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3.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drawings/drawing4.xml" ContentType="application/vnd.openxmlformats-officedocument.drawing+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drawings/drawing5.xml" ContentType="application/vnd.openxmlformats-officedocument.drawing+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9.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drawings/drawing10.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11.xml" ContentType="application/vnd.openxmlformats-officedocument.drawing+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showInkAnnotation="0" codeName="ThisWorkbook" defaultThemeVersion="124226"/>
  <mc:AlternateContent xmlns:mc="http://schemas.openxmlformats.org/markup-compatibility/2006">
    <mc:Choice Requires="x15">
      <x15ac:absPath xmlns:x15ac="http://schemas.microsoft.com/office/spreadsheetml/2010/11/ac" url="C:\Users\s-miyawaki\Downloads\"/>
    </mc:Choice>
  </mc:AlternateContent>
  <xr:revisionPtr revIDLastSave="0" documentId="13_ncr:1_{16B35DEC-4E6B-46F9-8CEB-D4B971A13F73}" xr6:coauthVersionLast="47" xr6:coauthVersionMax="47" xr10:uidLastSave="{00000000-0000-0000-0000-000000000000}"/>
  <bookViews>
    <workbookView xWindow="2505" yWindow="0" windowWidth="21780" windowHeight="17280" tabRatio="817" xr2:uid="{00000000-000D-0000-FFFF-FFFF00000000}"/>
  </bookViews>
  <sheets>
    <sheet name="初期画面" sheetId="4" r:id="rId1"/>
    <sheet name="作業メニュー" sheetId="5" r:id="rId2"/>
    <sheet name="確認申請書（建築）入力" sheetId="6" r:id="rId3"/>
    <sheet name="他の建築主入力" sheetId="7" r:id="rId4"/>
    <sheet name="建築物別概要（追加）入力" sheetId="8" r:id="rId5"/>
    <sheet name="建築物独立部分別概要（追加）入力" sheetId="67" r:id="rId6"/>
    <sheet name="確認申請書（建築）印刷" sheetId="11" r:id="rId7"/>
    <sheet name="建築物別概要（追加）印刷" sheetId="10" r:id="rId8"/>
    <sheet name="建築物独立部分別概要（追加）印刷" sheetId="68" r:id="rId9"/>
    <sheet name="他の建築主（申請書用）" sheetId="12" r:id="rId10"/>
    <sheet name="建築計画概要書" sheetId="14" r:id="rId11"/>
    <sheet name="他の建築主(概要書用)" sheetId="15" r:id="rId12"/>
    <sheet name="建築工事届" sheetId="16" r:id="rId13"/>
    <sheet name="計画変更確認申請書" sheetId="18" r:id="rId14"/>
    <sheet name="中間検査申請書" sheetId="20" r:id="rId15"/>
    <sheet name="完了検査申請書" sheetId="22" r:id="rId16"/>
    <sheet name="確認（昇降機）" sheetId="28" r:id="rId17"/>
    <sheet name="他の設置者" sheetId="29" r:id="rId18"/>
    <sheet name="計画変更（昇降機）" sheetId="30" r:id="rId19"/>
    <sheet name="確認申請書（昇降機以外）" sheetId="39" r:id="rId20"/>
    <sheet name="計画変更確認申請書（昇降機以外）" sheetId="40" r:id="rId21"/>
    <sheet name="検査添付写真" sheetId="23" r:id="rId22"/>
    <sheet name="確認（工作物）" sheetId="24" r:id="rId23"/>
    <sheet name="確認（工作物） (2)" sheetId="25" r:id="rId24"/>
    <sheet name="他の築造主" sheetId="90" r:id="rId25"/>
    <sheet name="計画変更（工作物）" sheetId="26" r:id="rId26"/>
    <sheet name="築造計画概要書" sheetId="89" r:id="rId27"/>
    <sheet name="計画変更（工作物） (2)" sheetId="27" r:id="rId28"/>
    <sheet name="仮使用認定申請書印刷" sheetId="77" r:id="rId29"/>
    <sheet name="軽微変更" sheetId="92" r:id="rId30"/>
    <sheet name="確認取下" sheetId="79" r:id="rId31"/>
    <sheet name="工事取止" sheetId="80" r:id="rId32"/>
    <sheet name="中間検査取下" sheetId="81" r:id="rId33"/>
    <sheet name="完了検査取下" sheetId="82" r:id="rId34"/>
    <sheet name="仮使用申請取下" sheetId="83" r:id="rId35"/>
    <sheet name="建築主変更" sheetId="84" r:id="rId36"/>
    <sheet name="工事監理者届" sheetId="85" r:id="rId37"/>
    <sheet name="工事施工者届" sheetId="86" r:id="rId38"/>
    <sheet name="完了追加説明書" sheetId="87" r:id="rId39"/>
    <sheet name="注記（確認申請建築時）" sheetId="47" r:id="rId40"/>
    <sheet name="注記（仮使用認定）" sheetId="91" r:id="rId41"/>
    <sheet name="注記（確認申請昇降機）" sheetId="48" r:id="rId42"/>
    <sheet name="注記（確認申請昇降機以外）" sheetId="49" r:id="rId43"/>
    <sheet name="注記（確認申請工作物１）" sheetId="50" r:id="rId44"/>
    <sheet name="注記（確認申請工作物２）" sheetId="51" r:id="rId45"/>
    <sheet name="注記（建築計画概要書）" sheetId="52" r:id="rId46"/>
    <sheet name="注記（築造計画概要書）" sheetId="53" r:id="rId47"/>
    <sheet name="注記（計画変更建築物）" sheetId="54" r:id="rId48"/>
    <sheet name="注記（計画変更昇降機）" sheetId="55" r:id="rId49"/>
    <sheet name="注記（計画変更昇降機以外）" sheetId="56" r:id="rId50"/>
    <sheet name="注記（計画変更工作物１）" sheetId="57" r:id="rId51"/>
    <sheet name="注記（計画変更工作物２）" sheetId="58" r:id="rId52"/>
    <sheet name="注記（中間検査）" sheetId="59" r:id="rId53"/>
    <sheet name="注記（完了検査）" sheetId="60" r:id="rId54"/>
    <sheet name="値一覧項目" sheetId="61" r:id="rId55"/>
    <sheet name="主要用途" sheetId="62" r:id="rId56"/>
    <sheet name="担当者登録" sheetId="74" r:id="rId57"/>
    <sheet name="構造・設備担当者登録" sheetId="75" r:id="rId58"/>
    <sheet name="施工者登録" sheetId="76" r:id="rId59"/>
    <sheet name="項目一覧" sheetId="63" r:id="rId60"/>
    <sheet name="項目一覧②" sheetId="64" r:id="rId61"/>
    <sheet name="更新履歴" sheetId="65" r:id="rId62"/>
    <sheet name="更新履歴フッター" sheetId="66" r:id="rId63"/>
  </sheets>
  <definedNames>
    <definedName name="_xlnm._FilterDatabase" localSheetId="21" hidden="1">検査添付写真!$R$7:$R$8</definedName>
    <definedName name="_xlnm._FilterDatabase" localSheetId="59" hidden="1">項目一覧!$A$1:$S$351</definedName>
    <definedName name="_xlnm._FilterDatabase" localSheetId="60" hidden="1">項目一覧②!$A$1:$V$976</definedName>
    <definedName name="e申請書Version">項目一覧!$C$348</definedName>
    <definedName name="_xlnm.Print_Area" localSheetId="34">仮使用申請取下!$A$2:$AA$44</definedName>
    <definedName name="_xlnm.Print_Area" localSheetId="28">仮使用認定申請書印刷!$A$3:$AB$95</definedName>
    <definedName name="_xlnm.Print_Area" localSheetId="22">'確認（工作物）'!$A$2:$AB$122</definedName>
    <definedName name="_xlnm.Print_Area" localSheetId="23">'確認（工作物） (2)'!$A$2:$AB$129</definedName>
    <definedName name="_xlnm.Print_Area" localSheetId="16">'確認（昇降機）'!$A$2:$AB$125</definedName>
    <definedName name="_xlnm.Print_Area" localSheetId="30">確認取下!$A$2:$AA$44</definedName>
    <definedName name="_xlnm.Print_Area" localSheetId="6">'確認申請書（建築）印刷'!$A$2:$AC$634</definedName>
    <definedName name="_xlnm.Print_Area" localSheetId="19">'確認申請書（昇降機以外）'!$A$3:$AA$124</definedName>
    <definedName name="_xlnm.Print_Area" localSheetId="33">完了検査取下!$A$2:$AA$45</definedName>
    <definedName name="_xlnm.Print_Area" localSheetId="15">完了検査申請書!$A$2:$AC$280</definedName>
    <definedName name="_xlnm.Print_Area" localSheetId="38">完了追加説明書!$A$3:$AA$48</definedName>
    <definedName name="_xlnm.Print_Area" localSheetId="25">'計画変更（工作物）'!$A$2:$AB$125</definedName>
    <definedName name="_xlnm.Print_Area" localSheetId="27">'計画変更（工作物） (2)'!$A$2:$AB$132</definedName>
    <definedName name="_xlnm.Print_Area" localSheetId="18">'計画変更（昇降機）'!$A$2:$AB$125</definedName>
    <definedName name="_xlnm.Print_Area" localSheetId="13">計画変更確認申請書!$A$2:$AB$616</definedName>
    <definedName name="_xlnm.Print_Area" localSheetId="20">'計画変更確認申請書（昇降機以外）'!$A$3:$AA$126</definedName>
    <definedName name="_xlnm.Print_Area" localSheetId="29">軽微変更!$A$2:$AD$47</definedName>
    <definedName name="_xlnm.Print_Area" localSheetId="10">建築計画概要書!$A$2:$AA$355</definedName>
    <definedName name="_xlnm.Print_Area" localSheetId="12">建築工事届!$A$3:$Z$183</definedName>
    <definedName name="_xlnm.Print_Area" localSheetId="35">建築主変更!$A$2:$AD$45</definedName>
    <definedName name="_xlnm.Print_Area" localSheetId="8">'建築物独立部分別概要（追加）印刷'!$A$3:$Z$58</definedName>
    <definedName name="_xlnm.Print_Area" localSheetId="7">'建築物別概要（追加）印刷'!$A$2:$AA$544</definedName>
    <definedName name="_xlnm.Print_Area" localSheetId="21">検査添付写真!$A$3:$AH$139</definedName>
    <definedName name="_xlnm.Print_Area" localSheetId="36">工事監理者届!$A$2:$AB$43</definedName>
    <definedName name="_xlnm.Print_Area" localSheetId="37">工事施工者届!$A$2:$AB$41</definedName>
    <definedName name="_xlnm.Print_Area" localSheetId="31">工事取止!$A$2:$AA$44</definedName>
    <definedName name="_xlnm.Print_Area" localSheetId="59">項目一覧!$A$1:$D$347</definedName>
    <definedName name="_xlnm.Print_Area" localSheetId="1">作業メニュー!$A$1:$AL$55</definedName>
    <definedName name="_xlnm.Print_Area" localSheetId="11">'他の建築主(概要書用)'!$A$2:$AB$52</definedName>
    <definedName name="_xlnm.Print_Area" localSheetId="9">'他の建築主（申請書用）'!$A$3:$AC$51</definedName>
    <definedName name="_xlnm.Print_Area" localSheetId="17">他の設置者!$A$3:$AB$51</definedName>
    <definedName name="_xlnm.Print_Area" localSheetId="24">他の築造主!$A$2:$AB$52</definedName>
    <definedName name="_xlnm.Print_Area" localSheetId="26">築造計画概要書!$A$2:$AB$146</definedName>
    <definedName name="_xlnm.Print_Area" localSheetId="32">中間検査取下!$A$2:$AA$45</definedName>
    <definedName name="_xlnm.Print_Area" localSheetId="14">中間検査申請書!$A$2:$AC$276</definedName>
    <definedName name="_xlnm.Print_Area" localSheetId="40">'注記（仮使用認定）'!$A$3:$AC$47</definedName>
    <definedName name="_xlnm.Print_Area" localSheetId="39">'注記（確認申請建築時）'!$A$3:$AC$249</definedName>
    <definedName name="_xlnm.Print_Area" localSheetId="43">'注記（確認申請工作物１）'!$A$2:$AB$51</definedName>
    <definedName name="_xlnm.Print_Area" localSheetId="44">'注記（確認申請工作物２）'!$A$2:$Z$51</definedName>
    <definedName name="_xlnm.Print_Area" localSheetId="41">'注記（確認申請昇降機）'!$A$2:$AB$35</definedName>
    <definedName name="_xlnm.Print_Area" localSheetId="42">'注記（確認申請昇降機以外）'!$A$2:$AB$28</definedName>
    <definedName name="_xlnm.Print_Area" localSheetId="53">'注記（完了検査）'!$A$2:$AB$90</definedName>
    <definedName name="_xlnm.Print_Area" localSheetId="47">'注記（計画変更建築物）'!$A$2:$AB$6</definedName>
    <definedName name="_xlnm.Print_Area" localSheetId="50">'注記（計画変更工作物１）'!$A$2:$AB$6</definedName>
    <definedName name="_xlnm.Print_Area" localSheetId="51">'注記（計画変更工作物２）'!$A$2:$AB$6</definedName>
    <definedName name="_xlnm.Print_Area" localSheetId="48">'注記（計画変更昇降機）'!$A$2:$AB$6</definedName>
    <definedName name="_xlnm.Print_Area" localSheetId="49">'注記（計画変更昇降機以外）'!$A$2:$AB$6</definedName>
    <definedName name="_xlnm.Print_Area" localSheetId="45">'注記（建築計画概要書）'!$A$2:$AB$13</definedName>
    <definedName name="_xlnm.Print_Area" localSheetId="46">'注記（築造計画概要書）'!$A$2:$AB$14</definedName>
    <definedName name="_xlnm.Print_Area" localSheetId="52">'注記（中間検査）'!$A$2:$AB$88</definedName>
    <definedName name="その他の区域1">項目一覧!$C$80</definedName>
    <definedName name="その他の区域2">項目一覧!$C$81</definedName>
    <definedName name="その他の区域3">項目一覧!$C$82</definedName>
    <definedName name="その他の区域4">項目一覧!$C$83</definedName>
    <definedName name="その他の区域5">項目一覧!$C$84</definedName>
    <definedName name="その他の区域6">項目一覧!$C$85</definedName>
    <definedName name="その他必要な事項">項目一覧!$C$166</definedName>
    <definedName name="その他必要な事項4_1">項目一覧②!$F$61</definedName>
    <definedName name="その他必要な事項4_2">項目一覧②!$F$311</definedName>
    <definedName name="その他必要な事項4_3">項目一覧②!$F$561</definedName>
    <definedName name="その他必要な事項5_1_1">項目一覧②!$F$88</definedName>
    <definedName name="その他必要な事項5_1_2">項目一覧②!$F$115</definedName>
    <definedName name="その他必要な事項5_1_3">項目一覧②!$F$142</definedName>
    <definedName name="その他必要な事項5_1_4">項目一覧②!$F$169</definedName>
    <definedName name="その他必要な事項5_1_5">項目一覧②!$F$196</definedName>
    <definedName name="その他必要な事項5_1_6">項目一覧②!$F$223</definedName>
    <definedName name="その他必要な事項5_1_7">項目一覧②!$F$250</definedName>
    <definedName name="その他必要な事項5_2_1">項目一覧②!$F$338</definedName>
    <definedName name="その他必要な事項5_2_2">項目一覧②!$F$365</definedName>
    <definedName name="その他必要な事項5_2_3">項目一覧②!$F$392</definedName>
    <definedName name="その他必要な事項5_2_4">項目一覧②!$F$419</definedName>
    <definedName name="その他必要な事項5_2_5">項目一覧②!$F$446</definedName>
    <definedName name="その他必要な事項5_2_6">項目一覧②!$F$473</definedName>
    <definedName name="その他必要な事項5_2_7">項目一覧②!$F$500</definedName>
    <definedName name="その他必要な事項5_3_1">項目一覧②!$F$588</definedName>
    <definedName name="その他必要な事項5_3_2">項目一覧②!$F$615</definedName>
    <definedName name="その他必要な事項5_3_3">項目一覧②!$F$642</definedName>
    <definedName name="その他必要な事項5_3_4">項目一覧②!$F$669</definedName>
    <definedName name="その他必要な事項5_3_5">項目一覧②!$F$696</definedName>
    <definedName name="その他必要な事項5_3_6">項目一覧②!$F$723</definedName>
    <definedName name="その他必要な事項5_3_7">項目一覧②!$F$750</definedName>
    <definedName name="プログラム認定区分6_1">項目一覧②!$F$768</definedName>
    <definedName name="プログラム認定区分6_2">項目一覧②!$F$789</definedName>
    <definedName name="プログラム認定区分6_3">項目一覧②!$F$810</definedName>
    <definedName name="プログラム認定区分その他6_1">項目一覧②!$F$770</definedName>
    <definedName name="プログラム認定区分その他6_2">項目一覧②!$F$791</definedName>
    <definedName name="プログラム認定区分その他6_3">項目一覧②!$F$812</definedName>
    <definedName name="プログラム名称6_1">項目一覧②!$F$767</definedName>
    <definedName name="プログラム名称6_2">項目一覧②!$F$788</definedName>
    <definedName name="プログラム名称6_3">項目一覧②!$F$809</definedName>
    <definedName name="メーカー会社名">項目一覧!$C$2</definedName>
    <definedName name="メーカー管理番号">項目一覧!$C$341</definedName>
    <definedName name="メーカー事業所">項目一覧!$C$3</definedName>
    <definedName name="メーカー申請担当メールアドレス">項目一覧!$C$170</definedName>
    <definedName name="一部構造1">項目一覧!$C$149</definedName>
    <definedName name="一部構造2">項目一覧!$C$150</definedName>
    <definedName name="一部構造3">項目一覧!$C$151</definedName>
    <definedName name="一面備考">項目一覧!$C$66</definedName>
    <definedName name="延べ面積6_1">項目一覧②!$F$753</definedName>
    <definedName name="延べ面積6_2">項目一覧②!$F$774</definedName>
    <definedName name="延べ面積6_3">項目一覧②!$F$795</definedName>
    <definedName name="延べ面積EV昇降路申請以外">項目一覧!$C$335</definedName>
    <definedName name="延べ面積EV昇降路申請合計">項目一覧!$C$336</definedName>
    <definedName name="延べ面積EV昇降路申請部分">項目一覧!$C$334</definedName>
    <definedName name="延べ面積共同住宅共用合計">項目一覧!$C$129</definedName>
    <definedName name="延べ面積共同住宅共用申請部分">項目一覧!$C$127</definedName>
    <definedName name="延べ面積共同住宅共用申請部分以外">項目一覧!$C$128</definedName>
    <definedName name="延べ面積建築物全体申請以外">項目一覧!$C$122</definedName>
    <definedName name="延べ面積建築物全体申請合計">項目一覧!$C$123</definedName>
    <definedName name="延べ面積建築物全体申請部分">項目一覧!$C$121</definedName>
    <definedName name="延べ面積自家発電設備申請以外">項目一覧!$C$329</definedName>
    <definedName name="延べ面積自家発電設備申請合計">項目一覧!$C$330</definedName>
    <definedName name="延べ面積自家発電設備申請部分">項目一覧!$C$328</definedName>
    <definedName name="延べ面積車庫申請以外">項目一覧!$C$131</definedName>
    <definedName name="延べ面積車庫申請合計">項目一覧!$C$132</definedName>
    <definedName name="延べ面積車庫申請部分">項目一覧!$C$130</definedName>
    <definedName name="延べ面積住宅合計">項目一覧!$C$135</definedName>
    <definedName name="延べ面積住宅申請以外">項目一覧!$C$134</definedName>
    <definedName name="延べ面積住宅申請部分">項目一覧!$C$133</definedName>
    <definedName name="延べ面積地階申請以外">項目一覧!$C$125</definedName>
    <definedName name="延べ面積地階申請合計">項目一覧!$C$126</definedName>
    <definedName name="延べ面積地階申請部分">項目一覧!$C$124</definedName>
    <definedName name="延べ面積蓄電池申請以外">項目一覧!$C$326</definedName>
    <definedName name="延べ面積蓄電池申請合計">項目一覧!$C$327</definedName>
    <definedName name="延べ面積蓄電池申請部分">項目一覧!$C$325</definedName>
    <definedName name="延べ面積貯水槽申請以外">項目一覧!$C$332</definedName>
    <definedName name="延べ面積貯水槽申請合計">項目一覧!$C$333</definedName>
    <definedName name="延べ面積貯水槽申請部分">項目一覧!$C$331</definedName>
    <definedName name="延べ面積備蓄倉庫申請以外">項目一覧!$C$323</definedName>
    <definedName name="延べ面積備蓄倉庫申請合計">項目一覧!$C$324</definedName>
    <definedName name="延べ面積備蓄倉庫申請部分">項目一覧!$C$322</definedName>
    <definedName name="延べ面積老人ホーム等その他申請以外">項目一覧!$C$346</definedName>
    <definedName name="延べ面積老人ホーム等その他申請合計">項目一覧!$C$347</definedName>
    <definedName name="延べ面積老人ホーム等その他申請部分">項目一覧!$C$345</definedName>
    <definedName name="横架材の垂直距離5_1_1">項目一覧②!$F$66</definedName>
    <definedName name="横架材の垂直距離5_1_2">項目一覧②!$F$93</definedName>
    <definedName name="横架材の垂直距離5_1_3">項目一覧②!$F$120</definedName>
    <definedName name="横架材の垂直距離5_1_4">項目一覧②!$F$147</definedName>
    <definedName name="横架材の垂直距離5_1_5">項目一覧②!$F$174</definedName>
    <definedName name="横架材の垂直距離5_1_6">項目一覧②!$F$201</definedName>
    <definedName name="横架材の垂直距離5_1_7">項目一覧②!$F$228</definedName>
    <definedName name="横架材の垂直距離5_2_1">項目一覧②!$F$316</definedName>
    <definedName name="横架材の垂直距離5_2_2">項目一覧②!$F$343</definedName>
    <definedName name="横架材の垂直距離5_2_3">項目一覧②!$F$370</definedName>
    <definedName name="横架材の垂直距離5_2_4">項目一覧②!$F$397</definedName>
    <definedName name="横架材の垂直距離5_2_5">項目一覧②!$F$424</definedName>
    <definedName name="横架材の垂直距離5_2_6">項目一覧②!$F$451</definedName>
    <definedName name="横架材の垂直距離5_2_7">項目一覧②!$F$478</definedName>
    <definedName name="横架材の垂直距離5_3_1">項目一覧②!$F$566</definedName>
    <definedName name="横架材の垂直距離5_3_2">項目一覧②!$F$593</definedName>
    <definedName name="横架材の垂直距離5_3_3">項目一覧②!$F$620</definedName>
    <definedName name="横架材の垂直距離5_3_4">項目一覧②!$F$647</definedName>
    <definedName name="横架材の垂直距離5_3_5">項目一覧②!$F$674</definedName>
    <definedName name="横架材の垂直距離5_3_6">項目一覧②!$F$701</definedName>
    <definedName name="横架材の垂直距離5_3_7">項目一覧②!$F$728</definedName>
    <definedName name="屋根4_1">項目一覧②!$F$56</definedName>
    <definedName name="屋根4_2">項目一覧②!$F$306</definedName>
    <definedName name="屋根4_3">項目一覧②!$F$556</definedName>
    <definedName name="階5_1_1">項目一覧②!$F$64</definedName>
    <definedName name="階5_1_2">項目一覧②!$F$91</definedName>
    <definedName name="階5_1_3">項目一覧②!$F$118</definedName>
    <definedName name="階5_1_4">項目一覧②!$F$145</definedName>
    <definedName name="階5_1_5">項目一覧②!$F$172</definedName>
    <definedName name="階5_1_6">項目一覧②!$F$199</definedName>
    <definedName name="階5_1_7">項目一覧②!$F$226</definedName>
    <definedName name="階5_2_1">項目一覧②!$F$314</definedName>
    <definedName name="階5_2_2">項目一覧②!$F$341</definedName>
    <definedName name="階5_2_3">項目一覧②!$F$368</definedName>
    <definedName name="階5_2_4">項目一覧②!$F$395</definedName>
    <definedName name="階5_2_5">項目一覧②!$F$422</definedName>
    <definedName name="階5_2_6">項目一覧②!$F$449</definedName>
    <definedName name="階5_2_7">項目一覧②!$F$476</definedName>
    <definedName name="階5_3_1">項目一覧②!$F$564</definedName>
    <definedName name="階5_3_2">項目一覧②!$F$591</definedName>
    <definedName name="階5_3_3">項目一覧②!$F$618</definedName>
    <definedName name="階5_3_4">項目一覧②!$F$645</definedName>
    <definedName name="階5_3_5">項目一覧②!$F$672</definedName>
    <definedName name="階5_3_6">項目一覧②!$F$699</definedName>
    <definedName name="階5_3_7">項目一覧②!$F$726</definedName>
    <definedName name="階の高さ5_1_1">項目一覧②!$F$67</definedName>
    <definedName name="階の高さ5_1_2">項目一覧②!$F$94</definedName>
    <definedName name="階の高さ5_1_3">項目一覧②!$F$121</definedName>
    <definedName name="階の高さ5_1_4">項目一覧②!$F$148</definedName>
    <definedName name="階の高さ5_1_5">項目一覧②!$F$175</definedName>
    <definedName name="階の高さ5_1_6">項目一覧②!$F$202</definedName>
    <definedName name="階の高さ5_1_7">項目一覧②!$F$229</definedName>
    <definedName name="階の高さ5_2_1">項目一覧②!$F$317</definedName>
    <definedName name="階の高さ5_2_2">項目一覧②!$F$344</definedName>
    <definedName name="階の高さ5_2_3">項目一覧②!$F$371</definedName>
    <definedName name="階の高さ5_2_4">項目一覧②!$F$398</definedName>
    <definedName name="階の高さ5_2_5">項目一覧②!$F$425</definedName>
    <definedName name="階の高さ5_2_6">項目一覧②!$F$452</definedName>
    <definedName name="階の高さ5_2_7">項目一覧②!$F$479</definedName>
    <definedName name="階の高さ5_3_1">項目一覧②!$F$567</definedName>
    <definedName name="階の高さ5_3_2">項目一覧②!$F$594</definedName>
    <definedName name="階の高さ5_3_3">項目一覧②!$F$621</definedName>
    <definedName name="階の高さ5_3_4">項目一覧②!$F$648</definedName>
    <definedName name="階の高さ5_3_5">項目一覧②!$F$675</definedName>
    <definedName name="階の高さ5_3_6">項目一覧②!$F$702</definedName>
    <definedName name="階の高さ5_3_7">項目一覧②!$F$729</definedName>
    <definedName name="階数イ4_1">項目一覧②!$F$13</definedName>
    <definedName name="階数イ4_2">項目一覧②!$F$263</definedName>
    <definedName name="階数イ4_3">項目一覧②!$F$513</definedName>
    <definedName name="階数ニ4_1">項目一覧②!$F$16</definedName>
    <definedName name="階数ニ4_2">項目一覧②!$F$266</definedName>
    <definedName name="階数ニ4_3">項目一覧②!$F$516</definedName>
    <definedName name="階数ハ4_1">項目一覧②!$F$15</definedName>
    <definedName name="階数ハ4_2">項目一覧②!$F$265</definedName>
    <definedName name="階数ハ4_3">項目一覧②!$F$515</definedName>
    <definedName name="階数ロ4_1">項目一覧②!$F$14</definedName>
    <definedName name="階数ロ4_2">項目一覧②!$F$264</definedName>
    <definedName name="階数ロ4_3">項目一覧②!$F$514</definedName>
    <definedName name="階数地下6_1">項目一覧②!$F$757</definedName>
    <definedName name="階数地下6_2">項目一覧②!$F$778</definedName>
    <definedName name="階数地下6_3">項目一覧②!$F$799</definedName>
    <definedName name="階数地上6_1">項目一覧②!$F$756</definedName>
    <definedName name="階数地上6_2">項目一覧②!$F$777</definedName>
    <definedName name="階数地上6_3">項目一覧②!$F$798</definedName>
    <definedName name="外壁4_1">項目一覧②!$F$57</definedName>
    <definedName name="外壁4_2">項目一覧②!$F$307</definedName>
    <definedName name="外壁4_3">項目一覧②!$F$557</definedName>
    <definedName name="確認申請受付日">項目一覧!$C$168</definedName>
    <definedName name="監理意見建築設備勤務先">項目一覧!$C$289</definedName>
    <definedName name="監理意見建築設備勤務先その他１">項目一覧!$C$296</definedName>
    <definedName name="監理意見建築設備勤務先その他２">項目一覧!$C$303</definedName>
    <definedName name="監理意見建築設備勤務先その他３">項目一覧!$C$310</definedName>
    <definedName name="監理意見建築設備氏名">項目一覧!$C$288</definedName>
    <definedName name="監理意見建築設備氏名その他１">項目一覧!$C$295</definedName>
    <definedName name="監理意見建築設備氏名その他２">項目一覧!$C$302</definedName>
    <definedName name="監理意見建築設備氏名その他３">項目一覧!$C$309</definedName>
    <definedName name="監理意見建築設備所在地">項目一覧!$C$291</definedName>
    <definedName name="監理意見建築設備所在地その他１">項目一覧!$C$298</definedName>
    <definedName name="監理意見建築設備所在地その他２">項目一覧!$C$305</definedName>
    <definedName name="監理意見建築設備所在地その他３">項目一覧!$C$312</definedName>
    <definedName name="監理意見建築設備設計図書">項目一覧!$C$294</definedName>
    <definedName name="監理意見建築設備設計図書その他１">項目一覧!$C$301</definedName>
    <definedName name="監理意見建築設備設計図書その他２">項目一覧!$C$308</definedName>
    <definedName name="監理意見建築設備設計図書その他３">項目一覧!$C$315</definedName>
    <definedName name="監理意見建築設備電話番号">項目一覧!$C$292</definedName>
    <definedName name="監理意見建築設備電話番号その他１">項目一覧!$C$299</definedName>
    <definedName name="監理意見建築設備電話番号その他２">項目一覧!$C$306</definedName>
    <definedName name="監理意見建築設備電話番号その他３">項目一覧!$C$313</definedName>
    <definedName name="監理意見建築設備登録番号">項目一覧!$C$293</definedName>
    <definedName name="監理意見建築設備登録番号その他１">項目一覧!$C$300</definedName>
    <definedName name="監理意見建築設備登録番号その他２">項目一覧!$C$307</definedName>
    <definedName name="監理意見建築設備登録番号その他３">項目一覧!$C$314</definedName>
    <definedName name="監理意見建築設備郵便番号">項目一覧!$C$290</definedName>
    <definedName name="監理意見建築設備郵便番号その他１">項目一覧!$C$297</definedName>
    <definedName name="監理意見建築設備郵便番号その他２">項目一覧!$C$304</definedName>
    <definedName name="監理意見建築設備郵便番号その他３">項目一覧!$C$311</definedName>
    <definedName name="監理者氏名">項目一覧!$C$46</definedName>
    <definedName name="監理者氏名その他１">項目一覧!$C$255</definedName>
    <definedName name="監理者氏名その他２">項目一覧!$C$267</definedName>
    <definedName name="監理者氏名その他３">項目一覧!$C$279</definedName>
    <definedName name="監理者資格">項目一覧!$C$43</definedName>
    <definedName name="監理者資格その他１">項目一覧!$C$252</definedName>
    <definedName name="監理者資格その他２">項目一覧!$C$264</definedName>
    <definedName name="監理者資格その他３">項目一覧!$C$276</definedName>
    <definedName name="監理者事務所登録番号">項目一覧!$C$49</definedName>
    <definedName name="監理者事務所登録番号その他１">項目一覧!$C$258</definedName>
    <definedName name="監理者事務所登録番号その他２">項目一覧!$C$270</definedName>
    <definedName name="監理者事務所登録番号その他３">項目一覧!$C$282</definedName>
    <definedName name="監理者事務所名">項目一覧!$C$50</definedName>
    <definedName name="監理者事務所名その他１">項目一覧!$C$259</definedName>
    <definedName name="監理者事務所名その他２">項目一覧!$C$271</definedName>
    <definedName name="監理者事務所名その他３">項目一覧!$C$283</definedName>
    <definedName name="監理者事務所名資格">項目一覧!$C$47</definedName>
    <definedName name="監理者事務所名資格その他１">項目一覧!$C$256</definedName>
    <definedName name="監理者事務所名資格その他２">項目一覧!$C$268</definedName>
    <definedName name="監理者事務所名資格その他３">項目一覧!$C$280</definedName>
    <definedName name="監理者事務所名登録種類">項目一覧!$C$48</definedName>
    <definedName name="監理者事務所名登録種類その他１">項目一覧!$C$257</definedName>
    <definedName name="監理者事務所名登録種類その他２">項目一覧!$C$269</definedName>
    <definedName name="監理者事務所名登録種類その他３">項目一覧!$C$281</definedName>
    <definedName name="監理者所在地">項目一覧!$C$52</definedName>
    <definedName name="監理者所在地その他１">項目一覧!$C$261</definedName>
    <definedName name="監理者所在地その他２">項目一覧!$C$273</definedName>
    <definedName name="監理者所在地その他３">項目一覧!$C$285</definedName>
    <definedName name="監理者設計図書">項目一覧!$C$54</definedName>
    <definedName name="監理者設計図書その他１">項目一覧!$C$263</definedName>
    <definedName name="監理者設計図書その他２">項目一覧!$C$275</definedName>
    <definedName name="監理者設計図書その他３">項目一覧!$C$287</definedName>
    <definedName name="監理者電話番号">項目一覧!$C$53</definedName>
    <definedName name="監理者電話番号その他１">項目一覧!$C$262</definedName>
    <definedName name="監理者電話番号その他２">項目一覧!$C$274</definedName>
    <definedName name="監理者電話番号その他３">項目一覧!$C$286</definedName>
    <definedName name="監理者登録種類">項目一覧!$C$44</definedName>
    <definedName name="監理者登録種類その他１">項目一覧!$C$253</definedName>
    <definedName name="監理者登録種類その他２">項目一覧!$C$265</definedName>
    <definedName name="監理者登録種類その他３">項目一覧!$C$277</definedName>
    <definedName name="監理者登録番号">項目一覧!$C$45</definedName>
    <definedName name="監理者登録番号その他１">項目一覧!$C$254</definedName>
    <definedName name="監理者登録番号その他２">項目一覧!$C$266</definedName>
    <definedName name="監理者登録番号その他３">項目一覧!$C$278</definedName>
    <definedName name="監理者郵便番号">項目一覧!$C$51</definedName>
    <definedName name="監理者郵便番号その他１">項目一覧!$C$260</definedName>
    <definedName name="監理者郵便番号その他２">項目一覧!$C$272</definedName>
    <definedName name="監理者郵便番号その他３">項目一覧!$C$284</definedName>
    <definedName name="基準区分6_1">項目一覧②!$F$771</definedName>
    <definedName name="基準区分6_2">項目一覧②!$F$792</definedName>
    <definedName name="基準区分6_3">項目一覧②!$F$813</definedName>
    <definedName name="規定区分イ4_1">項目一覧②!$F$815</definedName>
    <definedName name="規定区分イ4_2">項目一覧②!$F$817</definedName>
    <definedName name="規定区分イ4_3">項目一覧②!$F$819</definedName>
    <definedName name="規定区分ロ4_1">項目一覧②!$F$816</definedName>
    <definedName name="規定区分ロ4_2">項目一覧②!$F$818</definedName>
    <definedName name="規定区分ロ4_3">項目一覧②!$F$820</definedName>
    <definedName name="居室の床の高さ4_1">項目一覧②!$F$59</definedName>
    <definedName name="居室の床の高さ4_2">項目一覧②!$F$309</definedName>
    <definedName name="居室の床の高さ4_3">項目一覧②!$F$559</definedName>
    <definedName name="居室の天井の高さ5_1_1">項目一覧②!$F$68</definedName>
    <definedName name="居室の天井の高さ5_1_2">項目一覧②!$F$95</definedName>
    <definedName name="居室の天井の高さ5_1_3">項目一覧②!$F$122</definedName>
    <definedName name="居室の天井の高さ5_1_4">項目一覧②!$F$149</definedName>
    <definedName name="居室の天井の高さ5_1_5">項目一覧②!$F$176</definedName>
    <definedName name="居室の天井の高さ5_1_6">項目一覧②!$F$203</definedName>
    <definedName name="居室の天井の高さ5_1_7">項目一覧②!$F$230</definedName>
    <definedName name="居室の天井の高さ5_2_1">項目一覧②!$F$318</definedName>
    <definedName name="居室の天井の高さ5_2_2">項目一覧②!$F$345</definedName>
    <definedName name="居室の天井の高さ5_2_3">項目一覧②!$F$372</definedName>
    <definedName name="居室の天井の高さ5_2_4">項目一覧②!$F$399</definedName>
    <definedName name="居室の天井の高さ5_2_5">項目一覧②!$F$426</definedName>
    <definedName name="居室の天井の高さ5_2_6">項目一覧②!$F$453</definedName>
    <definedName name="居室の天井の高さ5_2_7">項目一覧②!$F$480</definedName>
    <definedName name="居室の天井の高さ5_3_1">項目一覧②!$F$568</definedName>
    <definedName name="居室の天井の高さ5_3_2">項目一覧②!$F$595</definedName>
    <definedName name="居室の天井の高さ5_3_3">項目一覧②!$F$622</definedName>
    <definedName name="居室の天井の高さ5_3_4">項目一覧②!$F$649</definedName>
    <definedName name="居室の天井の高さ5_3_5">項目一覧②!$F$676</definedName>
    <definedName name="居室の天井の高さ5_3_6">項目一覧②!$F$703</definedName>
    <definedName name="居室の天井の高さ5_3_7">項目一覧②!$F$730</definedName>
    <definedName name="許可・認定等">項目一覧!$C$154</definedName>
    <definedName name="許可番号">値一覧項目!$F$2:$F$17</definedName>
    <definedName name="建ぺい率">項目一覧!$C$120</definedName>
    <definedName name="建ぺい率a">項目一覧!$C$104</definedName>
    <definedName name="建ぺい率b">項目一覧!$C$105</definedName>
    <definedName name="建ぺい率c">項目一覧!$C$106</definedName>
    <definedName name="建ぺい率d">項目一覧!$C$107</definedName>
    <definedName name="建築可能な建ぺい率">項目一覧!$C$111</definedName>
    <definedName name="建築可能な容積率">項目一覧!$C$110</definedName>
    <definedName name="建築士資格">値一覧項目!$E$2:$E$6</definedName>
    <definedName name="建築士登録">値一覧項目!$D$2:$D$19</definedName>
    <definedName name="建築主会社名">項目一覧!$C$183</definedName>
    <definedName name="建築主会社名フリガナ">項目一覧!$C$21</definedName>
    <definedName name="建築主氏名１">項目一覧!$C$4</definedName>
    <definedName name="建築主氏名１フリガナ">項目一覧!$C$5</definedName>
    <definedName name="建築主氏名2">項目一覧!$C$173</definedName>
    <definedName name="建築主氏名2フリガナ">項目一覧!$C$174</definedName>
    <definedName name="建築主氏名3">項目一覧!$C$178</definedName>
    <definedName name="建築主氏名3フリガナ">項目一覧!$C$179</definedName>
    <definedName name="建築主氏名4">項目一覧!$C$184</definedName>
    <definedName name="建築主氏名4フリガナ">項目一覧!$C$185</definedName>
    <definedName name="建築主住所">項目一覧!$C$7</definedName>
    <definedName name="建築主住所2">項目一覧!$C$176</definedName>
    <definedName name="建築主住所3">項目一覧!$C$181</definedName>
    <definedName name="建築主住所4">項目一覧!$C$187</definedName>
    <definedName name="建築主電話番号">項目一覧!$C$8</definedName>
    <definedName name="建築主電話番号2">項目一覧!$C$177</definedName>
    <definedName name="建築主電話番号3">項目一覧!$C$182</definedName>
    <definedName name="建築主電話番号4">項目一覧!$C$188</definedName>
    <definedName name="建築主郵便番号">項目一覧!$C$6</definedName>
    <definedName name="建築主郵便番号2">項目一覧!$C$175</definedName>
    <definedName name="建築主郵便番号3">項目一覧!$C$180</definedName>
    <definedName name="建築主郵便番号4">項目一覧!$C$186</definedName>
    <definedName name="建築設備勤務先">項目一覧!$C$37</definedName>
    <definedName name="建築設備氏名">項目一覧!$C$36</definedName>
    <definedName name="建築設備所在地">項目一覧!$C$39</definedName>
    <definedName name="建築設備電話番号">項目一覧!$C$40</definedName>
    <definedName name="建築設備郵便番号">項目一覧!$C$38</definedName>
    <definedName name="建築物区分4_1">項目一覧②!$F$22</definedName>
    <definedName name="建築物区分4_2">項目一覧②!$F$272</definedName>
    <definedName name="建築物区分4_3">項目一覧②!$F$522</definedName>
    <definedName name="建築名称">項目一覧!$C$67</definedName>
    <definedName name="建築名称フリガナ">項目一覧!$C$68</definedName>
    <definedName name="建築面積合計">項目一覧!$C$119</definedName>
    <definedName name="建築面積申請以外">項目一覧!$C$118</definedName>
    <definedName name="建築面積申請面積">項目一覧!$C$117</definedName>
    <definedName name="建物の数申請に係わる数">項目一覧!$C$138</definedName>
    <definedName name="軒裏4_1">項目一覧②!$F$58</definedName>
    <definedName name="軒裏4_2">項目一覧②!$F$308</definedName>
    <definedName name="軒裏4_3">項目一覧②!$F$558</definedName>
    <definedName name="後退部分敷地面積">項目一覧!$C$109</definedName>
    <definedName name="工事完了予定年月日">項目一覧!$C$156</definedName>
    <definedName name="工事完了予定年月日_仮使用">#REF!</definedName>
    <definedName name="工事種別">項目一覧!$C$116</definedName>
    <definedName name="工事種別4_1">項目一覧②!$F$9</definedName>
    <definedName name="工事種別4_2">項目一覧②!$F$259</definedName>
    <definedName name="工事種別4_3">項目一覧②!$F$509</definedName>
    <definedName name="工事着手予定年月日">項目一覧!$C$155</definedName>
    <definedName name="工事着手予定年月日_仮使用">#REF!</definedName>
    <definedName name="構造_一部6_1">項目一覧②!$F$759</definedName>
    <definedName name="構造_一部6_2">項目一覧②!$F$780</definedName>
    <definedName name="構造_一部6_3">項目一覧②!$F$801</definedName>
    <definedName name="構造1">項目一覧!$C$146</definedName>
    <definedName name="構造2">項目一覧!$C$147</definedName>
    <definedName name="構造3">項目一覧!$C$148</definedName>
    <definedName name="構造4_1">項目一覧②!$F$10</definedName>
    <definedName name="構造4_2">項目一覧②!$F$260</definedName>
    <definedName name="構造4_3">項目一覧②!$F$510</definedName>
    <definedName name="構造6_1">項目一覧②!$F$758</definedName>
    <definedName name="構造6_2">項目一覧②!$F$779</definedName>
    <definedName name="構造6_3">項目一覧②!$F$800</definedName>
    <definedName name="構造計算区分16_1">項目一覧②!$F$762</definedName>
    <definedName name="構造計算区分16_2">項目一覧②!$F$783</definedName>
    <definedName name="構造計算区分16_3">項目一覧②!$F$804</definedName>
    <definedName name="構造計算区分26_1">項目一覧②!$F$763</definedName>
    <definedName name="構造計算区分26_2">項目一覧②!$F$784</definedName>
    <definedName name="構造計算区分26_3">項目一覧②!$F$805</definedName>
    <definedName name="構造計算区分36_1">項目一覧②!$F$764</definedName>
    <definedName name="構造計算区分36_2">項目一覧②!$F$785</definedName>
    <definedName name="構造計算区分36_3">項目一覧②!$F$806</definedName>
    <definedName name="構造計算区分46_1">項目一覧②!$F$765</definedName>
    <definedName name="構造計算区分46_2">項目一覧②!$F$786</definedName>
    <definedName name="構造計算区分46_3">項目一覧②!$F$807</definedName>
    <definedName name="構造計算区分56_1">項目一覧②!$F$766</definedName>
    <definedName name="構造計算区分56_2">項目一覧②!$F$787</definedName>
    <definedName name="構造計算区分56_3">項目一覧②!$F$808</definedName>
    <definedName name="構造計算適合性判定交付者名">項目一覧!$C$343</definedName>
    <definedName name="構造担当者氏名">構造・設備担当者登録!$B$2:$B$51</definedName>
    <definedName name="構造適判申請機関所在地">項目一覧!$C$344</definedName>
    <definedName name="構造適判申請区分">項目一覧!$C$342</definedName>
    <definedName name="最高の軒の高さ4_1">項目一覧②!$F$18</definedName>
    <definedName name="最高の軒の高さ4_2">項目一覧②!$F$268</definedName>
    <definedName name="最高の軒の高さ4_3">項目一覧②!$F$518</definedName>
    <definedName name="最高の軒の高さ6_1">項目一覧②!$F$755</definedName>
    <definedName name="最高の軒の高さ6_2">項目一覧②!$F$776</definedName>
    <definedName name="最高の軒の高さ6_3">項目一覧②!$F$797</definedName>
    <definedName name="最高の高さ4_1">項目一覧②!$F$17</definedName>
    <definedName name="最高の高さ4_2">項目一覧②!$F$267</definedName>
    <definedName name="最高の高さ4_3">項目一覧②!$F$517</definedName>
    <definedName name="最高の高さ6_1">項目一覧②!$F$754</definedName>
    <definedName name="最高の高さ6_2">項目一覧②!$F$775</definedName>
    <definedName name="最高の高さ6_3">項目一覧②!$F$796</definedName>
    <definedName name="最高の高さ申請建築物">項目一覧!$C$140</definedName>
    <definedName name="最高の高さ他の建築物">項目一覧!$C$141</definedName>
    <definedName name="士法第20条の2第1項の表示をした者">項目一覧!$C$316</definedName>
    <definedName name="士法第20条の2第1項の表示をした者_氏名">項目一覧!$C$317</definedName>
    <definedName name="士法第20条の2第1項の表示をした者_資格">項目一覧!$C$318</definedName>
    <definedName name="士法第20条の2第3項の表示をした者">項目一覧!$C$319</definedName>
    <definedName name="士法第20条の2第3項の表示をした者_氏名">項目一覧!$C$320</definedName>
    <definedName name="士法第20条の2第3項の表示をした者_資格">項目一覧!$C$321</definedName>
    <definedName name="市街化選択">項目一覧!$C$76</definedName>
    <definedName name="市街化選択2">項目一覧!$C$77</definedName>
    <definedName name="指定特定工程回数1">項目一覧!$C$157</definedName>
    <definedName name="指定特定工程回数2">項目一覧!$C$160</definedName>
    <definedName name="指定特定工程回数3">項目一覧!$C$163</definedName>
    <definedName name="指定特定工程内容1">項目一覧!$C$159</definedName>
    <definedName name="指定特定工程内容2">項目一覧!$C$162</definedName>
    <definedName name="指定特定工程内容3">項目一覧!$C$165</definedName>
    <definedName name="指定特定工程予定年月日1">項目一覧!$C$158</definedName>
    <definedName name="指定特定工程予定年月日2">項目一覧!$C$161</definedName>
    <definedName name="指定特定工程予定年月日3">項目一覧!$C$164</definedName>
    <definedName name="施工実担当メールアドレス">項目一覧!$C$172</definedName>
    <definedName name="施工者一覧">施工者登録!$B$2:$B$51</definedName>
    <definedName name="施工者営業所登録番号">項目一覧!$C$58</definedName>
    <definedName name="施工者営業所名">項目一覧!$C$59</definedName>
    <definedName name="施工者営業所名資格">項目一覧!$C$57</definedName>
    <definedName name="施工者営業所名登録種類">項目一覧!$C$56</definedName>
    <definedName name="施工者氏名">項目一覧!$C$55</definedName>
    <definedName name="施工者実FAX番号">項目一覧!$C$65</definedName>
    <definedName name="施工者実担当氏名">項目一覧!$C$63</definedName>
    <definedName name="施工者実電話番号">項目一覧!$C$64</definedName>
    <definedName name="施工者所在地">項目一覧!$C$61</definedName>
    <definedName name="施工者電話番号">項目一覧!$C$62</definedName>
    <definedName name="施工者郵便番号">項目一覧!$C$60</definedName>
    <definedName name="資格県">値一覧項目!$C$2:$C$17</definedName>
    <definedName name="主要用途区分">項目一覧!$C$113</definedName>
    <definedName name="主要用途区分2">項目一覧!$C$337</definedName>
    <definedName name="主要用途区分3">項目一覧!$C$339</definedName>
    <definedName name="主要用途備考">項目一覧!$C$115</definedName>
    <definedName name="主要用途表示">項目一覧!$C$114</definedName>
    <definedName name="主要用途表示2">項目一覧!$C$338</definedName>
    <definedName name="主要用途表示3">項目一覧!$C$340</definedName>
    <definedName name="受付支店名">項目一覧!$C$169</definedName>
    <definedName name="住居表示その他">項目一覧!$C$74</definedName>
    <definedName name="住居表示県">項目一覧!$C$72</definedName>
    <definedName name="住居表示市町">項目一覧!$C$73</definedName>
    <definedName name="床面積階数a4_1">項目一覧②!$F$25</definedName>
    <definedName name="床面積階数a4_2">項目一覧②!$F$275</definedName>
    <definedName name="床面積階数a4_3">項目一覧②!$F$525</definedName>
    <definedName name="床面積階数b4_1">項目一覧②!$F$26</definedName>
    <definedName name="床面積階数b4_2">項目一覧②!$F$276</definedName>
    <definedName name="床面積階数b4_3">項目一覧②!$F$526</definedName>
    <definedName name="床面積階数c4_1">項目一覧②!$F$27</definedName>
    <definedName name="床面積階数c4_2">項目一覧②!$F$277</definedName>
    <definedName name="床面積階数c4_3">項目一覧②!$F$527</definedName>
    <definedName name="床面積階数d4_1">項目一覧②!$F$28</definedName>
    <definedName name="床面積階数d4_2">項目一覧②!$F$278</definedName>
    <definedName name="床面積階数d4_3">項目一覧②!$F$528</definedName>
    <definedName name="床面積階数e4_1">項目一覧②!$F$29</definedName>
    <definedName name="床面積階数e4_2">項目一覧②!$F$279</definedName>
    <definedName name="床面積階数e4_3">項目一覧②!$F$529</definedName>
    <definedName name="床面積階数f4_1">項目一覧②!$F$30</definedName>
    <definedName name="床面積階数f4_2">項目一覧②!$F$280</definedName>
    <definedName name="床面積階数f4_3">項目一覧②!$F$530</definedName>
    <definedName name="床面積階数g4_1">項目一覧②!$F$31</definedName>
    <definedName name="床面積階数g4_2">項目一覧②!$F$281</definedName>
    <definedName name="床面積階数g4_3">項目一覧②!$F$531</definedName>
    <definedName name="床面積合計a4_1">項目一覧②!$F$46</definedName>
    <definedName name="床面積合計a4_2">項目一覧②!$F$296</definedName>
    <definedName name="床面積合計a4_3">項目一覧②!$F$546</definedName>
    <definedName name="床面積合計b4_1">項目一覧②!$F$47</definedName>
    <definedName name="床面積合計b4_2">項目一覧②!$F$297</definedName>
    <definedName name="床面積合計b4_3">項目一覧②!$F$547</definedName>
    <definedName name="床面積合計c4_1">項目一覧②!$F$48</definedName>
    <definedName name="床面積合計c4_2">項目一覧②!$F$298</definedName>
    <definedName name="床面積合計c4_3">項目一覧②!$F$548</definedName>
    <definedName name="床面積合計d4_1">項目一覧②!$F$49</definedName>
    <definedName name="床面積合計d4_2">項目一覧②!$F$299</definedName>
    <definedName name="床面積合計d4_3">項目一覧②!$F$549</definedName>
    <definedName name="床面積合計e4_1">項目一覧②!$F$50</definedName>
    <definedName name="床面積合計e4_2">項目一覧②!$F$300</definedName>
    <definedName name="床面積合計e4_3">項目一覧②!$F$550</definedName>
    <definedName name="床面積合計f4_1">項目一覧②!$F$51</definedName>
    <definedName name="床面積合計f4_2">項目一覧②!$F$301</definedName>
    <definedName name="床面積合計f4_3">項目一覧②!$F$551</definedName>
    <definedName name="床面積合計g4_1">項目一覧②!$F$52</definedName>
    <definedName name="床面積合計g4_2">項目一覧②!$F$302</definedName>
    <definedName name="床面積合計g4_3">項目一覧②!$F$552</definedName>
    <definedName name="床面積合計合計4_1">項目一覧②!$F$55</definedName>
    <definedName name="床面積合計合計4_2">項目一覧②!$F$305</definedName>
    <definedName name="床面積合計合計4_3">項目一覧②!$F$555</definedName>
    <definedName name="床面積申請以外a4_1">項目一覧②!$F$39</definedName>
    <definedName name="床面積申請以外a4_2">項目一覧②!$F$289</definedName>
    <definedName name="床面積申請以外a4_3">項目一覧②!$F$539</definedName>
    <definedName name="床面積申請以外b4_1">項目一覧②!$F$40</definedName>
    <definedName name="床面積申請以外b4_2">項目一覧②!$F$290</definedName>
    <definedName name="床面積申請以外b4_3">項目一覧②!$F$540</definedName>
    <definedName name="床面積申請以外c4_1">項目一覧②!$F$41</definedName>
    <definedName name="床面積申請以外c4_2">項目一覧②!$F$291</definedName>
    <definedName name="床面積申請以外c4_3">項目一覧②!$F$541</definedName>
    <definedName name="床面積申請以外d4_1">項目一覧②!$F$42</definedName>
    <definedName name="床面積申請以外d4_2">項目一覧②!$F$292</definedName>
    <definedName name="床面積申請以外d4_3">項目一覧②!$F$542</definedName>
    <definedName name="床面積申請以外e4_1">項目一覧②!$F$43</definedName>
    <definedName name="床面積申請以外e4_2">項目一覧②!$F$293</definedName>
    <definedName name="床面積申請以外e4_3">項目一覧②!$F$543</definedName>
    <definedName name="床面積申請以外f4_1">項目一覧②!$F$44</definedName>
    <definedName name="床面積申請以外f4_2">項目一覧②!$F$294</definedName>
    <definedName name="床面積申請以外f4_3">項目一覧②!$F$544</definedName>
    <definedName name="床面積申請以外g4_1">項目一覧②!$F$45</definedName>
    <definedName name="床面積申請以外g4_2">項目一覧②!$F$295</definedName>
    <definedName name="床面積申請以外g4_3">項目一覧②!$F$545</definedName>
    <definedName name="床面積申請以外合計4_1">項目一覧②!$F$54</definedName>
    <definedName name="床面積申請以外合計4_2">項目一覧②!$F$304</definedName>
    <definedName name="床面積申請以外合計4_3">項目一覧②!$F$554</definedName>
    <definedName name="床面積申請部分a4_1">項目一覧②!$F$32</definedName>
    <definedName name="床面積申請部分a4_2">項目一覧②!$F$282</definedName>
    <definedName name="床面積申請部分a4_3">項目一覧②!$F$532</definedName>
    <definedName name="床面積申請部分b4_1">項目一覧②!$F$33</definedName>
    <definedName name="床面積申請部分b4_2">項目一覧②!$F$283</definedName>
    <definedName name="床面積申請部分b4_3">項目一覧②!$F$533</definedName>
    <definedName name="床面積申請部分c4_1">項目一覧②!$F$34</definedName>
    <definedName name="床面積申請部分c4_2">項目一覧②!$F$284</definedName>
    <definedName name="床面積申請部分c4_3">項目一覧②!$F$534</definedName>
    <definedName name="床面積申請部分d4_1">項目一覧②!$F$35</definedName>
    <definedName name="床面積申請部分d4_2">項目一覧②!$F$285</definedName>
    <definedName name="床面積申請部分d4_3">項目一覧②!$F$535</definedName>
    <definedName name="床面積申請部分e4_1">項目一覧②!$F$36</definedName>
    <definedName name="床面積申請部分e4_2">項目一覧②!$F$286</definedName>
    <definedName name="床面積申請部分e4_3">項目一覧②!$F$536</definedName>
    <definedName name="床面積申請部分f4_1">項目一覧②!$F$37</definedName>
    <definedName name="床面積申請部分f4_2">項目一覧②!$F$287</definedName>
    <definedName name="床面積申請部分f4_3">項目一覧②!$F$537</definedName>
    <definedName name="床面積申請部分g4_1">項目一覧②!$F$38</definedName>
    <definedName name="床面積申請部分g4_2">項目一覧②!$F$288</definedName>
    <definedName name="床面積申請部分g4_3">項目一覧②!$F$538</definedName>
    <definedName name="床面積申請部分合計4_1">項目一覧②!$F$53</definedName>
    <definedName name="床面積申請部分合計4_2">項目一覧②!$F$303</definedName>
    <definedName name="床面積申請部分合計4_3">項目一覧②!$F$553</definedName>
    <definedName name="省エネ法確保計画の提出_区分">項目一覧!$C$349</definedName>
    <definedName name="省エネ法確保計画の提出_提出先会社名1">項目一覧!$C$350</definedName>
    <definedName name="省エネ法確保計画の提出_提出先会社名2">項目一覧!$C$352</definedName>
    <definedName name="省エネ法確保計画の提出_提出先所在地1">項目一覧!$C$351</definedName>
    <definedName name="省エネ法確保計画の提出_提出先所在地2">項目一覧!$C$353</definedName>
    <definedName name="省エネ法確保計画の提出_不要理由">項目一覧!$C$354</definedName>
    <definedName name="設計意見建築設備勤務先その他１">項目一覧!$C$232</definedName>
    <definedName name="設計意見建築設備勤務先その他２">項目一覧!$C$239</definedName>
    <definedName name="設計意見建築設備勤務先その他３">項目一覧!$C$246</definedName>
    <definedName name="設計意見建築設備氏名その他１">項目一覧!$C$231</definedName>
    <definedName name="設計意見建築設備氏名その他２">項目一覧!$C$238</definedName>
    <definedName name="設計意見建築設備氏名その他３">項目一覧!$C$245</definedName>
    <definedName name="設計意見建築設備所在地その他１">項目一覧!$C$234</definedName>
    <definedName name="設計意見建築設備所在地その他２">項目一覧!$C$241</definedName>
    <definedName name="設計意見建築設備所在地その他３">項目一覧!$C$248</definedName>
    <definedName name="設計意見建築設備設計図書">項目一覧!$C$42</definedName>
    <definedName name="設計意見建築設備設計図書その他１">項目一覧!$C$237</definedName>
    <definedName name="設計意見建築設備設計図書その他２">項目一覧!$C$244</definedName>
    <definedName name="設計意見建築設備設計図書その他３">項目一覧!$C$251</definedName>
    <definedName name="設計意見建築設備電話番号その他１">項目一覧!$C$235</definedName>
    <definedName name="設計意見建築設備電話番号その他２">項目一覧!$C$242</definedName>
    <definedName name="設計意見建築設備電話番号その他３">項目一覧!$C$249</definedName>
    <definedName name="設計意見建築設備登録番号">項目一覧!$C$41</definedName>
    <definedName name="設計意見建築設備登録番号１">項目一覧!$C$236</definedName>
    <definedName name="設計意見建築設備登録番号２">項目一覧!$C$243</definedName>
    <definedName name="設計意見建築設備登録番号３">項目一覧!$C$250</definedName>
    <definedName name="設計意見建築設備郵便番号その他１">項目一覧!$C$233</definedName>
    <definedName name="設計意見建築設備郵便番号その他２">項目一覧!$C$240</definedName>
    <definedName name="設計意見建築設備郵便番号その他３">項目一覧!$C$247</definedName>
    <definedName name="設計実担当メールアドレス">項目一覧!$C$171</definedName>
    <definedName name="設計者FAX番号">項目一覧!$C$34</definedName>
    <definedName name="設計者FAX番号その他１">項目一覧!$C$201</definedName>
    <definedName name="設計者FAX番号その他２">項目一覧!$C$215</definedName>
    <definedName name="設計者FAX番号その他３">項目一覧!$C$229</definedName>
    <definedName name="設計者作成した設計図書">項目一覧!$C$35</definedName>
    <definedName name="設計者作成した設計図書その他１">項目一覧!$C$202</definedName>
    <definedName name="設計者作成した設計図書その他２">項目一覧!$C$216</definedName>
    <definedName name="設計者作成した設計図書その他３">項目一覧!$C$230</definedName>
    <definedName name="設計者氏名">項目一覧!$C$25</definedName>
    <definedName name="設計者氏名その他１">項目一覧!$C$192</definedName>
    <definedName name="設計者氏名その他２">項目一覧!$C$206</definedName>
    <definedName name="設計者氏名その他３">項目一覧!$C$220</definedName>
    <definedName name="設計者資格">項目一覧!$C$22</definedName>
    <definedName name="設計者資格その他１">項目一覧!$C$189</definedName>
    <definedName name="設計者資格その他２">項目一覧!$C$203</definedName>
    <definedName name="設計者資格その他３">項目一覧!$C$217</definedName>
    <definedName name="設計者事務所登録番号">項目一覧!$C$29</definedName>
    <definedName name="設計者事務所登録番号その他１">項目一覧!$C$196</definedName>
    <definedName name="設計者事務所登録番号その他２">項目一覧!$C$210</definedName>
    <definedName name="設計者事務所登録番号その他３">項目一覧!$C$224</definedName>
    <definedName name="設計者事務所名">項目一覧!$C$30</definedName>
    <definedName name="設計者事務所名その他１">項目一覧!$C$197</definedName>
    <definedName name="設計者事務所名その他２">項目一覧!$C$211</definedName>
    <definedName name="設計者事務所名その他３">項目一覧!$C$225</definedName>
    <definedName name="設計者事務所名資格">項目一覧!$C$27</definedName>
    <definedName name="設計者事務所名資格その他１">項目一覧!$C$194</definedName>
    <definedName name="設計者事務所名資格その他２">項目一覧!$C$208</definedName>
    <definedName name="設計者事務所名資格その他３">項目一覧!$C$222</definedName>
    <definedName name="設計者事務所名登録種類">項目一覧!$C$28</definedName>
    <definedName name="設計者事務所名登録種類その他１">項目一覧!$C$195</definedName>
    <definedName name="設計者事務所名登録種類その他２">項目一覧!$C$209</definedName>
    <definedName name="設計者事務所名登録種類その他３">項目一覧!$C$223</definedName>
    <definedName name="設計者実担当氏名">項目一覧!$C$26</definedName>
    <definedName name="設計者実担当氏名その他１">項目一覧!$C$193</definedName>
    <definedName name="設計者実担当氏名その他２">項目一覧!$C$207</definedName>
    <definedName name="設計者実担当氏名その他３">項目一覧!$C$221</definedName>
    <definedName name="設計者所在地">項目一覧!$C$32</definedName>
    <definedName name="設計者所在地その他１">項目一覧!$C$199</definedName>
    <definedName name="設計者所在地その他２">項目一覧!$C$213</definedName>
    <definedName name="設計者所在地その他３">項目一覧!$C$227</definedName>
    <definedName name="設計者電話番号">項目一覧!$C$33</definedName>
    <definedName name="設計者電話番号その他１">項目一覧!$C$200</definedName>
    <definedName name="設計者電話番号その他２">項目一覧!$C$214</definedName>
    <definedName name="設計者電話番号その他３">項目一覧!$C$228</definedName>
    <definedName name="設計者登録種類">項目一覧!$C$23</definedName>
    <definedName name="設計者登録種類その他１">項目一覧!$C$190</definedName>
    <definedName name="設計者登録種類その他２">項目一覧!$C$204</definedName>
    <definedName name="設計者登録種類その他３">項目一覧!$C$218</definedName>
    <definedName name="設計者登録番号">項目一覧!$C$24</definedName>
    <definedName name="設計者登録番号その他１">項目一覧!$C$191</definedName>
    <definedName name="設計者登録番号その他２">項目一覧!$C$205</definedName>
    <definedName name="設計者登録番号その他３">項目一覧!$C$219</definedName>
    <definedName name="設計者郵便番号">項目一覧!$C$31</definedName>
    <definedName name="設計者郵便番号その他１">項目一覧!$C$198</definedName>
    <definedName name="設計者郵便番号その他２">項目一覧!$C$212</definedName>
    <definedName name="設計者郵便番号その他３">項目一覧!$C$226</definedName>
    <definedName name="設備の種類4_1">項目一覧②!$F$19</definedName>
    <definedName name="設備の種類4_2">項目一覧②!$F$269</definedName>
    <definedName name="設備の種類4_3">項目一覧②!$F$519</definedName>
    <definedName name="耐火建築物4_1">項目一覧②!$F$11</definedName>
    <definedName name="耐火建築物4_2">項目一覧②!$F$261</definedName>
    <definedName name="耐火建築物4_3">項目一覧②!$F$511</definedName>
    <definedName name="耐火建築物その他4_1">項目一覧②!$F$12</definedName>
    <definedName name="耐火建築物その他4_2">項目一覧②!$F$262</definedName>
    <definedName name="耐火建築物その他4_3">項目一覧②!$F$512</definedName>
    <definedName name="代理者FAX番号">項目一覧!$C$20</definedName>
    <definedName name="代理者氏名">項目一覧!$C$12</definedName>
    <definedName name="代理者資格">項目一覧!$C$9</definedName>
    <definedName name="代理者事務所登録番号">項目一覧!$C$15</definedName>
    <definedName name="代理者事務所名">項目一覧!$C$16</definedName>
    <definedName name="代理者事務所名資格">項目一覧!$C$13</definedName>
    <definedName name="代理者事務所名登録種類">項目一覧!$C$14</definedName>
    <definedName name="代理者所在地">項目一覧!$C$18</definedName>
    <definedName name="代理者電話番号">項目一覧!$C$19</definedName>
    <definedName name="代理者登録種類">項目一覧!$C$10</definedName>
    <definedName name="代理者登録番号">項目一覧!$C$11</definedName>
    <definedName name="代理者郵便番号">項目一覧!$C$17</definedName>
    <definedName name="大臣認定番号6_1">項目一覧②!$F$769</definedName>
    <definedName name="大臣認定番号6_2">項目一覧②!$F$790</definedName>
    <definedName name="大臣認定番号6_3">項目一覧②!$F$811</definedName>
    <definedName name="第５６条７項特例の区分">項目一覧!$C$153</definedName>
    <definedName name="第５６条７項特例有無">項目一覧!$C$152</definedName>
    <definedName name="担当者氏名">担当者登録!$B$2:$B$51</definedName>
    <definedName name="地下階数申請建築物">項目一覧!$C$144</definedName>
    <definedName name="地下階数他の建築物">項目一覧!$C$145</definedName>
    <definedName name="地上階数申請建築物">項目一覧!$C$142</definedName>
    <definedName name="地上階数他の建築物">項目一覧!$C$143</definedName>
    <definedName name="地名地番その他">項目一覧!$C$71</definedName>
    <definedName name="地名地番県">項目一覧!$C$69</definedName>
    <definedName name="地名地番市町">項目一覧!$C$70</definedName>
    <definedName name="柱の小径5_1_1">項目一覧②!$F$65</definedName>
    <definedName name="柱の小径5_1_2">項目一覧②!$F$92</definedName>
    <definedName name="柱の小径5_1_3">項目一覧②!$F$119</definedName>
    <definedName name="柱の小径5_1_4">項目一覧②!$F$146</definedName>
    <definedName name="柱の小径5_1_5">項目一覧②!$F$173</definedName>
    <definedName name="柱の小径5_1_6">項目一覧②!$F$200</definedName>
    <definedName name="柱の小径5_1_7">項目一覧②!$F$227</definedName>
    <definedName name="柱の小径5_2_1">項目一覧②!$F$315</definedName>
    <definedName name="柱の小径5_2_2">項目一覧②!$F$342</definedName>
    <definedName name="柱の小径5_2_3">項目一覧②!$F$369</definedName>
    <definedName name="柱の小径5_2_4">項目一覧②!$F$396</definedName>
    <definedName name="柱の小径5_2_5">項目一覧②!$F$423</definedName>
    <definedName name="柱の小径5_2_6">項目一覧②!$F$450</definedName>
    <definedName name="柱の小径5_2_7">項目一覧②!$F$477</definedName>
    <definedName name="柱の小径5_3_1">項目一覧②!$F$565</definedName>
    <definedName name="柱の小径5_3_2">項目一覧②!$F$592</definedName>
    <definedName name="柱の小径5_3_3">項目一覧②!$F$619</definedName>
    <definedName name="柱の小径5_3_4">項目一覧②!$F$646</definedName>
    <definedName name="柱の小径5_3_5">項目一覧②!$F$673</definedName>
    <definedName name="柱の小径5_3_6">項目一覧②!$F$700</definedName>
    <definedName name="柱の小径5_3_7">項目一覧②!$F$727</definedName>
    <definedName name="都市計画区域内外">項目一覧!$C$75</definedName>
    <definedName name="棟番号4_1">項目一覧②!$F$2</definedName>
    <definedName name="棟番号4_2">項目一覧②!$F$252</definedName>
    <definedName name="棟番号4_3">項目一覧②!$F$502</definedName>
    <definedName name="当該認定形式認定番号14_1">項目一覧②!$F$23</definedName>
    <definedName name="当該認定形式認定番号14_2">項目一覧②!$F$273</definedName>
    <definedName name="当該認定形式認定番号14_3">項目一覧②!$F$523</definedName>
    <definedName name="当該認定形式認定番号24_1">項目一覧②!$F$24</definedName>
    <definedName name="当該認定形式認定番号24_2">項目一覧②!$F$274</definedName>
    <definedName name="当該認定形式認定番号24_3">項目一覧②!$F$524</definedName>
    <definedName name="同一敷地内他の建築数">項目一覧!$C$139</definedName>
    <definedName name="道路接道">項目一覧!$C$87</definedName>
    <definedName name="道路幅員">項目一覧!$C$86</definedName>
    <definedName name="特定計算基準6_1">項目一覧②!$F$760</definedName>
    <definedName name="特定計算基準6_2">項目一覧②!$F$781</definedName>
    <definedName name="特定計算基準6_3">項目一覧②!$F$802</definedName>
    <definedName name="特定増改築計算基準6_1">項目一覧②!$F$761</definedName>
    <definedName name="特定増改築計算基準6_2">項目一覧②!$F$782</definedName>
    <definedName name="特定増改築計算基準6_3">項目一覧②!$F$803</definedName>
    <definedName name="特定天井有無5_1_1">項目一覧②!$F$69</definedName>
    <definedName name="特定天井有無5_1_2">項目一覧②!$F$96</definedName>
    <definedName name="特定天井有無5_1_3">項目一覧②!$F$123</definedName>
    <definedName name="特定天井有無5_1_4">項目一覧②!$F$150</definedName>
    <definedName name="特定天井有無5_1_5">項目一覧②!$F$177</definedName>
    <definedName name="特定天井有無5_1_6">項目一覧②!$F$204</definedName>
    <definedName name="特定天井有無5_1_7">項目一覧②!$F$231</definedName>
    <definedName name="特定天井有無5_2_1">項目一覧②!$F$319</definedName>
    <definedName name="特定天井有無5_2_2">項目一覧②!$F$346</definedName>
    <definedName name="特定天井有無5_2_3">項目一覧②!$F$373</definedName>
    <definedName name="特定天井有無5_2_4">項目一覧②!$F$400</definedName>
    <definedName name="特定天井有無5_2_5">項目一覧②!$F$427</definedName>
    <definedName name="特定天井有無5_2_6">項目一覧②!$F$454</definedName>
    <definedName name="特定天井有無5_2_7">項目一覧②!$F$481</definedName>
    <definedName name="特定天井有無5_3_1">項目一覧②!$F$569</definedName>
    <definedName name="特定天井有無5_3_2">項目一覧②!$F$596</definedName>
    <definedName name="特定天井有無5_3_3">項目一覧②!$F$623</definedName>
    <definedName name="特定天井有無5_3_4">項目一覧②!$F$650</definedName>
    <definedName name="特定天井有無5_3_5">項目一覧②!$F$677</definedName>
    <definedName name="特定天井有無5_3_6">項目一覧②!$F$704</definedName>
    <definedName name="特定天井有無5_3_7">項目一覧②!$F$731</definedName>
    <definedName name="特例適用有無14_1">項目一覧②!$F$20</definedName>
    <definedName name="特例適用有無14_2">項目一覧②!$F$270</definedName>
    <definedName name="特例適用有無14_3">項目一覧②!$F$520</definedName>
    <definedName name="特例適用有無24_1">項目一覧②!$F$21</definedName>
    <definedName name="特例適用有無24_2">項目一覧②!$F$271</definedName>
    <definedName name="特例適用有無24_3">項目一覧②!$F$521</definedName>
    <definedName name="番号5_1_1">項目一覧②!$F$63</definedName>
    <definedName name="番号5_1_2">項目一覧②!$F$90</definedName>
    <definedName name="番号5_1_3">項目一覧②!$F$117</definedName>
    <definedName name="番号5_1_4">項目一覧②!$F$144</definedName>
    <definedName name="番号5_1_5">項目一覧②!$F$171</definedName>
    <definedName name="番号5_1_6">項目一覧②!$F$198</definedName>
    <definedName name="番号5_1_7">項目一覧②!$F$225</definedName>
    <definedName name="番号5_2_1">項目一覧②!$F$313</definedName>
    <definedName name="番号5_2_2">項目一覧②!$F$340</definedName>
    <definedName name="番号5_2_3">項目一覧②!$F$367</definedName>
    <definedName name="番号5_2_4">項目一覧②!$F$394</definedName>
    <definedName name="番号5_2_5">項目一覧②!$F$421</definedName>
    <definedName name="番号5_2_6">項目一覧②!$F$448</definedName>
    <definedName name="番号5_2_7">項目一覧②!$F$475</definedName>
    <definedName name="番号5_3_1">項目一覧②!$F$563</definedName>
    <definedName name="番号5_3_2">項目一覧②!$F$590</definedName>
    <definedName name="番号5_3_3">項目一覧②!$F$617</definedName>
    <definedName name="番号5_3_4">項目一覧②!$F$644</definedName>
    <definedName name="番号5_3_5">項目一覧②!$F$671</definedName>
    <definedName name="番号5_3_6">項目一覧②!$F$698</definedName>
    <definedName name="番号5_3_7">項目一覧②!$F$725</definedName>
    <definedName name="番号6_1">項目一覧②!$F$752</definedName>
    <definedName name="番号6_2">項目一覧②!$F$773</definedName>
    <definedName name="番号6_3">項目一覧②!$F$794</definedName>
    <definedName name="備考">項目一覧!$C$167</definedName>
    <definedName name="備考4_1">項目一覧②!$F$62</definedName>
    <definedName name="備考4_2">項目一覧②!$F$312</definedName>
    <definedName name="備考4_3">項目一覧②!$F$562</definedName>
    <definedName name="備考5_1_1">項目一覧②!$F$89</definedName>
    <definedName name="備考5_1_2">項目一覧②!$F$116</definedName>
    <definedName name="備考5_1_3">項目一覧②!$F$143</definedName>
    <definedName name="備考5_1_4">項目一覧②!$F$170</definedName>
    <definedName name="備考5_1_5">項目一覧②!$F$197</definedName>
    <definedName name="備考5_1_6">項目一覧②!$F$224</definedName>
    <definedName name="備考5_1_7">項目一覧②!$F$251</definedName>
    <definedName name="備考5_2_1">項目一覧②!$F$339</definedName>
    <definedName name="備考5_2_2">項目一覧②!$F$366</definedName>
    <definedName name="備考5_2_3">項目一覧②!$F$393</definedName>
    <definedName name="備考5_2_4">項目一覧②!$F$420</definedName>
    <definedName name="備考5_2_5">項目一覧②!$F$447</definedName>
    <definedName name="備考5_2_6">項目一覧②!$F$474</definedName>
    <definedName name="備考5_2_7">項目一覧②!$F$501</definedName>
    <definedName name="備考5_3_1">項目一覧②!$F$589</definedName>
    <definedName name="備考5_3_2">項目一覧②!$F$616</definedName>
    <definedName name="備考5_3_3">項目一覧②!$F$643</definedName>
    <definedName name="備考5_3_4">項目一覧②!$F$670</definedName>
    <definedName name="備考5_3_5">項目一覧②!$F$697</definedName>
    <definedName name="備考5_3_6">項目一覧②!$F$724</definedName>
    <definedName name="備考5_3_7">項目一覧②!$F$751</definedName>
    <definedName name="備考6_1">項目一覧②!$F$772</definedName>
    <definedName name="備考6_2">項目一覧②!$F$793</definedName>
    <definedName name="備考6_3">項目一覧②!$F$814</definedName>
    <definedName name="敷地備考">項目一覧!$C$112</definedName>
    <definedName name="敷地面積a">項目一覧!$C$88</definedName>
    <definedName name="敷地面積a壁面後退部分">項目一覧!$C$92</definedName>
    <definedName name="敷地面積b">項目一覧!$C$89</definedName>
    <definedName name="敷地面積b壁面後退部分">項目一覧!$C$93</definedName>
    <definedName name="敷地面積c">項目一覧!$C$90</definedName>
    <definedName name="敷地面積c壁面後退部分">項目一覧!$C$94</definedName>
    <definedName name="敷地面積d">項目一覧!$C$91</definedName>
    <definedName name="敷地面積d壁面後退部分">項目一覧!$C$95</definedName>
    <definedName name="敷地面積の合計">項目一覧!$C$108</definedName>
    <definedName name="便所の種類4_1">項目一覧②!$F$60</definedName>
    <definedName name="便所の種類4_2">項目一覧②!$F$310</definedName>
    <definedName name="便所の種類4_3">項目一覧②!$F$560</definedName>
    <definedName name="防火地域1">項目一覧!$C$78</definedName>
    <definedName name="防火地域2">項目一覧!$C$79</definedName>
    <definedName name="容積率">項目一覧!$C$137</definedName>
    <definedName name="容積率a">項目一覧!$C$100</definedName>
    <definedName name="容積率b">項目一覧!$C$101</definedName>
    <definedName name="容積率c">項目一覧!$C$102</definedName>
    <definedName name="容積率d">項目一覧!$C$103</definedName>
    <definedName name="容積率延べ面積">項目一覧!$C$136</definedName>
    <definedName name="用途区分a4_1">項目一覧②!$F$3</definedName>
    <definedName name="用途区分a4_2">項目一覧②!$F$253</definedName>
    <definedName name="用途区分a4_3">項目一覧②!$F$503</definedName>
    <definedName name="用途区分b4_1">項目一覧②!$F$4</definedName>
    <definedName name="用途区分b4_2">項目一覧②!$F$255</definedName>
    <definedName name="用途区分b4_3">項目一覧②!$F$504</definedName>
    <definedName name="用途区分c4_1">項目一覧②!$F$5</definedName>
    <definedName name="用途区分c4_2">項目一覧②!$F$257</definedName>
    <definedName name="用途区分c4_3">項目一覧②!$F$505</definedName>
    <definedName name="用途地域a">項目一覧!$C$96</definedName>
    <definedName name="用途地域b">項目一覧!$C$97</definedName>
    <definedName name="用途地域c">項目一覧!$C$98</definedName>
    <definedName name="用途地域d">項目一覧!$C$99</definedName>
    <definedName name="用途表示a4_1">項目一覧②!$F$6</definedName>
    <definedName name="用途表示a4_2">項目一覧②!$F$254</definedName>
    <definedName name="用途表示a4_3">項目一覧②!$F$506</definedName>
    <definedName name="用途表示b4_1">項目一覧②!$F$7</definedName>
    <definedName name="用途表示b4_2">項目一覧②!$F$256</definedName>
    <definedName name="用途表示b4_3">項目一覧②!$F$507</definedName>
    <definedName name="用途表示c4_1">項目一覧②!$F$8</definedName>
    <definedName name="用途表示c4_2">項目一覧②!$F$258</definedName>
    <definedName name="用途表示c4_3">項目一覧②!$F$508</definedName>
    <definedName name="用途別床面積イ5_1_1">項目一覧②!$F$82</definedName>
    <definedName name="用途別床面積イ5_1_2">項目一覧②!$F$109</definedName>
    <definedName name="用途別床面積イ5_1_3">項目一覧②!$F$136</definedName>
    <definedName name="用途別床面積イ5_1_4">項目一覧②!$F$163</definedName>
    <definedName name="用途別床面積イ5_1_5">項目一覧②!$F$190</definedName>
    <definedName name="用途別床面積イ5_1_6">項目一覧②!$F$217</definedName>
    <definedName name="用途別床面積イ5_1_7">項目一覧②!$F$244</definedName>
    <definedName name="用途別床面積イ5_2_1">項目一覧②!$F$332</definedName>
    <definedName name="用途別床面積イ5_2_2">項目一覧②!$F$359</definedName>
    <definedName name="用途別床面積イ5_2_3">項目一覧②!$F$386</definedName>
    <definedName name="用途別床面積イ5_2_4">項目一覧②!$F$413</definedName>
    <definedName name="用途別床面積イ5_2_5">項目一覧②!$F$440</definedName>
    <definedName name="用途別床面積イ5_2_6">項目一覧②!$F$467</definedName>
    <definedName name="用途別床面積イ5_2_7">項目一覧②!$F$494</definedName>
    <definedName name="用途別床面積イ5_3_1">項目一覧②!$F$582</definedName>
    <definedName name="用途別床面積イ5_3_2">項目一覧②!$F$609</definedName>
    <definedName name="用途別床面積イ5_3_3">項目一覧②!$F$636</definedName>
    <definedName name="用途別床面積イ5_3_4">項目一覧②!$F$663</definedName>
    <definedName name="用途別床面積イ5_3_5">項目一覧②!$F$690</definedName>
    <definedName name="用途別床面積イ5_3_6">項目一覧②!$F$717</definedName>
    <definedName name="用途別床面積イ5_3_7">項目一覧②!$F$744</definedName>
    <definedName name="用途別床面積ニ5_1_1">項目一覧②!$F$85</definedName>
    <definedName name="用途別床面積ニ5_1_2">項目一覧②!$F$112</definedName>
    <definedName name="用途別床面積ニ5_1_3">項目一覧②!$F$139</definedName>
    <definedName name="用途別床面積ニ5_1_4">項目一覧②!$F$166</definedName>
    <definedName name="用途別床面積ニ5_1_5">項目一覧②!$F$193</definedName>
    <definedName name="用途別床面積ニ5_1_6">項目一覧②!$F$220</definedName>
    <definedName name="用途別床面積ニ5_1_7">項目一覧②!$F$247</definedName>
    <definedName name="用途別床面積ニ5_2_1">項目一覧②!$F$335</definedName>
    <definedName name="用途別床面積ニ5_2_2">項目一覧②!$F$362</definedName>
    <definedName name="用途別床面積ニ5_2_3">項目一覧②!$F$389</definedName>
    <definedName name="用途別床面積ニ5_2_4">項目一覧②!$F$416</definedName>
    <definedName name="用途別床面積ニ5_2_5">項目一覧②!$F$443</definedName>
    <definedName name="用途別床面積ニ5_2_6">項目一覧②!$F$470</definedName>
    <definedName name="用途別床面積ニ5_2_7">項目一覧②!$F$497</definedName>
    <definedName name="用途別床面積ニ5_3_1">項目一覧②!$F$612</definedName>
    <definedName name="用途別床面積ニ5_3_3">項目一覧②!$F$639</definedName>
    <definedName name="用途別床面積ニ5_3_4">項目一覧②!$F$666</definedName>
    <definedName name="用途別床面積ニ5_3_5">項目一覧②!$F$693</definedName>
    <definedName name="用途別床面積ニ5_3_6">項目一覧②!$F$720</definedName>
    <definedName name="用途別床面積ニ5_3_7">項目一覧②!$F$747</definedName>
    <definedName name="用途別床面積ハ5_1_1">項目一覧②!$F$84</definedName>
    <definedName name="用途別床面積ハ5_1_2">項目一覧②!$F$111</definedName>
    <definedName name="用途別床面積ハ5_1_3">項目一覧②!$F$138</definedName>
    <definedName name="用途別床面積ハ5_1_4">項目一覧②!$F$165</definedName>
    <definedName name="用途別床面積ハ5_1_5">項目一覧②!$F$192</definedName>
    <definedName name="用途別床面積ハ5_1_6">項目一覧②!$F$219</definedName>
    <definedName name="用途別床面積ハ5_1_7">項目一覧②!$F$246</definedName>
    <definedName name="用途別床面積ハ5_2_1">項目一覧②!$F$334</definedName>
    <definedName name="用途別床面積ハ5_2_2">項目一覧②!$F$361</definedName>
    <definedName name="用途別床面積ハ5_2_3">項目一覧②!$F$388</definedName>
    <definedName name="用途別床面積ハ5_2_4">項目一覧②!$F$415</definedName>
    <definedName name="用途別床面積ハ5_2_5">項目一覧②!$F$442</definedName>
    <definedName name="用途別床面積ハ5_2_6">項目一覧②!$F$469</definedName>
    <definedName name="用途別床面積ハ5_2_7">項目一覧②!$F$496</definedName>
    <definedName name="用途別床面積ハ5_3_1">項目一覧②!$F$611</definedName>
    <definedName name="用途別床面積ハ5_3_3">項目一覧②!$F$638</definedName>
    <definedName name="用途別床面積ハ5_3_4">項目一覧②!$F$665</definedName>
    <definedName name="用途別床面積ハ5_3_5">項目一覧②!$F$692</definedName>
    <definedName name="用途別床面積ハ5_3_6">項目一覧②!$F$719</definedName>
    <definedName name="用途別床面積ハ5_3_7">項目一覧②!$F$746</definedName>
    <definedName name="用途別床面積ヘ5_1_1">項目一覧②!$F$87</definedName>
    <definedName name="用途別床面積ヘ5_1_2">項目一覧②!$F$114</definedName>
    <definedName name="用途別床面積ヘ5_1_3">項目一覧②!$F$141</definedName>
    <definedName name="用途別床面積ヘ5_1_4">項目一覧②!$F$168</definedName>
    <definedName name="用途別床面積ヘ5_1_5">項目一覧②!$F$195</definedName>
    <definedName name="用途別床面積ヘ5_1_6">項目一覧②!$F$222</definedName>
    <definedName name="用途別床面積ヘ5_1_7">項目一覧②!$F$249</definedName>
    <definedName name="用途別床面積ヘ5_2_1">項目一覧②!$F$337</definedName>
    <definedName name="用途別床面積ヘ5_2_2">項目一覧②!$F$364</definedName>
    <definedName name="用途別床面積ヘ5_2_3">項目一覧②!$F$391</definedName>
    <definedName name="用途別床面積ヘ5_2_4">項目一覧②!$F$418</definedName>
    <definedName name="用途別床面積ヘ5_2_5">項目一覧②!$F$445</definedName>
    <definedName name="用途別床面積ヘ5_2_6">項目一覧②!$F$472</definedName>
    <definedName name="用途別床面積ヘ5_2_7">項目一覧②!$F$499</definedName>
    <definedName name="用途別床面積ヘ5_3_1">項目一覧②!$F$614</definedName>
    <definedName name="用途別床面積ヘ5_3_3">項目一覧②!$F$641</definedName>
    <definedName name="用途別床面積ヘ5_3_4">項目一覧②!$F$668</definedName>
    <definedName name="用途別床面積ヘ5_3_5">項目一覧②!$F$695</definedName>
    <definedName name="用途別床面積ヘ5_3_6">項目一覧②!$F$722</definedName>
    <definedName name="用途別床面積ヘ5_3_7">項目一覧②!$F$749</definedName>
    <definedName name="用途別床面積ホ5_1_1">項目一覧②!$F$86</definedName>
    <definedName name="用途別床面積ホ5_1_2">項目一覧②!$F$113</definedName>
    <definedName name="用途別床面積ホ5_1_3">項目一覧②!$F$140</definedName>
    <definedName name="用途別床面積ホ5_1_4">項目一覧②!$F$167</definedName>
    <definedName name="用途別床面積ホ5_1_5">項目一覧②!$F$194</definedName>
    <definedName name="用途別床面積ホ5_1_6">項目一覧②!$F$221</definedName>
    <definedName name="用途別床面積ホ5_1_7">項目一覧②!$F$248</definedName>
    <definedName name="用途別床面積ホ5_2_1">項目一覧②!$F$336</definedName>
    <definedName name="用途別床面積ホ5_2_2">項目一覧②!$F$363</definedName>
    <definedName name="用途別床面積ホ5_2_3">項目一覧②!$F$390</definedName>
    <definedName name="用途別床面積ホ5_2_4">項目一覧②!$F$417</definedName>
    <definedName name="用途別床面積ホ5_2_5">項目一覧②!$F$444</definedName>
    <definedName name="用途別床面積ホ5_2_6">項目一覧②!$F$471</definedName>
    <definedName name="用途別床面積ホ5_2_7">項目一覧②!$F$498</definedName>
    <definedName name="用途別床面積ホ5_3_1">項目一覧②!$F$613</definedName>
    <definedName name="用途別床面積ホ5_3_3">項目一覧②!$F$640</definedName>
    <definedName name="用途別床面積ホ5_3_4">項目一覧②!$F$667</definedName>
    <definedName name="用途別床面積ホ5_3_5">項目一覧②!$F$694</definedName>
    <definedName name="用途別床面積ホ5_3_6">項目一覧②!$F$721</definedName>
    <definedName name="用途別床面積ホ5_3_7">項目一覧②!$F$748</definedName>
    <definedName name="用途別床面積ロ5_1_1">項目一覧②!$F$83</definedName>
    <definedName name="用途別床面積ロ5_1_2">項目一覧②!$F$110</definedName>
    <definedName name="用途別床面積ロ5_1_3">項目一覧②!$F$137</definedName>
    <definedName name="用途別床面積ロ5_1_4">項目一覧②!$F$164</definedName>
    <definedName name="用途別床面積ロ5_1_5">項目一覧②!$F$191</definedName>
    <definedName name="用途別床面積ロ5_1_6">項目一覧②!$F$218</definedName>
    <definedName name="用途別床面積ロ5_1_7">項目一覧②!$F$245</definedName>
    <definedName name="用途別床面積ロ5_2_1">項目一覧②!$F$333</definedName>
    <definedName name="用途別床面積ロ5_2_2">項目一覧②!$F$360</definedName>
    <definedName name="用途別床面積ロ5_2_3">項目一覧②!$F$387</definedName>
    <definedName name="用途別床面積ロ5_2_4">項目一覧②!$F$414</definedName>
    <definedName name="用途別床面積ロ5_2_5">項目一覧②!$F$441</definedName>
    <definedName name="用途別床面積ロ5_2_6">項目一覧②!$F$468</definedName>
    <definedName name="用途別床面積ロ5_2_7">項目一覧②!$F$495</definedName>
    <definedName name="用途別床面積ロ5_3_1">項目一覧②!$F$610</definedName>
    <definedName name="用途別床面積ロ5_3_3">項目一覧②!$F$637</definedName>
    <definedName name="用途別床面積ロ5_3_4">項目一覧②!$F$664</definedName>
    <definedName name="用途別床面積ロ5_3_5">項目一覧②!$F$691</definedName>
    <definedName name="用途別床面積ロ5_3_6">項目一覧②!$F$718</definedName>
    <definedName name="用途別床面積ロ5_3_7">項目一覧②!$F$745</definedName>
    <definedName name="用途別床面積区分イ5_1_1">項目一覧②!$F$70</definedName>
    <definedName name="用途別床面積区分イ5_1_2">項目一覧②!$F$97</definedName>
    <definedName name="用途別床面積区分イ5_1_3">項目一覧②!$F$124</definedName>
    <definedName name="用途別床面積区分イ5_1_4">項目一覧②!$F$151</definedName>
    <definedName name="用途別床面積区分イ5_1_5">項目一覧②!$F$178</definedName>
    <definedName name="用途別床面積区分イ5_1_6">項目一覧②!$F$205</definedName>
    <definedName name="用途別床面積区分イ5_1_7">項目一覧②!$F$232</definedName>
    <definedName name="用途別床面積区分イ5_2_1">項目一覧②!$F$320</definedName>
    <definedName name="用途別床面積区分イ5_2_2">項目一覧②!$F$347</definedName>
    <definedName name="用途別床面積区分イ5_2_3">項目一覧②!$F$374</definedName>
    <definedName name="用途別床面積区分イ5_2_4">項目一覧②!$F$401</definedName>
    <definedName name="用途別床面積区分イ5_2_5">項目一覧②!$F$428</definedName>
    <definedName name="用途別床面積区分イ5_2_6">項目一覧②!$F$455</definedName>
    <definedName name="用途別床面積区分イ5_2_7">項目一覧②!$F$482</definedName>
    <definedName name="用途別床面積区分イ5_3_1">項目一覧②!$F$570</definedName>
    <definedName name="用途別床面積区分イ5_3_2">項目一覧②!$F$597</definedName>
    <definedName name="用途別床面積区分イ5_3_3">項目一覧②!$F$624</definedName>
    <definedName name="用途別床面積区分イ5_3_4">項目一覧②!$F$651</definedName>
    <definedName name="用途別床面積区分イ5_3_5">項目一覧②!$F$678</definedName>
    <definedName name="用途別床面積区分イ5_3_6">項目一覧②!$F$705</definedName>
    <definedName name="用途別床面積区分イ5_3_7">項目一覧②!$F$732</definedName>
    <definedName name="用途別床面積区分ニ5_1_1">項目一覧②!$F$73</definedName>
    <definedName name="用途別床面積区分ニ5_1_2">項目一覧②!$F$100</definedName>
    <definedName name="用途別床面積区分ニ5_1_3">項目一覧②!$F$127</definedName>
    <definedName name="用途別床面積区分ニ5_1_4">項目一覧②!$F$154</definedName>
    <definedName name="用途別床面積区分ニ5_1_5">項目一覧②!$F$181</definedName>
    <definedName name="用途別床面積区分ニ5_1_6">項目一覧②!$F$208</definedName>
    <definedName name="用途別床面積区分ニ5_1_7">項目一覧②!$F$235</definedName>
    <definedName name="用途別床面積区分ニ5_2_1">項目一覧②!$F$323</definedName>
    <definedName name="用途別床面積区分ニ5_2_2">項目一覧②!$F$350</definedName>
    <definedName name="用途別床面積区分ニ5_2_3">項目一覧②!$F$377</definedName>
    <definedName name="用途別床面積区分ニ5_2_4">項目一覧②!$F$404</definedName>
    <definedName name="用途別床面積区分ニ5_2_5">項目一覧②!$F$431</definedName>
    <definedName name="用途別床面積区分ニ5_2_6">項目一覧②!$F$458</definedName>
    <definedName name="用途別床面積区分ニ5_2_7">項目一覧②!$F$485</definedName>
    <definedName name="用途別床面積区分ニ5_3_1">項目一覧②!$F$600</definedName>
    <definedName name="用途別床面積区分ニ5_3_3">項目一覧②!$F$627</definedName>
    <definedName name="用途別床面積区分ニ5_3_4">項目一覧②!$F$654</definedName>
    <definedName name="用途別床面積区分ニ5_3_5">項目一覧②!$F$681</definedName>
    <definedName name="用途別床面積区分ニ5_3_6">項目一覧②!$F$708</definedName>
    <definedName name="用途別床面積区分ニ5_3_7">項目一覧②!$F$735</definedName>
    <definedName name="用途別床面積区分ハ5_1_1">項目一覧②!$F$72</definedName>
    <definedName name="用途別床面積区分ハ5_1_2">項目一覧②!$F$99</definedName>
    <definedName name="用途別床面積区分ハ5_1_3">項目一覧②!$F$126</definedName>
    <definedName name="用途別床面積区分ハ5_1_4">項目一覧②!$F$153</definedName>
    <definedName name="用途別床面積区分ハ5_1_5">項目一覧②!$F$180</definedName>
    <definedName name="用途別床面積区分ハ5_1_6">項目一覧②!$F$207</definedName>
    <definedName name="用途別床面積区分ハ5_1_7">項目一覧②!$F$234</definedName>
    <definedName name="用途別床面積区分ハ5_2_1">項目一覧②!$F$322</definedName>
    <definedName name="用途別床面積区分ハ5_2_2">項目一覧②!$F$349</definedName>
    <definedName name="用途別床面積区分ハ5_2_3">項目一覧②!$F$376</definedName>
    <definedName name="用途別床面積区分ハ5_2_4">項目一覧②!$F$403</definedName>
    <definedName name="用途別床面積区分ハ5_2_5">項目一覧②!$F$430</definedName>
    <definedName name="用途別床面積区分ハ5_2_6">項目一覧②!$F$457</definedName>
    <definedName name="用途別床面積区分ハ5_2_7">項目一覧②!$F$484</definedName>
    <definedName name="用途別床面積区分ハ5_3_1">項目一覧②!$F$599</definedName>
    <definedName name="用途別床面積区分ハ5_3_3">項目一覧②!$F$626</definedName>
    <definedName name="用途別床面積区分ハ5_3_4">項目一覧②!$F$653</definedName>
    <definedName name="用途別床面積区分ハ5_3_5">項目一覧②!$F$680</definedName>
    <definedName name="用途別床面積区分ハ5_3_6">項目一覧②!$F$707</definedName>
    <definedName name="用途別床面積区分ハ5_3_7">項目一覧②!$F$734</definedName>
    <definedName name="用途別床面積区分ヘ5_1_1">項目一覧②!$F$75</definedName>
    <definedName name="用途別床面積区分ヘ5_1_2">項目一覧②!$F$102</definedName>
    <definedName name="用途別床面積区分ヘ5_1_3">項目一覧②!$F$129</definedName>
    <definedName name="用途別床面積区分ヘ5_1_4">項目一覧②!$F$156</definedName>
    <definedName name="用途別床面積区分ヘ5_1_5">項目一覧②!$F$183</definedName>
    <definedName name="用途別床面積区分ヘ5_1_6">項目一覧②!$F$210</definedName>
    <definedName name="用途別床面積区分ヘ5_1_7">項目一覧②!$F$237</definedName>
    <definedName name="用途別床面積区分ヘ5_2_1">項目一覧②!$F$325</definedName>
    <definedName name="用途別床面積区分ヘ5_2_2">項目一覧②!$F$352</definedName>
    <definedName name="用途別床面積区分ヘ5_2_3">項目一覧②!$F$379</definedName>
    <definedName name="用途別床面積区分ヘ5_2_4">項目一覧②!$F$406</definedName>
    <definedName name="用途別床面積区分ヘ5_2_5">項目一覧②!$F$433</definedName>
    <definedName name="用途別床面積区分ヘ5_2_6">項目一覧②!$F$460</definedName>
    <definedName name="用途別床面積区分ヘ5_2_7">項目一覧②!$F$487</definedName>
    <definedName name="用途別床面積区分ヘ5_3_1">項目一覧②!$F$602</definedName>
    <definedName name="用途別床面積区分ヘ5_3_3">項目一覧②!$F$629</definedName>
    <definedName name="用途別床面積区分ヘ5_3_4">項目一覧②!$F$656</definedName>
    <definedName name="用途別床面積区分ヘ5_3_5">項目一覧②!$F$683</definedName>
    <definedName name="用途別床面積区分ヘ5_3_6">項目一覧②!$F$710</definedName>
    <definedName name="用途別床面積区分ヘ5_3_7">項目一覧②!$F$737</definedName>
    <definedName name="用途別床面積区分ホ5_1_1">項目一覧②!$F$74</definedName>
    <definedName name="用途別床面積区分ホ5_1_2">項目一覧②!$F$101</definedName>
    <definedName name="用途別床面積区分ホ5_1_3">項目一覧②!$F$128</definedName>
    <definedName name="用途別床面積区分ホ5_1_4">項目一覧②!$F$155</definedName>
    <definedName name="用途別床面積区分ホ5_1_5">項目一覧②!$F$182</definedName>
    <definedName name="用途別床面積区分ホ5_1_6">項目一覧②!$F$209</definedName>
    <definedName name="用途別床面積区分ホ5_1_7">項目一覧②!$F$236</definedName>
    <definedName name="用途別床面積区分ホ5_2_1">項目一覧②!$F$324</definedName>
    <definedName name="用途別床面積区分ホ5_2_2">項目一覧②!$F$351</definedName>
    <definedName name="用途別床面積区分ホ5_2_3">項目一覧②!$F$378</definedName>
    <definedName name="用途別床面積区分ホ5_2_4">項目一覧②!$F$405</definedName>
    <definedName name="用途別床面積区分ホ5_2_5">項目一覧②!$F$432</definedName>
    <definedName name="用途別床面積区分ホ5_2_6">項目一覧②!$F$459</definedName>
    <definedName name="用途別床面積区分ホ5_2_7">項目一覧②!$F$486</definedName>
    <definedName name="用途別床面積区分ホ5_3_1">項目一覧②!$F$601</definedName>
    <definedName name="用途別床面積区分ホ5_3_3">項目一覧②!$F$628</definedName>
    <definedName name="用途別床面積区分ホ5_3_4">項目一覧②!$F$655</definedName>
    <definedName name="用途別床面積区分ホ5_3_5">項目一覧②!$F$682</definedName>
    <definedName name="用途別床面積区分ホ5_3_6">項目一覧②!$F$709</definedName>
    <definedName name="用途別床面積区分ホ5_3_7">項目一覧②!$F$736</definedName>
    <definedName name="用途別床面積区分ロ5_1_1">項目一覧②!$F$71</definedName>
    <definedName name="用途別床面積区分ロ5_1_2">項目一覧②!$F$98</definedName>
    <definedName name="用途別床面積区分ロ5_1_3">項目一覧②!$F$125</definedName>
    <definedName name="用途別床面積区分ロ5_1_4">項目一覧②!$F$152</definedName>
    <definedName name="用途別床面積区分ロ5_1_5">項目一覧②!$F$179</definedName>
    <definedName name="用途別床面積区分ロ5_1_6">項目一覧②!$F$206</definedName>
    <definedName name="用途別床面積区分ロ5_1_7">項目一覧②!$F$233</definedName>
    <definedName name="用途別床面積区分ロ5_2_1">項目一覧②!$F$321</definedName>
    <definedName name="用途別床面積区分ロ5_2_2">項目一覧②!$F$348</definedName>
    <definedName name="用途別床面積区分ロ5_2_3">項目一覧②!$F$375</definedName>
    <definedName name="用途別床面積区分ロ5_2_4">項目一覧②!$F$402</definedName>
    <definedName name="用途別床面積区分ロ5_2_5">項目一覧②!$F$429</definedName>
    <definedName name="用途別床面積区分ロ5_2_6">項目一覧②!$F$456</definedName>
    <definedName name="用途別床面積区分ロ5_2_7">項目一覧②!$F$483</definedName>
    <definedName name="用途別床面積区分ロ5_3_1">項目一覧②!$F$598</definedName>
    <definedName name="用途別床面積区分ロ5_3_3">項目一覧②!$F$625</definedName>
    <definedName name="用途別床面積区分ロ5_3_4">項目一覧②!$F$652</definedName>
    <definedName name="用途別床面積区分ロ5_3_5">項目一覧②!$F$679</definedName>
    <definedName name="用途別床面積区分ロ5_3_6">項目一覧②!$F$706</definedName>
    <definedName name="用途別床面積区分ロ5_3_7">項目一覧②!$F$733</definedName>
    <definedName name="用途別床面積名称イ5_1_1">項目一覧②!$F$76</definedName>
    <definedName name="用途別床面積名称イ5_1_2">項目一覧②!$F$103</definedName>
    <definedName name="用途別床面積名称イ5_1_3">項目一覧②!$F$130</definedName>
    <definedName name="用途別床面積名称イ5_1_4">項目一覧②!$F$157</definedName>
    <definedName name="用途別床面積名称イ5_1_5">項目一覧②!$F$184</definedName>
    <definedName name="用途別床面積名称イ5_1_6">項目一覧②!$F$211</definedName>
    <definedName name="用途別床面積名称イ5_1_7">項目一覧②!$F$238</definedName>
    <definedName name="用途別床面積名称イ5_2_1">項目一覧②!$F$326</definedName>
    <definedName name="用途別床面積名称イ5_2_2">項目一覧②!$F$353</definedName>
    <definedName name="用途別床面積名称イ5_2_3">項目一覧②!$F$380</definedName>
    <definedName name="用途別床面積名称イ5_2_4">項目一覧②!$F$407</definedName>
    <definedName name="用途別床面積名称イ5_2_5">項目一覧②!$F$434</definedName>
    <definedName name="用途別床面積名称イ5_2_6">項目一覧②!$F$461</definedName>
    <definedName name="用途別床面積名称イ5_2_7">項目一覧②!$F$488</definedName>
    <definedName name="用途別床面積名称イ5_3_1">項目一覧②!$F$576</definedName>
    <definedName name="用途別床面積名称イ5_3_2">項目一覧②!$F$603</definedName>
    <definedName name="用途別床面積名称イ5_3_3">項目一覧②!$F$630</definedName>
    <definedName name="用途別床面積名称イ5_3_4">項目一覧②!$F$657</definedName>
    <definedName name="用途別床面積名称イ5_3_5">項目一覧②!$F$684</definedName>
    <definedName name="用途別床面積名称イ5_3_6">項目一覧②!$F$711</definedName>
    <definedName name="用途別床面積名称イ5_3_7">項目一覧②!$F$738</definedName>
    <definedName name="用途別床面積名称ニ5_1_1">項目一覧②!$F$79</definedName>
    <definedName name="用途別床面積名称ニ5_1_2">項目一覧②!$F$106</definedName>
    <definedName name="用途別床面積名称ニ5_1_3">項目一覧②!$F$133</definedName>
    <definedName name="用途別床面積名称ニ5_1_4">項目一覧②!$F$160</definedName>
    <definedName name="用途別床面積名称ニ5_1_5">項目一覧②!$F$187</definedName>
    <definedName name="用途別床面積名称ニ5_1_6">項目一覧②!$F$214</definedName>
    <definedName name="用途別床面積名称ニ5_1_7">項目一覧②!$F$241</definedName>
    <definedName name="用途別床面積名称ニ5_2_1">項目一覧②!$F$329</definedName>
    <definedName name="用途別床面積名称ニ5_2_2">項目一覧②!$F$356</definedName>
    <definedName name="用途別床面積名称ニ5_2_3">項目一覧②!$F$383</definedName>
    <definedName name="用途別床面積名称ニ5_2_4">項目一覧②!$F$410</definedName>
    <definedName name="用途別床面積名称ニ5_2_5">項目一覧②!$F$437</definedName>
    <definedName name="用途別床面積名称ニ5_2_6">項目一覧②!$F$464</definedName>
    <definedName name="用途別床面積名称ニ5_2_7">項目一覧②!$F$491</definedName>
    <definedName name="用途別床面積名称ニ5_3_1">項目一覧②!$F$606</definedName>
    <definedName name="用途別床面積名称ニ5_3_3">項目一覧②!$F$633</definedName>
    <definedName name="用途別床面積名称ニ5_3_4">項目一覧②!$F$660</definedName>
    <definedName name="用途別床面積名称ニ5_3_5">項目一覧②!$F$687</definedName>
    <definedName name="用途別床面積名称ニ5_3_6">項目一覧②!$F$714</definedName>
    <definedName name="用途別床面積名称ニ5_3_7">項目一覧②!$F$741</definedName>
    <definedName name="用途別床面積名称ハ5_1_1">項目一覧②!$F$78</definedName>
    <definedName name="用途別床面積名称ハ5_1_2">項目一覧②!$F$105</definedName>
    <definedName name="用途別床面積名称ハ5_1_3">項目一覧②!$F$132</definedName>
    <definedName name="用途別床面積名称ハ5_1_4">項目一覧②!$F$159</definedName>
    <definedName name="用途別床面積名称ハ5_1_5">項目一覧②!$F$186</definedName>
    <definedName name="用途別床面積名称ハ5_1_6">項目一覧②!$F$213</definedName>
    <definedName name="用途別床面積名称ハ5_1_7">項目一覧②!$F$240</definedName>
    <definedName name="用途別床面積名称ハ5_2_1">項目一覧②!$F$328</definedName>
    <definedName name="用途別床面積名称ハ5_2_2">項目一覧②!$F$355</definedName>
    <definedName name="用途別床面積名称ハ5_2_3">項目一覧②!$F$382</definedName>
    <definedName name="用途別床面積名称ハ5_2_4">項目一覧②!$F$409</definedName>
    <definedName name="用途別床面積名称ハ5_2_5">項目一覧②!$F$436</definedName>
    <definedName name="用途別床面積名称ハ5_2_6">項目一覧②!$F$463</definedName>
    <definedName name="用途別床面積名称ハ5_2_7">項目一覧②!$F$490</definedName>
    <definedName name="用途別床面積名称ハ5_3_1">項目一覧②!$F$605</definedName>
    <definedName name="用途別床面積名称ハ5_3_3">項目一覧②!$F$632</definedName>
    <definedName name="用途別床面積名称ハ5_3_4">項目一覧②!$F$659</definedName>
    <definedName name="用途別床面積名称ハ5_3_5">項目一覧②!$F$686</definedName>
    <definedName name="用途別床面積名称ハ5_3_6">項目一覧②!$F$713</definedName>
    <definedName name="用途別床面積名称ハ5_3_7">項目一覧②!$F$740</definedName>
    <definedName name="用途別床面積名称ヘ5_1_1">項目一覧②!$F$81</definedName>
    <definedName name="用途別床面積名称ヘ5_1_2">項目一覧②!$F$108</definedName>
    <definedName name="用途別床面積名称ヘ5_1_3">項目一覧②!$F$135</definedName>
    <definedName name="用途別床面積名称ヘ5_1_4">項目一覧②!$F$162</definedName>
    <definedName name="用途別床面積名称ヘ5_1_5">項目一覧②!$F$189</definedName>
    <definedName name="用途別床面積名称ヘ5_1_6">項目一覧②!$F$216</definedName>
    <definedName name="用途別床面積名称ヘ5_1_7">項目一覧②!$F$243</definedName>
    <definedName name="用途別床面積名称ヘ5_2_1">項目一覧②!$F$331</definedName>
    <definedName name="用途別床面積名称ヘ5_2_2">項目一覧②!$F$358</definedName>
    <definedName name="用途別床面積名称ヘ5_2_3">項目一覧②!$F$385</definedName>
    <definedName name="用途別床面積名称ヘ5_2_4">項目一覧②!$F$412</definedName>
    <definedName name="用途別床面積名称ヘ5_2_5">項目一覧②!$F$439</definedName>
    <definedName name="用途別床面積名称ヘ5_2_6">項目一覧②!$F$466</definedName>
    <definedName name="用途別床面積名称ヘ5_2_7">項目一覧②!$F$493</definedName>
    <definedName name="用途別床面積名称ヘ5_3_1">項目一覧②!$F$608</definedName>
    <definedName name="用途別床面積名称ヘ5_3_3">項目一覧②!$F$635</definedName>
    <definedName name="用途別床面積名称ヘ5_3_4">項目一覧②!$F$662</definedName>
    <definedName name="用途別床面積名称ヘ5_3_5">項目一覧②!$F$689</definedName>
    <definedName name="用途別床面積名称ヘ5_3_6">項目一覧②!$F$716</definedName>
    <definedName name="用途別床面積名称ヘ5_3_7">項目一覧②!$F$743</definedName>
    <definedName name="用途別床面積名称ホ5_1_1">項目一覧②!$F$80</definedName>
    <definedName name="用途別床面積名称ホ5_1_2">項目一覧②!$F$107</definedName>
    <definedName name="用途別床面積名称ホ5_1_3">項目一覧②!$F$134</definedName>
    <definedName name="用途別床面積名称ホ5_1_4">項目一覧②!$F$161</definedName>
    <definedName name="用途別床面積名称ホ5_1_5">項目一覧②!$F$188</definedName>
    <definedName name="用途別床面積名称ホ5_1_6">項目一覧②!$F$215</definedName>
    <definedName name="用途別床面積名称ホ5_1_7">項目一覧②!$F$242</definedName>
    <definedName name="用途別床面積名称ホ5_2_1">項目一覧②!$F$330</definedName>
    <definedName name="用途別床面積名称ホ5_2_2">項目一覧②!$F$357</definedName>
    <definedName name="用途別床面積名称ホ5_2_3">項目一覧②!$F$384</definedName>
    <definedName name="用途別床面積名称ホ5_2_4">項目一覧②!$F$411</definedName>
    <definedName name="用途別床面積名称ホ5_2_5">項目一覧②!$F$438</definedName>
    <definedName name="用途別床面積名称ホ5_2_6">項目一覧②!$F$465</definedName>
    <definedName name="用途別床面積名称ホ5_2_7">項目一覧②!$F$492</definedName>
    <definedName name="用途別床面積名称ホ5_3_1">項目一覧②!$F$607</definedName>
    <definedName name="用途別床面積名称ホ5_3_3">項目一覧②!$F$634</definedName>
    <definedName name="用途別床面積名称ホ5_3_4">項目一覧②!$F$661</definedName>
    <definedName name="用途別床面積名称ホ5_3_5">項目一覧②!$F$688</definedName>
    <definedName name="用途別床面積名称ホ5_3_6">項目一覧②!$F$715</definedName>
    <definedName name="用途別床面積名称ホ5_3_7">項目一覧②!$F$742</definedName>
    <definedName name="用途別床面積名称ロ5_1_1">項目一覧②!$F$77</definedName>
    <definedName name="用途別床面積名称ロ5_1_2">項目一覧②!$F$104</definedName>
    <definedName name="用途別床面積名称ロ5_1_3">項目一覧②!$F$131</definedName>
    <definedName name="用途別床面積名称ロ5_1_4">項目一覧②!$F$158</definedName>
    <definedName name="用途別床面積名称ロ5_1_5">項目一覧②!$F$185</definedName>
    <definedName name="用途別床面積名称ロ5_1_6">項目一覧②!$F$212</definedName>
    <definedName name="用途別床面積名称ロ5_1_7">項目一覧②!$F$239</definedName>
    <definedName name="用途別床面積名称ロ5_2_1">項目一覧②!$F$327</definedName>
    <definedName name="用途別床面積名称ロ5_2_2">項目一覧②!$F$354</definedName>
    <definedName name="用途別床面積名称ロ5_2_3">項目一覧②!$F$381</definedName>
    <definedName name="用途別床面積名称ロ5_2_4">項目一覧②!$F$408</definedName>
    <definedName name="用途別床面積名称ロ5_2_5">項目一覧②!$F$435</definedName>
    <definedName name="用途別床面積名称ロ5_2_6">項目一覧②!$F$462</definedName>
    <definedName name="用途別床面積名称ロ5_2_7">項目一覧②!$F$489</definedName>
    <definedName name="用途別床面積名称ロ5_3_1">項目一覧②!$F$604</definedName>
    <definedName name="用途別床面積名称ロ5_3_3">項目一覧②!$F$631</definedName>
    <definedName name="用途別床面積名称ロ5_3_4">項目一覧②!$F$658</definedName>
    <definedName name="用途別床面積名称ロ5_3_5">項目一覧②!$F$685</definedName>
    <definedName name="用途別床面積名称ロ5_3_6">項目一覧②!$F$712</definedName>
    <definedName name="用途別床面積名称ロ5_3_7">項目一覧②!$F$739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95" i="64" l="1"/>
  <c r="F891" i="64"/>
  <c r="F887" i="64"/>
  <c r="F955" i="64"/>
  <c r="F954" i="64"/>
  <c r="F953" i="64"/>
  <c r="F952" i="64"/>
  <c r="F951" i="64"/>
  <c r="F928" i="64"/>
  <c r="F927" i="64"/>
  <c r="F926" i="64"/>
  <c r="F924" i="64"/>
  <c r="F925" i="64"/>
  <c r="F583" i="18"/>
  <c r="X581" i="18"/>
  <c r="X580" i="18"/>
  <c r="X579" i="18"/>
  <c r="X578" i="18"/>
  <c r="X577" i="18"/>
  <c r="X576" i="18"/>
  <c r="T573" i="18"/>
  <c r="Q573" i="18"/>
  <c r="J572" i="18"/>
  <c r="J570" i="18"/>
  <c r="J569" i="18"/>
  <c r="J568" i="18"/>
  <c r="J567" i="18"/>
  <c r="L566" i="18"/>
  <c r="F883" i="64"/>
  <c r="F882" i="64"/>
  <c r="F881" i="64"/>
  <c r="F880" i="64"/>
  <c r="F879" i="64"/>
  <c r="F878" i="64"/>
  <c r="F929" i="64"/>
  <c r="F956" i="64"/>
  <c r="T529" i="10"/>
  <c r="Q529" i="10"/>
  <c r="T258" i="10"/>
  <c r="Q258" i="10"/>
  <c r="F976" i="64"/>
  <c r="F542" i="10" s="1"/>
  <c r="F975" i="64"/>
  <c r="F974" i="64"/>
  <c r="F973" i="64"/>
  <c r="F972" i="64"/>
  <c r="F971" i="64"/>
  <c r="F970" i="64"/>
  <c r="F969" i="64"/>
  <c r="F947" i="64"/>
  <c r="F946" i="64"/>
  <c r="F945" i="64"/>
  <c r="F944" i="64"/>
  <c r="F943" i="64"/>
  <c r="F942" i="64"/>
  <c r="K538" i="8"/>
  <c r="F968" i="64" s="1"/>
  <c r="H537" i="10" s="1"/>
  <c r="K537" i="8"/>
  <c r="F967" i="64" s="1"/>
  <c r="K536" i="8"/>
  <c r="F966" i="64" s="1"/>
  <c r="K535" i="8"/>
  <c r="F965" i="64" s="1"/>
  <c r="K534" i="8"/>
  <c r="F964" i="64" s="1"/>
  <c r="K533" i="8"/>
  <c r="F963" i="64" s="1"/>
  <c r="J524" i="10"/>
  <c r="F950" i="64"/>
  <c r="F962" i="64"/>
  <c r="F961" i="64"/>
  <c r="F960" i="64"/>
  <c r="F959" i="64"/>
  <c r="F958" i="64"/>
  <c r="F957" i="64"/>
  <c r="F949" i="64"/>
  <c r="F948" i="64"/>
  <c r="K265" i="8"/>
  <c r="F941" i="64" s="1"/>
  <c r="K264" i="8"/>
  <c r="F940" i="64" s="1"/>
  <c r="K263" i="8"/>
  <c r="F939" i="64" s="1"/>
  <c r="K262" i="8"/>
  <c r="F938" i="64" s="1"/>
  <c r="K261" i="8"/>
  <c r="F937" i="64" s="1"/>
  <c r="F935" i="64"/>
  <c r="F934" i="64"/>
  <c r="F933" i="64"/>
  <c r="F932" i="64"/>
  <c r="F931" i="64"/>
  <c r="F930" i="64"/>
  <c r="K260" i="8"/>
  <c r="F936" i="64" s="1"/>
  <c r="T602" i="6"/>
  <c r="F923" i="64"/>
  <c r="E251" i="8"/>
  <c r="T591" i="11"/>
  <c r="Q591" i="11"/>
  <c r="X263" i="10" l="1"/>
  <c r="E535" i="10"/>
  <c r="F922" i="64"/>
  <c r="F586" i="18" s="1"/>
  <c r="F921" i="64"/>
  <c r="F920" i="64"/>
  <c r="F919" i="64"/>
  <c r="F918" i="64"/>
  <c r="F917" i="64"/>
  <c r="F916" i="64"/>
  <c r="F915" i="64"/>
  <c r="F898" i="64"/>
  <c r="T607" i="6"/>
  <c r="T606" i="6"/>
  <c r="T605" i="6"/>
  <c r="T604" i="6"/>
  <c r="T603" i="6"/>
  <c r="F902" i="64"/>
  <c r="F901" i="64"/>
  <c r="F900" i="64"/>
  <c r="F899" i="64"/>
  <c r="F897" i="64"/>
  <c r="F908" i="64"/>
  <c r="E581" i="18" s="1"/>
  <c r="F907" i="64"/>
  <c r="E580" i="18" s="1"/>
  <c r="F906" i="64"/>
  <c r="E579" i="18" s="1"/>
  <c r="F905" i="64"/>
  <c r="E578" i="18" s="1"/>
  <c r="F904" i="64"/>
  <c r="E577" i="18" s="1"/>
  <c r="F903" i="64"/>
  <c r="E576" i="18" s="1"/>
  <c r="N593" i="6"/>
  <c r="P73" i="8"/>
  <c r="J73" i="8"/>
  <c r="P346" i="8"/>
  <c r="J346" i="8"/>
  <c r="Y412" i="6"/>
  <c r="S412" i="6"/>
  <c r="F894" i="64"/>
  <c r="F893" i="64"/>
  <c r="F890" i="64"/>
  <c r="F889" i="64"/>
  <c r="F288" i="64"/>
  <c r="F886" i="64"/>
  <c r="F885" i="64"/>
  <c r="F32" i="64"/>
  <c r="F884" i="64"/>
  <c r="F892" i="64"/>
  <c r="F888" i="64"/>
  <c r="F31" i="64"/>
  <c r="AE411" i="6"/>
  <c r="V72" i="8"/>
  <c r="I25" i="22"/>
  <c r="I27" i="22"/>
  <c r="O25" i="22"/>
  <c r="O22" i="20"/>
  <c r="I22" i="20"/>
  <c r="E339" i="18"/>
  <c r="E330" i="18"/>
  <c r="M26" i="18"/>
  <c r="M24" i="18"/>
  <c r="M22" i="18"/>
  <c r="P22" i="18"/>
  <c r="E354" i="11"/>
  <c r="E295" i="10"/>
  <c r="E286" i="10"/>
  <c r="E23" i="10"/>
  <c r="E14" i="10"/>
  <c r="AF20" i="14"/>
  <c r="E355" i="11"/>
  <c r="E346" i="11"/>
  <c r="M26" i="11"/>
  <c r="M24" i="11"/>
  <c r="M22" i="11"/>
  <c r="P22" i="11"/>
  <c r="P24" i="11"/>
  <c r="P290" i="18"/>
  <c r="O300" i="6"/>
  <c r="C375" i="63"/>
  <c r="P217" i="14" s="1"/>
  <c r="C374" i="63"/>
  <c r="Z279" i="6"/>
  <c r="C376" i="63" s="1"/>
  <c r="V217" i="14" s="1"/>
  <c r="C116" i="63"/>
  <c r="C372" i="63"/>
  <c r="C371" i="63"/>
  <c r="C369" i="63"/>
  <c r="C368" i="63"/>
  <c r="Z289" i="6"/>
  <c r="C370" i="63" s="1"/>
  <c r="Z296" i="6"/>
  <c r="C373" i="63" s="1"/>
  <c r="F912" i="64" l="1"/>
  <c r="H579" i="18" s="1"/>
  <c r="F913" i="64"/>
  <c r="H580" i="18" s="1"/>
  <c r="F914" i="64"/>
  <c r="H581" i="18" s="1"/>
  <c r="F909" i="64"/>
  <c r="H576" i="18" s="1"/>
  <c r="F910" i="64"/>
  <c r="H577" i="18" s="1"/>
  <c r="F911" i="64"/>
  <c r="H578" i="18" s="1"/>
  <c r="P283" i="18"/>
  <c r="J290" i="18"/>
  <c r="V290" i="18"/>
  <c r="J283" i="18"/>
  <c r="V283" i="18"/>
  <c r="J273" i="18"/>
  <c r="V273" i="18"/>
  <c r="P273" i="18"/>
  <c r="J288" i="11"/>
  <c r="V288" i="11"/>
  <c r="J298" i="11"/>
  <c r="J217" i="14"/>
  <c r="P298" i="11"/>
  <c r="V298" i="11"/>
  <c r="P305" i="11"/>
  <c r="P288" i="11"/>
  <c r="J305" i="11"/>
  <c r="V305" i="11"/>
  <c r="J227" i="14"/>
  <c r="P227" i="14"/>
  <c r="V227" i="14"/>
  <c r="J234" i="14"/>
  <c r="P234" i="14"/>
  <c r="V234" i="14"/>
  <c r="H214" i="18"/>
  <c r="H213" i="18"/>
  <c r="H212" i="18"/>
  <c r="F10" i="64"/>
  <c r="F877" i="64"/>
  <c r="F876" i="64"/>
  <c r="F875" i="64"/>
  <c r="H215" i="11"/>
  <c r="H214" i="11"/>
  <c r="H213" i="11"/>
  <c r="M219" i="6"/>
  <c r="C367" i="63" s="1"/>
  <c r="M218" i="6"/>
  <c r="C366" i="63" s="1"/>
  <c r="M217" i="6"/>
  <c r="C365" i="63" s="1"/>
  <c r="M216" i="6"/>
  <c r="C364" i="63" s="1"/>
  <c r="AE215" i="6"/>
  <c r="C363" i="63" s="1"/>
  <c r="H209" i="18" s="1"/>
  <c r="Z215" i="6"/>
  <c r="C362" i="63" s="1"/>
  <c r="S215" i="6"/>
  <c r="C361" i="63" s="1"/>
  <c r="C360" i="63"/>
  <c r="H210" i="18" l="1"/>
  <c r="H211" i="18"/>
  <c r="H212" i="11"/>
  <c r="H211" i="11"/>
  <c r="H210" i="11"/>
  <c r="F259" i="14"/>
  <c r="C259" i="14"/>
  <c r="C359" i="63" l="1"/>
  <c r="Z278" i="6" l="1"/>
  <c r="T271" i="6"/>
  <c r="N264" i="6" l="1"/>
  <c r="R17" i="20" l="1"/>
  <c r="E120" i="63" l="1"/>
  <c r="E111" i="63" l="1"/>
  <c r="E110" i="63"/>
  <c r="E137" i="63" l="1"/>
  <c r="AN19" i="6" l="1"/>
  <c r="AN18" i="6"/>
  <c r="AE19" i="6"/>
  <c r="AE18" i="6"/>
  <c r="V19" i="6"/>
  <c r="V18" i="6"/>
  <c r="AC22" i="16" l="1"/>
  <c r="AC21" i="16"/>
  <c r="AC27" i="16"/>
  <c r="AC20" i="16"/>
  <c r="AC26" i="16"/>
  <c r="AC19" i="16"/>
  <c r="O16" i="16" s="1"/>
  <c r="AC33" i="16"/>
  <c r="AC25" i="16"/>
  <c r="AC32" i="16"/>
  <c r="AC24" i="16"/>
  <c r="X16" i="16" s="1"/>
  <c r="AC31" i="16"/>
  <c r="AC30" i="16"/>
  <c r="Z16" i="16" s="1"/>
  <c r="AC29" i="16"/>
  <c r="F261" i="14" l="1"/>
  <c r="C261" i="14"/>
  <c r="C358" i="63"/>
  <c r="C152" i="63"/>
  <c r="J345" i="18" l="1"/>
  <c r="E345" i="18"/>
  <c r="V344" i="18"/>
  <c r="P344" i="18"/>
  <c r="J344" i="18"/>
  <c r="E344" i="18"/>
  <c r="E342" i="18"/>
  <c r="E341" i="18"/>
  <c r="E340" i="18"/>
  <c r="E338" i="18"/>
  <c r="E337" i="18"/>
  <c r="E335" i="18"/>
  <c r="E334" i="18"/>
  <c r="E333" i="18"/>
  <c r="E332" i="18"/>
  <c r="E331" i="18"/>
  <c r="E329" i="18"/>
  <c r="J361" i="11" l="1"/>
  <c r="E361" i="11"/>
  <c r="V360" i="11"/>
  <c r="P360" i="11"/>
  <c r="J360" i="11"/>
  <c r="E360" i="11"/>
  <c r="E358" i="11"/>
  <c r="E357" i="11"/>
  <c r="E356" i="11"/>
  <c r="E353" i="11"/>
  <c r="E351" i="11"/>
  <c r="E350" i="11"/>
  <c r="E349" i="11"/>
  <c r="E348" i="11"/>
  <c r="E347" i="11"/>
  <c r="E345" i="11"/>
  <c r="J301" i="10"/>
  <c r="P300" i="10"/>
  <c r="E300" i="10"/>
  <c r="E298" i="10"/>
  <c r="E297" i="10"/>
  <c r="E291" i="10"/>
  <c r="J29" i="10"/>
  <c r="P28" i="10"/>
  <c r="E28" i="10"/>
  <c r="E26" i="10"/>
  <c r="E25" i="10"/>
  <c r="E19" i="10"/>
  <c r="F874" i="64"/>
  <c r="F873" i="64"/>
  <c r="F872" i="64"/>
  <c r="F871" i="64"/>
  <c r="F870" i="64"/>
  <c r="F869" i="64"/>
  <c r="F868" i="64"/>
  <c r="F867" i="64"/>
  <c r="F866" i="64"/>
  <c r="F865" i="64"/>
  <c r="F864" i="64"/>
  <c r="F863" i="64"/>
  <c r="F861" i="64"/>
  <c r="F862" i="64"/>
  <c r="F860" i="64"/>
  <c r="F859" i="64"/>
  <c r="F858" i="64"/>
  <c r="F857" i="64"/>
  <c r="F825" i="64"/>
  <c r="K210" i="22" l="1"/>
  <c r="J204" i="22"/>
  <c r="J203" i="22"/>
  <c r="J201" i="22"/>
  <c r="E301" i="10" l="1"/>
  <c r="V300" i="10"/>
  <c r="J300" i="10"/>
  <c r="E296" i="10"/>
  <c r="E294" i="10"/>
  <c r="E293" i="10"/>
  <c r="E290" i="10"/>
  <c r="E289" i="10"/>
  <c r="E288" i="10"/>
  <c r="E287" i="10"/>
  <c r="E285" i="10"/>
  <c r="E29" i="10"/>
  <c r="U28" i="10"/>
  <c r="J28" i="10"/>
  <c r="E24" i="10"/>
  <c r="E22" i="10"/>
  <c r="E21" i="10"/>
  <c r="E18" i="10"/>
  <c r="E17" i="10"/>
  <c r="E16" i="10"/>
  <c r="E15" i="10"/>
  <c r="E13" i="10"/>
  <c r="F838" i="64"/>
  <c r="F850" i="64"/>
  <c r="F826" i="64" l="1"/>
  <c r="F796" i="64"/>
  <c r="E595" i="11" s="1"/>
  <c r="F856" i="64"/>
  <c r="H261" i="10" s="1"/>
  <c r="F855" i="64"/>
  <c r="F854" i="64"/>
  <c r="F853" i="64"/>
  <c r="F852" i="64"/>
  <c r="F851" i="64"/>
  <c r="F849" i="64"/>
  <c r="F848" i="64"/>
  <c r="J257" i="10" s="1"/>
  <c r="F847" i="64"/>
  <c r="F846" i="64"/>
  <c r="F845" i="64"/>
  <c r="F844" i="64"/>
  <c r="F843" i="64"/>
  <c r="F842" i="64"/>
  <c r="F841" i="64"/>
  <c r="F840" i="64"/>
  <c r="F839" i="64"/>
  <c r="F837" i="64"/>
  <c r="F836" i="64"/>
  <c r="F835" i="64"/>
  <c r="F834" i="64"/>
  <c r="F833" i="64"/>
  <c r="F832" i="64"/>
  <c r="F831" i="64"/>
  <c r="F830" i="64"/>
  <c r="F829" i="64"/>
  <c r="F828" i="64"/>
  <c r="F827" i="64"/>
  <c r="F824" i="64"/>
  <c r="F823" i="64"/>
  <c r="F822" i="64"/>
  <c r="F821" i="64"/>
  <c r="F812" i="64"/>
  <c r="X599" i="11" s="1"/>
  <c r="T210" i="22" l="1"/>
  <c r="L204" i="22"/>
  <c r="L203" i="22"/>
  <c r="L201" i="22"/>
  <c r="S19" i="22"/>
  <c r="U214" i="20"/>
  <c r="L214" i="20"/>
  <c r="L211" i="20"/>
  <c r="U211" i="20"/>
  <c r="Q205" i="20"/>
  <c r="L202" i="20"/>
  <c r="O205" i="20"/>
  <c r="J202" i="20"/>
  <c r="L201" i="20"/>
  <c r="J201" i="20"/>
  <c r="L199" i="20"/>
  <c r="J199" i="20"/>
  <c r="S17" i="18"/>
  <c r="L36" i="18"/>
  <c r="C142" i="63" l="1"/>
  <c r="F215" i="22" l="1"/>
  <c r="F81" i="64" l="1"/>
  <c r="F80" i="64"/>
  <c r="F79" i="64"/>
  <c r="F78" i="64"/>
  <c r="F77" i="64"/>
  <c r="F76" i="64"/>
  <c r="F75" i="64"/>
  <c r="F74" i="64"/>
  <c r="F73" i="64"/>
  <c r="F72" i="64"/>
  <c r="F71" i="64"/>
  <c r="F70" i="64"/>
  <c r="F60" i="64"/>
  <c r="F16" i="64"/>
  <c r="F15" i="64"/>
  <c r="F14" i="64"/>
  <c r="F13" i="64"/>
  <c r="F5" i="64"/>
  <c r="F4" i="64"/>
  <c r="F3" i="64"/>
  <c r="F801" i="64"/>
  <c r="F800" i="64"/>
  <c r="F780" i="64"/>
  <c r="F779" i="64"/>
  <c r="F759" i="64"/>
  <c r="F758" i="64"/>
  <c r="F737" i="64"/>
  <c r="F736" i="64"/>
  <c r="F735" i="64"/>
  <c r="F734" i="64"/>
  <c r="F733" i="64"/>
  <c r="J255" i="10" s="1"/>
  <c r="F732" i="64"/>
  <c r="V393" i="11" s="1"/>
  <c r="F710" i="64"/>
  <c r="F709" i="64"/>
  <c r="F708" i="64"/>
  <c r="F707" i="64"/>
  <c r="F706" i="64"/>
  <c r="J254" i="10" s="1"/>
  <c r="F705" i="64"/>
  <c r="F683" i="64"/>
  <c r="F682" i="64"/>
  <c r="F681" i="64"/>
  <c r="F680" i="64"/>
  <c r="F679" i="64"/>
  <c r="J253" i="10" s="1"/>
  <c r="F678" i="64"/>
  <c r="J393" i="11" s="1"/>
  <c r="F656" i="64"/>
  <c r="F655" i="64"/>
  <c r="F654" i="64"/>
  <c r="F653" i="64"/>
  <c r="F652" i="64"/>
  <c r="F651" i="64"/>
  <c r="F629" i="64"/>
  <c r="F628" i="64"/>
  <c r="F627" i="64"/>
  <c r="F626" i="64"/>
  <c r="F625" i="64"/>
  <c r="F624" i="64"/>
  <c r="F602" i="64"/>
  <c r="F601" i="64"/>
  <c r="F600" i="64"/>
  <c r="F599" i="64"/>
  <c r="F598" i="64"/>
  <c r="F597" i="64"/>
  <c r="F575" i="64"/>
  <c r="F574" i="64"/>
  <c r="F573" i="64"/>
  <c r="F572" i="64"/>
  <c r="F571" i="64"/>
  <c r="F570" i="64"/>
  <c r="F560" i="64"/>
  <c r="F531" i="64"/>
  <c r="F530" i="64"/>
  <c r="F529" i="64"/>
  <c r="F528" i="64"/>
  <c r="F527" i="64"/>
  <c r="F526" i="64"/>
  <c r="F525" i="64"/>
  <c r="F516" i="64"/>
  <c r="F515" i="64"/>
  <c r="F514" i="64"/>
  <c r="F513" i="64"/>
  <c r="F510" i="64"/>
  <c r="F505" i="64"/>
  <c r="F504" i="64"/>
  <c r="F503" i="64"/>
  <c r="F487" i="64"/>
  <c r="F486" i="64"/>
  <c r="F485" i="64"/>
  <c r="F484" i="64"/>
  <c r="F483" i="64"/>
  <c r="F482" i="64"/>
  <c r="F460" i="64"/>
  <c r="F459" i="64"/>
  <c r="F458" i="64"/>
  <c r="F457" i="64"/>
  <c r="F456" i="64"/>
  <c r="F455" i="64"/>
  <c r="F433" i="64"/>
  <c r="F432" i="64"/>
  <c r="F431" i="64"/>
  <c r="F430" i="64"/>
  <c r="F429" i="64"/>
  <c r="F428" i="64"/>
  <c r="F406" i="64"/>
  <c r="F405" i="64"/>
  <c r="F404" i="64"/>
  <c r="F403" i="64"/>
  <c r="F402" i="64"/>
  <c r="F401" i="64"/>
  <c r="F379" i="64"/>
  <c r="F378" i="64"/>
  <c r="F377" i="64"/>
  <c r="F376" i="64"/>
  <c r="F375" i="64"/>
  <c r="F374" i="64"/>
  <c r="F352" i="64"/>
  <c r="F351" i="64"/>
  <c r="F350" i="64"/>
  <c r="F349" i="64"/>
  <c r="F348" i="64"/>
  <c r="F347" i="64"/>
  <c r="F325" i="64"/>
  <c r="F324" i="64"/>
  <c r="F323" i="64"/>
  <c r="F322" i="64"/>
  <c r="F321" i="64"/>
  <c r="F320" i="64"/>
  <c r="F310" i="64"/>
  <c r="F281" i="64"/>
  <c r="F280" i="64"/>
  <c r="F279" i="64"/>
  <c r="F278" i="64"/>
  <c r="F277" i="64"/>
  <c r="F276" i="64"/>
  <c r="F275" i="64"/>
  <c r="F266" i="64"/>
  <c r="F265" i="64"/>
  <c r="F264" i="64"/>
  <c r="F263" i="64"/>
  <c r="F260" i="64"/>
  <c r="F257" i="64"/>
  <c r="F255" i="64"/>
  <c r="F253" i="64"/>
  <c r="F243" i="64"/>
  <c r="F242" i="64"/>
  <c r="F241" i="64"/>
  <c r="F240" i="64"/>
  <c r="F239" i="64"/>
  <c r="F238" i="64"/>
  <c r="F237" i="64"/>
  <c r="F236" i="64"/>
  <c r="F235" i="64"/>
  <c r="F234" i="64"/>
  <c r="F233" i="64"/>
  <c r="F232" i="64"/>
  <c r="F216" i="64"/>
  <c r="F215" i="64"/>
  <c r="F214" i="64"/>
  <c r="F213" i="64"/>
  <c r="F212" i="64"/>
  <c r="F211" i="64"/>
  <c r="F210" i="64"/>
  <c r="F209" i="64"/>
  <c r="F208" i="64"/>
  <c r="F207" i="64"/>
  <c r="F206" i="64"/>
  <c r="F205" i="64"/>
  <c r="F189" i="64"/>
  <c r="F188" i="64"/>
  <c r="F187" i="64"/>
  <c r="F186" i="64"/>
  <c r="F185" i="64"/>
  <c r="F184" i="64"/>
  <c r="F183" i="64"/>
  <c r="F182" i="64"/>
  <c r="F181" i="64"/>
  <c r="F180" i="64"/>
  <c r="F179" i="64"/>
  <c r="F178" i="64"/>
  <c r="F162" i="64"/>
  <c r="F161" i="64"/>
  <c r="F160" i="64"/>
  <c r="F159" i="64"/>
  <c r="F158" i="64"/>
  <c r="F157" i="64"/>
  <c r="F156" i="64"/>
  <c r="F155" i="64"/>
  <c r="F154" i="64"/>
  <c r="F153" i="64"/>
  <c r="F152" i="64"/>
  <c r="F151" i="64"/>
  <c r="F135" i="64"/>
  <c r="F134" i="64"/>
  <c r="F133" i="64"/>
  <c r="F132" i="64"/>
  <c r="F131" i="64"/>
  <c r="F130" i="64"/>
  <c r="F129" i="64"/>
  <c r="F128" i="64"/>
  <c r="F127" i="64"/>
  <c r="F126" i="64"/>
  <c r="F125" i="64"/>
  <c r="F124" i="64"/>
  <c r="F108" i="64"/>
  <c r="F107" i="64"/>
  <c r="F106" i="64"/>
  <c r="F105" i="64"/>
  <c r="F104" i="64"/>
  <c r="F103" i="64"/>
  <c r="F102" i="64"/>
  <c r="F101" i="64"/>
  <c r="F100" i="64"/>
  <c r="F99" i="64"/>
  <c r="F98" i="64"/>
  <c r="F97" i="64"/>
  <c r="F30" i="64"/>
  <c r="F29" i="64"/>
  <c r="F28" i="64"/>
  <c r="F27" i="64"/>
  <c r="F26" i="64"/>
  <c r="F25" i="64"/>
  <c r="C169" i="63"/>
  <c r="C165" i="63"/>
  <c r="C163" i="63"/>
  <c r="C162" i="63"/>
  <c r="C160" i="63"/>
  <c r="C159" i="63"/>
  <c r="C157" i="63"/>
  <c r="C149" i="63"/>
  <c r="C146" i="63"/>
  <c r="C113" i="63"/>
  <c r="C99" i="63"/>
  <c r="C98" i="63"/>
  <c r="C97" i="63"/>
  <c r="C96" i="63"/>
  <c r="C84" i="63"/>
  <c r="C83" i="63"/>
  <c r="C82" i="63"/>
  <c r="C81" i="63"/>
  <c r="C80" i="63"/>
  <c r="C72" i="63"/>
  <c r="C69" i="63"/>
  <c r="H594" i="11" l="1"/>
  <c r="E599" i="11"/>
  <c r="E393" i="11"/>
  <c r="P393" i="11"/>
  <c r="P246" i="14"/>
  <c r="P302" i="18"/>
  <c r="P317" i="11"/>
  <c r="K515" i="8"/>
  <c r="K514" i="8"/>
  <c r="K513" i="8"/>
  <c r="K512" i="8"/>
  <c r="K511" i="8"/>
  <c r="K491" i="8"/>
  <c r="K490" i="8"/>
  <c r="K489" i="8"/>
  <c r="K488" i="8"/>
  <c r="K487" i="8"/>
  <c r="K486" i="8"/>
  <c r="K468" i="8"/>
  <c r="K467" i="8"/>
  <c r="K466" i="8"/>
  <c r="K465" i="8"/>
  <c r="K464" i="8"/>
  <c r="K463" i="8"/>
  <c r="K445" i="8"/>
  <c r="K444" i="8"/>
  <c r="K443" i="8"/>
  <c r="K442" i="8"/>
  <c r="K441" i="8"/>
  <c r="K440" i="8"/>
  <c r="K422" i="8"/>
  <c r="K421" i="8"/>
  <c r="K420" i="8"/>
  <c r="K419" i="8"/>
  <c r="K418" i="8"/>
  <c r="K417" i="8"/>
  <c r="K399" i="8"/>
  <c r="K398" i="8"/>
  <c r="K397" i="8"/>
  <c r="K396" i="8"/>
  <c r="K395" i="8"/>
  <c r="K394" i="8"/>
  <c r="K376" i="8"/>
  <c r="K375" i="8"/>
  <c r="K374" i="8"/>
  <c r="K373" i="8"/>
  <c r="K372" i="8"/>
  <c r="K371" i="8"/>
  <c r="I280" i="8"/>
  <c r="I279" i="8"/>
  <c r="I278" i="8"/>
  <c r="K241" i="8"/>
  <c r="K240" i="8"/>
  <c r="K239" i="8"/>
  <c r="K238" i="8"/>
  <c r="K237" i="8"/>
  <c r="K236" i="8"/>
  <c r="K218" i="8"/>
  <c r="K217" i="8"/>
  <c r="K216" i="8"/>
  <c r="K215" i="8"/>
  <c r="K214" i="8"/>
  <c r="K213" i="8"/>
  <c r="K195" i="8"/>
  <c r="K194" i="8"/>
  <c r="K193" i="8"/>
  <c r="K192" i="8"/>
  <c r="K191" i="8"/>
  <c r="K190" i="8"/>
  <c r="K172" i="8"/>
  <c r="K171" i="8"/>
  <c r="K170" i="8"/>
  <c r="K169" i="8"/>
  <c r="K168" i="8"/>
  <c r="K167" i="8"/>
  <c r="K149" i="8"/>
  <c r="K148" i="8"/>
  <c r="K147" i="8"/>
  <c r="K146" i="8"/>
  <c r="K145" i="8"/>
  <c r="K144" i="8"/>
  <c r="K126" i="8"/>
  <c r="K125" i="8"/>
  <c r="K124" i="8"/>
  <c r="K123" i="8"/>
  <c r="K122" i="8"/>
  <c r="K121" i="8"/>
  <c r="K103" i="8"/>
  <c r="K102" i="8"/>
  <c r="K101" i="8"/>
  <c r="K100" i="8"/>
  <c r="K99" i="8"/>
  <c r="K98" i="8"/>
  <c r="K510" i="8"/>
  <c r="T581" i="6"/>
  <c r="T580" i="6"/>
  <c r="T579" i="6"/>
  <c r="T578" i="6"/>
  <c r="T577" i="6"/>
  <c r="T576" i="6"/>
  <c r="T557" i="6"/>
  <c r="T556" i="6"/>
  <c r="T555" i="6"/>
  <c r="T554" i="6"/>
  <c r="T553" i="6"/>
  <c r="T552" i="6"/>
  <c r="T534" i="6"/>
  <c r="T533" i="6"/>
  <c r="T532" i="6"/>
  <c r="T531" i="6"/>
  <c r="T530" i="6"/>
  <c r="T529" i="6"/>
  <c r="T511" i="6"/>
  <c r="T510" i="6"/>
  <c r="T509" i="6"/>
  <c r="T508" i="6"/>
  <c r="T507" i="6"/>
  <c r="T506" i="6"/>
  <c r="T488" i="6"/>
  <c r="T487" i="6"/>
  <c r="T486" i="6"/>
  <c r="T485" i="6"/>
  <c r="T484" i="6"/>
  <c r="T483" i="6"/>
  <c r="T465" i="6"/>
  <c r="T464" i="6"/>
  <c r="T463" i="6"/>
  <c r="T462" i="6"/>
  <c r="T461" i="6"/>
  <c r="T460" i="6"/>
  <c r="T442" i="6"/>
  <c r="T441" i="6"/>
  <c r="T440" i="6"/>
  <c r="T439" i="6"/>
  <c r="T438" i="6"/>
  <c r="T437" i="6"/>
  <c r="S346" i="6"/>
  <c r="S345" i="6"/>
  <c r="S344" i="6"/>
  <c r="T272" i="6"/>
  <c r="T270" i="6"/>
  <c r="B71" i="62"/>
  <c r="B70" i="62"/>
  <c r="B69" i="62"/>
  <c r="B72" i="62"/>
  <c r="B68" i="62"/>
  <c r="C356" i="63"/>
  <c r="C355" i="63"/>
  <c r="J289" i="18" s="1"/>
  <c r="C345" i="63"/>
  <c r="Z295" i="6"/>
  <c r="C357" i="63" s="1"/>
  <c r="P304" i="11" l="1"/>
  <c r="P289" i="18"/>
  <c r="V233" i="14"/>
  <c r="V289" i="18"/>
  <c r="V304" i="11"/>
  <c r="P233" i="14"/>
  <c r="J233" i="14"/>
  <c r="J304" i="11"/>
  <c r="C349" i="63" l="1"/>
  <c r="C218" i="18" l="1"/>
  <c r="C217" i="18"/>
  <c r="C216" i="18"/>
  <c r="C222" i="18"/>
  <c r="C221" i="18"/>
  <c r="C220" i="18"/>
  <c r="C352" i="63" l="1"/>
  <c r="C223" i="11" l="1"/>
  <c r="C222" i="11"/>
  <c r="C221" i="11"/>
  <c r="C219" i="11"/>
  <c r="C218" i="11"/>
  <c r="C217" i="11"/>
  <c r="C178" i="63" l="1"/>
  <c r="C354" i="63"/>
  <c r="C353" i="63"/>
  <c r="C351" i="63"/>
  <c r="C350" i="63"/>
  <c r="H222" i="18" l="1"/>
  <c r="H221" i="18"/>
  <c r="H220" i="18"/>
  <c r="H222" i="11"/>
  <c r="H223" i="11"/>
  <c r="H221" i="11"/>
  <c r="C220" i="63"/>
  <c r="C348" i="63" l="1"/>
  <c r="F743" i="64" l="1"/>
  <c r="F742" i="64"/>
  <c r="F741" i="64"/>
  <c r="F740" i="64"/>
  <c r="F739" i="64"/>
  <c r="F738" i="64"/>
  <c r="F716" i="64"/>
  <c r="E533" i="10" s="1"/>
  <c r="F715" i="64"/>
  <c r="H535" i="10" s="1"/>
  <c r="F714" i="64"/>
  <c r="X261" i="10" s="1"/>
  <c r="F713" i="64"/>
  <c r="L522" i="10" s="1"/>
  <c r="F712" i="64"/>
  <c r="X537" i="10" s="1"/>
  <c r="F711" i="64"/>
  <c r="E265" i="10" s="1"/>
  <c r="F689" i="64"/>
  <c r="E532" i="10" s="1"/>
  <c r="F688" i="64"/>
  <c r="H534" i="10" s="1"/>
  <c r="F687" i="64"/>
  <c r="H266" i="10" s="1"/>
  <c r="F686" i="64"/>
  <c r="F685" i="64"/>
  <c r="X536" i="10" s="1"/>
  <c r="F684" i="64"/>
  <c r="E264" i="10" s="1"/>
  <c r="F662" i="64"/>
  <c r="F661" i="64"/>
  <c r="H533" i="10" s="1"/>
  <c r="F660" i="64"/>
  <c r="H265" i="10" s="1"/>
  <c r="F659" i="64"/>
  <c r="F268" i="10" s="1"/>
  <c r="F658" i="64"/>
  <c r="X535" i="10" s="1"/>
  <c r="F657" i="64"/>
  <c r="E263" i="10" s="1"/>
  <c r="F635" i="64"/>
  <c r="J528" i="10" s="1"/>
  <c r="F634" i="64"/>
  <c r="H532" i="10" s="1"/>
  <c r="F633" i="64"/>
  <c r="H264" i="10" s="1"/>
  <c r="F632" i="64"/>
  <c r="X266" i="10" s="1"/>
  <c r="F631" i="64"/>
  <c r="X534" i="10" s="1"/>
  <c r="F630" i="64"/>
  <c r="E262" i="10" s="1"/>
  <c r="F608" i="64"/>
  <c r="J526" i="10" s="1"/>
  <c r="F607" i="64"/>
  <c r="E537" i="10" s="1"/>
  <c r="F606" i="64"/>
  <c r="H263" i="10" s="1"/>
  <c r="F605" i="64"/>
  <c r="X265" i="10" s="1"/>
  <c r="F604" i="64"/>
  <c r="X533" i="10" s="1"/>
  <c r="F603" i="64"/>
  <c r="E261" i="10" s="1"/>
  <c r="F581" i="64"/>
  <c r="J525" i="10" s="1"/>
  <c r="F580" i="64"/>
  <c r="E536" i="10" s="1"/>
  <c r="F579" i="64"/>
  <c r="H262" i="10" s="1"/>
  <c r="F578" i="64"/>
  <c r="X264" i="10" s="1"/>
  <c r="F577" i="64"/>
  <c r="X532" i="10" s="1"/>
  <c r="F576" i="64"/>
  <c r="F493" i="64"/>
  <c r="F492" i="64"/>
  <c r="F491" i="64"/>
  <c r="F490" i="64"/>
  <c r="F489" i="64"/>
  <c r="F488" i="64"/>
  <c r="F466" i="64"/>
  <c r="F465" i="64"/>
  <c r="F464" i="64"/>
  <c r="F463" i="64"/>
  <c r="F462" i="64"/>
  <c r="F461" i="64"/>
  <c r="F439" i="64"/>
  <c r="F438" i="64"/>
  <c r="F437" i="64"/>
  <c r="F436" i="64"/>
  <c r="F435" i="64"/>
  <c r="F434" i="64"/>
  <c r="F412" i="64"/>
  <c r="F411" i="64"/>
  <c r="F410" i="64"/>
  <c r="F409" i="64"/>
  <c r="F408" i="64"/>
  <c r="F407" i="64"/>
  <c r="F385" i="64"/>
  <c r="F384" i="64"/>
  <c r="F383" i="64"/>
  <c r="F382" i="64"/>
  <c r="F381" i="64"/>
  <c r="F380" i="64"/>
  <c r="F358" i="64"/>
  <c r="F357" i="64"/>
  <c r="F356" i="64"/>
  <c r="F355" i="64"/>
  <c r="F354" i="64"/>
  <c r="F353" i="64"/>
  <c r="F331" i="64"/>
  <c r="F330" i="64"/>
  <c r="F329" i="64"/>
  <c r="F328" i="64"/>
  <c r="F327" i="64"/>
  <c r="F326" i="64"/>
  <c r="I5" i="8"/>
  <c r="E266" i="10" l="1"/>
  <c r="E61" i="10"/>
  <c r="F539" i="10"/>
  <c r="J61" i="10"/>
  <c r="J523" i="10"/>
  <c r="P61" i="10"/>
  <c r="H536" i="10"/>
  <c r="E332" i="10"/>
  <c r="X262" i="10"/>
  <c r="V61" i="10"/>
  <c r="E534" i="10"/>
  <c r="J332" i="10"/>
  <c r="I7" i="8"/>
  <c r="I6" i="8"/>
  <c r="F8" i="64"/>
  <c r="F7" i="64"/>
  <c r="F6" i="64"/>
  <c r="C338" i="63" l="1"/>
  <c r="C340" i="63"/>
  <c r="C114" i="63"/>
  <c r="N263" i="6" l="1"/>
  <c r="N280" i="6" s="1"/>
  <c r="M211" i="6"/>
  <c r="C62" i="63" s="1"/>
  <c r="F27" i="16" s="1"/>
  <c r="M210" i="6"/>
  <c r="C61" i="63" s="1"/>
  <c r="F26" i="16" s="1"/>
  <c r="M209" i="6"/>
  <c r="C60" i="63" s="1"/>
  <c r="F25" i="16" s="1"/>
  <c r="M208" i="6"/>
  <c r="AE207" i="6"/>
  <c r="Z207" i="6"/>
  <c r="C57" i="63" s="1"/>
  <c r="S207" i="6"/>
  <c r="C56" i="63" s="1"/>
  <c r="A51" i="76"/>
  <c r="A50" i="76"/>
  <c r="A49" i="76"/>
  <c r="A48"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A2" i="76"/>
  <c r="T80" i="6"/>
  <c r="T77" i="6"/>
  <c r="D137" i="63" l="1"/>
  <c r="C137" i="63" s="1"/>
  <c r="T266" i="6"/>
  <c r="D111" i="63" s="1"/>
  <c r="C111" i="63" s="1"/>
  <c r="T265" i="6"/>
  <c r="D110" i="63" s="1"/>
  <c r="C110" i="63" s="1"/>
  <c r="H69" i="89"/>
  <c r="H70" i="89"/>
  <c r="H71" i="89"/>
  <c r="AE64" i="6"/>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A2" i="75"/>
  <c r="N26" i="6" l="1"/>
  <c r="C9" i="63" s="1"/>
  <c r="V26" i="6"/>
  <c r="C10" i="63" s="1"/>
  <c r="C346" i="63"/>
  <c r="C344" i="63"/>
  <c r="C343" i="63"/>
  <c r="C341" i="63"/>
  <c r="C339" i="63"/>
  <c r="C337" i="63"/>
  <c r="C335" i="63"/>
  <c r="C334" i="63"/>
  <c r="C332" i="63"/>
  <c r="C331" i="63"/>
  <c r="H174" i="14" s="1"/>
  <c r="C329" i="63"/>
  <c r="C328" i="63"/>
  <c r="C326" i="63"/>
  <c r="C325" i="63"/>
  <c r="C323" i="63"/>
  <c r="C322" i="63"/>
  <c r="C321" i="63"/>
  <c r="C320" i="63"/>
  <c r="C318" i="63"/>
  <c r="C317" i="63"/>
  <c r="C315" i="63"/>
  <c r="C314" i="63"/>
  <c r="C313" i="63"/>
  <c r="C312" i="63"/>
  <c r="C311" i="63"/>
  <c r="C310" i="63"/>
  <c r="C309" i="63"/>
  <c r="C308" i="63"/>
  <c r="C307" i="63"/>
  <c r="C306" i="63"/>
  <c r="C305" i="63"/>
  <c r="C304" i="63"/>
  <c r="C303" i="63"/>
  <c r="C302" i="63"/>
  <c r="C301" i="63"/>
  <c r="C300" i="63"/>
  <c r="C299" i="63"/>
  <c r="C298" i="63"/>
  <c r="C297" i="63"/>
  <c r="C296" i="63"/>
  <c r="C295" i="63"/>
  <c r="C294" i="63"/>
  <c r="C293" i="63"/>
  <c r="C292" i="63"/>
  <c r="C291" i="63"/>
  <c r="C290" i="63"/>
  <c r="C289" i="63"/>
  <c r="C288" i="63"/>
  <c r="C287" i="63"/>
  <c r="C279" i="63"/>
  <c r="C275" i="63"/>
  <c r="C267" i="63"/>
  <c r="C263" i="63"/>
  <c r="C255" i="63"/>
  <c r="C251" i="63"/>
  <c r="C250" i="63"/>
  <c r="C249" i="63"/>
  <c r="C248" i="63"/>
  <c r="C247" i="63"/>
  <c r="C246" i="63"/>
  <c r="C245" i="63"/>
  <c r="C244" i="63"/>
  <c r="C243" i="63"/>
  <c r="C242" i="63"/>
  <c r="C241" i="63"/>
  <c r="C240" i="63"/>
  <c r="C239" i="63"/>
  <c r="C238" i="63"/>
  <c r="C237" i="63"/>
  <c r="C236" i="63"/>
  <c r="C235" i="63"/>
  <c r="C234" i="63"/>
  <c r="C233" i="63"/>
  <c r="C232" i="63"/>
  <c r="C231" i="63"/>
  <c r="C230" i="63"/>
  <c r="C229" i="63"/>
  <c r="C221" i="63"/>
  <c r="C216" i="63"/>
  <c r="C215" i="63"/>
  <c r="C207" i="63"/>
  <c r="C206" i="63"/>
  <c r="C202" i="63"/>
  <c r="C201" i="63"/>
  <c r="C193" i="63"/>
  <c r="C192" i="63"/>
  <c r="C188" i="63"/>
  <c r="C187" i="63"/>
  <c r="C186" i="63"/>
  <c r="C185" i="63"/>
  <c r="C184" i="63"/>
  <c r="C183" i="63"/>
  <c r="G15" i="16" s="1"/>
  <c r="C182" i="63"/>
  <c r="C181" i="63"/>
  <c r="C180" i="63"/>
  <c r="C179" i="63"/>
  <c r="AF23" i="89"/>
  <c r="C177" i="63"/>
  <c r="C176" i="63"/>
  <c r="AF20" i="89" s="1"/>
  <c r="C175" i="63"/>
  <c r="AF19" i="89" s="1"/>
  <c r="C174" i="63"/>
  <c r="AF17" i="89" s="1"/>
  <c r="C173" i="63"/>
  <c r="AF18" i="89" s="1"/>
  <c r="C172" i="63"/>
  <c r="C171" i="63"/>
  <c r="C170" i="63"/>
  <c r="C168" i="63"/>
  <c r="T10" i="16" s="1"/>
  <c r="C167" i="63"/>
  <c r="C166" i="63"/>
  <c r="C164" i="63"/>
  <c r="C161" i="63"/>
  <c r="C158" i="63"/>
  <c r="C156" i="63"/>
  <c r="G55" i="16" s="1"/>
  <c r="C155" i="63"/>
  <c r="C154" i="63"/>
  <c r="C145" i="63"/>
  <c r="C144" i="63"/>
  <c r="C143" i="63"/>
  <c r="C141" i="63"/>
  <c r="C140" i="63"/>
  <c r="C139" i="63"/>
  <c r="C138" i="63"/>
  <c r="C136" i="63"/>
  <c r="C134" i="63"/>
  <c r="C133" i="63"/>
  <c r="C131" i="63"/>
  <c r="C130" i="63"/>
  <c r="C128" i="63"/>
  <c r="C127" i="63"/>
  <c r="C125" i="63"/>
  <c r="C124" i="63"/>
  <c r="C122" i="63"/>
  <c r="C121" i="63"/>
  <c r="C118" i="63"/>
  <c r="C117" i="63"/>
  <c r="C112" i="63"/>
  <c r="C107" i="63"/>
  <c r="C106" i="63"/>
  <c r="C105" i="63"/>
  <c r="C104" i="63"/>
  <c r="C103" i="63"/>
  <c r="C102" i="63"/>
  <c r="C101" i="63"/>
  <c r="C100" i="63"/>
  <c r="C95" i="63"/>
  <c r="C94" i="63"/>
  <c r="C93" i="63"/>
  <c r="C92" i="63"/>
  <c r="C91" i="63"/>
  <c r="C90" i="63"/>
  <c r="C89" i="63"/>
  <c r="C88" i="63"/>
  <c r="C87" i="63"/>
  <c r="C86" i="63"/>
  <c r="C85" i="63"/>
  <c r="C74" i="63"/>
  <c r="C73" i="63"/>
  <c r="C71" i="63"/>
  <c r="C70" i="63"/>
  <c r="C68" i="63"/>
  <c r="G78" i="77" s="1"/>
  <c r="C67" i="63"/>
  <c r="C66" i="63"/>
  <c r="C65" i="63"/>
  <c r="C64" i="63"/>
  <c r="C63" i="63"/>
  <c r="C59" i="63"/>
  <c r="F24" i="16" s="1"/>
  <c r="C58" i="63"/>
  <c r="C55" i="63"/>
  <c r="F22" i="16" s="1"/>
  <c r="C54" i="63"/>
  <c r="C46" i="63"/>
  <c r="F30" i="16" s="1"/>
  <c r="C42" i="63"/>
  <c r="C41" i="63"/>
  <c r="C40" i="63"/>
  <c r="C39" i="63"/>
  <c r="C38" i="63"/>
  <c r="C37" i="63"/>
  <c r="C36" i="63"/>
  <c r="C35" i="63"/>
  <c r="C34" i="63"/>
  <c r="C26" i="63"/>
  <c r="C25" i="63"/>
  <c r="C21" i="63"/>
  <c r="C20" i="63"/>
  <c r="C12" i="63"/>
  <c r="C8" i="63"/>
  <c r="C7" i="63"/>
  <c r="F18" i="16" s="1"/>
  <c r="C6" i="63"/>
  <c r="F17" i="16" s="1"/>
  <c r="C5" i="63"/>
  <c r="C4" i="63"/>
  <c r="F16" i="16" s="1"/>
  <c r="C3" i="63"/>
  <c r="C2" i="63"/>
  <c r="C342" i="63"/>
  <c r="C319" i="63"/>
  <c r="C316" i="63"/>
  <c r="C153" i="63"/>
  <c r="C78" i="63"/>
  <c r="C76" i="63"/>
  <c r="C75" i="63"/>
  <c r="AB55" i="16" l="1"/>
  <c r="G54" i="16"/>
  <c r="H175" i="14"/>
  <c r="H177" i="14"/>
  <c r="F66" i="16"/>
  <c r="G55" i="77"/>
  <c r="F19" i="16"/>
  <c r="L257" i="14"/>
  <c r="L328" i="11"/>
  <c r="L256" i="14"/>
  <c r="L327" i="11"/>
  <c r="L326" i="11"/>
  <c r="L255" i="14"/>
  <c r="L252" i="14"/>
  <c r="L323" i="11"/>
  <c r="T16" i="11"/>
  <c r="L253" i="14"/>
  <c r="L324" i="11"/>
  <c r="L312" i="18"/>
  <c r="L313" i="18"/>
  <c r="L311" i="18"/>
  <c r="L308" i="18"/>
  <c r="L309" i="18"/>
  <c r="J313" i="18"/>
  <c r="J328" i="11"/>
  <c r="J257" i="14"/>
  <c r="J312" i="18"/>
  <c r="J256" i="14"/>
  <c r="J327" i="11"/>
  <c r="J311" i="18"/>
  <c r="J326" i="11"/>
  <c r="J255" i="14"/>
  <c r="J323" i="11"/>
  <c r="J252" i="14"/>
  <c r="J308" i="18"/>
  <c r="J324" i="11"/>
  <c r="J253" i="14"/>
  <c r="J309" i="18"/>
  <c r="P26" i="77"/>
  <c r="H217" i="18"/>
  <c r="H216" i="18"/>
  <c r="H217" i="11"/>
  <c r="H218" i="11"/>
  <c r="H35" i="89"/>
  <c r="H68" i="89"/>
  <c r="AF24" i="89"/>
  <c r="H15" i="90"/>
  <c r="AF28" i="89"/>
  <c r="H21" i="90"/>
  <c r="H45" i="89"/>
  <c r="R7" i="23"/>
  <c r="G79" i="77"/>
  <c r="AF25" i="89"/>
  <c r="H16" i="90"/>
  <c r="H20" i="90"/>
  <c r="AF27" i="89"/>
  <c r="H39" i="89"/>
  <c r="H48" i="89"/>
  <c r="H29" i="89"/>
  <c r="H59" i="77"/>
  <c r="H20" i="89"/>
  <c r="H66" i="89"/>
  <c r="AF29" i="89"/>
  <c r="H22" i="90"/>
  <c r="H67" i="89"/>
  <c r="H13" i="90"/>
  <c r="AF22" i="89"/>
  <c r="AF30" i="89"/>
  <c r="H23" i="90"/>
  <c r="G54" i="77"/>
  <c r="H16" i="89"/>
  <c r="H15" i="89"/>
  <c r="G53" i="77"/>
  <c r="G52" i="77"/>
  <c r="H14" i="89"/>
  <c r="P27" i="77"/>
  <c r="R27" i="39"/>
  <c r="H13" i="89"/>
  <c r="G51" i="77"/>
  <c r="F73" i="89"/>
  <c r="F72" i="77"/>
  <c r="H9" i="90"/>
  <c r="H7" i="90"/>
  <c r="F74" i="89"/>
  <c r="F74" i="77"/>
  <c r="H6" i="90"/>
  <c r="H14" i="90"/>
  <c r="H8" i="90"/>
  <c r="N36" i="6"/>
  <c r="C22" i="63" s="1"/>
  <c r="M166" i="6" l="1"/>
  <c r="C286" i="63" s="1"/>
  <c r="M165" i="6"/>
  <c r="C285" i="63" s="1"/>
  <c r="M164" i="6"/>
  <c r="C284" i="63" s="1"/>
  <c r="M163" i="6"/>
  <c r="C283" i="63" s="1"/>
  <c r="AE162" i="6"/>
  <c r="C282" i="63" s="1"/>
  <c r="W162" i="6"/>
  <c r="C281" i="63" s="1"/>
  <c r="N162" i="6"/>
  <c r="C280" i="63" s="1"/>
  <c r="AE160" i="6"/>
  <c r="C278" i="63" s="1"/>
  <c r="V160" i="6"/>
  <c r="C277" i="63" s="1"/>
  <c r="N160" i="6"/>
  <c r="C276" i="63" s="1"/>
  <c r="M157" i="6"/>
  <c r="C274" i="63" s="1"/>
  <c r="M156" i="6"/>
  <c r="C273" i="63" s="1"/>
  <c r="M155" i="6"/>
  <c r="C272" i="63" s="1"/>
  <c r="M154" i="6"/>
  <c r="C271" i="63" s="1"/>
  <c r="AE153" i="6"/>
  <c r="C270" i="63" s="1"/>
  <c r="W153" i="6"/>
  <c r="C269" i="63" s="1"/>
  <c r="N153" i="6"/>
  <c r="C268" i="63" s="1"/>
  <c r="AE151" i="6"/>
  <c r="C266" i="63" s="1"/>
  <c r="V151" i="6"/>
  <c r="C265" i="63" s="1"/>
  <c r="N151" i="6"/>
  <c r="C264" i="63" s="1"/>
  <c r="M148" i="6"/>
  <c r="C262" i="63" s="1"/>
  <c r="M147" i="6"/>
  <c r="C261" i="63" s="1"/>
  <c r="M146" i="6"/>
  <c r="C260" i="63" s="1"/>
  <c r="M145" i="6"/>
  <c r="C259" i="63" s="1"/>
  <c r="AE144" i="6"/>
  <c r="C258" i="63" s="1"/>
  <c r="W144" i="6"/>
  <c r="C257" i="63" s="1"/>
  <c r="N144" i="6"/>
  <c r="C256" i="63" s="1"/>
  <c r="AE142" i="6"/>
  <c r="C254" i="63" s="1"/>
  <c r="V142" i="6"/>
  <c r="C253" i="63" s="1"/>
  <c r="N142" i="6"/>
  <c r="C252" i="63" s="1"/>
  <c r="M138" i="6"/>
  <c r="C53" i="63" s="1"/>
  <c r="F35" i="16" s="1"/>
  <c r="M137" i="6"/>
  <c r="C52" i="63" s="1"/>
  <c r="F34" i="16" s="1"/>
  <c r="M136" i="6"/>
  <c r="C51" i="63" s="1"/>
  <c r="F33" i="16" s="1"/>
  <c r="M135" i="6"/>
  <c r="C50" i="63" s="1"/>
  <c r="F32" i="16" s="1"/>
  <c r="AE134" i="6"/>
  <c r="C49" i="63" s="1"/>
  <c r="W134" i="6"/>
  <c r="C48" i="63" s="1"/>
  <c r="N134" i="6"/>
  <c r="C47" i="63" s="1"/>
  <c r="AE132" i="6"/>
  <c r="C45" i="63" s="1"/>
  <c r="V132" i="6"/>
  <c r="C44" i="63" s="1"/>
  <c r="N132" i="6"/>
  <c r="C43" i="63" s="1"/>
  <c r="M32" i="6"/>
  <c r="C19" i="63" s="1"/>
  <c r="M31" i="6"/>
  <c r="C18" i="63" s="1"/>
  <c r="M30" i="6"/>
  <c r="C17" i="63" s="1"/>
  <c r="M29" i="6"/>
  <c r="C16" i="63" s="1"/>
  <c r="AE28" i="6"/>
  <c r="C15" i="63" s="1"/>
  <c r="W28" i="6"/>
  <c r="C14" i="63" s="1"/>
  <c r="N28" i="6"/>
  <c r="C13" i="63" s="1"/>
  <c r="AE26" i="6"/>
  <c r="C11" i="63" s="1"/>
  <c r="M70" i="6"/>
  <c r="C228" i="63" s="1"/>
  <c r="M69" i="6"/>
  <c r="C227" i="63" s="1"/>
  <c r="M68" i="6"/>
  <c r="C226" i="63" s="1"/>
  <c r="M67" i="6"/>
  <c r="C225" i="63" s="1"/>
  <c r="AE66" i="6"/>
  <c r="C224" i="63" s="1"/>
  <c r="W66" i="6"/>
  <c r="C223" i="63" s="1"/>
  <c r="N66" i="6"/>
  <c r="C222" i="63" s="1"/>
  <c r="C219" i="63"/>
  <c r="V64" i="6"/>
  <c r="C218" i="63" s="1"/>
  <c r="N64" i="6"/>
  <c r="C217" i="63" s="1"/>
  <c r="N57" i="6"/>
  <c r="C208" i="63" s="1"/>
  <c r="N48" i="6"/>
  <c r="C194" i="63" s="1"/>
  <c r="M61" i="6"/>
  <c r="C214" i="63" s="1"/>
  <c r="M60" i="6"/>
  <c r="C213" i="63" s="1"/>
  <c r="M59" i="6"/>
  <c r="C212" i="63" s="1"/>
  <c r="M58" i="6"/>
  <c r="C211" i="63" s="1"/>
  <c r="AE57" i="6"/>
  <c r="C210" i="63" s="1"/>
  <c r="W57" i="6"/>
  <c r="C209" i="63" s="1"/>
  <c r="AE55" i="6"/>
  <c r="C205" i="63" s="1"/>
  <c r="V55" i="6"/>
  <c r="C204" i="63" s="1"/>
  <c r="N55" i="6"/>
  <c r="C203" i="63" s="1"/>
  <c r="N38" i="6"/>
  <c r="C27" i="63" s="1"/>
  <c r="AE38" i="6"/>
  <c r="C29" i="63" s="1"/>
  <c r="W38" i="6"/>
  <c r="C28" i="63" s="1"/>
  <c r="M52" i="6"/>
  <c r="C200" i="63" s="1"/>
  <c r="M51" i="6"/>
  <c r="C199" i="63" s="1"/>
  <c r="M50" i="6"/>
  <c r="C198" i="63" s="1"/>
  <c r="M49" i="6"/>
  <c r="C197" i="63" s="1"/>
  <c r="AE48" i="6"/>
  <c r="C196" i="63" s="1"/>
  <c r="W48" i="6"/>
  <c r="C195" i="63" s="1"/>
  <c r="AE46" i="6"/>
  <c r="C191" i="63" s="1"/>
  <c r="V46" i="6"/>
  <c r="C190" i="63" s="1"/>
  <c r="N46" i="6"/>
  <c r="C189" i="63" s="1"/>
  <c r="M42" i="6"/>
  <c r="C33" i="63" s="1"/>
  <c r="M41" i="6"/>
  <c r="C32" i="63" s="1"/>
  <c r="M40" i="6"/>
  <c r="C31" i="63" s="1"/>
  <c r="M39" i="6"/>
  <c r="C30" i="63" s="1"/>
  <c r="AE36" i="6"/>
  <c r="C24" i="63" s="1"/>
  <c r="V36" i="6"/>
  <c r="C23" i="63" s="1"/>
  <c r="H30" i="89" l="1"/>
  <c r="H52" i="89"/>
  <c r="H38" i="89"/>
  <c r="H44" i="89"/>
  <c r="H25" i="89"/>
  <c r="H64" i="77"/>
  <c r="H32" i="89"/>
  <c r="H41" i="89"/>
  <c r="H50" i="89"/>
  <c r="H40" i="89"/>
  <c r="H19" i="89"/>
  <c r="H58" i="77"/>
  <c r="H22" i="89"/>
  <c r="H61" i="77"/>
  <c r="H28" i="89"/>
  <c r="H34" i="89"/>
  <c r="H43" i="89"/>
  <c r="H63" i="77"/>
  <c r="H24" i="89"/>
  <c r="H31" i="89"/>
  <c r="H47" i="89"/>
  <c r="H53" i="89"/>
  <c r="H33" i="89"/>
  <c r="H42" i="89"/>
  <c r="H51" i="89"/>
  <c r="H49" i="89"/>
  <c r="H54" i="89"/>
  <c r="H60" i="77"/>
  <c r="H21" i="89"/>
  <c r="H23" i="89"/>
  <c r="H62" i="77"/>
  <c r="F2" i="64"/>
  <c r="F9" i="64"/>
  <c r="F11" i="64"/>
  <c r="F12" i="64"/>
  <c r="F17" i="64"/>
  <c r="F18" i="64"/>
  <c r="F19" i="64"/>
  <c r="F20" i="64"/>
  <c r="F21" i="64"/>
  <c r="F22" i="64"/>
  <c r="F23" i="64"/>
  <c r="F24" i="64"/>
  <c r="F33" i="64"/>
  <c r="F34" i="64"/>
  <c r="F35" i="64"/>
  <c r="F36" i="64"/>
  <c r="F37" i="64"/>
  <c r="F38" i="64"/>
  <c r="F39" i="64"/>
  <c r="F40" i="64"/>
  <c r="F41" i="64"/>
  <c r="F42" i="64"/>
  <c r="F43" i="64"/>
  <c r="F44" i="64"/>
  <c r="F45" i="64"/>
  <c r="F56" i="64"/>
  <c r="F57" i="64"/>
  <c r="F58" i="64"/>
  <c r="F59" i="64"/>
  <c r="F61" i="64"/>
  <c r="F62" i="64"/>
  <c r="F64" i="64"/>
  <c r="F65" i="64"/>
  <c r="F66" i="64"/>
  <c r="F67" i="64"/>
  <c r="F68" i="64"/>
  <c r="F69" i="64"/>
  <c r="F82" i="64"/>
  <c r="F83" i="64"/>
  <c r="F84" i="64"/>
  <c r="F85" i="64"/>
  <c r="F86" i="64"/>
  <c r="F87" i="64"/>
  <c r="F88" i="64"/>
  <c r="F89" i="64"/>
  <c r="F91" i="64"/>
  <c r="F92" i="64"/>
  <c r="F93" i="64"/>
  <c r="F94" i="64"/>
  <c r="F95" i="64"/>
  <c r="F96" i="64"/>
  <c r="F109" i="64"/>
  <c r="F110" i="64"/>
  <c r="F111" i="64"/>
  <c r="F112" i="64"/>
  <c r="F113" i="64"/>
  <c r="F114" i="64"/>
  <c r="F115" i="64"/>
  <c r="F116" i="64"/>
  <c r="F118" i="64"/>
  <c r="F119" i="64"/>
  <c r="F120" i="64"/>
  <c r="F121" i="64"/>
  <c r="F122" i="64"/>
  <c r="F123" i="64"/>
  <c r="F136" i="64"/>
  <c r="F137" i="64"/>
  <c r="F138" i="64"/>
  <c r="F139" i="64"/>
  <c r="F140" i="64"/>
  <c r="F141" i="64"/>
  <c r="F142" i="64"/>
  <c r="F143" i="64"/>
  <c r="F145" i="64"/>
  <c r="F146" i="64"/>
  <c r="F147" i="64"/>
  <c r="F148" i="64"/>
  <c r="F149" i="64"/>
  <c r="F150" i="64"/>
  <c r="F163" i="64"/>
  <c r="F164" i="64"/>
  <c r="F165" i="64"/>
  <c r="F166" i="64"/>
  <c r="F167" i="64"/>
  <c r="F168" i="64"/>
  <c r="F169" i="64"/>
  <c r="F170" i="64"/>
  <c r="F172" i="64"/>
  <c r="F173" i="64"/>
  <c r="F174" i="64"/>
  <c r="F175" i="64"/>
  <c r="F176" i="64"/>
  <c r="F177" i="64"/>
  <c r="F190" i="64"/>
  <c r="F191" i="64"/>
  <c r="F192" i="64"/>
  <c r="F193" i="64"/>
  <c r="F194" i="64"/>
  <c r="F195" i="64"/>
  <c r="F196" i="64"/>
  <c r="F197" i="64"/>
  <c r="F199" i="64"/>
  <c r="F200" i="64"/>
  <c r="F201" i="64"/>
  <c r="F202" i="64"/>
  <c r="F203" i="64"/>
  <c r="F204" i="64"/>
  <c r="F217" i="64"/>
  <c r="F218" i="64"/>
  <c r="F219" i="64"/>
  <c r="F220" i="64"/>
  <c r="F221" i="64"/>
  <c r="F222" i="64"/>
  <c r="F223" i="64"/>
  <c r="F224" i="64"/>
  <c r="F226" i="64"/>
  <c r="F227" i="64"/>
  <c r="F228" i="64"/>
  <c r="F229" i="64"/>
  <c r="F230" i="64"/>
  <c r="F231" i="64"/>
  <c r="F244" i="64"/>
  <c r="F245" i="64"/>
  <c r="F246" i="64"/>
  <c r="F247" i="64"/>
  <c r="F248" i="64"/>
  <c r="F249" i="64"/>
  <c r="F250" i="64"/>
  <c r="F251" i="64"/>
  <c r="F252" i="64"/>
  <c r="F259" i="64"/>
  <c r="F261" i="64"/>
  <c r="F262" i="64"/>
  <c r="F267" i="64"/>
  <c r="F268" i="64"/>
  <c r="F269" i="64"/>
  <c r="F270" i="64"/>
  <c r="F271" i="64"/>
  <c r="F272" i="64"/>
  <c r="F273" i="64"/>
  <c r="F274" i="64"/>
  <c r="F282" i="64"/>
  <c r="F283" i="64"/>
  <c r="F284" i="64"/>
  <c r="F285" i="64"/>
  <c r="F286" i="64"/>
  <c r="F287" i="64"/>
  <c r="F289" i="64"/>
  <c r="F290" i="64"/>
  <c r="F291" i="64"/>
  <c r="F292" i="64"/>
  <c r="F293" i="64"/>
  <c r="F294" i="64"/>
  <c r="F295" i="64"/>
  <c r="F306" i="64"/>
  <c r="F307" i="64"/>
  <c r="F308" i="64"/>
  <c r="F309" i="64"/>
  <c r="F311" i="64"/>
  <c r="F312" i="64"/>
  <c r="F314" i="64"/>
  <c r="F315" i="64"/>
  <c r="F316" i="64"/>
  <c r="F317" i="64"/>
  <c r="F318" i="64"/>
  <c r="F319" i="64"/>
  <c r="F332" i="64"/>
  <c r="F333" i="64"/>
  <c r="F334" i="64"/>
  <c r="F335" i="64"/>
  <c r="F336" i="64"/>
  <c r="F337" i="64"/>
  <c r="F338" i="64"/>
  <c r="F339" i="64"/>
  <c r="F341" i="64"/>
  <c r="F342" i="64"/>
  <c r="F343" i="64"/>
  <c r="F344" i="64"/>
  <c r="F345" i="64"/>
  <c r="F346" i="64"/>
  <c r="F359" i="64"/>
  <c r="F360" i="64"/>
  <c r="F361" i="64"/>
  <c r="F362" i="64"/>
  <c r="F363" i="64"/>
  <c r="F364" i="64"/>
  <c r="F365" i="64"/>
  <c r="F366" i="64"/>
  <c r="F368" i="64"/>
  <c r="F369" i="64"/>
  <c r="F370" i="64"/>
  <c r="F371" i="64"/>
  <c r="F372" i="64"/>
  <c r="F373" i="64"/>
  <c r="F386" i="64"/>
  <c r="F387" i="64"/>
  <c r="F388" i="64"/>
  <c r="F389" i="64"/>
  <c r="F390" i="64"/>
  <c r="F391" i="64"/>
  <c r="F392" i="64"/>
  <c r="F393" i="64"/>
  <c r="F395" i="64"/>
  <c r="F396" i="64"/>
  <c r="F397" i="64"/>
  <c r="F398" i="64"/>
  <c r="F399" i="64"/>
  <c r="F400" i="64"/>
  <c r="F413" i="64"/>
  <c r="F414" i="64"/>
  <c r="F415" i="64"/>
  <c r="F416" i="64"/>
  <c r="F417" i="64"/>
  <c r="F418" i="64"/>
  <c r="F419" i="64"/>
  <c r="F420" i="64"/>
  <c r="F422" i="64"/>
  <c r="F423" i="64"/>
  <c r="F424" i="64"/>
  <c r="F425" i="64"/>
  <c r="F426" i="64"/>
  <c r="F427" i="64"/>
  <c r="F440" i="64"/>
  <c r="F441" i="64"/>
  <c r="F442" i="64"/>
  <c r="F443" i="64"/>
  <c r="F444" i="64"/>
  <c r="F445" i="64"/>
  <c r="F446" i="64"/>
  <c r="F447" i="64"/>
  <c r="F449" i="64"/>
  <c r="F450" i="64"/>
  <c r="F451" i="64"/>
  <c r="F452" i="64"/>
  <c r="F453" i="64"/>
  <c r="F454" i="64"/>
  <c r="F467" i="64"/>
  <c r="F468" i="64"/>
  <c r="F469" i="64"/>
  <c r="F470" i="64"/>
  <c r="F471" i="64"/>
  <c r="F472" i="64"/>
  <c r="F473" i="64"/>
  <c r="F474" i="64"/>
  <c r="F476" i="64"/>
  <c r="F477" i="64"/>
  <c r="F478" i="64"/>
  <c r="F479" i="64"/>
  <c r="F480" i="64"/>
  <c r="F481" i="64"/>
  <c r="F494" i="64"/>
  <c r="F495" i="64"/>
  <c r="F496" i="64"/>
  <c r="F497" i="64"/>
  <c r="F498" i="64"/>
  <c r="F499" i="64"/>
  <c r="F500" i="64"/>
  <c r="F501" i="64"/>
  <c r="F502" i="64"/>
  <c r="F509" i="64"/>
  <c r="F511" i="64"/>
  <c r="F512" i="64"/>
  <c r="F517" i="64"/>
  <c r="F518" i="64"/>
  <c r="F519" i="64"/>
  <c r="F520" i="64"/>
  <c r="F521" i="64"/>
  <c r="F522" i="64"/>
  <c r="F523" i="64"/>
  <c r="F524" i="64"/>
  <c r="F532" i="64"/>
  <c r="F533" i="64"/>
  <c r="F534" i="64"/>
  <c r="F535" i="64"/>
  <c r="F536" i="64"/>
  <c r="F537" i="64"/>
  <c r="F538" i="64"/>
  <c r="F539" i="64"/>
  <c r="F540" i="64"/>
  <c r="F541" i="64"/>
  <c r="F542" i="64"/>
  <c r="F543" i="64"/>
  <c r="F544" i="64"/>
  <c r="F545" i="64"/>
  <c r="F556" i="64"/>
  <c r="F557" i="64"/>
  <c r="F558" i="64"/>
  <c r="F559" i="64"/>
  <c r="F561" i="64"/>
  <c r="F562" i="64"/>
  <c r="F564" i="64"/>
  <c r="F565" i="64"/>
  <c r="F566" i="64"/>
  <c r="F567" i="64"/>
  <c r="F568" i="64"/>
  <c r="F569" i="64"/>
  <c r="F582" i="64"/>
  <c r="F583" i="64"/>
  <c r="F584" i="64"/>
  <c r="F585" i="64"/>
  <c r="F586" i="64"/>
  <c r="F587" i="64"/>
  <c r="F588" i="64"/>
  <c r="F589" i="64"/>
  <c r="F591" i="64"/>
  <c r="F592" i="64"/>
  <c r="F593" i="64"/>
  <c r="F594" i="64"/>
  <c r="F595" i="64"/>
  <c r="F596" i="64"/>
  <c r="F609" i="64"/>
  <c r="F610" i="64"/>
  <c r="F611" i="64"/>
  <c r="F612" i="64"/>
  <c r="F613" i="64"/>
  <c r="F614" i="64"/>
  <c r="F615" i="64"/>
  <c r="F616" i="64"/>
  <c r="F618" i="64"/>
  <c r="F619" i="64"/>
  <c r="F620" i="64"/>
  <c r="F621" i="64"/>
  <c r="F622" i="64"/>
  <c r="F623" i="64"/>
  <c r="F636" i="64"/>
  <c r="F637" i="64"/>
  <c r="F638" i="64"/>
  <c r="F639" i="64"/>
  <c r="F640" i="64"/>
  <c r="F641" i="64"/>
  <c r="F642" i="64"/>
  <c r="F643" i="64"/>
  <c r="F645" i="64"/>
  <c r="F646" i="64"/>
  <c r="F647" i="64"/>
  <c r="F648" i="64"/>
  <c r="F649" i="64"/>
  <c r="F650" i="64"/>
  <c r="F663" i="64"/>
  <c r="F664" i="64"/>
  <c r="F665" i="64"/>
  <c r="F666" i="64"/>
  <c r="F667" i="64"/>
  <c r="F668" i="64"/>
  <c r="F669" i="64"/>
  <c r="F670" i="64"/>
  <c r="F672" i="64"/>
  <c r="F673" i="64"/>
  <c r="F674" i="64"/>
  <c r="F675" i="64"/>
  <c r="F676" i="64"/>
  <c r="F677" i="64"/>
  <c r="F690" i="64"/>
  <c r="F691" i="64"/>
  <c r="F692" i="64"/>
  <c r="F693" i="64"/>
  <c r="F694" i="64"/>
  <c r="F695" i="64"/>
  <c r="F696" i="64"/>
  <c r="F697" i="64"/>
  <c r="F699" i="64"/>
  <c r="F700" i="64"/>
  <c r="F701" i="64"/>
  <c r="F702" i="64"/>
  <c r="F703" i="64"/>
  <c r="F704" i="64"/>
  <c r="F717" i="64"/>
  <c r="F718" i="64"/>
  <c r="F719" i="64"/>
  <c r="F720" i="64"/>
  <c r="F721" i="64"/>
  <c r="F722" i="64"/>
  <c r="F723" i="64"/>
  <c r="F724" i="64"/>
  <c r="F726" i="64"/>
  <c r="F727" i="64"/>
  <c r="F728" i="64"/>
  <c r="F729" i="64"/>
  <c r="F730" i="64"/>
  <c r="F731" i="64"/>
  <c r="F744" i="64"/>
  <c r="P332" i="10" s="1"/>
  <c r="F745" i="64"/>
  <c r="F746" i="64"/>
  <c r="F747" i="64"/>
  <c r="J585" i="11" s="1"/>
  <c r="F748" i="64"/>
  <c r="J586" i="11" s="1"/>
  <c r="F749" i="64"/>
  <c r="J587" i="11" s="1"/>
  <c r="F750" i="64"/>
  <c r="J588" i="11" s="1"/>
  <c r="F751" i="64"/>
  <c r="J590" i="11" s="1"/>
  <c r="F752" i="64"/>
  <c r="F753" i="64"/>
  <c r="F754" i="64"/>
  <c r="F755" i="64"/>
  <c r="F756" i="64"/>
  <c r="F757" i="64"/>
  <c r="F760" i="64"/>
  <c r="F761" i="64"/>
  <c r="F762" i="64"/>
  <c r="F763" i="64"/>
  <c r="F764" i="64"/>
  <c r="F765" i="64"/>
  <c r="F766" i="64"/>
  <c r="F767" i="64"/>
  <c r="F768" i="64"/>
  <c r="F769" i="64"/>
  <c r="F770" i="64"/>
  <c r="F771" i="64"/>
  <c r="F772" i="64"/>
  <c r="F773" i="64"/>
  <c r="F774" i="64"/>
  <c r="F775" i="64"/>
  <c r="F776" i="64"/>
  <c r="F777" i="64"/>
  <c r="F778" i="64"/>
  <c r="F781" i="64"/>
  <c r="F782" i="64"/>
  <c r="F783" i="64"/>
  <c r="F784" i="64"/>
  <c r="F785" i="64"/>
  <c r="F786" i="64"/>
  <c r="F787" i="64"/>
  <c r="F788" i="64"/>
  <c r="F789" i="64"/>
  <c r="F790" i="64"/>
  <c r="F791" i="64"/>
  <c r="F792" i="64"/>
  <c r="F793" i="64"/>
  <c r="F794" i="64"/>
  <c r="F795" i="64"/>
  <c r="E594" i="11" s="1"/>
  <c r="F797" i="64"/>
  <c r="E596" i="11" s="1"/>
  <c r="F798" i="64"/>
  <c r="E597" i="11" s="1"/>
  <c r="F799" i="64"/>
  <c r="E598" i="11" s="1"/>
  <c r="F802" i="64"/>
  <c r="H595" i="11" s="1"/>
  <c r="F803" i="64"/>
  <c r="H596" i="11" s="1"/>
  <c r="F804" i="64"/>
  <c r="H597" i="11" s="1"/>
  <c r="F805" i="64"/>
  <c r="H598" i="11" s="1"/>
  <c r="F806" i="64"/>
  <c r="H599" i="11" s="1"/>
  <c r="F807" i="64"/>
  <c r="X594" i="11" s="1"/>
  <c r="F808" i="64"/>
  <c r="X595" i="11" s="1"/>
  <c r="F809" i="64"/>
  <c r="X596" i="11" s="1"/>
  <c r="F810" i="64"/>
  <c r="X597" i="11" s="1"/>
  <c r="F811" i="64"/>
  <c r="X598" i="11" s="1"/>
  <c r="F813" i="64"/>
  <c r="F601" i="11" s="1"/>
  <c r="F814" i="64"/>
  <c r="F604" i="11" s="1"/>
  <c r="F815" i="64"/>
  <c r="F816" i="64"/>
  <c r="F817" i="64"/>
  <c r="F818" i="64"/>
  <c r="F819" i="64"/>
  <c r="L251" i="10" s="1"/>
  <c r="F820" i="64"/>
  <c r="J252" i="10" s="1"/>
  <c r="H11" i="10" l="1"/>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D155" i="63" l="1"/>
  <c r="D156" i="63" l="1"/>
  <c r="E156" i="63" s="1"/>
  <c r="E155" i="63"/>
  <c r="F155" i="63"/>
  <c r="L316" i="10"/>
  <c r="L46" i="10"/>
  <c r="L44" i="10"/>
  <c r="F304" i="64" l="1"/>
  <c r="F303" i="64"/>
  <c r="G365" i="18"/>
  <c r="G364" i="18"/>
  <c r="G381" i="11"/>
  <c r="G380" i="11"/>
  <c r="G321" i="10"/>
  <c r="G320" i="10"/>
  <c r="G49" i="10"/>
  <c r="G48" i="10"/>
  <c r="H400" i="18" l="1"/>
  <c r="H417" i="11"/>
  <c r="X240" i="10"/>
  <c r="X239" i="10"/>
  <c r="X238" i="10"/>
  <c r="X236" i="10"/>
  <c r="X235" i="10"/>
  <c r="H238" i="10"/>
  <c r="H236" i="10"/>
  <c r="E240" i="10"/>
  <c r="E239" i="10"/>
  <c r="E238" i="10"/>
  <c r="E237" i="10"/>
  <c r="E236" i="10"/>
  <c r="E210" i="10"/>
  <c r="X215" i="10"/>
  <c r="X214" i="10"/>
  <c r="X213" i="10"/>
  <c r="X211" i="10"/>
  <c r="X210" i="10"/>
  <c r="H214" i="10"/>
  <c r="H213" i="10"/>
  <c r="H212" i="10"/>
  <c r="E215" i="10"/>
  <c r="E214" i="10"/>
  <c r="E213" i="10"/>
  <c r="E212" i="10"/>
  <c r="E211" i="10"/>
  <c r="X190" i="10"/>
  <c r="X189" i="10"/>
  <c r="X188" i="10"/>
  <c r="X186" i="10"/>
  <c r="X185" i="10"/>
  <c r="H189" i="10"/>
  <c r="H188" i="10"/>
  <c r="H186" i="10"/>
  <c r="E190" i="10"/>
  <c r="E189" i="10"/>
  <c r="E188" i="10"/>
  <c r="E187" i="10"/>
  <c r="E186" i="10"/>
  <c r="E185" i="10"/>
  <c r="X165" i="10"/>
  <c r="X164" i="10"/>
  <c r="X163" i="10"/>
  <c r="X161" i="10"/>
  <c r="X160" i="10"/>
  <c r="H164" i="10"/>
  <c r="H161" i="10"/>
  <c r="H160" i="10"/>
  <c r="E165" i="10"/>
  <c r="E164" i="10"/>
  <c r="E163" i="10"/>
  <c r="E162" i="10"/>
  <c r="E161" i="10"/>
  <c r="E160" i="10"/>
  <c r="H138" i="10"/>
  <c r="X140" i="10"/>
  <c r="X139" i="10"/>
  <c r="X138" i="10"/>
  <c r="X136" i="10"/>
  <c r="X135" i="10"/>
  <c r="E140" i="10"/>
  <c r="E139" i="10"/>
  <c r="X110" i="10"/>
  <c r="X115" i="10"/>
  <c r="X114" i="10"/>
  <c r="X113" i="10"/>
  <c r="X112" i="10"/>
  <c r="X111" i="10"/>
  <c r="E115" i="10"/>
  <c r="E114" i="10"/>
  <c r="E113" i="10"/>
  <c r="E112" i="10"/>
  <c r="E111" i="10"/>
  <c r="E110" i="10"/>
  <c r="X90" i="10"/>
  <c r="X89" i="10"/>
  <c r="X88" i="10"/>
  <c r="X87" i="10"/>
  <c r="X85" i="10"/>
  <c r="E90" i="10"/>
  <c r="E89" i="10"/>
  <c r="E88" i="10"/>
  <c r="E87" i="10"/>
  <c r="E86" i="10"/>
  <c r="E85" i="10"/>
  <c r="H239" i="10" l="1"/>
  <c r="H235" i="10"/>
  <c r="H240" i="10"/>
  <c r="H237" i="10"/>
  <c r="H210" i="10"/>
  <c r="H215" i="10"/>
  <c r="H211" i="10"/>
  <c r="H190" i="10"/>
  <c r="H187" i="10"/>
  <c r="H185" i="10"/>
  <c r="H163" i="10"/>
  <c r="H165" i="10"/>
  <c r="H162" i="10"/>
  <c r="H112" i="10"/>
  <c r="H111" i="10"/>
  <c r="H115" i="10"/>
  <c r="H137" i="10"/>
  <c r="H85" i="10"/>
  <c r="H89" i="10"/>
  <c r="H86" i="10"/>
  <c r="H113" i="10"/>
  <c r="H139" i="10"/>
  <c r="H87" i="10"/>
  <c r="H110" i="10"/>
  <c r="H114" i="10"/>
  <c r="H136" i="10"/>
  <c r="H140" i="10"/>
  <c r="P376" i="18" l="1"/>
  <c r="P392" i="11"/>
  <c r="J392" i="11"/>
  <c r="J376" i="18"/>
  <c r="C610" i="18" l="1"/>
  <c r="C630" i="11"/>
  <c r="C628" i="11"/>
  <c r="I613" i="11" l="1"/>
  <c r="J559" i="11"/>
  <c r="J534" i="11"/>
  <c r="J509" i="11"/>
  <c r="J484" i="11"/>
  <c r="J459" i="11"/>
  <c r="J409" i="11"/>
  <c r="J434" i="11"/>
  <c r="J498" i="10" l="1"/>
  <c r="J448" i="10"/>
  <c r="J423" i="10"/>
  <c r="J398" i="10"/>
  <c r="J373" i="10"/>
  <c r="J348" i="10"/>
  <c r="J202" i="10"/>
  <c r="J152" i="10"/>
  <c r="J127" i="10"/>
  <c r="J102" i="10"/>
  <c r="J77" i="10"/>
  <c r="J467" i="18"/>
  <c r="J517" i="18" l="1"/>
  <c r="J542" i="18"/>
  <c r="J417" i="18"/>
  <c r="J442" i="18"/>
  <c r="J492" i="18"/>
  <c r="J392" i="18"/>
  <c r="L205" i="22" l="1"/>
  <c r="X555" i="18"/>
  <c r="X551" i="18"/>
  <c r="X528" i="18"/>
  <c r="X526" i="18"/>
  <c r="X478" i="18"/>
  <c r="X453" i="18"/>
  <c r="X451" i="18"/>
  <c r="X430" i="18"/>
  <c r="E428" i="18"/>
  <c r="X569" i="11"/>
  <c r="X497" i="11"/>
  <c r="E421" i="11"/>
  <c r="E403" i="18"/>
  <c r="E419" i="11"/>
  <c r="E401" i="18"/>
  <c r="E417" i="11"/>
  <c r="H511" i="10"/>
  <c r="H510" i="10"/>
  <c r="H509" i="10"/>
  <c r="H506" i="10"/>
  <c r="E511" i="10"/>
  <c r="E510" i="10"/>
  <c r="E509" i="10"/>
  <c r="E508" i="10"/>
  <c r="E507" i="10"/>
  <c r="E506" i="10"/>
  <c r="H486" i="10"/>
  <c r="H485" i="10"/>
  <c r="H484" i="10"/>
  <c r="H482" i="10"/>
  <c r="H481" i="10"/>
  <c r="E486" i="10"/>
  <c r="E485" i="10"/>
  <c r="E484" i="10"/>
  <c r="E483" i="10"/>
  <c r="E482" i="10"/>
  <c r="H460" i="10"/>
  <c r="H459" i="10"/>
  <c r="H458" i="10"/>
  <c r="E461" i="10"/>
  <c r="E460" i="10"/>
  <c r="E459" i="10"/>
  <c r="E458" i="10"/>
  <c r="E457" i="10"/>
  <c r="E456" i="10"/>
  <c r="H435" i="10"/>
  <c r="H434" i="10"/>
  <c r="E435" i="10"/>
  <c r="E434" i="10"/>
  <c r="E433" i="10"/>
  <c r="E432" i="10"/>
  <c r="E431" i="10"/>
  <c r="E411" i="10"/>
  <c r="E410" i="10"/>
  <c r="H410" i="10"/>
  <c r="H409" i="10"/>
  <c r="H406" i="10"/>
  <c r="E409" i="10"/>
  <c r="E408" i="10"/>
  <c r="E407" i="10"/>
  <c r="E406" i="10"/>
  <c r="H385" i="10"/>
  <c r="H384" i="10"/>
  <c r="H383" i="10"/>
  <c r="H381" i="10"/>
  <c r="E386" i="10"/>
  <c r="E385" i="10"/>
  <c r="E384" i="10"/>
  <c r="E383" i="10"/>
  <c r="E382" i="10"/>
  <c r="E381" i="10"/>
  <c r="H359" i="10"/>
  <c r="E359" i="10"/>
  <c r="H360" i="10"/>
  <c r="H356" i="10"/>
  <c r="E361" i="10"/>
  <c r="E360" i="10"/>
  <c r="E358" i="10"/>
  <c r="E357" i="10"/>
  <c r="E356" i="10"/>
  <c r="X506" i="10"/>
  <c r="X486" i="10"/>
  <c r="X485" i="10"/>
  <c r="X484" i="10"/>
  <c r="X483" i="10"/>
  <c r="X482" i="10"/>
  <c r="X481" i="10"/>
  <c r="X461" i="10"/>
  <c r="X460" i="10"/>
  <c r="X459" i="10"/>
  <c r="X458" i="10"/>
  <c r="X456" i="10"/>
  <c r="X457" i="10"/>
  <c r="X436" i="10"/>
  <c r="X435" i="10"/>
  <c r="X434" i="10"/>
  <c r="X433" i="10"/>
  <c r="X432" i="10"/>
  <c r="X431" i="10"/>
  <c r="X411" i="10"/>
  <c r="X410" i="10"/>
  <c r="X409" i="10"/>
  <c r="X408" i="10"/>
  <c r="X407" i="10"/>
  <c r="X406" i="10"/>
  <c r="X386" i="10"/>
  <c r="X385" i="10"/>
  <c r="X384" i="10"/>
  <c r="X383" i="10"/>
  <c r="X382" i="10"/>
  <c r="X381" i="10"/>
  <c r="X361" i="10"/>
  <c r="X360" i="10"/>
  <c r="X359" i="10"/>
  <c r="X358" i="10"/>
  <c r="X357" i="10"/>
  <c r="X356" i="10"/>
  <c r="E445" i="11"/>
  <c r="E471" i="11" l="1"/>
  <c r="E494" i="11"/>
  <c r="E521" i="11"/>
  <c r="E526" i="18"/>
  <c r="H545" i="11"/>
  <c r="H528" i="18"/>
  <c r="H568" i="11"/>
  <c r="H551" i="18"/>
  <c r="E455" i="18"/>
  <c r="E472" i="11"/>
  <c r="E501" i="18"/>
  <c r="H503" i="18"/>
  <c r="H542" i="11"/>
  <c r="H525" i="18"/>
  <c r="H569" i="11"/>
  <c r="H552" i="18"/>
  <c r="E467" i="11"/>
  <c r="H452" i="18"/>
  <c r="H469" i="11"/>
  <c r="H479" i="18"/>
  <c r="H496" i="11"/>
  <c r="E517" i="11"/>
  <c r="H502" i="18"/>
  <c r="E547" i="11"/>
  <c r="E530" i="18"/>
  <c r="H572" i="11"/>
  <c r="H555" i="18"/>
  <c r="E468" i="11"/>
  <c r="H453" i="18"/>
  <c r="H470" i="11"/>
  <c r="E522" i="11"/>
  <c r="E505" i="18"/>
  <c r="E544" i="11"/>
  <c r="H546" i="11"/>
  <c r="H529" i="18"/>
  <c r="E469" i="11"/>
  <c r="H467" i="11"/>
  <c r="H450" i="18"/>
  <c r="H471" i="11"/>
  <c r="H454" i="18"/>
  <c r="E492" i="11"/>
  <c r="E502" i="18"/>
  <c r="H500" i="18"/>
  <c r="H504" i="18"/>
  <c r="E545" i="11"/>
  <c r="H543" i="11"/>
  <c r="H526" i="18"/>
  <c r="H547" i="11"/>
  <c r="H530" i="18"/>
  <c r="E572" i="11"/>
  <c r="E555" i="18"/>
  <c r="H570" i="11"/>
  <c r="H553" i="18"/>
  <c r="H451" i="18"/>
  <c r="H468" i="11"/>
  <c r="H455" i="18"/>
  <c r="H472" i="11"/>
  <c r="E493" i="11"/>
  <c r="E520" i="11"/>
  <c r="H501" i="18"/>
  <c r="H505" i="18"/>
  <c r="E542" i="11"/>
  <c r="E546" i="11"/>
  <c r="H544" i="11"/>
  <c r="H527" i="18"/>
  <c r="H567" i="11"/>
  <c r="H550" i="18"/>
  <c r="H571" i="11"/>
  <c r="H554" i="18"/>
  <c r="H447" i="11"/>
  <c r="H430" i="18"/>
  <c r="E444" i="11"/>
  <c r="E443" i="11"/>
  <c r="E442" i="11"/>
  <c r="H422" i="11"/>
  <c r="H405" i="18"/>
  <c r="E422" i="11"/>
  <c r="E405" i="18"/>
  <c r="H421" i="11"/>
  <c r="H404" i="18"/>
  <c r="H403" i="18"/>
  <c r="H420" i="11"/>
  <c r="H402" i="18"/>
  <c r="H419" i="11"/>
  <c r="H418" i="11"/>
  <c r="H401" i="18"/>
  <c r="E418" i="11"/>
  <c r="E528" i="18"/>
  <c r="E420" i="11"/>
  <c r="E518" i="11"/>
  <c r="E402" i="18"/>
  <c r="E550" i="18"/>
  <c r="E543" i="11"/>
  <c r="E404" i="18"/>
  <c r="E400" i="18"/>
  <c r="E426" i="18"/>
  <c r="E476" i="18"/>
  <c r="E504" i="18"/>
  <c r="E525" i="18"/>
  <c r="E527" i="18"/>
  <c r="E529" i="18"/>
  <c r="E553" i="18"/>
  <c r="H507" i="10"/>
  <c r="E519" i="11"/>
  <c r="E427" i="18"/>
  <c r="E451" i="18"/>
  <c r="E477" i="18"/>
  <c r="E551" i="18"/>
  <c r="E554" i="18"/>
  <c r="E425" i="18"/>
  <c r="E450" i="18"/>
  <c r="E452" i="18"/>
  <c r="E454" i="18"/>
  <c r="E475" i="18"/>
  <c r="E500" i="18"/>
  <c r="E503" i="18"/>
  <c r="E552" i="18"/>
  <c r="X428" i="18"/>
  <c r="X480" i="18"/>
  <c r="X530" i="18"/>
  <c r="X495" i="11"/>
  <c r="X455" i="18"/>
  <c r="X553" i="18"/>
  <c r="X419" i="11"/>
  <c r="X446" i="11"/>
  <c r="X469" i="11"/>
  <c r="X520" i="11"/>
  <c r="X542" i="11"/>
  <c r="X546" i="11"/>
  <c r="X402" i="18"/>
  <c r="X503" i="18"/>
  <c r="X420" i="11"/>
  <c r="X443" i="11"/>
  <c r="X447" i="11"/>
  <c r="X470" i="11"/>
  <c r="X492" i="11"/>
  <c r="X496" i="11"/>
  <c r="X517" i="11"/>
  <c r="X521" i="11"/>
  <c r="X543" i="11"/>
  <c r="X547" i="11"/>
  <c r="X570" i="11"/>
  <c r="X401" i="18"/>
  <c r="X405" i="18"/>
  <c r="X427" i="18"/>
  <c r="X450" i="18"/>
  <c r="X454" i="18"/>
  <c r="X477" i="18"/>
  <c r="X502" i="18"/>
  <c r="X525" i="18"/>
  <c r="X529" i="18"/>
  <c r="X552" i="18"/>
  <c r="X417" i="11"/>
  <c r="X421" i="11"/>
  <c r="X444" i="11"/>
  <c r="X467" i="11"/>
  <c r="X471" i="11"/>
  <c r="X493" i="11"/>
  <c r="X518" i="11"/>
  <c r="X522" i="11"/>
  <c r="X544" i="11"/>
  <c r="X567" i="11"/>
  <c r="X571" i="11"/>
  <c r="X400" i="18"/>
  <c r="X404" i="18"/>
  <c r="X476" i="18"/>
  <c r="X501" i="18"/>
  <c r="X505" i="18"/>
  <c r="X418" i="11"/>
  <c r="X422" i="11"/>
  <c r="X445" i="11"/>
  <c r="X468" i="11"/>
  <c r="X472" i="11"/>
  <c r="X494" i="11"/>
  <c r="X519" i="11"/>
  <c r="X545" i="11"/>
  <c r="X568" i="11"/>
  <c r="X572" i="11"/>
  <c r="X403" i="18"/>
  <c r="X426" i="18"/>
  <c r="X429" i="18"/>
  <c r="X452" i="18"/>
  <c r="X475" i="18"/>
  <c r="X479" i="18"/>
  <c r="X500" i="18"/>
  <c r="X504" i="18"/>
  <c r="X527" i="18"/>
  <c r="X550" i="18"/>
  <c r="X554" i="18"/>
  <c r="E568" i="11"/>
  <c r="E569" i="11"/>
  <c r="E567" i="11"/>
  <c r="E571" i="11"/>
  <c r="E570" i="11"/>
  <c r="H456" i="10"/>
  <c r="H457" i="10"/>
  <c r="H461" i="10"/>
  <c r="H436" i="10"/>
  <c r="H433" i="10"/>
  <c r="H407" i="10"/>
  <c r="H411" i="10"/>
  <c r="H408" i="10"/>
  <c r="H386" i="10"/>
  <c r="H382" i="10"/>
  <c r="H358" i="10"/>
  <c r="H361" i="10"/>
  <c r="H357" i="10"/>
  <c r="F219" i="20" l="1"/>
  <c r="C612" i="18"/>
  <c r="C606" i="18"/>
  <c r="C605" i="18"/>
  <c r="C604" i="18"/>
  <c r="C603" i="18"/>
  <c r="C602" i="18"/>
  <c r="C600" i="18"/>
  <c r="C599" i="18"/>
  <c r="K304" i="18"/>
  <c r="K248" i="14"/>
  <c r="K319" i="11"/>
  <c r="C54" i="68" l="1"/>
  <c r="C52" i="68"/>
  <c r="C48" i="68"/>
  <c r="C47" i="68"/>
  <c r="C46" i="68"/>
  <c r="C45" i="68"/>
  <c r="C44" i="68"/>
  <c r="C42" i="68"/>
  <c r="C41" i="68"/>
  <c r="C26" i="68"/>
  <c r="C24" i="68"/>
  <c r="C20" i="68"/>
  <c r="C19" i="68"/>
  <c r="C18" i="68"/>
  <c r="C16" i="68"/>
  <c r="C14" i="68"/>
  <c r="C17" i="68"/>
  <c r="C13" i="68"/>
  <c r="B71" i="14"/>
  <c r="B68" i="14"/>
  <c r="C624" i="11"/>
  <c r="C623" i="11"/>
  <c r="C622" i="11"/>
  <c r="C621" i="11"/>
  <c r="C620" i="11"/>
  <c r="C618" i="11"/>
  <c r="C617" i="11"/>
  <c r="B108" i="18"/>
  <c r="B105" i="18"/>
  <c r="B109" i="11"/>
  <c r="B106" i="11"/>
  <c r="X358" i="18"/>
  <c r="U358" i="18"/>
  <c r="X374" i="11"/>
  <c r="U374" i="11"/>
  <c r="T547" i="18" l="1"/>
  <c r="Q547" i="18"/>
  <c r="T564" i="11"/>
  <c r="Q564" i="11"/>
  <c r="F145" i="10"/>
  <c r="F142" i="10"/>
  <c r="F120" i="10"/>
  <c r="F560" i="18"/>
  <c r="F557" i="18"/>
  <c r="J546" i="18"/>
  <c r="J544" i="18"/>
  <c r="J543" i="18"/>
  <c r="J541" i="18"/>
  <c r="F577" i="11" l="1"/>
  <c r="F574" i="11"/>
  <c r="J558" i="11"/>
  <c r="J563" i="11"/>
  <c r="J560" i="11"/>
  <c r="J561" i="11"/>
  <c r="X42" i="10" l="1"/>
  <c r="U42" i="10"/>
  <c r="X41" i="10"/>
  <c r="U41" i="10"/>
  <c r="J393" i="18" l="1"/>
  <c r="L360" i="18" l="1"/>
  <c r="L376" i="11"/>
  <c r="L378" i="11"/>
  <c r="L362" i="18"/>
  <c r="E392" i="11"/>
  <c r="E376" i="18"/>
  <c r="L367" i="18"/>
  <c r="L383" i="11"/>
  <c r="E56" i="68"/>
  <c r="T53" i="68"/>
  <c r="T55" i="68"/>
  <c r="F50" i="68"/>
  <c r="Q38" i="68"/>
  <c r="I38" i="68"/>
  <c r="I37" i="68"/>
  <c r="I36" i="68"/>
  <c r="G34" i="68"/>
  <c r="E632" i="11"/>
  <c r="T631" i="11"/>
  <c r="T629" i="11"/>
  <c r="R614" i="11"/>
  <c r="J614" i="11"/>
  <c r="I8" i="68"/>
  <c r="G6" i="68"/>
  <c r="G5" i="68"/>
  <c r="I594" i="18"/>
  <c r="X314" i="10"/>
  <c r="U314" i="10"/>
  <c r="B10" i="10"/>
  <c r="L323" i="10"/>
  <c r="G626" i="11" l="1"/>
  <c r="F22" i="68"/>
  <c r="J596" i="18"/>
  <c r="E614" i="18"/>
  <c r="T611" i="18"/>
  <c r="G50" i="68"/>
  <c r="I9" i="68"/>
  <c r="T25" i="68"/>
  <c r="J10" i="68"/>
  <c r="G22" i="68"/>
  <c r="T27" i="68"/>
  <c r="R596" i="18"/>
  <c r="I595" i="18"/>
  <c r="R10" i="68"/>
  <c r="E28" i="68"/>
  <c r="H597" i="18"/>
  <c r="I612" i="11"/>
  <c r="H615" i="11"/>
  <c r="I11" i="68"/>
  <c r="L51" i="10"/>
  <c r="Z298" i="6"/>
  <c r="C347" i="63" s="1"/>
  <c r="V292" i="18" l="1"/>
  <c r="V307" i="11"/>
  <c r="V236" i="14"/>
  <c r="P292" i="18"/>
  <c r="P307" i="11"/>
  <c r="P236" i="14"/>
  <c r="J292" i="18"/>
  <c r="J307" i="11"/>
  <c r="J236" i="14"/>
  <c r="E501" i="8"/>
  <c r="F725" i="64" s="1"/>
  <c r="T207" i="10"/>
  <c r="Q207" i="10"/>
  <c r="H283" i="10" l="1"/>
  <c r="H327" i="18"/>
  <c r="H343" i="11"/>
  <c r="T232" i="10"/>
  <c r="Q232" i="10"/>
  <c r="T503" i="10"/>
  <c r="Q503" i="10"/>
  <c r="J502" i="10"/>
  <c r="J500" i="10"/>
  <c r="J499" i="10"/>
  <c r="J497" i="10"/>
  <c r="L496" i="10"/>
  <c r="F245" i="10"/>
  <c r="F242" i="10"/>
  <c r="J60" i="10"/>
  <c r="E60" i="10"/>
  <c r="V345" i="8"/>
  <c r="E227" i="8"/>
  <c r="V71" i="8"/>
  <c r="F302" i="64" s="1"/>
  <c r="E138" i="10" s="1"/>
  <c r="N567" i="6"/>
  <c r="F54" i="64"/>
  <c r="AE410" i="6"/>
  <c r="F52" i="64" s="1"/>
  <c r="H429" i="18" l="1"/>
  <c r="H446" i="11"/>
  <c r="F552" i="64"/>
  <c r="F516" i="10" s="1"/>
  <c r="F271" i="10"/>
  <c r="F225" i="64"/>
  <c r="F896" i="64"/>
  <c r="F53" i="64"/>
  <c r="F475" i="64"/>
  <c r="V392" i="11"/>
  <c r="V376" i="18"/>
  <c r="L557" i="11"/>
  <c r="L540" i="18"/>
  <c r="P60" i="10"/>
  <c r="H480" i="18" l="1"/>
  <c r="H497" i="11"/>
  <c r="L200" i="10"/>
  <c r="E235" i="10"/>
  <c r="E453" i="18"/>
  <c r="E470" i="11"/>
  <c r="H478" i="18"/>
  <c r="H495" i="11"/>
  <c r="V332" i="10"/>
  <c r="G591" i="18"/>
  <c r="G609" i="11"/>
  <c r="L584" i="11"/>
  <c r="L225" i="10"/>
  <c r="V60" i="10"/>
  <c r="I265" i="18" l="1"/>
  <c r="G265" i="18" s="1"/>
  <c r="H138" i="22"/>
  <c r="H120" i="14"/>
  <c r="G93" i="26"/>
  <c r="G74" i="40"/>
  <c r="Z285" i="6"/>
  <c r="C126" i="63" s="1"/>
  <c r="M254" i="18"/>
  <c r="H254" i="18"/>
  <c r="F336" i="11"/>
  <c r="G338" i="11"/>
  <c r="K347" i="18"/>
  <c r="K349" i="18"/>
  <c r="E371" i="18"/>
  <c r="E375" i="18"/>
  <c r="J389" i="11"/>
  <c r="P371" i="18"/>
  <c r="P372" i="18"/>
  <c r="P391" i="11"/>
  <c r="J398" i="11"/>
  <c r="F410" i="18"/>
  <c r="J419" i="18"/>
  <c r="K441" i="18"/>
  <c r="J446" i="18"/>
  <c r="F482" i="18"/>
  <c r="J493" i="18"/>
  <c r="F510" i="18"/>
  <c r="J518" i="18"/>
  <c r="J519" i="18"/>
  <c r="F4" i="10"/>
  <c r="G5" i="10"/>
  <c r="G6" i="10"/>
  <c r="G7" i="10"/>
  <c r="K31" i="10"/>
  <c r="K36" i="10"/>
  <c r="H38" i="10"/>
  <c r="E55" i="10"/>
  <c r="E59" i="10"/>
  <c r="J54" i="10"/>
  <c r="J55" i="10"/>
  <c r="J56" i="10"/>
  <c r="J57" i="10"/>
  <c r="J58" i="10"/>
  <c r="J59" i="10"/>
  <c r="P54" i="10"/>
  <c r="P55" i="10"/>
  <c r="P56" i="10"/>
  <c r="P57" i="10"/>
  <c r="P58" i="10"/>
  <c r="P59" i="10"/>
  <c r="F64" i="10"/>
  <c r="F65" i="10"/>
  <c r="J66" i="10"/>
  <c r="L67" i="10"/>
  <c r="I68" i="10"/>
  <c r="F70" i="10"/>
  <c r="J76" i="10"/>
  <c r="J78" i="10"/>
  <c r="J79" i="10"/>
  <c r="J81" i="10"/>
  <c r="F92" i="10"/>
  <c r="F95" i="10"/>
  <c r="J101" i="10"/>
  <c r="J103" i="10"/>
  <c r="J104" i="10"/>
  <c r="J106" i="10"/>
  <c r="F117" i="10"/>
  <c r="K126" i="10"/>
  <c r="J128" i="10"/>
  <c r="K151" i="10"/>
  <c r="J153" i="10"/>
  <c r="J154" i="10"/>
  <c r="J156" i="10"/>
  <c r="F170" i="10"/>
  <c r="J178" i="10"/>
  <c r="J179" i="10"/>
  <c r="J181" i="10"/>
  <c r="F192" i="10"/>
  <c r="F195" i="10"/>
  <c r="J201" i="10"/>
  <c r="J203" i="10"/>
  <c r="J204" i="10"/>
  <c r="J206" i="10"/>
  <c r="F217" i="10"/>
  <c r="F220" i="10"/>
  <c r="F276" i="10"/>
  <c r="G278" i="10"/>
  <c r="K305" i="10"/>
  <c r="K306" i="10"/>
  <c r="K308" i="10"/>
  <c r="K309" i="10"/>
  <c r="H310" i="10"/>
  <c r="E327" i="10"/>
  <c r="E329" i="10"/>
  <c r="E331" i="10"/>
  <c r="J326" i="10"/>
  <c r="J327" i="10"/>
  <c r="J328" i="10"/>
  <c r="J329" i="10"/>
  <c r="J330" i="10"/>
  <c r="J331" i="10"/>
  <c r="P326" i="10"/>
  <c r="P328" i="10"/>
  <c r="P329" i="10"/>
  <c r="P330" i="10"/>
  <c r="P331" i="10"/>
  <c r="F334" i="10"/>
  <c r="F335" i="10"/>
  <c r="F336" i="10"/>
  <c r="L338" i="10"/>
  <c r="I339" i="10"/>
  <c r="F341" i="10"/>
  <c r="J347" i="10"/>
  <c r="J349" i="10"/>
  <c r="J350" i="10"/>
  <c r="F363" i="10"/>
  <c r="F366" i="10"/>
  <c r="J372" i="10"/>
  <c r="J374" i="10"/>
  <c r="J375" i="10"/>
  <c r="J377" i="10"/>
  <c r="F388" i="10"/>
  <c r="F391" i="10"/>
  <c r="M397" i="10"/>
  <c r="J399" i="10"/>
  <c r="J400" i="10"/>
  <c r="J402" i="10"/>
  <c r="F413" i="10"/>
  <c r="F416" i="10"/>
  <c r="K422" i="10"/>
  <c r="J424" i="10"/>
  <c r="J425" i="10"/>
  <c r="J427" i="10"/>
  <c r="F438" i="10"/>
  <c r="F441" i="10"/>
  <c r="K447" i="10"/>
  <c r="J449" i="10"/>
  <c r="J450" i="10"/>
  <c r="J452" i="10"/>
  <c r="F466" i="10"/>
  <c r="J472" i="10"/>
  <c r="J474" i="10"/>
  <c r="J475" i="10"/>
  <c r="F488" i="10"/>
  <c r="F491" i="10"/>
  <c r="H54" i="11"/>
  <c r="H58" i="18"/>
  <c r="H63" i="20"/>
  <c r="G69" i="25"/>
  <c r="H128" i="18"/>
  <c r="H131" i="18"/>
  <c r="H134" i="11"/>
  <c r="H113" i="22"/>
  <c r="G103" i="40"/>
  <c r="F188" i="22"/>
  <c r="N250" i="18"/>
  <c r="W252" i="18"/>
  <c r="W256" i="18"/>
  <c r="W258" i="18"/>
  <c r="Q262" i="18"/>
  <c r="P271" i="18"/>
  <c r="J220" i="14"/>
  <c r="P291" i="11"/>
  <c r="J222" i="14"/>
  <c r="P278" i="18"/>
  <c r="J299" i="11"/>
  <c r="J291" i="18"/>
  <c r="P306" i="11"/>
  <c r="M293" i="18"/>
  <c r="L296" i="18"/>
  <c r="L297" i="18"/>
  <c r="P300" i="18"/>
  <c r="H320" i="11"/>
  <c r="S311" i="18"/>
  <c r="F313" i="18"/>
  <c r="H82" i="20"/>
  <c r="G76" i="39"/>
  <c r="H45" i="14"/>
  <c r="H87" i="22"/>
  <c r="H95" i="22"/>
  <c r="J92" i="18"/>
  <c r="G91" i="30"/>
  <c r="H102" i="22"/>
  <c r="H137" i="18"/>
  <c r="H142" i="18"/>
  <c r="H146" i="18"/>
  <c r="H147" i="18"/>
  <c r="H111" i="14"/>
  <c r="H150" i="18"/>
  <c r="I151" i="18"/>
  <c r="H153" i="18"/>
  <c r="H154" i="18"/>
  <c r="H155" i="18"/>
  <c r="H120" i="22"/>
  <c r="H122" i="22"/>
  <c r="H178" i="11"/>
  <c r="H124" i="22"/>
  <c r="H125" i="22"/>
  <c r="I126" i="22"/>
  <c r="H129" i="22"/>
  <c r="H131" i="22"/>
  <c r="H131" i="20"/>
  <c r="I135" i="22"/>
  <c r="H139" i="20"/>
  <c r="H148" i="22"/>
  <c r="H150" i="20"/>
  <c r="I154" i="22"/>
  <c r="H158" i="22"/>
  <c r="H162" i="22"/>
  <c r="H167" i="22"/>
  <c r="H169" i="22"/>
  <c r="I169" i="20"/>
  <c r="H176" i="22"/>
  <c r="H177" i="22"/>
  <c r="H178" i="22"/>
  <c r="M107" i="18"/>
  <c r="P285" i="18"/>
  <c r="J230" i="14"/>
  <c r="J287" i="18"/>
  <c r="P232" i="14"/>
  <c r="J280" i="18"/>
  <c r="P280" i="18"/>
  <c r="B3" i="62"/>
  <c r="B4" i="62"/>
  <c r="B5" i="62"/>
  <c r="B6" i="62"/>
  <c r="B7" i="62"/>
  <c r="B8" i="62"/>
  <c r="B9" i="62"/>
  <c r="B10" i="62"/>
  <c r="B11" i="62"/>
  <c r="B12" i="62"/>
  <c r="B13" i="62"/>
  <c r="B14" i="62"/>
  <c r="B15" i="62"/>
  <c r="B16" i="62"/>
  <c r="B17" i="62"/>
  <c r="B18" i="62"/>
  <c r="B19" i="62"/>
  <c r="B20" i="62"/>
  <c r="B21" i="62"/>
  <c r="B22" i="62"/>
  <c r="B64" i="62"/>
  <c r="B23" i="62"/>
  <c r="B24" i="62"/>
  <c r="B25" i="62"/>
  <c r="B26" i="62"/>
  <c r="B65" i="62"/>
  <c r="B27" i="62"/>
  <c r="B66" i="62"/>
  <c r="B6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15" i="40"/>
  <c r="G96" i="40"/>
  <c r="B16" i="39"/>
  <c r="G62" i="39"/>
  <c r="G94" i="39"/>
  <c r="B15" i="30"/>
  <c r="G95" i="30"/>
  <c r="I5" i="29"/>
  <c r="I6" i="29"/>
  <c r="I7" i="29"/>
  <c r="I8" i="29"/>
  <c r="I9" i="29"/>
  <c r="I12" i="29"/>
  <c r="I13" i="29"/>
  <c r="I14" i="29"/>
  <c r="I15" i="29"/>
  <c r="I16" i="29"/>
  <c r="I19" i="29"/>
  <c r="I20" i="29"/>
  <c r="I21" i="29"/>
  <c r="I22" i="29"/>
  <c r="I23" i="29"/>
  <c r="B15" i="28"/>
  <c r="G73" i="28"/>
  <c r="G86" i="28"/>
  <c r="G95" i="28"/>
  <c r="B16" i="27"/>
  <c r="G72" i="27"/>
  <c r="G99" i="27"/>
  <c r="B16" i="26"/>
  <c r="G98" i="26"/>
  <c r="B15" i="25"/>
  <c r="G75" i="25"/>
  <c r="G97" i="25"/>
  <c r="B15" i="24"/>
  <c r="G82" i="24"/>
  <c r="G95" i="24"/>
  <c r="G97" i="24"/>
  <c r="AG74" i="23"/>
  <c r="R76" i="23"/>
  <c r="B17" i="22"/>
  <c r="O27" i="22"/>
  <c r="I29" i="22"/>
  <c r="O29" i="22"/>
  <c r="C44" i="22"/>
  <c r="L44" i="22"/>
  <c r="U44" i="22"/>
  <c r="C45" i="22"/>
  <c r="L45" i="22"/>
  <c r="H93" i="22"/>
  <c r="H103" i="22"/>
  <c r="H143" i="22"/>
  <c r="H150" i="22"/>
  <c r="H160" i="22"/>
  <c r="H165" i="22"/>
  <c r="H174" i="22"/>
  <c r="S196" i="22"/>
  <c r="G197" i="22"/>
  <c r="K197" i="22"/>
  <c r="O197" i="22"/>
  <c r="S197" i="22"/>
  <c r="G198" i="22"/>
  <c r="M198" i="22"/>
  <c r="S199" i="22"/>
  <c r="N200" i="22"/>
  <c r="O201" i="22"/>
  <c r="R201" i="22"/>
  <c r="J202" i="22"/>
  <c r="O203" i="22"/>
  <c r="R203" i="22"/>
  <c r="O204" i="22"/>
  <c r="R204" i="22"/>
  <c r="K206" i="22"/>
  <c r="T206" i="22"/>
  <c r="K207" i="22"/>
  <c r="T207" i="22"/>
  <c r="K208" i="22"/>
  <c r="T208" i="22"/>
  <c r="K209" i="22"/>
  <c r="T209" i="22"/>
  <c r="K212" i="22"/>
  <c r="K213" i="22"/>
  <c r="B14" i="20"/>
  <c r="I24" i="20"/>
  <c r="O24" i="20"/>
  <c r="I26" i="20"/>
  <c r="O26" i="20"/>
  <c r="C40" i="20"/>
  <c r="K40" i="20"/>
  <c r="S40" i="20"/>
  <c r="C41" i="20"/>
  <c r="H94" i="20"/>
  <c r="H101" i="20"/>
  <c r="H120" i="20"/>
  <c r="H141" i="20"/>
  <c r="H148" i="20"/>
  <c r="I152" i="20"/>
  <c r="H158" i="20"/>
  <c r="H163" i="20"/>
  <c r="H167" i="20"/>
  <c r="H172" i="20"/>
  <c r="H176" i="20"/>
  <c r="S194" i="20"/>
  <c r="G195" i="20"/>
  <c r="K195" i="20"/>
  <c r="O195" i="20"/>
  <c r="S195" i="20"/>
  <c r="G196" i="20"/>
  <c r="M196" i="20"/>
  <c r="S197" i="20"/>
  <c r="N198" i="20"/>
  <c r="O199" i="20"/>
  <c r="R199" i="20"/>
  <c r="J200" i="20"/>
  <c r="O201" i="20"/>
  <c r="R201" i="20"/>
  <c r="O202" i="20"/>
  <c r="R202" i="20"/>
  <c r="O204" i="20"/>
  <c r="T205" i="20"/>
  <c r="W205" i="20"/>
  <c r="O206" i="20"/>
  <c r="L207" i="20"/>
  <c r="U207" i="20"/>
  <c r="L208" i="20"/>
  <c r="U208" i="20"/>
  <c r="L209" i="20"/>
  <c r="U209" i="20"/>
  <c r="L210" i="20"/>
  <c r="U210" i="20"/>
  <c r="L212" i="20"/>
  <c r="U212" i="20"/>
  <c r="L213" i="20"/>
  <c r="U213" i="20"/>
  <c r="K216" i="20"/>
  <c r="K217" i="20"/>
  <c r="C14" i="18"/>
  <c r="P24" i="18"/>
  <c r="P26" i="18"/>
  <c r="L35" i="18"/>
  <c r="L37" i="18"/>
  <c r="L38" i="18"/>
  <c r="I41" i="18"/>
  <c r="H99" i="18"/>
  <c r="H109" i="18"/>
  <c r="H139" i="18"/>
  <c r="H140" i="18"/>
  <c r="H141" i="18"/>
  <c r="H145" i="18"/>
  <c r="H158" i="18"/>
  <c r="H163" i="18"/>
  <c r="H197" i="18"/>
  <c r="D242" i="18"/>
  <c r="K242" i="18"/>
  <c r="P242" i="18"/>
  <c r="V242" i="18"/>
  <c r="D243" i="18"/>
  <c r="K243" i="18"/>
  <c r="I244" i="18"/>
  <c r="O244" i="18"/>
  <c r="U244" i="18"/>
  <c r="N249" i="18"/>
  <c r="H252" i="18"/>
  <c r="H253" i="18"/>
  <c r="R253" i="18"/>
  <c r="R254" i="18"/>
  <c r="W254" i="18"/>
  <c r="H256" i="18"/>
  <c r="R256" i="18"/>
  <c r="H258" i="18"/>
  <c r="R258" i="18"/>
  <c r="Q261" i="18"/>
  <c r="I264" i="18"/>
  <c r="L264" i="18"/>
  <c r="L265" i="18"/>
  <c r="I266" i="18"/>
  <c r="G266" i="18" s="1"/>
  <c r="B269" i="18"/>
  <c r="E269" i="18"/>
  <c r="H269" i="18"/>
  <c r="K269" i="18"/>
  <c r="N269" i="18"/>
  <c r="R269" i="18"/>
  <c r="W269" i="18"/>
  <c r="P276" i="18"/>
  <c r="J282" i="18"/>
  <c r="J286" i="18"/>
  <c r="J288" i="18"/>
  <c r="M294" i="18"/>
  <c r="P299" i="18"/>
  <c r="J300" i="18"/>
  <c r="J301" i="18"/>
  <c r="P301" i="18"/>
  <c r="I302" i="18"/>
  <c r="Q303" i="18"/>
  <c r="T303" i="18"/>
  <c r="F311" i="18"/>
  <c r="F312" i="18"/>
  <c r="S312" i="18"/>
  <c r="S313" i="18"/>
  <c r="G321" i="18"/>
  <c r="G323" i="18"/>
  <c r="B326" i="18"/>
  <c r="E326" i="18"/>
  <c r="H326" i="18"/>
  <c r="K326" i="18"/>
  <c r="N326" i="18"/>
  <c r="R326" i="18"/>
  <c r="W326" i="18"/>
  <c r="K348" i="18"/>
  <c r="K352" i="18"/>
  <c r="K353" i="18"/>
  <c r="U357" i="18"/>
  <c r="X357" i="18"/>
  <c r="E370" i="18"/>
  <c r="J370" i="18"/>
  <c r="P370" i="18"/>
  <c r="J371" i="18"/>
  <c r="J372" i="18"/>
  <c r="E373" i="18"/>
  <c r="E374" i="18"/>
  <c r="J374" i="18"/>
  <c r="P374" i="18"/>
  <c r="J375" i="18"/>
  <c r="P375" i="18"/>
  <c r="F379" i="18"/>
  <c r="F380" i="18"/>
  <c r="J381" i="18"/>
  <c r="L382" i="18"/>
  <c r="F385" i="18"/>
  <c r="K391" i="18"/>
  <c r="J394" i="18"/>
  <c r="J396" i="18"/>
  <c r="Q397" i="18"/>
  <c r="T397" i="18"/>
  <c r="F407" i="18"/>
  <c r="K416" i="18"/>
  <c r="J418" i="18"/>
  <c r="J421" i="18"/>
  <c r="Q422" i="18"/>
  <c r="T422" i="18"/>
  <c r="F432" i="18"/>
  <c r="F435" i="18"/>
  <c r="J443" i="18"/>
  <c r="J444" i="18"/>
  <c r="Q447" i="18"/>
  <c r="T447" i="18"/>
  <c r="F457" i="18"/>
  <c r="F460" i="18"/>
  <c r="K466" i="18"/>
  <c r="J468" i="18"/>
  <c r="J469" i="18"/>
  <c r="J471" i="18"/>
  <c r="Q472" i="18"/>
  <c r="T472" i="18"/>
  <c r="F485" i="18"/>
  <c r="J491" i="18"/>
  <c r="J494" i="18"/>
  <c r="J496" i="18"/>
  <c r="Q497" i="18"/>
  <c r="T497" i="18"/>
  <c r="F507" i="18"/>
  <c r="J516" i="18"/>
  <c r="J521" i="18"/>
  <c r="Q522" i="18"/>
  <c r="T522" i="18"/>
  <c r="F532" i="18"/>
  <c r="I6" i="15"/>
  <c r="I7" i="15"/>
  <c r="I8" i="15"/>
  <c r="I9" i="15"/>
  <c r="I13" i="15"/>
  <c r="I14" i="15"/>
  <c r="I15" i="15"/>
  <c r="I16" i="15"/>
  <c r="I20" i="15"/>
  <c r="I21" i="15"/>
  <c r="I22" i="15"/>
  <c r="I23" i="15"/>
  <c r="H14" i="14"/>
  <c r="N14" i="14"/>
  <c r="S14" i="14"/>
  <c r="X14" i="14"/>
  <c r="N15" i="14"/>
  <c r="S15" i="14"/>
  <c r="X15" i="14"/>
  <c r="AF18" i="14"/>
  <c r="AF19" i="14"/>
  <c r="AF21" i="14"/>
  <c r="AF23" i="14"/>
  <c r="AF24" i="14"/>
  <c r="AF25" i="14"/>
  <c r="AF26" i="14"/>
  <c r="AF28" i="14"/>
  <c r="AF29" i="14"/>
  <c r="AF30" i="14"/>
  <c r="AF31" i="14"/>
  <c r="J36" i="14"/>
  <c r="AF39" i="14"/>
  <c r="H40" i="14"/>
  <c r="AF40" i="14"/>
  <c r="AF41" i="14"/>
  <c r="H42" i="14"/>
  <c r="H44" i="14"/>
  <c r="AF48" i="14"/>
  <c r="AF49" i="14"/>
  <c r="AF50" i="14"/>
  <c r="H51" i="14"/>
  <c r="H53" i="14"/>
  <c r="AF57" i="14"/>
  <c r="AF58" i="14"/>
  <c r="AF59" i="14"/>
  <c r="H60" i="14"/>
  <c r="H62" i="14"/>
  <c r="J64" i="14"/>
  <c r="M70" i="14"/>
  <c r="H103" i="14"/>
  <c r="H104" i="14"/>
  <c r="H109" i="14"/>
  <c r="H113" i="14"/>
  <c r="H118" i="14"/>
  <c r="H132" i="14"/>
  <c r="H137" i="14"/>
  <c r="H141" i="14"/>
  <c r="H146" i="14"/>
  <c r="H150" i="14"/>
  <c r="H160" i="14"/>
  <c r="H164" i="14"/>
  <c r="D186" i="14"/>
  <c r="K186" i="14"/>
  <c r="P186" i="14"/>
  <c r="V186" i="14"/>
  <c r="D187" i="14"/>
  <c r="K187" i="14"/>
  <c r="I188" i="14"/>
  <c r="O188" i="14"/>
  <c r="U188" i="14"/>
  <c r="N193" i="14"/>
  <c r="H196" i="14"/>
  <c r="R196" i="14"/>
  <c r="H197" i="14"/>
  <c r="R197" i="14"/>
  <c r="R198" i="14"/>
  <c r="H200" i="14"/>
  <c r="R200" i="14"/>
  <c r="H202" i="14"/>
  <c r="R202" i="14"/>
  <c r="Q205" i="14"/>
  <c r="F207" i="14"/>
  <c r="I208" i="14"/>
  <c r="L208" i="14"/>
  <c r="I209" i="14"/>
  <c r="K209" i="14" s="1"/>
  <c r="L209" i="14"/>
  <c r="B213" i="14"/>
  <c r="E213" i="14"/>
  <c r="H213" i="14"/>
  <c r="K213" i="14"/>
  <c r="N213" i="14"/>
  <c r="R213" i="14"/>
  <c r="W213" i="14"/>
  <c r="P215" i="14"/>
  <c r="J224" i="14"/>
  <c r="J226" i="14"/>
  <c r="J231" i="14"/>
  <c r="J232" i="14"/>
  <c r="J235" i="14"/>
  <c r="M237" i="14"/>
  <c r="M238" i="14"/>
  <c r="P243" i="14"/>
  <c r="J244" i="14"/>
  <c r="P244" i="14"/>
  <c r="J245" i="14"/>
  <c r="P245" i="14"/>
  <c r="I246" i="14"/>
  <c r="Q247" i="14"/>
  <c r="T247" i="14"/>
  <c r="F255" i="14"/>
  <c r="S255" i="14"/>
  <c r="F256" i="14"/>
  <c r="S256" i="14"/>
  <c r="S257" i="14"/>
  <c r="I5" i="12"/>
  <c r="I6" i="12"/>
  <c r="I7" i="12"/>
  <c r="I8" i="12"/>
  <c r="I9" i="12"/>
  <c r="I12" i="12"/>
  <c r="I13" i="12"/>
  <c r="I14" i="12"/>
  <c r="I15" i="12"/>
  <c r="I16" i="12"/>
  <c r="I19" i="12"/>
  <c r="I20" i="12"/>
  <c r="I21" i="12"/>
  <c r="I22" i="12"/>
  <c r="I23" i="12"/>
  <c r="B13" i="11"/>
  <c r="P26" i="11"/>
  <c r="H52" i="11"/>
  <c r="H55" i="11"/>
  <c r="H68" i="11"/>
  <c r="H78" i="11"/>
  <c r="H80" i="11"/>
  <c r="H91" i="11"/>
  <c r="H98" i="11"/>
  <c r="H100" i="11"/>
  <c r="J102" i="11"/>
  <c r="M108" i="11"/>
  <c r="H141" i="11"/>
  <c r="H142" i="11"/>
  <c r="H147" i="11"/>
  <c r="H151" i="11"/>
  <c r="H156" i="11"/>
  <c r="H170" i="11"/>
  <c r="H175" i="11"/>
  <c r="H179" i="11"/>
  <c r="H184" i="11"/>
  <c r="H188" i="11"/>
  <c r="H198" i="11"/>
  <c r="H202" i="11"/>
  <c r="H207" i="11"/>
  <c r="D257" i="11"/>
  <c r="K257" i="11"/>
  <c r="P257" i="11"/>
  <c r="V257" i="11"/>
  <c r="D258" i="11"/>
  <c r="K258" i="11"/>
  <c r="I259" i="11"/>
  <c r="O259" i="11"/>
  <c r="U259" i="11"/>
  <c r="N264" i="11"/>
  <c r="H267" i="11"/>
  <c r="R267" i="11"/>
  <c r="H268" i="11"/>
  <c r="R268" i="11"/>
  <c r="H269" i="11"/>
  <c r="M269" i="11"/>
  <c r="R269" i="11"/>
  <c r="W269" i="11"/>
  <c r="H271" i="11"/>
  <c r="R271" i="11"/>
  <c r="H273" i="11"/>
  <c r="R273" i="11"/>
  <c r="Q276" i="11"/>
  <c r="F278" i="11"/>
  <c r="I279" i="11"/>
  <c r="L279" i="11"/>
  <c r="L280" i="11"/>
  <c r="B284" i="11"/>
  <c r="E284" i="11"/>
  <c r="H284" i="11"/>
  <c r="K284" i="11"/>
  <c r="N284" i="11"/>
  <c r="R284" i="11"/>
  <c r="W284" i="11"/>
  <c r="P286" i="11"/>
  <c r="P293" i="11"/>
  <c r="J297" i="11"/>
  <c r="J303" i="11"/>
  <c r="M308" i="11"/>
  <c r="M309" i="11"/>
  <c r="L312" i="11"/>
  <c r="P314" i="11"/>
  <c r="J315" i="11"/>
  <c r="P315" i="11"/>
  <c r="J316" i="11"/>
  <c r="P316" i="11"/>
  <c r="I317" i="11"/>
  <c r="Q318" i="11"/>
  <c r="T318" i="11"/>
  <c r="F326" i="11"/>
  <c r="S326" i="11"/>
  <c r="F327" i="11"/>
  <c r="S327" i="11"/>
  <c r="S328" i="11"/>
  <c r="I329" i="11"/>
  <c r="G337" i="11"/>
  <c r="G339" i="11"/>
  <c r="B342" i="11"/>
  <c r="E342" i="11"/>
  <c r="H342" i="11"/>
  <c r="K342" i="11"/>
  <c r="N342" i="11"/>
  <c r="R342" i="11"/>
  <c r="W342" i="11"/>
  <c r="K364" i="11"/>
  <c r="K369" i="11"/>
  <c r="U373" i="11"/>
  <c r="X373" i="11"/>
  <c r="E386" i="11"/>
  <c r="P386" i="11"/>
  <c r="E387" i="11"/>
  <c r="J387" i="11"/>
  <c r="J388" i="11"/>
  <c r="E389" i="11"/>
  <c r="E390" i="11"/>
  <c r="J390" i="11"/>
  <c r="P390" i="11"/>
  <c r="E391" i="11"/>
  <c r="J391" i="11"/>
  <c r="F395" i="11"/>
  <c r="F396" i="11"/>
  <c r="F397" i="11"/>
  <c r="I400" i="11"/>
  <c r="F402" i="11"/>
  <c r="K408" i="11"/>
  <c r="J410" i="11"/>
  <c r="J411" i="11"/>
  <c r="J413" i="11"/>
  <c r="Q414" i="11"/>
  <c r="T414" i="11"/>
  <c r="F424" i="11"/>
  <c r="K433" i="11"/>
  <c r="J435" i="11"/>
  <c r="J438" i="11"/>
  <c r="Q439" i="11"/>
  <c r="T439" i="11"/>
  <c r="F449" i="11"/>
  <c r="F452" i="11"/>
  <c r="K458" i="11"/>
  <c r="J460" i="11"/>
  <c r="J461" i="11"/>
  <c r="J463" i="11"/>
  <c r="Q464" i="11"/>
  <c r="T464" i="11"/>
  <c r="F474" i="11"/>
  <c r="F477" i="11"/>
  <c r="K483" i="11"/>
  <c r="J485" i="11"/>
  <c r="J486" i="11"/>
  <c r="J488" i="11"/>
  <c r="Q489" i="11"/>
  <c r="T489" i="11"/>
  <c r="F499" i="11"/>
  <c r="F502" i="11"/>
  <c r="J508" i="11"/>
  <c r="J510" i="11"/>
  <c r="J511" i="11"/>
  <c r="J513" i="11"/>
  <c r="Q514" i="11"/>
  <c r="T514" i="11"/>
  <c r="F524" i="11"/>
  <c r="J533" i="11"/>
  <c r="J535" i="11"/>
  <c r="J538" i="11"/>
  <c r="Q539" i="11"/>
  <c r="T539" i="11"/>
  <c r="F549" i="11"/>
  <c r="E10" i="10"/>
  <c r="H10" i="10"/>
  <c r="K10" i="10"/>
  <c r="N10" i="10"/>
  <c r="R10" i="10"/>
  <c r="W10" i="10"/>
  <c r="K32" i="10"/>
  <c r="K33" i="10"/>
  <c r="K34" i="10"/>
  <c r="K37" i="10"/>
  <c r="E54" i="10"/>
  <c r="E56" i="10"/>
  <c r="E57" i="10"/>
  <c r="E58" i="10"/>
  <c r="F63" i="10"/>
  <c r="Q82" i="10"/>
  <c r="T82" i="10"/>
  <c r="Q107" i="10"/>
  <c r="T107" i="10"/>
  <c r="Q132" i="10"/>
  <c r="T132" i="10"/>
  <c r="Q157" i="10"/>
  <c r="T157" i="10"/>
  <c r="Q182" i="10"/>
  <c r="T182" i="10"/>
  <c r="G277" i="10"/>
  <c r="B282" i="10"/>
  <c r="E282" i="10"/>
  <c r="H282" i="10"/>
  <c r="K282" i="10"/>
  <c r="N282" i="10"/>
  <c r="R282" i="10"/>
  <c r="W282" i="10"/>
  <c r="K303" i="10"/>
  <c r="K304" i="10"/>
  <c r="U313" i="10"/>
  <c r="X313" i="10"/>
  <c r="E326" i="10"/>
  <c r="P327" i="10"/>
  <c r="E328" i="10"/>
  <c r="E330" i="10"/>
  <c r="J337" i="10"/>
  <c r="J352" i="10"/>
  <c r="Q353" i="10"/>
  <c r="T353" i="10"/>
  <c r="Q378" i="10"/>
  <c r="T378" i="10"/>
  <c r="Q403" i="10"/>
  <c r="T403" i="10"/>
  <c r="Q428" i="10"/>
  <c r="T428" i="10"/>
  <c r="Q453" i="10"/>
  <c r="T453" i="10"/>
  <c r="Q478" i="10"/>
  <c r="T478" i="10"/>
  <c r="F254" i="64"/>
  <c r="F256" i="64"/>
  <c r="H90" i="10" s="1"/>
  <c r="F258" i="64"/>
  <c r="X86" i="10" s="1"/>
  <c r="AD9" i="8"/>
  <c r="AE50" i="8"/>
  <c r="V65" i="8"/>
  <c r="V66" i="8"/>
  <c r="F297" i="64" s="1"/>
  <c r="J131" i="10" s="1"/>
  <c r="V67" i="8"/>
  <c r="F298" i="64" s="1"/>
  <c r="V68" i="8"/>
  <c r="F299" i="64" s="1"/>
  <c r="V69" i="8"/>
  <c r="F300" i="64" s="1"/>
  <c r="V70" i="8"/>
  <c r="F301" i="64" s="1"/>
  <c r="E137" i="10" s="1"/>
  <c r="E89" i="8"/>
  <c r="E112" i="8"/>
  <c r="E135" i="8"/>
  <c r="E158" i="8"/>
  <c r="E181" i="8"/>
  <c r="E204" i="8"/>
  <c r="F448" i="64" s="1"/>
  <c r="L318" i="10" s="1"/>
  <c r="F506" i="64"/>
  <c r="E436" i="10" s="1"/>
  <c r="F507" i="64"/>
  <c r="H431" i="10" s="1"/>
  <c r="F508" i="64"/>
  <c r="H432" i="10" s="1"/>
  <c r="AD282" i="8"/>
  <c r="V339" i="8"/>
  <c r="V340" i="8"/>
  <c r="F547" i="64" s="1"/>
  <c r="X508" i="10" s="1"/>
  <c r="V341" i="8"/>
  <c r="F548" i="64" s="1"/>
  <c r="X509" i="10" s="1"/>
  <c r="V342" i="8"/>
  <c r="F549" i="64" s="1"/>
  <c r="X510" i="10" s="1"/>
  <c r="V343" i="8"/>
  <c r="F550" i="64" s="1"/>
  <c r="V344" i="8"/>
  <c r="F551" i="64" s="1"/>
  <c r="F513" i="10" s="1"/>
  <c r="F553" i="64"/>
  <c r="T613" i="18" s="1"/>
  <c r="F554" i="64"/>
  <c r="E362" i="8"/>
  <c r="E385" i="8"/>
  <c r="E408" i="8"/>
  <c r="F617" i="64" s="1"/>
  <c r="F608" i="18" s="1"/>
  <c r="E431" i="8"/>
  <c r="E454" i="8"/>
  <c r="E477" i="8"/>
  <c r="AP275" i="6"/>
  <c r="Z283" i="6"/>
  <c r="C123" i="63" s="1"/>
  <c r="Z286" i="6"/>
  <c r="C336" i="63" s="1"/>
  <c r="Z288" i="6"/>
  <c r="C129" i="63" s="1"/>
  <c r="Z290" i="6"/>
  <c r="C132" i="63" s="1"/>
  <c r="Z291" i="6"/>
  <c r="C324" i="63" s="1"/>
  <c r="Z292" i="6"/>
  <c r="C327" i="63" s="1"/>
  <c r="Z293" i="6"/>
  <c r="C330" i="63" s="1"/>
  <c r="Z294" i="6"/>
  <c r="C333" i="63" s="1"/>
  <c r="Z297" i="6"/>
  <c r="C135" i="63" s="1"/>
  <c r="AK311" i="6"/>
  <c r="AN348" i="6"/>
  <c r="AO388" i="6"/>
  <c r="AE404" i="6"/>
  <c r="AE405" i="6"/>
  <c r="F47" i="64" s="1"/>
  <c r="AE406" i="6"/>
  <c r="F48" i="64" s="1"/>
  <c r="AE407" i="6"/>
  <c r="F49" i="64" s="1"/>
  <c r="AE408" i="6"/>
  <c r="AE409" i="6"/>
  <c r="M428" i="6"/>
  <c r="F63" i="64" s="1"/>
  <c r="N451" i="6"/>
  <c r="F90" i="64" s="1"/>
  <c r="N474" i="6"/>
  <c r="F117" i="64" s="1"/>
  <c r="N497" i="6"/>
  <c r="F144" i="64" s="1"/>
  <c r="N520" i="6"/>
  <c r="F171" i="64" s="1"/>
  <c r="N543" i="6"/>
  <c r="F198" i="64" s="1"/>
  <c r="X511" i="10" l="1"/>
  <c r="J473" i="10"/>
  <c r="G279" i="10"/>
  <c r="H88" i="10"/>
  <c r="J177" i="10"/>
  <c r="E136" i="10"/>
  <c r="J477" i="10"/>
  <c r="K176" i="10"/>
  <c r="E135" i="10"/>
  <c r="H494" i="11"/>
  <c r="H477" i="18"/>
  <c r="H476" i="18"/>
  <c r="H493" i="11"/>
  <c r="H425" i="18"/>
  <c r="H442" i="11"/>
  <c r="H475" i="18"/>
  <c r="H492" i="11"/>
  <c r="E480" i="18"/>
  <c r="E497" i="11"/>
  <c r="E447" i="11"/>
  <c r="E430" i="18"/>
  <c r="E478" i="18"/>
  <c r="E495" i="11"/>
  <c r="H426" i="18"/>
  <c r="H443" i="11"/>
  <c r="E496" i="11"/>
  <c r="E479" i="18"/>
  <c r="F546" i="64"/>
  <c r="V346" i="8"/>
  <c r="F296" i="64"/>
  <c r="V54" i="10" s="1"/>
  <c r="V73" i="8"/>
  <c r="F305" i="64" s="1"/>
  <c r="H135" i="10" s="1"/>
  <c r="F46" i="64"/>
  <c r="AE412" i="6"/>
  <c r="F55" i="64" s="1"/>
  <c r="H172" i="14"/>
  <c r="H173" i="14"/>
  <c r="H176" i="14"/>
  <c r="C109" i="63"/>
  <c r="N275" i="11" s="1"/>
  <c r="D120" i="63"/>
  <c r="C120" i="63" s="1"/>
  <c r="K289" i="11" s="1"/>
  <c r="F50" i="64"/>
  <c r="F698" i="64"/>
  <c r="L471" i="10" s="1"/>
  <c r="F590" i="64"/>
  <c r="F394" i="64"/>
  <c r="X212" i="10" s="1"/>
  <c r="F671" i="64"/>
  <c r="L446" i="10" s="1"/>
  <c r="F563" i="64"/>
  <c r="H483" i="10" s="1"/>
  <c r="F367" i="64"/>
  <c r="X187" i="10" s="1"/>
  <c r="F644" i="64"/>
  <c r="F340" i="64"/>
  <c r="X162" i="10" s="1"/>
  <c r="F51" i="64"/>
  <c r="F421" i="64"/>
  <c r="X237" i="10" s="1"/>
  <c r="F313" i="64"/>
  <c r="X137" i="10" s="1"/>
  <c r="C119" i="63"/>
  <c r="C108" i="63"/>
  <c r="H139" i="11"/>
  <c r="H101" i="14"/>
  <c r="H81" i="18"/>
  <c r="I171" i="22"/>
  <c r="I159" i="18"/>
  <c r="G99" i="26"/>
  <c r="H193" i="11"/>
  <c r="H155" i="14"/>
  <c r="H96" i="14"/>
  <c r="H185" i="18"/>
  <c r="H148" i="18"/>
  <c r="H72" i="18"/>
  <c r="H136" i="20"/>
  <c r="H90" i="20"/>
  <c r="H154" i="11"/>
  <c r="I144" i="11"/>
  <c r="H101" i="11"/>
  <c r="H89" i="11"/>
  <c r="I262" i="14"/>
  <c r="I143" i="14"/>
  <c r="I106" i="14"/>
  <c r="H63" i="14"/>
  <c r="I180" i="18"/>
  <c r="H100" i="18"/>
  <c r="H174" i="20"/>
  <c r="H156" i="20"/>
  <c r="I133" i="20"/>
  <c r="H83" i="20"/>
  <c r="H152" i="22"/>
  <c r="H141" i="22"/>
  <c r="I160" i="11"/>
  <c r="H110" i="11"/>
  <c r="H82" i="11"/>
  <c r="I122" i="14"/>
  <c r="H72" i="14"/>
  <c r="I314" i="18"/>
  <c r="F263" i="18"/>
  <c r="H192" i="18"/>
  <c r="H176" i="18"/>
  <c r="H157" i="18"/>
  <c r="I143" i="18"/>
  <c r="H138" i="18"/>
  <c r="H129" i="20"/>
  <c r="G55" i="25"/>
  <c r="V228" i="14"/>
  <c r="I190" i="11"/>
  <c r="I181" i="11"/>
  <c r="I135" i="11"/>
  <c r="I152" i="14"/>
  <c r="H116" i="14"/>
  <c r="H195" i="18"/>
  <c r="H165" i="20"/>
  <c r="H146" i="20"/>
  <c r="H102" i="20"/>
  <c r="H196" i="11"/>
  <c r="H186" i="11"/>
  <c r="H177" i="11"/>
  <c r="H158" i="11"/>
  <c r="H149" i="11"/>
  <c r="H158" i="14"/>
  <c r="H148" i="14"/>
  <c r="H139" i="14"/>
  <c r="H203" i="18"/>
  <c r="I189" i="18"/>
  <c r="H133" i="18"/>
  <c r="H88" i="18"/>
  <c r="H182" i="20"/>
  <c r="H160" i="20"/>
  <c r="I124" i="20"/>
  <c r="H104" i="22"/>
  <c r="G98" i="25"/>
  <c r="J333" i="10"/>
  <c r="V328" i="10"/>
  <c r="V58" i="10"/>
  <c r="V331" i="10"/>
  <c r="P62" i="10"/>
  <c r="V57" i="10"/>
  <c r="P333" i="10"/>
  <c r="V59" i="10"/>
  <c r="V55" i="10"/>
  <c r="L396" i="10"/>
  <c r="V327" i="10"/>
  <c r="V326" i="10"/>
  <c r="J62" i="10"/>
  <c r="V56" i="10"/>
  <c r="D261" i="11"/>
  <c r="G84" i="26"/>
  <c r="H139" i="22"/>
  <c r="H65" i="22"/>
  <c r="G57" i="40"/>
  <c r="G58" i="27"/>
  <c r="G58" i="40"/>
  <c r="G51" i="40"/>
  <c r="G50" i="30"/>
  <c r="H16" i="14"/>
  <c r="P20" i="11"/>
  <c r="H132" i="11"/>
  <c r="H73" i="11"/>
  <c r="H92" i="14"/>
  <c r="H48" i="14"/>
  <c r="H33" i="14"/>
  <c r="H24" i="14"/>
  <c r="H169" i="18"/>
  <c r="H85" i="18"/>
  <c r="H67" i="18"/>
  <c r="P31" i="18"/>
  <c r="H74" i="20"/>
  <c r="H184" i="22"/>
  <c r="H76" i="22"/>
  <c r="G69" i="26"/>
  <c r="G85" i="27"/>
  <c r="G73" i="30"/>
  <c r="H206" i="11"/>
  <c r="H62" i="11"/>
  <c r="H168" i="14"/>
  <c r="H57" i="14"/>
  <c r="H22" i="14"/>
  <c r="H193" i="18"/>
  <c r="H129" i="18"/>
  <c r="H94" i="18"/>
  <c r="H80" i="18"/>
  <c r="H51" i="18"/>
  <c r="G68" i="25"/>
  <c r="G106" i="27"/>
  <c r="G63" i="28"/>
  <c r="G105" i="26"/>
  <c r="G50" i="26"/>
  <c r="G102" i="30"/>
  <c r="H168" i="11"/>
  <c r="H86" i="11"/>
  <c r="J74" i="11"/>
  <c r="H64" i="11"/>
  <c r="H166" i="14"/>
  <c r="H121" i="14"/>
  <c r="H94" i="14"/>
  <c r="H17" i="14"/>
  <c r="H205" i="18"/>
  <c r="H167" i="18"/>
  <c r="H77" i="18"/>
  <c r="H61" i="18"/>
  <c r="H137" i="20"/>
  <c r="H79" i="20"/>
  <c r="H53" i="20"/>
  <c r="H115" i="22"/>
  <c r="H81" i="22"/>
  <c r="H55" i="22"/>
  <c r="G104" i="25"/>
  <c r="G70" i="25"/>
  <c r="G52" i="25"/>
  <c r="G103" i="26"/>
  <c r="G76" i="26"/>
  <c r="G77" i="27"/>
  <c r="G102" i="28"/>
  <c r="G68" i="28"/>
  <c r="G240" i="18"/>
  <c r="H204" i="11"/>
  <c r="H159" i="11"/>
  <c r="H71" i="11"/>
  <c r="H60" i="11"/>
  <c r="P31" i="11"/>
  <c r="H130" i="14"/>
  <c r="H35" i="14"/>
  <c r="H30" i="14"/>
  <c r="H26" i="14"/>
  <c r="H201" i="18"/>
  <c r="H70" i="18"/>
  <c r="H54" i="18"/>
  <c r="H113" i="20"/>
  <c r="H69" i="20"/>
  <c r="H74" i="22"/>
  <c r="G102" i="24"/>
  <c r="G73" i="24"/>
  <c r="G61" i="25"/>
  <c r="G107" i="26"/>
  <c r="G62" i="26"/>
  <c r="G67" i="27"/>
  <c r="G57" i="28"/>
  <c r="G63" i="30"/>
  <c r="I210" i="14"/>
  <c r="I281" i="11"/>
  <c r="K281" i="11" s="1"/>
  <c r="I280" i="11"/>
  <c r="G280" i="11" s="1"/>
  <c r="F320" i="18"/>
  <c r="J306" i="11"/>
  <c r="J302" i="11"/>
  <c r="J301" i="11"/>
  <c r="J229" i="14"/>
  <c r="J285" i="18"/>
  <c r="J300" i="11"/>
  <c r="J284" i="18"/>
  <c r="J228" i="14"/>
  <c r="J295" i="11"/>
  <c r="J278" i="18"/>
  <c r="J276" i="18"/>
  <c r="G57" i="27"/>
  <c r="H95" i="11"/>
  <c r="W198" i="14"/>
  <c r="H59" i="20"/>
  <c r="H89" i="22"/>
  <c r="G83" i="25"/>
  <c r="G53" i="28"/>
  <c r="H203" i="11"/>
  <c r="H194" i="11"/>
  <c r="H164" i="11"/>
  <c r="H58" i="11"/>
  <c r="M198" i="14"/>
  <c r="H156" i="14"/>
  <c r="H126" i="14"/>
  <c r="H20" i="14"/>
  <c r="H57" i="18"/>
  <c r="H87" i="20"/>
  <c r="G56" i="26"/>
  <c r="H67" i="11"/>
  <c r="G209" i="14"/>
  <c r="P230" i="14"/>
  <c r="P286" i="18"/>
  <c r="H69" i="14"/>
  <c r="H107" i="11"/>
  <c r="H149" i="22"/>
  <c r="H147" i="20"/>
  <c r="H186" i="18"/>
  <c r="H187" i="11"/>
  <c r="H130" i="20"/>
  <c r="H149" i="14"/>
  <c r="H146" i="11"/>
  <c r="G82" i="28"/>
  <c r="G84" i="25"/>
  <c r="H88" i="20"/>
  <c r="H86" i="18"/>
  <c r="H90" i="22"/>
  <c r="H49" i="14"/>
  <c r="P25" i="25"/>
  <c r="P19" i="11"/>
  <c r="O22" i="22"/>
  <c r="O19" i="20"/>
  <c r="I316" i="18"/>
  <c r="I331" i="11"/>
  <c r="J299" i="18"/>
  <c r="J271" i="18"/>
  <c r="J286" i="11"/>
  <c r="M271" i="11"/>
  <c r="M256" i="18"/>
  <c r="H166" i="18"/>
  <c r="H167" i="11"/>
  <c r="O40" i="22"/>
  <c r="O35" i="20"/>
  <c r="H110" i="20"/>
  <c r="H73" i="22"/>
  <c r="H69" i="18"/>
  <c r="P30" i="11"/>
  <c r="G65" i="24"/>
  <c r="H32" i="14"/>
  <c r="H70" i="11"/>
  <c r="G64" i="39"/>
  <c r="G65" i="28"/>
  <c r="G69" i="27"/>
  <c r="H71" i="20"/>
  <c r="G61" i="26"/>
  <c r="G58" i="28"/>
  <c r="G62" i="27"/>
  <c r="H62" i="18"/>
  <c r="H63" i="11"/>
  <c r="J314" i="11"/>
  <c r="P301" i="11"/>
  <c r="P297" i="11"/>
  <c r="H87" i="11"/>
  <c r="M200" i="14"/>
  <c r="H129" i="14"/>
  <c r="H112" i="22"/>
  <c r="H70" i="22"/>
  <c r="M73" i="14"/>
  <c r="M110" i="18"/>
  <c r="H171" i="20"/>
  <c r="H168" i="22"/>
  <c r="H166" i="20"/>
  <c r="H151" i="20"/>
  <c r="H177" i="18"/>
  <c r="H140" i="14"/>
  <c r="H123" i="22"/>
  <c r="H121" i="20"/>
  <c r="H150" i="11"/>
  <c r="H149" i="18"/>
  <c r="H112" i="14"/>
  <c r="G84" i="39"/>
  <c r="G85" i="24"/>
  <c r="H90" i="11"/>
  <c r="H91" i="20"/>
  <c r="H89" i="18"/>
  <c r="H52" i="14"/>
  <c r="P235" i="14"/>
  <c r="P291" i="18"/>
  <c r="P220" i="14"/>
  <c r="M258" i="18"/>
  <c r="M202" i="14"/>
  <c r="M196" i="14"/>
  <c r="M267" i="11"/>
  <c r="I114" i="20"/>
  <c r="I171" i="11"/>
  <c r="I116" i="22"/>
  <c r="I133" i="14"/>
  <c r="H131" i="11"/>
  <c r="H93" i="14"/>
  <c r="G57" i="26"/>
  <c r="G56" i="25"/>
  <c r="H62" i="22"/>
  <c r="H60" i="20"/>
  <c r="H21" i="14"/>
  <c r="G55" i="40"/>
  <c r="G54" i="28"/>
  <c r="G54" i="24"/>
  <c r="H59" i="11"/>
  <c r="J93" i="11"/>
  <c r="H25" i="14"/>
  <c r="M252" i="18"/>
  <c r="I170" i="18"/>
  <c r="H106" i="18"/>
  <c r="H175" i="20"/>
  <c r="G58" i="24"/>
  <c r="G85" i="26"/>
  <c r="G68" i="26"/>
  <c r="I163" i="22"/>
  <c r="I161" i="20"/>
  <c r="H159" i="14"/>
  <c r="H196" i="18"/>
  <c r="H140" i="20"/>
  <c r="H197" i="11"/>
  <c r="H117" i="14"/>
  <c r="H140" i="11"/>
  <c r="H96" i="22"/>
  <c r="J55" i="14"/>
  <c r="H86" i="22"/>
  <c r="G78" i="30"/>
  <c r="H83" i="11"/>
  <c r="H84" i="20"/>
  <c r="H82" i="18"/>
  <c r="P226" i="14"/>
  <c r="P282" i="18"/>
  <c r="Q206" i="14"/>
  <c r="Q277" i="11"/>
  <c r="M253" i="18"/>
  <c r="M197" i="14"/>
  <c r="M268" i="11"/>
  <c r="F194" i="22"/>
  <c r="G253" i="11"/>
  <c r="G184" i="14"/>
  <c r="G102" i="39"/>
  <c r="G103" i="30"/>
  <c r="G103" i="28"/>
  <c r="G107" i="27"/>
  <c r="G105" i="25"/>
  <c r="G103" i="24"/>
  <c r="H185" i="22"/>
  <c r="H167" i="14"/>
  <c r="G106" i="26"/>
  <c r="H204" i="18"/>
  <c r="H183" i="20"/>
  <c r="I134" i="18"/>
  <c r="I97" i="14"/>
  <c r="G62" i="24"/>
  <c r="H68" i="20"/>
  <c r="H29" i="14"/>
  <c r="G65" i="26"/>
  <c r="G64" i="25"/>
  <c r="H66" i="18"/>
  <c r="G50" i="40"/>
  <c r="H53" i="18"/>
  <c r="G51" i="25"/>
  <c r="H79" i="11"/>
  <c r="M273" i="11"/>
  <c r="H205" i="11"/>
  <c r="H155" i="11"/>
  <c r="J243" i="14"/>
  <c r="J215" i="14"/>
  <c r="H108" i="14"/>
  <c r="H102" i="14"/>
  <c r="P30" i="18"/>
  <c r="F192" i="20"/>
  <c r="H157" i="20"/>
  <c r="H64" i="20"/>
  <c r="H159" i="22"/>
  <c r="H132" i="22"/>
  <c r="G67" i="25"/>
  <c r="G65" i="30"/>
  <c r="H31" i="14"/>
  <c r="H128" i="14"/>
  <c r="H88" i="11"/>
  <c r="H97" i="11"/>
  <c r="H145" i="14"/>
  <c r="H53" i="11"/>
  <c r="H59" i="14"/>
  <c r="H97" i="20"/>
  <c r="H89" i="20"/>
  <c r="H173" i="22"/>
  <c r="H153" i="22"/>
  <c r="H134" i="22"/>
  <c r="G88" i="24"/>
  <c r="G86" i="27"/>
  <c r="G83" i="40"/>
  <c r="G90" i="24"/>
  <c r="P302" i="11"/>
  <c r="P300" i="11"/>
  <c r="H165" i="11"/>
  <c r="H92" i="11"/>
  <c r="H69" i="11"/>
  <c r="W253" i="18"/>
  <c r="L282" i="11"/>
  <c r="H169" i="11"/>
  <c r="H34" i="14"/>
  <c r="H165" i="14"/>
  <c r="H68" i="18"/>
  <c r="G250" i="11"/>
  <c r="H50" i="14"/>
  <c r="H135" i="20"/>
  <c r="H192" i="11"/>
  <c r="H183" i="11"/>
  <c r="H174" i="11"/>
  <c r="H157" i="11"/>
  <c r="I152" i="11"/>
  <c r="H148" i="11"/>
  <c r="H143" i="11"/>
  <c r="H133" i="11"/>
  <c r="H96" i="11"/>
  <c r="H72" i="11"/>
  <c r="L240" i="14"/>
  <c r="P222" i="14"/>
  <c r="L211" i="14"/>
  <c r="W197" i="14"/>
  <c r="W196" i="14"/>
  <c r="N194" i="14"/>
  <c r="G183" i="14"/>
  <c r="H131" i="14"/>
  <c r="H127" i="14"/>
  <c r="H61" i="14"/>
  <c r="H41" i="14"/>
  <c r="H39" i="14"/>
  <c r="H23" i="14"/>
  <c r="H191" i="18"/>
  <c r="H173" i="18"/>
  <c r="H108" i="20"/>
  <c r="G105" i="27"/>
  <c r="L311" i="11"/>
  <c r="P299" i="11"/>
  <c r="P295" i="11"/>
  <c r="W273" i="11"/>
  <c r="W271" i="11"/>
  <c r="W268" i="11"/>
  <c r="W267" i="11"/>
  <c r="N265" i="11"/>
  <c r="I199" i="11"/>
  <c r="H195" i="11"/>
  <c r="H138" i="11"/>
  <c r="H99" i="11"/>
  <c r="H81" i="11"/>
  <c r="H77" i="11"/>
  <c r="H61" i="11"/>
  <c r="W202" i="14"/>
  <c r="W200" i="14"/>
  <c r="F178" i="14"/>
  <c r="H154" i="14"/>
  <c r="H136" i="14"/>
  <c r="H119" i="14"/>
  <c r="I114" i="14"/>
  <c r="H110" i="14"/>
  <c r="H105" i="14"/>
  <c r="H95" i="14"/>
  <c r="H58" i="14"/>
  <c r="H54" i="14"/>
  <c r="H43" i="14"/>
  <c r="H15" i="14"/>
  <c r="L267" i="18"/>
  <c r="H179" i="18"/>
  <c r="H156" i="18"/>
  <c r="G75" i="26"/>
  <c r="F224" i="11"/>
  <c r="H189" i="11"/>
  <c r="H185" i="11"/>
  <c r="H180" i="11"/>
  <c r="H176" i="11"/>
  <c r="H166" i="11"/>
  <c r="J84" i="11"/>
  <c r="P228" i="14"/>
  <c r="P224" i="14"/>
  <c r="H169" i="14"/>
  <c r="H100" i="14"/>
  <c r="H132" i="18"/>
  <c r="H98" i="18"/>
  <c r="H71" i="18"/>
  <c r="H60" i="18"/>
  <c r="O36" i="20"/>
  <c r="G78" i="25"/>
  <c r="G75" i="39"/>
  <c r="H202" i="18"/>
  <c r="H54" i="20"/>
  <c r="H111" i="22"/>
  <c r="F111" i="27"/>
  <c r="H80" i="20"/>
  <c r="G83" i="30"/>
  <c r="H98" i="20"/>
  <c r="H117" i="20"/>
  <c r="I161" i="14"/>
  <c r="H157" i="14"/>
  <c r="P287" i="18"/>
  <c r="P284" i="18"/>
  <c r="G239" i="18"/>
  <c r="I198" i="18"/>
  <c r="H194" i="18"/>
  <c r="H184" i="18"/>
  <c r="H95" i="18"/>
  <c r="J83" i="18"/>
  <c r="H78" i="18"/>
  <c r="H52" i="18"/>
  <c r="H181" i="20"/>
  <c r="H126" i="20"/>
  <c r="O20" i="20"/>
  <c r="H183" i="22"/>
  <c r="H80" i="22"/>
  <c r="G105" i="24"/>
  <c r="G89" i="25"/>
  <c r="G95" i="40"/>
  <c r="P231" i="14"/>
  <c r="H151" i="14"/>
  <c r="H147" i="14"/>
  <c r="H142" i="14"/>
  <c r="H138" i="14"/>
  <c r="J46" i="14"/>
  <c r="F223" i="18"/>
  <c r="H188" i="18"/>
  <c r="H182" i="18"/>
  <c r="H165" i="18"/>
  <c r="H87" i="18"/>
  <c r="F186" i="20"/>
  <c r="H132" i="20"/>
  <c r="H119" i="20"/>
  <c r="H112" i="20"/>
  <c r="H73" i="20"/>
  <c r="H128" i="22"/>
  <c r="O41" i="22"/>
  <c r="G67" i="24"/>
  <c r="G56" i="24"/>
  <c r="G67" i="30"/>
  <c r="G48" i="30"/>
  <c r="H206" i="18"/>
  <c r="H175" i="18"/>
  <c r="H168" i="18"/>
  <c r="H164" i="18"/>
  <c r="H123" i="20"/>
  <c r="H85" i="20"/>
  <c r="G63" i="40"/>
  <c r="J279" i="10"/>
  <c r="J278" i="10"/>
  <c r="J277" i="10"/>
  <c r="J6" i="10"/>
  <c r="J5" i="10"/>
  <c r="J7" i="10"/>
  <c r="F378" i="18"/>
  <c r="H142" i="22"/>
  <c r="G85" i="28"/>
  <c r="G86" i="40"/>
  <c r="G101" i="28"/>
  <c r="H133" i="22"/>
  <c r="G93" i="24"/>
  <c r="G78" i="24"/>
  <c r="P25" i="24"/>
  <c r="P25" i="27"/>
  <c r="G78" i="28"/>
  <c r="G69" i="30"/>
  <c r="G68" i="39"/>
  <c r="G66" i="40"/>
  <c r="L399" i="11"/>
  <c r="E388" i="11"/>
  <c r="J386" i="11"/>
  <c r="K365" i="11"/>
  <c r="E372" i="18"/>
  <c r="H354" i="18"/>
  <c r="P388" i="11"/>
  <c r="H370" i="11"/>
  <c r="G96" i="24"/>
  <c r="G90" i="25"/>
  <c r="G85" i="30"/>
  <c r="G87" i="39"/>
  <c r="H109" i="20"/>
  <c r="G84" i="30"/>
  <c r="G81" i="39"/>
  <c r="G89" i="40"/>
  <c r="I179" i="22"/>
  <c r="I177" i="20"/>
  <c r="H175" i="22"/>
  <c r="H173" i="20"/>
  <c r="H170" i="22"/>
  <c r="H168" i="20"/>
  <c r="H166" i="22"/>
  <c r="H164" i="20"/>
  <c r="H161" i="22"/>
  <c r="H159" i="20"/>
  <c r="H157" i="22"/>
  <c r="H155" i="20"/>
  <c r="H151" i="22"/>
  <c r="H149" i="20"/>
  <c r="I144" i="22"/>
  <c r="I142" i="20"/>
  <c r="H140" i="22"/>
  <c r="H138" i="20"/>
  <c r="H130" i="22"/>
  <c r="H128" i="20"/>
  <c r="H121" i="22"/>
  <c r="G94" i="30"/>
  <c r="G98" i="27"/>
  <c r="G94" i="24"/>
  <c r="G94" i="28"/>
  <c r="G97" i="26"/>
  <c r="G96" i="25"/>
  <c r="H100" i="20"/>
  <c r="G90" i="39"/>
  <c r="G91" i="28"/>
  <c r="G94" i="26"/>
  <c r="G93" i="25"/>
  <c r="H99" i="22"/>
  <c r="G92" i="40"/>
  <c r="G91" i="24"/>
  <c r="G87" i="24"/>
  <c r="G91" i="27"/>
  <c r="G90" i="26"/>
  <c r="G87" i="30"/>
  <c r="H93" i="20"/>
  <c r="H91" i="18"/>
  <c r="G80" i="40"/>
  <c r="G78" i="39"/>
  <c r="G79" i="28"/>
  <c r="G81" i="25"/>
  <c r="G79" i="24"/>
  <c r="G79" i="30"/>
  <c r="G83" i="27"/>
  <c r="G82" i="26"/>
  <c r="G80" i="27"/>
  <c r="G79" i="26"/>
  <c r="H84" i="22"/>
  <c r="G76" i="28"/>
  <c r="G76" i="24"/>
  <c r="G72" i="28"/>
  <c r="G72" i="24"/>
  <c r="G72" i="30"/>
  <c r="G74" i="25"/>
  <c r="G71" i="39"/>
  <c r="G76" i="27"/>
  <c r="H78" i="20"/>
  <c r="H76" i="18"/>
  <c r="G104" i="39"/>
  <c r="G107" i="25"/>
  <c r="G105" i="30"/>
  <c r="G108" i="26"/>
  <c r="G106" i="40"/>
  <c r="G105" i="28"/>
  <c r="G109" i="27"/>
  <c r="H187" i="22"/>
  <c r="H185" i="20"/>
  <c r="G101" i="24"/>
  <c r="G102" i="40"/>
  <c r="G104" i="26"/>
  <c r="G103" i="25"/>
  <c r="G100" i="39"/>
  <c r="G101" i="30"/>
  <c r="H114" i="22"/>
  <c r="H110" i="22"/>
  <c r="G66" i="39"/>
  <c r="G71" i="27"/>
  <c r="G68" i="40"/>
  <c r="H75" i="22"/>
  <c r="G67" i="28"/>
  <c r="G70" i="26"/>
  <c r="G56" i="30"/>
  <c r="G60" i="27"/>
  <c r="H64" i="22"/>
  <c r="G55" i="39"/>
  <c r="G56" i="28"/>
  <c r="G59" i="26"/>
  <c r="G58" i="25"/>
  <c r="H62" i="20"/>
  <c r="G50" i="39"/>
  <c r="G52" i="40"/>
  <c r="R23" i="40"/>
  <c r="P26" i="25"/>
  <c r="P26" i="24"/>
  <c r="P24" i="30"/>
  <c r="P26" i="27"/>
  <c r="P25" i="26"/>
  <c r="G50" i="25"/>
  <c r="G48" i="24"/>
  <c r="P25" i="28"/>
  <c r="O23" i="22"/>
  <c r="H56" i="22"/>
  <c r="P20" i="18"/>
  <c r="F109" i="25"/>
  <c r="G78" i="27"/>
  <c r="G83" i="24"/>
  <c r="H100" i="22"/>
  <c r="H96" i="18"/>
  <c r="G95" i="27"/>
  <c r="G87" i="28"/>
  <c r="G76" i="30"/>
  <c r="G91" i="26"/>
  <c r="G100" i="27"/>
  <c r="G92" i="27"/>
  <c r="G82" i="30"/>
  <c r="G83" i="39"/>
  <c r="G78" i="40"/>
  <c r="G49" i="40"/>
  <c r="G81" i="24"/>
  <c r="G94" i="25"/>
  <c r="G87" i="25"/>
  <c r="G80" i="25"/>
  <c r="G88" i="26"/>
  <c r="G81" i="26"/>
  <c r="G51" i="26"/>
  <c r="G96" i="27"/>
  <c r="G89" i="27"/>
  <c r="G82" i="27"/>
  <c r="G96" i="28"/>
  <c r="G88" i="28"/>
  <c r="P24" i="28"/>
  <c r="G88" i="30"/>
  <c r="G54" i="30"/>
  <c r="P23" i="30"/>
  <c r="G95" i="39"/>
  <c r="G77" i="39"/>
  <c r="G53" i="39"/>
  <c r="G104" i="40"/>
  <c r="G79" i="40"/>
  <c r="P373" i="18"/>
  <c r="P389" i="11"/>
  <c r="P387" i="11"/>
  <c r="K363" i="11"/>
  <c r="F535" i="18"/>
  <c r="J373" i="18"/>
  <c r="G322" i="18"/>
  <c r="K368" i="11"/>
  <c r="F552" i="11"/>
  <c r="J536" i="11"/>
  <c r="F527" i="11"/>
  <c r="J436" i="11"/>
  <c r="F427" i="11"/>
  <c r="F193" i="22"/>
  <c r="G85" i="25"/>
  <c r="G93" i="40"/>
  <c r="H119" i="22"/>
  <c r="H137" i="22"/>
  <c r="R252" i="18"/>
  <c r="H187" i="18"/>
  <c r="H183" i="18"/>
  <c r="H178" i="18"/>
  <c r="H174" i="18"/>
  <c r="J101" i="18"/>
  <c r="H97" i="18"/>
  <c r="H79" i="18"/>
  <c r="J73" i="18"/>
  <c r="H63" i="18"/>
  <c r="H59" i="18"/>
  <c r="H127" i="20"/>
  <c r="H122" i="20"/>
  <c r="H118" i="20"/>
  <c r="H92" i="20"/>
  <c r="H56" i="20"/>
  <c r="H94" i="22"/>
  <c r="H83" i="22"/>
  <c r="H77" i="22"/>
  <c r="H67" i="22"/>
  <c r="H58" i="22"/>
  <c r="F107" i="24"/>
  <c r="G92" i="24"/>
  <c r="G69" i="24"/>
  <c r="G63" i="24"/>
  <c r="G88" i="25"/>
  <c r="G77" i="25"/>
  <c r="G71" i="25"/>
  <c r="G100" i="26"/>
  <c r="G96" i="26"/>
  <c r="G86" i="26"/>
  <c r="G63" i="27"/>
  <c r="G90" i="28"/>
  <c r="G66" i="28"/>
  <c r="G59" i="28"/>
  <c r="G55" i="28"/>
  <c r="G74" i="30"/>
  <c r="G59" i="30"/>
  <c r="G91" i="39"/>
  <c r="G58" i="39"/>
  <c r="H184" i="20"/>
  <c r="H180" i="20"/>
  <c r="H111" i="20"/>
  <c r="H107" i="20"/>
  <c r="H96" i="20"/>
  <c r="H72" i="20"/>
  <c r="H65" i="20"/>
  <c r="H61" i="20"/>
  <c r="H186" i="22"/>
  <c r="H182" i="22"/>
  <c r="H109" i="22"/>
  <c r="H98" i="22"/>
  <c r="H82" i="22"/>
  <c r="H72" i="22"/>
  <c r="G86" i="24"/>
  <c r="G75" i="24"/>
  <c r="G55" i="24"/>
  <c r="G106" i="25"/>
  <c r="G102" i="25"/>
  <c r="G92" i="25"/>
  <c r="G76" i="25"/>
  <c r="G65" i="25"/>
  <c r="F110" i="26"/>
  <c r="G95" i="26"/>
  <c r="G72" i="26"/>
  <c r="G66" i="26"/>
  <c r="G108" i="27"/>
  <c r="G104" i="27"/>
  <c r="G94" i="27"/>
  <c r="G87" i="27"/>
  <c r="G70" i="27"/>
  <c r="G54" i="27"/>
  <c r="G83" i="28"/>
  <c r="G69" i="28"/>
  <c r="G92" i="30"/>
  <c r="G66" i="30"/>
  <c r="G82" i="39"/>
  <c r="G65" i="39"/>
  <c r="G67" i="26"/>
  <c r="H90" i="18"/>
  <c r="F191" i="20"/>
  <c r="H103" i="20"/>
  <c r="H99" i="20"/>
  <c r="H81" i="20"/>
  <c r="H75" i="20"/>
  <c r="H105" i="22"/>
  <c r="H101" i="22"/>
  <c r="H91" i="22"/>
  <c r="H71" i="22"/>
  <c r="G104" i="24"/>
  <c r="G100" i="24"/>
  <c r="G66" i="24"/>
  <c r="G59" i="24"/>
  <c r="G99" i="25"/>
  <c r="G95" i="25"/>
  <c r="G89" i="26"/>
  <c r="G78" i="26"/>
  <c r="G101" i="27"/>
  <c r="G97" i="27"/>
  <c r="G73" i="27"/>
  <c r="G104" i="28"/>
  <c r="G100" i="28"/>
  <c r="G92" i="28"/>
  <c r="G74" i="28"/>
  <c r="G64" i="28"/>
  <c r="G104" i="30"/>
  <c r="G100" i="30"/>
  <c r="G84" i="40"/>
  <c r="G77" i="40"/>
  <c r="C246" i="18"/>
  <c r="C190" i="14"/>
  <c r="G90" i="27"/>
  <c r="G79" i="27"/>
  <c r="G75" i="28"/>
  <c r="G93" i="30"/>
  <c r="G93" i="39"/>
  <c r="G86" i="39"/>
  <c r="G94" i="40"/>
  <c r="G88" i="40"/>
  <c r="G70" i="40"/>
  <c r="G60" i="40"/>
  <c r="G86" i="30"/>
  <c r="G75" i="30"/>
  <c r="G98" i="40"/>
  <c r="G74" i="39"/>
  <c r="F112" i="27"/>
  <c r="G64" i="40"/>
  <c r="G65" i="40"/>
  <c r="G90" i="30"/>
  <c r="H92" i="22"/>
  <c r="F108" i="24"/>
  <c r="G84" i="24"/>
  <c r="G68" i="24"/>
  <c r="G64" i="24"/>
  <c r="G53" i="24"/>
  <c r="G86" i="25"/>
  <c r="G59" i="25"/>
  <c r="G80" i="26"/>
  <c r="G81" i="27"/>
  <c r="G97" i="28"/>
  <c r="G93" i="28"/>
  <c r="G84" i="28"/>
  <c r="G81" i="30"/>
  <c r="G103" i="39"/>
  <c r="G99" i="39"/>
  <c r="G80" i="39"/>
  <c r="G67" i="39"/>
  <c r="G63" i="39"/>
  <c r="G105" i="40"/>
  <c r="G101" i="40"/>
  <c r="G69" i="40"/>
  <c r="H85" i="22"/>
  <c r="G77" i="24"/>
  <c r="G79" i="25"/>
  <c r="F111" i="26"/>
  <c r="G87" i="26"/>
  <c r="G71" i="26"/>
  <c r="G60" i="26"/>
  <c r="G88" i="27"/>
  <c r="G61" i="27"/>
  <c r="G77" i="28"/>
  <c r="G96" i="30"/>
  <c r="G68" i="30"/>
  <c r="G53" i="30"/>
  <c r="G101" i="39"/>
  <c r="G97" i="40"/>
  <c r="G82" i="40"/>
  <c r="G67" i="40"/>
  <c r="G81" i="28"/>
  <c r="G77" i="30"/>
  <c r="G85" i="40"/>
  <c r="G97" i="30"/>
  <c r="G96" i="39"/>
  <c r="G92" i="39"/>
  <c r="G76" i="40"/>
  <c r="G87" i="40"/>
  <c r="G85" i="39"/>
  <c r="I383" i="18"/>
  <c r="G89" i="39"/>
  <c r="G91" i="40"/>
  <c r="N312" i="18"/>
  <c r="P327" i="11"/>
  <c r="N327" i="11"/>
  <c r="P256" i="14"/>
  <c r="P312" i="18"/>
  <c r="N256" i="14"/>
  <c r="P253" i="14"/>
  <c r="N324" i="11"/>
  <c r="P309" i="18"/>
  <c r="N253" i="14"/>
  <c r="N309" i="18"/>
  <c r="P324" i="11"/>
  <c r="G74" i="24"/>
  <c r="P308" i="18"/>
  <c r="N252" i="14"/>
  <c r="N308" i="18"/>
  <c r="N323" i="11"/>
  <c r="P252" i="14"/>
  <c r="P323" i="11"/>
  <c r="G73" i="40"/>
  <c r="P313" i="18"/>
  <c r="N257" i="14"/>
  <c r="N313" i="18"/>
  <c r="P328" i="11"/>
  <c r="N328" i="11"/>
  <c r="P257" i="14"/>
  <c r="N326" i="11"/>
  <c r="P255" i="14"/>
  <c r="P311" i="18"/>
  <c r="N255" i="14"/>
  <c r="N311" i="18"/>
  <c r="P326" i="11"/>
  <c r="G61" i="39"/>
  <c r="G47" i="39"/>
  <c r="R22" i="40"/>
  <c r="G48" i="40"/>
  <c r="L241" i="14"/>
  <c r="G73" i="39"/>
  <c r="G77" i="26"/>
  <c r="G75" i="40"/>
  <c r="G72" i="39"/>
  <c r="H198" i="14"/>
  <c r="F110" i="25"/>
  <c r="G64" i="30"/>
  <c r="H70" i="20"/>
  <c r="G66" i="25"/>
  <c r="G68" i="27"/>
  <c r="G62" i="30"/>
  <c r="G62" i="28"/>
  <c r="G66" i="27"/>
  <c r="K350" i="18"/>
  <c r="K366" i="11"/>
  <c r="F328" i="11"/>
  <c r="F257" i="14"/>
  <c r="H305" i="18"/>
  <c r="H249" i="14"/>
  <c r="P303" i="11"/>
  <c r="P288" i="18"/>
  <c r="P229" i="14"/>
  <c r="J293" i="11"/>
  <c r="J291" i="11"/>
  <c r="H130" i="11"/>
  <c r="H129" i="11"/>
  <c r="H91" i="14"/>
  <c r="H130" i="18"/>
  <c r="M111" i="11"/>
  <c r="G57" i="24"/>
  <c r="G56" i="39"/>
  <c r="G57" i="30"/>
  <c r="G58" i="30"/>
  <c r="G57" i="39"/>
  <c r="G59" i="40"/>
  <c r="H66" i="22"/>
  <c r="G60" i="25"/>
  <c r="H63" i="22"/>
  <c r="G54" i="39"/>
  <c r="G58" i="26"/>
  <c r="G57" i="25"/>
  <c r="G59" i="27"/>
  <c r="G55" i="30"/>
  <c r="G54" i="40"/>
  <c r="H61" i="22"/>
  <c r="G56" i="40"/>
  <c r="G52" i="39"/>
  <c r="H56" i="11"/>
  <c r="H55" i="18"/>
  <c r="H59" i="22"/>
  <c r="G51" i="24"/>
  <c r="G53" i="25"/>
  <c r="G51" i="28"/>
  <c r="G51" i="30"/>
  <c r="H57" i="20"/>
  <c r="G54" i="26"/>
  <c r="G55" i="27"/>
  <c r="H55" i="20"/>
  <c r="H57" i="22"/>
  <c r="G49" i="24"/>
  <c r="G53" i="27"/>
  <c r="G49" i="30"/>
  <c r="G52" i="26"/>
  <c r="G49" i="28"/>
  <c r="G48" i="39"/>
  <c r="G49" i="39"/>
  <c r="G50" i="24"/>
  <c r="G53" i="26"/>
  <c r="G50" i="28"/>
  <c r="G49" i="25"/>
  <c r="P24" i="26"/>
  <c r="G52" i="27"/>
  <c r="G48" i="28"/>
  <c r="R26" i="39"/>
  <c r="G47" i="24"/>
  <c r="G51" i="27"/>
  <c r="G47" i="28"/>
  <c r="G47" i="30"/>
  <c r="G46" i="39"/>
  <c r="H521" i="11"/>
  <c r="H517" i="11"/>
  <c r="M482" i="11"/>
  <c r="L465" i="18"/>
  <c r="J394" i="11"/>
  <c r="J377" i="18"/>
  <c r="V372" i="18"/>
  <c r="V388" i="11"/>
  <c r="V286" i="18"/>
  <c r="V301" i="11"/>
  <c r="H519" i="11"/>
  <c r="H518" i="11"/>
  <c r="L457" i="11"/>
  <c r="L440" i="18"/>
  <c r="V373" i="18"/>
  <c r="V389" i="11"/>
  <c r="V226" i="14"/>
  <c r="H520" i="11"/>
  <c r="M507" i="11"/>
  <c r="L490" i="18"/>
  <c r="M407" i="11"/>
  <c r="L390" i="18"/>
  <c r="V371" i="18"/>
  <c r="V387" i="11"/>
  <c r="J339" i="11"/>
  <c r="J323" i="18"/>
  <c r="F555" i="64"/>
  <c r="E481" i="10" s="1"/>
  <c r="V330" i="10"/>
  <c r="V329" i="10"/>
  <c r="M532" i="11"/>
  <c r="L515" i="18"/>
  <c r="L432" i="11"/>
  <c r="L415" i="18"/>
  <c r="J338" i="11"/>
  <c r="J322" i="18"/>
  <c r="V303" i="11"/>
  <c r="V232" i="14"/>
  <c r="H522" i="11"/>
  <c r="P394" i="11"/>
  <c r="P377" i="18"/>
  <c r="K266" i="18"/>
  <c r="K265" i="18"/>
  <c r="L421" i="10" l="1"/>
  <c r="G33" i="68"/>
  <c r="F167" i="10"/>
  <c r="J129" i="10"/>
  <c r="L371" i="10"/>
  <c r="H508" i="10"/>
  <c r="X507" i="10"/>
  <c r="F463" i="10"/>
  <c r="M125" i="10"/>
  <c r="J228" i="10"/>
  <c r="E446" i="11"/>
  <c r="E429" i="18"/>
  <c r="X442" i="11"/>
  <c r="X425" i="18"/>
  <c r="L346" i="10"/>
  <c r="I39" i="68"/>
  <c r="H444" i="11"/>
  <c r="H427" i="18"/>
  <c r="M75" i="10"/>
  <c r="J226" i="10"/>
  <c r="L175" i="10"/>
  <c r="J231" i="10"/>
  <c r="V391" i="11"/>
  <c r="H445" i="11"/>
  <c r="H428" i="18"/>
  <c r="G592" i="18"/>
  <c r="G610" i="11"/>
  <c r="M100" i="10"/>
  <c r="J227" i="10"/>
  <c r="L150" i="10"/>
  <c r="J229" i="10"/>
  <c r="K274" i="18"/>
  <c r="N260" i="18"/>
  <c r="N204" i="14"/>
  <c r="G281" i="11"/>
  <c r="V375" i="18"/>
  <c r="V278" i="18"/>
  <c r="V284" i="18"/>
  <c r="V62" i="10"/>
  <c r="V333" i="10"/>
  <c r="V215" i="14"/>
  <c r="V224" i="14"/>
  <c r="V286" i="11"/>
  <c r="K210" i="14"/>
  <c r="G210" i="14"/>
  <c r="K280" i="11"/>
  <c r="V287" i="18"/>
  <c r="V300" i="11"/>
  <c r="V271" i="18"/>
  <c r="V302" i="11"/>
  <c r="V299" i="11"/>
  <c r="V288" i="18"/>
  <c r="V230" i="14"/>
  <c r="V229" i="14"/>
  <c r="V285" i="18"/>
  <c r="V297" i="11"/>
  <c r="V282" i="18"/>
  <c r="V295" i="11"/>
  <c r="V280" i="18"/>
  <c r="V222" i="14"/>
  <c r="V293" i="11"/>
  <c r="V276" i="18"/>
  <c r="V235" i="14"/>
  <c r="V291" i="18"/>
  <c r="V306" i="11"/>
  <c r="V231" i="14"/>
  <c r="V220" i="14"/>
  <c r="V291" i="11"/>
  <c r="V390" i="11"/>
  <c r="V386" i="11"/>
  <c r="V370" i="18"/>
  <c r="V374" i="18"/>
  <c r="V394" i="11"/>
  <c r="V377" i="18"/>
  <c r="N259" i="18"/>
  <c r="N203" i="14"/>
  <c r="N274" i="11"/>
  <c r="K218" i="14" l="1"/>
  <c r="J337" i="11"/>
  <c r="J321" i="18"/>
  <c r="L281" i="11" l="1"/>
  <c r="L210" i="14"/>
  <c r="L266" i="18"/>
  <c r="A3" i="64"/>
  <c r="A4" i="64" s="1"/>
  <c r="A5" i="64" s="1"/>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25" i="64" s="1"/>
  <c r="A226" i="64" s="1"/>
  <c r="A227" i="64" s="1"/>
  <c r="A228" i="64" s="1"/>
  <c r="A229" i="64" s="1"/>
  <c r="A230" i="64" s="1"/>
  <c r="A231" i="64" s="1"/>
  <c r="A232" i="64" s="1"/>
  <c r="A233" i="64" s="1"/>
  <c r="A234" i="64" s="1"/>
  <c r="A235" i="64" s="1"/>
  <c r="A236"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81" i="64" s="1"/>
  <c r="A282" i="64" s="1"/>
  <c r="A283" i="64" s="1"/>
  <c r="A284" i="64" s="1"/>
  <c r="A285" i="64" s="1"/>
  <c r="A286" i="64" s="1"/>
  <c r="A287" i="64" s="1"/>
  <c r="A288" i="64" s="1"/>
  <c r="A289" i="64" s="1"/>
  <c r="A290" i="64" s="1"/>
  <c r="A291" i="64" s="1"/>
  <c r="A292"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A337" i="64" s="1"/>
  <c r="A338" i="64" s="1"/>
  <c r="A339" i="64" s="1"/>
  <c r="A340" i="64" s="1"/>
  <c r="A341" i="64" s="1"/>
  <c r="A342" i="64" s="1"/>
  <c r="A343" i="64" s="1"/>
  <c r="A344" i="64" s="1"/>
  <c r="A345" i="64" s="1"/>
  <c r="A346" i="64" s="1"/>
  <c r="A347" i="64" s="1"/>
  <c r="A348" i="64" s="1"/>
  <c r="A349" i="64" s="1"/>
  <c r="A350" i="64" s="1"/>
  <c r="A351" i="64" s="1"/>
  <c r="A352" i="64" s="1"/>
  <c r="A353" i="64" s="1"/>
  <c r="A354" i="64" s="1"/>
  <c r="A355" i="64" s="1"/>
  <c r="A356" i="64" s="1"/>
  <c r="A357" i="64" s="1"/>
  <c r="A358" i="64" s="1"/>
  <c r="A359" i="64" s="1"/>
  <c r="A360" i="64" s="1"/>
  <c r="A361" i="64" s="1"/>
  <c r="A362" i="64" s="1"/>
  <c r="A363" i="64" s="1"/>
  <c r="A364" i="64" s="1"/>
  <c r="A365" i="64" s="1"/>
  <c r="A366" i="64" s="1"/>
  <c r="A367" i="64" s="1"/>
  <c r="A368" i="64" s="1"/>
  <c r="A369" i="64" s="1"/>
  <c r="A370" i="64" s="1"/>
  <c r="A371" i="64" s="1"/>
  <c r="A372" i="64" s="1"/>
  <c r="A373" i="64" s="1"/>
  <c r="A374" i="64" s="1"/>
  <c r="A375" i="64" s="1"/>
  <c r="A376" i="64" s="1"/>
  <c r="A377" i="64" s="1"/>
  <c r="A378" i="64" s="1"/>
  <c r="A379" i="64" s="1"/>
  <c r="A380" i="64" s="1"/>
  <c r="A381" i="64" s="1"/>
  <c r="A382" i="64" s="1"/>
  <c r="A383" i="64" s="1"/>
  <c r="A384" i="64" s="1"/>
  <c r="A385" i="64" s="1"/>
  <c r="A386" i="64" s="1"/>
  <c r="A387" i="64" s="1"/>
  <c r="A388" i="64" s="1"/>
  <c r="A389" i="64" s="1"/>
  <c r="A390" i="64" s="1"/>
  <c r="A391" i="64" s="1"/>
  <c r="A392" i="64" s="1"/>
  <c r="A393" i="64" s="1"/>
  <c r="A394" i="64" s="1"/>
  <c r="A395" i="64" s="1"/>
  <c r="A396" i="64" s="1"/>
  <c r="A397" i="64" s="1"/>
  <c r="A398" i="64" s="1"/>
  <c r="A399" i="64" s="1"/>
  <c r="A400" i="64" s="1"/>
  <c r="A401" i="64" s="1"/>
  <c r="A402" i="64" s="1"/>
  <c r="A403" i="64" s="1"/>
  <c r="A404" i="64" s="1"/>
  <c r="A405" i="64" s="1"/>
  <c r="A406" i="64" s="1"/>
  <c r="A407" i="64" s="1"/>
  <c r="A408" i="64" s="1"/>
  <c r="A409" i="64" s="1"/>
  <c r="A410" i="64" s="1"/>
  <c r="A411" i="64" s="1"/>
  <c r="A412" i="64" s="1"/>
  <c r="A413" i="64" s="1"/>
  <c r="A414" i="64" s="1"/>
  <c r="A415" i="64" s="1"/>
  <c r="A416" i="64" s="1"/>
  <c r="A417" i="64" s="1"/>
  <c r="A418" i="64" s="1"/>
  <c r="A419" i="64" s="1"/>
  <c r="A420" i="64" s="1"/>
  <c r="A421" i="64" s="1"/>
  <c r="A422" i="64" s="1"/>
  <c r="A423" i="64" s="1"/>
  <c r="A424" i="64" s="1"/>
  <c r="A425" i="64" s="1"/>
  <c r="A426" i="64" s="1"/>
  <c r="A427" i="64" s="1"/>
  <c r="A428" i="64" s="1"/>
  <c r="A429" i="64" s="1"/>
  <c r="A430" i="64" s="1"/>
  <c r="A431" i="64" s="1"/>
  <c r="A432" i="64" s="1"/>
  <c r="A433" i="64" s="1"/>
  <c r="A434" i="64" s="1"/>
  <c r="A435" i="64" s="1"/>
  <c r="A436" i="64" s="1"/>
  <c r="A437" i="64" s="1"/>
  <c r="A438" i="64" s="1"/>
  <c r="A439" i="64" s="1"/>
  <c r="A440" i="64" s="1"/>
  <c r="A441" i="64" s="1"/>
  <c r="A442" i="64" s="1"/>
  <c r="A443" i="64" s="1"/>
  <c r="A444" i="64" s="1"/>
  <c r="A445" i="64" s="1"/>
  <c r="A446" i="64" s="1"/>
  <c r="A447" i="64" s="1"/>
  <c r="A448" i="64" s="1"/>
  <c r="A449" i="64" s="1"/>
  <c r="A450" i="64" s="1"/>
  <c r="A451" i="64" s="1"/>
  <c r="A452" i="64" s="1"/>
  <c r="A453" i="64" s="1"/>
  <c r="A454" i="64" s="1"/>
  <c r="A455" i="64" s="1"/>
  <c r="A456" i="64" s="1"/>
  <c r="A457" i="64" s="1"/>
  <c r="A458" i="64" s="1"/>
  <c r="A459" i="64" s="1"/>
  <c r="A460" i="64" s="1"/>
  <c r="A461" i="64" s="1"/>
  <c r="A462" i="64" s="1"/>
  <c r="A463" i="64" s="1"/>
  <c r="A464" i="64" s="1"/>
  <c r="A465" i="64" s="1"/>
  <c r="A466" i="64" s="1"/>
  <c r="A467" i="64" s="1"/>
  <c r="A468" i="64" s="1"/>
  <c r="A469" i="64" s="1"/>
  <c r="A470" i="64" s="1"/>
  <c r="A471" i="64" s="1"/>
  <c r="A472" i="64" s="1"/>
  <c r="A473" i="64" s="1"/>
  <c r="A474" i="64" s="1"/>
  <c r="A475" i="64" s="1"/>
  <c r="A476" i="64" s="1"/>
  <c r="A477" i="64" s="1"/>
  <c r="A478" i="64" s="1"/>
  <c r="A479" i="64" s="1"/>
  <c r="A480" i="64" s="1"/>
  <c r="A481" i="64" s="1"/>
  <c r="A482" i="64" s="1"/>
  <c r="A483" i="64" s="1"/>
  <c r="A484" i="64" s="1"/>
  <c r="A485" i="64" s="1"/>
  <c r="A486" i="64" s="1"/>
  <c r="A487" i="64" s="1"/>
  <c r="A488" i="64" s="1"/>
  <c r="A489" i="64" s="1"/>
  <c r="A490" i="64" s="1"/>
  <c r="A491" i="64" s="1"/>
  <c r="A492" i="64" s="1"/>
  <c r="A493" i="64" s="1"/>
  <c r="A494" i="64" s="1"/>
  <c r="A495" i="64" s="1"/>
  <c r="A496" i="64" s="1"/>
  <c r="A497" i="64" s="1"/>
  <c r="A498" i="64" s="1"/>
  <c r="A499" i="64" s="1"/>
  <c r="A500" i="64" s="1"/>
  <c r="A501" i="64" s="1"/>
  <c r="A502" i="64" s="1"/>
  <c r="A503" i="64" s="1"/>
  <c r="A504" i="64" s="1"/>
  <c r="A505" i="64" s="1"/>
  <c r="A506" i="64" s="1"/>
  <c r="A507" i="64" s="1"/>
  <c r="A508" i="64" s="1"/>
  <c r="A509" i="64" s="1"/>
  <c r="A510" i="64" s="1"/>
  <c r="A511" i="64" s="1"/>
  <c r="A512" i="64" s="1"/>
  <c r="A513" i="64" s="1"/>
  <c r="A514" i="64" s="1"/>
  <c r="A515" i="64" s="1"/>
  <c r="A516" i="64" s="1"/>
  <c r="A517" i="64" s="1"/>
  <c r="A518" i="64" s="1"/>
  <c r="A519" i="64" s="1"/>
  <c r="A520" i="64" s="1"/>
  <c r="A521" i="64" s="1"/>
  <c r="A522" i="64" s="1"/>
  <c r="A523" i="64" s="1"/>
  <c r="A524" i="64" s="1"/>
  <c r="A525" i="64" s="1"/>
  <c r="A526" i="64" s="1"/>
  <c r="A527" i="64" s="1"/>
  <c r="A528" i="64" s="1"/>
  <c r="A529" i="64" s="1"/>
  <c r="A530" i="64" s="1"/>
  <c r="A531" i="64" s="1"/>
  <c r="A532" i="64" s="1"/>
  <c r="A533" i="64" s="1"/>
  <c r="A534" i="64" s="1"/>
  <c r="A535" i="64" s="1"/>
  <c r="A536" i="64" s="1"/>
  <c r="A537" i="64" s="1"/>
  <c r="A538" i="64" s="1"/>
  <c r="A539" i="64" s="1"/>
  <c r="A540" i="64" s="1"/>
  <c r="A541" i="64" s="1"/>
  <c r="A542" i="64" s="1"/>
  <c r="A543" i="64" s="1"/>
  <c r="A544" i="64" s="1"/>
  <c r="A545" i="64" s="1"/>
  <c r="A546" i="64" s="1"/>
  <c r="A547" i="64" s="1"/>
  <c r="A548" i="64" s="1"/>
  <c r="A549" i="64" s="1"/>
  <c r="A550" i="64" s="1"/>
  <c r="A551" i="64" s="1"/>
  <c r="A552" i="64" s="1"/>
  <c r="A553" i="64" s="1"/>
  <c r="A554" i="64" s="1"/>
  <c r="A555" i="64" s="1"/>
  <c r="A556" i="64" s="1"/>
  <c r="A557" i="64" s="1"/>
  <c r="A558" i="64" s="1"/>
  <c r="A559" i="64" s="1"/>
  <c r="A560" i="64" s="1"/>
  <c r="A561" i="64" s="1"/>
  <c r="A562" i="64" s="1"/>
  <c r="A563" i="64" s="1"/>
  <c r="A564" i="64" s="1"/>
  <c r="A565" i="64" s="1"/>
  <c r="A566" i="64" s="1"/>
  <c r="A567" i="64" s="1"/>
  <c r="A568" i="64" s="1"/>
  <c r="A569" i="64" s="1"/>
  <c r="A570" i="64" s="1"/>
  <c r="A571" i="64" s="1"/>
  <c r="A572" i="64" s="1"/>
  <c r="A573" i="64" s="1"/>
  <c r="A574" i="64" s="1"/>
  <c r="A575" i="64" s="1"/>
  <c r="A576" i="64" s="1"/>
  <c r="A577" i="64" s="1"/>
  <c r="A578" i="64" s="1"/>
  <c r="A579" i="64" s="1"/>
  <c r="A580" i="64" s="1"/>
  <c r="A581" i="64" s="1"/>
  <c r="A582" i="64" s="1"/>
  <c r="A583" i="64" s="1"/>
  <c r="A584" i="64" s="1"/>
  <c r="A585" i="64" s="1"/>
  <c r="A586" i="64" s="1"/>
  <c r="A587" i="64" s="1"/>
  <c r="A588" i="64" s="1"/>
  <c r="A589" i="64" s="1"/>
  <c r="A590" i="64" s="1"/>
  <c r="A591" i="64" s="1"/>
  <c r="A592" i="64" s="1"/>
  <c r="A593" i="64" s="1"/>
  <c r="A594" i="64" s="1"/>
  <c r="A595" i="64" s="1"/>
  <c r="A596" i="64" s="1"/>
  <c r="A597" i="64" s="1"/>
  <c r="A598" i="64" s="1"/>
  <c r="A599" i="64" s="1"/>
  <c r="A600" i="64" s="1"/>
  <c r="A601" i="64" s="1"/>
  <c r="A602" i="64" s="1"/>
  <c r="A603" i="64" s="1"/>
  <c r="A604" i="64" s="1"/>
  <c r="A605" i="64" s="1"/>
  <c r="A606" i="64" s="1"/>
  <c r="A607" i="64" s="1"/>
  <c r="A608" i="64" s="1"/>
  <c r="A609" i="64" s="1"/>
  <c r="A610" i="64" s="1"/>
  <c r="A611" i="64" s="1"/>
  <c r="A612" i="64" s="1"/>
  <c r="A613" i="64" s="1"/>
  <c r="A614" i="64" s="1"/>
  <c r="A615" i="64" s="1"/>
  <c r="A616" i="64" s="1"/>
  <c r="A617" i="64" s="1"/>
  <c r="A618" i="64" s="1"/>
  <c r="A619" i="64" s="1"/>
  <c r="A620" i="64" s="1"/>
  <c r="A621" i="64" s="1"/>
  <c r="A622" i="64" s="1"/>
  <c r="A623" i="64" s="1"/>
  <c r="A624" i="64" s="1"/>
  <c r="A625" i="64" s="1"/>
  <c r="A626" i="64" s="1"/>
  <c r="A627" i="64" s="1"/>
  <c r="A628" i="64" s="1"/>
  <c r="A629" i="64" s="1"/>
  <c r="A630" i="64" s="1"/>
  <c r="A631" i="64" s="1"/>
  <c r="A632" i="64" s="1"/>
  <c r="A633" i="64" s="1"/>
  <c r="A634" i="64" s="1"/>
  <c r="A635" i="64" s="1"/>
  <c r="A636" i="64" s="1"/>
  <c r="A637" i="64" s="1"/>
  <c r="A638" i="64" s="1"/>
  <c r="A639" i="64" s="1"/>
  <c r="A640" i="64" s="1"/>
  <c r="A641" i="64" s="1"/>
  <c r="A642" i="64" s="1"/>
  <c r="A643" i="64" s="1"/>
  <c r="A644" i="64" s="1"/>
  <c r="A645" i="64" s="1"/>
  <c r="A646" i="64" s="1"/>
  <c r="A647" i="64" s="1"/>
  <c r="A648" i="64" s="1"/>
  <c r="A649" i="64" s="1"/>
  <c r="A650" i="64" s="1"/>
  <c r="A651" i="64" s="1"/>
  <c r="A652" i="64" s="1"/>
  <c r="A653" i="64" s="1"/>
  <c r="A654" i="64" s="1"/>
  <c r="A655" i="64" s="1"/>
  <c r="A656" i="64" s="1"/>
  <c r="A657" i="64" s="1"/>
  <c r="A658" i="64" s="1"/>
  <c r="A659" i="64" s="1"/>
  <c r="A660" i="64" s="1"/>
  <c r="A661" i="64" s="1"/>
  <c r="A662" i="64" s="1"/>
  <c r="A663" i="64" s="1"/>
  <c r="A664" i="64" s="1"/>
  <c r="A665" i="64" s="1"/>
  <c r="A666" i="64" s="1"/>
  <c r="A667" i="64" s="1"/>
  <c r="A668" i="64" s="1"/>
  <c r="A669" i="64" s="1"/>
  <c r="A670" i="64" s="1"/>
  <c r="A671" i="64" s="1"/>
  <c r="A672" i="64" s="1"/>
  <c r="A673" i="64" s="1"/>
  <c r="A674" i="64" s="1"/>
  <c r="A675" i="64" s="1"/>
  <c r="A676" i="64" s="1"/>
  <c r="A677" i="64" s="1"/>
  <c r="A678" i="64" s="1"/>
  <c r="A679" i="64" s="1"/>
  <c r="A680" i="64" s="1"/>
  <c r="A681" i="64" s="1"/>
  <c r="A682" i="64" s="1"/>
  <c r="A683" i="64" s="1"/>
  <c r="A684" i="64" s="1"/>
  <c r="A685" i="64" s="1"/>
  <c r="A686" i="64" s="1"/>
  <c r="A687" i="64" s="1"/>
  <c r="A688" i="64" s="1"/>
  <c r="A689" i="64" s="1"/>
  <c r="A690" i="64" s="1"/>
  <c r="A691" i="64" s="1"/>
  <c r="A692" i="64" s="1"/>
  <c r="A693" i="64" s="1"/>
  <c r="A694" i="64" s="1"/>
  <c r="A695" i="64" s="1"/>
  <c r="A696" i="64" s="1"/>
  <c r="A697" i="64" s="1"/>
  <c r="A698" i="64" s="1"/>
  <c r="A699" i="64" s="1"/>
  <c r="A700" i="64" s="1"/>
  <c r="A701" i="64" s="1"/>
  <c r="A702" i="64" s="1"/>
  <c r="A703" i="64" s="1"/>
  <c r="A704" i="64" s="1"/>
  <c r="A705" i="64" s="1"/>
  <c r="A706" i="64" s="1"/>
  <c r="A707" i="64" s="1"/>
  <c r="A708" i="64" s="1"/>
  <c r="A709" i="64" s="1"/>
  <c r="A710" i="64" s="1"/>
  <c r="A711" i="64" s="1"/>
  <c r="A712" i="64" s="1"/>
  <c r="A713" i="64" s="1"/>
  <c r="A714" i="64" s="1"/>
  <c r="A715" i="64" s="1"/>
  <c r="A716" i="64" s="1"/>
  <c r="A717" i="64" s="1"/>
  <c r="A718" i="64" s="1"/>
  <c r="A719" i="64" s="1"/>
  <c r="A720" i="64" s="1"/>
  <c r="A721" i="64" s="1"/>
  <c r="A722" i="64" s="1"/>
  <c r="A723" i="64" s="1"/>
  <c r="A724" i="64" s="1"/>
  <c r="A725" i="64" s="1"/>
  <c r="A726" i="64" s="1"/>
  <c r="A727" i="64" s="1"/>
  <c r="A728" i="64" s="1"/>
  <c r="A729" i="64" s="1"/>
  <c r="A730" i="64" s="1"/>
  <c r="A731" i="64" s="1"/>
  <c r="A732" i="64" s="1"/>
  <c r="A733" i="64" s="1"/>
  <c r="A734" i="64" s="1"/>
  <c r="A735" i="64" s="1"/>
  <c r="A736" i="64" s="1"/>
  <c r="A737" i="64" s="1"/>
  <c r="A738" i="64" s="1"/>
  <c r="A739" i="64" s="1"/>
  <c r="A740" i="64" s="1"/>
  <c r="A741" i="64" s="1"/>
  <c r="A742" i="64" s="1"/>
  <c r="A743" i="64" s="1"/>
  <c r="A744" i="64" s="1"/>
  <c r="A745" i="64" s="1"/>
  <c r="A746" i="64" s="1"/>
  <c r="A747" i="64" s="1"/>
  <c r="A748" i="64" s="1"/>
  <c r="A749" i="64" s="1"/>
  <c r="A750" i="64" s="1"/>
  <c r="A751" i="64" s="1"/>
  <c r="A752" i="64" s="1"/>
  <c r="A753" i="64" s="1"/>
  <c r="A754" i="64" s="1"/>
  <c r="A755" i="64" s="1"/>
  <c r="A756" i="64" s="1"/>
  <c r="A757" i="64" s="1"/>
  <c r="A758" i="64" s="1"/>
  <c r="A759" i="64" s="1"/>
  <c r="A760" i="64" s="1"/>
  <c r="A761" i="64" s="1"/>
  <c r="A762" i="64" s="1"/>
  <c r="A763" i="64" s="1"/>
  <c r="A764" i="64" s="1"/>
  <c r="A765" i="64" s="1"/>
  <c r="A766" i="64" s="1"/>
  <c r="A767" i="64" s="1"/>
  <c r="A768" i="64" s="1"/>
  <c r="A769" i="64" s="1"/>
  <c r="A770" i="64" s="1"/>
  <c r="A771" i="64" s="1"/>
  <c r="A772" i="64" s="1"/>
  <c r="A773" i="64" s="1"/>
  <c r="A774" i="64" s="1"/>
  <c r="A775" i="64" s="1"/>
  <c r="A776" i="64" s="1"/>
  <c r="A777" i="64" s="1"/>
  <c r="A778" i="64" s="1"/>
  <c r="A779" i="64" s="1"/>
  <c r="A780" i="64" s="1"/>
  <c r="A781" i="64" s="1"/>
  <c r="A782" i="64" s="1"/>
  <c r="A783" i="64" s="1"/>
  <c r="A784" i="64" s="1"/>
  <c r="A785" i="64" s="1"/>
  <c r="A786" i="64" s="1"/>
  <c r="A787" i="64" s="1"/>
  <c r="A788" i="64" s="1"/>
  <c r="A789" i="64" s="1"/>
  <c r="A790" i="64" s="1"/>
  <c r="A791" i="64" s="1"/>
  <c r="A792" i="64" s="1"/>
  <c r="A793" i="64" s="1"/>
  <c r="A794" i="64" s="1"/>
  <c r="A795" i="64" s="1"/>
  <c r="A796" i="64" s="1"/>
  <c r="A797" i="64" s="1"/>
  <c r="A798" i="64" s="1"/>
  <c r="A799" i="64" s="1"/>
  <c r="A800" i="64" s="1"/>
  <c r="A801" i="64" s="1"/>
  <c r="A802" i="64" s="1"/>
  <c r="A803" i="64" s="1"/>
  <c r="A804" i="64" s="1"/>
  <c r="A805" i="64" s="1"/>
  <c r="A806" i="64" s="1"/>
  <c r="A807" i="64" s="1"/>
  <c r="A808" i="64" s="1"/>
  <c r="A809" i="64" s="1"/>
  <c r="A810" i="64" s="1"/>
  <c r="A811" i="64" s="1"/>
  <c r="A812" i="64" s="1"/>
  <c r="A813" i="64" s="1"/>
  <c r="A814" i="64" s="1"/>
  <c r="A815" i="64" s="1"/>
  <c r="A816" i="64" s="1"/>
  <c r="A817" i="64" s="1"/>
  <c r="A818" i="64" s="1"/>
  <c r="A819" i="64" s="1"/>
  <c r="A820" i="64" s="1"/>
  <c r="A821" i="64" s="1"/>
  <c r="A822" i="64" s="1"/>
  <c r="A823" i="64" s="1"/>
  <c r="A824" i="64" s="1"/>
  <c r="A825" i="64" s="1"/>
  <c r="A826" i="64" s="1"/>
  <c r="A827" i="64" s="1"/>
  <c r="A828" i="64" s="1"/>
  <c r="A829" i="64" s="1"/>
  <c r="A830" i="64" s="1"/>
  <c r="A831" i="64" s="1"/>
  <c r="A832" i="64" s="1"/>
  <c r="A833" i="64" s="1"/>
  <c r="A834" i="64" s="1"/>
  <c r="A835" i="64" s="1"/>
  <c r="A836" i="64" s="1"/>
  <c r="A837" i="64" s="1"/>
  <c r="A838" i="64" s="1"/>
  <c r="A839" i="64" s="1"/>
  <c r="A840" i="64" s="1"/>
  <c r="A841" i="64" s="1"/>
  <c r="A842" i="64" s="1"/>
  <c r="A843" i="64" s="1"/>
  <c r="A844" i="64" s="1"/>
  <c r="A845" i="64" s="1"/>
  <c r="A846" i="64" s="1"/>
  <c r="A847" i="64" s="1"/>
  <c r="A848" i="64" s="1"/>
  <c r="A849" i="64" s="1"/>
  <c r="A850" i="64" s="1"/>
  <c r="A851" i="64" s="1"/>
  <c r="A852" i="64" s="1"/>
  <c r="A853" i="64" s="1"/>
  <c r="A854" i="64" s="1"/>
  <c r="A855" i="64" s="1"/>
  <c r="A856" i="64" s="1"/>
  <c r="A857" i="64" s="1"/>
  <c r="A858" i="64" s="1"/>
  <c r="A859" i="64" s="1"/>
  <c r="A860" i="64" s="1"/>
  <c r="A861" i="64" s="1"/>
  <c r="A862" i="64" s="1"/>
  <c r="A863" i="64" s="1"/>
  <c r="A864" i="64" s="1"/>
  <c r="A865" i="64" s="1"/>
  <c r="A866" i="64" s="1"/>
  <c r="A867" i="64" s="1"/>
  <c r="A868" i="64" s="1"/>
  <c r="A869" i="64" s="1"/>
  <c r="A870" i="64" s="1"/>
  <c r="A871" i="64" s="1"/>
  <c r="A872" i="64" s="1"/>
  <c r="A873" i="64" s="1"/>
  <c r="A874" i="64" s="1"/>
  <c r="A875" i="64" s="1"/>
  <c r="A876" i="64" s="1"/>
  <c r="A877" i="64" s="1"/>
  <c r="A878" i="64" s="1"/>
  <c r="A879" i="64" s="1"/>
  <c r="A880" i="64" s="1"/>
  <c r="A881" i="64" s="1"/>
  <c r="A882" i="64" s="1"/>
  <c r="A883" i="64" s="1"/>
  <c r="A884" i="64" s="1"/>
  <c r="A885" i="64" s="1"/>
  <c r="A886" i="64" s="1"/>
  <c r="A887" i="64" s="1"/>
  <c r="A888" i="64" s="1"/>
  <c r="A889" i="64" s="1"/>
  <c r="A890" i="64" s="1"/>
  <c r="A891" i="64" s="1"/>
  <c r="A892" i="64" s="1"/>
  <c r="A893" i="64" s="1"/>
  <c r="A894" i="64" s="1"/>
  <c r="A895" i="64" s="1"/>
  <c r="A896" i="64" s="1"/>
  <c r="A897" i="64" s="1"/>
  <c r="A898" i="64" s="1"/>
  <c r="A899" i="64" s="1"/>
  <c r="A900" i="64" s="1"/>
  <c r="A901" i="64" s="1"/>
  <c r="A902" i="64" s="1"/>
  <c r="A903" i="64" s="1"/>
  <c r="A904" i="64" s="1"/>
  <c r="A905" i="64" s="1"/>
  <c r="A906" i="64" s="1"/>
  <c r="A907" i="64" s="1"/>
  <c r="A908" i="64" s="1"/>
  <c r="A909" i="64" s="1"/>
  <c r="A910" i="64" s="1"/>
  <c r="A911" i="64" s="1"/>
  <c r="A912" i="64" s="1"/>
  <c r="A913" i="64" s="1"/>
  <c r="A914" i="64" s="1"/>
  <c r="A915" i="64" s="1"/>
  <c r="A916" i="64" s="1"/>
  <c r="A917" i="64" s="1"/>
  <c r="A918" i="64" s="1"/>
  <c r="A919" i="64" s="1"/>
  <c r="A920" i="64" s="1"/>
  <c r="A921" i="64" s="1"/>
  <c r="A922" i="64" s="1"/>
  <c r="A923" i="64" s="1"/>
  <c r="A924" i="64" s="1"/>
  <c r="A925" i="64" s="1"/>
  <c r="A926" i="64" s="1"/>
  <c r="A927" i="64" s="1"/>
  <c r="A928" i="64" s="1"/>
  <c r="A929" i="64" s="1"/>
  <c r="A930" i="64" s="1"/>
  <c r="A931" i="64" s="1"/>
  <c r="A932" i="64" s="1"/>
  <c r="A933" i="64" s="1"/>
  <c r="A934" i="64" s="1"/>
  <c r="A935" i="64" s="1"/>
  <c r="A936" i="64" s="1"/>
  <c r="A937" i="64" s="1"/>
  <c r="A938" i="64" s="1"/>
  <c r="A939" i="64" s="1"/>
  <c r="A940" i="64" s="1"/>
  <c r="A941" i="64" s="1"/>
  <c r="A942" i="64" s="1"/>
  <c r="A943" i="64" s="1"/>
  <c r="A944" i="64" s="1"/>
  <c r="A945" i="64" s="1"/>
  <c r="A946" i="64" s="1"/>
  <c r="A947" i="64" s="1"/>
  <c r="A948" i="64" s="1"/>
  <c r="A949" i="64" s="1"/>
  <c r="A950" i="64" s="1"/>
  <c r="A951" i="64" s="1"/>
  <c r="A952" i="64" s="1"/>
  <c r="A953" i="64" s="1"/>
  <c r="A954" i="64" s="1"/>
  <c r="A955" i="64" s="1"/>
  <c r="A956" i="64" s="1"/>
  <c r="A957" i="64" s="1"/>
  <c r="A958" i="64" s="1"/>
  <c r="A959" i="64" s="1"/>
  <c r="A960" i="64" s="1"/>
  <c r="A961" i="64" s="1"/>
  <c r="A962" i="64" s="1"/>
  <c r="A963" i="64" s="1"/>
  <c r="A964" i="64" s="1"/>
  <c r="A965" i="64" s="1"/>
  <c r="A966" i="64" s="1"/>
  <c r="A967" i="64" s="1"/>
  <c r="A968" i="64" s="1"/>
  <c r="A969" i="64" s="1"/>
  <c r="A970" i="64" s="1"/>
  <c r="A971" i="64" s="1"/>
  <c r="A972" i="64" s="1"/>
  <c r="A973" i="64" s="1"/>
  <c r="A974" i="64" s="1"/>
  <c r="A975" i="64" s="1"/>
  <c r="A976" i="64" s="1"/>
</calcChain>
</file>

<file path=xl/sharedStrings.xml><?xml version="1.0" encoding="utf-8"?>
<sst xmlns="http://schemas.openxmlformats.org/spreadsheetml/2006/main" count="15132" uniqueCount="3665">
  <si>
    <t>http://www.e-hyoka.co.jp</t>
    <phoneticPr fontId="4"/>
  </si>
  <si>
    <t>作業メニュー</t>
  </si>
  <si>
    <t>更新履歴はこちら</t>
    <rPh sb="0" eb="2">
      <t>コウシン</t>
    </rPh>
    <rPh sb="2" eb="4">
      <t>リレキ</t>
    </rPh>
    <phoneticPr fontId="4"/>
  </si>
  <si>
    <t>建築確認申請書</t>
    <rPh sb="0" eb="2">
      <t>ケンチク</t>
    </rPh>
    <rPh sb="2" eb="4">
      <t>カクニン</t>
    </rPh>
    <rPh sb="6" eb="7">
      <t>ショ</t>
    </rPh>
    <phoneticPr fontId="4"/>
  </si>
  <si>
    <t>■</t>
    <phoneticPr fontId="4"/>
  </si>
  <si>
    <t>□</t>
    <phoneticPr fontId="4"/>
  </si>
  <si>
    <t>チェックボックス項目</t>
    <rPh sb="8" eb="10">
      <t>コウモク</t>
    </rPh>
    <phoneticPr fontId="4"/>
  </si>
  <si>
    <t>主要用途一覧</t>
    <rPh sb="0" eb="2">
      <t>シュヨウ</t>
    </rPh>
    <rPh sb="2" eb="4">
      <t>ヨウト</t>
    </rPh>
    <rPh sb="4" eb="6">
      <t>イチラン</t>
    </rPh>
    <phoneticPr fontId="4"/>
  </si>
  <si>
    <t>プルダウンメニュー値一覧</t>
    <rPh sb="9" eb="10">
      <t>アタイ</t>
    </rPh>
    <rPh sb="10" eb="12">
      <t>イチラン</t>
    </rPh>
    <phoneticPr fontId="4"/>
  </si>
  <si>
    <t>プルダウンメニューの項目を変更することができます。</t>
    <rPh sb="10" eb="12">
      <t>コウモク</t>
    </rPh>
    <rPh sb="13" eb="15">
      <t>ヘンコウ</t>
    </rPh>
    <phoneticPr fontId="4"/>
  </si>
  <si>
    <t>３．メンテナンス</t>
    <phoneticPr fontId="4"/>
  </si>
  <si>
    <t>（注記）</t>
    <phoneticPr fontId="4"/>
  </si>
  <si>
    <t>別紙（他の築造主）</t>
    <rPh sb="0" eb="2">
      <t>ベッシ</t>
    </rPh>
    <rPh sb="3" eb="4">
      <t>タ</t>
    </rPh>
    <rPh sb="5" eb="7">
      <t>チクゾウ</t>
    </rPh>
    <rPh sb="7" eb="8">
      <t>ヌシ</t>
    </rPh>
    <phoneticPr fontId="4"/>
  </si>
  <si>
    <t>築造主複数名用</t>
    <rPh sb="0" eb="2">
      <t>チクゾウ</t>
    </rPh>
    <rPh sb="2" eb="3">
      <t>ヌシ</t>
    </rPh>
    <rPh sb="3" eb="5">
      <t>フクスウ</t>
    </rPh>
    <rPh sb="5" eb="6">
      <t>メイ</t>
    </rPh>
    <rPh sb="6" eb="7">
      <t>ヨウ</t>
    </rPh>
    <phoneticPr fontId="4"/>
  </si>
  <si>
    <t>築造主１名用</t>
    <rPh sb="0" eb="2">
      <t>チクゾウ</t>
    </rPh>
    <rPh sb="2" eb="3">
      <t>ヌシ</t>
    </rPh>
    <rPh sb="4" eb="5">
      <t>メイ</t>
    </rPh>
    <rPh sb="5" eb="6">
      <t>ヨウ</t>
    </rPh>
    <phoneticPr fontId="4"/>
  </si>
  <si>
    <t>築造計画概要書</t>
    <rPh sb="0" eb="2">
      <t>チクゾウ</t>
    </rPh>
    <rPh sb="2" eb="4">
      <t>ケイカク</t>
    </rPh>
    <rPh sb="4" eb="7">
      <t>ガイヨウショ</t>
    </rPh>
    <phoneticPr fontId="4"/>
  </si>
  <si>
    <t>完了検査追加説明書</t>
    <rPh sb="0" eb="2">
      <t>カンリョウ</t>
    </rPh>
    <rPh sb="2" eb="4">
      <t>ケンサ</t>
    </rPh>
    <rPh sb="4" eb="6">
      <t>ツイカ</t>
    </rPh>
    <rPh sb="6" eb="9">
      <t>セツメイショ</t>
    </rPh>
    <phoneticPr fontId="4"/>
  </si>
  <si>
    <t>（注記）</t>
    <phoneticPr fontId="4"/>
  </si>
  <si>
    <t>確認審査追加説明書</t>
    <rPh sb="0" eb="2">
      <t>カクニン</t>
    </rPh>
    <rPh sb="2" eb="4">
      <t>シンサ</t>
    </rPh>
    <rPh sb="4" eb="6">
      <t>ツイカ</t>
    </rPh>
    <rPh sb="6" eb="9">
      <t>セツメイショ</t>
    </rPh>
    <phoneticPr fontId="4"/>
  </si>
  <si>
    <t>工事施工者届</t>
    <rPh sb="0" eb="2">
      <t>コウジ</t>
    </rPh>
    <rPh sb="2" eb="4">
      <t>セコウ</t>
    </rPh>
    <rPh sb="4" eb="5">
      <t>シャ</t>
    </rPh>
    <rPh sb="5" eb="6">
      <t>トド</t>
    </rPh>
    <phoneticPr fontId="4"/>
  </si>
  <si>
    <t>計画変更確認申請書（工作物２）</t>
    <rPh sb="0" eb="2">
      <t>ケイカク</t>
    </rPh>
    <rPh sb="2" eb="4">
      <t>ヘンコウ</t>
    </rPh>
    <rPh sb="4" eb="6">
      <t>カクニン</t>
    </rPh>
    <rPh sb="10" eb="13">
      <t>コウサクブツ</t>
    </rPh>
    <phoneticPr fontId="4"/>
  </si>
  <si>
    <t>工事監理者届</t>
    <rPh sb="0" eb="2">
      <t>コウジ</t>
    </rPh>
    <rPh sb="2" eb="4">
      <t>カンリ</t>
    </rPh>
    <rPh sb="4" eb="5">
      <t>シャ</t>
    </rPh>
    <rPh sb="5" eb="6">
      <t>トド</t>
    </rPh>
    <phoneticPr fontId="4"/>
  </si>
  <si>
    <t>（法第８８条第２項）</t>
    <phoneticPr fontId="4"/>
  </si>
  <si>
    <t>計画変更確認申請書（工作物１）</t>
    <rPh sb="0" eb="2">
      <t>ケイカク</t>
    </rPh>
    <rPh sb="2" eb="4">
      <t>ヘンコウ</t>
    </rPh>
    <rPh sb="4" eb="6">
      <t>カクニン</t>
    </rPh>
    <rPh sb="10" eb="13">
      <t>コウサクブツ</t>
    </rPh>
    <phoneticPr fontId="4"/>
  </si>
  <si>
    <t>確認申請書（工作物２）</t>
    <rPh sb="0" eb="2">
      <t>カクニン</t>
    </rPh>
    <rPh sb="6" eb="9">
      <t>コウサクブツ</t>
    </rPh>
    <phoneticPr fontId="4"/>
  </si>
  <si>
    <t>工事取り止め届</t>
    <rPh sb="0" eb="2">
      <t>コウジ</t>
    </rPh>
    <rPh sb="2" eb="3">
      <t>ト</t>
    </rPh>
    <rPh sb="4" eb="5">
      <t>ヤ</t>
    </rPh>
    <rPh sb="6" eb="7">
      <t>トド</t>
    </rPh>
    <phoneticPr fontId="4"/>
  </si>
  <si>
    <t>（昇降機以外の建築設備）</t>
    <rPh sb="1" eb="4">
      <t>ショウコウキ</t>
    </rPh>
    <rPh sb="4" eb="6">
      <t>イガイ</t>
    </rPh>
    <rPh sb="7" eb="9">
      <t>ケンチク</t>
    </rPh>
    <rPh sb="9" eb="11">
      <t>セツビ</t>
    </rPh>
    <phoneticPr fontId="4"/>
  </si>
  <si>
    <t>確認申請取り下げ届</t>
    <rPh sb="0" eb="2">
      <t>カクニン</t>
    </rPh>
    <rPh sb="4" eb="5">
      <t>ト</t>
    </rPh>
    <rPh sb="6" eb="7">
      <t>サ</t>
    </rPh>
    <rPh sb="8" eb="9">
      <t>トド</t>
    </rPh>
    <phoneticPr fontId="4"/>
  </si>
  <si>
    <t>計画変更確認申請書</t>
    <rPh sb="0" eb="2">
      <t>ケイカク</t>
    </rPh>
    <rPh sb="2" eb="4">
      <t>ヘンコウ</t>
    </rPh>
    <rPh sb="4" eb="6">
      <t>カクニン</t>
    </rPh>
    <phoneticPr fontId="4"/>
  </si>
  <si>
    <t>（法第８８条第１項）</t>
  </si>
  <si>
    <t>軽微変更報告書</t>
    <rPh sb="0" eb="2">
      <t>ケイビ</t>
    </rPh>
    <rPh sb="2" eb="4">
      <t>ヘンコウ</t>
    </rPh>
    <rPh sb="4" eb="7">
      <t>ホウコクショ</t>
    </rPh>
    <phoneticPr fontId="4"/>
  </si>
  <si>
    <t>（注記）</t>
    <phoneticPr fontId="4"/>
  </si>
  <si>
    <t>確認申請書（工作物１）</t>
    <rPh sb="0" eb="2">
      <t>カクニン</t>
    </rPh>
    <rPh sb="6" eb="9">
      <t>コウサクブツ</t>
    </rPh>
    <phoneticPr fontId="4"/>
  </si>
  <si>
    <t>建築工事届</t>
    <rPh sb="0" eb="2">
      <t>ケンチク</t>
    </rPh>
    <rPh sb="2" eb="4">
      <t>コウジ</t>
    </rPh>
    <rPh sb="4" eb="5">
      <t>トド</t>
    </rPh>
    <phoneticPr fontId="4"/>
  </si>
  <si>
    <t>別紙（他の設置者）</t>
    <rPh sb="0" eb="2">
      <t>ベッシ</t>
    </rPh>
    <rPh sb="3" eb="4">
      <t>タ</t>
    </rPh>
    <rPh sb="5" eb="8">
      <t>セッチシャ</t>
    </rPh>
    <phoneticPr fontId="4"/>
  </si>
  <si>
    <t>検査添付写真（軸組仕口）</t>
    <rPh sb="0" eb="2">
      <t>ケンサ</t>
    </rPh>
    <rPh sb="2" eb="4">
      <t>テンプ</t>
    </rPh>
    <rPh sb="4" eb="6">
      <t>シャシン</t>
    </rPh>
    <rPh sb="7" eb="8">
      <t>ジク</t>
    </rPh>
    <rPh sb="8" eb="9">
      <t>グ</t>
    </rPh>
    <rPh sb="9" eb="10">
      <t>シ</t>
    </rPh>
    <rPh sb="10" eb="11">
      <t>グチ</t>
    </rPh>
    <phoneticPr fontId="4"/>
  </si>
  <si>
    <t>計画変更確認申請書（昇降機）</t>
    <rPh sb="0" eb="2">
      <t>ケイカク</t>
    </rPh>
    <rPh sb="2" eb="4">
      <t>ヘンコウ</t>
    </rPh>
    <rPh sb="4" eb="6">
      <t>カクニン</t>
    </rPh>
    <rPh sb="10" eb="13">
      <t>ショウコウキ</t>
    </rPh>
    <phoneticPr fontId="4"/>
  </si>
  <si>
    <t>（注記）</t>
    <phoneticPr fontId="4"/>
  </si>
  <si>
    <t>確認申請書（昇降機以外の建築設備）</t>
    <rPh sb="12" eb="14">
      <t>ケンチク</t>
    </rPh>
    <rPh sb="14" eb="16">
      <t>セツビ</t>
    </rPh>
    <phoneticPr fontId="4"/>
  </si>
  <si>
    <t>(3)</t>
    <phoneticPr fontId="4"/>
  </si>
  <si>
    <t>別紙（他の建築主）</t>
    <rPh sb="0" eb="2">
      <t>ベッシ</t>
    </rPh>
    <rPh sb="3" eb="4">
      <t>タ</t>
    </rPh>
    <rPh sb="5" eb="7">
      <t>ケンチク</t>
    </rPh>
    <rPh sb="7" eb="8">
      <t>ヌシ</t>
    </rPh>
    <phoneticPr fontId="4"/>
  </si>
  <si>
    <t>（注記）</t>
    <phoneticPr fontId="4"/>
  </si>
  <si>
    <t>（注記）</t>
    <phoneticPr fontId="4"/>
  </si>
  <si>
    <t>確認申請書（昇降機）</t>
    <rPh sb="0" eb="2">
      <t>カクニン</t>
    </rPh>
    <rPh sb="6" eb="9">
      <t>ショウコウキ</t>
    </rPh>
    <phoneticPr fontId="4"/>
  </si>
  <si>
    <t>(2)</t>
    <phoneticPr fontId="4"/>
  </si>
  <si>
    <t>完了検査申請書</t>
    <rPh sb="0" eb="2">
      <t>カンリョウ</t>
    </rPh>
    <rPh sb="2" eb="4">
      <t>ケンサ</t>
    </rPh>
    <phoneticPr fontId="4"/>
  </si>
  <si>
    <t>計画変更確認申請書（建築物）</t>
    <rPh sb="0" eb="2">
      <t>ケイカク</t>
    </rPh>
    <rPh sb="2" eb="4">
      <t>ヘンコウ</t>
    </rPh>
    <rPh sb="4" eb="6">
      <t>カクニン</t>
    </rPh>
    <rPh sb="10" eb="13">
      <t>ケンチクブツ</t>
    </rPh>
    <phoneticPr fontId="4"/>
  </si>
  <si>
    <t>（注記）</t>
    <phoneticPr fontId="4"/>
  </si>
  <si>
    <t>（注記）</t>
    <phoneticPr fontId="4"/>
  </si>
  <si>
    <t>建築物別概要（追加）</t>
  </si>
  <si>
    <t>建築主複数名用</t>
    <rPh sb="0" eb="2">
      <t>ケンチク</t>
    </rPh>
    <rPh sb="2" eb="3">
      <t>ヌシ</t>
    </rPh>
    <rPh sb="3" eb="5">
      <t>フクスウ</t>
    </rPh>
    <rPh sb="5" eb="6">
      <t>メイ</t>
    </rPh>
    <rPh sb="6" eb="7">
      <t>ヨウ</t>
    </rPh>
    <phoneticPr fontId="4"/>
  </si>
  <si>
    <t>建築主１名用</t>
    <rPh sb="0" eb="2">
      <t>ケンチク</t>
    </rPh>
    <rPh sb="2" eb="3">
      <t>ヌシ</t>
    </rPh>
    <rPh sb="4" eb="5">
      <t>メイ</t>
    </rPh>
    <rPh sb="5" eb="6">
      <t>ヨウ</t>
    </rPh>
    <phoneticPr fontId="4"/>
  </si>
  <si>
    <t>中間検査申請書</t>
    <rPh sb="0" eb="2">
      <t>チュウカン</t>
    </rPh>
    <rPh sb="2" eb="4">
      <t>ケンサ</t>
    </rPh>
    <phoneticPr fontId="4"/>
  </si>
  <si>
    <t>建築計画概要書</t>
    <rPh sb="0" eb="2">
      <t>ケンチク</t>
    </rPh>
    <rPh sb="2" eb="4">
      <t>ケイカク</t>
    </rPh>
    <rPh sb="4" eb="7">
      <t>ガイヨウショ</t>
    </rPh>
    <phoneticPr fontId="4"/>
  </si>
  <si>
    <t>確認申請書（建築物）</t>
  </si>
  <si>
    <t>(1)</t>
    <phoneticPr fontId="4"/>
  </si>
  <si>
    <t>帳票に直接上書きすることも可能です。</t>
    <rPh sb="0" eb="2">
      <t>チョウヒョウ</t>
    </rPh>
    <rPh sb="3" eb="5">
      <t>チョクセツ</t>
    </rPh>
    <rPh sb="5" eb="7">
      <t>ウワガ</t>
    </rPh>
    <rPh sb="13" eb="15">
      <t>カノウ</t>
    </rPh>
    <phoneticPr fontId="4"/>
  </si>
  <si>
    <t>各帳票は、「確認申請書（建築）入力画面」にて入力した内容を反映しておりますが、帳票によって追加で入力する項目がございます。</t>
    <rPh sb="0" eb="1">
      <t>カク</t>
    </rPh>
    <rPh sb="1" eb="3">
      <t>チョウヒョウ</t>
    </rPh>
    <rPh sb="6" eb="8">
      <t>カクニン</t>
    </rPh>
    <rPh sb="12" eb="14">
      <t>ケンチク</t>
    </rPh>
    <rPh sb="15" eb="17">
      <t>ニュウリョク</t>
    </rPh>
    <rPh sb="17" eb="19">
      <t>ガメン</t>
    </rPh>
    <rPh sb="22" eb="24">
      <t>ニュウリョク</t>
    </rPh>
    <rPh sb="26" eb="28">
      <t>ナイヨウ</t>
    </rPh>
    <rPh sb="29" eb="31">
      <t>ハンエイ</t>
    </rPh>
    <phoneticPr fontId="4"/>
  </si>
  <si>
    <t>印刷対象の帳票を指定し、印刷内容を表示して確認後に印刷してください。</t>
  </si>
  <si>
    <t>建築物別概要（追加）入力</t>
    <rPh sb="0" eb="3">
      <t>ケンチクブツ</t>
    </rPh>
    <rPh sb="3" eb="4">
      <t>ベツ</t>
    </rPh>
    <rPh sb="4" eb="6">
      <t>ガイヨウ</t>
    </rPh>
    <rPh sb="7" eb="9">
      <t>ツイカ</t>
    </rPh>
    <rPh sb="10" eb="12">
      <t>ニュウリョク</t>
    </rPh>
    <phoneticPr fontId="4"/>
  </si>
  <si>
    <t>他の建築主入力</t>
  </si>
  <si>
    <t>確認申請書（注記）</t>
  </si>
  <si>
    <t>確認申請書入力</t>
  </si>
  <si>
    <t>「確認申請書入力」画面にて申請内容を入力してください。建築主が２以上の場合は、「他の建築主入力」画面にて追加入力してください。</t>
    <rPh sb="1" eb="3">
      <t>カクニン</t>
    </rPh>
    <rPh sb="6" eb="8">
      <t>ニュウリョク</t>
    </rPh>
    <rPh sb="15" eb="17">
      <t>ナイヨウ</t>
    </rPh>
    <rPh sb="18" eb="20">
      <t>ニュウリョク</t>
    </rPh>
    <rPh sb="27" eb="29">
      <t>ケンチク</t>
    </rPh>
    <rPh sb="29" eb="30">
      <t>ヌシ</t>
    </rPh>
    <rPh sb="32" eb="34">
      <t>イジョウ</t>
    </rPh>
    <rPh sb="35" eb="37">
      <t>バアイ</t>
    </rPh>
    <rPh sb="40" eb="41">
      <t>タ</t>
    </rPh>
    <rPh sb="42" eb="44">
      <t>ケンチク</t>
    </rPh>
    <rPh sb="44" eb="45">
      <t>ヌシ</t>
    </rPh>
    <rPh sb="45" eb="47">
      <t>ニュウリョク</t>
    </rPh>
    <rPh sb="52" eb="54">
      <t>ツイカ</t>
    </rPh>
    <rPh sb="54" eb="56">
      <t>ニュウリョク</t>
    </rPh>
    <phoneticPr fontId="4"/>
  </si>
  <si>
    <t>１．データ入力</t>
    <rPh sb="5" eb="7">
      <t>ニュウリョク</t>
    </rPh>
    <phoneticPr fontId="4"/>
  </si>
  <si>
    <t>初期画面</t>
    <rPh sb="0" eb="2">
      <t>ショキ</t>
    </rPh>
    <rPh sb="2" eb="4">
      <t>ガメン</t>
    </rPh>
    <phoneticPr fontId="4"/>
  </si>
  <si>
    <t>作業メニュー</t>
    <rPh sb="0" eb="2">
      <t>サギョウ</t>
    </rPh>
    <phoneticPr fontId="4"/>
  </si>
  <si>
    <t>※追加の概要入力はこちらから</t>
    <rPh sb="1" eb="3">
      <t>ツイカ</t>
    </rPh>
    <rPh sb="4" eb="6">
      <t>ガイヨウ</t>
    </rPh>
    <rPh sb="6" eb="8">
      <t>ニュウリョク</t>
    </rPh>
    <phoneticPr fontId="4"/>
  </si>
  <si>
    <t>建築物別概要（追加）　入力</t>
  </si>
  <si>
    <t>)</t>
    <phoneticPr fontId="4"/>
  </si>
  <si>
    <t>)</t>
    <phoneticPr fontId="4"/>
  </si>
  <si>
    <t>㎡</t>
  </si>
  <si>
    <t>）（</t>
  </si>
  <si>
    <t>（</t>
  </si>
  <si>
    <t>【ﾍ.】</t>
  </si>
  <si>
    <t>)</t>
    <phoneticPr fontId="4"/>
  </si>
  <si>
    <t>【ﾎ.】</t>
  </si>
  <si>
    <t>【ﾆ.】</t>
  </si>
  <si>
    <t>【ﾊ.】</t>
  </si>
  <si>
    <t>【ﾛ.】</t>
  </si>
  <si>
    <t>【ｲ.】</t>
    <phoneticPr fontId="4"/>
  </si>
  <si>
    <t>【ｲ.】</t>
    <phoneticPr fontId="4"/>
  </si>
  <si>
    <t>床面積</t>
  </si>
  <si>
    <t>具体的な用途の名称</t>
  </si>
  <si>
    <t>用途の区分</t>
  </si>
  <si>
    <t>無</t>
    <rPh sb="0" eb="1">
      <t>ム</t>
    </rPh>
    <phoneticPr fontId="4"/>
  </si>
  <si>
    <t>有</t>
    <rPh sb="0" eb="1">
      <t>アリ</t>
    </rPh>
    <phoneticPr fontId="4"/>
  </si>
  <si>
    <t>ｍ</t>
    <phoneticPr fontId="4"/>
  </si>
  <si>
    <t>ｍ</t>
    <phoneticPr fontId="4"/>
  </si>
  <si>
    <t>階</t>
  </si>
  <si>
    <t>建築物の階別概要</t>
    <phoneticPr fontId="4"/>
  </si>
  <si>
    <t>建築物の階別概要</t>
    <phoneticPr fontId="4"/>
  </si>
  <si>
    <t>)</t>
    <phoneticPr fontId="4"/>
  </si>
  <si>
    <t>【ｲ.】</t>
    <phoneticPr fontId="4"/>
  </si>
  <si>
    <t>ｍ</t>
    <phoneticPr fontId="4"/>
  </si>
  <si>
    <t>建築物の階別概要</t>
    <phoneticPr fontId="4"/>
  </si>
  <si>
    <t>)</t>
    <phoneticPr fontId="4"/>
  </si>
  <si>
    <t>【ｲ.】</t>
    <phoneticPr fontId="4"/>
  </si>
  <si>
    <t/>
  </si>
  <si>
    <t>ください。</t>
  </si>
  <si>
    <t>項目を書き換えて</t>
    <phoneticPr fontId="4"/>
  </si>
  <si>
    <t>メンテナンスより、</t>
    <phoneticPr fontId="4"/>
  </si>
  <si>
    <t>←プルダウンメニューは変更できます。</t>
    <rPh sb="11" eb="13">
      <t>ヘンコウ</t>
    </rPh>
    <phoneticPr fontId="4"/>
  </si>
  <si>
    <t xml:space="preserve"> </t>
    <phoneticPr fontId="4"/>
  </si>
  <si>
    <t>[</t>
  </si>
  <si>
    <t>）</t>
  </si>
  <si>
    <t>【ﾛ.合計】</t>
  </si>
  <si>
    <t>合　計</t>
  </si>
  <si>
    <t>申請以外の部分</t>
  </si>
  <si>
    <t>申請部分</t>
  </si>
  <si>
    <t>【ｲ.階別】</t>
  </si>
  <si>
    <t>[</t>
    <phoneticPr fontId="4"/>
  </si>
  <si>
    <t>[</t>
    <phoneticPr fontId="4"/>
  </si>
  <si>
    <t>号</t>
    <rPh sb="0" eb="1">
      <t>ゴウ</t>
    </rPh>
    <phoneticPr fontId="4"/>
  </si>
  <si>
    <t>第</t>
    <rPh sb="0" eb="1">
      <t>ダイ</t>
    </rPh>
    <phoneticPr fontId="4"/>
  </si>
  <si>
    <t>号</t>
  </si>
  <si>
    <t>第</t>
  </si>
  <si>
    <t>無</t>
    <rPh sb="0" eb="1">
      <t>ナシ</t>
    </rPh>
    <phoneticPr fontId="4"/>
  </si>
  <si>
    <t>有</t>
    <rPh sb="0" eb="1">
      <t>アリ</t>
    </rPh>
    <phoneticPr fontId="4"/>
  </si>
  <si>
    <t>ｍ</t>
  </si>
  <si>
    <t>項目を書き換えて</t>
    <phoneticPr fontId="4"/>
  </si>
  <si>
    <t>メンテナンスより、</t>
    <phoneticPr fontId="4"/>
  </si>
  <si>
    <t>[</t>
    <phoneticPr fontId="4"/>
  </si>
  <si>
    <t>４．構造　]</t>
    <rPh sb="2" eb="4">
      <t>コウゾウ</t>
    </rPh>
    <phoneticPr fontId="4"/>
  </si>
  <si>
    <t>大規模の模様替</t>
  </si>
  <si>
    <t>大規模の修繕</t>
  </si>
  <si>
    <t>用途変更</t>
  </si>
  <si>
    <t>移転</t>
  </si>
  <si>
    <t>改築</t>
  </si>
  <si>
    <t>増築</t>
  </si>
  <si>
    <t>新築</t>
  </si>
  <si>
    <t>３．工事種別　]</t>
    <rPh sb="2" eb="4">
      <t>コウジ</t>
    </rPh>
    <rPh sb="4" eb="6">
      <t>シュベツ</t>
    </rPh>
    <phoneticPr fontId="4"/>
  </si>
  <si>
    <t>（区分</t>
  </si>
  <si>
    <t>２．用途　]　</t>
    <rPh sb="2" eb="4">
      <t>ヨウト</t>
    </rPh>
    <phoneticPr fontId="4"/>
  </si>
  <si>
    <t>１．番号　]</t>
    <rPh sb="2" eb="4">
      <t>バンゴウ</t>
    </rPh>
    <phoneticPr fontId="4"/>
  </si>
  <si>
    <t>建築物別概要</t>
  </si>
  <si>
    <t>（日付）</t>
    <rPh sb="1" eb="3">
      <t>ヒヅケ</t>
    </rPh>
    <phoneticPr fontId="4"/>
  </si>
  <si>
    <t>北側高さ制限不適用</t>
    <rPh sb="0" eb="2">
      <t>キタガワ</t>
    </rPh>
    <rPh sb="2" eb="3">
      <t>タカ</t>
    </rPh>
    <rPh sb="4" eb="6">
      <t>セイゲン</t>
    </rPh>
    <rPh sb="6" eb="7">
      <t>フ</t>
    </rPh>
    <rPh sb="7" eb="9">
      <t>テキヨウ</t>
    </rPh>
    <phoneticPr fontId="4"/>
  </si>
  <si>
    <t>隣地高さ制限不適用</t>
    <rPh sb="0" eb="2">
      <t>リンチ</t>
    </rPh>
    <rPh sb="2" eb="3">
      <t>タカ</t>
    </rPh>
    <rPh sb="4" eb="6">
      <t>セイゲン</t>
    </rPh>
    <rPh sb="6" eb="7">
      <t>フ</t>
    </rPh>
    <rPh sb="7" eb="9">
      <t>テキヨウ</t>
    </rPh>
    <phoneticPr fontId="4"/>
  </si>
  <si>
    <t>道路高さ制限不適用</t>
    <rPh sb="0" eb="2">
      <t>ドウロ</t>
    </rPh>
    <rPh sb="2" eb="3">
      <t>タカ</t>
    </rPh>
    <rPh sb="4" eb="6">
      <t>セイゲン</t>
    </rPh>
    <rPh sb="6" eb="7">
      <t>フ</t>
    </rPh>
    <rPh sb="7" eb="9">
      <t>テキヨウ</t>
    </rPh>
    <phoneticPr fontId="4"/>
  </si>
  <si>
    <t xml:space="preserve">) </t>
    <phoneticPr fontId="4"/>
  </si>
  <si>
    <t>(</t>
    <phoneticPr fontId="4"/>
  </si>
  <si>
    <t>(</t>
    <phoneticPr fontId="4"/>
  </si>
  <si>
    <t>地下</t>
  </si>
  <si>
    <t>地上</t>
    <phoneticPr fontId="4"/>
  </si>
  <si>
    <t>他の建築物</t>
  </si>
  <si>
    <t>　(申請に係る建築物）</t>
    <phoneticPr fontId="4"/>
  </si>
  <si>
    <t>[</t>
    <phoneticPr fontId="4"/>
  </si>
  <si>
    <t>％</t>
    <phoneticPr fontId="4"/>
  </si>
  <si>
    <t>㎡</t>
    <phoneticPr fontId="4"/>
  </si>
  <si>
    <t xml:space="preserve">) </t>
    <phoneticPr fontId="4"/>
  </si>
  <si>
    <t>) (</t>
    <phoneticPr fontId="4"/>
  </si>
  <si>
    <t>(</t>
    <phoneticPr fontId="4"/>
  </si>
  <si>
    <t>合計</t>
    <phoneticPr fontId="4"/>
  </si>
  <si>
    <t>申請以外の部分</t>
    <phoneticPr fontId="4"/>
  </si>
  <si>
    <t>％</t>
    <phoneticPr fontId="4"/>
  </si>
  <si>
    <t>㎡</t>
    <phoneticPr fontId="4"/>
  </si>
  <si>
    <t xml:space="preserve">) </t>
    <phoneticPr fontId="4"/>
  </si>
  <si>
    <t>) (</t>
    <phoneticPr fontId="4"/>
  </si>
  <si>
    <t>(</t>
    <phoneticPr fontId="4"/>
  </si>
  <si>
    <t xml:space="preserve">) </t>
    <phoneticPr fontId="4"/>
  </si>
  <si>
    <t>合計</t>
    <phoneticPr fontId="4"/>
  </si>
  <si>
    <t>) (</t>
    <phoneticPr fontId="4"/>
  </si>
  <si>
    <t>申請以外の部分</t>
    <phoneticPr fontId="4"/>
  </si>
  <si>
    <t>(</t>
    <phoneticPr fontId="4"/>
  </si>
  <si>
    <t>[</t>
    <phoneticPr fontId="4"/>
  </si>
  <si>
    <t>)</t>
    <phoneticPr fontId="4"/>
  </si>
  <si>
    <t>（区分</t>
    <rPh sb="1" eb="3">
      <t>クブン</t>
    </rPh>
    <phoneticPr fontId="4"/>
  </si>
  <si>
    <t>％</t>
    <phoneticPr fontId="4"/>
  </si>
  <si>
    <t>㎡</t>
    <phoneticPr fontId="4"/>
  </si>
  <si>
    <t>(2)</t>
    <phoneticPr fontId="4"/>
  </si>
  <si>
    <t>(1)</t>
    <phoneticPr fontId="4"/>
  </si>
  <si>
    <t>項目を書き換えて</t>
    <phoneticPr fontId="4"/>
  </si>
  <si>
    <t>メンテナンスより、</t>
    <phoneticPr fontId="4"/>
  </si>
  <si>
    <t>ｍ</t>
    <phoneticPr fontId="4"/>
  </si>
  <si>
    <t>ｍ</t>
    <phoneticPr fontId="4"/>
  </si>
  <si>
    <t>[</t>
    <phoneticPr fontId="4"/>
  </si>
  <si>
    <t>）</t>
    <phoneticPr fontId="4"/>
  </si>
  <si>
    <t>）</t>
    <phoneticPr fontId="4"/>
  </si>
  <si>
    <t>その他（</t>
    <rPh sb="2" eb="3">
      <t>タ</t>
    </rPh>
    <phoneticPr fontId="4"/>
  </si>
  <si>
    <t>該当するところをクリックしてください</t>
  </si>
  <si>
    <t>指定無し</t>
    <rPh sb="0" eb="2">
      <t>シテイ</t>
    </rPh>
    <rPh sb="2" eb="3">
      <t>ナ</t>
    </rPh>
    <phoneticPr fontId="4"/>
  </si>
  <si>
    <t>準防火地域</t>
    <rPh sb="0" eb="1">
      <t>ジュン</t>
    </rPh>
    <rPh sb="1" eb="3">
      <t>ボウカ</t>
    </rPh>
    <rPh sb="3" eb="5">
      <t>チイキ</t>
    </rPh>
    <phoneticPr fontId="4"/>
  </si>
  <si>
    <t>防火地域</t>
    <rPh sb="0" eb="2">
      <t>ボウカ</t>
    </rPh>
    <rPh sb="2" eb="4">
      <t>チイキ</t>
    </rPh>
    <phoneticPr fontId="4"/>
  </si>
  <si>
    <t>都市計画区域及び準都市計画区域外</t>
    <rPh sb="0" eb="2">
      <t>トシ</t>
    </rPh>
    <rPh sb="2" eb="4">
      <t>ケイカク</t>
    </rPh>
    <rPh sb="4" eb="6">
      <t>クイキ</t>
    </rPh>
    <rPh sb="6" eb="7">
      <t>オヨ</t>
    </rPh>
    <rPh sb="8" eb="9">
      <t>ジュン</t>
    </rPh>
    <rPh sb="9" eb="10">
      <t>ト</t>
    </rPh>
    <rPh sb="10" eb="11">
      <t>シ</t>
    </rPh>
    <rPh sb="11" eb="13">
      <t>ケイカク</t>
    </rPh>
    <rPh sb="13" eb="15">
      <t>クイキ</t>
    </rPh>
    <rPh sb="15" eb="16">
      <t>ガイ</t>
    </rPh>
    <phoneticPr fontId="4"/>
  </si>
  <si>
    <t>準都市計画区域内</t>
    <rPh sb="0" eb="1">
      <t>ジュン</t>
    </rPh>
    <rPh sb="1" eb="2">
      <t>ト</t>
    </rPh>
    <rPh sb="2" eb="3">
      <t>シ</t>
    </rPh>
    <rPh sb="3" eb="5">
      <t>ケイカク</t>
    </rPh>
    <rPh sb="5" eb="7">
      <t>クイキ</t>
    </rPh>
    <rPh sb="7" eb="8">
      <t>ナイ</t>
    </rPh>
    <phoneticPr fontId="4"/>
  </si>
  <si>
    <t>区域区分非設定）</t>
    <rPh sb="0" eb="2">
      <t>クイキ</t>
    </rPh>
    <rPh sb="2" eb="4">
      <t>クブン</t>
    </rPh>
    <rPh sb="4" eb="5">
      <t>ヒ</t>
    </rPh>
    <rPh sb="5" eb="7">
      <t>セッテイ</t>
    </rPh>
    <phoneticPr fontId="4"/>
  </si>
  <si>
    <t>市街化調整区域</t>
    <rPh sb="0" eb="3">
      <t>シガイカ</t>
    </rPh>
    <rPh sb="3" eb="5">
      <t>チョウセイ</t>
    </rPh>
    <rPh sb="5" eb="7">
      <t>クイキ</t>
    </rPh>
    <phoneticPr fontId="4"/>
  </si>
  <si>
    <t>市街化区域</t>
    <rPh sb="0" eb="3">
      <t>シガイカ</t>
    </rPh>
    <rPh sb="3" eb="5">
      <t>クイキ</t>
    </rPh>
    <phoneticPr fontId="4"/>
  </si>
  <si>
    <t>（</t>
    <phoneticPr fontId="4"/>
  </si>
  <si>
    <t>（</t>
    <phoneticPr fontId="4"/>
  </si>
  <si>
    <t>都市計画区域内</t>
    <rPh sb="0" eb="2">
      <t>トシ</t>
    </rPh>
    <rPh sb="2" eb="4">
      <t>ケイカク</t>
    </rPh>
    <rPh sb="4" eb="6">
      <t>クイキ</t>
    </rPh>
    <rPh sb="6" eb="7">
      <t>ナイ</t>
    </rPh>
    <phoneticPr fontId="4"/>
  </si>
  <si>
    <t>（番地その他）</t>
    <rPh sb="1" eb="3">
      <t>バンチ</t>
    </rPh>
    <rPh sb="5" eb="6">
      <t>タ</t>
    </rPh>
    <phoneticPr fontId="4"/>
  </si>
  <si>
    <t>（市区町村等）</t>
    <rPh sb="1" eb="2">
      <t>シ</t>
    </rPh>
    <rPh sb="2" eb="3">
      <t>ク</t>
    </rPh>
    <rPh sb="3" eb="4">
      <t>チョウ</t>
    </rPh>
    <rPh sb="4" eb="5">
      <t>ソン</t>
    </rPh>
    <rPh sb="5" eb="6">
      <t>トウ</t>
    </rPh>
    <phoneticPr fontId="4"/>
  </si>
  <si>
    <t>（県名）</t>
    <rPh sb="1" eb="2">
      <t>ケン</t>
    </rPh>
    <rPh sb="2" eb="3">
      <t>メイ</t>
    </rPh>
    <phoneticPr fontId="4"/>
  </si>
  <si>
    <t>建築物及びその敷地に関する事項</t>
    <rPh sb="0" eb="2">
      <t>ケンチク</t>
    </rPh>
    <rPh sb="2" eb="3">
      <t>ブツ</t>
    </rPh>
    <rPh sb="3" eb="4">
      <t>オヨ</t>
    </rPh>
    <rPh sb="7" eb="9">
      <t>シキチ</t>
    </rPh>
    <rPh sb="10" eb="11">
      <t>カン</t>
    </rPh>
    <rPh sb="13" eb="15">
      <t>ジコウ</t>
    </rPh>
    <phoneticPr fontId="4"/>
  </si>
  <si>
    <t>【ﾎ.電話番号】</t>
  </si>
  <si>
    <t>【ﾊ.郵便番号】</t>
  </si>
  <si>
    <t>）</t>
    <phoneticPr fontId="1"/>
  </si>
  <si>
    <t>)　第　（</t>
    <phoneticPr fontId="4"/>
  </si>
  <si>
    <t>（</t>
    <phoneticPr fontId="4"/>
  </si>
  <si>
    <t>建設業の許可</t>
    <rPh sb="0" eb="3">
      <t>ケンセツギョウ</t>
    </rPh>
    <rPh sb="4" eb="6">
      <t>キョカ</t>
    </rPh>
    <phoneticPr fontId="4"/>
  </si>
  <si>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</si>
  <si>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</si>
  <si>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4"/>
  </si>
  <si>
    <t>【ﾍ.電話番号】</t>
  </si>
  <si>
    <t>【ﾎ.所在地】</t>
  </si>
  <si>
    <t>【ﾆ.郵便番号】</t>
  </si>
  <si>
    <t>）知事登録　第</t>
    <phoneticPr fontId="4"/>
  </si>
  <si>
    <t>）建築士事務所</t>
    <rPh sb="1" eb="4">
      <t>ケンチクシ</t>
    </rPh>
    <rPh sb="4" eb="6">
      <t>ジム</t>
    </rPh>
    <rPh sb="6" eb="7">
      <t>ショ</t>
    </rPh>
    <phoneticPr fontId="4"/>
  </si>
  <si>
    <t>【ﾛ.氏名】</t>
  </si>
  <si>
    <t>）登録　第</t>
    <phoneticPr fontId="4"/>
  </si>
  <si>
    <t>）建築士</t>
    <rPh sb="1" eb="4">
      <t>ケンチクシ</t>
    </rPh>
    <phoneticPr fontId="4"/>
  </si>
  <si>
    <t>（その他の工事監理者）</t>
    <rPh sb="3" eb="4">
      <t>タ</t>
    </rPh>
    <rPh sb="5" eb="7">
      <t>コウジ</t>
    </rPh>
    <rPh sb="7" eb="9">
      <t>カンリ</t>
    </rPh>
    <rPh sb="9" eb="10">
      <t>モノ</t>
    </rPh>
    <phoneticPr fontId="4"/>
  </si>
  <si>
    <t>（代表となる工事監理者）</t>
    <rPh sb="1" eb="3">
      <t>ダイヒョウ</t>
    </rPh>
    <rPh sb="6" eb="8">
      <t>コウジ</t>
    </rPh>
    <rPh sb="8" eb="10">
      <t>カンリ</t>
    </rPh>
    <rPh sb="10" eb="11">
      <t>シャ</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</si>
  <si>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</si>
  <si>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4"/>
  </si>
  <si>
    <t>設備設計一級建築士交付第</t>
    <rPh sb="0" eb="2">
      <t>セツビ</t>
    </rPh>
    <rPh sb="2" eb="4">
      <t>セッケイ</t>
    </rPh>
    <rPh sb="4" eb="6">
      <t>イッキュウ</t>
    </rPh>
    <rPh sb="6" eb="8">
      <t>ケンチク</t>
    </rPh>
    <rPh sb="8" eb="9">
      <t>シ</t>
    </rPh>
    <rPh sb="9" eb="11">
      <t>コウフ</t>
    </rPh>
    <rPh sb="11" eb="12">
      <t>ダイ</t>
    </rPh>
    <phoneticPr fontId="4"/>
  </si>
  <si>
    <t>【ﾛ．資格】</t>
    <rPh sb="3" eb="5">
      <t>シカク</t>
    </rPh>
    <phoneticPr fontId="4"/>
  </si>
  <si>
    <t>【ｲ．氏名】</t>
    <rPh sb="3" eb="5">
      <t>シメイ</t>
    </rPh>
    <phoneticPr fontId="4"/>
  </si>
  <si>
    <t>　　　建築士法第20条の3第3項の表示をした者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</si>
  <si>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建築士法第20条の3第1項の表示をした者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</si>
  <si>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構造設計一級建築士交付第</t>
    <rPh sb="0" eb="2">
      <t>コウゾウ</t>
    </rPh>
    <rPh sb="2" eb="4">
      <t>セッケイ</t>
    </rPh>
    <rPh sb="4" eb="6">
      <t>イッキュウ</t>
    </rPh>
    <rPh sb="6" eb="8">
      <t>ケンチク</t>
    </rPh>
    <rPh sb="8" eb="9">
      <t>シ</t>
    </rPh>
    <rPh sb="9" eb="11">
      <t>コウフ</t>
    </rPh>
    <rPh sb="11" eb="12">
      <t>ダイ</t>
    </rPh>
    <phoneticPr fontId="4"/>
  </si>
  <si>
    <t>　　　建築士法第20条の2第3項の表示をした者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</si>
  <si>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建築士法第20条の2第1項の表示をした者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</si>
  <si>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上記の設計者のうち、</t>
    <rPh sb="0" eb="2">
      <t>ジョウキ</t>
    </rPh>
    <rPh sb="3" eb="6">
      <t>セッケイシャ</t>
    </rPh>
    <phoneticPr fontId="4"/>
  </si>
  <si>
    <t>（構造設計一級建築士又は設備設計一級建築士である旨の表示をした者）</t>
    <rPh sb="1" eb="3">
      <t>コウゾウ</t>
    </rPh>
    <rPh sb="3" eb="5">
      <t>セッケイ</t>
    </rPh>
    <rPh sb="5" eb="7">
      <t>イッキュウ</t>
    </rPh>
    <rPh sb="7" eb="10">
      <t>ケンチクシ</t>
    </rPh>
    <rPh sb="10" eb="11">
      <t>マタ</t>
    </rPh>
    <rPh sb="12" eb="14">
      <t>セツビ</t>
    </rPh>
    <rPh sb="14" eb="16">
      <t>セッケイ</t>
    </rPh>
    <rPh sb="16" eb="18">
      <t>イッキュウ</t>
    </rPh>
    <rPh sb="18" eb="21">
      <t>ケンチクシ</t>
    </rPh>
    <rPh sb="24" eb="25">
      <t>ムネ</t>
    </rPh>
    <rPh sb="26" eb="28">
      <t>ヒョウジ</t>
    </rPh>
    <rPh sb="31" eb="32">
      <t>モノ</t>
    </rPh>
    <phoneticPr fontId="4"/>
  </si>
  <si>
    <t>（その他の設計者）</t>
    <rPh sb="3" eb="4">
      <t>タ</t>
    </rPh>
    <rPh sb="5" eb="8">
      <t>セッケイシャ</t>
    </rPh>
    <phoneticPr fontId="4"/>
  </si>
  <si>
    <t>（代表となる設計者）</t>
    <rPh sb="1" eb="3">
      <t>ダイヒョウ</t>
    </rPh>
    <rPh sb="6" eb="9">
      <t>セッケイシャ</t>
    </rPh>
    <phoneticPr fontId="4"/>
  </si>
  <si>
    <t>【ﾆ.住所】</t>
  </si>
  <si>
    <t>【ｲ.氏名のフリガナ】</t>
    <phoneticPr fontId="4"/>
  </si>
  <si>
    <t>建築主会社名</t>
  </si>
  <si>
    <t>※建築主が法人の場合、こちらに会社名を入力してください。</t>
    <rPh sb="1" eb="3">
      <t>ケンチク</t>
    </rPh>
    <rPh sb="3" eb="4">
      <t>ヌシ</t>
    </rPh>
    <rPh sb="5" eb="7">
      <t>ホウジン</t>
    </rPh>
    <rPh sb="8" eb="10">
      <t>バアイ</t>
    </rPh>
    <rPh sb="15" eb="17">
      <t>カイシャ</t>
    </rPh>
    <rPh sb="17" eb="18">
      <t>メイ</t>
    </rPh>
    <rPh sb="19" eb="21">
      <t>ニュウリョク</t>
    </rPh>
    <phoneticPr fontId="4"/>
  </si>
  <si>
    <t>建築主会社名フリガナ</t>
    <phoneticPr fontId="4"/>
  </si>
  <si>
    <t>他の建築主入力</t>
    <rPh sb="0" eb="1">
      <t>タ</t>
    </rPh>
    <rPh sb="2" eb="4">
      <t>ケンチク</t>
    </rPh>
    <rPh sb="4" eb="5">
      <t>ヌシ</t>
    </rPh>
    <rPh sb="5" eb="7">
      <t>ニュウリョク</t>
    </rPh>
    <phoneticPr fontId="4"/>
  </si>
  <si>
    <t>建築主が２以上のときは、「他の建築主入力」画面で追加入力してください</t>
    <rPh sb="0" eb="2">
      <t>ケンチク</t>
    </rPh>
    <rPh sb="2" eb="3">
      <t>ヌシ</t>
    </rPh>
    <rPh sb="5" eb="7">
      <t>イジョウ</t>
    </rPh>
    <rPh sb="13" eb="14">
      <t>タ</t>
    </rPh>
    <rPh sb="15" eb="17">
      <t>ケンチク</t>
    </rPh>
    <rPh sb="17" eb="18">
      <t>シュ</t>
    </rPh>
    <rPh sb="18" eb="20">
      <t>ニュウリョク</t>
    </rPh>
    <rPh sb="21" eb="23">
      <t>ガメン</t>
    </rPh>
    <rPh sb="24" eb="26">
      <t>ツイカ</t>
    </rPh>
    <rPh sb="26" eb="28">
      <t>ニュウリョク</t>
    </rPh>
    <phoneticPr fontId="4"/>
  </si>
  <si>
    <t>建築主等の概要　</t>
    <rPh sb="0" eb="2">
      <t>ケンチク</t>
    </rPh>
    <rPh sb="2" eb="3">
      <t>ヌシ</t>
    </rPh>
    <rPh sb="3" eb="4">
      <t>トウ</t>
    </rPh>
    <rPh sb="5" eb="7">
      <t>ガイヨウ</t>
    </rPh>
    <phoneticPr fontId="4"/>
  </si>
  <si>
    <t>メーカー管理番号</t>
    <rPh sb="4" eb="6">
      <t>カンリ</t>
    </rPh>
    <rPh sb="6" eb="8">
      <t>バンゴウ</t>
    </rPh>
    <phoneticPr fontId="4"/>
  </si>
  <si>
    <t>建築名称</t>
    <rPh sb="0" eb="2">
      <t>ケンチク</t>
    </rPh>
    <rPh sb="2" eb="4">
      <t>メイショウ</t>
    </rPh>
    <phoneticPr fontId="4"/>
  </si>
  <si>
    <t>建築名称フリガナ</t>
    <rPh sb="0" eb="2">
      <t>ケンチク</t>
    </rPh>
    <rPh sb="2" eb="4">
      <t>メイショウ</t>
    </rPh>
    <phoneticPr fontId="4"/>
  </si>
  <si>
    <t>確認申請日</t>
    <rPh sb="0" eb="2">
      <t>カクニン</t>
    </rPh>
    <rPh sb="4" eb="5">
      <t>ビ</t>
    </rPh>
    <phoneticPr fontId="4"/>
  </si>
  <si>
    <t>提出先支店名</t>
    <rPh sb="0" eb="2">
      <t>テイシュツ</t>
    </rPh>
    <rPh sb="2" eb="3">
      <t>サキ</t>
    </rPh>
    <rPh sb="3" eb="5">
      <t>シテン</t>
    </rPh>
    <rPh sb="5" eb="6">
      <t>メイ</t>
    </rPh>
    <phoneticPr fontId="4"/>
  </si>
  <si>
    <t>指定確認検査機関
　株式会社東日本住宅評価センター　様</t>
    <rPh sb="0" eb="2">
      <t>シテイ</t>
    </rPh>
    <rPh sb="2" eb="4">
      <t>カクニン</t>
    </rPh>
    <rPh sb="4" eb="6">
      <t>ケンサ</t>
    </rPh>
    <rPh sb="6" eb="8">
      <t>キカン</t>
    </rPh>
    <rPh sb="10" eb="14">
      <t>カブシキガイシャ</t>
    </rPh>
    <rPh sb="14" eb="15">
      <t>ヒガシ</t>
    </rPh>
    <rPh sb="15" eb="17">
      <t>ニホン</t>
    </rPh>
    <rPh sb="17" eb="19">
      <t>ジュウタク</t>
    </rPh>
    <rPh sb="19" eb="21">
      <t>ヒョウカ</t>
    </rPh>
    <rPh sb="26" eb="27">
      <t>サマ</t>
    </rPh>
    <phoneticPr fontId="4"/>
  </si>
  <si>
    <t>提出先</t>
    <rPh sb="0" eb="2">
      <t>テイシュツ</t>
    </rPh>
    <rPh sb="2" eb="3">
      <t>サキ</t>
    </rPh>
    <phoneticPr fontId="4"/>
  </si>
  <si>
    <t>確認申請書（建築物）入力画面</t>
    <rPh sb="0" eb="2">
      <t>カクニン</t>
    </rPh>
    <rPh sb="6" eb="8">
      <t>ケンチク</t>
    </rPh>
    <rPh sb="8" eb="9">
      <t>ブツ</t>
    </rPh>
    <rPh sb="10" eb="12">
      <t>ニュウリョク</t>
    </rPh>
    <rPh sb="12" eb="14">
      <t>ガメン</t>
    </rPh>
    <phoneticPr fontId="4"/>
  </si>
  <si>
    <t>【ｲ.氏名のフリガナ】</t>
    <phoneticPr fontId="4"/>
  </si>
  <si>
    <t>[１．他の建築主（３）　]</t>
    <rPh sb="3" eb="4">
      <t>ホカ</t>
    </rPh>
    <rPh sb="5" eb="7">
      <t>ケンチク</t>
    </rPh>
    <rPh sb="7" eb="8">
      <t>ヌシ</t>
    </rPh>
    <phoneticPr fontId="4"/>
  </si>
  <si>
    <t>[１．他の建築主（２）　]</t>
    <rPh sb="3" eb="4">
      <t>ホカ</t>
    </rPh>
    <rPh sb="5" eb="7">
      <t>ケンチク</t>
    </rPh>
    <rPh sb="7" eb="8">
      <t>ヌシ</t>
    </rPh>
    <phoneticPr fontId="4"/>
  </si>
  <si>
    <t>[１．他の建築主（１）　]</t>
    <rPh sb="3" eb="4">
      <t>ホカ</t>
    </rPh>
    <rPh sb="5" eb="7">
      <t>ケンチク</t>
    </rPh>
    <rPh sb="7" eb="8">
      <t>ヌシ</t>
    </rPh>
    <phoneticPr fontId="4"/>
  </si>
  <si>
    <t>他の建築主　入力画面</t>
    <rPh sb="0" eb="1">
      <t>タ</t>
    </rPh>
    <rPh sb="2" eb="4">
      <t>ケンチク</t>
    </rPh>
    <rPh sb="4" eb="5">
      <t>シュ</t>
    </rPh>
    <rPh sb="6" eb="8">
      <t>ニュウリョク</t>
    </rPh>
    <rPh sb="8" eb="10">
      <t>ガメン</t>
    </rPh>
    <phoneticPr fontId="4"/>
  </si>
  <si>
    <t>建築物
番号3</t>
    <rPh sb="0" eb="3">
      <t>ケンチクブツ</t>
    </rPh>
    <rPh sb="4" eb="6">
      <t>バンゴウ</t>
    </rPh>
    <phoneticPr fontId="4"/>
  </si>
  <si>
    <t>建築物別概要　入力画面</t>
    <rPh sb="0" eb="3">
      <t>ケンチクブツ</t>
    </rPh>
    <rPh sb="3" eb="4">
      <t>ベツ</t>
    </rPh>
    <rPh sb="4" eb="6">
      <t>ガイヨウ</t>
    </rPh>
    <rPh sb="7" eb="9">
      <t>ニュウリョク</t>
    </rPh>
    <rPh sb="9" eb="11">
      <t>ガメン</t>
    </rPh>
    <phoneticPr fontId="4"/>
  </si>
  <si>
    <t>９．備考　]</t>
    <rPh sb="2" eb="4">
      <t>ビコウ</t>
    </rPh>
    <phoneticPr fontId="4"/>
  </si>
  <si>
    <t>８．その他必要な事項　]</t>
    <rPh sb="4" eb="5">
      <t>タ</t>
    </rPh>
    <rPh sb="5" eb="7">
      <t>ヒツヨウ</t>
    </rPh>
    <rPh sb="8" eb="10">
      <t>ジコウ</t>
    </rPh>
    <phoneticPr fontId="4"/>
  </si>
  <si>
    <t>）㎡</t>
    <phoneticPr fontId="4"/>
  </si>
  <si>
    <t>）　(</t>
    <phoneticPr fontId="4"/>
  </si>
  <si>
    <t>)　（</t>
    <phoneticPr fontId="4"/>
  </si>
  <si>
    <t>[ﾍ．]</t>
    <phoneticPr fontId="4"/>
  </si>
  <si>
    <t>[ﾎ．]</t>
    <phoneticPr fontId="4"/>
  </si>
  <si>
    <t>[ﾆ．]</t>
    <phoneticPr fontId="4"/>
  </si>
  <si>
    <t>[ﾊ．]</t>
    <phoneticPr fontId="4"/>
  </si>
  <si>
    <t>[ﾛ．]</t>
    <phoneticPr fontId="4"/>
  </si>
  <si>
    <t>[ｲ．]</t>
    <phoneticPr fontId="4"/>
  </si>
  <si>
    <t>床面積</t>
    <phoneticPr fontId="4"/>
  </si>
  <si>
    <t>具体的な用途の名称</t>
    <rPh sb="0" eb="3">
      <t>グタイテキ</t>
    </rPh>
    <rPh sb="4" eb="6">
      <t>ヨウト</t>
    </rPh>
    <rPh sb="7" eb="9">
      <t>メイショウ</t>
    </rPh>
    <phoneticPr fontId="4"/>
  </si>
  <si>
    <t>（用途の区分)　（</t>
    <rPh sb="1" eb="3">
      <t>ヨウト</t>
    </rPh>
    <rPh sb="4" eb="6">
      <t>クブン</t>
    </rPh>
    <phoneticPr fontId="4"/>
  </si>
  <si>
    <t>７．用途別床面積　]</t>
    <rPh sb="2" eb="4">
      <t>ヨウト</t>
    </rPh>
    <rPh sb="4" eb="5">
      <t>ベツ</t>
    </rPh>
    <rPh sb="5" eb="8">
      <t>ユカメンセキ</t>
    </rPh>
    <phoneticPr fontId="4"/>
  </si>
  <si>
    <t>無</t>
    <rPh sb="0" eb="1">
      <t>ム</t>
    </rPh>
    <phoneticPr fontId="4"/>
  </si>
  <si>
    <t>有</t>
    <rPh sb="0" eb="1">
      <t>ユウ</t>
    </rPh>
    <phoneticPr fontId="4"/>
  </si>
  <si>
    <t>ｍ</t>
    <phoneticPr fontId="4"/>
  </si>
  <si>
    <t>６．天井　]</t>
    <rPh sb="2" eb="4">
      <t>テンジョウ</t>
    </rPh>
    <phoneticPr fontId="4"/>
  </si>
  <si>
    <t>[</t>
    <phoneticPr fontId="4"/>
  </si>
  <si>
    <t>５．階の高さ　]</t>
    <rPh sb="2" eb="3">
      <t>カイ</t>
    </rPh>
    <rPh sb="4" eb="5">
      <t>タカ</t>
    </rPh>
    <phoneticPr fontId="4"/>
  </si>
  <si>
    <t>４．横架材間の垂直距離　]</t>
    <rPh sb="2" eb="3">
      <t>ヨコ</t>
    </rPh>
    <rPh sb="3" eb="4">
      <t>カ</t>
    </rPh>
    <rPh sb="4" eb="5">
      <t>ザイ</t>
    </rPh>
    <rPh sb="5" eb="6">
      <t>カン</t>
    </rPh>
    <rPh sb="7" eb="9">
      <t>スイチョク</t>
    </rPh>
    <rPh sb="9" eb="11">
      <t>キョリ</t>
    </rPh>
    <phoneticPr fontId="4"/>
  </si>
  <si>
    <t>３．柱の小径　]</t>
    <rPh sb="2" eb="3">
      <t>ハシラ</t>
    </rPh>
    <rPh sb="4" eb="6">
      <t>ショウケイ</t>
    </rPh>
    <phoneticPr fontId="4"/>
  </si>
  <si>
    <t>階</t>
    <rPh sb="0" eb="1">
      <t>カイ</t>
    </rPh>
    <phoneticPr fontId="4"/>
  </si>
  <si>
    <t>２．階　]</t>
    <rPh sb="2" eb="3">
      <t>カイ</t>
    </rPh>
    <phoneticPr fontId="4"/>
  </si>
  <si>
    <t>[</t>
    <phoneticPr fontId="4"/>
  </si>
  <si>
    <t>建築物の階別概要</t>
    <rPh sb="0" eb="3">
      <t>ケンチクブツ</t>
    </rPh>
    <rPh sb="4" eb="5">
      <t>カイ</t>
    </rPh>
    <rPh sb="5" eb="6">
      <t>ベツ</t>
    </rPh>
    <rPh sb="6" eb="8">
      <t>ガイヨウ</t>
    </rPh>
    <phoneticPr fontId="4"/>
  </si>
  <si>
    <t>（第五面）</t>
    <rPh sb="1" eb="4">
      <t>ダイゴメン</t>
    </rPh>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</si>
  <si>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</si>
  <si>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</si>
  <si>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</si>
  <si>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</si>
  <si>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</si>
  <si>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</si>
  <si>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</si>
  <si>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</si>
  <si>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</si>
  <si>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</si>
  <si>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</si>
  <si>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</si>
  <si>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m</t>
    <phoneticPr fontId="4"/>
  </si>
  <si>
    <t>ｍ</t>
    <phoneticPr fontId="4"/>
  </si>
  <si>
    <t>）㎡</t>
  </si>
  <si>
    <t>(</t>
  </si>
  <si>
    <t>)</t>
    <phoneticPr fontId="4"/>
  </si>
  <si>
    <t>(</t>
    <phoneticPr fontId="4"/>
  </si>
  <si>
    <t>[ﾛ．　合計]</t>
    <rPh sb="4" eb="6">
      <t>ゴウケイ</t>
    </rPh>
    <phoneticPr fontId="4"/>
  </si>
  <si>
    <t>合計</t>
    <rPh sb="0" eb="2">
      <t>ゴウケイ</t>
    </rPh>
    <phoneticPr fontId="4"/>
  </si>
  <si>
    <t>申請以外の部分</t>
    <rPh sb="0" eb="2">
      <t>シンセイ</t>
    </rPh>
    <rPh sb="2" eb="4">
      <t>イガイ</t>
    </rPh>
    <rPh sb="5" eb="7">
      <t>ブブン</t>
    </rPh>
    <phoneticPr fontId="4"/>
  </si>
  <si>
    <t>申請部分</t>
    <rPh sb="0" eb="2">
      <t>シンセイ</t>
    </rPh>
    <rPh sb="2" eb="4">
      <t>ブブン</t>
    </rPh>
    <phoneticPr fontId="4"/>
  </si>
  <si>
    <t>[ｲ．　階別]</t>
    <rPh sb="4" eb="5">
      <t>カイ</t>
    </rPh>
    <rPh sb="5" eb="6">
      <t>ベツ</t>
    </rPh>
    <phoneticPr fontId="4"/>
  </si>
  <si>
    <t>[ｲ．　最高の高さ]</t>
    <rPh sb="4" eb="6">
      <t>サイコウ</t>
    </rPh>
    <rPh sb="7" eb="8">
      <t>タカ</t>
    </rPh>
    <phoneticPr fontId="4"/>
  </si>
  <si>
    <t>大規模の模様替</t>
    <rPh sb="0" eb="3">
      <t>ダイキボ</t>
    </rPh>
    <rPh sb="4" eb="6">
      <t>モヨウ</t>
    </rPh>
    <rPh sb="6" eb="7">
      <t>カ</t>
    </rPh>
    <phoneticPr fontId="4"/>
  </si>
  <si>
    <t>大規模の修繕</t>
    <rPh sb="0" eb="3">
      <t>ダイキボ</t>
    </rPh>
    <rPh sb="4" eb="6">
      <t>シュウゼン</t>
    </rPh>
    <phoneticPr fontId="4"/>
  </si>
  <si>
    <t>用途変更</t>
    <rPh sb="0" eb="2">
      <t>ヨウト</t>
    </rPh>
    <rPh sb="2" eb="4">
      <t>ヘンコウ</t>
    </rPh>
    <phoneticPr fontId="4"/>
  </si>
  <si>
    <t>移転</t>
    <rPh sb="0" eb="2">
      <t>イテン</t>
    </rPh>
    <phoneticPr fontId="4"/>
  </si>
  <si>
    <t>改築</t>
    <rPh sb="0" eb="1">
      <t>カイ</t>
    </rPh>
    <rPh sb="1" eb="2">
      <t>ゾウチク</t>
    </rPh>
    <phoneticPr fontId="4"/>
  </si>
  <si>
    <t>増築</t>
    <rPh sb="0" eb="2">
      <t>ゾウチク</t>
    </rPh>
    <phoneticPr fontId="4"/>
  </si>
  <si>
    <t>新築</t>
    <rPh sb="0" eb="2">
      <t>シンチク</t>
    </rPh>
    <phoneticPr fontId="4"/>
  </si>
  <si>
    <t>[</t>
    <phoneticPr fontId="4"/>
  </si>
  <si>
    <t>）</t>
    <phoneticPr fontId="4"/>
  </si>
  <si>
    <t>２．用途　]</t>
    <rPh sb="2" eb="4">
      <t>ヨウト</t>
    </rPh>
    <phoneticPr fontId="4"/>
  </si>
  <si>
    <t>建築物別概要</t>
    <rPh sb="0" eb="3">
      <t>ケンチクブツ</t>
    </rPh>
    <rPh sb="3" eb="4">
      <t>ベツ</t>
    </rPh>
    <rPh sb="4" eb="6">
      <t>ガイヨウ</t>
    </rPh>
    <phoneticPr fontId="4"/>
  </si>
  <si>
    <t>（第四面）</t>
    <rPh sb="1" eb="2">
      <t>ダイ</t>
    </rPh>
    <rPh sb="2" eb="3">
      <t>ヨン</t>
    </rPh>
    <rPh sb="3" eb="4">
      <t>メン</t>
    </rPh>
    <phoneticPr fontId="4"/>
  </si>
  <si>
    <t>1９．　備考　]</t>
    <rPh sb="4" eb="6">
      <t>ビコウ</t>
    </rPh>
    <phoneticPr fontId="4"/>
  </si>
  <si>
    <t>1８．　その他必要な事項　]</t>
    <rPh sb="6" eb="7">
      <t>タ</t>
    </rPh>
    <rPh sb="7" eb="9">
      <t>ヒツヨウ</t>
    </rPh>
    <rPh sb="10" eb="12">
      <t>ジコウ</t>
    </rPh>
    <phoneticPr fontId="4"/>
  </si>
  <si>
    <t>)</t>
  </si>
  <si>
    <t>(</t>
    <phoneticPr fontId="4"/>
  </si>
  <si>
    <t>日</t>
    <rPh sb="0" eb="1">
      <t>ヒ</t>
    </rPh>
    <phoneticPr fontId="4"/>
  </si>
  <si>
    <t>月</t>
    <rPh sb="0" eb="1">
      <t>ツキ</t>
    </rPh>
    <phoneticPr fontId="4"/>
  </si>
  <si>
    <t>年</t>
    <rPh sb="0" eb="1">
      <t>ネン</t>
    </rPh>
    <phoneticPr fontId="4"/>
  </si>
  <si>
    <t>(</t>
    <phoneticPr fontId="4"/>
  </si>
  <si>
    <t>)</t>
    <phoneticPr fontId="4"/>
  </si>
  <si>
    <t>(　特　定　工　程　）</t>
    <rPh sb="2" eb="3">
      <t>トク</t>
    </rPh>
    <rPh sb="4" eb="5">
      <t>サダム</t>
    </rPh>
    <rPh sb="6" eb="7">
      <t>コウ</t>
    </rPh>
    <rPh sb="8" eb="9">
      <t>ホド</t>
    </rPh>
    <phoneticPr fontId="4"/>
  </si>
  <si>
    <t>1７．　特定工程工事終了予定年月日　]</t>
    <rPh sb="4" eb="6">
      <t>トクテイ</t>
    </rPh>
    <rPh sb="6" eb="8">
      <t>コウテイ</t>
    </rPh>
    <rPh sb="8" eb="10">
      <t>コウジ</t>
    </rPh>
    <rPh sb="10" eb="12">
      <t>シュウリョウ</t>
    </rPh>
    <rPh sb="12" eb="14">
      <t>ヨテイ</t>
    </rPh>
    <rPh sb="14" eb="17">
      <t>ネンガッピ</t>
    </rPh>
    <phoneticPr fontId="4"/>
  </si>
  <si>
    <t>[</t>
    <phoneticPr fontId="4"/>
  </si>
  <si>
    <t>1６．　工事完了予定年月日　]</t>
    <rPh sb="4" eb="6">
      <t>コウジ</t>
    </rPh>
    <rPh sb="6" eb="8">
      <t>カンリョウ</t>
    </rPh>
    <rPh sb="8" eb="10">
      <t>ヨテイ</t>
    </rPh>
    <rPh sb="10" eb="13">
      <t>ネンガッピ</t>
    </rPh>
    <phoneticPr fontId="4"/>
  </si>
  <si>
    <t>1５．　工事着手予定年月日　]</t>
    <rPh sb="4" eb="6">
      <t>コウジ</t>
    </rPh>
    <rPh sb="6" eb="8">
      <t>チャクシュ</t>
    </rPh>
    <rPh sb="8" eb="10">
      <t>ヨテイ</t>
    </rPh>
    <rPh sb="10" eb="13">
      <t>ネンガッピ</t>
    </rPh>
    <phoneticPr fontId="4"/>
  </si>
  <si>
    <t>1４．　許可・認定等　]</t>
    <rPh sb="4" eb="6">
      <t>キョカ</t>
    </rPh>
    <rPh sb="7" eb="9">
      <t>ニンテイ</t>
    </rPh>
    <rPh sb="9" eb="10">
      <t>トウ</t>
    </rPh>
    <phoneticPr fontId="4"/>
  </si>
  <si>
    <t>無</t>
  </si>
  <si>
    <t>有</t>
  </si>
  <si>
    <t>[ﾊ．　構造]</t>
    <rPh sb="4" eb="6">
      <t>コウゾウ</t>
    </rPh>
    <phoneticPr fontId="4"/>
  </si>
  <si>
    <t>) (</t>
    <phoneticPr fontId="4"/>
  </si>
  <si>
    <t>地下</t>
    <rPh sb="0" eb="2">
      <t>チカ</t>
    </rPh>
    <phoneticPr fontId="4"/>
  </si>
  <si>
    <t>)</t>
    <phoneticPr fontId="4"/>
  </si>
  <si>
    <t>) (</t>
    <phoneticPr fontId="4"/>
  </si>
  <si>
    <t>(</t>
    <phoneticPr fontId="4"/>
  </si>
  <si>
    <t>地上</t>
    <rPh sb="0" eb="2">
      <t>チジョウ</t>
    </rPh>
    <phoneticPr fontId="4"/>
  </si>
  <si>
    <t>[ﾛ．　階数]</t>
    <rPh sb="4" eb="6">
      <t>カイスウ</t>
    </rPh>
    <phoneticPr fontId="4"/>
  </si>
  <si>
    <t>)ｍ</t>
    <phoneticPr fontId="4"/>
  </si>
  <si>
    <t>申請に係る建築物</t>
  </si>
  <si>
    <t>1３．　建築物の高さ等　]</t>
    <rPh sb="4" eb="6">
      <t>ケンチク</t>
    </rPh>
    <rPh sb="6" eb="7">
      <t>ブツ</t>
    </rPh>
    <rPh sb="8" eb="9">
      <t>タカ</t>
    </rPh>
    <rPh sb="10" eb="11">
      <t>トウ</t>
    </rPh>
    <phoneticPr fontId="4"/>
  </si>
  <si>
    <t>[</t>
    <phoneticPr fontId="4"/>
  </si>
  <si>
    <t>1２．　建築物の数　]</t>
    <rPh sb="4" eb="6">
      <t>ケンチク</t>
    </rPh>
    <rPh sb="6" eb="7">
      <t>ブツ</t>
    </rPh>
    <rPh sb="8" eb="9">
      <t>スウ</t>
    </rPh>
    <phoneticPr fontId="4"/>
  </si>
  <si>
    <t>％</t>
    <phoneticPr fontId="4"/>
  </si>
  <si>
    <t>容積率]</t>
    <rPh sb="0" eb="2">
      <t>ヨウセキ</t>
    </rPh>
    <rPh sb="2" eb="3">
      <t>リツ</t>
    </rPh>
    <phoneticPr fontId="4"/>
  </si>
  <si>
    <t>㎡</t>
    <phoneticPr fontId="4"/>
  </si>
  <si>
    <t>延べ面積]</t>
    <rPh sb="0" eb="1">
      <t>ノ</t>
    </rPh>
    <rPh sb="2" eb="4">
      <t>メンセキ</t>
    </rPh>
    <phoneticPr fontId="4"/>
  </si>
  <si>
    <t>) ㎡</t>
    <phoneticPr fontId="4"/>
  </si>
  <si>
    <t>住宅の部分]</t>
    <rPh sb="0" eb="2">
      <t>ジュウタク</t>
    </rPh>
    <rPh sb="3" eb="5">
      <t>ブブン</t>
    </rPh>
    <phoneticPr fontId="4"/>
  </si>
  <si>
    <t>貯水槽の設置部分]</t>
    <rPh sb="0" eb="3">
      <t>チョスイソウ</t>
    </rPh>
    <rPh sb="4" eb="6">
      <t>セッチ</t>
    </rPh>
    <rPh sb="6" eb="8">
      <t>ブブン</t>
    </rPh>
    <phoneticPr fontId="4"/>
  </si>
  <si>
    <t>自家発電設備の設置部分]</t>
    <rPh sb="0" eb="2">
      <t>ジカ</t>
    </rPh>
    <rPh sb="2" eb="4">
      <t>ハツデン</t>
    </rPh>
    <rPh sb="4" eb="6">
      <t>セツビ</t>
    </rPh>
    <rPh sb="7" eb="9">
      <t>セッチ</t>
    </rPh>
    <rPh sb="9" eb="11">
      <t>ブブン</t>
    </rPh>
    <phoneticPr fontId="4"/>
  </si>
  <si>
    <t>蓄電池の設置部分]</t>
    <rPh sb="0" eb="3">
      <t>チクデンチ</t>
    </rPh>
    <rPh sb="4" eb="6">
      <t>セッチ</t>
    </rPh>
    <rPh sb="6" eb="8">
      <t>ブブン</t>
    </rPh>
    <phoneticPr fontId="4"/>
  </si>
  <si>
    <t>備蓄倉庫の部分]</t>
    <rPh sb="0" eb="2">
      <t>ビチク</t>
    </rPh>
    <rPh sb="2" eb="4">
      <t>ソウコ</t>
    </rPh>
    <rPh sb="5" eb="7">
      <t>ブブン</t>
    </rPh>
    <phoneticPr fontId="4"/>
  </si>
  <si>
    <t>[ﾍ．</t>
    <phoneticPr fontId="4"/>
  </si>
  <si>
    <t>自動車車庫等の部分]</t>
    <rPh sb="0" eb="3">
      <t>ジドウシャ</t>
    </rPh>
    <rPh sb="3" eb="5">
      <t>シャコ</t>
    </rPh>
    <rPh sb="5" eb="6">
      <t>トウ</t>
    </rPh>
    <rPh sb="7" eb="9">
      <t>ブブン</t>
    </rPh>
    <phoneticPr fontId="4"/>
  </si>
  <si>
    <t>[ﾎ．</t>
    <phoneticPr fontId="4"/>
  </si>
  <si>
    <t>[ﾆ．</t>
    <phoneticPr fontId="4"/>
  </si>
  <si>
    <t>エレベーターの昇降路の部分］</t>
    <rPh sb="7" eb="9">
      <t>ショウコウ</t>
    </rPh>
    <rPh sb="9" eb="10">
      <t>ロ</t>
    </rPh>
    <rPh sb="11" eb="13">
      <t>ブブン</t>
    </rPh>
    <phoneticPr fontId="4"/>
  </si>
  <si>
    <t>[ﾊ．</t>
    <phoneticPr fontId="4"/>
  </si>
  <si>
    <t xml:space="preserve">) </t>
    <phoneticPr fontId="4"/>
  </si>
  <si>
    <t>合計</t>
    <phoneticPr fontId="4"/>
  </si>
  <si>
    <t>申請以外の部分</t>
    <phoneticPr fontId="4"/>
  </si>
  <si>
    <t>１１．　延べ面積　]</t>
    <rPh sb="4" eb="5">
      <t>ノ</t>
    </rPh>
    <rPh sb="6" eb="8">
      <t>メンセキ</t>
    </rPh>
    <phoneticPr fontId="4"/>
  </si>
  <si>
    <t>１０．　建築面積　]</t>
    <rPh sb="4" eb="6">
      <t>ケンチク</t>
    </rPh>
    <rPh sb="6" eb="8">
      <t>メンセキ</t>
    </rPh>
    <phoneticPr fontId="4"/>
  </si>
  <si>
    <t>９．　工事種別　]</t>
    <rPh sb="3" eb="5">
      <t>コウジ</t>
    </rPh>
    <rPh sb="5" eb="7">
      <t>シュベツ</t>
    </rPh>
    <phoneticPr fontId="4"/>
  </si>
  <si>
    <t>)</t>
    <phoneticPr fontId="4"/>
  </si>
  <si>
    <t>（区分</t>
    <phoneticPr fontId="4"/>
  </si>
  <si>
    <t>８．　主要用途　]</t>
    <rPh sb="3" eb="5">
      <t>シュヨウ</t>
    </rPh>
    <rPh sb="5" eb="7">
      <t>ヨウト</t>
    </rPh>
    <phoneticPr fontId="4"/>
  </si>
  <si>
    <t>[ﾁ．　備考]</t>
    <rPh sb="4" eb="6">
      <t>ビコウ</t>
    </rPh>
    <phoneticPr fontId="4"/>
  </si>
  <si>
    <t>％</t>
    <phoneticPr fontId="4"/>
  </si>
  <si>
    <t>[ﾄ．　敷地に建築可能な建築面積を敷地面積で除した数値]</t>
    <rPh sb="4" eb="6">
      <t>シキチ</t>
    </rPh>
    <rPh sb="7" eb="9">
      <t>ケンチク</t>
    </rPh>
    <rPh sb="9" eb="11">
      <t>カノウ</t>
    </rPh>
    <rPh sb="12" eb="14">
      <t>ケンチク</t>
    </rPh>
    <rPh sb="14" eb="16">
      <t>メンセキ</t>
    </rPh>
    <rPh sb="17" eb="19">
      <t>シキチ</t>
    </rPh>
    <rPh sb="19" eb="21">
      <t>メンセキ</t>
    </rPh>
    <rPh sb="22" eb="23">
      <t>ジョ</t>
    </rPh>
    <rPh sb="25" eb="27">
      <t>スウチ</t>
    </rPh>
    <phoneticPr fontId="4"/>
  </si>
  <si>
    <t>[ﾍ．　敷地に建築可能な延べ面積を敷地面積で除した数値]</t>
    <rPh sb="4" eb="6">
      <t>シキチ</t>
    </rPh>
    <rPh sb="7" eb="9">
      <t>ケンチク</t>
    </rPh>
    <rPh sb="9" eb="11">
      <t>カノウ</t>
    </rPh>
    <rPh sb="12" eb="13">
      <t>ノ</t>
    </rPh>
    <rPh sb="14" eb="16">
      <t>メンセキ</t>
    </rPh>
    <rPh sb="17" eb="19">
      <t>シキチ</t>
    </rPh>
    <rPh sb="19" eb="21">
      <t>メンセキ</t>
    </rPh>
    <rPh sb="22" eb="23">
      <t>ジョ</t>
    </rPh>
    <rPh sb="25" eb="27">
      <t>スウチ</t>
    </rPh>
    <phoneticPr fontId="4"/>
  </si>
  <si>
    <t>㎡</t>
    <phoneticPr fontId="4"/>
  </si>
  <si>
    <t>（２）</t>
    <phoneticPr fontId="4"/>
  </si>
  <si>
    <t>（１）</t>
    <phoneticPr fontId="4"/>
  </si>
  <si>
    <t>[ﾎ．　敷地面積の合計]</t>
    <rPh sb="4" eb="6">
      <t>シキチ</t>
    </rPh>
    <rPh sb="6" eb="8">
      <t>メンセキ</t>
    </rPh>
    <rPh sb="9" eb="11">
      <t>ゴウケイ</t>
    </rPh>
    <phoneticPr fontId="4"/>
  </si>
  <si>
    <t>）％</t>
    <phoneticPr fontId="4"/>
  </si>
  <si>
    <t>) (</t>
    <phoneticPr fontId="4"/>
  </si>
  <si>
    <t>[ﾆ．　建築基準法第５３条第１項の規定による建築物の建蔽率 ]</t>
    <rPh sb="4" eb="6">
      <t>ケンチク</t>
    </rPh>
    <rPh sb="6" eb="9">
      <t>キジュンホウ</t>
    </rPh>
    <rPh sb="9" eb="10">
      <t>ダイ</t>
    </rPh>
    <rPh sb="12" eb="13">
      <t>ジョウ</t>
    </rPh>
    <rPh sb="13" eb="14">
      <t>ダイ</t>
    </rPh>
    <rPh sb="15" eb="16">
      <t>コウ</t>
    </rPh>
    <rPh sb="17" eb="19">
      <t>キテイ</t>
    </rPh>
    <rPh sb="22" eb="24">
      <t>ケンチク</t>
    </rPh>
    <rPh sb="24" eb="25">
      <t>ブツ</t>
    </rPh>
    <rPh sb="26" eb="28">
      <t>ケンペイ</t>
    </rPh>
    <rPh sb="28" eb="29">
      <t>リツ</t>
    </rPh>
    <phoneticPr fontId="4"/>
  </si>
  <si>
    <t>[ﾊ．　建築基準法第５２条第１項及び第２項の規定による建築物の容積率 ]</t>
    <rPh sb="4" eb="6">
      <t>ケンチク</t>
    </rPh>
    <rPh sb="6" eb="9">
      <t>キジュンホウ</t>
    </rPh>
    <rPh sb="9" eb="10">
      <t>ダイ</t>
    </rPh>
    <rPh sb="12" eb="13">
      <t>ジョウ</t>
    </rPh>
    <rPh sb="13" eb="14">
      <t>ダイ</t>
    </rPh>
    <rPh sb="15" eb="16">
      <t>コウ</t>
    </rPh>
    <rPh sb="16" eb="17">
      <t>オヨ</t>
    </rPh>
    <rPh sb="18" eb="19">
      <t>ダイ</t>
    </rPh>
    <rPh sb="20" eb="21">
      <t>コウ</t>
    </rPh>
    <rPh sb="22" eb="24">
      <t>キテイ</t>
    </rPh>
    <rPh sb="27" eb="29">
      <t>ケンチク</t>
    </rPh>
    <rPh sb="29" eb="30">
      <t>ブツ</t>
    </rPh>
    <rPh sb="31" eb="33">
      <t>ヨウセキ</t>
    </rPh>
    <rPh sb="33" eb="34">
      <t>リツ</t>
    </rPh>
    <phoneticPr fontId="4"/>
  </si>
  <si>
    <t>[ﾛ．　用途地域等]</t>
    <rPh sb="4" eb="6">
      <t>ヨウト</t>
    </rPh>
    <rPh sb="6" eb="8">
      <t>チイキ</t>
    </rPh>
    <rPh sb="8" eb="9">
      <t>トウ</t>
    </rPh>
    <phoneticPr fontId="4"/>
  </si>
  <si>
    <t>）㎡</t>
    <phoneticPr fontId="4"/>
  </si>
  <si>
    <t>[ｲ．　敷地面積]</t>
    <rPh sb="4" eb="6">
      <t>シキチ</t>
    </rPh>
    <rPh sb="6" eb="8">
      <t>メンセキ</t>
    </rPh>
    <phoneticPr fontId="4"/>
  </si>
  <si>
    <t>７．　敷地面積　]</t>
    <rPh sb="3" eb="5">
      <t>シキチ</t>
    </rPh>
    <rPh sb="5" eb="7">
      <t>メンセキ</t>
    </rPh>
    <phoneticPr fontId="4"/>
  </si>
  <si>
    <t>ｍ</t>
    <phoneticPr fontId="4"/>
  </si>
  <si>
    <t>[ﾛ．　敷地と接している部分の長さ]</t>
    <rPh sb="4" eb="6">
      <t>シキチ</t>
    </rPh>
    <rPh sb="7" eb="8">
      <t>セッ</t>
    </rPh>
    <rPh sb="12" eb="14">
      <t>ブブン</t>
    </rPh>
    <rPh sb="15" eb="16">
      <t>ナガ</t>
    </rPh>
    <phoneticPr fontId="4"/>
  </si>
  <si>
    <t>[ｲ．　幅員]</t>
    <rPh sb="4" eb="6">
      <t>フクイン</t>
    </rPh>
    <phoneticPr fontId="4"/>
  </si>
  <si>
    <t>６．　道路　]</t>
    <rPh sb="3" eb="5">
      <t>ドウロ</t>
    </rPh>
    <phoneticPr fontId="4"/>
  </si>
  <si>
    <t>５．　その他の区域、地域、地区又は街区]</t>
    <rPh sb="5" eb="6">
      <t>タ</t>
    </rPh>
    <rPh sb="7" eb="9">
      <t>クイキ</t>
    </rPh>
    <rPh sb="10" eb="12">
      <t>チイキ</t>
    </rPh>
    <rPh sb="13" eb="15">
      <t>チク</t>
    </rPh>
    <rPh sb="15" eb="16">
      <t>マタ</t>
    </rPh>
    <rPh sb="17" eb="19">
      <t>ガイク</t>
    </rPh>
    <phoneticPr fontId="4"/>
  </si>
  <si>
    <t>指定なし</t>
    <rPh sb="0" eb="2">
      <t>シテイ</t>
    </rPh>
    <phoneticPr fontId="4"/>
  </si>
  <si>
    <t>４．　防火地域　]</t>
    <rPh sb="3" eb="5">
      <t>ボウカ</t>
    </rPh>
    <rPh sb="5" eb="7">
      <t>チイキ</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</si>
  <si>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ソト</t>
    </rPh>
    <phoneticPr fontId="4"/>
  </si>
  <si>
    <t>準都市計画区域内</t>
    <rPh sb="0" eb="1">
      <t>ジュン</t>
    </rPh>
    <rPh sb="1" eb="3">
      <t>トシ</t>
    </rPh>
    <rPh sb="3" eb="5">
      <t>ケイカク</t>
    </rPh>
    <rPh sb="5" eb="7">
      <t>クイキ</t>
    </rPh>
    <rPh sb="7" eb="8">
      <t>ナイ</t>
    </rPh>
    <phoneticPr fontId="4"/>
  </si>
  <si>
    <t>３．　都市計画区域及び準都市計画区域の内外の別等　]</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</si>
  <si>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２．　住居表示　]</t>
    <rPh sb="3" eb="5">
      <t>ジュウキョ</t>
    </rPh>
    <rPh sb="5" eb="7">
      <t>ヒョウジ</t>
    </rPh>
    <phoneticPr fontId="4"/>
  </si>
  <si>
    <t>１．　地名地番　]</t>
    <rPh sb="3" eb="5">
      <t>チメイ</t>
    </rPh>
    <rPh sb="5" eb="7">
      <t>チバン</t>
    </rPh>
    <phoneticPr fontId="4"/>
  </si>
  <si>
    <t>（第三面）</t>
    <rPh sb="1" eb="2">
      <t>ダイ</t>
    </rPh>
    <rPh sb="2" eb="3">
      <t>サン</t>
    </rPh>
    <rPh sb="3" eb="4">
      <t>ニメン</t>
    </rPh>
    <phoneticPr fontId="4"/>
  </si>
  <si>
    <t>７．　備考　]</t>
    <rPh sb="3" eb="5">
      <t>ビコウ</t>
    </rPh>
    <phoneticPr fontId="4"/>
  </si>
  <si>
    <t>[ﾎ．　電話番号]</t>
    <rPh sb="4" eb="6">
      <t>デンワ</t>
    </rPh>
    <rPh sb="6" eb="8">
      <t>バンゴウ</t>
    </rPh>
    <phoneticPr fontId="4"/>
  </si>
  <si>
    <t>[ﾆ．　所在地]</t>
    <rPh sb="4" eb="7">
      <t>ショザイチ</t>
    </rPh>
    <phoneticPr fontId="4"/>
  </si>
  <si>
    <t>[ﾊ．　郵便番号]</t>
    <rPh sb="4" eb="6">
      <t>ユウビン</t>
    </rPh>
    <rPh sb="6" eb="8">
      <t>バンゴウ</t>
    </rPh>
    <phoneticPr fontId="4"/>
  </si>
  <si>
    <t>[ﾛ．　営業所名]</t>
    <rPh sb="4" eb="7">
      <t>エイギョウショ</t>
    </rPh>
    <rPh sb="7" eb="8">
      <t>メイ</t>
    </rPh>
    <phoneticPr fontId="4"/>
  </si>
  <si>
    <t>[ｲ．　氏名]</t>
    <rPh sb="4" eb="6">
      <t>シメイ</t>
    </rPh>
    <phoneticPr fontId="4"/>
  </si>
  <si>
    <t>６．　工事施工者　]</t>
    <rPh sb="3" eb="5">
      <t>コウジ</t>
    </rPh>
    <rPh sb="5" eb="7">
      <t>セコウ</t>
    </rPh>
    <rPh sb="7" eb="8">
      <t>セッケイシャ</t>
    </rPh>
    <phoneticPr fontId="4"/>
  </si>
  <si>
    <t>[ﾄ.　　工事と照合する設計図書]</t>
    <rPh sb="5" eb="7">
      <t>コウジ</t>
    </rPh>
    <rPh sb="8" eb="10">
      <t>ショウゴウ</t>
    </rPh>
    <rPh sb="12" eb="14">
      <t>セッケイ</t>
    </rPh>
    <rPh sb="14" eb="16">
      <t>トショ</t>
    </rPh>
    <phoneticPr fontId="4"/>
  </si>
  <si>
    <t>[ﾍ．　電話番号]</t>
    <rPh sb="4" eb="6">
      <t>デンワ</t>
    </rPh>
    <rPh sb="6" eb="8">
      <t>バンゴウ</t>
    </rPh>
    <phoneticPr fontId="4"/>
  </si>
  <si>
    <t>[ﾎ．　所在地]</t>
    <rPh sb="4" eb="7">
      <t>ショザイチ</t>
    </rPh>
    <phoneticPr fontId="4"/>
  </si>
  <si>
    <t>[ﾆ．　郵便番号]</t>
    <rPh sb="4" eb="6">
      <t>ユウビン</t>
    </rPh>
    <rPh sb="6" eb="8">
      <t>バンゴウ</t>
    </rPh>
    <phoneticPr fontId="4"/>
  </si>
  <si>
    <t>[ﾊ．　建築士事務所名]</t>
    <rPh sb="4" eb="6">
      <t>ケンチク</t>
    </rPh>
    <rPh sb="6" eb="7">
      <t>シ</t>
    </rPh>
    <rPh sb="7" eb="9">
      <t>ジム</t>
    </rPh>
    <rPh sb="9" eb="10">
      <t>ショ</t>
    </rPh>
    <rPh sb="10" eb="11">
      <t>メイ</t>
    </rPh>
    <phoneticPr fontId="4"/>
  </si>
  <si>
    <t>[ﾛ．　氏名]</t>
    <rPh sb="4" eb="6">
      <t>シメイ</t>
    </rPh>
    <phoneticPr fontId="4"/>
  </si>
  <si>
    <t>[ｲ．　資格]</t>
    <rPh sb="4" eb="6">
      <t>シカク</t>
    </rPh>
    <phoneticPr fontId="4"/>
  </si>
  <si>
    <t>（その他の工事監理者）</t>
    <rPh sb="3" eb="4">
      <t>タ</t>
    </rPh>
    <rPh sb="5" eb="7">
      <t>コウジ</t>
    </rPh>
    <rPh sb="7" eb="9">
      <t>カンリ</t>
    </rPh>
    <rPh sb="9" eb="10">
      <t>シャ</t>
    </rPh>
    <phoneticPr fontId="4"/>
  </si>
  <si>
    <t>５．　工事監理者　]</t>
    <rPh sb="3" eb="5">
      <t>コウジ</t>
    </rPh>
    <rPh sb="5" eb="7">
      <t>カンリ</t>
    </rPh>
    <rPh sb="7" eb="8">
      <t>セッケイシャ</t>
    </rPh>
    <phoneticPr fontId="4"/>
  </si>
  <si>
    <t>[ﾄ．　意見を聴いた設計図書]</t>
    <rPh sb="4" eb="6">
      <t>イケン</t>
    </rPh>
    <rPh sb="7" eb="8">
      <t>キ</t>
    </rPh>
    <rPh sb="10" eb="12">
      <t>セッケイ</t>
    </rPh>
    <rPh sb="12" eb="14">
      <t>トショ</t>
    </rPh>
    <phoneticPr fontId="4"/>
  </si>
  <si>
    <t>[ﾍ．　登録番号]</t>
    <rPh sb="4" eb="6">
      <t>トウロク</t>
    </rPh>
    <rPh sb="6" eb="8">
      <t>バンゴウ</t>
    </rPh>
    <phoneticPr fontId="4"/>
  </si>
  <si>
    <t>[ﾛ．　勤務先]</t>
    <rPh sb="4" eb="6">
      <t>キンム</t>
    </rPh>
    <rPh sb="6" eb="7">
      <t>サキ</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</si>
  <si>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シャ</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</si>
  <si>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シャ</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</si>
  <si>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</si>
  <si>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設備設計一級建築士交付第</t>
    <rPh sb="0" eb="2">
      <t>セツビ</t>
    </rPh>
    <rPh sb="2" eb="4">
      <t>セッケイ</t>
    </rPh>
    <rPh sb="4" eb="6">
      <t>イッキュウ</t>
    </rPh>
    <rPh sb="6" eb="9">
      <t>ケンチクシ</t>
    </rPh>
    <rPh sb="9" eb="11">
      <t>コウフ</t>
    </rPh>
    <rPh sb="11" eb="12">
      <t>ダイ</t>
    </rPh>
    <phoneticPr fontId="4"/>
  </si>
  <si>
    <t>[ﾛ．　資格]</t>
    <rPh sb="4" eb="6">
      <t>シカク</t>
    </rPh>
    <phoneticPr fontId="4"/>
  </si>
  <si>
    <t>建築士法第20条の3第3項の表示をした者</t>
    <rPh sb="0" eb="3">
      <t>ケンチクシ</t>
    </rPh>
    <rPh sb="3" eb="4">
      <t>ホウ</t>
    </rPh>
    <rPh sb="4" eb="5">
      <t>ダイ</t>
    </rPh>
    <rPh sb="7" eb="8">
      <t>ジョウ</t>
    </rPh>
    <rPh sb="10" eb="11">
      <t>ダイ</t>
    </rPh>
    <rPh sb="12" eb="13">
      <t>コウ</t>
    </rPh>
    <rPh sb="14" eb="16">
      <t>ヒョウジ</t>
    </rPh>
    <phoneticPr fontId="4"/>
  </si>
  <si>
    <t>建築士法第20条の3第1項の表示をした者</t>
    <rPh sb="0" eb="3">
      <t>ケンチクシ</t>
    </rPh>
    <rPh sb="3" eb="4">
      <t>ホウ</t>
    </rPh>
    <rPh sb="4" eb="5">
      <t>ダイ</t>
    </rPh>
    <rPh sb="7" eb="8">
      <t>ジョウ</t>
    </rPh>
    <rPh sb="10" eb="11">
      <t>ダイ</t>
    </rPh>
    <rPh sb="12" eb="13">
      <t>コウ</t>
    </rPh>
    <rPh sb="14" eb="16">
      <t>ヒョウジ</t>
    </rPh>
    <phoneticPr fontId="4"/>
  </si>
  <si>
    <t>構造設計一級建築士交付第</t>
    <rPh sb="0" eb="2">
      <t>コウゾウ</t>
    </rPh>
    <rPh sb="2" eb="4">
      <t>セッケイ</t>
    </rPh>
    <rPh sb="4" eb="6">
      <t>イッキュウ</t>
    </rPh>
    <rPh sb="6" eb="9">
      <t>ケンチクシ</t>
    </rPh>
    <rPh sb="9" eb="11">
      <t>コウフ</t>
    </rPh>
    <rPh sb="11" eb="12">
      <t>ダイ</t>
    </rPh>
    <phoneticPr fontId="4"/>
  </si>
  <si>
    <t>建築士法第20条の2第3項の表示をした者</t>
    <rPh sb="0" eb="3">
      <t>ケンチクシ</t>
    </rPh>
    <rPh sb="3" eb="4">
      <t>ホウ</t>
    </rPh>
    <rPh sb="4" eb="5">
      <t>ダイ</t>
    </rPh>
    <rPh sb="7" eb="8">
      <t>ジョウ</t>
    </rPh>
    <rPh sb="10" eb="11">
      <t>ダイ</t>
    </rPh>
    <rPh sb="12" eb="13">
      <t>コウ</t>
    </rPh>
    <rPh sb="14" eb="16">
      <t>ヒョウジ</t>
    </rPh>
    <phoneticPr fontId="4"/>
  </si>
  <si>
    <t>建築士法第20条の2第1項の表示をした者</t>
    <rPh sb="0" eb="3">
      <t>ケンチクシ</t>
    </rPh>
    <rPh sb="3" eb="4">
      <t>ホウ</t>
    </rPh>
    <rPh sb="4" eb="5">
      <t>ダイ</t>
    </rPh>
    <rPh sb="7" eb="8">
      <t>ジョウ</t>
    </rPh>
    <rPh sb="10" eb="11">
      <t>ダイ</t>
    </rPh>
    <rPh sb="12" eb="13">
      <t>コウ</t>
    </rPh>
    <rPh sb="14" eb="16">
      <t>ヒョウジ</t>
    </rPh>
    <phoneticPr fontId="4"/>
  </si>
  <si>
    <t>[ﾄ． 作成又は確認した設計図書]</t>
    <phoneticPr fontId="4"/>
  </si>
  <si>
    <t>（その他の設計者）</t>
    <rPh sb="3" eb="4">
      <t>タ</t>
    </rPh>
    <rPh sb="5" eb="7">
      <t>セッケイ</t>
    </rPh>
    <rPh sb="7" eb="8">
      <t>シャ</t>
    </rPh>
    <phoneticPr fontId="4"/>
  </si>
  <si>
    <t>（代表となる設計者）</t>
    <rPh sb="1" eb="3">
      <t>ダイヒョウ</t>
    </rPh>
    <rPh sb="6" eb="8">
      <t>セッケイ</t>
    </rPh>
    <rPh sb="8" eb="9">
      <t>シャ</t>
    </rPh>
    <phoneticPr fontId="4"/>
  </si>
  <si>
    <t>３．　設計者　]</t>
    <rPh sb="3" eb="6">
      <t>セッケイシャ</t>
    </rPh>
    <phoneticPr fontId="4"/>
  </si>
  <si>
    <t>２．　代理者　]</t>
    <rPh sb="3" eb="5">
      <t>ダイリ</t>
    </rPh>
    <rPh sb="5" eb="6">
      <t>シャ</t>
    </rPh>
    <phoneticPr fontId="4"/>
  </si>
  <si>
    <t>[ﾆ．　住所]</t>
    <rPh sb="4" eb="6">
      <t>ジュウショ</t>
    </rPh>
    <phoneticPr fontId="4"/>
  </si>
  <si>
    <t>[ｲ．　氏名のフリガナ]</t>
    <rPh sb="4" eb="6">
      <t>シメイ</t>
    </rPh>
    <phoneticPr fontId="4"/>
  </si>
  <si>
    <t>１．　建築主　]</t>
    <rPh sb="3" eb="5">
      <t>ケンチク</t>
    </rPh>
    <rPh sb="5" eb="6">
      <t>ヌシ</t>
    </rPh>
    <phoneticPr fontId="4"/>
  </si>
  <si>
    <t>建築主等の概要</t>
    <rPh sb="0" eb="2">
      <t>ケンチク</t>
    </rPh>
    <rPh sb="2" eb="3">
      <t>ヌシ</t>
    </rPh>
    <rPh sb="3" eb="4">
      <t>トウ</t>
    </rPh>
    <rPh sb="5" eb="7">
      <t>ガイヨウ</t>
    </rPh>
    <phoneticPr fontId="4"/>
  </si>
  <si>
    <t>（第二面）</t>
    <rPh sb="1" eb="3">
      <t>ダイニ</t>
    </rPh>
    <rPh sb="3" eb="4">
      <t>メン</t>
    </rPh>
    <phoneticPr fontId="4"/>
  </si>
  <si>
    <t>別紙による</t>
    <rPh sb="0" eb="2">
      <t>ベッシ</t>
    </rPh>
    <phoneticPr fontId="4"/>
  </si>
  <si>
    <t>※　確認番号欄</t>
    <rPh sb="2" eb="4">
      <t>カクニン</t>
    </rPh>
    <rPh sb="4" eb="6">
      <t>バンゴウ</t>
    </rPh>
    <rPh sb="6" eb="7">
      <t>ラン</t>
    </rPh>
    <phoneticPr fontId="4"/>
  </si>
  <si>
    <t>※　決裁欄</t>
    <rPh sb="2" eb="4">
      <t>ケッサイ</t>
    </rPh>
    <rPh sb="4" eb="5">
      <t>ラン</t>
    </rPh>
    <phoneticPr fontId="4"/>
  </si>
  <si>
    <t>※　消防関係同意欄</t>
    <rPh sb="2" eb="4">
      <t>ショウボウ</t>
    </rPh>
    <rPh sb="4" eb="6">
      <t>カンケイ</t>
    </rPh>
    <rPh sb="6" eb="8">
      <t>ドウイ</t>
    </rPh>
    <rPh sb="8" eb="9">
      <t>ラン</t>
    </rPh>
    <phoneticPr fontId="4"/>
  </si>
  <si>
    <t>※　受付欄</t>
    <rPh sb="2" eb="4">
      <t>ウケツケ</t>
    </rPh>
    <rPh sb="4" eb="5">
      <t>ラン</t>
    </rPh>
    <phoneticPr fontId="4"/>
  </si>
  <si>
    <t>設　計　者　　 氏　名</t>
    <rPh sb="0" eb="1">
      <t>セツ</t>
    </rPh>
    <rPh sb="4" eb="5">
      <t>シャ</t>
    </rPh>
    <rPh sb="8" eb="11">
      <t>シメイ</t>
    </rPh>
    <phoneticPr fontId="4"/>
  </si>
  <si>
    <t>申　請　者　　 氏　名</t>
    <rPh sb="0" eb="1">
      <t>サル</t>
    </rPh>
    <rPh sb="2" eb="3">
      <t>ショウ</t>
    </rPh>
    <rPh sb="4" eb="5">
      <t>シャ</t>
    </rPh>
    <rPh sb="8" eb="11">
      <t>シメイ</t>
    </rPh>
    <phoneticPr fontId="4"/>
  </si>
  <si>
    <t>この申請書及び添付図書に記載の事項は、事実に相違ありません。</t>
    <rPh sb="2" eb="4">
      <t>シンセイ</t>
    </rPh>
    <phoneticPr fontId="4"/>
  </si>
  <si>
    <t xml:space="preserve"> 　 建築基準法第６条第１項又は第６条の２第１項の規定による確認を申請します。</t>
    <rPh sb="3" eb="5">
      <t>ケンチク</t>
    </rPh>
    <rPh sb="5" eb="8">
      <t>キジュンホウ</t>
    </rPh>
    <rPh sb="8" eb="9">
      <t>ダイ</t>
    </rPh>
    <rPh sb="10" eb="11">
      <t>ジョウ</t>
    </rPh>
    <rPh sb="11" eb="12">
      <t>ダイ</t>
    </rPh>
    <rPh sb="13" eb="14">
      <t>コウ</t>
    </rPh>
    <rPh sb="14" eb="15">
      <t>マタ</t>
    </rPh>
    <rPh sb="16" eb="17">
      <t>ダイ</t>
    </rPh>
    <rPh sb="18" eb="19">
      <t>ジョウ</t>
    </rPh>
    <rPh sb="21" eb="22">
      <t>ダイ</t>
    </rPh>
    <rPh sb="23" eb="24">
      <t>コウ</t>
    </rPh>
    <rPh sb="25" eb="27">
      <t>キテイ</t>
    </rPh>
    <rPh sb="30" eb="32">
      <t>カクニン</t>
    </rPh>
    <rPh sb="33" eb="35">
      <t>シンセイ</t>
    </rPh>
    <phoneticPr fontId="4"/>
  </si>
  <si>
    <t>（第一面）</t>
    <rPh sb="1" eb="2">
      <t>ダイ</t>
    </rPh>
    <rPh sb="2" eb="3">
      <t>イチ</t>
    </rPh>
    <rPh sb="3" eb="4">
      <t>メン</t>
    </rPh>
    <phoneticPr fontId="4"/>
  </si>
  <si>
    <t>確認申請書　（建築物）</t>
    <rPh sb="0" eb="2">
      <t>カクニン</t>
    </rPh>
    <rPh sb="2" eb="5">
      <t>シンセイショ</t>
    </rPh>
    <rPh sb="7" eb="9">
      <t>ケンチク</t>
    </rPh>
    <rPh sb="9" eb="10">
      <t>ブツ</t>
    </rPh>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</si>
  <si>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</si>
  <si>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</si>
  <si>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</si>
  <si>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</si>
  <si>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</si>
  <si>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</si>
  <si>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</si>
  <si>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</si>
  <si>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</si>
  <si>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</si>
  <si>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</si>
  <si>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</si>
  <si>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</si>
  <si>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無</t>
    <rPh sb="0" eb="1">
      <t>ナシ</t>
    </rPh>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</si>
  <si>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</si>
  <si>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</si>
  <si>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</si>
  <si>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</si>
  <si>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</si>
  <si>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</si>
  <si>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</si>
  <si>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</si>
  <si>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</si>
  <si>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床面積</t>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</si>
  <si>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</si>
  <si>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</si>
  <si>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</si>
  <si>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</si>
  <si>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</si>
  <si>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</si>
  <si>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</si>
  <si>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</si>
  <si>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</si>
  <si>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</si>
  <si>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</si>
  <si>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</si>
  <si>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</si>
  <si>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[ﾘ．</t>
  </si>
  <si>
    <t>[ﾁ．</t>
  </si>
  <si>
    <t>[ﾄ．</t>
  </si>
  <si>
    <t>[ﾍ．</t>
  </si>
  <si>
    <t>[ﾎ．</t>
  </si>
  <si>
    <t>[ﾆ．</t>
  </si>
  <si>
    <t>１．　他の建築主（3）　]</t>
    <rPh sb="3" eb="4">
      <t>ホカ</t>
    </rPh>
    <rPh sb="5" eb="7">
      <t>ケンチク</t>
    </rPh>
    <rPh sb="7" eb="8">
      <t>ヌシ</t>
    </rPh>
    <phoneticPr fontId="4"/>
  </si>
  <si>
    <t>１．　他の建築主（2）　]</t>
    <rPh sb="3" eb="4">
      <t>ホカ</t>
    </rPh>
    <rPh sb="5" eb="7">
      <t>ケンチク</t>
    </rPh>
    <rPh sb="7" eb="8">
      <t>ヌシ</t>
    </rPh>
    <phoneticPr fontId="4"/>
  </si>
  <si>
    <t>１．　他の建築主（１）　]</t>
    <rPh sb="3" eb="4">
      <t>ホカ</t>
    </rPh>
    <rPh sb="5" eb="7">
      <t>ケンチク</t>
    </rPh>
    <rPh sb="7" eb="8">
      <t>ヌシ</t>
    </rPh>
    <phoneticPr fontId="4"/>
  </si>
  <si>
    <t>※入力項目があります</t>
    <rPh sb="1" eb="3">
      <t>ニュウリョク</t>
    </rPh>
    <rPh sb="3" eb="5">
      <t>コウモク</t>
    </rPh>
    <phoneticPr fontId="4"/>
  </si>
  <si>
    <t>確認申請書別紙（他の建築主）　印刷画面</t>
    <rPh sb="0" eb="2">
      <t>カクニン</t>
    </rPh>
    <rPh sb="5" eb="7">
      <t>ベッシ</t>
    </rPh>
    <rPh sb="8" eb="9">
      <t>タ</t>
    </rPh>
    <rPh sb="10" eb="12">
      <t>ケンチク</t>
    </rPh>
    <rPh sb="12" eb="13">
      <t>シュ</t>
    </rPh>
    <rPh sb="15" eb="17">
      <t>インサツ</t>
    </rPh>
    <rPh sb="17" eb="19">
      <t>ガメン</t>
    </rPh>
    <phoneticPr fontId="4"/>
  </si>
  <si>
    <t>【６,備考】</t>
    <rPh sb="3" eb="5">
      <t>ビコウ</t>
    </rPh>
    <phoneticPr fontId="4"/>
  </si>
  <si>
    <t>（５）【報告年月日】</t>
    <rPh sb="4" eb="6">
      <t>ホウコク</t>
    </rPh>
    <rPh sb="6" eb="9">
      <t>ネンガッピ</t>
    </rPh>
    <phoneticPr fontId="4"/>
  </si>
  <si>
    <t>（４）【報告年月日】</t>
    <rPh sb="4" eb="6">
      <t>ホウコク</t>
    </rPh>
    <rPh sb="6" eb="9">
      <t>ネンガッピ</t>
    </rPh>
    <phoneticPr fontId="4"/>
  </si>
  <si>
    <t>（３）【報告年月日】</t>
    <rPh sb="4" eb="6">
      <t>ホウコク</t>
    </rPh>
    <rPh sb="6" eb="9">
      <t>ネンガッピ</t>
    </rPh>
    <phoneticPr fontId="4"/>
  </si>
  <si>
    <t>（２）【報告年月日】</t>
    <rPh sb="4" eb="6">
      <t>ホウコク</t>
    </rPh>
    <rPh sb="6" eb="9">
      <t>ネンガッピ</t>
    </rPh>
    <phoneticPr fontId="4"/>
  </si>
  <si>
    <t>（１）【報告年月日】</t>
    <rPh sb="4" eb="6">
      <t>ホウコク</t>
    </rPh>
    <rPh sb="6" eb="9">
      <t>ネンガッピ</t>
    </rPh>
    <phoneticPr fontId="4"/>
  </si>
  <si>
    <t>【５,定期報告等】</t>
    <rPh sb="3" eb="5">
      <t>テイキ</t>
    </rPh>
    <rPh sb="5" eb="7">
      <t>ホウコク</t>
    </rPh>
    <rPh sb="7" eb="8">
      <t>トウ</t>
    </rPh>
    <phoneticPr fontId="4"/>
  </si>
  <si>
    <t>【４,その他の処分】</t>
    <rPh sb="5" eb="6">
      <t>タ</t>
    </rPh>
    <rPh sb="7" eb="9">
      <t>ショブン</t>
    </rPh>
    <phoneticPr fontId="4"/>
  </si>
  <si>
    <t>【ハ,検査済証番号】</t>
    <rPh sb="3" eb="5">
      <t>ケンサ</t>
    </rPh>
    <rPh sb="5" eb="6">
      <t>スミ</t>
    </rPh>
    <rPh sb="6" eb="7">
      <t>ショウ</t>
    </rPh>
    <rPh sb="7" eb="9">
      <t>バンゴウ</t>
    </rPh>
    <phoneticPr fontId="4"/>
  </si>
  <si>
    <t>【ロ,検査済証交付者】</t>
    <rPh sb="3" eb="5">
      <t>ケンサ</t>
    </rPh>
    <rPh sb="5" eb="6">
      <t>スミ</t>
    </rPh>
    <rPh sb="6" eb="7">
      <t>ショウ</t>
    </rPh>
    <rPh sb="7" eb="9">
      <t>コウフ</t>
    </rPh>
    <rPh sb="9" eb="10">
      <t>シャ</t>
    </rPh>
    <phoneticPr fontId="4"/>
  </si>
  <si>
    <t>【イ,検査日】</t>
    <rPh sb="3" eb="6">
      <t>ケンサビ</t>
    </rPh>
    <phoneticPr fontId="4"/>
  </si>
  <si>
    <t>【３,完了検査】</t>
    <rPh sb="3" eb="5">
      <t>カンリョウ</t>
    </rPh>
    <rPh sb="5" eb="7">
      <t>ケンサ</t>
    </rPh>
    <phoneticPr fontId="4"/>
  </si>
  <si>
    <t>【ニ,中間検査合格証番号】</t>
    <rPh sb="3" eb="5">
      <t>チュウカン</t>
    </rPh>
    <rPh sb="5" eb="7">
      <t>ケンサ</t>
    </rPh>
    <rPh sb="7" eb="9">
      <t>ゴウカク</t>
    </rPh>
    <rPh sb="9" eb="10">
      <t>ショウ</t>
    </rPh>
    <rPh sb="10" eb="12">
      <t>バンゴウ</t>
    </rPh>
    <phoneticPr fontId="4"/>
  </si>
  <si>
    <t>【ハ,中間検査合格証交付者】</t>
    <rPh sb="3" eb="5">
      <t>チュウカン</t>
    </rPh>
    <rPh sb="5" eb="7">
      <t>ケンサ</t>
    </rPh>
    <rPh sb="7" eb="9">
      <t>ゴウカク</t>
    </rPh>
    <rPh sb="9" eb="10">
      <t>ショウ</t>
    </rPh>
    <rPh sb="10" eb="12">
      <t>コウフ</t>
    </rPh>
    <rPh sb="12" eb="13">
      <t>シャ</t>
    </rPh>
    <phoneticPr fontId="4"/>
  </si>
  <si>
    <t>【ロ,検査日】</t>
    <rPh sb="3" eb="6">
      <t>ケンサビ</t>
    </rPh>
    <phoneticPr fontId="4"/>
  </si>
  <si>
    <t>【イ,特定工程】</t>
    <rPh sb="3" eb="5">
      <t>トクテイ</t>
    </rPh>
    <rPh sb="5" eb="7">
      <t>コウテイ</t>
    </rPh>
    <phoneticPr fontId="4"/>
  </si>
  <si>
    <t>(3)</t>
    <phoneticPr fontId="4"/>
  </si>
  <si>
    <t>(2)</t>
    <phoneticPr fontId="4"/>
  </si>
  <si>
    <t>(1)</t>
    <phoneticPr fontId="4"/>
  </si>
  <si>
    <t>【２,中間検査】</t>
    <rPh sb="3" eb="5">
      <t>チュウカン</t>
    </rPh>
    <rPh sb="5" eb="7">
      <t>ケンサ</t>
    </rPh>
    <phoneticPr fontId="4"/>
  </si>
  <si>
    <t>【ロ.確認済証番号】</t>
    <rPh sb="3" eb="5">
      <t>カクニン</t>
    </rPh>
    <rPh sb="5" eb="6">
      <t>スミ</t>
    </rPh>
    <rPh sb="6" eb="7">
      <t>ショウ</t>
    </rPh>
    <rPh sb="7" eb="9">
      <t>バンゴウ</t>
    </rPh>
    <phoneticPr fontId="4"/>
  </si>
  <si>
    <t>【イ.確認済証交付者】</t>
    <rPh sb="3" eb="5">
      <t>カクニン</t>
    </rPh>
    <rPh sb="5" eb="6">
      <t>スミ</t>
    </rPh>
    <rPh sb="6" eb="7">
      <t>ショウ</t>
    </rPh>
    <rPh sb="7" eb="9">
      <t>コウフ</t>
    </rPh>
    <rPh sb="9" eb="10">
      <t>シャ</t>
    </rPh>
    <phoneticPr fontId="4"/>
  </si>
  <si>
    <t>（計画変更の確認）</t>
    <rPh sb="1" eb="3">
      <t>ケイカク</t>
    </rPh>
    <rPh sb="3" eb="5">
      <t>ヘンコウ</t>
    </rPh>
    <rPh sb="6" eb="8">
      <t>カクニン</t>
    </rPh>
    <phoneticPr fontId="4"/>
  </si>
  <si>
    <t>株式会社　東日本住宅評価センター</t>
    <rPh sb="0" eb="4">
      <t>カブシキガイシャ</t>
    </rPh>
    <rPh sb="5" eb="6">
      <t>ヒガシ</t>
    </rPh>
    <rPh sb="6" eb="8">
      <t>ニホン</t>
    </rPh>
    <rPh sb="8" eb="10">
      <t>ジュウタク</t>
    </rPh>
    <rPh sb="10" eb="12">
      <t>ヒョウカ</t>
    </rPh>
    <phoneticPr fontId="4"/>
  </si>
  <si>
    <t>【１,建築確認】</t>
    <rPh sb="3" eb="5">
      <t>ケンチク</t>
    </rPh>
    <rPh sb="5" eb="7">
      <t>カクニン</t>
    </rPh>
    <phoneticPr fontId="4"/>
  </si>
  <si>
    <t>建築基準法令による処分等の概要書</t>
    <rPh sb="0" eb="2">
      <t>ケンチク</t>
    </rPh>
    <rPh sb="2" eb="4">
      <t>キジュン</t>
    </rPh>
    <rPh sb="4" eb="5">
      <t>ホウ</t>
    </rPh>
    <rPh sb="5" eb="6">
      <t>レイ</t>
    </rPh>
    <rPh sb="9" eb="11">
      <t>ショブン</t>
    </rPh>
    <rPh sb="11" eb="12">
      <t>トウ</t>
    </rPh>
    <rPh sb="13" eb="15">
      <t>ガイヨウ</t>
    </rPh>
    <rPh sb="15" eb="16">
      <t>ショ</t>
    </rPh>
    <phoneticPr fontId="4"/>
  </si>
  <si>
    <t>※ここから下は記入しないでください</t>
    <rPh sb="5" eb="6">
      <t>シタ</t>
    </rPh>
    <rPh sb="7" eb="9">
      <t>キニュウ</t>
    </rPh>
    <phoneticPr fontId="4"/>
  </si>
  <si>
    <t>（配置図）</t>
  </si>
  <si>
    <t>（付近見取図）</t>
  </si>
  <si>
    <t>建築計画概要書　（第三面）</t>
  </si>
  <si>
    <t>[</t>
    <phoneticPr fontId="4"/>
  </si>
  <si>
    <t>(</t>
    <phoneticPr fontId="4"/>
  </si>
  <si>
    <t>1４．　許可・認定等　]</t>
    <rPh sb="9" eb="10">
      <t>トウ</t>
    </rPh>
    <phoneticPr fontId="4"/>
  </si>
  <si>
    <t>建築計画概要書（第二面）</t>
    <rPh sb="0" eb="2">
      <t>ケンチク</t>
    </rPh>
    <rPh sb="2" eb="4">
      <t>ケイカク</t>
    </rPh>
    <rPh sb="4" eb="6">
      <t>ガイヨウ</t>
    </rPh>
    <rPh sb="6" eb="7">
      <t>ショ</t>
    </rPh>
    <rPh sb="8" eb="9">
      <t>ダイ</t>
    </rPh>
    <rPh sb="9" eb="10">
      <t>ニ</t>
    </rPh>
    <rPh sb="10" eb="11">
      <t>ニメン</t>
    </rPh>
    <phoneticPr fontId="4"/>
  </si>
  <si>
    <t>[ﾄ．　工事と照合する設計図書]</t>
    <rPh sb="4" eb="6">
      <t>コウジ</t>
    </rPh>
    <rPh sb="7" eb="9">
      <t>ショウゴウ</t>
    </rPh>
    <rPh sb="11" eb="13">
      <t>セッケイ</t>
    </rPh>
    <rPh sb="13" eb="15">
      <t>トショ</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</si>
  <si>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</si>
  <si>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建築計画概要書　　（第一面）</t>
    <phoneticPr fontId="4"/>
  </si>
  <si>
    <t>　　</t>
    <phoneticPr fontId="4"/>
  </si>
  <si>
    <t>第 東日本</t>
    <rPh sb="0" eb="1">
      <t>ダイ</t>
    </rPh>
    <rPh sb="2" eb="3">
      <t>ヒガシ</t>
    </rPh>
    <rPh sb="3" eb="5">
      <t>ニホン</t>
    </rPh>
    <phoneticPr fontId="4"/>
  </si>
  <si>
    <t>※確認済証番号</t>
    <rPh sb="1" eb="3">
      <t>カクニン</t>
    </rPh>
    <rPh sb="3" eb="4">
      <t>ス</t>
    </rPh>
    <rPh sb="4" eb="5">
      <t>ショウ</t>
    </rPh>
    <rPh sb="5" eb="7">
      <t>バンゴウ</t>
    </rPh>
    <phoneticPr fontId="4"/>
  </si>
  <si>
    <t>第三号様式</t>
    <rPh sb="1" eb="2">
      <t>サン</t>
    </rPh>
    <phoneticPr fontId="4"/>
  </si>
  <si>
    <t>（その他の建築設備設計に関し意見を聴いた者）</t>
    <rPh sb="3" eb="4">
      <t>タ</t>
    </rPh>
    <rPh sb="5" eb="7">
      <t>ケンチク</t>
    </rPh>
    <rPh sb="7" eb="9">
      <t>セツビ</t>
    </rPh>
    <rPh sb="9" eb="11">
      <t>セッケイ</t>
    </rPh>
    <rPh sb="12" eb="13">
      <t>カン</t>
    </rPh>
    <rPh sb="14" eb="16">
      <t>イケン</t>
    </rPh>
    <rPh sb="17" eb="18">
      <t>キ</t>
    </rPh>
    <rPh sb="20" eb="21">
      <t>シャ</t>
    </rPh>
    <phoneticPr fontId="4"/>
  </si>
  <si>
    <t>４　建築設備の設計に関し意見を聴いた者　]</t>
    <rPh sb="2" eb="4">
      <t>ケンチク</t>
    </rPh>
    <rPh sb="4" eb="6">
      <t>セツビ</t>
    </rPh>
    <rPh sb="7" eb="9">
      <t>セッケイ</t>
    </rPh>
    <rPh sb="10" eb="11">
      <t>カン</t>
    </rPh>
    <rPh sb="12" eb="14">
      <t>イケン</t>
    </rPh>
    <rPh sb="15" eb="16">
      <t>キ</t>
    </rPh>
    <rPh sb="18" eb="19">
      <t>モノ</t>
    </rPh>
    <phoneticPr fontId="4"/>
  </si>
  <si>
    <t>（その他の設計者）</t>
  </si>
  <si>
    <t>（３）</t>
    <phoneticPr fontId="4"/>
  </si>
  <si>
    <t>（２）</t>
    <phoneticPr fontId="4"/>
  </si>
  <si>
    <t>（１）</t>
    <phoneticPr fontId="4"/>
  </si>
  <si>
    <t>－－－以下は「他の建築主」より参照－－－</t>
    <rPh sb="3" eb="5">
      <t>イカ</t>
    </rPh>
    <rPh sb="7" eb="8">
      <t>タ</t>
    </rPh>
    <rPh sb="9" eb="11">
      <t>ケンチク</t>
    </rPh>
    <rPh sb="11" eb="12">
      <t>ヌシ</t>
    </rPh>
    <rPh sb="15" eb="17">
      <t>サンショウ</t>
    </rPh>
    <phoneticPr fontId="4"/>
  </si>
  <si>
    <t>左側画面に上書きで入力し、修正してください。</t>
    <rPh sb="0" eb="1">
      <t>ヒダリ</t>
    </rPh>
    <rPh sb="1" eb="2">
      <t>ガワ</t>
    </rPh>
    <rPh sb="2" eb="4">
      <t>ガメン</t>
    </rPh>
    <rPh sb="5" eb="7">
      <t>ウワガ</t>
    </rPh>
    <rPh sb="9" eb="11">
      <t>ニュウリョク</t>
    </rPh>
    <rPh sb="13" eb="15">
      <t>シュウセイ</t>
    </rPh>
    <phoneticPr fontId="4"/>
  </si>
  <si>
    <t>建築主ごとに住所が異なる場合に対応しておりません。</t>
    <rPh sb="0" eb="2">
      <t>ケンチク</t>
    </rPh>
    <rPh sb="2" eb="3">
      <t>ヌシ</t>
    </rPh>
    <rPh sb="6" eb="8">
      <t>ジュウショ</t>
    </rPh>
    <rPh sb="9" eb="10">
      <t>コト</t>
    </rPh>
    <rPh sb="12" eb="14">
      <t>バアイ</t>
    </rPh>
    <rPh sb="15" eb="17">
      <t>タイオウ</t>
    </rPh>
    <phoneticPr fontId="4"/>
  </si>
  <si>
    <t>※受付欄</t>
    <phoneticPr fontId="4"/>
  </si>
  <si>
    <t>建築計画概要書（別紙）</t>
    <rPh sb="0" eb="2">
      <t>ケンチク</t>
    </rPh>
    <rPh sb="2" eb="4">
      <t>ケイカク</t>
    </rPh>
    <rPh sb="4" eb="7">
      <t>ガイヨウショ</t>
    </rPh>
    <rPh sb="8" eb="10">
      <t>ベッシ</t>
    </rPh>
    <phoneticPr fontId="4"/>
  </si>
  <si>
    <t>（第四面）</t>
  </si>
  <si>
    <t>※受付経由機関記載欄</t>
    <rPh sb="1" eb="3">
      <t>ウケツケ</t>
    </rPh>
    <rPh sb="3" eb="5">
      <t>ケイユ</t>
    </rPh>
    <rPh sb="5" eb="7">
      <t>キカン</t>
    </rPh>
    <rPh sb="7" eb="9">
      <t>キサイ</t>
    </rPh>
    <rPh sb="9" eb="10">
      <t>ラン</t>
    </rPh>
    <phoneticPr fontId="4"/>
  </si>
  <si>
    <t>除却工事施工者</t>
    <rPh sb="0" eb="1">
      <t>ジョ</t>
    </rPh>
    <rPh sb="1" eb="2">
      <t>キャク</t>
    </rPh>
    <rPh sb="2" eb="4">
      <t>コウジ</t>
    </rPh>
    <rPh sb="4" eb="7">
      <t>セコウシャ</t>
    </rPh>
    <phoneticPr fontId="4"/>
  </si>
  <si>
    <t>株式会社東日本住宅評価センター</t>
    <rPh sb="0" eb="2">
      <t>カブシキ</t>
    </rPh>
    <rPh sb="2" eb="4">
      <t>カイシャ</t>
    </rPh>
    <rPh sb="4" eb="5">
      <t>ヒガシ</t>
    </rPh>
    <rPh sb="5" eb="7">
      <t>ニホン</t>
    </rPh>
    <rPh sb="7" eb="9">
      <t>ジュウタク</t>
    </rPh>
    <rPh sb="9" eb="11">
      <t>ヒョウカ</t>
    </rPh>
    <phoneticPr fontId="4"/>
  </si>
  <si>
    <t>建築確認</t>
    <rPh sb="0" eb="2">
      <t>ケンチク</t>
    </rPh>
    <rPh sb="2" eb="4">
      <t>カクニン</t>
    </rPh>
    <phoneticPr fontId="4"/>
  </si>
  <si>
    <t>工事監理者</t>
    <rPh sb="0" eb="2">
      <t>コウジ</t>
    </rPh>
    <rPh sb="2" eb="5">
      <t>カンリシャ</t>
    </rPh>
    <phoneticPr fontId="4"/>
  </si>
  <si>
    <t>（３）</t>
  </si>
  <si>
    <t>（２）</t>
  </si>
  <si>
    <t>（１）</t>
  </si>
  <si>
    <t>－－－以下は「他の建築主」より参照－－－</t>
  </si>
  <si>
    <t>左側画面に上書きで入力し、修正してください。</t>
  </si>
  <si>
    <t>建築主</t>
    <rPh sb="0" eb="2">
      <t>ケンチク</t>
    </rPh>
    <rPh sb="2" eb="3">
      <t>ヌシ</t>
    </rPh>
    <phoneticPr fontId="4"/>
  </si>
  <si>
    <t>建築主ごとに住所が異なる場合に対応しておりません。</t>
  </si>
  <si>
    <t>知事様</t>
    <rPh sb="0" eb="2">
      <t>チジ</t>
    </rPh>
    <rPh sb="2" eb="3">
      <t>サマ</t>
    </rPh>
    <phoneticPr fontId="4"/>
  </si>
  <si>
    <t>建築工事届</t>
    <rPh sb="0" eb="2">
      <t>ケンチク</t>
    </rPh>
    <rPh sb="2" eb="4">
      <t>コウジ</t>
    </rPh>
    <rPh sb="4" eb="5">
      <t>トドケ</t>
    </rPh>
    <phoneticPr fontId="4"/>
  </si>
  <si>
    <t>※直接入力してください</t>
    <rPh sb="1" eb="3">
      <t>チョクセツ</t>
    </rPh>
    <rPh sb="3" eb="5">
      <t>ニュウリョク</t>
    </rPh>
    <phoneticPr fontId="4"/>
  </si>
  <si>
    <t>（第二面）</t>
  </si>
  <si>
    <t>[計画変更の概要]</t>
  </si>
  <si>
    <t>[確認済証交付者]</t>
  </si>
  <si>
    <t>[確認済証交付年月日]</t>
  </si>
  <si>
    <t>[確認済証番号]</t>
  </si>
  <si>
    <t>入力してください→</t>
    <rPh sb="0" eb="2">
      <t>ニュウリョク</t>
    </rPh>
    <phoneticPr fontId="4"/>
  </si>
  <si>
    <t>[計画を変更する建築物の直前の確認]</t>
  </si>
  <si>
    <t>計画変更申請日</t>
    <rPh sb="0" eb="2">
      <t>ケイカク</t>
    </rPh>
    <rPh sb="2" eb="4">
      <t>ヘンコウ</t>
    </rPh>
    <rPh sb="6" eb="7">
      <t>ビ</t>
    </rPh>
    <phoneticPr fontId="4"/>
  </si>
  <si>
    <t>この申請書及び添付図書に記載の事項は、事実に相違ありません。</t>
    <rPh sb="2" eb="5">
      <t>シンセイショ</t>
    </rPh>
    <phoneticPr fontId="4"/>
  </si>
  <si>
    <t xml:space="preserve"> 　建築基準法第６条第１項又は第６条の２第１項の規定による計画の変更の確認を申請します。</t>
    <rPh sb="10" eb="11">
      <t>ダイ</t>
    </rPh>
    <rPh sb="12" eb="13">
      <t>コウ</t>
    </rPh>
    <rPh sb="13" eb="14">
      <t>マタ</t>
    </rPh>
    <rPh sb="15" eb="16">
      <t>ダイ</t>
    </rPh>
    <rPh sb="17" eb="18">
      <t>ジョウ</t>
    </rPh>
    <rPh sb="20" eb="21">
      <t>ダイ</t>
    </rPh>
    <rPh sb="22" eb="23">
      <t>コウ</t>
    </rPh>
    <rPh sb="29" eb="31">
      <t>ケイカク</t>
    </rPh>
    <rPh sb="32" eb="34">
      <t>ヘンコウ</t>
    </rPh>
    <rPh sb="38" eb="40">
      <t>シンセイ</t>
    </rPh>
    <phoneticPr fontId="4"/>
  </si>
  <si>
    <t>（第一面）</t>
    <rPh sb="2" eb="3">
      <t>イチ</t>
    </rPh>
    <phoneticPr fontId="4"/>
  </si>
  <si>
    <t>計画変更確認申請書　（建築物）</t>
    <rPh sb="6" eb="8">
      <t>シンセイ</t>
    </rPh>
    <phoneticPr fontId="4"/>
  </si>
  <si>
    <r>
      <t>設　計　者　 　氏</t>
    </r>
    <r>
      <rPr>
        <sz val="11"/>
        <rFont val="ＭＳ Ｐゴシック"/>
        <family val="3"/>
        <charset val="128"/>
      </rPr>
      <t xml:space="preserve"> </t>
    </r>
    <r>
      <rPr>
        <sz val="11"/>
        <rFont val="ＭＳ Ｐゴシック"/>
        <family val="3"/>
        <charset val="128"/>
      </rPr>
      <t>名</t>
    </r>
    <rPh sb="0" eb="1">
      <t>セツ</t>
    </rPh>
    <rPh sb="2" eb="3">
      <t>ケイ</t>
    </rPh>
    <rPh sb="4" eb="5">
      <t>シャ</t>
    </rPh>
    <rPh sb="8" eb="9">
      <t>シ</t>
    </rPh>
    <rPh sb="10" eb="11">
      <t>メイ</t>
    </rPh>
    <phoneticPr fontId="4"/>
  </si>
  <si>
    <t>備　　　考</t>
  </si>
  <si>
    <t>開口部に設ける建具の種類及び大きさ</t>
  </si>
  <si>
    <t>天井及び壁の室内に面する部分に係る仕上げの材料の種別及び厚さ</t>
  </si>
  <si>
    <t>居室の内装の仕上げに用いる建築材料の種別及び当該建築材料を用いる部分の面積</t>
    <phoneticPr fontId="4"/>
  </si>
  <si>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4"/>
  </si>
  <si>
    <t>構造耐力上主要な部分の防錆、腐食及び防蟻措置及び状況</t>
  </si>
  <si>
    <t>建築物の各部分の位置、形状及び大きさ</t>
  </si>
  <si>
    <t>主要構造部及び主要構造部以外の構造耐力上主要な部分に用いる材料の接合状況、接合部分の形状等</t>
  </si>
  <si>
    <t>主要構造部及び主要構造部以外の構造耐力上主要な部分に用いる材料（接合材料を含む。）の種類、品質、形状及び寸法</t>
    <rPh sb="32" eb="34">
      <t>セツゴウ</t>
    </rPh>
    <phoneticPr fontId="4"/>
  </si>
  <si>
    <t>敷地の形状、高さ、　　衛生及び安全</t>
  </si>
  <si>
    <t>照合結果             （不適の場合には建築主に対して行った報告の内容）</t>
    <rPh sb="25" eb="27">
      <t>ケンチク</t>
    </rPh>
    <rPh sb="27" eb="28">
      <t>ヌシ</t>
    </rPh>
    <phoneticPr fontId="4"/>
  </si>
  <si>
    <t>照合方法</t>
  </si>
  <si>
    <t>設計図書の内容について設計者に確認した事項</t>
    <phoneticPr fontId="4"/>
  </si>
  <si>
    <t>照合を行った設計図書</t>
  </si>
  <si>
    <t>照合内容</t>
  </si>
  <si>
    <t>確認を行った部位、材料の種類等</t>
  </si>
  <si>
    <t>工事監理の状況</t>
  </si>
  <si>
    <t>（第四面）は左面に直接入力してください</t>
    <rPh sb="1" eb="3">
      <t>ダイヨン</t>
    </rPh>
    <rPh sb="3" eb="4">
      <t>メン</t>
    </rPh>
    <rPh sb="6" eb="7">
      <t>ヒダリ</t>
    </rPh>
    <rPh sb="7" eb="8">
      <t>メン</t>
    </rPh>
    <rPh sb="9" eb="11">
      <t>チョクセツ</t>
    </rPh>
    <rPh sb="11" eb="13">
      <t>ニュウリョク</t>
    </rPh>
    <phoneticPr fontId="4"/>
  </si>
  <si>
    <t>備考</t>
    <rPh sb="0" eb="2">
      <t>ビコウ</t>
    </rPh>
    <phoneticPr fontId="4"/>
  </si>
  <si>
    <t>１２．備考　]</t>
  </si>
  <si>
    <t>変更概要</t>
    <rPh sb="0" eb="2">
      <t>ヘンコウ</t>
    </rPh>
    <rPh sb="2" eb="4">
      <t>ガイヨウ</t>
    </rPh>
    <phoneticPr fontId="4"/>
  </si>
  <si>
    <t>[ﾛ．　変更の概要]</t>
  </si>
  <si>
    <t>変更・設計図面種類</t>
    <rPh sb="0" eb="2">
      <t>ヘンコウ</t>
    </rPh>
    <rPh sb="3" eb="5">
      <t>セッケイ</t>
    </rPh>
    <rPh sb="5" eb="7">
      <t>ズメン</t>
    </rPh>
    <rPh sb="7" eb="9">
      <t>シュルイ</t>
    </rPh>
    <phoneticPr fontId="4"/>
  </si>
  <si>
    <t>[ｲ．　変更された設計図書の種類]</t>
  </si>
  <si>
    <t>１１．確認以降の軽微な変更の概要　]</t>
  </si>
  <si>
    <t>工事終了・予定年月日</t>
    <rPh sb="0" eb="2">
      <t>コウジ</t>
    </rPh>
    <rPh sb="2" eb="4">
      <t>シュウリョウ</t>
    </rPh>
    <rPh sb="5" eb="7">
      <t>ヨテイ</t>
    </rPh>
    <rPh sb="7" eb="10">
      <t>ネンガッピ</t>
    </rPh>
    <phoneticPr fontId="4"/>
  </si>
  <si>
    <t>）</t>
    <phoneticPr fontId="4"/>
  </si>
  <si>
    <t>（</t>
    <phoneticPr fontId="4"/>
  </si>
  <si>
    <t>[ﾛ．　特定工程工事終了予定年月日]</t>
  </si>
  <si>
    <t>特定工程</t>
    <rPh sb="0" eb="2">
      <t>トクテイ</t>
    </rPh>
    <rPh sb="2" eb="4">
      <t>コウテイ</t>
    </rPh>
    <phoneticPr fontId="4"/>
  </si>
  <si>
    <t>[ｲ．　特定工程名]</t>
  </si>
  <si>
    <t>１０．今回申請以降の中間検査　]</t>
  </si>
  <si>
    <t>交付年月日</t>
    <rPh sb="0" eb="2">
      <t>コウフ</t>
    </rPh>
    <rPh sb="2" eb="5">
      <t>ネンガッピ</t>
    </rPh>
    <phoneticPr fontId="4"/>
  </si>
  <si>
    <t>[ﾆ．　交付年月日]</t>
  </si>
  <si>
    <t>合格証番号</t>
    <rPh sb="0" eb="2">
      <t>ゴウカク</t>
    </rPh>
    <rPh sb="2" eb="3">
      <t>ショウ</t>
    </rPh>
    <rPh sb="3" eb="5">
      <t>バンゴウ</t>
    </rPh>
    <phoneticPr fontId="4"/>
  </si>
  <si>
    <t>[ﾊ．　中間検査合格証番号]</t>
  </si>
  <si>
    <t>交付者</t>
    <rPh sb="0" eb="2">
      <t>コウフ</t>
    </rPh>
    <rPh sb="2" eb="3">
      <t>シャ</t>
    </rPh>
    <phoneticPr fontId="4"/>
  </si>
  <si>
    <t>[ﾛ．　中間検査合格証交付者]</t>
  </si>
  <si>
    <t>[ｲ．　特定工程]</t>
  </si>
  <si>
    <t>９．今回申請以前の中間検査　]</t>
  </si>
  <si>
    <t>検査対象床面積</t>
    <rPh sb="0" eb="2">
      <t>ケンサ</t>
    </rPh>
    <rPh sb="2" eb="4">
      <t>タイショウ</t>
    </rPh>
    <rPh sb="4" eb="5">
      <t>ユカ</t>
    </rPh>
    <rPh sb="5" eb="7">
      <t>メンセキ</t>
    </rPh>
    <phoneticPr fontId="4"/>
  </si>
  <si>
    <t>[ﾊ．　検査対象床面積]</t>
  </si>
  <si>
    <t>工事終了（予定）年月日</t>
    <rPh sb="0" eb="2">
      <t>コウジ</t>
    </rPh>
    <rPh sb="2" eb="4">
      <t>シュウリョウ</t>
    </rPh>
    <rPh sb="5" eb="7">
      <t>ヨテイ</t>
    </rPh>
    <rPh sb="8" eb="11">
      <t>ネンガッピ</t>
    </rPh>
    <phoneticPr fontId="4"/>
  </si>
  <si>
    <t>日</t>
  </si>
  <si>
    <t>月</t>
  </si>
  <si>
    <t>年</t>
  </si>
  <si>
    <t>８．特定工程　]</t>
    <phoneticPr fontId="4"/>
  </si>
  <si>
    <t>工事完了予定年月日</t>
    <rPh sb="0" eb="2">
      <t>コウジ</t>
    </rPh>
    <rPh sb="2" eb="4">
      <t>カンリョウ</t>
    </rPh>
    <rPh sb="4" eb="6">
      <t>ヨテイ</t>
    </rPh>
    <rPh sb="6" eb="9">
      <t>ネンガッピ</t>
    </rPh>
    <phoneticPr fontId="4"/>
  </si>
  <si>
    <t>７．工事完了予定年月日　]</t>
  </si>
  <si>
    <t>工事着手年月日</t>
    <rPh sb="0" eb="2">
      <t>コウジ</t>
    </rPh>
    <rPh sb="2" eb="4">
      <t>チャクシュ</t>
    </rPh>
    <rPh sb="4" eb="7">
      <t>ネンガッピ</t>
    </rPh>
    <phoneticPr fontId="4"/>
  </si>
  <si>
    <t>６．工事着手年月日　]</t>
  </si>
  <si>
    <t>確認済証交付者</t>
    <rPh sb="0" eb="2">
      <t>カクニン</t>
    </rPh>
    <rPh sb="2" eb="3">
      <t>ズ</t>
    </rPh>
    <rPh sb="3" eb="4">
      <t>ショウ</t>
    </rPh>
    <rPh sb="4" eb="6">
      <t>コウフ</t>
    </rPh>
    <rPh sb="6" eb="7">
      <t>シャ</t>
    </rPh>
    <phoneticPr fontId="4"/>
  </si>
  <si>
    <t>５．確認済証交付者　]</t>
  </si>
  <si>
    <t>確認済証交付年月日</t>
    <rPh sb="0" eb="2">
      <t>カクニン</t>
    </rPh>
    <rPh sb="2" eb="3">
      <t>ズ</t>
    </rPh>
    <rPh sb="3" eb="4">
      <t>ショウ</t>
    </rPh>
    <rPh sb="4" eb="6">
      <t>コウフ</t>
    </rPh>
    <rPh sb="6" eb="9">
      <t>ネンガッピ</t>
    </rPh>
    <phoneticPr fontId="4"/>
  </si>
  <si>
    <t>４．確認済証交付年月日　]</t>
  </si>
  <si>
    <t>確認済証番号</t>
    <rPh sb="0" eb="2">
      <t>カクニン</t>
    </rPh>
    <rPh sb="2" eb="3">
      <t>ズ</t>
    </rPh>
    <rPh sb="3" eb="4">
      <t>ショウ</t>
    </rPh>
    <rPh sb="4" eb="6">
      <t>バンゴウ</t>
    </rPh>
    <phoneticPr fontId="4"/>
  </si>
  <si>
    <t>３．確認済証番号　]</t>
  </si>
  <si>
    <t>認証番号</t>
    <rPh sb="0" eb="2">
      <t>ニンショウ</t>
    </rPh>
    <rPh sb="2" eb="4">
      <t>バンゴウ</t>
    </rPh>
    <phoneticPr fontId="4"/>
  </si>
  <si>
    <t>[ﾊ．　建築基準法第６８条の２０第２項の検査の特例に係る認証番号]</t>
  </si>
  <si>
    <t>建築設備の設置</t>
  </si>
  <si>
    <t>□</t>
  </si>
  <si>
    <t>[ﾛ．　工事種別]</t>
  </si>
  <si>
    <t>区分</t>
    <rPh sb="0" eb="2">
      <t>クブン</t>
    </rPh>
    <phoneticPr fontId="4"/>
  </si>
  <si>
    <t>[ｲ．　建築基準法施行令第１０条各号に掲げる建築物の区分]</t>
    <phoneticPr fontId="4"/>
  </si>
  <si>
    <t>２．　工事種別　]</t>
  </si>
  <si>
    <t>[ﾛ．　住居表示]</t>
  </si>
  <si>
    <t>[ｲ．　地名地番]</t>
  </si>
  <si>
    <t>１．　建築場所、設置場所又は築造場所　]</t>
  </si>
  <si>
    <t>申請する工事の概要</t>
  </si>
  <si>
    <t>（第三面）</t>
  </si>
  <si>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</si>
  <si>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シャ</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</si>
  <si>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シャ</t>
    </rPh>
    <phoneticPr fontId="4"/>
  </si>
  <si>
    <t>５．建築設備の工事監理に関し意見を聴いた者　]</t>
    <rPh sb="2" eb="4">
      <t>ケンチク</t>
    </rPh>
    <rPh sb="4" eb="6">
      <t>セツビ</t>
    </rPh>
    <rPh sb="7" eb="9">
      <t>コウジ</t>
    </rPh>
    <rPh sb="9" eb="11">
      <t>カンリ</t>
    </rPh>
    <rPh sb="12" eb="13">
      <t>カン</t>
    </rPh>
    <rPh sb="14" eb="16">
      <t>イケン</t>
    </rPh>
    <rPh sb="17" eb="18">
      <t>キ</t>
    </rPh>
    <rPh sb="20" eb="21">
      <t>モノ</t>
    </rPh>
    <phoneticPr fontId="4"/>
  </si>
  <si>
    <t>[ﾄ．　工事と照合した設計図書]</t>
    <rPh sb="4" eb="6">
      <t>コウジ</t>
    </rPh>
    <rPh sb="7" eb="9">
      <t>ショウゴウ</t>
    </rPh>
    <rPh sb="11" eb="13">
      <t>セッケイ</t>
    </rPh>
    <rPh sb="13" eb="15">
      <t>トショ</t>
    </rPh>
    <phoneticPr fontId="4"/>
  </si>
  <si>
    <t>４．　工事監理者　]</t>
    <rPh sb="3" eb="5">
      <t>コウジ</t>
    </rPh>
    <rPh sb="5" eb="7">
      <t>カンリ</t>
    </rPh>
    <rPh sb="7" eb="8">
      <t>セッケイシャ</t>
    </rPh>
    <phoneticPr fontId="4"/>
  </si>
  <si>
    <t>[ﾄ． 作成した設計図書]</t>
    <rPh sb="4" eb="6">
      <t>サクセイ</t>
    </rPh>
    <rPh sb="8" eb="10">
      <t>セッケイ</t>
    </rPh>
    <rPh sb="10" eb="12">
      <t>トショ</t>
    </rPh>
    <phoneticPr fontId="4"/>
  </si>
  <si>
    <t>１．　建築主、設置者又は築造主　]</t>
    <rPh sb="3" eb="5">
      <t>ケンチク</t>
    </rPh>
    <rPh sb="5" eb="6">
      <t>ヌシ</t>
    </rPh>
    <phoneticPr fontId="4"/>
  </si>
  <si>
    <t>建築主、設置者又は築造主等の概要</t>
  </si>
  <si>
    <t>　　（第二面）</t>
  </si>
  <si>
    <t>第　東日本
　　　　　　　　　　　　号</t>
    <rPh sb="0" eb="1">
      <t>ダイ</t>
    </rPh>
    <rPh sb="2" eb="3">
      <t>ヒガシ</t>
    </rPh>
    <rPh sb="3" eb="5">
      <t>ニホン</t>
    </rPh>
    <rPh sb="19" eb="20">
      <t>ゴウ</t>
    </rPh>
    <phoneticPr fontId="4"/>
  </si>
  <si>
    <t>※合格番号欄</t>
    <rPh sb="3" eb="5">
      <t>バンゴウ</t>
    </rPh>
    <phoneticPr fontId="4"/>
  </si>
  <si>
    <t>※決裁欄</t>
  </si>
  <si>
    <t>※検査欄</t>
  </si>
  <si>
    <t>※検査の特例欄</t>
    <rPh sb="1" eb="3">
      <t>ケンサ</t>
    </rPh>
    <phoneticPr fontId="4"/>
  </si>
  <si>
    <t>※受付欄</t>
  </si>
  <si>
    <t>工作物（法第８８条第１項）</t>
  </si>
  <si>
    <t>建築設備（昇降機）</t>
  </si>
  <si>
    <t>建築物</t>
  </si>
  <si>
    <t>　選択してください↓</t>
    <rPh sb="1" eb="3">
      <t>センタク</t>
    </rPh>
    <phoneticPr fontId="4"/>
  </si>
  <si>
    <t>[検査を申請する建築物等]</t>
  </si>
  <si>
    <t>申請者　　氏　名</t>
    <rPh sb="0" eb="3">
      <t>シンセイシャ</t>
    </rPh>
    <rPh sb="5" eb="6">
      <t>シ</t>
    </rPh>
    <rPh sb="7" eb="8">
      <t>メイ</t>
    </rPh>
    <phoneticPr fontId="4"/>
  </si>
  <si>
    <t>中間検査申請日</t>
    <rPh sb="0" eb="2">
      <t>チュウカン</t>
    </rPh>
    <rPh sb="2" eb="4">
      <t>ケンサ</t>
    </rPh>
    <rPh sb="6" eb="7">
      <t>ビ</t>
    </rPh>
    <phoneticPr fontId="4"/>
  </si>
  <si>
    <t>（第一面）</t>
  </si>
  <si>
    <t>中間検査申請書</t>
    <rPh sb="4" eb="6">
      <t>シンセイ</t>
    </rPh>
    <phoneticPr fontId="4"/>
  </si>
  <si>
    <t>建築設備に用いる材料の種類及びその照合した内容並びに当該建築設備の構造及び施工状況(区画貫通部の処理状況を含む。)</t>
    <rPh sb="13" eb="14">
      <t>オヨ</t>
    </rPh>
    <rPh sb="23" eb="24">
      <t>ナラ</t>
    </rPh>
    <rPh sb="26" eb="28">
      <t>トウガイ</t>
    </rPh>
    <rPh sb="28" eb="30">
      <t>ケンチク</t>
    </rPh>
    <rPh sb="33" eb="35">
      <t>コウゾウ</t>
    </rPh>
    <rPh sb="35" eb="36">
      <t>オヨ</t>
    </rPh>
    <rPh sb="37" eb="39">
      <t>セコウ</t>
    </rPh>
    <rPh sb="39" eb="41">
      <t>ジョウキョウ</t>
    </rPh>
    <phoneticPr fontId="4"/>
  </si>
  <si>
    <t>居室の内装の仕上げに用いる建築材料の種別及び当該建築材料を用いる部分の面積</t>
    <phoneticPr fontId="4"/>
  </si>
  <si>
    <t>照合結果  （不適の場合には建築主に対して行った報告の内容）</t>
    <rPh sb="14" eb="16">
      <t>ケンチク</t>
    </rPh>
    <rPh sb="16" eb="17">
      <t>ヌシ</t>
    </rPh>
    <phoneticPr fontId="4"/>
  </si>
  <si>
    <t>設計図書の内容について設計者に確認した事項</t>
    <phoneticPr fontId="4"/>
  </si>
  <si>
    <t>今回申請以降の中間検査</t>
  </si>
  <si>
    <t>今回申請以前の中間検査</t>
  </si>
  <si>
    <t>㎡</t>
    <phoneticPr fontId="4"/>
  </si>
  <si>
    <t>[ﾛ．　特定工程工事終了（予定）年月日]</t>
    <phoneticPr fontId="4"/>
  </si>
  <si>
    <t>建築設備（昇降機以外）</t>
    <rPh sb="8" eb="10">
      <t>イガイ</t>
    </rPh>
    <phoneticPr fontId="4"/>
  </si>
  <si>
    <t>工事監理者　 氏　名</t>
    <rPh sb="7" eb="8">
      <t>シ</t>
    </rPh>
    <rPh sb="9" eb="10">
      <t>メイ</t>
    </rPh>
    <phoneticPr fontId="4"/>
  </si>
  <si>
    <t>第四面に記載の事項は、事実に相違ありません。</t>
    <rPh sb="4" eb="6">
      <t>キサイ</t>
    </rPh>
    <rPh sb="7" eb="9">
      <t>ジコウ</t>
    </rPh>
    <rPh sb="11" eb="13">
      <t>ジジツ</t>
    </rPh>
    <phoneticPr fontId="4"/>
  </si>
  <si>
    <t>第二十六号様式（第四条の八、第四条の十一の二関係）</t>
    <phoneticPr fontId="4"/>
  </si>
  <si>
    <r>
      <t>中間検査申請書　</t>
    </r>
    <r>
      <rPr>
        <sz val="14"/>
        <color indexed="63"/>
        <rFont val="ＭＳ Ｐゴシック"/>
        <family val="3"/>
        <charset val="128"/>
      </rPr>
      <t>申請者複数</t>
    </r>
    <rPh sb="0" eb="2">
      <t>チュウカン</t>
    </rPh>
    <rPh sb="2" eb="4">
      <t>ケンサ</t>
    </rPh>
    <rPh sb="8" eb="11">
      <t>シンセイシャ</t>
    </rPh>
    <rPh sb="11" eb="13">
      <t>フクスウ</t>
    </rPh>
    <phoneticPr fontId="4"/>
  </si>
  <si>
    <t>１１．備考　]</t>
  </si>
  <si>
    <t>[ﾛ．　変更の概要 ]</t>
  </si>
  <si>
    <t>検査経過２</t>
    <rPh sb="0" eb="2">
      <t>ケンサ</t>
    </rPh>
    <rPh sb="2" eb="4">
      <t>ケイカ</t>
    </rPh>
    <phoneticPr fontId="4"/>
  </si>
  <si>
    <t>[ｲ．　変更された設計図書の種類 ]</t>
  </si>
  <si>
    <t>１０．確認以降の軽微な変更の概要　]</t>
  </si>
  <si>
    <t>　）</t>
  </si>
  <si>
    <t>[ﾊ．　中間検査合格証番号]</t>
    <rPh sb="11" eb="13">
      <t>バンゴウ</t>
    </rPh>
    <phoneticPr fontId="4"/>
  </si>
  <si>
    <t>検査経過１</t>
    <rPh sb="0" eb="2">
      <t>ケンサ</t>
    </rPh>
    <rPh sb="2" eb="4">
      <t>ケイカ</t>
    </rPh>
    <phoneticPr fontId="4"/>
  </si>
  <si>
    <t>９．検査経過　]</t>
  </si>
  <si>
    <t>検査対象面積</t>
    <rPh sb="0" eb="2">
      <t>ケンサ</t>
    </rPh>
    <rPh sb="2" eb="4">
      <t>タイショウ</t>
    </rPh>
    <rPh sb="4" eb="6">
      <t>メンセキ</t>
    </rPh>
    <phoneticPr fontId="4"/>
  </si>
  <si>
    <t>８．検査対象面積　]</t>
  </si>
  <si>
    <t>第　東日本
　　　　　　　　　　　　　　　号</t>
    <rPh sb="0" eb="1">
      <t>ダイ</t>
    </rPh>
    <rPh sb="2" eb="3">
      <t>ヒガシ</t>
    </rPh>
    <rPh sb="3" eb="5">
      <t>ニホン</t>
    </rPh>
    <rPh sb="22" eb="23">
      <t>ゴウ</t>
    </rPh>
    <phoneticPr fontId="4"/>
  </si>
  <si>
    <t>※検査済番号欄</t>
    <rPh sb="1" eb="3">
      <t>ケンサ</t>
    </rPh>
    <rPh sb="3" eb="4">
      <t>スミ</t>
    </rPh>
    <rPh sb="4" eb="6">
      <t>バンゴウ</t>
    </rPh>
    <phoneticPr fontId="4"/>
  </si>
  <si>
    <t>工作物（法第８８条第２項）</t>
    <phoneticPr fontId="4"/>
  </si>
  <si>
    <t>完了検査申請日</t>
    <rPh sb="0" eb="2">
      <t>カンリョウ</t>
    </rPh>
    <rPh sb="2" eb="4">
      <t>ケンサ</t>
    </rPh>
    <rPh sb="6" eb="7">
      <t>ビ</t>
    </rPh>
    <phoneticPr fontId="4"/>
  </si>
  <si>
    <t>完了検査申請書</t>
    <rPh sb="4" eb="6">
      <t>シンセイ</t>
    </rPh>
    <phoneticPr fontId="4"/>
  </si>
  <si>
    <t>申請者　　氏　名</t>
    <rPh sb="0" eb="3">
      <t>シンセイシャ</t>
    </rPh>
    <rPh sb="5" eb="8">
      <t>シメイ</t>
    </rPh>
    <phoneticPr fontId="4"/>
  </si>
  <si>
    <t>第十九号様式（第四条、第四条の四の二関係）</t>
  </si>
  <si>
    <r>
      <t>完了検査申請書　</t>
    </r>
    <r>
      <rPr>
        <sz val="14"/>
        <color indexed="63"/>
        <rFont val="ＭＳ Ｐゴシック"/>
        <family val="3"/>
        <charset val="128"/>
      </rPr>
      <t>申請者複数</t>
    </r>
    <rPh sb="0" eb="2">
      <t>カンリョウ</t>
    </rPh>
    <rPh sb="2" eb="4">
      <t>ケンサ</t>
    </rPh>
    <rPh sb="8" eb="11">
      <t>シンセイシャ</t>
    </rPh>
    <rPh sb="11" eb="13">
      <t>フクスウ</t>
    </rPh>
    <phoneticPr fontId="4"/>
  </si>
  <si>
    <t>　</t>
  </si>
  <si>
    <t>撮影日時：</t>
    <rPh sb="0" eb="2">
      <t>サツエイ</t>
    </rPh>
    <rPh sb="2" eb="4">
      <t>ニチジ</t>
    </rPh>
    <phoneticPr fontId="4"/>
  </si>
  <si>
    <t>（ここに写真を貼付してください）</t>
    <rPh sb="4" eb="6">
      <t>シャシン</t>
    </rPh>
    <rPh sb="7" eb="9">
      <t>チョウフ</t>
    </rPh>
    <phoneticPr fontId="4"/>
  </si>
  <si>
    <t>工程の終了時</t>
    <rPh sb="0" eb="2">
      <t>コウテイ</t>
    </rPh>
    <rPh sb="3" eb="6">
      <t>シュウリョウジ</t>
    </rPh>
    <phoneticPr fontId="4"/>
  </si>
  <si>
    <t>必要と認めて指定する</t>
    <rPh sb="0" eb="2">
      <t>ヒツヨウ</t>
    </rPh>
    <rPh sb="3" eb="4">
      <t>ミト</t>
    </rPh>
    <rPh sb="6" eb="8">
      <t>シテイ</t>
    </rPh>
    <phoneticPr fontId="4"/>
  </si>
  <si>
    <t>その他特定行政庁が</t>
    <rPh sb="2" eb="3">
      <t>タ</t>
    </rPh>
    <rPh sb="3" eb="5">
      <t>トクテイ</t>
    </rPh>
    <rPh sb="5" eb="7">
      <t>ギョウセイ</t>
    </rPh>
    <rPh sb="7" eb="8">
      <t>チョウ</t>
    </rPh>
    <phoneticPr fontId="4"/>
  </si>
  <si>
    <t>建築物の名称：　</t>
    <rPh sb="0" eb="3">
      <t>ケンチクブツ</t>
    </rPh>
    <rPh sb="4" eb="6">
      <t>メイショウ</t>
    </rPh>
    <phoneticPr fontId="4"/>
  </si>
  <si>
    <t>確認済証番号：</t>
    <rPh sb="0" eb="2">
      <t>カクニン</t>
    </rPh>
    <rPh sb="2" eb="3">
      <t>ズ</t>
    </rPh>
    <rPh sb="3" eb="4">
      <t>ショウ</t>
    </rPh>
    <rPh sb="4" eb="6">
      <t>バンゴウ</t>
    </rPh>
    <phoneticPr fontId="4"/>
  </si>
  <si>
    <r>
      <t>検査申請書　添付写真：</t>
    </r>
    <r>
      <rPr>
        <sz val="10"/>
        <rFont val="ＭＳ Ｐゴシック"/>
        <family val="3"/>
        <charset val="128"/>
      </rPr>
      <t>「構造耐力上主要な部分の軸組、仕口その他の接合部、鉄筋部分等を写した写真」</t>
    </r>
    <rPh sb="0" eb="2">
      <t>ケンサ</t>
    </rPh>
    <rPh sb="6" eb="8">
      <t>テンプ</t>
    </rPh>
    <rPh sb="8" eb="10">
      <t>シャシン</t>
    </rPh>
    <rPh sb="12" eb="14">
      <t>コウゾウ</t>
    </rPh>
    <rPh sb="14" eb="16">
      <t>タイリョク</t>
    </rPh>
    <rPh sb="16" eb="17">
      <t>ジョウ</t>
    </rPh>
    <rPh sb="17" eb="19">
      <t>シュヨウ</t>
    </rPh>
    <rPh sb="20" eb="22">
      <t>ブブン</t>
    </rPh>
    <rPh sb="23" eb="24">
      <t>ジク</t>
    </rPh>
    <rPh sb="24" eb="25">
      <t>グ</t>
    </rPh>
    <rPh sb="26" eb="27">
      <t>シ</t>
    </rPh>
    <rPh sb="27" eb="28">
      <t>クチ</t>
    </rPh>
    <rPh sb="30" eb="31">
      <t>タ</t>
    </rPh>
    <rPh sb="32" eb="34">
      <t>セツゴウ</t>
    </rPh>
    <rPh sb="34" eb="35">
      <t>ブ</t>
    </rPh>
    <rPh sb="36" eb="38">
      <t>テッキン</t>
    </rPh>
    <rPh sb="38" eb="40">
      <t>ブブン</t>
    </rPh>
    <rPh sb="40" eb="41">
      <t>トウ</t>
    </rPh>
    <rPh sb="42" eb="43">
      <t>ウツ</t>
    </rPh>
    <rPh sb="45" eb="47">
      <t>シャシン</t>
    </rPh>
    <phoneticPr fontId="4"/>
  </si>
  <si>
    <t>の工事終了時</t>
    <rPh sb="1" eb="3">
      <t>コウジ</t>
    </rPh>
    <rPh sb="3" eb="6">
      <t>シュウリョウジ</t>
    </rPh>
    <phoneticPr fontId="4"/>
  </si>
  <si>
    <t>屋根の小屋組</t>
    <rPh sb="0" eb="2">
      <t>ヤネ</t>
    </rPh>
    <rPh sb="3" eb="5">
      <t>コヤ</t>
    </rPh>
    <rPh sb="5" eb="6">
      <t>グ</t>
    </rPh>
    <phoneticPr fontId="4"/>
  </si>
  <si>
    <t>軸組若しくは耐力壁</t>
    <rPh sb="0" eb="1">
      <t>ジク</t>
    </rPh>
    <rPh sb="1" eb="2">
      <t>グ</t>
    </rPh>
    <rPh sb="2" eb="3">
      <t>モ</t>
    </rPh>
    <rPh sb="6" eb="8">
      <t>タイリョク</t>
    </rPh>
    <rPh sb="8" eb="9">
      <t>カベ</t>
    </rPh>
    <phoneticPr fontId="4"/>
  </si>
  <si>
    <t>構造耐力上主要な</t>
    <rPh sb="0" eb="2">
      <t>コウゾウ</t>
    </rPh>
    <rPh sb="2" eb="4">
      <t>タイリョク</t>
    </rPh>
    <rPh sb="4" eb="5">
      <t>ジョウ</t>
    </rPh>
    <rPh sb="5" eb="7">
      <t>シュヨウ</t>
    </rPh>
    <phoneticPr fontId="4"/>
  </si>
  <si>
    <t>工事終了時</t>
    <rPh sb="0" eb="2">
      <t>コウジ</t>
    </rPh>
    <rPh sb="2" eb="5">
      <t>シュウリョウジ</t>
    </rPh>
    <phoneticPr fontId="4"/>
  </si>
  <si>
    <t>基礎の配筋の</t>
    <rPh sb="0" eb="2">
      <t>キソ</t>
    </rPh>
    <rPh sb="3" eb="4">
      <t>クバ</t>
    </rPh>
    <rPh sb="4" eb="5">
      <t>スジ</t>
    </rPh>
    <phoneticPr fontId="4"/>
  </si>
  <si>
    <t>検査申請書 添付写真（軸組仕口）</t>
    <rPh sb="0" eb="2">
      <t>ケンサ</t>
    </rPh>
    <rPh sb="6" eb="8">
      <t>テンプ</t>
    </rPh>
    <rPh sb="8" eb="10">
      <t>ジャシン</t>
    </rPh>
    <rPh sb="11" eb="12">
      <t>ジク</t>
    </rPh>
    <rPh sb="12" eb="13">
      <t>グ</t>
    </rPh>
    <rPh sb="13" eb="14">
      <t>シ</t>
    </rPh>
    <rPh sb="14" eb="15">
      <t>グチ</t>
    </rPh>
    <phoneticPr fontId="4"/>
  </si>
  <si>
    <t>１０．　備考　]</t>
    <rPh sb="4" eb="6">
      <t>ビコウ</t>
    </rPh>
    <phoneticPr fontId="4"/>
  </si>
  <si>
    <t>[</t>
    <phoneticPr fontId="4"/>
  </si>
  <si>
    <t>(</t>
    <phoneticPr fontId="4"/>
  </si>
  <si>
    <t>回)</t>
    <rPh sb="0" eb="1">
      <t>カイ</t>
    </rPh>
    <phoneticPr fontId="4"/>
  </si>
  <si>
    <t>(第</t>
    <rPh sb="1" eb="2">
      <t>ダイ</t>
    </rPh>
    <phoneticPr fontId="4"/>
  </si>
  <si>
    <t>９．　特定工程工事終了予定年月日　]</t>
    <rPh sb="3" eb="5">
      <t>トクテイ</t>
    </rPh>
    <rPh sb="5" eb="7">
      <t>コウテイ</t>
    </rPh>
    <rPh sb="7" eb="9">
      <t>コウジ</t>
    </rPh>
    <rPh sb="9" eb="11">
      <t>シュウリョウ</t>
    </rPh>
    <rPh sb="11" eb="13">
      <t>ヨテイ</t>
    </rPh>
    <rPh sb="13" eb="16">
      <t>ネンガッピ</t>
    </rPh>
    <phoneticPr fontId="4"/>
  </si>
  <si>
    <t>８．　工事完了予定年月日　]</t>
    <rPh sb="3" eb="5">
      <t>コウジ</t>
    </rPh>
    <rPh sb="5" eb="7">
      <t>カンリョウ</t>
    </rPh>
    <rPh sb="7" eb="9">
      <t>ヨテイ</t>
    </rPh>
    <rPh sb="9" eb="12">
      <t>ネンガッピ</t>
    </rPh>
    <phoneticPr fontId="4"/>
  </si>
  <si>
    <t>７．　工事着手予定年月日　]</t>
    <rPh sb="3" eb="5">
      <t>コウジ</t>
    </rPh>
    <rPh sb="5" eb="7">
      <t>チャクシュ</t>
    </rPh>
    <rPh sb="7" eb="9">
      <t>ヨテイ</t>
    </rPh>
    <rPh sb="9" eb="12">
      <t>ネンガッピ</t>
    </rPh>
    <phoneticPr fontId="4"/>
  </si>
  <si>
    <t>[ﾎ．　その他必要な事項]</t>
    <rPh sb="6" eb="7">
      <t>タ</t>
    </rPh>
    <rPh sb="7" eb="9">
      <t>ヒツヨウ</t>
    </rPh>
    <rPh sb="10" eb="12">
      <t>ジコウ</t>
    </rPh>
    <phoneticPr fontId="4"/>
  </si>
  <si>
    <t>）</t>
    <phoneticPr fontId="4"/>
  </si>
  <si>
    <t>□</t>
    <phoneticPr fontId="4"/>
  </si>
  <si>
    <t>改築</t>
    <rPh sb="0" eb="2">
      <t>カイチク</t>
    </rPh>
    <phoneticPr fontId="4"/>
  </si>
  <si>
    <t>[ﾆ．　工事種別]</t>
    <rPh sb="4" eb="6">
      <t>コウジ</t>
    </rPh>
    <rPh sb="6" eb="8">
      <t>シュベツ</t>
    </rPh>
    <phoneticPr fontId="4"/>
  </si>
  <si>
    <t>ｍ</t>
    <phoneticPr fontId="4"/>
  </si>
  <si>
    <t>[ﾛ．　高さ]</t>
    <rPh sb="4" eb="5">
      <t>タカ</t>
    </rPh>
    <phoneticPr fontId="4"/>
  </si>
  <si>
    <t>[ｲ．　種類]</t>
    <rPh sb="4" eb="6">
      <t>シュルイ</t>
    </rPh>
    <phoneticPr fontId="4"/>
  </si>
  <si>
    <t>（番号</t>
    <rPh sb="1" eb="3">
      <t>バンゴウ</t>
    </rPh>
    <phoneticPr fontId="4"/>
  </si>
  <si>
    <t>６．　工作物の概要　]</t>
    <rPh sb="3" eb="5">
      <t>コウサク</t>
    </rPh>
    <rPh sb="5" eb="6">
      <t>ブツ</t>
    </rPh>
    <rPh sb="7" eb="9">
      <t>ガイヨウ</t>
    </rPh>
    <phoneticPr fontId="4"/>
  </si>
  <si>
    <t>[ｲ．　地名地番]</t>
    <rPh sb="4" eb="6">
      <t>チメイ</t>
    </rPh>
    <rPh sb="6" eb="8">
      <t>チバン</t>
    </rPh>
    <phoneticPr fontId="4"/>
  </si>
  <si>
    <t>５．　敷地の位置　]</t>
    <rPh sb="3" eb="5">
      <t>シキチ</t>
    </rPh>
    <rPh sb="6" eb="8">
      <t>イチ</t>
    </rPh>
    <phoneticPr fontId="4"/>
  </si>
  <si>
    <t>４．　工事施工者　]</t>
    <rPh sb="3" eb="5">
      <t>コウジ</t>
    </rPh>
    <rPh sb="5" eb="7">
      <t>セコウ</t>
    </rPh>
    <rPh sb="7" eb="8">
      <t>セッケイシャ</t>
    </rPh>
    <phoneticPr fontId="4"/>
  </si>
  <si>
    <t>[ﾄ．　作成した設計図書]</t>
    <rPh sb="4" eb="6">
      <t>サクセイ</t>
    </rPh>
    <rPh sb="8" eb="10">
      <t>セッケイ</t>
    </rPh>
    <rPh sb="10" eb="12">
      <t>トショ</t>
    </rPh>
    <phoneticPr fontId="4"/>
  </si>
  <si>
    <t>１．　築造主　]</t>
    <rPh sb="3" eb="5">
      <t>チクゾウ</t>
    </rPh>
    <rPh sb="5" eb="6">
      <t>ヌシ</t>
    </rPh>
    <phoneticPr fontId="4"/>
  </si>
  <si>
    <t>第　東日本
　　　　　　　　　　　　　　　　　　号</t>
    <rPh sb="0" eb="1">
      <t>ダイ</t>
    </rPh>
    <rPh sb="2" eb="3">
      <t>ヒガシ</t>
    </rPh>
    <rPh sb="3" eb="5">
      <t>ニホン</t>
    </rPh>
    <rPh sb="25" eb="26">
      <t>ゴウ</t>
    </rPh>
    <phoneticPr fontId="4"/>
  </si>
  <si>
    <t>による確認を申請します。この申請書及び添付図書に記載の事項は、事実に相違ありません。</t>
    <phoneticPr fontId="4"/>
  </si>
  <si>
    <t>　建築基準法第８８条第１項において準用する同法第６条第１項又は第６条の２第１項の規定</t>
    <rPh sb="10" eb="11">
      <t>ダイ</t>
    </rPh>
    <rPh sb="12" eb="13">
      <t>コウ</t>
    </rPh>
    <rPh sb="26" eb="27">
      <t>ダイ</t>
    </rPh>
    <rPh sb="28" eb="29">
      <t>コウ</t>
    </rPh>
    <rPh sb="29" eb="30">
      <t>マタ</t>
    </rPh>
    <rPh sb="31" eb="32">
      <t>ダイ</t>
    </rPh>
    <rPh sb="33" eb="34">
      <t>ジョウ</t>
    </rPh>
    <rPh sb="36" eb="37">
      <t>ダイ</t>
    </rPh>
    <rPh sb="38" eb="39">
      <t>コウ</t>
    </rPh>
    <phoneticPr fontId="4"/>
  </si>
  <si>
    <t>確認申請書　（工作物）</t>
    <rPh sb="0" eb="2">
      <t>カクニン</t>
    </rPh>
    <rPh sb="2" eb="5">
      <t>シンセイショ</t>
    </rPh>
    <rPh sb="7" eb="10">
      <t>コウサクブツ</t>
    </rPh>
    <phoneticPr fontId="4"/>
  </si>
  <si>
    <t>第十号様式（第三条、第三条の三関係）</t>
    <rPh sb="1" eb="2">
      <t>ジュウ</t>
    </rPh>
    <phoneticPr fontId="4"/>
  </si>
  <si>
    <r>
      <t>確認申請書</t>
    </r>
    <r>
      <rPr>
        <sz val="14"/>
        <color indexed="63"/>
        <rFont val="ＭＳ Ｐゴシック"/>
        <family val="3"/>
        <charset val="128"/>
      </rPr>
      <t>（工作物１）</t>
    </r>
    <rPh sb="0" eb="2">
      <t>カクニン</t>
    </rPh>
    <rPh sb="6" eb="8">
      <t>コウサク</t>
    </rPh>
    <rPh sb="8" eb="9">
      <t>ブツ</t>
    </rPh>
    <phoneticPr fontId="4"/>
  </si>
  <si>
    <t>１１．　備考　]</t>
    <rPh sb="4" eb="6">
      <t>ビコウ</t>
    </rPh>
    <phoneticPr fontId="4"/>
  </si>
  <si>
    <t>１０．　許可等　]</t>
    <rPh sb="4" eb="7">
      <t>キョカトウ</t>
    </rPh>
    <phoneticPr fontId="4"/>
  </si>
  <si>
    <t>[ﾍ．　その他必要な事項]</t>
    <rPh sb="6" eb="7">
      <t>タ</t>
    </rPh>
    <rPh sb="7" eb="9">
      <t>ヒツヨウ</t>
    </rPh>
    <rPh sb="10" eb="12">
      <t>ジコウ</t>
    </rPh>
    <phoneticPr fontId="4"/>
  </si>
  <si>
    <t>）（</t>
    <phoneticPr fontId="4"/>
  </si>
  <si>
    <t>（</t>
    <phoneticPr fontId="4"/>
  </si>
  <si>
    <t>[ﾎ．　工作物の数]</t>
    <rPh sb="4" eb="7">
      <t>コウサクブツ</t>
    </rPh>
    <rPh sb="8" eb="9">
      <t>カズ</t>
    </rPh>
    <phoneticPr fontId="4"/>
  </si>
  <si>
    <t>[ﾆ．　築造面積]</t>
    <rPh sb="4" eb="6">
      <t>チクゾウ</t>
    </rPh>
    <rPh sb="6" eb="8">
      <t>メンセキ</t>
    </rPh>
    <phoneticPr fontId="4"/>
  </si>
  <si>
    <t>[ﾊ．　工事種別]</t>
    <rPh sb="4" eb="6">
      <t>コウジ</t>
    </rPh>
    <rPh sb="6" eb="8">
      <t>シュベツ</t>
    </rPh>
    <phoneticPr fontId="4"/>
  </si>
  <si>
    <t>[ﾆ．　その他の区域又は地区]</t>
    <rPh sb="6" eb="7">
      <t>タ</t>
    </rPh>
    <rPh sb="8" eb="10">
      <t>クイキ</t>
    </rPh>
    <rPh sb="10" eb="11">
      <t>マタ</t>
    </rPh>
    <rPh sb="12" eb="14">
      <t>チク</t>
    </rPh>
    <phoneticPr fontId="4"/>
  </si>
  <si>
    <t>[ﾊ．　用途地域]</t>
    <rPh sb="4" eb="6">
      <t>ヨウト</t>
    </rPh>
    <rPh sb="6" eb="8">
      <t>チイキ</t>
    </rPh>
    <phoneticPr fontId="4"/>
  </si>
  <si>
    <t>[ﾛ．　住居表示]</t>
    <phoneticPr fontId="4"/>
  </si>
  <si>
    <t>[ﾄ.　　作成した設計図書]</t>
    <rPh sb="5" eb="7">
      <t>サクセイ</t>
    </rPh>
    <rPh sb="9" eb="11">
      <t>セッケイ</t>
    </rPh>
    <rPh sb="11" eb="13">
      <t>トショ</t>
    </rPh>
    <phoneticPr fontId="4"/>
  </si>
  <si>
    <t>第　東日本
　　　　　　　　　　　　　　　　　号</t>
    <rPh sb="0" eb="1">
      <t>ダイ</t>
    </rPh>
    <rPh sb="2" eb="3">
      <t>ヒガシ</t>
    </rPh>
    <rPh sb="3" eb="5">
      <t>ニホン</t>
    </rPh>
    <rPh sb="24" eb="25">
      <t>ゴウ</t>
    </rPh>
    <phoneticPr fontId="4"/>
  </si>
  <si>
    <t>　建築基準法第８８条第２項において準用する同法第６条第１項又は第６条の２第１項の規定</t>
    <rPh sb="10" eb="11">
      <t>ダイ</t>
    </rPh>
    <rPh sb="12" eb="13">
      <t>コウ</t>
    </rPh>
    <rPh sb="26" eb="27">
      <t>ダイ</t>
    </rPh>
    <rPh sb="28" eb="29">
      <t>コウ</t>
    </rPh>
    <rPh sb="29" eb="30">
      <t>マタ</t>
    </rPh>
    <rPh sb="31" eb="32">
      <t>ダイ</t>
    </rPh>
    <rPh sb="33" eb="34">
      <t>ジョウ</t>
    </rPh>
    <rPh sb="36" eb="37">
      <t>ダイ</t>
    </rPh>
    <rPh sb="38" eb="39">
      <t>コウ</t>
    </rPh>
    <phoneticPr fontId="4"/>
  </si>
  <si>
    <t>第十一号様式（第三条、第三条の三関係）</t>
    <rPh sb="1" eb="2">
      <t>ジュウ</t>
    </rPh>
    <rPh sb="2" eb="3">
      <t>イチ</t>
    </rPh>
    <phoneticPr fontId="4"/>
  </si>
  <si>
    <r>
      <t>確認申請書</t>
    </r>
    <r>
      <rPr>
        <sz val="14"/>
        <color indexed="63"/>
        <rFont val="ＭＳ Ｐゴシック"/>
        <family val="3"/>
        <charset val="128"/>
      </rPr>
      <t>（工作物２）</t>
    </r>
    <rPh sb="0" eb="2">
      <t>カクニン</t>
    </rPh>
    <rPh sb="6" eb="8">
      <t>コウサク</t>
    </rPh>
    <rPh sb="8" eb="9">
      <t>ブツ</t>
    </rPh>
    <phoneticPr fontId="4"/>
  </si>
  <si>
    <t>第東日本</t>
    <rPh sb="0" eb="1">
      <t>ダイ</t>
    </rPh>
    <rPh sb="1" eb="2">
      <t>ヒガシ</t>
    </rPh>
    <rPh sb="2" eb="4">
      <t>ニホン</t>
    </rPh>
    <phoneticPr fontId="4"/>
  </si>
  <si>
    <t>[計画を変更する工作物の直前の確認]</t>
    <rPh sb="8" eb="10">
      <t>コウサク</t>
    </rPh>
    <phoneticPr fontId="4"/>
  </si>
  <si>
    <t>ありません。</t>
    <phoneticPr fontId="4"/>
  </si>
  <si>
    <t>による計画の変更の確認を申請します。この申請書及び添付図書に記載の事項は、事実に相違</t>
    <rPh sb="12" eb="14">
      <t>シンセイ</t>
    </rPh>
    <phoneticPr fontId="4"/>
  </si>
  <si>
    <t xml:space="preserve">   建築基準法第８８条第１項において準用する同法第６条第１項又は第６条の２第１項の規定</t>
    <rPh sb="28" eb="29">
      <t>ダイ</t>
    </rPh>
    <rPh sb="30" eb="31">
      <t>コウ</t>
    </rPh>
    <rPh sb="31" eb="32">
      <t>マタ</t>
    </rPh>
    <rPh sb="33" eb="34">
      <t>ダイ</t>
    </rPh>
    <rPh sb="35" eb="36">
      <t>ジョウ</t>
    </rPh>
    <rPh sb="38" eb="39">
      <t>ダイ</t>
    </rPh>
    <rPh sb="40" eb="41">
      <t>コウ</t>
    </rPh>
    <rPh sb="42" eb="44">
      <t>キテイ</t>
    </rPh>
    <phoneticPr fontId="4"/>
  </si>
  <si>
    <t>計画変更確認申請書　（工作物）</t>
    <rPh sb="0" eb="2">
      <t>ケイカク</t>
    </rPh>
    <rPh sb="2" eb="4">
      <t>ヘンコウ</t>
    </rPh>
    <rPh sb="4" eb="6">
      <t>カクニン</t>
    </rPh>
    <rPh sb="6" eb="9">
      <t>シンセイショ</t>
    </rPh>
    <rPh sb="11" eb="14">
      <t>コウサクブツ</t>
    </rPh>
    <phoneticPr fontId="4"/>
  </si>
  <si>
    <t>第十三号様式（第三条、第三条の三関係）</t>
    <rPh sb="1" eb="3">
      <t>ジュウサン</t>
    </rPh>
    <phoneticPr fontId="4"/>
  </si>
  <si>
    <r>
      <t>計画変更確認申請書</t>
    </r>
    <r>
      <rPr>
        <sz val="14"/>
        <color indexed="63"/>
        <rFont val="ＭＳ Ｐゴシック"/>
        <family val="3"/>
        <charset val="128"/>
      </rPr>
      <t>（工作物１）</t>
    </r>
    <rPh sb="0" eb="2">
      <t>ケイカク</t>
    </rPh>
    <rPh sb="2" eb="4">
      <t>ヘンコウ</t>
    </rPh>
    <rPh sb="4" eb="6">
      <t>カクニン</t>
    </rPh>
    <rPh sb="10" eb="12">
      <t>コウサク</t>
    </rPh>
    <rPh sb="12" eb="13">
      <t>ブツ</t>
    </rPh>
    <phoneticPr fontId="4"/>
  </si>
  <si>
    <t>[</t>
    <phoneticPr fontId="4"/>
  </si>
  <si>
    <t>(</t>
    <phoneticPr fontId="4"/>
  </si>
  <si>
    <t xml:space="preserve">   建築基準法第８８条第２項において準用する同法第６条第１項又は第６条の２第１項の規定</t>
    <rPh sb="28" eb="29">
      <t>ダイ</t>
    </rPh>
    <rPh sb="30" eb="31">
      <t>コウ</t>
    </rPh>
    <rPh sb="31" eb="32">
      <t>マタ</t>
    </rPh>
    <rPh sb="33" eb="34">
      <t>ダイ</t>
    </rPh>
    <rPh sb="35" eb="36">
      <t>ジョウ</t>
    </rPh>
    <rPh sb="38" eb="39">
      <t>ダイ</t>
    </rPh>
    <rPh sb="40" eb="41">
      <t>コウ</t>
    </rPh>
    <rPh sb="42" eb="44">
      <t>キテイ</t>
    </rPh>
    <phoneticPr fontId="4"/>
  </si>
  <si>
    <t>第十四号様式（第三条、第三条の三関係）</t>
    <rPh sb="1" eb="3">
      <t>ジュウヨン</t>
    </rPh>
    <rPh sb="3" eb="4">
      <t>ゴウ</t>
    </rPh>
    <phoneticPr fontId="4"/>
  </si>
  <si>
    <r>
      <t>計画変更確認申請書</t>
    </r>
    <r>
      <rPr>
        <sz val="14"/>
        <color indexed="63"/>
        <rFont val="ＭＳ Ｐゴシック"/>
        <family val="3"/>
        <charset val="128"/>
      </rPr>
      <t>（工作物２）</t>
    </r>
    <rPh sb="0" eb="2">
      <t>ケイカク</t>
    </rPh>
    <rPh sb="2" eb="4">
      <t>ヘンコウ</t>
    </rPh>
    <rPh sb="4" eb="6">
      <t>カクニン</t>
    </rPh>
    <rPh sb="10" eb="12">
      <t>コウサク</t>
    </rPh>
    <rPh sb="12" eb="13">
      <t>ブツ</t>
    </rPh>
    <phoneticPr fontId="4"/>
  </si>
  <si>
    <t>１０．　備考　]</t>
  </si>
  <si>
    <t>（第　　　回）</t>
  </si>
  <si>
    <t>（特定工程）</t>
    <phoneticPr fontId="4"/>
  </si>
  <si>
    <t>（特定工程）</t>
    <phoneticPr fontId="4"/>
  </si>
  <si>
    <t>９．　特定工程工事終了予定年月日　]</t>
    <phoneticPr fontId="4"/>
  </si>
  <si>
    <t>９．　特定工程工事終了予定年月日　]</t>
    <phoneticPr fontId="4"/>
  </si>
  <si>
    <t>８．　工事完了予定年月日　]</t>
  </si>
  <si>
    <t>７．　工事着手予定年月日　]</t>
    <rPh sb="6" eb="7">
      <t>テ</t>
    </rPh>
    <phoneticPr fontId="4"/>
  </si>
  <si>
    <t>[ﾍ．　その他必要な事項]</t>
  </si>
  <si>
    <t>[ﾎ．　定格速度]</t>
  </si>
  <si>
    <t>[ﾆ．　最大定員]</t>
  </si>
  <si>
    <t>[ﾊ．　積載荷重]</t>
  </si>
  <si>
    <t>[ﾛ．　用途]</t>
  </si>
  <si>
    <t>[ｲ．　種別]</t>
  </si>
  <si>
    <t>（番号　　　　　　）</t>
  </si>
  <si>
    <t>６．　昇降機の概要　]</t>
  </si>
  <si>
    <t>[ﾆ．　用途]</t>
  </si>
  <si>
    <t>[ﾊ．　名称]</t>
  </si>
  <si>
    <t>[ﾛ．　名称のフリガナ]</t>
  </si>
  <si>
    <t>[ｲ．　所在地]</t>
  </si>
  <si>
    <t>５．　設置する建築物又は工作物　]</t>
  </si>
  <si>
    <t>１．　設置者　]</t>
    <rPh sb="3" eb="5">
      <t>セッチ</t>
    </rPh>
    <rPh sb="5" eb="6">
      <t>シャ</t>
    </rPh>
    <phoneticPr fontId="4"/>
  </si>
  <si>
    <t>　第　東日本
　　　　　　　　　　　　　　　　　号</t>
    <rPh sb="1" eb="2">
      <t>ダイ</t>
    </rPh>
    <rPh sb="3" eb="4">
      <t>ヒガシ</t>
    </rPh>
    <rPh sb="4" eb="6">
      <t>ニホン</t>
    </rPh>
    <rPh sb="26" eb="27">
      <t>ゴウ</t>
    </rPh>
    <phoneticPr fontId="4"/>
  </si>
  <si>
    <t>（第一面）</t>
    <rPh sb="2" eb="3">
      <t>1</t>
    </rPh>
    <phoneticPr fontId="4"/>
  </si>
  <si>
    <t>確認申請書　（昇降機）</t>
    <rPh sb="2" eb="4">
      <t>シンセイ</t>
    </rPh>
    <phoneticPr fontId="4"/>
  </si>
  <si>
    <t>１．　他の設置者（3）　]</t>
    <rPh sb="3" eb="4">
      <t>ホカ</t>
    </rPh>
    <rPh sb="5" eb="7">
      <t>セッチ</t>
    </rPh>
    <rPh sb="7" eb="8">
      <t>シャ</t>
    </rPh>
    <phoneticPr fontId="4"/>
  </si>
  <si>
    <t>１．　他の設置者（2）　]</t>
    <rPh sb="3" eb="4">
      <t>ホカ</t>
    </rPh>
    <rPh sb="5" eb="7">
      <t>セッチ</t>
    </rPh>
    <rPh sb="7" eb="8">
      <t>シャ</t>
    </rPh>
    <phoneticPr fontId="4"/>
  </si>
  <si>
    <t>１．　他の設置者（１）　]</t>
    <rPh sb="3" eb="4">
      <t>ホカ</t>
    </rPh>
    <rPh sb="5" eb="7">
      <t>セッチ</t>
    </rPh>
    <rPh sb="7" eb="8">
      <t>シャ</t>
    </rPh>
    <phoneticPr fontId="4"/>
  </si>
  <si>
    <t>確認申請書別紙（他の設置者）印刷画面</t>
    <rPh sb="0" eb="2">
      <t>カクニン</t>
    </rPh>
    <rPh sb="5" eb="7">
      <t>ベッシ</t>
    </rPh>
    <rPh sb="8" eb="9">
      <t>タ</t>
    </rPh>
    <rPh sb="10" eb="13">
      <t>セッチシャ</t>
    </rPh>
    <rPh sb="14" eb="16">
      <t>インサツ</t>
    </rPh>
    <rPh sb="16" eb="18">
      <t>ガメン</t>
    </rPh>
    <phoneticPr fontId="4"/>
  </si>
  <si>
    <t>[計画を変更する昇降機の直前の確認]</t>
  </si>
  <si>
    <t>計画変更確認申請書　（昇降機）</t>
    <rPh sb="6" eb="8">
      <t>シンセイ</t>
    </rPh>
    <phoneticPr fontId="4"/>
  </si>
  <si>
    <t>東日本</t>
    <rPh sb="0" eb="1">
      <t>ヒガシ</t>
    </rPh>
    <rPh sb="1" eb="3">
      <t>ニホン</t>
    </rPh>
    <phoneticPr fontId="4"/>
  </si>
  <si>
    <t>（特定工程）</t>
    <phoneticPr fontId="4"/>
  </si>
  <si>
    <t>９．　特定工程工事終了予定年月日　]</t>
    <phoneticPr fontId="4"/>
  </si>
  <si>
    <t>６．　建築設備の概要　]</t>
    <rPh sb="3" eb="5">
      <t>ケンチク</t>
    </rPh>
    <rPh sb="5" eb="7">
      <t>セツビ</t>
    </rPh>
    <phoneticPr fontId="4"/>
  </si>
  <si>
    <t>５．　設置する建築物　]</t>
    <phoneticPr fontId="4"/>
  </si>
  <si>
    <t>[</t>
    <phoneticPr fontId="4"/>
  </si>
  <si>
    <t>号</t>
    <phoneticPr fontId="4"/>
  </si>
  <si>
    <t>※　確認番号欄</t>
  </si>
  <si>
    <t>※　決裁欄</t>
  </si>
  <si>
    <t>※　受付欄</t>
  </si>
  <si>
    <t>確認申請書　（昇降機以外の建築設備）</t>
    <rPh sb="2" eb="4">
      <t>シンセイ</t>
    </rPh>
    <rPh sb="10" eb="12">
      <t>イガイ</t>
    </rPh>
    <rPh sb="13" eb="15">
      <t>ケンチク</t>
    </rPh>
    <rPh sb="15" eb="17">
      <t>セツビ</t>
    </rPh>
    <phoneticPr fontId="4"/>
  </si>
  <si>
    <r>
      <t>確認申請書　</t>
    </r>
    <r>
      <rPr>
        <sz val="14"/>
        <color indexed="63"/>
        <rFont val="ＭＳ Ｐゴシック"/>
        <family val="3"/>
        <charset val="128"/>
      </rPr>
      <t>（昇降機以外の建築設備）</t>
    </r>
    <rPh sb="0" eb="2">
      <t>カクニン</t>
    </rPh>
    <rPh sb="7" eb="10">
      <t>ショウコウキ</t>
    </rPh>
    <rPh sb="10" eb="12">
      <t>イガイ</t>
    </rPh>
    <rPh sb="13" eb="15">
      <t>ケンチク</t>
    </rPh>
    <rPh sb="15" eb="17">
      <t>セツビ</t>
    </rPh>
    <phoneticPr fontId="4"/>
  </si>
  <si>
    <t>（特定工程）</t>
    <phoneticPr fontId="4"/>
  </si>
  <si>
    <t>９．　特定工程工事終了予定年月日　]</t>
    <phoneticPr fontId="4"/>
  </si>
  <si>
    <t>５．　設置する建築物　]</t>
    <phoneticPr fontId="4"/>
  </si>
  <si>
    <t>[</t>
    <phoneticPr fontId="4"/>
  </si>
  <si>
    <t>株式会社 東日本住宅評価センター</t>
    <rPh sb="0" eb="4">
      <t>カブ</t>
    </rPh>
    <rPh sb="5" eb="6">
      <t>ヒガシ</t>
    </rPh>
    <rPh sb="6" eb="8">
      <t>ニホン</t>
    </rPh>
    <rPh sb="8" eb="10">
      <t>ジュウタク</t>
    </rPh>
    <rPh sb="10" eb="12">
      <t>ヒョウカ</t>
    </rPh>
    <phoneticPr fontId="4"/>
  </si>
  <si>
    <t>申　請　者　　 氏　名</t>
    <rPh sb="0" eb="1">
      <t>サル</t>
    </rPh>
    <rPh sb="2" eb="3">
      <t>ショウ</t>
    </rPh>
    <rPh sb="4" eb="5">
      <t>シャ</t>
    </rPh>
    <phoneticPr fontId="4"/>
  </si>
  <si>
    <t>相違ありません。</t>
    <phoneticPr fontId="4"/>
  </si>
  <si>
    <t>による計画の変更の確認を申請します。この申請書及び添付図書に記載の事項は、事実に</t>
    <rPh sb="12" eb="14">
      <t>シンセイ</t>
    </rPh>
    <phoneticPr fontId="4"/>
  </si>
  <si>
    <t>計画変更確認申請書　（昇降機以外の建築設備）</t>
    <rPh sb="6" eb="8">
      <t>シンセイ</t>
    </rPh>
    <rPh sb="14" eb="16">
      <t>イガイ</t>
    </rPh>
    <rPh sb="17" eb="19">
      <t>ケンチク</t>
    </rPh>
    <rPh sb="19" eb="21">
      <t>セツビ</t>
    </rPh>
    <phoneticPr fontId="4"/>
  </si>
  <si>
    <r>
      <t>計画変更確認申請書</t>
    </r>
    <r>
      <rPr>
        <sz val="12"/>
        <color indexed="63"/>
        <rFont val="ＭＳ Ｐゴシック"/>
        <family val="3"/>
        <charset val="128"/>
      </rPr>
      <t>　（昇降機以外の建築設備）</t>
    </r>
    <rPh sb="0" eb="2">
      <t>ケイカク</t>
    </rPh>
    <rPh sb="2" eb="4">
      <t>ヘンコウ</t>
    </rPh>
    <rPh sb="4" eb="6">
      <t>カクニン</t>
    </rPh>
    <rPh sb="11" eb="14">
      <t>ショウコウキ</t>
    </rPh>
    <rPh sb="14" eb="16">
      <t>イガイ</t>
    </rPh>
    <rPh sb="17" eb="19">
      <t>ケンチク</t>
    </rPh>
    <rPh sb="19" eb="21">
      <t>セツビ</t>
    </rPh>
    <phoneticPr fontId="4"/>
  </si>
  <si>
    <t>計画の変更申請の際は、９欄に第五面に係る変更の概要について記入してください。</t>
  </si>
  <si>
    <t>ここに書き表せない事項で特に確認を受けようとする事項は、８欄又は別紙に記載して添えてください。</t>
  </si>
  <si>
    <t>7)</t>
    <phoneticPr fontId="4"/>
  </si>
  <si>
    <t>それぞれの用途に供する部分の床面積を記入してください。</t>
    <rPh sb="5" eb="7">
      <t>ヨウト</t>
    </rPh>
    <rPh sb="8" eb="9">
      <t>キョウ</t>
    </rPh>
    <rPh sb="11" eb="13">
      <t>ブブン</t>
    </rPh>
    <rPh sb="14" eb="17">
      <t>ユカメンセキ</t>
    </rPh>
    <rPh sb="18" eb="20">
      <t>キニュウ</t>
    </rPh>
    <phoneticPr fontId="4"/>
  </si>
  <si>
    <t>6)</t>
    <phoneticPr fontId="4"/>
  </si>
  <si>
    <t>６欄の「ロ」は、該当するチェックボックスに「レ」マークを入れてください。</t>
    <phoneticPr fontId="4"/>
  </si>
  <si>
    <t>5)</t>
    <phoneticPr fontId="4"/>
  </si>
  <si>
    <t>３欄及び４欄は、木造の場合にのみ記入してください。</t>
    <rPh sb="1" eb="2">
      <t>ラン</t>
    </rPh>
    <rPh sb="2" eb="3">
      <t>オヨ</t>
    </rPh>
    <rPh sb="5" eb="6">
      <t>ラン</t>
    </rPh>
    <rPh sb="8" eb="10">
      <t>モクゾウ</t>
    </rPh>
    <rPh sb="11" eb="13">
      <t>バアイ</t>
    </rPh>
    <rPh sb="16" eb="18">
      <t>キニュウ</t>
    </rPh>
    <phoneticPr fontId="4"/>
  </si>
  <si>
    <t>4)</t>
    <phoneticPr fontId="4"/>
  </si>
  <si>
    <t>１欄は、第ニ号様式の第四面の１欄に記入した番号と同じ番号を記入してください。</t>
    <rPh sb="1" eb="2">
      <t>ラン</t>
    </rPh>
    <rPh sb="4" eb="5">
      <t>ダイ</t>
    </rPh>
    <rPh sb="6" eb="7">
      <t>ゴウ</t>
    </rPh>
    <rPh sb="7" eb="9">
      <t>ヨウシキ</t>
    </rPh>
    <rPh sb="10" eb="11">
      <t>ダイ</t>
    </rPh>
    <rPh sb="11" eb="12">
      <t>ヨン</t>
    </rPh>
    <rPh sb="12" eb="13">
      <t>メン</t>
    </rPh>
    <rPh sb="15" eb="16">
      <t>ラン</t>
    </rPh>
    <rPh sb="17" eb="19">
      <t>キニュウ</t>
    </rPh>
    <rPh sb="21" eb="23">
      <t>バンゴウ</t>
    </rPh>
    <rPh sb="24" eb="25">
      <t>オナ</t>
    </rPh>
    <rPh sb="26" eb="28">
      <t>バンゴウ</t>
    </rPh>
    <rPh sb="29" eb="31">
      <t>キニュウ</t>
    </rPh>
    <phoneticPr fontId="4"/>
  </si>
  <si>
    <t>3)</t>
    <phoneticPr fontId="4"/>
  </si>
  <si>
    <t>１枚とすることができます。</t>
    <phoneticPr fontId="4"/>
  </si>
  <si>
    <t>以外の場合は５欄から８欄までの記載内容が同じときは、２欄に同じ記載内容となる階を列記し、併せて</t>
    <phoneticPr fontId="4"/>
  </si>
  <si>
    <t>この書類は、各申請建築物の階ごとに作成してください。ただし、木造の場合は３欄から８欄まで、木造</t>
  </si>
  <si>
    <t>2)</t>
    <phoneticPr fontId="4"/>
  </si>
  <si>
    <t>この書類に記載すべき事項を別紙に明示して添付すれば、この書類を別途提出する必要はありません。</t>
  </si>
  <si>
    <t>1)</t>
    <phoneticPr fontId="4"/>
  </si>
  <si>
    <t>第五面関係</t>
    <rPh sb="0" eb="1">
      <t>ダイ</t>
    </rPh>
    <rPh sb="1" eb="2">
      <t>ゴ</t>
    </rPh>
    <rPh sb="2" eb="3">
      <t>メン</t>
    </rPh>
    <rPh sb="3" eb="5">
      <t>カンケイ</t>
    </rPh>
    <phoneticPr fontId="4"/>
  </si>
  <si>
    <t>６．</t>
    <phoneticPr fontId="4"/>
  </si>
  <si>
    <t>　してください。</t>
    <phoneticPr fontId="4"/>
  </si>
  <si>
    <t>第四面関係</t>
    <rPh sb="0" eb="1">
      <t>ダイ</t>
    </rPh>
    <rPh sb="1" eb="2">
      <t>ヨン</t>
    </rPh>
    <rPh sb="2" eb="3">
      <t>メン</t>
    </rPh>
    <rPh sb="3" eb="5">
      <t>カンケイ</t>
    </rPh>
    <phoneticPr fontId="4"/>
  </si>
  <si>
    <t>５．</t>
    <phoneticPr fontId="4"/>
  </si>
  <si>
    <t>計画の変更申請の際は、１９欄に第三面に係る部分の変更の概要について記入してください。</t>
  </si>
  <si>
    <t>26)</t>
    <phoneticPr fontId="4"/>
  </si>
  <si>
    <t>ここに書き表せない事項で特に確認を受けようとする事項は、１８欄又は別紙に記載して添えてください。</t>
  </si>
  <si>
    <t>25)</t>
    <phoneticPr fontId="4"/>
  </si>
  <si>
    <t>24)</t>
    <phoneticPr fontId="4"/>
  </si>
  <si>
    <t>23)</t>
    <phoneticPr fontId="4"/>
  </si>
  <si>
    <t>・認定等の番号並びに許可・認定等を受けた日付について１４欄又は別紙に記載して添えてください。</t>
    <rPh sb="1" eb="3">
      <t>ニンテイ</t>
    </rPh>
    <rPh sb="3" eb="4">
      <t>トウ</t>
    </rPh>
    <rPh sb="5" eb="7">
      <t>バンゴウ</t>
    </rPh>
    <rPh sb="7" eb="8">
      <t>ナラ</t>
    </rPh>
    <rPh sb="10" eb="12">
      <t>キョカ</t>
    </rPh>
    <rPh sb="13" eb="15">
      <t>ニンテイ</t>
    </rPh>
    <rPh sb="15" eb="16">
      <t>トウ</t>
    </rPh>
    <rPh sb="28" eb="29">
      <t>ラン</t>
    </rPh>
    <rPh sb="29" eb="30">
      <t>マタ</t>
    </rPh>
    <rPh sb="31" eb="33">
      <t>ベッシ</t>
    </rPh>
    <rPh sb="34" eb="36">
      <t>キサイ</t>
    </rPh>
    <rPh sb="38" eb="39">
      <t>ソ</t>
    </rPh>
    <phoneticPr fontId="4"/>
  </si>
  <si>
    <t>建築物及びその敷地に関して許可・認定等を受けた場合には、根拠となる法令及びその条項、当該許可</t>
  </si>
  <si>
    <t>22)</t>
    <phoneticPr fontId="4"/>
  </si>
  <si>
    <t>マークを入れてください。</t>
    <rPh sb="4" eb="5">
      <t>イ</t>
    </rPh>
    <phoneticPr fontId="4"/>
  </si>
  <si>
    <t>項第３号に掲げる規定が適用されない建築物については「北側高さ制限不適用」のチェックボックスに「レ」</t>
    <rPh sb="26" eb="28">
      <t>キタガワ</t>
    </rPh>
    <phoneticPr fontId="4"/>
  </si>
  <si>
    <t>高さ制限不適用」、同項第２号に掲げる規定が適用されない建築物については「隣地高さ制限不適用」、同</t>
    <rPh sb="4" eb="5">
      <t>フ</t>
    </rPh>
    <rPh sb="5" eb="7">
      <t>テキヨウ</t>
    </rPh>
    <rPh sb="9" eb="10">
      <t>ドウ</t>
    </rPh>
    <rPh sb="10" eb="11">
      <t>コウ</t>
    </rPh>
    <rPh sb="11" eb="12">
      <t>ダイ</t>
    </rPh>
    <rPh sb="13" eb="14">
      <t>ゴウ</t>
    </rPh>
    <rPh sb="15" eb="16">
      <t>カカ</t>
    </rPh>
    <rPh sb="18" eb="20">
      <t>キテイ</t>
    </rPh>
    <rPh sb="21" eb="23">
      <t>テキヨウ</t>
    </rPh>
    <rPh sb="27" eb="30">
      <t>ケンチクブツ</t>
    </rPh>
    <rPh sb="36" eb="38">
      <t>リンチ</t>
    </rPh>
    <rPh sb="38" eb="39">
      <t>タカ</t>
    </rPh>
    <rPh sb="40" eb="42">
      <t>セイゲン</t>
    </rPh>
    <rPh sb="42" eb="43">
      <t>フ</t>
    </rPh>
    <rPh sb="43" eb="45">
      <t>テキヨウ</t>
    </rPh>
    <rPh sb="47" eb="48">
      <t>ドウ</t>
    </rPh>
    <phoneticPr fontId="4"/>
  </si>
  <si>
    <t>１３欄の｢ホ｣は、建築基準法第５６条第７項第１号に掲げる規定が適用されない建築物については「道路</t>
    <rPh sb="2" eb="3">
      <t>ラン</t>
    </rPh>
    <rPh sb="9" eb="11">
      <t>ケンチク</t>
    </rPh>
    <rPh sb="11" eb="14">
      <t>キジュンホウ</t>
    </rPh>
    <rPh sb="14" eb="15">
      <t>ダイ</t>
    </rPh>
    <rPh sb="17" eb="18">
      <t>ジョウ</t>
    </rPh>
    <rPh sb="18" eb="19">
      <t>ダイ</t>
    </rPh>
    <rPh sb="20" eb="21">
      <t>コウ</t>
    </rPh>
    <rPh sb="21" eb="22">
      <t>ダイ</t>
    </rPh>
    <rPh sb="23" eb="24">
      <t>ゴウ</t>
    </rPh>
    <rPh sb="25" eb="26">
      <t>カカ</t>
    </rPh>
    <rPh sb="28" eb="30">
      <t>キテイ</t>
    </rPh>
    <rPh sb="31" eb="33">
      <t>テキヨウ</t>
    </rPh>
    <rPh sb="37" eb="39">
      <t>ケンチク</t>
    </rPh>
    <rPh sb="39" eb="40">
      <t>ブツ</t>
    </rPh>
    <rPh sb="46" eb="48">
      <t>ドウロ</t>
    </rPh>
    <phoneticPr fontId="4"/>
  </si>
  <si>
    <t>21)</t>
    <phoneticPr fontId="4"/>
  </si>
  <si>
    <t>１３欄の｢ニ｣は、該当するチェックボックスに「レ」マークを入れてください。</t>
    <rPh sb="2" eb="3">
      <t>ラン</t>
    </rPh>
    <rPh sb="9" eb="11">
      <t>ガイトウ</t>
    </rPh>
    <rPh sb="29" eb="30">
      <t>イ</t>
    </rPh>
    <phoneticPr fontId="4"/>
  </si>
  <si>
    <t>20)</t>
    <phoneticPr fontId="4"/>
  </si>
  <si>
    <t>１３欄の｢ハ｣は、敷地内の建築物の主たる構造について記入してください。</t>
    <rPh sb="2" eb="3">
      <t>ラン</t>
    </rPh>
    <rPh sb="9" eb="11">
      <t>シキチ</t>
    </rPh>
    <rPh sb="11" eb="12">
      <t>ナイ</t>
    </rPh>
    <rPh sb="13" eb="16">
      <t>ケンチクブツ</t>
    </rPh>
    <rPh sb="17" eb="18">
      <t>シュ</t>
    </rPh>
    <rPh sb="20" eb="22">
      <t>コウゾウ</t>
    </rPh>
    <rPh sb="26" eb="28">
      <t>キニュウ</t>
    </rPh>
    <phoneticPr fontId="4"/>
  </si>
  <si>
    <t>19)</t>
    <phoneticPr fontId="4"/>
  </si>
  <si>
    <t>おいては、最大のものを記入してください。</t>
    <rPh sb="5" eb="7">
      <t>サイダイ</t>
    </rPh>
    <rPh sb="11" eb="13">
      <t>キニュウ</t>
    </rPh>
    <phoneticPr fontId="4"/>
  </si>
  <si>
    <t>１３欄の｢イ｣及び｢ロ｣は、申請に係る建築物又は同一敷地内の他の建築物がそれぞれ２以上ある場合に</t>
    <rPh sb="2" eb="3">
      <t>ラン</t>
    </rPh>
    <rPh sb="7" eb="8">
      <t>オヨ</t>
    </rPh>
    <rPh sb="14" eb="16">
      <t>シンセイ</t>
    </rPh>
    <rPh sb="17" eb="18">
      <t>カカ</t>
    </rPh>
    <rPh sb="19" eb="22">
      <t>ケンチクブツ</t>
    </rPh>
    <rPh sb="22" eb="23">
      <t>マタ</t>
    </rPh>
    <rPh sb="24" eb="26">
      <t>ドウイツ</t>
    </rPh>
    <rPh sb="26" eb="28">
      <t>シキチ</t>
    </rPh>
    <rPh sb="28" eb="29">
      <t>ナイ</t>
    </rPh>
    <rPh sb="30" eb="31">
      <t>タ</t>
    </rPh>
    <rPh sb="32" eb="35">
      <t>ケンチクブツ</t>
    </rPh>
    <rPh sb="41" eb="43">
      <t>イジョウ</t>
    </rPh>
    <rPh sb="45" eb="47">
      <t>バアイ</t>
    </rPh>
    <phoneticPr fontId="4"/>
  </si>
  <si>
    <t>18)</t>
    <phoneticPr fontId="4"/>
  </si>
  <si>
    <t>１２欄の建築物の数は、延べ面積が１０平方メートルを超えるものについて記入してください。</t>
    <rPh sb="2" eb="3">
      <t>ラン</t>
    </rPh>
    <rPh sb="4" eb="7">
      <t>ケンチクブツ</t>
    </rPh>
    <rPh sb="8" eb="9">
      <t>スウ</t>
    </rPh>
    <rPh sb="11" eb="12">
      <t>ノ</t>
    </rPh>
    <rPh sb="13" eb="15">
      <t>メンセキ</t>
    </rPh>
    <rPh sb="18" eb="20">
      <t>ヘイホウ</t>
    </rPh>
    <rPh sb="25" eb="26">
      <t>コ</t>
    </rPh>
    <rPh sb="34" eb="36">
      <t>キニュウ</t>
    </rPh>
    <phoneticPr fontId="4"/>
  </si>
  <si>
    <t>17)</t>
    <phoneticPr fontId="4"/>
  </si>
  <si>
    <t>貯水槽の設置部分　100分の１</t>
  </si>
  <si>
    <t>(5)</t>
  </si>
  <si>
    <t>自家発電設備の設置部分　100分の１</t>
  </si>
  <si>
    <t>(4)</t>
  </si>
  <si>
    <t>(3)</t>
  </si>
  <si>
    <t>備蓄倉庫の部分　50分の１</t>
  </si>
  <si>
    <t>(2)</t>
  </si>
  <si>
    <t>自動車車庫等の部分　５分の１</t>
  </si>
  <si>
    <t>(1)</t>
    <phoneticPr fontId="4"/>
  </si>
  <si>
    <t>16)</t>
    <phoneticPr fontId="4"/>
  </si>
  <si>
    <t>15)</t>
    <phoneticPr fontId="4"/>
  </si>
  <si>
    <t>14)</t>
  </si>
  <si>
    <t>９欄は、該当するチェックボックスに｢レ｣マークを入れてください。</t>
    <rPh sb="1" eb="2">
      <t>ラン</t>
    </rPh>
    <rPh sb="4" eb="6">
      <t>ガイトウ</t>
    </rPh>
    <rPh sb="24" eb="25">
      <t>イ</t>
    </rPh>
    <phoneticPr fontId="4"/>
  </si>
  <si>
    <t>13)</t>
    <phoneticPr fontId="4"/>
  </si>
  <si>
    <t>体的に記入してください。</t>
    <rPh sb="0" eb="1">
      <t>カラダ</t>
    </rPh>
    <rPh sb="1" eb="2">
      <t>テキ</t>
    </rPh>
    <rPh sb="3" eb="4">
      <t>キ</t>
    </rPh>
    <rPh sb="4" eb="5">
      <t>イ</t>
    </rPh>
    <phoneticPr fontId="4"/>
  </si>
  <si>
    <t>８欄は、別紙の表の用途の区分に従い対応する記号を記入した上で、主要用途をできるだけ具</t>
  </si>
  <si>
    <t>12)</t>
    <phoneticPr fontId="4"/>
  </si>
  <si>
    <t>が同法第５３条第３項、第５項若しくは第６項に該当する場合においては、７欄の｢ト｣に、同条第２項、第３</t>
    <rPh sb="1" eb="2">
      <t>ドウ</t>
    </rPh>
    <rPh sb="2" eb="3">
      <t>ホウ</t>
    </rPh>
    <rPh sb="3" eb="4">
      <t>ダイ</t>
    </rPh>
    <rPh sb="6" eb="7">
      <t>ジョウ</t>
    </rPh>
    <rPh sb="7" eb="8">
      <t>ダイ</t>
    </rPh>
    <rPh sb="9" eb="10">
      <t>コウ</t>
    </rPh>
    <rPh sb="11" eb="12">
      <t>ダイ</t>
    </rPh>
    <rPh sb="13" eb="14">
      <t>コウ</t>
    </rPh>
    <rPh sb="14" eb="15">
      <t>モ</t>
    </rPh>
    <rPh sb="18" eb="19">
      <t>ダイ</t>
    </rPh>
    <rPh sb="20" eb="21">
      <t>コウ</t>
    </rPh>
    <rPh sb="22" eb="24">
      <t>ガイトウ</t>
    </rPh>
    <rPh sb="26" eb="28">
      <t>バアイ</t>
    </rPh>
    <phoneticPr fontId="4"/>
  </si>
  <si>
    <t>建築物の敷地が建築基準法第５３条第２項若しくは同法第５７条の５第２項に該当する場合又は建築物</t>
  </si>
  <si>
    <t>11)</t>
    <phoneticPr fontId="4"/>
  </si>
  <si>
    <t>ているときは、７欄の「チ」にその旨及び当該特例容積率の限度を記入してください。</t>
    <rPh sb="8" eb="9">
      <t>ラン</t>
    </rPh>
    <rPh sb="16" eb="17">
      <t>ムネ</t>
    </rPh>
    <rPh sb="17" eb="18">
      <t>オヨ</t>
    </rPh>
    <rPh sb="19" eb="21">
      <t>トウガイ</t>
    </rPh>
    <rPh sb="21" eb="23">
      <t>トクレイ</t>
    </rPh>
    <rPh sb="23" eb="25">
      <t>ヨウセキ</t>
    </rPh>
    <rPh sb="25" eb="26">
      <t>リツ</t>
    </rPh>
    <rPh sb="27" eb="29">
      <t>ゲンド</t>
    </rPh>
    <rPh sb="30" eb="32">
      <t>キニュウ</t>
    </rPh>
    <phoneticPr fontId="4"/>
  </si>
  <si>
    <t>建築物の敷地について、建築基準法第５７条の２第４項の規定により現に特例容積率の限度が公告され</t>
    <phoneticPr fontId="4"/>
  </si>
  <si>
    <t>10)</t>
    <phoneticPr fontId="4"/>
  </si>
  <si>
    <t>容積率を記入してください。</t>
  </si>
  <si>
    <t>る当該建築物の容積率又は同条第８項若しくは第１２項の規定が適用される場合における当該建築物の</t>
    <rPh sb="7" eb="9">
      <t>ヨウセキ</t>
    </rPh>
    <rPh sb="9" eb="10">
      <t>リツ</t>
    </rPh>
    <rPh sb="10" eb="11">
      <t>マタ</t>
    </rPh>
    <rPh sb="12" eb="13">
      <t>ドウ</t>
    </rPh>
    <rPh sb="13" eb="14">
      <t>ジョウ</t>
    </rPh>
    <rPh sb="14" eb="15">
      <t>ダイ</t>
    </rPh>
    <rPh sb="16" eb="17">
      <t>コウ</t>
    </rPh>
    <rPh sb="17" eb="18">
      <t>モ</t>
    </rPh>
    <rPh sb="21" eb="22">
      <t>ダイ</t>
    </rPh>
    <rPh sb="24" eb="25">
      <t>コウ</t>
    </rPh>
    <rPh sb="26" eb="28">
      <t>キテイ</t>
    </rPh>
    <rPh sb="29" eb="31">
      <t>テキヨウ</t>
    </rPh>
    <rPh sb="34" eb="36">
      <t>バアイ</t>
    </rPh>
    <rPh sb="40" eb="42">
      <t>トウガイ</t>
    </rPh>
    <rPh sb="42" eb="45">
      <t>ケンチクブツ</t>
    </rPh>
    <phoneticPr fontId="4"/>
  </si>
  <si>
    <t>１２項の規定が適用される場合においては、７欄の｢ヘ｣に、同条第７項又は第９項の規定に基づき定められ</t>
    <rPh sb="8" eb="9">
      <t>ヨウ</t>
    </rPh>
    <rPh sb="12" eb="14">
      <t>バアイ</t>
    </rPh>
    <rPh sb="21" eb="22">
      <t>ラン</t>
    </rPh>
    <rPh sb="28" eb="29">
      <t>ドウ</t>
    </rPh>
    <rPh sb="29" eb="30">
      <t>ジョウ</t>
    </rPh>
    <rPh sb="30" eb="31">
      <t>ダイ</t>
    </rPh>
    <rPh sb="32" eb="33">
      <t>コウ</t>
    </rPh>
    <rPh sb="33" eb="34">
      <t>マタ</t>
    </rPh>
    <rPh sb="35" eb="36">
      <t>ダイ</t>
    </rPh>
    <rPh sb="37" eb="38">
      <t>コウ</t>
    </rPh>
    <rPh sb="39" eb="41">
      <t>キテイ</t>
    </rPh>
    <rPh sb="42" eb="43">
      <t>モト</t>
    </rPh>
    <rPh sb="45" eb="46">
      <t>サダ</t>
    </rPh>
    <phoneticPr fontId="4"/>
  </si>
  <si>
    <t>建築物の敷地が、建築基準法第５２条第７項若しくは第９項に該当する場合又は同条第８項若しくは第</t>
  </si>
  <si>
    <t>9)</t>
    <phoneticPr fontId="4"/>
  </si>
  <si>
    <t>７欄の｢ホ｣（１）は、｢イ｣（１）の合計とし、｢ホ｣（２）は、｢イ｣（２）の合計とします。</t>
  </si>
  <si>
    <t>8)</t>
    <phoneticPr fontId="4"/>
  </si>
  <si>
    <t>位置の制限として定められた限度の線との間の部分を除いた敷地の面積を記入してください。</t>
    <rPh sb="4" eb="5">
      <t>キリ</t>
    </rPh>
    <rPh sb="8" eb="9">
      <t>サダ</t>
    </rPh>
    <rPh sb="13" eb="15">
      <t>ゲンド</t>
    </rPh>
    <rPh sb="16" eb="17">
      <t>セン</t>
    </rPh>
    <rPh sb="19" eb="20">
      <t>アイダ</t>
    </rPh>
    <rPh sb="21" eb="23">
      <t>ブブン</t>
    </rPh>
    <rPh sb="24" eb="25">
      <t>ノゾ</t>
    </rPh>
    <rPh sb="27" eb="29">
      <t>シキチ</t>
    </rPh>
    <rPh sb="30" eb="32">
      <t>メンセキ</t>
    </rPh>
    <rPh sb="33" eb="35">
      <t>キニュウ</t>
    </rPh>
    <phoneticPr fontId="4"/>
  </si>
  <si>
    <t>で記入した敷地面積に対応する敷地の部分について、建築物の敷地のうち前面道路と壁面線又は壁面の</t>
    <rPh sb="1" eb="3">
      <t>キニュウ</t>
    </rPh>
    <rPh sb="5" eb="7">
      <t>シキチ</t>
    </rPh>
    <rPh sb="7" eb="9">
      <t>メンセキ</t>
    </rPh>
    <rPh sb="10" eb="12">
      <t>タイオウ</t>
    </rPh>
    <rPh sb="14" eb="16">
      <t>シキチ</t>
    </rPh>
    <rPh sb="17" eb="19">
      <t>ブブン</t>
    </rPh>
    <rPh sb="24" eb="27">
      <t>ケンチクブツ</t>
    </rPh>
    <rPh sb="28" eb="30">
      <t>シキチ</t>
    </rPh>
    <rPh sb="33" eb="35">
      <t>ゼンメン</t>
    </rPh>
    <rPh sb="35" eb="37">
      <t>ドウロ</t>
    </rPh>
    <rPh sb="38" eb="39">
      <t>カベ</t>
    </rPh>
    <rPh sb="39" eb="40">
      <t>メン</t>
    </rPh>
    <rPh sb="40" eb="41">
      <t>セン</t>
    </rPh>
    <rPh sb="41" eb="42">
      <t>マタ</t>
    </rPh>
    <rPh sb="43" eb="45">
      <t>ヘキメン</t>
    </rPh>
    <phoneticPr fontId="4"/>
  </si>
  <si>
    <t>６欄は、建築物の敷地が２ｍ以上接している道路のうち最も幅員の大きなものについて記入してください。</t>
  </si>
  <si>
    <t>区域、地域、地区又は街区を記入してください。</t>
    <rPh sb="13" eb="15">
      <t>キニュウ</t>
    </rPh>
    <phoneticPr fontId="4"/>
  </si>
  <si>
    <t>記入してください。なお、建築物の敷地が２以上の区域、地域、地区又は街区にわたる場合は、それぞれの</t>
    <rPh sb="0" eb="1">
      <t>キ</t>
    </rPh>
    <rPh sb="1" eb="2">
      <t>ニュウ</t>
    </rPh>
    <rPh sb="12" eb="15">
      <t>ケンチクブツ</t>
    </rPh>
    <rPh sb="16" eb="18">
      <t>シキチ</t>
    </rPh>
    <rPh sb="20" eb="22">
      <t>イジョウ</t>
    </rPh>
    <rPh sb="23" eb="25">
      <t>クイキ</t>
    </rPh>
    <rPh sb="26" eb="28">
      <t>チイキ</t>
    </rPh>
    <rPh sb="29" eb="31">
      <t>チク</t>
    </rPh>
    <rPh sb="31" eb="32">
      <t>マタ</t>
    </rPh>
    <rPh sb="33" eb="34">
      <t>マチ</t>
    </rPh>
    <rPh sb="34" eb="35">
      <t>ク</t>
    </rPh>
    <rPh sb="39" eb="41">
      <t>バアイ</t>
    </rPh>
    <phoneticPr fontId="4"/>
  </si>
  <si>
    <t>５欄は、建築物の敷地が存する３欄及び４欄に掲げる区域及び地域以外の区域、地域、地区又は街区を</t>
  </si>
  <si>
    <t>いて記入してください。</t>
    <rPh sb="2" eb="4">
      <t>キニュウ</t>
    </rPh>
    <phoneticPr fontId="4"/>
  </si>
  <si>
    <t>火地域又は指定のない区域のうち２以上の地域又は区域にわたるときは、それぞれの地域又は区域につ</t>
    <rPh sb="1" eb="3">
      <t>チイキ</t>
    </rPh>
    <rPh sb="3" eb="4">
      <t>マタ</t>
    </rPh>
    <rPh sb="5" eb="7">
      <t>シテイ</t>
    </rPh>
    <rPh sb="10" eb="12">
      <t>クイキ</t>
    </rPh>
    <rPh sb="16" eb="18">
      <t>イジョウ</t>
    </rPh>
    <rPh sb="19" eb="21">
      <t>チイキ</t>
    </rPh>
    <rPh sb="21" eb="22">
      <t>マタ</t>
    </rPh>
    <rPh sb="23" eb="25">
      <t>クイキ</t>
    </rPh>
    <rPh sb="38" eb="40">
      <t>チイキ</t>
    </rPh>
    <rPh sb="40" eb="41">
      <t>マタ</t>
    </rPh>
    <rPh sb="42" eb="44">
      <t>クイキ</t>
    </rPh>
    <phoneticPr fontId="4"/>
  </si>
  <si>
    <t>４欄は、該当するチェックボックスに｢レ｣マークを入れてください。なお、建築物の敷地が防火地域、準防</t>
  </si>
  <si>
    <t>する面積が大きい区域について記入してください。</t>
    <rPh sb="2" eb="4">
      <t>メンセキ</t>
    </rPh>
    <rPh sb="5" eb="6">
      <t>オオ</t>
    </rPh>
    <rPh sb="8" eb="10">
      <t>クイキ</t>
    </rPh>
    <rPh sb="14" eb="16">
      <t>キニュウ</t>
    </rPh>
    <phoneticPr fontId="4"/>
  </si>
  <si>
    <t>の過半の属する区域がない場合においては、都市計画区域又は準都市計画区域のうち、当該敷地の属</t>
    <rPh sb="1" eb="3">
      <t>カハン</t>
    </rPh>
    <rPh sb="4" eb="5">
      <t>ゾク</t>
    </rPh>
    <rPh sb="7" eb="9">
      <t>クイキ</t>
    </rPh>
    <rPh sb="12" eb="14">
      <t>バアイ</t>
    </rPh>
    <rPh sb="20" eb="22">
      <t>トシ</t>
    </rPh>
    <rPh sb="22" eb="24">
      <t>ケイカク</t>
    </rPh>
    <rPh sb="24" eb="26">
      <t>クイキ</t>
    </rPh>
    <rPh sb="26" eb="27">
      <t>マタ</t>
    </rPh>
    <rPh sb="28" eb="29">
      <t>ジュン</t>
    </rPh>
    <rPh sb="29" eb="31">
      <t>トシ</t>
    </rPh>
    <rPh sb="31" eb="33">
      <t>ケイカク</t>
    </rPh>
    <rPh sb="33" eb="35">
      <t>クイキ</t>
    </rPh>
    <rPh sb="39" eb="41">
      <t>トウガイ</t>
    </rPh>
    <rPh sb="41" eb="43">
      <t>シキチ</t>
    </rPh>
    <rPh sb="44" eb="45">
      <t>ゾク</t>
    </rPh>
    <phoneticPr fontId="4"/>
  </si>
  <si>
    <t>過半の属する区域について記入してください。なお、当該敷地が３の区域にわたる場合で、かつ、当該敷地</t>
    <rPh sb="0" eb="2">
      <t>カハン</t>
    </rPh>
    <rPh sb="3" eb="4">
      <t>ゾク</t>
    </rPh>
    <rPh sb="6" eb="8">
      <t>クイキ</t>
    </rPh>
    <rPh sb="12" eb="14">
      <t>キニュウ</t>
    </rPh>
    <rPh sb="24" eb="26">
      <t>トウガイ</t>
    </rPh>
    <rPh sb="26" eb="28">
      <t>シキチ</t>
    </rPh>
    <rPh sb="31" eb="33">
      <t>クイキ</t>
    </rPh>
    <rPh sb="37" eb="39">
      <t>バアイ</t>
    </rPh>
    <rPh sb="44" eb="46">
      <t>トウガイ</t>
    </rPh>
    <rPh sb="46" eb="48">
      <t>シキチ</t>
    </rPh>
    <phoneticPr fontId="4"/>
  </si>
  <si>
    <t>準都市計画区域又はこれらの区域以外の区域のうち２以上の区域にわたる場合においては、当該敷地の</t>
    <rPh sb="0" eb="1">
      <t>ジュン</t>
    </rPh>
    <rPh sb="1" eb="3">
      <t>トシ</t>
    </rPh>
    <rPh sb="3" eb="5">
      <t>ケイカク</t>
    </rPh>
    <rPh sb="5" eb="7">
      <t>クイキ</t>
    </rPh>
    <rPh sb="7" eb="8">
      <t>マタ</t>
    </rPh>
    <rPh sb="13" eb="15">
      <t>クイキ</t>
    </rPh>
    <rPh sb="15" eb="17">
      <t>イガイ</t>
    </rPh>
    <rPh sb="18" eb="20">
      <t>クイキ</t>
    </rPh>
    <rPh sb="24" eb="26">
      <t>イジョウ</t>
    </rPh>
    <rPh sb="27" eb="29">
      <t>クイキ</t>
    </rPh>
    <rPh sb="33" eb="35">
      <t>バアイ</t>
    </rPh>
    <rPh sb="41" eb="43">
      <t>トウガイ</t>
    </rPh>
    <rPh sb="43" eb="45">
      <t>シキチ</t>
    </rPh>
    <phoneticPr fontId="4"/>
  </si>
  <si>
    <t>３欄は、該当するチェックボックスに｢レ｣マークを入れてください。ただし、建築物の敷地が都市計画区域、</t>
    <phoneticPr fontId="4"/>
  </si>
  <si>
    <t>第三面関係</t>
    <rPh sb="0" eb="1">
      <t>ダイ</t>
    </rPh>
    <rPh sb="1" eb="3">
      <t>サンメン</t>
    </rPh>
    <rPh sb="3" eb="5">
      <t>カンケイ</t>
    </rPh>
    <phoneticPr fontId="4"/>
  </si>
  <si>
    <t>４．</t>
    <phoneticPr fontId="4"/>
  </si>
  <si>
    <t>について棟別にそれぞれ必要な事項を記入して添えてください。</t>
    <rPh sb="4" eb="5">
      <t>トウ</t>
    </rPh>
    <rPh sb="5" eb="6">
      <t>ベツ</t>
    </rPh>
    <rPh sb="11" eb="13">
      <t>ヒツヨウ</t>
    </rPh>
    <rPh sb="14" eb="16">
      <t>ジコウ</t>
    </rPh>
    <rPh sb="17" eb="19">
      <t>キニュウ</t>
    </rPh>
    <rPh sb="21" eb="22">
      <t>ソ</t>
    </rPh>
    <phoneticPr fontId="4"/>
  </si>
  <si>
    <t>６欄は、工事施行者が２以上のときは、代表となる工事施工者について記入し、別紙に他の工事施工者に</t>
  </si>
  <si>
    <t>届け出てください。</t>
    <rPh sb="0" eb="1">
      <t>トド</t>
    </rPh>
    <rPh sb="2" eb="3">
      <t>デ</t>
    </rPh>
    <phoneticPr fontId="4"/>
  </si>
  <si>
    <t>５欄及び６欄は、それぞれ工事監理者又は工事施工者が未定のときは、後で定まってから工事着手前に</t>
  </si>
  <si>
    <t>る者について記入し、所在地は、その者が勤務しているときは勤務先の所在地を、勤務していないときはそ</t>
    <rPh sb="1" eb="2">
      <t>モノ</t>
    </rPh>
    <rPh sb="6" eb="8">
      <t>キニュウ</t>
    </rPh>
    <rPh sb="10" eb="13">
      <t>ショザイチ</t>
    </rPh>
    <rPh sb="17" eb="18">
      <t>モノ</t>
    </rPh>
    <rPh sb="19" eb="21">
      <t>キンム</t>
    </rPh>
    <rPh sb="28" eb="30">
      <t>キンム</t>
    </rPh>
    <rPh sb="30" eb="31">
      <t>サキ</t>
    </rPh>
    <rPh sb="32" eb="35">
      <t>ショザイチ</t>
    </rPh>
    <rPh sb="37" eb="39">
      <t>キンム</t>
    </rPh>
    <phoneticPr fontId="4"/>
  </si>
  <si>
    <t>４欄は、建築士法第２０条第５項に規定する場合（設計に係る場合に限る。）に、同項に定める資格を有す</t>
  </si>
  <si>
    <t>記入欄が不足する場合には、別紙に必要な事項を記入して添えてください。</t>
  </si>
  <si>
    <t>る旨の表示をした者がいる場合は、該当するチェックボックスに「レ」マークを入れてください。</t>
    <rPh sb="3" eb="5">
      <t>ヒョウジ</t>
    </rPh>
    <rPh sb="8" eb="9">
      <t>モノ</t>
    </rPh>
    <rPh sb="12" eb="14">
      <t>バアイ</t>
    </rPh>
    <rPh sb="16" eb="18">
      <t>ガイトウ</t>
    </rPh>
    <rPh sb="36" eb="37">
      <t>イ</t>
    </rPh>
    <phoneticPr fontId="4"/>
  </si>
  <si>
    <t>監理者について記入してください。３欄の設計者のうち、構造設計一級建築士又は設備設計一級建築士であ</t>
    <rPh sb="1" eb="2">
      <t>リ</t>
    </rPh>
    <rPh sb="2" eb="3">
      <t>シャ</t>
    </rPh>
    <rPh sb="17" eb="18">
      <t>ラン</t>
    </rPh>
    <rPh sb="19" eb="22">
      <t>セッケイシャ</t>
    </rPh>
    <rPh sb="26" eb="28">
      <t>コウゾウ</t>
    </rPh>
    <rPh sb="28" eb="30">
      <t>セッケイ</t>
    </rPh>
    <rPh sb="30" eb="32">
      <t>イッキュウ</t>
    </rPh>
    <rPh sb="32" eb="35">
      <t>ケンチクシ</t>
    </rPh>
    <rPh sb="35" eb="36">
      <t>マタ</t>
    </rPh>
    <rPh sb="37" eb="39">
      <t>セツビ</t>
    </rPh>
    <rPh sb="39" eb="41">
      <t>セッケイ</t>
    </rPh>
    <rPh sb="41" eb="43">
      <t>イッキュウ</t>
    </rPh>
    <rPh sb="43" eb="46">
      <t>ケンチクシ</t>
    </rPh>
    <phoneticPr fontId="4"/>
  </si>
  <si>
    <t>者並びに申請に係る建築物に係る他のすべての設計者、建築設備の設計に関し意見を聴いた者及び工事</t>
    <rPh sb="0" eb="1">
      <t>シャ</t>
    </rPh>
    <rPh sb="7" eb="8">
      <t>カカ</t>
    </rPh>
    <rPh sb="9" eb="12">
      <t>ケンチクブツ</t>
    </rPh>
    <rPh sb="13" eb="14">
      <t>カカ</t>
    </rPh>
    <rPh sb="15" eb="16">
      <t>ホカ</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phoneticPr fontId="4"/>
  </si>
  <si>
    <t>３欄、４欄及び５欄は、それぞれ代表となる設計者、建築設備の設計に関し意見を聴いた者及び工事監理</t>
  </si>
  <si>
    <t>いて記入してください。</t>
    <phoneticPr fontId="4"/>
  </si>
  <si>
    <t>３欄の「ト」は、作成した又は建築士法第２０条の２第３項若しくは第２０条の３第３項の表示をした図書につ</t>
    <phoneticPr fontId="4"/>
  </si>
  <si>
    <t>4）</t>
    <phoneticPr fontId="4"/>
  </si>
  <si>
    <t>いてください。</t>
    <phoneticPr fontId="4"/>
  </si>
  <si>
    <t>書き、建築士事務所に属していないときは、所在地はそれぞれ代理者、設計者又は工事監理者の住所を書</t>
    <rPh sb="0" eb="1">
      <t>カ</t>
    </rPh>
    <rPh sb="3" eb="5">
      <t>ケンチク</t>
    </rPh>
    <rPh sb="5" eb="6">
      <t>シ</t>
    </rPh>
    <rPh sb="6" eb="8">
      <t>ジム</t>
    </rPh>
    <rPh sb="8" eb="9">
      <t>ショ</t>
    </rPh>
    <rPh sb="10" eb="11">
      <t>ゾク</t>
    </rPh>
    <rPh sb="20" eb="23">
      <t>ショザイチ</t>
    </rPh>
    <rPh sb="28" eb="30">
      <t>ダイリ</t>
    </rPh>
    <rPh sb="30" eb="31">
      <t>シャ</t>
    </rPh>
    <rPh sb="32" eb="35">
      <t>セッケイシャ</t>
    </rPh>
    <rPh sb="35" eb="36">
      <t>マタ</t>
    </rPh>
    <rPh sb="37" eb="39">
      <t>コウジ</t>
    </rPh>
    <rPh sb="39" eb="41">
      <t>カンリ</t>
    </rPh>
    <rPh sb="41" eb="42">
      <t>シャ</t>
    </rPh>
    <rPh sb="43" eb="45">
      <t>ジュウショ</t>
    </rPh>
    <rPh sb="46" eb="47">
      <t>カ</t>
    </rPh>
    <phoneticPr fontId="4"/>
  </si>
  <si>
    <t>２欄、３欄及び５欄は､代理者、設計者又は工事監理者が建築士事務所に属しているときは、その名称を</t>
    <phoneticPr fontId="4"/>
  </si>
  <si>
    <t>建築主からの委任を受けて申請を行う者がいる場合においては、２欄に記入してください。</t>
    <phoneticPr fontId="4"/>
  </si>
  <si>
    <t>ぞれ必要な事項を記入して添えてください。</t>
    <phoneticPr fontId="4"/>
  </si>
  <si>
    <t>建築主が２以上のときは、１欄は代表となる建築主について記入し、別紙に他の建築主についてそれ</t>
    <phoneticPr fontId="4"/>
  </si>
  <si>
    <t>第二面関係</t>
    <rPh sb="0" eb="1">
      <t>ダイ</t>
    </rPh>
    <rPh sb="1" eb="2">
      <t>ニ</t>
    </rPh>
    <rPh sb="2" eb="3">
      <t>イチメン</t>
    </rPh>
    <rPh sb="3" eb="5">
      <t>カンケイ</t>
    </rPh>
    <phoneticPr fontId="4"/>
  </si>
  <si>
    <t>３．</t>
    <phoneticPr fontId="4"/>
  </si>
  <si>
    <t>※印のある欄は記入しないでください。</t>
  </si>
  <si>
    <t>第一面関係</t>
    <rPh sb="0" eb="1">
      <t>ダイ</t>
    </rPh>
    <rPh sb="1" eb="3">
      <t>イチメン</t>
    </rPh>
    <rPh sb="3" eb="5">
      <t>カンケイ</t>
    </rPh>
    <phoneticPr fontId="4"/>
  </si>
  <si>
    <t>２．</t>
    <phoneticPr fontId="4"/>
  </si>
  <si>
    <t>数字は算用数字を、単位はメートル法を用いてください。</t>
    <phoneticPr fontId="4"/>
  </si>
  <si>
    <t>各面共通関係</t>
    <rPh sb="0" eb="2">
      <t>カクメン</t>
    </rPh>
    <rPh sb="2" eb="4">
      <t>キョウツウ</t>
    </rPh>
    <rPh sb="4" eb="6">
      <t>カンケイ</t>
    </rPh>
    <phoneticPr fontId="4"/>
  </si>
  <si>
    <t>１．</t>
    <phoneticPr fontId="4"/>
  </si>
  <si>
    <t>（注意）</t>
    <rPh sb="1" eb="3">
      <t>チュウイ</t>
    </rPh>
    <phoneticPr fontId="4"/>
  </si>
  <si>
    <t>⑫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</si>
  <si>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⑪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</si>
  <si>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この様式を別途提出する必要はありません。</t>
    <rPh sb="3" eb="5">
      <t>ヨウシキ</t>
    </rPh>
    <rPh sb="6" eb="8">
      <t>ベット</t>
    </rPh>
    <rPh sb="8" eb="10">
      <t>テイシュツ</t>
    </rPh>
    <rPh sb="12" eb="14">
      <t>ヒツヨウ</t>
    </rPh>
    <phoneticPr fontId="4"/>
  </si>
  <si>
    <t>⑩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</si>
  <si>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者が把握できる場合には、１０欄に記入してください。</t>
    <rPh sb="3" eb="5">
      <t>ハアク</t>
    </rPh>
    <rPh sb="8" eb="10">
      <t>バアイ</t>
    </rPh>
    <rPh sb="15" eb="16">
      <t>ラン</t>
    </rPh>
    <rPh sb="17" eb="19">
      <t>キニュウ</t>
    </rPh>
    <phoneticPr fontId="4"/>
  </si>
  <si>
    <t>⑨　申請に係る昇降機を設置する建築物又は工作物の確認済証番号、確認済証交付年月日及び確認済証交付</t>
    <rPh sb="2" eb="4">
      <t>シンセイ</t>
    </rPh>
    <rPh sb="5" eb="6">
      <t>カカ</t>
    </rPh>
    <rPh sb="7" eb="10">
      <t>ショウコウキ</t>
    </rPh>
    <rPh sb="11" eb="13">
      <t>セッチ</t>
    </rPh>
    <rPh sb="15" eb="17">
      <t>ケンチク</t>
    </rPh>
    <rPh sb="17" eb="18">
      <t>ブツ</t>
    </rPh>
    <rPh sb="18" eb="19">
      <t>マタ</t>
    </rPh>
    <rPh sb="20" eb="22">
      <t>コウサク</t>
    </rPh>
    <rPh sb="22" eb="23">
      <t>ブツ</t>
    </rPh>
    <rPh sb="24" eb="26">
      <t>カクニン</t>
    </rPh>
    <rPh sb="26" eb="27">
      <t>ス</t>
    </rPh>
    <rPh sb="27" eb="28">
      <t>ショウ</t>
    </rPh>
    <rPh sb="28" eb="30">
      <t>バンゴウ</t>
    </rPh>
    <rPh sb="31" eb="33">
      <t>カクニン</t>
    </rPh>
    <rPh sb="33" eb="34">
      <t>ス</t>
    </rPh>
    <rPh sb="34" eb="35">
      <t>ショウ</t>
    </rPh>
    <rPh sb="35" eb="37">
      <t>コウフ</t>
    </rPh>
    <rPh sb="37" eb="40">
      <t>ネンガッピ</t>
    </rPh>
    <rPh sb="40" eb="41">
      <t>オヨ</t>
    </rPh>
    <rPh sb="42" eb="44">
      <t>カクニン</t>
    </rPh>
    <rPh sb="44" eb="45">
      <t>ス</t>
    </rPh>
    <rPh sb="45" eb="46">
      <t>ショウ</t>
    </rPh>
    <rPh sb="46" eb="48">
      <t>コウフ</t>
    </rPh>
    <phoneticPr fontId="4"/>
  </si>
  <si>
    <t>　認証に係る型式部材等を有する場合は認証番号を記入してください。</t>
  </si>
  <si>
    <t>⑧　６欄の「ヘ」は、エスカレーター、小荷物専用昇降機の概要を、また、認証型式部材等製造者が製造した当該</t>
    <rPh sb="3" eb="4">
      <t>ラン</t>
    </rPh>
    <rPh sb="18" eb="19">
      <t>ショウ</t>
    </rPh>
    <rPh sb="19" eb="21">
      <t>ニモツ</t>
    </rPh>
    <rPh sb="21" eb="23">
      <t>センヨウ</t>
    </rPh>
    <rPh sb="23" eb="26">
      <t>ショウコウキ</t>
    </rPh>
    <rPh sb="27" eb="29">
      <t>ガイヨウ</t>
    </rPh>
    <rPh sb="34" eb="36">
      <t>ニンショウ</t>
    </rPh>
    <rPh sb="36" eb="38">
      <t>カタシキ</t>
    </rPh>
    <rPh sb="38" eb="40">
      <t>ブザイ</t>
    </rPh>
    <rPh sb="40" eb="41">
      <t>ナド</t>
    </rPh>
    <rPh sb="41" eb="44">
      <t>セイゾウシャ</t>
    </rPh>
    <rPh sb="45" eb="47">
      <t>セイゾウ</t>
    </rPh>
    <rPh sb="49" eb="51">
      <t>トウガイ</t>
    </rPh>
    <phoneticPr fontId="4"/>
  </si>
  <si>
    <t>　用」又は「自動車運搬用」の別を記入し、「ニ」は、乗用エレベーター及び寝台用エレベーターについてのみ記入</t>
    <phoneticPr fontId="4"/>
  </si>
  <si>
    <t>⑦　６欄の「イ」は、「エレベーター」、「エスカレーター」又は「小荷物専用昇降機」の別を、「ロ」は、「乗用」、「寝台</t>
    <rPh sb="3" eb="4">
      <t>ラン</t>
    </rPh>
    <rPh sb="28" eb="29">
      <t>マタ</t>
    </rPh>
    <rPh sb="31" eb="32">
      <t>ショウ</t>
    </rPh>
    <rPh sb="32" eb="34">
      <t>ニモツ</t>
    </rPh>
    <rPh sb="34" eb="36">
      <t>センヨウ</t>
    </rPh>
    <rPh sb="36" eb="39">
      <t>ショウコウキ</t>
    </rPh>
    <rPh sb="41" eb="42">
      <t>ベツ</t>
    </rPh>
    <rPh sb="50" eb="52">
      <t>ジョウヨウ</t>
    </rPh>
    <rPh sb="55" eb="57">
      <t>シンダイ</t>
    </rPh>
    <phoneticPr fontId="4"/>
  </si>
  <si>
    <t>　して添えてください。この際には、添付する図面にもその番号を明示してください。</t>
    <rPh sb="3" eb="4">
      <t>ソ</t>
    </rPh>
    <rPh sb="13" eb="14">
      <t>サイ</t>
    </rPh>
    <rPh sb="17" eb="19">
      <t>テンプ</t>
    </rPh>
    <rPh sb="21" eb="23">
      <t>ズメン</t>
    </rPh>
    <rPh sb="27" eb="29">
      <t>バンゴウ</t>
    </rPh>
    <rPh sb="30" eb="32">
      <t>メイジ</t>
    </rPh>
    <phoneticPr fontId="4"/>
  </si>
  <si>
    <t>　第二面には第１番目の昇降機について記入し、第２番目以降の昇降機については、別紙に必要な事項を記入</t>
    <rPh sb="11" eb="14">
      <t>ショウコウキ</t>
    </rPh>
    <rPh sb="18" eb="20">
      <t>キニュウ</t>
    </rPh>
    <rPh sb="22" eb="23">
      <t>ダイ</t>
    </rPh>
    <rPh sb="24" eb="26">
      <t>バンメ</t>
    </rPh>
    <rPh sb="26" eb="28">
      <t>イコウ</t>
    </rPh>
    <rPh sb="29" eb="32">
      <t>ショウコウキ</t>
    </rPh>
    <rPh sb="38" eb="40">
      <t>ベッシ</t>
    </rPh>
    <rPh sb="41" eb="43">
      <t>ヒツヨウ</t>
    </rPh>
    <rPh sb="44" eb="46">
      <t>ジコウ</t>
    </rPh>
    <rPh sb="47" eb="49">
      <t>キニュウ</t>
    </rPh>
    <phoneticPr fontId="4"/>
  </si>
  <si>
    <t>⑥　６欄は、複数の昇降機について同時に申請する場合には、申請する昇降機ごとに通し番号を付した上で、</t>
    <rPh sb="3" eb="4">
      <t>ラン</t>
    </rPh>
    <rPh sb="6" eb="8">
      <t>フクスウ</t>
    </rPh>
    <rPh sb="9" eb="12">
      <t>ショウコウキ</t>
    </rPh>
    <rPh sb="16" eb="18">
      <t>ドウジ</t>
    </rPh>
    <rPh sb="19" eb="21">
      <t>シンセイ</t>
    </rPh>
    <rPh sb="23" eb="25">
      <t>バアイ</t>
    </rPh>
    <rPh sb="28" eb="30">
      <t>シンセイ</t>
    </rPh>
    <rPh sb="32" eb="35">
      <t>ショウコウキ</t>
    </rPh>
    <rPh sb="38" eb="39">
      <t>トオ</t>
    </rPh>
    <rPh sb="40" eb="42">
      <t>バンゴウ</t>
    </rPh>
    <rPh sb="43" eb="44">
      <t>ツ</t>
    </rPh>
    <rPh sb="46" eb="47">
      <t>ウエ</t>
    </rPh>
    <phoneticPr fontId="4"/>
  </si>
  <si>
    <t>　着手前に届け出てください。</t>
    <phoneticPr fontId="4"/>
  </si>
  <si>
    <t>　ついてそれぞれ必要な事項を記入して添えてください。工事施工者が未定のときは、後で定まってから工事</t>
    <phoneticPr fontId="4"/>
  </si>
  <si>
    <t>⑤　４欄は、工事施工者が２以上のときは、代表となる工事施工者について記入し、別紙に他の工事施工者に</t>
    <rPh sb="3" eb="4">
      <t>ラン</t>
    </rPh>
    <rPh sb="6" eb="8">
      <t>コウジ</t>
    </rPh>
    <rPh sb="8" eb="10">
      <t>シコウ</t>
    </rPh>
    <rPh sb="10" eb="11">
      <t>シャ</t>
    </rPh>
    <rPh sb="13" eb="15">
      <t>イジョウ</t>
    </rPh>
    <rPh sb="20" eb="22">
      <t>ダイヒョウ</t>
    </rPh>
    <rPh sb="25" eb="27">
      <t>コウジ</t>
    </rPh>
    <rPh sb="27" eb="29">
      <t>シコウ</t>
    </rPh>
    <rPh sb="29" eb="30">
      <t>シャ</t>
    </rPh>
    <rPh sb="34" eb="36">
      <t>キニュウ</t>
    </rPh>
    <rPh sb="38" eb="40">
      <t>ベッシ</t>
    </rPh>
    <rPh sb="41" eb="42">
      <t>ホカ</t>
    </rPh>
    <rPh sb="43" eb="45">
      <t>コウジ</t>
    </rPh>
    <rPh sb="45" eb="47">
      <t>シコウ</t>
    </rPh>
    <rPh sb="47" eb="48">
      <t>シャ</t>
    </rPh>
    <phoneticPr fontId="4"/>
  </si>
  <si>
    <t>　記入欄が不足する場合には、別紙に必要な事項を記入して添えてください。</t>
    <rPh sb="3" eb="4">
      <t>ラン</t>
    </rPh>
    <rPh sb="5" eb="7">
      <t>フソク</t>
    </rPh>
    <rPh sb="9" eb="11">
      <t>バアイ</t>
    </rPh>
    <rPh sb="14" eb="16">
      <t>ベッシ</t>
    </rPh>
    <phoneticPr fontId="4"/>
  </si>
  <si>
    <t>④　３欄は、代表となる設計者並びに申請に係る昇降機に係る他のすべての設計者について記入してください。</t>
    <rPh sb="3" eb="4">
      <t>ラン</t>
    </rPh>
    <rPh sb="6" eb="8">
      <t>ダイヒョウ</t>
    </rPh>
    <rPh sb="14" eb="15">
      <t>ナラ</t>
    </rPh>
    <rPh sb="17" eb="19">
      <t>シンセイ</t>
    </rPh>
    <rPh sb="20" eb="21">
      <t>カカ</t>
    </rPh>
    <rPh sb="22" eb="25">
      <t>ショウコウキ</t>
    </rPh>
    <rPh sb="26" eb="27">
      <t>カカ</t>
    </rPh>
    <rPh sb="28" eb="29">
      <t>ホカ</t>
    </rPh>
    <rPh sb="34" eb="36">
      <t>セッケイ</t>
    </rPh>
    <rPh sb="36" eb="37">
      <t>シャ</t>
    </rPh>
    <rPh sb="41" eb="42">
      <t>キ</t>
    </rPh>
    <rPh sb="42" eb="43">
      <t>ニュウ</t>
    </rPh>
    <phoneticPr fontId="4"/>
  </si>
  <si>
    <t>　に属していないときは、所在地はそれぞれ代理者又は設計者の住所を書いてください。</t>
    <rPh sb="25" eb="27">
      <t>セッケイ</t>
    </rPh>
    <rPh sb="27" eb="28">
      <t>シャ</t>
    </rPh>
    <phoneticPr fontId="4"/>
  </si>
  <si>
    <t>③　２欄及び３欄は、代理者又は設計者が建築士事務所に属しているときは、その名称を書き、建築士事務所</t>
    <rPh sb="15" eb="18">
      <t>セッケイシャ</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</si>
  <si>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</si>
  <si>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</si>
  <si>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</si>
  <si>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第二面関係</t>
  </si>
  <si>
    <t>３．</t>
  </si>
  <si>
    <t>第一面関係</t>
  </si>
  <si>
    <t>２．</t>
  </si>
  <si>
    <t>数字は算用数字を、単位はメートル法を用いてください。</t>
  </si>
  <si>
    <t>各面共通関係</t>
  </si>
  <si>
    <t>１．</t>
  </si>
  <si>
    <r>
      <t>注記</t>
    </r>
    <r>
      <rPr>
        <sz val="14"/>
        <color indexed="63"/>
        <rFont val="ＭＳ Ｐゴシック"/>
        <family val="3"/>
        <charset val="128"/>
      </rPr>
      <t>（確認申請昇降機）</t>
    </r>
    <rPh sb="0" eb="2">
      <t>チュウキ</t>
    </rPh>
    <rPh sb="3" eb="5">
      <t>カクニン</t>
    </rPh>
    <rPh sb="5" eb="7">
      <t>シンセイ</t>
    </rPh>
    <rPh sb="7" eb="10">
      <t>ショウコウキ</t>
    </rPh>
    <phoneticPr fontId="4"/>
  </si>
  <si>
    <t>⑩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</si>
  <si>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⑨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</si>
  <si>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⑧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</si>
  <si>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できる場合には、１０欄に記入してください。</t>
    <phoneticPr fontId="4"/>
  </si>
  <si>
    <t>⑦　申請に係る建築設備を設置する建築物の確認済証番号、確認済証交付年月日及び確認済証交付者が把握</t>
    <rPh sb="7" eb="9">
      <t>ケンチク</t>
    </rPh>
    <rPh sb="9" eb="11">
      <t>セツビ</t>
    </rPh>
    <phoneticPr fontId="4"/>
  </si>
  <si>
    <t>　れば、概要を記載する必要はありません。</t>
    <rPh sb="4" eb="6">
      <t>ガイヨウ</t>
    </rPh>
    <rPh sb="7" eb="9">
      <t>キサイ</t>
    </rPh>
    <rPh sb="11" eb="13">
      <t>ヒツヨウ</t>
    </rPh>
    <phoneticPr fontId="4"/>
  </si>
  <si>
    <t>⑥　認証型式部材等製造者が製造した当該認証に係る型式部材等を有する場合は、６欄に認証番号を記入す</t>
    <rPh sb="38" eb="39">
      <t>ラン</t>
    </rPh>
    <phoneticPr fontId="4"/>
  </si>
  <si>
    <t>　着手前に届け出てください。</t>
    <phoneticPr fontId="4"/>
  </si>
  <si>
    <t>　ついてそれぞれ必要な事項を記入して添えてください。工事施工者が未定のときは、後で定まってから工事</t>
    <phoneticPr fontId="4"/>
  </si>
  <si>
    <t>　い。記入欄が不足する場合には、別紙に必要な事項を記入して添えてください。</t>
    <rPh sb="5" eb="6">
      <t>ラン</t>
    </rPh>
    <rPh sb="7" eb="9">
      <t>フソク</t>
    </rPh>
    <rPh sb="11" eb="13">
      <t>バアイ</t>
    </rPh>
    <rPh sb="16" eb="18">
      <t>ベッシ</t>
    </rPh>
    <phoneticPr fontId="4"/>
  </si>
  <si>
    <t>④　３欄は、代表となる設計者並びに申請に係る建築設備に係る他のすべての設計者について記入してくださ</t>
    <rPh sb="3" eb="4">
      <t>ラン</t>
    </rPh>
    <rPh sb="6" eb="8">
      <t>ダイヒョウ</t>
    </rPh>
    <rPh sb="14" eb="15">
      <t>ナラ</t>
    </rPh>
    <rPh sb="17" eb="19">
      <t>シンセイ</t>
    </rPh>
    <rPh sb="20" eb="21">
      <t>カカ</t>
    </rPh>
    <rPh sb="22" eb="24">
      <t>ケンチク</t>
    </rPh>
    <rPh sb="24" eb="26">
      <t>セツビ</t>
    </rPh>
    <rPh sb="27" eb="28">
      <t>カカ</t>
    </rPh>
    <rPh sb="29" eb="30">
      <t>ホカ</t>
    </rPh>
    <rPh sb="35" eb="37">
      <t>セッケイ</t>
    </rPh>
    <rPh sb="37" eb="38">
      <t>シャ</t>
    </rPh>
    <rPh sb="42" eb="43">
      <t>キ</t>
    </rPh>
    <rPh sb="43" eb="44">
      <t>ニュウ</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</si>
  <si>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</si>
  <si>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</si>
  <si>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</si>
  <si>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r>
      <t>注記</t>
    </r>
    <r>
      <rPr>
        <sz val="14"/>
        <color indexed="63"/>
        <rFont val="ＭＳ Ｐゴシック"/>
        <family val="3"/>
        <charset val="128"/>
      </rPr>
      <t>（確認申請昇降機以外）</t>
    </r>
    <rPh sb="0" eb="2">
      <t>チュウキ</t>
    </rPh>
    <rPh sb="3" eb="5">
      <t>カクニン</t>
    </rPh>
    <rPh sb="5" eb="7">
      <t>シンセイ</t>
    </rPh>
    <rPh sb="7" eb="10">
      <t>ショウコウキ</t>
    </rPh>
    <rPh sb="10" eb="12">
      <t>イガイ</t>
    </rPh>
    <phoneticPr fontId="4"/>
  </si>
  <si>
    <t>⑮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</si>
  <si>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⑭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</si>
  <si>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紙に記載して添えてください。</t>
    <rPh sb="3" eb="5">
      <t>キサイ</t>
    </rPh>
    <rPh sb="7" eb="8">
      <t>ソ</t>
    </rPh>
    <phoneticPr fontId="4"/>
  </si>
  <si>
    <t>　場合を含む。）の適用を受けない規定並びに当該規定に適合しないこととなった時期及び理由を１０欄又は別</t>
    <rPh sb="4" eb="5">
      <t>フク</t>
    </rPh>
    <rPh sb="9" eb="11">
      <t>テキヨウ</t>
    </rPh>
    <rPh sb="12" eb="13">
      <t>ウ</t>
    </rPh>
    <rPh sb="16" eb="18">
      <t>キテイ</t>
    </rPh>
    <rPh sb="18" eb="19">
      <t>ナラ</t>
    </rPh>
    <rPh sb="21" eb="23">
      <t>トウガイ</t>
    </rPh>
    <rPh sb="23" eb="25">
      <t>キテイ</t>
    </rPh>
    <rPh sb="26" eb="28">
      <t>テキゴウ</t>
    </rPh>
    <rPh sb="37" eb="39">
      <t>ジキ</t>
    </rPh>
    <rPh sb="39" eb="40">
      <t>オヨ</t>
    </rPh>
    <rPh sb="41" eb="43">
      <t>リユウ</t>
    </rPh>
    <rPh sb="46" eb="47">
      <t>ラン</t>
    </rPh>
    <rPh sb="47" eb="48">
      <t>マタ</t>
    </rPh>
    <rPh sb="49" eb="50">
      <t>ベツ</t>
    </rPh>
    <phoneticPr fontId="4"/>
  </si>
  <si>
    <t>　においては、工事の完了後においても引き続き同法第３条第２項（同法第８６条の９項第１項において準用する</t>
    <rPh sb="7" eb="9">
      <t>コウジ</t>
    </rPh>
    <rPh sb="10" eb="12">
      <t>カンリョウ</t>
    </rPh>
    <rPh sb="12" eb="13">
      <t>ゴ</t>
    </rPh>
    <rPh sb="18" eb="19">
      <t>ヒ</t>
    </rPh>
    <rPh sb="20" eb="21">
      <t>ツヅ</t>
    </rPh>
    <rPh sb="22" eb="23">
      <t>ドウ</t>
    </rPh>
    <rPh sb="23" eb="24">
      <t>ホウ</t>
    </rPh>
    <rPh sb="24" eb="25">
      <t>ダイ</t>
    </rPh>
    <rPh sb="26" eb="27">
      <t>ジョウ</t>
    </rPh>
    <rPh sb="27" eb="28">
      <t>ダイ</t>
    </rPh>
    <rPh sb="29" eb="30">
      <t>コウ</t>
    </rPh>
    <rPh sb="31" eb="32">
      <t>ドウ</t>
    </rPh>
    <rPh sb="32" eb="33">
      <t>ホウ</t>
    </rPh>
    <rPh sb="33" eb="34">
      <t>ダイ</t>
    </rPh>
    <rPh sb="36" eb="37">
      <t>ジョウ</t>
    </rPh>
    <rPh sb="39" eb="40">
      <t>コウ</t>
    </rPh>
    <rPh sb="40" eb="41">
      <t>ダイ</t>
    </rPh>
    <rPh sb="42" eb="43">
      <t>コウ</t>
    </rPh>
    <rPh sb="47" eb="48">
      <t>ジュン</t>
    </rPh>
    <rPh sb="48" eb="49">
      <t>ヨウ</t>
    </rPh>
    <phoneticPr fontId="4"/>
  </si>
  <si>
    <t>⑬　建築基準法第８８条第１項において準用する同法第８６条の７第２項及び第３項の規定の適用を受ける場合</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3" eb="34">
      <t>オヨ</t>
    </rPh>
    <rPh sb="35" eb="36">
      <t>ダイ</t>
    </rPh>
    <rPh sb="37" eb="38">
      <t>コウ</t>
    </rPh>
    <rPh sb="39" eb="41">
      <t>キテイ</t>
    </rPh>
    <rPh sb="42" eb="44">
      <t>テキヨウ</t>
    </rPh>
    <rPh sb="45" eb="46">
      <t>ウ</t>
    </rPh>
    <rPh sb="48" eb="50">
      <t>バアイ</t>
    </rPh>
    <phoneticPr fontId="4"/>
  </si>
  <si>
    <t>⑫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7">
      <t>ダイ</t>
    </rPh>
    <rPh sb="37" eb="39">
      <t>ニゴウ</t>
    </rPh>
    <rPh sb="39" eb="41">
      <t>ヨウシキ</t>
    </rPh>
    <rPh sb="42" eb="44">
      <t>ツイカ</t>
    </rPh>
    <rPh sb="44" eb="46">
      <t>テンプ</t>
    </rPh>
    <phoneticPr fontId="4"/>
  </si>
  <si>
    <t>⑪　工作物の名称又は工事名が定まっているときは、１０欄に記入してください。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</si>
  <si>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記入してください。</t>
    <rPh sb="1" eb="3">
      <t>キニュウ</t>
    </rPh>
    <phoneticPr fontId="4"/>
  </si>
  <si>
    <t>⑩　認証型式部材等製造者が製造した当該認証に係る型式部材等を有する場合は、６欄の「ホ」に認証番号を</t>
    <rPh sb="38" eb="39">
      <t>ラン</t>
    </rPh>
    <phoneticPr fontId="4"/>
  </si>
  <si>
    <t>　せて記入してください。</t>
    <phoneticPr fontId="4"/>
  </si>
  <si>
    <t>⑨　６欄の「二」は、該当するチェックボックスに｢レ｣マークを入れ、「その他」の場合は、具体的な工事種別を併</t>
    <rPh sb="3" eb="4">
      <t>ラン</t>
    </rPh>
    <rPh sb="6" eb="7">
      <t>ニ</t>
    </rPh>
    <rPh sb="10" eb="12">
      <t>ガイトウ</t>
    </rPh>
    <rPh sb="36" eb="37">
      <t>タ</t>
    </rPh>
    <rPh sb="39" eb="41">
      <t>バアイ</t>
    </rPh>
    <rPh sb="43" eb="46">
      <t>グタイテキ</t>
    </rPh>
    <rPh sb="47" eb="49">
      <t>コウジ</t>
    </rPh>
    <rPh sb="49" eb="51">
      <t>シュベツ</t>
    </rPh>
    <rPh sb="52" eb="53">
      <t>アワ</t>
    </rPh>
    <phoneticPr fontId="4"/>
  </si>
  <si>
    <t>　　　遊戯施設で原動機を使用するもの</t>
    <rPh sb="8" eb="11">
      <t>ゲンドウキ</t>
    </rPh>
    <rPh sb="12" eb="14">
      <t>シヨウ</t>
    </rPh>
    <phoneticPr fontId="4"/>
  </si>
  <si>
    <t>06370</t>
    <phoneticPr fontId="4"/>
  </si>
  <si>
    <t>　７．メリーゴーラウンド、観覧車、オクトパス、飛行塔その他これらに類する回転運動をする</t>
    <rPh sb="13" eb="16">
      <t>カンランシャ</t>
    </rPh>
    <rPh sb="23" eb="25">
      <t>ヒコウ</t>
    </rPh>
    <rPh sb="25" eb="26">
      <t>トウ</t>
    </rPh>
    <rPh sb="28" eb="29">
      <t>タ</t>
    </rPh>
    <rPh sb="33" eb="34">
      <t>ルイ</t>
    </rPh>
    <rPh sb="36" eb="38">
      <t>カイテン</t>
    </rPh>
    <rPh sb="38" eb="40">
      <t>ウンドウ</t>
    </rPh>
    <phoneticPr fontId="4"/>
  </si>
  <si>
    <t>06360</t>
    <phoneticPr fontId="4"/>
  </si>
  <si>
    <t>　６．ウォーターシュート、コースターその他これに類する高架の遊戯施設</t>
    <rPh sb="20" eb="21">
      <t>タ</t>
    </rPh>
    <rPh sb="24" eb="25">
      <t>ルイ</t>
    </rPh>
    <rPh sb="27" eb="29">
      <t>コウカ</t>
    </rPh>
    <rPh sb="30" eb="32">
      <t>ユウギ</t>
    </rPh>
    <rPh sb="32" eb="34">
      <t>シセツ</t>
    </rPh>
    <phoneticPr fontId="4"/>
  </si>
  <si>
    <t>06350</t>
    <phoneticPr fontId="4"/>
  </si>
  <si>
    <t>　５．擁壁</t>
    <rPh sb="3" eb="4">
      <t>ヨウ</t>
    </rPh>
    <rPh sb="4" eb="5">
      <t>カベ</t>
    </rPh>
    <phoneticPr fontId="4"/>
  </si>
  <si>
    <t>06340</t>
    <phoneticPr fontId="4"/>
  </si>
  <si>
    <t>　４．高架水槽、サイロ、物見塔その他これらに類するもの</t>
    <rPh sb="3" eb="5">
      <t>コウカ</t>
    </rPh>
    <rPh sb="5" eb="7">
      <t>スイソウ</t>
    </rPh>
    <rPh sb="12" eb="14">
      <t>モノミ</t>
    </rPh>
    <rPh sb="14" eb="15">
      <t>トウ</t>
    </rPh>
    <rPh sb="17" eb="18">
      <t>タ</t>
    </rPh>
    <rPh sb="22" eb="23">
      <t>ルイ</t>
    </rPh>
    <phoneticPr fontId="4"/>
  </si>
  <si>
    <t>06330</t>
    <phoneticPr fontId="4"/>
  </si>
  <si>
    <t>　３．広告塔、広告板、装飾塔、記念塔その他これらに類するもの</t>
    <rPh sb="3" eb="5">
      <t>コウコク</t>
    </rPh>
    <rPh sb="5" eb="6">
      <t>トウ</t>
    </rPh>
    <rPh sb="7" eb="9">
      <t>コウコク</t>
    </rPh>
    <rPh sb="9" eb="10">
      <t>イタ</t>
    </rPh>
    <rPh sb="11" eb="13">
      <t>ソウショク</t>
    </rPh>
    <rPh sb="13" eb="14">
      <t>トウ</t>
    </rPh>
    <rPh sb="15" eb="17">
      <t>キネン</t>
    </rPh>
    <rPh sb="17" eb="18">
      <t>トウ</t>
    </rPh>
    <rPh sb="20" eb="21">
      <t>タ</t>
    </rPh>
    <rPh sb="25" eb="26">
      <t>ルイ</t>
    </rPh>
    <phoneticPr fontId="4"/>
  </si>
  <si>
    <t>　　　電線路用並びに電気事業者及び卸供給事業者の保安通信設備用のものを除く。）</t>
    <rPh sb="7" eb="8">
      <t>ナラ</t>
    </rPh>
    <rPh sb="10" eb="12">
      <t>デンキ</t>
    </rPh>
    <rPh sb="12" eb="15">
      <t>ジギョウシャ</t>
    </rPh>
    <rPh sb="15" eb="16">
      <t>オヨ</t>
    </rPh>
    <rPh sb="17" eb="18">
      <t>オロシ</t>
    </rPh>
    <rPh sb="18" eb="20">
      <t>キョウキュウ</t>
    </rPh>
    <rPh sb="20" eb="23">
      <t>ジギョウシャ</t>
    </rPh>
    <rPh sb="24" eb="26">
      <t>ホアン</t>
    </rPh>
    <rPh sb="26" eb="28">
      <t>ツウシン</t>
    </rPh>
    <rPh sb="28" eb="30">
      <t>セツビ</t>
    </rPh>
    <rPh sb="30" eb="31">
      <t>ヨウ</t>
    </rPh>
    <rPh sb="35" eb="36">
      <t>ノゾ</t>
    </rPh>
    <phoneticPr fontId="4"/>
  </si>
  <si>
    <t>06320</t>
    <phoneticPr fontId="4"/>
  </si>
  <si>
    <t>　２．鉄筋コンクリート造の柱、鉄柱、木柱その他これらに類するもの（旗ざお並びに架空</t>
    <rPh sb="3" eb="5">
      <t>テッキン</t>
    </rPh>
    <rPh sb="11" eb="12">
      <t>ゾウ</t>
    </rPh>
    <rPh sb="13" eb="14">
      <t>ハシラ</t>
    </rPh>
    <rPh sb="15" eb="17">
      <t>テッチュウ</t>
    </rPh>
    <rPh sb="18" eb="19">
      <t>キ</t>
    </rPh>
    <rPh sb="19" eb="20">
      <t>ハシラ</t>
    </rPh>
    <rPh sb="22" eb="23">
      <t>タ</t>
    </rPh>
    <rPh sb="27" eb="28">
      <t>ルイ</t>
    </rPh>
    <rPh sb="33" eb="34">
      <t>ハタ</t>
    </rPh>
    <rPh sb="36" eb="37">
      <t>ナラ</t>
    </rPh>
    <rPh sb="39" eb="41">
      <t>カクウ</t>
    </rPh>
    <phoneticPr fontId="4"/>
  </si>
  <si>
    <t>06310</t>
    <phoneticPr fontId="4"/>
  </si>
  <si>
    <t>　１．煙突（支わく及び支線がある場合においては、これらを含み、ストーブの煙突を除く。）</t>
    <rPh sb="3" eb="5">
      <t>エントツ</t>
    </rPh>
    <rPh sb="6" eb="7">
      <t>シ</t>
    </rPh>
    <rPh sb="9" eb="10">
      <t>オヨ</t>
    </rPh>
    <rPh sb="11" eb="13">
      <t>シセン</t>
    </rPh>
    <rPh sb="16" eb="18">
      <t>バアイ</t>
    </rPh>
    <rPh sb="28" eb="29">
      <t>フク</t>
    </rPh>
    <rPh sb="36" eb="38">
      <t>エントツ</t>
    </rPh>
    <rPh sb="39" eb="40">
      <t>ノゾ</t>
    </rPh>
    <phoneticPr fontId="4"/>
  </si>
  <si>
    <t>記号</t>
    <rPh sb="0" eb="2">
      <t>キゴウ</t>
    </rPh>
    <phoneticPr fontId="4"/>
  </si>
  <si>
    <t>工作物の区分</t>
    <rPh sb="0" eb="2">
      <t>コウサク</t>
    </rPh>
    <rPh sb="2" eb="3">
      <t>ブツ</t>
    </rPh>
    <rPh sb="4" eb="6">
      <t>クブン</t>
    </rPh>
    <phoneticPr fontId="4"/>
  </si>
  <si>
    <t>　体的に書いてください。</t>
    <rPh sb="1" eb="2">
      <t>タイ</t>
    </rPh>
    <rPh sb="2" eb="3">
      <t>テキ</t>
    </rPh>
    <rPh sb="4" eb="5">
      <t>カ</t>
    </rPh>
    <phoneticPr fontId="4"/>
  </si>
  <si>
    <t>⑧　６欄の「イ」は、次の表の工作物の区分に従い対応する記号を記入した上で、工作物の種類をできるだけ具</t>
    <rPh sb="3" eb="4">
      <t>ラン</t>
    </rPh>
    <rPh sb="10" eb="11">
      <t>ツギ</t>
    </rPh>
    <rPh sb="12" eb="13">
      <t>ヒョウ</t>
    </rPh>
    <rPh sb="14" eb="17">
      <t>コウサクブツ</t>
    </rPh>
    <rPh sb="18" eb="20">
      <t>クブン</t>
    </rPh>
    <rPh sb="21" eb="22">
      <t>シタガ</t>
    </rPh>
    <rPh sb="23" eb="25">
      <t>タイオウ</t>
    </rPh>
    <rPh sb="27" eb="29">
      <t>キゴウ</t>
    </rPh>
    <rPh sb="30" eb="32">
      <t>キニュウ</t>
    </rPh>
    <rPh sb="34" eb="35">
      <t>ウエ</t>
    </rPh>
    <rPh sb="37" eb="39">
      <t>コウサク</t>
    </rPh>
    <rPh sb="39" eb="40">
      <t>ブツ</t>
    </rPh>
    <rPh sb="41" eb="43">
      <t>シュルイ</t>
    </rPh>
    <rPh sb="49" eb="50">
      <t>グ</t>
    </rPh>
    <phoneticPr fontId="4"/>
  </si>
  <si>
    <t>　第二面には第１番目の工作物について記入し、第２番目以降の工作物については、別紙に必要な事項を記入</t>
    <rPh sb="11" eb="13">
      <t>コウサク</t>
    </rPh>
    <rPh sb="13" eb="14">
      <t>ブツ</t>
    </rPh>
    <rPh sb="18" eb="20">
      <t>キニュウ</t>
    </rPh>
    <rPh sb="22" eb="23">
      <t>ダイ</t>
    </rPh>
    <rPh sb="24" eb="26">
      <t>バンメ</t>
    </rPh>
    <rPh sb="26" eb="28">
      <t>イコウ</t>
    </rPh>
    <rPh sb="29" eb="31">
      <t>コウサク</t>
    </rPh>
    <rPh sb="31" eb="32">
      <t>ブツ</t>
    </rPh>
    <rPh sb="38" eb="40">
      <t>ベッシ</t>
    </rPh>
    <rPh sb="41" eb="43">
      <t>ヒツヨウ</t>
    </rPh>
    <rPh sb="44" eb="46">
      <t>ジコウ</t>
    </rPh>
    <rPh sb="47" eb="49">
      <t>キニュウ</t>
    </rPh>
    <phoneticPr fontId="4"/>
  </si>
  <si>
    <t>⑦　６欄は、複数の工作物について同時に申請する場合には、申請する工作物ごとに通し番号を付した上で、</t>
    <rPh sb="3" eb="4">
      <t>ラン</t>
    </rPh>
    <rPh sb="6" eb="8">
      <t>フクスウ</t>
    </rPh>
    <rPh sb="9" eb="11">
      <t>コウサク</t>
    </rPh>
    <rPh sb="11" eb="12">
      <t>ブツ</t>
    </rPh>
    <rPh sb="16" eb="18">
      <t>ドウジ</t>
    </rPh>
    <rPh sb="19" eb="21">
      <t>シンセイ</t>
    </rPh>
    <rPh sb="32" eb="34">
      <t>コウサク</t>
    </rPh>
    <rPh sb="34" eb="35">
      <t>ブツ</t>
    </rPh>
    <phoneticPr fontId="4"/>
  </si>
  <si>
    <t>⑥　住居表示が定まっているときは、５欄の「ロ」に記入してください。</t>
    <rPh sb="2" eb="4">
      <t>ジュウキョ</t>
    </rPh>
    <rPh sb="4" eb="6">
      <t>ヒョウジ</t>
    </rPh>
    <rPh sb="7" eb="8">
      <t>サダ</t>
    </rPh>
    <rPh sb="18" eb="19">
      <t>ラン</t>
    </rPh>
    <rPh sb="24" eb="26">
      <t>キニュウ</t>
    </rPh>
    <phoneticPr fontId="4"/>
  </si>
  <si>
    <t>　着手前に届け出てください。</t>
    <phoneticPr fontId="4"/>
  </si>
  <si>
    <t>　ついてそれぞれ必要な事項を記入して添えてください。工事施工者が未定のときは、後で定まってから工事</t>
    <phoneticPr fontId="4"/>
  </si>
  <si>
    <t>④　３欄は、代表となる設計者及び申請に係る工作物に係る他のすべての設計者について記入してください。</t>
    <rPh sb="3" eb="4">
      <t>ラン</t>
    </rPh>
    <rPh sb="6" eb="8">
      <t>ダイヒョウ</t>
    </rPh>
    <rPh sb="14" eb="15">
      <t>オヨ</t>
    </rPh>
    <rPh sb="16" eb="18">
      <t>シンセイ</t>
    </rPh>
    <rPh sb="19" eb="20">
      <t>カカ</t>
    </rPh>
    <rPh sb="21" eb="24">
      <t>コウサクブツ</t>
    </rPh>
    <rPh sb="25" eb="26">
      <t>カカ</t>
    </rPh>
    <rPh sb="27" eb="28">
      <t>ホカ</t>
    </rPh>
    <rPh sb="33" eb="35">
      <t>セッケイ</t>
    </rPh>
    <rPh sb="35" eb="36">
      <t>シャ</t>
    </rPh>
    <rPh sb="40" eb="41">
      <t>キ</t>
    </rPh>
    <rPh sb="41" eb="42">
      <t>ニュウ</t>
    </rPh>
    <phoneticPr fontId="4"/>
  </si>
  <si>
    <t>②　築造主からの委任を受けて申請を行う者がいる場合においては、２欄に記入してください。</t>
    <rPh sb="2" eb="3">
      <t>チク</t>
    </rPh>
    <rPh sb="3" eb="4">
      <t>ゾウ</t>
    </rPh>
    <rPh sb="4" eb="5">
      <t>ヌシ</t>
    </rPh>
    <phoneticPr fontId="4"/>
  </si>
  <si>
    <t>　必要な事項を記入して添えてください。</t>
    <phoneticPr fontId="4"/>
  </si>
  <si>
    <t>①　築造主が２以上のときは、１欄は代表となる築造主について記入し、別紙に他の築造主についてそれぞれ</t>
    <rPh sb="2" eb="3">
      <t>チク</t>
    </rPh>
    <rPh sb="3" eb="4">
      <t>ゾウ</t>
    </rPh>
    <rPh sb="4" eb="5">
      <t>ヌシ</t>
    </rPh>
    <rPh sb="22" eb="23">
      <t>チク</t>
    </rPh>
    <rPh sb="23" eb="24">
      <t>ゾウ</t>
    </rPh>
    <rPh sb="24" eb="25">
      <t>ヌシ</t>
    </rPh>
    <rPh sb="38" eb="40">
      <t>チクゾウ</t>
    </rPh>
    <rPh sb="40" eb="41">
      <t>ヌシ</t>
    </rPh>
    <phoneticPr fontId="4"/>
  </si>
  <si>
    <r>
      <t>注記</t>
    </r>
    <r>
      <rPr>
        <sz val="14"/>
        <color indexed="63"/>
        <rFont val="ＭＳ Ｐゴシック"/>
        <family val="3"/>
        <charset val="128"/>
      </rPr>
      <t>（確認申請工作物１）</t>
    </r>
    <rPh sb="0" eb="2">
      <t>チュウキ</t>
    </rPh>
    <rPh sb="3" eb="5">
      <t>カクニン</t>
    </rPh>
    <rPh sb="5" eb="7">
      <t>シンセイ</t>
    </rPh>
    <rPh sb="7" eb="9">
      <t>コウサク</t>
    </rPh>
    <rPh sb="9" eb="10">
      <t>ブツ</t>
    </rPh>
    <phoneticPr fontId="4"/>
  </si>
  <si>
    <t>⑯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</si>
  <si>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⑮　計画の変更申請の際は、１１欄に変更の概要について記入してください。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</si>
  <si>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当該規定に適合しないこととなった時期及び理由を１１欄又は別紙に記載して添えてください。</t>
    <rPh sb="6" eb="8">
      <t>テキゴウ</t>
    </rPh>
    <rPh sb="17" eb="19">
      <t>ジキ</t>
    </rPh>
    <rPh sb="19" eb="20">
      <t>オヨ</t>
    </rPh>
    <rPh sb="21" eb="23">
      <t>リユウ</t>
    </rPh>
    <rPh sb="26" eb="27">
      <t>ラン</t>
    </rPh>
    <rPh sb="27" eb="28">
      <t>マタ</t>
    </rPh>
    <rPh sb="29" eb="31">
      <t>ベッシ</t>
    </rPh>
    <phoneticPr fontId="4"/>
  </si>
  <si>
    <t>　き同法第３条第２項（同法第８６条の９項第１項において準用する場合を含む。）の適用を受けない規定並びに</t>
    <rPh sb="4" eb="5">
      <t>ダイ</t>
    </rPh>
    <rPh sb="6" eb="7">
      <t>ジョウ</t>
    </rPh>
    <rPh sb="7" eb="8">
      <t>ダイ</t>
    </rPh>
    <rPh sb="9" eb="10">
      <t>コウ</t>
    </rPh>
    <rPh sb="11" eb="12">
      <t>ドウ</t>
    </rPh>
    <rPh sb="12" eb="13">
      <t>ホウ</t>
    </rPh>
    <rPh sb="13" eb="14">
      <t>ダイ</t>
    </rPh>
    <rPh sb="16" eb="17">
      <t>ジョウ</t>
    </rPh>
    <rPh sb="19" eb="20">
      <t>コウ</t>
    </rPh>
    <rPh sb="20" eb="21">
      <t>ダイ</t>
    </rPh>
    <rPh sb="22" eb="23">
      <t>コウ</t>
    </rPh>
    <rPh sb="27" eb="28">
      <t>ジュン</t>
    </rPh>
    <rPh sb="28" eb="29">
      <t>ヨウ</t>
    </rPh>
    <phoneticPr fontId="4"/>
  </si>
  <si>
    <t>　び同法第５１条に係る部分に限る。）の規定の適用を受ける場合においては、工事の完了後においても引き続</t>
    <rPh sb="2" eb="3">
      <t>ドウ</t>
    </rPh>
    <rPh sb="3" eb="4">
      <t>ホウ</t>
    </rPh>
    <rPh sb="4" eb="5">
      <t>ダイ</t>
    </rPh>
    <rPh sb="7" eb="8">
      <t>ジョウ</t>
    </rPh>
    <rPh sb="9" eb="10">
      <t>カカ</t>
    </rPh>
    <rPh sb="11" eb="13">
      <t>ブブン</t>
    </rPh>
    <rPh sb="14" eb="15">
      <t>カギ</t>
    </rPh>
    <rPh sb="19" eb="21">
      <t>キテイ</t>
    </rPh>
    <rPh sb="22" eb="24">
      <t>テキヨウ</t>
    </rPh>
    <rPh sb="25" eb="26">
      <t>ウ</t>
    </rPh>
    <rPh sb="28" eb="30">
      <t>バアイ</t>
    </rPh>
    <phoneticPr fontId="4"/>
  </si>
  <si>
    <t>⑬　工作物の名称又は工事名が定まっているときは、１１欄に記入してください。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</si>
  <si>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受けた日付について記入してください。</t>
    <rPh sb="4" eb="6">
      <t>ヒヅケ</t>
    </rPh>
    <rPh sb="10" eb="12">
      <t>キニュウ</t>
    </rPh>
    <phoneticPr fontId="4"/>
  </si>
  <si>
    <t>⑫　１０欄は、工作物に関して許可を受けた場合には、根拠となる法令及び条項、当該許可等の番号、許可等を</t>
    <rPh sb="4" eb="5">
      <t>ラン</t>
    </rPh>
    <rPh sb="7" eb="10">
      <t>コウサクブツ</t>
    </rPh>
    <rPh sb="11" eb="12">
      <t>カン</t>
    </rPh>
    <rPh sb="14" eb="16">
      <t>キョカ</t>
    </rPh>
    <rPh sb="17" eb="18">
      <t>ウ</t>
    </rPh>
    <rPh sb="20" eb="22">
      <t>バアイ</t>
    </rPh>
    <rPh sb="25" eb="27">
      <t>コンキョ</t>
    </rPh>
    <rPh sb="30" eb="32">
      <t>ホウレイ</t>
    </rPh>
    <rPh sb="32" eb="33">
      <t>オヨ</t>
    </rPh>
    <rPh sb="34" eb="36">
      <t>ジョウコウ</t>
    </rPh>
    <rPh sb="37" eb="39">
      <t>トウガイ</t>
    </rPh>
    <rPh sb="39" eb="41">
      <t>キョカ</t>
    </rPh>
    <rPh sb="41" eb="42">
      <t>ナド</t>
    </rPh>
    <rPh sb="43" eb="45">
      <t>バンゴウ</t>
    </rPh>
    <rPh sb="46" eb="48">
      <t>キョカ</t>
    </rPh>
    <rPh sb="48" eb="49">
      <t>ナド</t>
    </rPh>
    <phoneticPr fontId="4"/>
  </si>
  <si>
    <t>　２）の用途に供する工作物については、原動機の出力の合計を６欄の「ヘ」に記入してください。</t>
    <rPh sb="4" eb="6">
      <t>ヨウト</t>
    </rPh>
    <rPh sb="7" eb="8">
      <t>トモ</t>
    </rPh>
    <rPh sb="10" eb="12">
      <t>コウサク</t>
    </rPh>
    <rPh sb="12" eb="13">
      <t>ブツ</t>
    </rPh>
    <rPh sb="19" eb="22">
      <t>ゲンドウキ</t>
    </rPh>
    <rPh sb="23" eb="25">
      <t>シュツリョク</t>
    </rPh>
    <rPh sb="26" eb="28">
      <t>ゴウケイ</t>
    </rPh>
    <rPh sb="30" eb="31">
      <t>ラン</t>
    </rPh>
    <rPh sb="36" eb="38">
      <t>キニュウ</t>
    </rPh>
    <phoneticPr fontId="4"/>
  </si>
  <si>
    <t>06460</t>
    <phoneticPr fontId="4"/>
  </si>
  <si>
    <t>　６．その他</t>
    <rPh sb="5" eb="6">
      <t>タ</t>
    </rPh>
    <phoneticPr fontId="4"/>
  </si>
  <si>
    <t>06450</t>
    <phoneticPr fontId="4"/>
  </si>
  <si>
    <t>　５．汚物処理場、ごみ焼却場その他の処理施設の用途に供するもの</t>
    <rPh sb="3" eb="5">
      <t>オブツ</t>
    </rPh>
    <rPh sb="5" eb="7">
      <t>ショリ</t>
    </rPh>
    <rPh sb="7" eb="8">
      <t>ジョウ</t>
    </rPh>
    <rPh sb="11" eb="13">
      <t>ショウキャク</t>
    </rPh>
    <rPh sb="13" eb="14">
      <t>ジョウ</t>
    </rPh>
    <rPh sb="16" eb="17">
      <t>タ</t>
    </rPh>
    <rPh sb="18" eb="20">
      <t>ショリ</t>
    </rPh>
    <rPh sb="20" eb="22">
      <t>シセツ</t>
    </rPh>
    <rPh sb="23" eb="25">
      <t>ヨウト</t>
    </rPh>
    <rPh sb="26" eb="27">
      <t>トモ</t>
    </rPh>
    <phoneticPr fontId="4"/>
  </si>
  <si>
    <t>06440</t>
    <phoneticPr fontId="4"/>
  </si>
  <si>
    <t>　４．昇降機、ウォーターシュート、飛行塔その他これに類するもの</t>
    <rPh sb="3" eb="6">
      <t>ショウコウキ</t>
    </rPh>
    <rPh sb="17" eb="19">
      <t>ヒコウ</t>
    </rPh>
    <rPh sb="19" eb="20">
      <t>トウ</t>
    </rPh>
    <rPh sb="22" eb="23">
      <t>タ</t>
    </rPh>
    <rPh sb="26" eb="27">
      <t>ルイ</t>
    </rPh>
    <phoneticPr fontId="4"/>
  </si>
  <si>
    <t>　　　を貯蔵するもの</t>
    <rPh sb="4" eb="6">
      <t>チョゾウ</t>
    </rPh>
    <phoneticPr fontId="4"/>
  </si>
  <si>
    <t>06430</t>
    <phoneticPr fontId="4"/>
  </si>
  <si>
    <t>　３．サイロその他これに類する工作物のうち飼料、肥料、セメントその他これらに類するもの</t>
    <rPh sb="8" eb="9">
      <t>タ</t>
    </rPh>
    <rPh sb="12" eb="13">
      <t>ルイ</t>
    </rPh>
    <rPh sb="15" eb="17">
      <t>コウサク</t>
    </rPh>
    <rPh sb="17" eb="18">
      <t>ブツ</t>
    </rPh>
    <rPh sb="21" eb="23">
      <t>シリョウ</t>
    </rPh>
    <rPh sb="24" eb="26">
      <t>ヒリョウ</t>
    </rPh>
    <rPh sb="33" eb="34">
      <t>タ</t>
    </rPh>
    <rPh sb="38" eb="39">
      <t>ルイ</t>
    </rPh>
    <phoneticPr fontId="4"/>
  </si>
  <si>
    <t>06420</t>
    <phoneticPr fontId="4"/>
  </si>
  <si>
    <t>　２．自動車車庫の用途に供するもの</t>
    <rPh sb="3" eb="5">
      <t>ジドウ</t>
    </rPh>
    <rPh sb="5" eb="6">
      <t>シャ</t>
    </rPh>
    <rPh sb="6" eb="8">
      <t>シャコ</t>
    </rPh>
    <rPh sb="9" eb="11">
      <t>ヨウト</t>
    </rPh>
    <rPh sb="12" eb="13">
      <t>トモ</t>
    </rPh>
    <phoneticPr fontId="4"/>
  </si>
  <si>
    <t>　　　ルタール、木タール、石油蒸留産物又はその残りかすを原料とする製造を行うもの</t>
    <rPh sb="13" eb="15">
      <t>セキユ</t>
    </rPh>
    <rPh sb="15" eb="17">
      <t>ジョウリュウ</t>
    </rPh>
    <rPh sb="17" eb="19">
      <t>サンブツ</t>
    </rPh>
    <rPh sb="19" eb="20">
      <t>マタ</t>
    </rPh>
    <rPh sb="23" eb="24">
      <t>ノコ</t>
    </rPh>
    <rPh sb="28" eb="30">
      <t>ゲンリョウ</t>
    </rPh>
    <rPh sb="33" eb="35">
      <t>セイゾウ</t>
    </rPh>
    <rPh sb="36" eb="37">
      <t>オコナ</t>
    </rPh>
    <phoneticPr fontId="4"/>
  </si>
  <si>
    <t>　　　で出力の合計が２．５キロワットを超える原動機を使用するもの及びアスファルト、コー</t>
    <rPh sb="4" eb="6">
      <t>シュツリョク</t>
    </rPh>
    <rPh sb="7" eb="9">
      <t>ゴウケイ</t>
    </rPh>
    <rPh sb="19" eb="20">
      <t>コ</t>
    </rPh>
    <rPh sb="22" eb="25">
      <t>ゲンドウキ</t>
    </rPh>
    <rPh sb="26" eb="28">
      <t>シヨウ</t>
    </rPh>
    <rPh sb="32" eb="33">
      <t>オヨ</t>
    </rPh>
    <phoneticPr fontId="4"/>
  </si>
  <si>
    <t>06410</t>
    <phoneticPr fontId="4"/>
  </si>
  <si>
    <t>　１．鉱物、岩石その他の粉砕で原動機を使用するもの、レディミクストコンクリートの製造等</t>
    <rPh sb="3" eb="5">
      <t>コウブツ</t>
    </rPh>
    <rPh sb="6" eb="8">
      <t>ガンセキ</t>
    </rPh>
    <rPh sb="10" eb="11">
      <t>タ</t>
    </rPh>
    <rPh sb="12" eb="13">
      <t>コナ</t>
    </rPh>
    <rPh sb="13" eb="14">
      <t>クダ</t>
    </rPh>
    <rPh sb="15" eb="18">
      <t>ゲンドウキ</t>
    </rPh>
    <rPh sb="19" eb="21">
      <t>シヨウ</t>
    </rPh>
    <rPh sb="40" eb="42">
      <t>セイゾウ</t>
    </rPh>
    <rPh sb="42" eb="43">
      <t>ナド</t>
    </rPh>
    <phoneticPr fontId="4"/>
  </si>
  <si>
    <t>工作物の用途の区分</t>
    <rPh sb="0" eb="2">
      <t>コウサク</t>
    </rPh>
    <rPh sb="2" eb="3">
      <t>ブツ</t>
    </rPh>
    <rPh sb="4" eb="6">
      <t>ヨウト</t>
    </rPh>
    <rPh sb="7" eb="9">
      <t>クブン</t>
    </rPh>
    <phoneticPr fontId="4"/>
  </si>
  <si>
    <t>　だけ具体的に書いてください。</t>
    <rPh sb="4" eb="5">
      <t>タイ</t>
    </rPh>
    <rPh sb="5" eb="6">
      <t>テキ</t>
    </rPh>
    <rPh sb="7" eb="8">
      <t>カ</t>
    </rPh>
    <phoneticPr fontId="4"/>
  </si>
  <si>
    <t>⑧　６欄の「イ」は、次の表の工作物の用途の区分に従い対応する記号を記入した上で、工作物の用途をできる</t>
    <rPh sb="3" eb="4">
      <t>ラン</t>
    </rPh>
    <rPh sb="10" eb="11">
      <t>ツギ</t>
    </rPh>
    <rPh sb="12" eb="13">
      <t>ヒョウ</t>
    </rPh>
    <rPh sb="14" eb="17">
      <t>コウサクブツ</t>
    </rPh>
    <rPh sb="18" eb="20">
      <t>ヨウト</t>
    </rPh>
    <rPh sb="21" eb="23">
      <t>クブン</t>
    </rPh>
    <rPh sb="24" eb="25">
      <t>シタガ</t>
    </rPh>
    <rPh sb="26" eb="28">
      <t>タイオウ</t>
    </rPh>
    <rPh sb="30" eb="32">
      <t>キゴウ</t>
    </rPh>
    <rPh sb="33" eb="35">
      <t>キニュウ</t>
    </rPh>
    <rPh sb="37" eb="38">
      <t>ウエ</t>
    </rPh>
    <rPh sb="40" eb="42">
      <t>コウサク</t>
    </rPh>
    <rPh sb="42" eb="43">
      <t>ブツ</t>
    </rPh>
    <rPh sb="44" eb="46">
      <t>ヨウト</t>
    </rPh>
    <phoneticPr fontId="4"/>
  </si>
  <si>
    <t>⑦　５欄の「ニ」は、都市再生特別地区の内外の別を記入してください。</t>
    <rPh sb="3" eb="4">
      <t>ラン</t>
    </rPh>
    <rPh sb="10" eb="12">
      <t>トシ</t>
    </rPh>
    <rPh sb="12" eb="14">
      <t>サイセイ</t>
    </rPh>
    <rPh sb="14" eb="16">
      <t>トクベツ</t>
    </rPh>
    <rPh sb="16" eb="18">
      <t>チク</t>
    </rPh>
    <rPh sb="19" eb="21">
      <t>ナイガイ</t>
    </rPh>
    <rPh sb="22" eb="23">
      <t>ベツ</t>
    </rPh>
    <rPh sb="24" eb="25">
      <t>キ</t>
    </rPh>
    <rPh sb="25" eb="26">
      <t>ニュウ</t>
    </rPh>
    <phoneticPr fontId="4"/>
  </si>
  <si>
    <t>数字は算用数字を、単位はメートル法を用いてください。</t>
    <phoneticPr fontId="4"/>
  </si>
  <si>
    <r>
      <t>注記</t>
    </r>
    <r>
      <rPr>
        <sz val="14"/>
        <color indexed="63"/>
        <rFont val="ＭＳ Ｐゴシック"/>
        <family val="3"/>
        <charset val="128"/>
      </rPr>
      <t>（確認申請工作物２）</t>
    </r>
    <rPh sb="0" eb="2">
      <t>チュウキ</t>
    </rPh>
    <rPh sb="3" eb="5">
      <t>カクニン</t>
    </rPh>
    <rPh sb="5" eb="7">
      <t>シンセイ</t>
    </rPh>
    <rPh sb="7" eb="10">
      <t>コウサクブツ</t>
    </rPh>
    <phoneticPr fontId="4"/>
  </si>
  <si>
    <t>　の別並びに敷地の接する道路の位置及び幅員を明示してください。</t>
    <phoneticPr fontId="4"/>
  </si>
  <si>
    <t>②　配置図には、縮尺、方位、敷地境界線、敷地内における建築物の位置、申請に係る建築物と他の建築物と</t>
    <rPh sb="2" eb="4">
      <t>ハイチ</t>
    </rPh>
    <rPh sb="4" eb="5">
      <t>ズ</t>
    </rPh>
    <rPh sb="8" eb="10">
      <t>シュクシャク</t>
    </rPh>
    <rPh sb="11" eb="13">
      <t>ホウイ</t>
    </rPh>
    <rPh sb="14" eb="16">
      <t>シキチ</t>
    </rPh>
    <rPh sb="16" eb="19">
      <t>キョウカイセン</t>
    </rPh>
    <rPh sb="20" eb="22">
      <t>シキチ</t>
    </rPh>
    <rPh sb="22" eb="23">
      <t>ナイ</t>
    </rPh>
    <rPh sb="27" eb="30">
      <t>ケンチクブツ</t>
    </rPh>
    <rPh sb="31" eb="33">
      <t>イチ</t>
    </rPh>
    <rPh sb="34" eb="36">
      <t>シンセイ</t>
    </rPh>
    <rPh sb="37" eb="38">
      <t>カカ</t>
    </rPh>
    <rPh sb="39" eb="42">
      <t>ケンチクブツ</t>
    </rPh>
    <rPh sb="43" eb="44">
      <t>タ</t>
    </rPh>
    <rPh sb="45" eb="48">
      <t>ケンチクブツ</t>
    </rPh>
    <phoneticPr fontId="4"/>
  </si>
  <si>
    <t>①　付近見取図には、方位、道路及び目標となる地物を明示してください。　</t>
    <rPh sb="2" eb="4">
      <t>フキン</t>
    </rPh>
    <rPh sb="4" eb="6">
      <t>ミト</t>
    </rPh>
    <rPh sb="6" eb="7">
      <t>ズ</t>
    </rPh>
    <rPh sb="10" eb="12">
      <t>ホウイ</t>
    </rPh>
    <rPh sb="13" eb="15">
      <t>ドウロ</t>
    </rPh>
    <rPh sb="15" eb="16">
      <t>オヨ</t>
    </rPh>
    <rPh sb="17" eb="19">
      <t>モクヒョウ</t>
    </rPh>
    <rPh sb="22" eb="23">
      <t>チ</t>
    </rPh>
    <rPh sb="23" eb="24">
      <t>モノ</t>
    </rPh>
    <rPh sb="25" eb="27">
      <t>メイジ</t>
    </rPh>
    <phoneticPr fontId="4"/>
  </si>
  <si>
    <t>第三面関係</t>
    <rPh sb="1" eb="2">
      <t>サン</t>
    </rPh>
    <phoneticPr fontId="4"/>
  </si>
  <si>
    <t>　着手前に届け出てください。この場合には、特定行政庁が届出のあった旨を明示した上で記入します。</t>
    <phoneticPr fontId="4"/>
  </si>
  <si>
    <t>②　第一面の５欄及び６欄は、それぞれ工事監理者又は工事施工者が未定のときは、後で定まってから工事</t>
    <rPh sb="2" eb="3">
      <t>ダイ</t>
    </rPh>
    <rPh sb="3" eb="5">
      <t>イチメン</t>
    </rPh>
    <rPh sb="7" eb="8">
      <t>ラン</t>
    </rPh>
    <rPh sb="8" eb="9">
      <t>オヨ</t>
    </rPh>
    <rPh sb="11" eb="12">
      <t>ラン</t>
    </rPh>
    <rPh sb="18" eb="20">
      <t>コウジ</t>
    </rPh>
    <rPh sb="20" eb="22">
      <t>カンリ</t>
    </rPh>
    <rPh sb="22" eb="23">
      <t>シャ</t>
    </rPh>
    <rPh sb="23" eb="24">
      <t>マタ</t>
    </rPh>
    <rPh sb="25" eb="27">
      <t>コウジ</t>
    </rPh>
    <rPh sb="27" eb="29">
      <t>シコウ</t>
    </rPh>
    <rPh sb="29" eb="30">
      <t>シャ</t>
    </rPh>
    <rPh sb="31" eb="33">
      <t>ミテイ</t>
    </rPh>
    <rPh sb="38" eb="39">
      <t>アト</t>
    </rPh>
    <rPh sb="40" eb="41">
      <t>サダ</t>
    </rPh>
    <rPh sb="46" eb="48">
      <t>コウジ</t>
    </rPh>
    <phoneticPr fontId="4"/>
  </si>
  <si>
    <t>　計画概要書（第一面）」及び「建築計画概要書（第二面）」と明示してください。</t>
    <rPh sb="3" eb="5">
      <t>ガイヨウ</t>
    </rPh>
    <rPh sb="5" eb="6">
      <t>ショ</t>
    </rPh>
    <phoneticPr fontId="4"/>
  </si>
  <si>
    <t>①　これらは第二号様式の第二面及び第三面の写しに代えることができます。この場合には、最上段に「建築</t>
    <rPh sb="6" eb="7">
      <t>ダイ</t>
    </rPh>
    <rPh sb="7" eb="8">
      <t>ニ</t>
    </rPh>
    <rPh sb="8" eb="9">
      <t>ゴウ</t>
    </rPh>
    <rPh sb="9" eb="11">
      <t>ヨウシキ</t>
    </rPh>
    <rPh sb="12" eb="13">
      <t>ダイ</t>
    </rPh>
    <rPh sb="13" eb="14">
      <t>ニ</t>
    </rPh>
    <rPh sb="14" eb="15">
      <t>メン</t>
    </rPh>
    <rPh sb="15" eb="16">
      <t>オヨ</t>
    </rPh>
    <rPh sb="17" eb="18">
      <t>ダイ</t>
    </rPh>
    <rPh sb="18" eb="20">
      <t>サンメン</t>
    </rPh>
    <rPh sb="21" eb="22">
      <t>ウツ</t>
    </rPh>
    <rPh sb="24" eb="25">
      <t>カ</t>
    </rPh>
    <rPh sb="37" eb="39">
      <t>バアイ</t>
    </rPh>
    <rPh sb="42" eb="44">
      <t>サイジョウ</t>
    </rPh>
    <rPh sb="44" eb="45">
      <t>ダン</t>
    </rPh>
    <rPh sb="47" eb="49">
      <t>ケンチク</t>
    </rPh>
    <phoneticPr fontId="4"/>
  </si>
  <si>
    <t>第一面関係及び第二面関係</t>
    <rPh sb="5" eb="6">
      <t>オヨ</t>
    </rPh>
    <rPh sb="7" eb="8">
      <t>ダイ</t>
    </rPh>
    <rPh sb="8" eb="9">
      <t>ニ</t>
    </rPh>
    <rPh sb="9" eb="10">
      <t>メン</t>
    </rPh>
    <rPh sb="10" eb="12">
      <t>カンケイ</t>
    </rPh>
    <phoneticPr fontId="4"/>
  </si>
  <si>
    <r>
      <t>注記</t>
    </r>
    <r>
      <rPr>
        <sz val="14"/>
        <color indexed="63"/>
        <rFont val="ＭＳ Ｐゴシック"/>
        <family val="3"/>
        <charset val="128"/>
      </rPr>
      <t>（建築計画概要書）</t>
    </r>
    <rPh sb="0" eb="2">
      <t>チュウキ</t>
    </rPh>
    <rPh sb="3" eb="5">
      <t>ケンチク</t>
    </rPh>
    <rPh sb="5" eb="7">
      <t>ケイカク</t>
    </rPh>
    <rPh sb="7" eb="9">
      <t>ガイヨウ</t>
    </rPh>
    <rPh sb="9" eb="10">
      <t>ショ</t>
    </rPh>
    <phoneticPr fontId="4"/>
  </si>
  <si>
    <t>　おいては、当該工作物と建築物との別を含む。）を明示してください。</t>
    <phoneticPr fontId="4"/>
  </si>
  <si>
    <t>②　配置図には、縮尺、方位、敷地境界線、敷地内における工作物の位置及び申請に係る工作物と他の工作物</t>
    <rPh sb="2" eb="4">
      <t>ハイチ</t>
    </rPh>
    <rPh sb="4" eb="5">
      <t>ズ</t>
    </rPh>
    <rPh sb="8" eb="10">
      <t>シュクシャク</t>
    </rPh>
    <rPh sb="11" eb="13">
      <t>ホウイ</t>
    </rPh>
    <rPh sb="14" eb="16">
      <t>シキチ</t>
    </rPh>
    <rPh sb="16" eb="19">
      <t>キョウカイセン</t>
    </rPh>
    <rPh sb="20" eb="22">
      <t>シキチ</t>
    </rPh>
    <rPh sb="22" eb="23">
      <t>ナイ</t>
    </rPh>
    <rPh sb="27" eb="30">
      <t>コウサクブツ</t>
    </rPh>
    <rPh sb="31" eb="33">
      <t>イチ</t>
    </rPh>
    <rPh sb="33" eb="34">
      <t>オヨ</t>
    </rPh>
    <rPh sb="35" eb="37">
      <t>シンセイ</t>
    </rPh>
    <rPh sb="38" eb="39">
      <t>カカ</t>
    </rPh>
    <rPh sb="40" eb="43">
      <t>コウサクブツ</t>
    </rPh>
    <rPh sb="44" eb="45">
      <t>タ</t>
    </rPh>
    <rPh sb="46" eb="48">
      <t>コウサク</t>
    </rPh>
    <rPh sb="48" eb="49">
      <t>ブツ</t>
    </rPh>
    <phoneticPr fontId="4"/>
  </si>
  <si>
    <t>第二面関係</t>
    <rPh sb="1" eb="2">
      <t>ニ</t>
    </rPh>
    <phoneticPr fontId="4"/>
  </si>
  <si>
    <t>　特定行政庁が届出のあった旨を明示した上で記入します。</t>
    <phoneticPr fontId="4"/>
  </si>
  <si>
    <t>②　４欄は、工事施工者が未定のときは、後で定まってから工事着手前に届け出てください。この場合には、</t>
    <rPh sb="3" eb="4">
      <t>ラン</t>
    </rPh>
    <rPh sb="6" eb="8">
      <t>コウジ</t>
    </rPh>
    <rPh sb="8" eb="10">
      <t>シコウ</t>
    </rPh>
    <rPh sb="10" eb="11">
      <t>シャ</t>
    </rPh>
    <rPh sb="12" eb="14">
      <t>ミテイ</t>
    </rPh>
    <rPh sb="19" eb="20">
      <t>アト</t>
    </rPh>
    <rPh sb="21" eb="22">
      <t>サダ</t>
    </rPh>
    <rPh sb="27" eb="29">
      <t>コウジ</t>
    </rPh>
    <phoneticPr fontId="4"/>
  </si>
  <si>
    <t>　書（第一面）」と明示してください。</t>
    <rPh sb="4" eb="5">
      <t>イチ</t>
    </rPh>
    <phoneticPr fontId="4"/>
  </si>
  <si>
    <t>①　これは第十一号様式の第二面の写しに代えることができます。この場合には、最上段に「築造計画概要</t>
    <rPh sb="5" eb="6">
      <t>ダイ</t>
    </rPh>
    <rPh sb="6" eb="7">
      <t>ジュウ</t>
    </rPh>
    <rPh sb="7" eb="8">
      <t>イチ</t>
    </rPh>
    <rPh sb="8" eb="9">
      <t>ゴウ</t>
    </rPh>
    <rPh sb="9" eb="11">
      <t>ヨウシキ</t>
    </rPh>
    <rPh sb="12" eb="13">
      <t>ダイ</t>
    </rPh>
    <rPh sb="13" eb="14">
      <t>ニ</t>
    </rPh>
    <rPh sb="14" eb="15">
      <t>メン</t>
    </rPh>
    <rPh sb="16" eb="17">
      <t>ウツ</t>
    </rPh>
    <rPh sb="19" eb="20">
      <t>カ</t>
    </rPh>
    <rPh sb="32" eb="34">
      <t>バアイ</t>
    </rPh>
    <rPh sb="37" eb="39">
      <t>サイジョウ</t>
    </rPh>
    <rPh sb="39" eb="40">
      <t>ダン</t>
    </rPh>
    <rPh sb="42" eb="44">
      <t>チクゾウ</t>
    </rPh>
    <phoneticPr fontId="4"/>
  </si>
  <si>
    <t>第一面関係</t>
    <phoneticPr fontId="4"/>
  </si>
  <si>
    <r>
      <t>注記</t>
    </r>
    <r>
      <rPr>
        <sz val="14"/>
        <color indexed="63"/>
        <rFont val="ＭＳ Ｐゴシック"/>
        <family val="3"/>
        <charset val="128"/>
      </rPr>
      <t>（築造計画概要書）</t>
    </r>
    <rPh sb="0" eb="2">
      <t>チュウキ</t>
    </rPh>
    <rPh sb="3" eb="5">
      <t>チクゾウ</t>
    </rPh>
    <rPh sb="5" eb="7">
      <t>ケイカク</t>
    </rPh>
    <rPh sb="7" eb="9">
      <t>ガイヨウ</t>
    </rPh>
    <rPh sb="9" eb="10">
      <t>ショ</t>
    </rPh>
    <phoneticPr fontId="4"/>
  </si>
  <si>
    <r>
      <t>注記</t>
    </r>
    <r>
      <rPr>
        <sz val="14"/>
        <color indexed="63"/>
        <rFont val="ＭＳ Ｐゴシック"/>
        <family val="3"/>
        <charset val="128"/>
      </rPr>
      <t>（計画変更建築物）</t>
    </r>
    <rPh sb="0" eb="2">
      <t>チュウキ</t>
    </rPh>
    <rPh sb="3" eb="5">
      <t>ケイカク</t>
    </rPh>
    <rPh sb="5" eb="7">
      <t>ヘンコウ</t>
    </rPh>
    <rPh sb="7" eb="9">
      <t>ケンチク</t>
    </rPh>
    <rPh sb="9" eb="10">
      <t>ブツ</t>
    </rPh>
    <phoneticPr fontId="4"/>
  </si>
  <si>
    <r>
      <t>注記</t>
    </r>
    <r>
      <rPr>
        <sz val="14"/>
        <color indexed="63"/>
        <rFont val="ＭＳ Ｐゴシック"/>
        <family val="3"/>
        <charset val="128"/>
      </rPr>
      <t>（計画変更昇降機）</t>
    </r>
    <rPh sb="0" eb="2">
      <t>チュウキ</t>
    </rPh>
    <rPh sb="3" eb="5">
      <t>ケイカク</t>
    </rPh>
    <rPh sb="5" eb="7">
      <t>ヘンコウ</t>
    </rPh>
    <rPh sb="7" eb="10">
      <t>ショウコウキ</t>
    </rPh>
    <phoneticPr fontId="4"/>
  </si>
  <si>
    <r>
      <t>注記</t>
    </r>
    <r>
      <rPr>
        <sz val="14"/>
        <color indexed="63"/>
        <rFont val="ＭＳ Ｐゴシック"/>
        <family val="3"/>
        <charset val="128"/>
      </rPr>
      <t>（計画変更昇降機以外）</t>
    </r>
    <rPh sb="0" eb="2">
      <t>チュウキ</t>
    </rPh>
    <rPh sb="3" eb="5">
      <t>ケイカク</t>
    </rPh>
    <rPh sb="5" eb="7">
      <t>ヘンコウ</t>
    </rPh>
    <rPh sb="7" eb="10">
      <t>ショウコウキ</t>
    </rPh>
    <rPh sb="10" eb="12">
      <t>イガイ</t>
    </rPh>
    <phoneticPr fontId="4"/>
  </si>
  <si>
    <r>
      <t>注記</t>
    </r>
    <r>
      <rPr>
        <sz val="14"/>
        <color indexed="63"/>
        <rFont val="ＭＳ Ｐゴシック"/>
        <family val="3"/>
        <charset val="128"/>
      </rPr>
      <t>（計画変更工作物１）</t>
    </r>
    <rPh sb="0" eb="2">
      <t>チュウキ</t>
    </rPh>
    <rPh sb="3" eb="5">
      <t>ケイカク</t>
    </rPh>
    <rPh sb="5" eb="7">
      <t>ヘンコウ</t>
    </rPh>
    <rPh sb="7" eb="9">
      <t>コウサク</t>
    </rPh>
    <rPh sb="9" eb="10">
      <t>ブツ</t>
    </rPh>
    <phoneticPr fontId="4"/>
  </si>
  <si>
    <r>
      <t>注記</t>
    </r>
    <r>
      <rPr>
        <sz val="14"/>
        <color indexed="63"/>
        <rFont val="ＭＳ Ｐゴシック"/>
        <family val="3"/>
        <charset val="128"/>
      </rPr>
      <t>（計画変更工作物２）</t>
    </r>
    <rPh sb="0" eb="2">
      <t>チュウキ</t>
    </rPh>
    <rPh sb="3" eb="5">
      <t>ケイカク</t>
    </rPh>
    <rPh sb="5" eb="7">
      <t>ヘンコウ</t>
    </rPh>
    <rPh sb="7" eb="9">
      <t>コウサク</t>
    </rPh>
    <rPh sb="9" eb="10">
      <t>ブツ</t>
    </rPh>
    <phoneticPr fontId="4"/>
  </si>
  <si>
    <t>この書類に記載すべき事項を含む報告書を別に添付すれば、この書類を別途提出する必要はありません。</t>
    <phoneticPr fontId="4"/>
  </si>
  <si>
    <t>⑪　１１欄は、申請建築物について変更後も建築物の計画が建築基準関係規定に適合することが明らかなこと</t>
    <rPh sb="16" eb="18">
      <t>ヘンコウ</t>
    </rPh>
    <rPh sb="18" eb="19">
      <t>ゴ</t>
    </rPh>
    <rPh sb="20" eb="23">
      <t>ケンチクブツ</t>
    </rPh>
    <rPh sb="24" eb="26">
      <t>ケイカク</t>
    </rPh>
    <rPh sb="27" eb="29">
      <t>ケンチク</t>
    </rPh>
    <rPh sb="29" eb="31">
      <t>キジュン</t>
    </rPh>
    <rPh sb="31" eb="33">
      <t>カンケイ</t>
    </rPh>
    <rPh sb="33" eb="35">
      <t>キテイ</t>
    </rPh>
    <rPh sb="36" eb="38">
      <t>テキゴウ</t>
    </rPh>
    <rPh sb="43" eb="44">
      <t>アキ</t>
    </rPh>
    <phoneticPr fontId="4"/>
  </si>
  <si>
    <t>ここに書き表されない事項で特に報告すべき事項は、備考欄又は別紙に記載して添えて下さい。</t>
    <phoneticPr fontId="4"/>
  </si>
  <si>
    <t>⑩</t>
  </si>
  <si>
    <t>入して下さい。また、不適の場合には建築主に対して行った報告の内容を記載して下さい。</t>
  </si>
  <si>
    <t>｢照合結果｣は、｢適｣・｢不適｣のいずれかを記入し、工事施工者が注意に従わなかった場合には、｢不適｣を記</t>
    <phoneticPr fontId="4"/>
  </si>
  <si>
    <t>⑨</t>
  </si>
  <si>
    <t>｢開口部｣は、防火設備の設置が義務付けられている部分、建築基準法第２８条第１項の規定の適用を受ける</t>
    <phoneticPr fontId="4"/>
  </si>
  <si>
    <t>⑧</t>
  </si>
  <si>
    <t>ついて記載してください。</t>
  </si>
  <si>
    <t>｢天井及び壁の室内に面する部分に係る仕上げ｣は、建築基準法第３５条の２の規定の適用を受ける部分に</t>
    <phoneticPr fontId="4"/>
  </si>
  <si>
    <t>⑦</t>
  </si>
  <si>
    <t>内装の仕上げの部分及び当該部分の面積について記載してください。</t>
  </si>
  <si>
    <t>行令第２０条の５第１項第３号に規定する内装の仕上げに用いる建築材料の種別並びに当該建築材料を用いる</t>
    <rPh sb="46" eb="47">
      <t>モチ</t>
    </rPh>
    <phoneticPr fontId="4"/>
  </si>
  <si>
    <t>「居室の内装の仕上げに用いる建築材料の種別及び当該建築材料を用いる部分の面積」は、建築基準法施</t>
    <phoneticPr fontId="4"/>
  </si>
  <si>
    <t>⑥</t>
  </si>
  <si>
    <t>ついて記載してください。</t>
    <phoneticPr fontId="4"/>
  </si>
  <si>
    <t>　</t>
    <phoneticPr fontId="4"/>
  </si>
  <si>
    <t>「特定天井に用いる材料の種類並びに当該特定天井の構造及び施工状況」は、建築基準法施行令第３９条</t>
    <phoneticPr fontId="4"/>
  </si>
  <si>
    <t>⑤</t>
  </si>
  <si>
    <t>｢試験等｣という。）を行った者、試験等に係るサンプル数及び試験等の結果について記載して下さい。</t>
  </si>
  <si>
    <t>材料のうち、コンクリートについては、四週圧縮強度、塩化物量、アルカリ骨材反応等の試験又は検査（以下</t>
    <rPh sb="20" eb="22">
      <t>アッシュク</t>
    </rPh>
    <phoneticPr fontId="4"/>
  </si>
  <si>
    <t>④</t>
    <phoneticPr fontId="4"/>
  </si>
  <si>
    <t>載してください。</t>
  </si>
  <si>
    <t>いては、当該部分に係る検査を行った者の氏名及び資格並びに当該検査に係るサンプル数及びその結果を記</t>
  </si>
  <si>
    <t>接合状況のうち、鋼材等の金属材料の溶接又は圧接部分に係る内部欠陥の検査、強度検査等の確認につ</t>
    <phoneticPr fontId="4"/>
  </si>
  <si>
    <t>③</t>
  </si>
  <si>
    <t>申請建築物が複数の構造方法からなる場合には、それぞれの構造の部分ごとに記載してください。</t>
    <phoneticPr fontId="4"/>
  </si>
  <si>
    <t>②</t>
  </si>
  <si>
    <t>付すれば、その部分について記入する必要はありません。</t>
  </si>
  <si>
    <t>確認から直前の中間検査までの工事監理の状況についてこの書類に記載すべき事項を記載した書類を別に添</t>
  </si>
  <si>
    <t>認から直前の中間検査までの工事監理の状況について記入する必要はありません。また、それ以外の場合で、</t>
  </si>
  <si>
    <t>特定工程に係る工事までの工事監理の状況について記載してください。ただし、既に中間検査を受けたものに</t>
  </si>
  <si>
    <t>用を受けず,かつ,建築士法第３条から第３条の３までの規定に含まれないものを除く。以下同じ）に関する当該</t>
  </si>
  <si>
    <t>申請建築物（建築基準法第７条の５及び第６８条の２０第２項（建築物である認証型式部材等に限る。）の適</t>
    <phoneticPr fontId="4"/>
  </si>
  <si>
    <t>①</t>
  </si>
  <si>
    <t>第四面関係</t>
  </si>
  <si>
    <t>５．</t>
  </si>
  <si>
    <t>が確かめられた旨の図書を添えてください。</t>
  </si>
  <si>
    <t>１１欄は、申請建築物について変更後も建築物の計画が建築基準関係規定に適合することが明らかなこと</t>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</si>
  <si>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⑪</t>
    <phoneticPr fontId="4"/>
  </si>
  <si>
    <t>必要はありません。</t>
  </si>
  <si>
    <t>変更の概要についてこの欄に記載すべき事項を記載した書類を別に添付すれば、その部分について記入する</t>
  </si>
  <si>
    <t>て記入する必要はありません。また、それ以外の場合で、確認から直前の中間検査までに生じた軽微な設計</t>
  </si>
  <si>
    <t>住宅評価センターに対して行う場合は、確認から直前の中間検査までに生じた軽微な設計変更の概要につい</t>
    <rPh sb="43" eb="45">
      <t>ガイヨウ</t>
    </rPh>
    <phoneticPr fontId="4"/>
  </si>
  <si>
    <t>１１欄は、既に中間検査を受けたものにあっては、この申請の直前の中間検査を申請した株式会社東日本</t>
    <phoneticPr fontId="4"/>
  </si>
  <si>
    <t>１１欄の｢ロ｣は、変更の内容、変更の理由等の概要を記入してください。</t>
    <phoneticPr fontId="4"/>
  </si>
  <si>
    <t>について、必要な事項を記入して添えてください。</t>
  </si>
  <si>
    <t>１１欄は、軽微な設計変更が２以上あるときは、その一について記入し、別紙にその他の軽微な設計変更</t>
    <phoneticPr fontId="4"/>
  </si>
  <si>
    <t>９欄及び１０欄は、記入欄が不足する場合には、別紙に必要な事項を記入して添えてください。</t>
    <phoneticPr fontId="4"/>
  </si>
  <si>
    <t>８欄の｢ハ｣は、検査対象となる部分の床面積に相当する面積を記入してください。</t>
    <phoneticPr fontId="4"/>
  </si>
  <si>
    <t>さい。</t>
  </si>
  <si>
    <t>３欄、４欄及び５欄は、計画変更の確認を受けている場合は直前の計画変更の確認について記載してくだ</t>
    <phoneticPr fontId="4"/>
  </si>
  <si>
    <t>番号を記載してください。</t>
  </si>
  <si>
    <t>２欄の｢ハ｣は、認証型式部材等製造者が製造をした当該認証に係る型式部材等を有する場合に、その認証</t>
    <phoneticPr fontId="4"/>
  </si>
  <si>
    <t>④</t>
  </si>
  <si>
    <t>２欄の｢ロ｣は、該当するチェックボックスに｢レ｣マークを入れてください。</t>
    <phoneticPr fontId="4"/>
  </si>
  <si>
    <t>数字を記入してください。</t>
  </si>
  <si>
    <t>２欄の｢イ｣は、建築物が建築基準法施行令第１０条各号に掲げる建築物に該当する場合に、当該各号の</t>
    <phoneticPr fontId="4"/>
  </si>
  <si>
    <t>住居表示がさだまっているときは、１欄の｢ロ｣に記入してください。</t>
    <phoneticPr fontId="4"/>
  </si>
  <si>
    <t>第三面関係</t>
  </si>
  <si>
    <t>４．</t>
  </si>
  <si>
    <t>建築物又は工作物の名称又は工事名が定まっているときは、７欄に記入してください。</t>
    <phoneticPr fontId="4"/>
  </si>
  <si>
    <t>いて棟別にそれぞれ必要な事項を記入して添えてください。</t>
    <rPh sb="2" eb="3">
      <t>トウ</t>
    </rPh>
    <rPh sb="3" eb="4">
      <t>ベツ</t>
    </rPh>
    <rPh sb="9" eb="11">
      <t>ヒツヨウ</t>
    </rPh>
    <rPh sb="12" eb="14">
      <t>ジコウ</t>
    </rPh>
    <rPh sb="15" eb="17">
      <t>キニュウ</t>
    </rPh>
    <rPh sb="19" eb="20">
      <t>ソ</t>
    </rPh>
    <phoneticPr fontId="4"/>
  </si>
  <si>
    <t>６欄は、工事施工者が２以上のときは、代表となる工事施工者について記入し、別紙に他の工事施工者につ</t>
    <rPh sb="1" eb="2">
      <t>ラン</t>
    </rPh>
    <rPh sb="4" eb="6">
      <t>コウジ</t>
    </rPh>
    <rPh sb="6" eb="8">
      <t>セコウ</t>
    </rPh>
    <rPh sb="8" eb="9">
      <t>シャ</t>
    </rPh>
    <rPh sb="11" eb="13">
      <t>イジョウ</t>
    </rPh>
    <rPh sb="18" eb="20">
      <t>ダイヒョウ</t>
    </rPh>
    <rPh sb="23" eb="25">
      <t>コウジ</t>
    </rPh>
    <rPh sb="25" eb="27">
      <t>セコウ</t>
    </rPh>
    <rPh sb="27" eb="28">
      <t>シャ</t>
    </rPh>
    <rPh sb="32" eb="34">
      <t>キニュウ</t>
    </rPh>
    <rPh sb="36" eb="38">
      <t>ベッシ</t>
    </rPh>
    <rPh sb="39" eb="40">
      <t>ホカ</t>
    </rPh>
    <rPh sb="41" eb="43">
      <t>コウジ</t>
    </rPh>
    <rPh sb="43" eb="45">
      <t>セコウ</t>
    </rPh>
    <rPh sb="45" eb="46">
      <t>シャ</t>
    </rPh>
    <phoneticPr fontId="4"/>
  </si>
  <si>
    <t>⑥</t>
    <phoneticPr fontId="4"/>
  </si>
  <si>
    <t>登録を受けている場合の当該登録番号を書いてください。</t>
    <rPh sb="0" eb="2">
      <t>トウロク</t>
    </rPh>
    <rPh sb="3" eb="4">
      <t>ウ</t>
    </rPh>
    <rPh sb="8" eb="10">
      <t>バアイ</t>
    </rPh>
    <rPh sb="11" eb="13">
      <t>トウガイ</t>
    </rPh>
    <rPh sb="13" eb="15">
      <t>トウロク</t>
    </rPh>
    <rPh sb="15" eb="17">
      <t>バンゴウ</t>
    </rPh>
    <rPh sb="18" eb="19">
      <t>カ</t>
    </rPh>
    <phoneticPr fontId="4"/>
  </si>
  <si>
    <t>者の住所を、登録番号は建築士法施行規則（昭和２５年建築省令第３８号）第１７条の３５第１項の規定による</t>
    <rPh sb="0" eb="1">
      <t>モノ</t>
    </rPh>
    <rPh sb="2" eb="4">
      <t>ジュウショ</t>
    </rPh>
    <rPh sb="6" eb="8">
      <t>トウロク</t>
    </rPh>
    <rPh sb="8" eb="10">
      <t>バンゴウ</t>
    </rPh>
    <rPh sb="11" eb="13">
      <t>ケンチク</t>
    </rPh>
    <rPh sb="13" eb="14">
      <t>シ</t>
    </rPh>
    <rPh sb="14" eb="15">
      <t>ホウ</t>
    </rPh>
    <rPh sb="15" eb="17">
      <t>シコウ</t>
    </rPh>
    <rPh sb="17" eb="19">
      <t>キソク</t>
    </rPh>
    <rPh sb="20" eb="22">
      <t>ショウワ</t>
    </rPh>
    <rPh sb="24" eb="25">
      <t>ネン</t>
    </rPh>
    <rPh sb="25" eb="27">
      <t>ケンチク</t>
    </rPh>
    <rPh sb="27" eb="28">
      <t>ショウ</t>
    </rPh>
    <rPh sb="28" eb="29">
      <t>レイ</t>
    </rPh>
    <rPh sb="29" eb="30">
      <t>ダイ</t>
    </rPh>
    <rPh sb="32" eb="33">
      <t>ゴウ</t>
    </rPh>
    <rPh sb="34" eb="35">
      <t>ダイ</t>
    </rPh>
    <rPh sb="37" eb="38">
      <t>ジョウ</t>
    </rPh>
    <rPh sb="41" eb="42">
      <t>ダイ</t>
    </rPh>
    <rPh sb="43" eb="44">
      <t>コウ</t>
    </rPh>
    <rPh sb="45" eb="47">
      <t>キテイ</t>
    </rPh>
    <phoneticPr fontId="4"/>
  </si>
  <si>
    <t>有する者について記入し、所在地は、その者が勤務しているときは勤務先の住所を、勤務していないときはその</t>
    <rPh sb="3" eb="4">
      <t>モノ</t>
    </rPh>
    <rPh sb="8" eb="9">
      <t>キ</t>
    </rPh>
    <rPh sb="9" eb="10">
      <t>ニュウ</t>
    </rPh>
    <rPh sb="12" eb="15">
      <t>ショザイチ</t>
    </rPh>
    <rPh sb="19" eb="20">
      <t>モノ</t>
    </rPh>
    <rPh sb="21" eb="23">
      <t>キンム</t>
    </rPh>
    <rPh sb="30" eb="32">
      <t>キンム</t>
    </rPh>
    <rPh sb="32" eb="33">
      <t>サキ</t>
    </rPh>
    <rPh sb="34" eb="36">
      <t>ジュウショ</t>
    </rPh>
    <rPh sb="38" eb="40">
      <t>キンム</t>
    </rPh>
    <phoneticPr fontId="4"/>
  </si>
  <si>
    <t>５欄は、建築士法第２０条第５項に規定する場合（工事監理に係る場合に限る。）に、同項に定める資格を</t>
    <rPh sb="1" eb="2">
      <t>ラン</t>
    </rPh>
    <rPh sb="4" eb="6">
      <t>ケンチク</t>
    </rPh>
    <rPh sb="6" eb="7">
      <t>シ</t>
    </rPh>
    <rPh sb="7" eb="8">
      <t>ホウ</t>
    </rPh>
    <rPh sb="8" eb="9">
      <t>ダイ</t>
    </rPh>
    <rPh sb="11" eb="12">
      <t>ジョウ</t>
    </rPh>
    <rPh sb="12" eb="13">
      <t>ダイ</t>
    </rPh>
    <rPh sb="14" eb="15">
      <t>コウ</t>
    </rPh>
    <rPh sb="16" eb="18">
      <t>キテイ</t>
    </rPh>
    <rPh sb="20" eb="22">
      <t>バアイ</t>
    </rPh>
    <rPh sb="28" eb="29">
      <t>カカ</t>
    </rPh>
    <rPh sb="30" eb="32">
      <t>バアイ</t>
    </rPh>
    <rPh sb="33" eb="34">
      <t>カギ</t>
    </rPh>
    <rPh sb="39" eb="40">
      <t>ドウ</t>
    </rPh>
    <rPh sb="40" eb="41">
      <t>コウ</t>
    </rPh>
    <rPh sb="42" eb="43">
      <t>サダ</t>
    </rPh>
    <rPh sb="45" eb="47">
      <t>シカク</t>
    </rPh>
    <phoneticPr fontId="4"/>
  </si>
  <si>
    <t>⑤</t>
    <phoneticPr fontId="4"/>
  </si>
  <si>
    <t>聴いた者について記入してください。記入欄が不足する場合には、別紙に必要な事項を記入して添えてください。</t>
    <rPh sb="3" eb="4">
      <t>モノ</t>
    </rPh>
    <rPh sb="8" eb="9">
      <t>キ</t>
    </rPh>
    <rPh sb="9" eb="10">
      <t>ニュウ</t>
    </rPh>
    <rPh sb="17" eb="18">
      <t>キ</t>
    </rPh>
    <rPh sb="18" eb="19">
      <t>ニュウ</t>
    </rPh>
    <rPh sb="19" eb="20">
      <t>ラン</t>
    </rPh>
    <rPh sb="21" eb="23">
      <t>フソク</t>
    </rPh>
    <rPh sb="25" eb="27">
      <t>バアイ</t>
    </rPh>
    <rPh sb="30" eb="32">
      <t>ベッシ</t>
    </rPh>
    <rPh sb="33" eb="35">
      <t>ヒツヨウ</t>
    </rPh>
    <rPh sb="36" eb="38">
      <t>ジコウ</t>
    </rPh>
    <rPh sb="39" eb="41">
      <t>キニュウ</t>
    </rPh>
    <rPh sb="43" eb="44">
      <t>ソ</t>
    </rPh>
    <phoneticPr fontId="4"/>
  </si>
  <si>
    <t>た者並びに申請に係る建築物に係る他のすべての設計者、工事監理者及び建築設備の工事監理に関し意見を</t>
    <rPh sb="1" eb="2">
      <t>モノ</t>
    </rPh>
    <rPh sb="2" eb="3">
      <t>ナラ</t>
    </rPh>
    <rPh sb="5" eb="7">
      <t>シンセイ</t>
    </rPh>
    <rPh sb="8" eb="9">
      <t>カカ</t>
    </rPh>
    <rPh sb="10" eb="13">
      <t>ケンチクブツ</t>
    </rPh>
    <rPh sb="14" eb="15">
      <t>カカ</t>
    </rPh>
    <rPh sb="16" eb="17">
      <t>ホカ</t>
    </rPh>
    <rPh sb="22" eb="25">
      <t>セッケイシャ</t>
    </rPh>
    <rPh sb="26" eb="28">
      <t>コウジ</t>
    </rPh>
    <rPh sb="28" eb="30">
      <t>カンリ</t>
    </rPh>
    <rPh sb="30" eb="31">
      <t>シャ</t>
    </rPh>
    <rPh sb="31" eb="32">
      <t>オヨ</t>
    </rPh>
    <rPh sb="33" eb="35">
      <t>ケンチク</t>
    </rPh>
    <rPh sb="35" eb="37">
      <t>セツビ</t>
    </rPh>
    <rPh sb="38" eb="40">
      <t>コウジ</t>
    </rPh>
    <rPh sb="40" eb="42">
      <t>カンリ</t>
    </rPh>
    <rPh sb="43" eb="44">
      <t>カン</t>
    </rPh>
    <rPh sb="45" eb="47">
      <t>イケン</t>
    </rPh>
    <phoneticPr fontId="4"/>
  </si>
  <si>
    <t>３欄、４欄及び５欄は、それぞれ代表となる設計者、工事監理者及び建築設備の工事監理に関し意見を聴い</t>
    <rPh sb="1" eb="2">
      <t>ラン</t>
    </rPh>
    <rPh sb="5" eb="6">
      <t>オヨ</t>
    </rPh>
    <rPh sb="8" eb="9">
      <t>ラン</t>
    </rPh>
    <rPh sb="15" eb="17">
      <t>ダイヒョウ</t>
    </rPh>
    <rPh sb="20" eb="23">
      <t>セッケイシャ</t>
    </rPh>
    <rPh sb="24" eb="26">
      <t>コウジ</t>
    </rPh>
    <rPh sb="26" eb="28">
      <t>カンリ</t>
    </rPh>
    <rPh sb="28" eb="29">
      <t>シャ</t>
    </rPh>
    <rPh sb="29" eb="30">
      <t>オヨ</t>
    </rPh>
    <rPh sb="31" eb="33">
      <t>ケンチク</t>
    </rPh>
    <rPh sb="33" eb="35">
      <t>セツビ</t>
    </rPh>
    <rPh sb="36" eb="38">
      <t>コウジ</t>
    </rPh>
    <rPh sb="38" eb="40">
      <t>カンリ</t>
    </rPh>
    <rPh sb="41" eb="42">
      <t>カン</t>
    </rPh>
    <rPh sb="43" eb="45">
      <t>イケン</t>
    </rPh>
    <rPh sb="46" eb="47">
      <t>キ</t>
    </rPh>
    <phoneticPr fontId="4"/>
  </si>
  <si>
    <t>てください。</t>
  </si>
  <si>
    <t>書き、建築士事務所に属していないときは、所在地はそれぞれ代理者、設計者又は工事監理者の住所を書い</t>
  </si>
  <si>
    <t>２欄、３欄及び５欄は、代理者、設計者又は工事監理者が建築士事務書所に属しているときは、その名称を</t>
    <phoneticPr fontId="4"/>
  </si>
  <si>
    <t>建築主、設置者又は築造主からの委任を受けて申請を行う者がいる場合は、２欄に記入してください。</t>
    <phoneticPr fontId="4"/>
  </si>
  <si>
    <t>し、別紙に他の建築主、設置者又は築造主についてそれぞれ必要な事項を記入して添えてください。</t>
  </si>
  <si>
    <t>建築主、設置者又は築造主が２以上のときは、１欄は代表となる建築主、設置者又は築造主について記入</t>
    <phoneticPr fontId="4"/>
  </si>
  <si>
    <t>※印のある欄は記入しないでください。</t>
    <phoneticPr fontId="4"/>
  </si>
  <si>
    <t>は、｢工作物（昇降機）｣のチェックボックスに｢レ｣マークを入れてください。</t>
  </si>
  <si>
    <t>建築基準法第８８条第１項に規定する工作物のうち同法施行令第１３８条第２項第１号に掲げるものにあって</t>
    <phoneticPr fontId="4"/>
  </si>
  <si>
    <t>｢検査を申請する建築物等｣の欄は、該当するチェックボックスに｢レ｣マークを入れてください。</t>
    <phoneticPr fontId="4"/>
  </si>
  <si>
    <t>　　（注意）</t>
  </si>
  <si>
    <r>
      <t xml:space="preserve">注記  </t>
    </r>
    <r>
      <rPr>
        <sz val="14"/>
        <color indexed="63"/>
        <rFont val="ＭＳ Ｐゴシック"/>
        <family val="3"/>
        <charset val="128"/>
      </rPr>
      <t>（中間検査）</t>
    </r>
    <rPh sb="0" eb="2">
      <t>チュウキ</t>
    </rPh>
    <rPh sb="5" eb="7">
      <t>チュウカン</t>
    </rPh>
    <rPh sb="7" eb="9">
      <t>ケンサ</t>
    </rPh>
    <phoneticPr fontId="4"/>
  </si>
  <si>
    <t>この書類に記載すべき事項を含む報告書を別に添付すれば、この書類を別途提出する必要はありません。</t>
  </si>
  <si>
    <t>⑪</t>
    <phoneticPr fontId="4"/>
  </si>
  <si>
    <t>その他ここに書き表されない事項で特に報告すべき事項は、備考欄又は別紙に記載して添えて下さい。</t>
  </si>
  <si>
    <t>消防法（昭和２３年法律第１８６号）第９条の２第１項に規定する住宅用防災機器の位置及び種類</t>
    <rPh sb="0" eb="3">
      <t>ショウボウホウ</t>
    </rPh>
    <rPh sb="4" eb="6">
      <t>ショウワ</t>
    </rPh>
    <rPh sb="8" eb="9">
      <t>ネン</t>
    </rPh>
    <rPh sb="9" eb="11">
      <t>ホウリツ</t>
    </rPh>
    <rPh sb="11" eb="12">
      <t>ダイ</t>
    </rPh>
    <rPh sb="15" eb="16">
      <t>ゴウ</t>
    </rPh>
    <rPh sb="17" eb="18">
      <t>ダイ</t>
    </rPh>
    <rPh sb="19" eb="20">
      <t>ジョウ</t>
    </rPh>
    <rPh sb="22" eb="23">
      <t>ダイ</t>
    </rPh>
    <rPh sb="24" eb="25">
      <t>コウ</t>
    </rPh>
    <rPh sb="26" eb="28">
      <t>キテイ</t>
    </rPh>
    <rPh sb="30" eb="33">
      <t>ジュウタクヨウ</t>
    </rPh>
    <rPh sb="33" eb="35">
      <t>ボウサイ</t>
    </rPh>
    <rPh sb="35" eb="37">
      <t>キキ</t>
    </rPh>
    <rPh sb="38" eb="40">
      <t>イチ</t>
    </rPh>
    <rPh sb="40" eb="41">
      <t>オヨ</t>
    </rPh>
    <rPh sb="42" eb="44">
      <t>シュルイ</t>
    </rPh>
    <phoneticPr fontId="4"/>
  </si>
  <si>
    <t>記入して下さい。また、不適の場合には建築主に対して行った報告の内容を記載して下さい。</t>
  </si>
  <si>
    <t>｢照合結果｣は、｢適｣・｢不適｣のいずれかを記入し、工事施工者が注意に従わなかった場合には、｢不適｣を</t>
  </si>
  <si>
    <t>⑨</t>
    <phoneticPr fontId="4"/>
  </si>
  <si>
    <t>る部分及び同法第３５条の適用を受ける部分について記載してください。</t>
    <rPh sb="3" eb="4">
      <t>オヨ</t>
    </rPh>
    <rPh sb="5" eb="6">
      <t>ドウ</t>
    </rPh>
    <rPh sb="6" eb="7">
      <t>ホウ</t>
    </rPh>
    <rPh sb="7" eb="8">
      <t>ダイ</t>
    </rPh>
    <rPh sb="10" eb="11">
      <t>ジョウ</t>
    </rPh>
    <rPh sb="12" eb="14">
      <t>テキヨウ</t>
    </rPh>
    <rPh sb="15" eb="16">
      <t>ウ</t>
    </rPh>
    <rPh sb="18" eb="20">
      <t>ブブン</t>
    </rPh>
    <phoneticPr fontId="4"/>
  </si>
  <si>
    <t>｢開口部｣は、防火設備の設置が義務付けられている部分、建築基準法第２８条第１項の規定の適用を受け</t>
  </si>
  <si>
    <t>｢天井及び壁の室内に面する部分に係る仕上げ｣は、建築基準法第３５条の２の規定の適用を受ける部分に</t>
  </si>
  <si>
    <t>る内装の仕上げの部分及び当該部分の面積について記載してください。</t>
  </si>
  <si>
    <t>「居室の内装の仕上げに用いる建築材料の種別及び当該建築材料を用いる部分の面積」は、建築基準法施</t>
  </si>
  <si>
    <t xml:space="preserve"> 「特定天井に用いる材料の種類並びに当該特定天井の構造及び施工状況」は、建築基準法施行令第３９条</t>
    <phoneticPr fontId="4"/>
  </si>
  <si>
    <t>接合状況のうち、鋼材等の金属材料の溶接又は圧接部分に係る内部欠陥の検査、強度検査等の確認につ</t>
  </si>
  <si>
    <t>申請建築物が複数の構造方法からなる場合には、それぞれの構造の部分ごとに記載してください。</t>
  </si>
  <si>
    <t>入する必要はありません。</t>
  </si>
  <si>
    <t>工事監理の状況についてこの書類に記載すべき事項を記載した書類を別に添付すれば、その部分について記</t>
  </si>
  <si>
    <t>監理の状況について記入する必要はありません。また、それ以外の場合で、確認から直前の中間検査までの</t>
    <rPh sb="3" eb="5">
      <t>ジョウキョウ</t>
    </rPh>
    <rPh sb="9" eb="11">
      <t>キニュウ</t>
    </rPh>
    <rPh sb="13" eb="15">
      <t>ヒツヨウ</t>
    </rPh>
    <rPh sb="27" eb="29">
      <t>イガイ</t>
    </rPh>
    <rPh sb="30" eb="32">
      <t>バアイ</t>
    </rPh>
    <rPh sb="34" eb="36">
      <t>カクニン</t>
    </rPh>
    <rPh sb="38" eb="40">
      <t>チョクゼン</t>
    </rPh>
    <rPh sb="41" eb="43">
      <t>チュウカン</t>
    </rPh>
    <rPh sb="43" eb="45">
      <t>ケンサ</t>
    </rPh>
    <phoneticPr fontId="4"/>
  </si>
  <si>
    <t>監理の状況について記載してください。ただし、特定工程に係る建築物にあっては、この申請を直前の中間検</t>
  </si>
  <si>
    <t>申請建築物（建築基準法第７条の５及び第６８条の２０第２項（建築物である認証型式部材等に限る。）の適</t>
  </si>
  <si>
    <t>の適用を受ける場合は、その根拠となる規定及び不適合の規定を１１欄又は別紙に記載して添えてください。</t>
    <rPh sb="1" eb="3">
      <t>テキヨウ</t>
    </rPh>
    <rPh sb="4" eb="5">
      <t>ウ</t>
    </rPh>
    <rPh sb="7" eb="9">
      <t>バアイ</t>
    </rPh>
    <rPh sb="13" eb="15">
      <t>コンキョ</t>
    </rPh>
    <rPh sb="18" eb="20">
      <t>キテイ</t>
    </rPh>
    <rPh sb="20" eb="21">
      <t>オヨ</t>
    </rPh>
    <rPh sb="22" eb="25">
      <t>フテキゴウ</t>
    </rPh>
    <rPh sb="26" eb="28">
      <t>キテイ</t>
    </rPh>
    <rPh sb="31" eb="32">
      <t>ラン</t>
    </rPh>
    <rPh sb="32" eb="33">
      <t>マタ</t>
    </rPh>
    <rPh sb="34" eb="36">
      <t>ベッシ</t>
    </rPh>
    <rPh sb="37" eb="39">
      <t>キサイ</t>
    </rPh>
    <rPh sb="41" eb="42">
      <t>ソ</t>
    </rPh>
    <phoneticPr fontId="4"/>
  </si>
  <si>
    <t>検査後も引き続き建築基準法第３条第２項（同法第８６条の９第１項において準用する場合を含む。）の規定</t>
    <rPh sb="0" eb="2">
      <t>ケンサ</t>
    </rPh>
    <rPh sb="2" eb="3">
      <t>ゴ</t>
    </rPh>
    <rPh sb="4" eb="5">
      <t>ヒ</t>
    </rPh>
    <rPh sb="6" eb="7">
      <t>ツヅ</t>
    </rPh>
    <rPh sb="8" eb="10">
      <t>ケンチク</t>
    </rPh>
    <rPh sb="10" eb="13">
      <t>キジュンホウ</t>
    </rPh>
    <rPh sb="13" eb="14">
      <t>ダイ</t>
    </rPh>
    <rPh sb="15" eb="16">
      <t>ジョウ</t>
    </rPh>
    <rPh sb="16" eb="17">
      <t>ダイ</t>
    </rPh>
    <rPh sb="18" eb="19">
      <t>コウ</t>
    </rPh>
    <rPh sb="20" eb="21">
      <t>ドウ</t>
    </rPh>
    <rPh sb="21" eb="22">
      <t>ホウ</t>
    </rPh>
    <rPh sb="22" eb="23">
      <t>ダイ</t>
    </rPh>
    <rPh sb="25" eb="26">
      <t>ジョウ</t>
    </rPh>
    <rPh sb="28" eb="29">
      <t>ダイ</t>
    </rPh>
    <rPh sb="30" eb="31">
      <t>コウ</t>
    </rPh>
    <rPh sb="35" eb="37">
      <t>ジュンヨウ</t>
    </rPh>
    <rPh sb="39" eb="41">
      <t>バアイ</t>
    </rPh>
    <rPh sb="42" eb="43">
      <t>フク</t>
    </rPh>
    <phoneticPr fontId="4"/>
  </si>
  <si>
    <t>が確かめられた旨の図書を添えてください。</t>
    <rPh sb="1" eb="2">
      <t>タシ</t>
    </rPh>
    <rPh sb="7" eb="8">
      <t>ムネ</t>
    </rPh>
    <rPh sb="9" eb="11">
      <t>トショ</t>
    </rPh>
    <rPh sb="12" eb="13">
      <t>ソ</t>
    </rPh>
    <phoneticPr fontId="4"/>
  </si>
  <si>
    <t>１０欄は、申請建築物について変更後も建築物の計画が建築基準関係規定に適合することが明らかなこと</t>
    <rPh sb="2" eb="3">
      <t>ラン</t>
    </rPh>
    <rPh sb="5" eb="7">
      <t>シンセイ</t>
    </rPh>
    <rPh sb="7" eb="10">
      <t>ケンチクブツ</t>
    </rPh>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</si>
  <si>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⑩</t>
    <phoneticPr fontId="4"/>
  </si>
  <si>
    <t>はありません。</t>
  </si>
  <si>
    <t>の概要についてこの欄に記載すべき事項を記載した書類を別に添付すれば、その部分について記入する必要</t>
  </si>
  <si>
    <t>入する必要はありません。また、それ以外の場合で、確認から直前の中間検査までに生じた軽微な設計変更</t>
  </si>
  <si>
    <t>評価センターに対して行う場合は、確認から直前の中間検査までに生じた軽微な設計変更の概要について記</t>
  </si>
  <si>
    <t>１０欄は、特定工程に係る建築物にあっては、この申請を直前の中間検査を申請した株式会社東日本住宅</t>
  </si>
  <si>
    <t>１０欄の｢ロ｣は、変更の内容、変更の理由等の概要を記入してください。</t>
  </si>
  <si>
    <t>ついて、必要な事項を記入して添えてください。</t>
  </si>
  <si>
    <t>１０欄は、軽微な設計変更が２以上あるときは、その一について記入し、別紙にその他の軽微な設計変更に</t>
  </si>
  <si>
    <t>９欄は、記入欄が不足する場合には、別紙に必要な事項を記入し添えてください。</t>
  </si>
  <si>
    <t>３欄、４欄及び５欄は、計画変更の確認を受けている場合は直前の計画変更の確認について記載してくだ</t>
  </si>
  <si>
    <t>２欄の｢ハ｣は、認証型式部材等製造者が製造した当該認証に係る型式部材等を有する場合に、その認証</t>
  </si>
  <si>
    <t>２欄の｢ロ｣は、該当するチェックボックスに｢レ｣マークを入れてください。</t>
  </si>
  <si>
    <t>の数字を記入してください。</t>
  </si>
  <si>
    <t>２欄の｢イ｣は、建築物が建築基準法施行令第１０条各号に掲げる建築物に該当する場合に、当該各号</t>
    <phoneticPr fontId="4"/>
  </si>
  <si>
    <t>２欄、３欄及び５欄は、代理者、設計者又は工事監理者が建築士事務所に属しているときは、その名称を</t>
    <phoneticPr fontId="4"/>
  </si>
  <si>
    <t>建築主、設置者又は築造主からの委任を受けて申請を行う者がいる場合においては、２欄に記入してください。</t>
    <phoneticPr fontId="4"/>
  </si>
  <si>
    <t>別紙に他の建築主、設置者又は築造主についてそれぞれ必要な事項を記入して添えてください。</t>
  </si>
  <si>
    <t>建築主、設置者又は築造主が２以上のときは、１欄は代表となる建築主、設置者又は築造主について記入し、</t>
    <phoneticPr fontId="4"/>
  </si>
  <si>
    <t>｢検査を申請する建築物等｣の欄は、該当するチェックボックスに｢レ｣マークを入れてください。</t>
  </si>
  <si>
    <t>般-26</t>
    <phoneticPr fontId="4"/>
  </si>
  <si>
    <t>般-25</t>
  </si>
  <si>
    <t>岩手県知事</t>
    <rPh sb="0" eb="3">
      <t>イワテケン</t>
    </rPh>
    <rPh sb="3" eb="5">
      <t>チジ</t>
    </rPh>
    <phoneticPr fontId="4"/>
  </si>
  <si>
    <t>2階の床版の配筋工事</t>
  </si>
  <si>
    <t>特定用途制限地域</t>
    <rPh sb="0" eb="2">
      <t>トクテイ</t>
    </rPh>
    <rPh sb="2" eb="4">
      <t>ヨウト</t>
    </rPh>
    <rPh sb="4" eb="6">
      <t>セイゲン</t>
    </rPh>
    <rPh sb="6" eb="8">
      <t>チイキ</t>
    </rPh>
    <phoneticPr fontId="4"/>
  </si>
  <si>
    <t>福島県知事</t>
    <rPh sb="0" eb="3">
      <t>フクシマケン</t>
    </rPh>
    <rPh sb="3" eb="5">
      <t>チジ</t>
    </rPh>
    <phoneticPr fontId="4"/>
  </si>
  <si>
    <t>岩手県</t>
    <rPh sb="0" eb="3">
      <t>イワテケン</t>
    </rPh>
    <phoneticPr fontId="4"/>
  </si>
  <si>
    <t>2階の床版の取付け工事</t>
  </si>
  <si>
    <t>下水道処理区域</t>
    <rPh sb="0" eb="3">
      <t>ゲスイドウ</t>
    </rPh>
    <rPh sb="3" eb="5">
      <t>ショリ</t>
    </rPh>
    <rPh sb="5" eb="7">
      <t>クイキ</t>
    </rPh>
    <phoneticPr fontId="4"/>
  </si>
  <si>
    <t>北海道知事</t>
    <rPh sb="0" eb="3">
      <t>ホッカイドウ</t>
    </rPh>
    <rPh sb="3" eb="5">
      <t>チジ</t>
    </rPh>
    <phoneticPr fontId="4"/>
  </si>
  <si>
    <t>福島県</t>
    <rPh sb="0" eb="3">
      <t>フクシマケン</t>
    </rPh>
    <phoneticPr fontId="4"/>
  </si>
  <si>
    <t>1階の建て方工事</t>
  </si>
  <si>
    <t>法第22条区域</t>
    <phoneticPr fontId="4"/>
  </si>
  <si>
    <t>工業地域</t>
  </si>
  <si>
    <t>山形県知事</t>
    <rPh sb="0" eb="2">
      <t>ヤマガタ</t>
    </rPh>
    <rPh sb="2" eb="5">
      <t>ケンチジ</t>
    </rPh>
    <phoneticPr fontId="4"/>
  </si>
  <si>
    <t>北海道</t>
    <rPh sb="0" eb="3">
      <t>ホッカイドウ</t>
    </rPh>
    <phoneticPr fontId="4"/>
  </si>
  <si>
    <t>屋根の小屋組工事及び耐力壁の工事</t>
  </si>
  <si>
    <t>土地区画整理事業計画区域</t>
    <phoneticPr fontId="4"/>
  </si>
  <si>
    <t>指定なし</t>
  </si>
  <si>
    <t>宮城県知事</t>
    <rPh sb="0" eb="3">
      <t>ミヤギケン</t>
    </rPh>
    <rPh sb="3" eb="5">
      <t>チジ</t>
    </rPh>
    <phoneticPr fontId="4"/>
  </si>
  <si>
    <t>宮城県</t>
    <rPh sb="0" eb="2">
      <t>ミヤギ</t>
    </rPh>
    <rPh sb="2" eb="3">
      <t>ケン</t>
    </rPh>
    <phoneticPr fontId="4"/>
  </si>
  <si>
    <t>屋根の小屋組工事及び構造耐力上主要な軸組工事</t>
  </si>
  <si>
    <t>地区計画区域内</t>
  </si>
  <si>
    <t>準工業地域</t>
  </si>
  <si>
    <t>静岡県知事</t>
  </si>
  <si>
    <t>山形県</t>
    <rPh sb="0" eb="2">
      <t>ヤマガタ</t>
    </rPh>
    <rPh sb="2" eb="3">
      <t>ケン</t>
    </rPh>
    <phoneticPr fontId="4"/>
  </si>
  <si>
    <t>地下4階</t>
    <rPh sb="0" eb="2">
      <t>チカ</t>
    </rPh>
    <rPh sb="3" eb="4">
      <t>カイ</t>
    </rPh>
    <phoneticPr fontId="4"/>
  </si>
  <si>
    <t>１階鉄骨建て方完了時</t>
    <rPh sb="1" eb="2">
      <t>カイ</t>
    </rPh>
    <rPh sb="2" eb="4">
      <t>テッコツ</t>
    </rPh>
    <rPh sb="4" eb="5">
      <t>タ</t>
    </rPh>
    <rPh sb="6" eb="7">
      <t>カタ</t>
    </rPh>
    <rPh sb="7" eb="9">
      <t>カンリョウ</t>
    </rPh>
    <rPh sb="9" eb="10">
      <t>ジ</t>
    </rPh>
    <phoneticPr fontId="4"/>
  </si>
  <si>
    <t>第７種高度地区</t>
  </si>
  <si>
    <t>軽量鉄骨造</t>
  </si>
  <si>
    <t>商業地域</t>
  </si>
  <si>
    <t>山梨県知事</t>
  </si>
  <si>
    <t>山梨県</t>
  </si>
  <si>
    <t>東北支店</t>
    <rPh sb="0" eb="2">
      <t>トウホク</t>
    </rPh>
    <rPh sb="2" eb="4">
      <t>シテン</t>
    </rPh>
    <phoneticPr fontId="4"/>
  </si>
  <si>
    <t>地下3階</t>
    <rPh sb="0" eb="2">
      <t>チカ</t>
    </rPh>
    <rPh sb="3" eb="4">
      <t>カイ</t>
    </rPh>
    <phoneticPr fontId="4"/>
  </si>
  <si>
    <t>小屋組工事完了時</t>
  </si>
  <si>
    <t>第６種高度地区</t>
  </si>
  <si>
    <t>組積造</t>
  </si>
  <si>
    <t>近隣商業地域</t>
  </si>
  <si>
    <t>特-26</t>
    <phoneticPr fontId="4"/>
  </si>
  <si>
    <t>茨城県知事</t>
  </si>
  <si>
    <t>静岡県</t>
  </si>
  <si>
    <t>地下2階</t>
    <rPh sb="0" eb="2">
      <t>チカ</t>
    </rPh>
    <rPh sb="3" eb="4">
      <t>カイ</t>
    </rPh>
    <phoneticPr fontId="4"/>
  </si>
  <si>
    <t>屋根工事及び耐力壁の工事</t>
  </si>
  <si>
    <t>第５種高度地区</t>
  </si>
  <si>
    <t>鉄筋コンクリート造</t>
  </si>
  <si>
    <t>準住居地域</t>
  </si>
  <si>
    <t>特-25</t>
  </si>
  <si>
    <t>群馬県知事</t>
  </si>
  <si>
    <t>茨城県</t>
  </si>
  <si>
    <t>工作物（法第８８条第２項）</t>
  </si>
  <si>
    <t>地下1階</t>
    <rPh sb="0" eb="2">
      <t>チカ</t>
    </rPh>
    <rPh sb="3" eb="4">
      <t>カイ</t>
    </rPh>
    <phoneticPr fontId="4"/>
  </si>
  <si>
    <t>屋根工事及び軸組みの工事</t>
  </si>
  <si>
    <t>第４種高度地区</t>
  </si>
  <si>
    <t>鉄骨造</t>
  </si>
  <si>
    <t>第二種住居地域</t>
  </si>
  <si>
    <t>栃木県知事</t>
  </si>
  <si>
    <t>群馬県</t>
  </si>
  <si>
    <t>北関東支店</t>
    <rPh sb="0" eb="1">
      <t>キタ</t>
    </rPh>
    <rPh sb="1" eb="3">
      <t>カントウ</t>
    </rPh>
    <rPh sb="3" eb="5">
      <t>シテン</t>
    </rPh>
    <phoneticPr fontId="4"/>
  </si>
  <si>
    <t>4階</t>
    <rPh sb="1" eb="2">
      <t>カイ</t>
    </rPh>
    <phoneticPr fontId="4"/>
  </si>
  <si>
    <t>第5回</t>
    <rPh sb="0" eb="1">
      <t>ダイ</t>
    </rPh>
    <rPh sb="2" eb="3">
      <t>カイ</t>
    </rPh>
    <phoneticPr fontId="4"/>
  </si>
  <si>
    <t>２階の床工事</t>
  </si>
  <si>
    <t>第３種高度地区</t>
  </si>
  <si>
    <t>準耐火建築物（ロ－２）</t>
  </si>
  <si>
    <t>鉄骨鉄筋コンクリート造</t>
  </si>
  <si>
    <t>第一種住居地域</t>
  </si>
  <si>
    <t>千葉県知事</t>
  </si>
  <si>
    <t>栃木県</t>
  </si>
  <si>
    <t>埼玉支店</t>
  </si>
  <si>
    <t>工作物（昇降機）</t>
    <rPh sb="4" eb="7">
      <t>ショウコウキ</t>
    </rPh>
    <phoneticPr fontId="4"/>
  </si>
  <si>
    <t>3階</t>
    <rPh sb="1" eb="2">
      <t>カイ</t>
    </rPh>
    <phoneticPr fontId="4"/>
  </si>
  <si>
    <t>15</t>
  </si>
  <si>
    <t>05:他に分類されない居住専用建築物</t>
    <rPh sb="3" eb="4">
      <t>タ</t>
    </rPh>
    <rPh sb="5" eb="7">
      <t>ブンルイ</t>
    </rPh>
    <rPh sb="11" eb="13">
      <t>キョジュウ</t>
    </rPh>
    <rPh sb="13" eb="15">
      <t>センヨウ</t>
    </rPh>
    <rPh sb="15" eb="18">
      <t>ケンチクブツ</t>
    </rPh>
    <phoneticPr fontId="4"/>
  </si>
  <si>
    <t>第4回</t>
    <rPh sb="0" eb="1">
      <t>ダイ</t>
    </rPh>
    <rPh sb="2" eb="3">
      <t>カイ</t>
    </rPh>
    <phoneticPr fontId="4"/>
  </si>
  <si>
    <t>屋根工事完了時</t>
  </si>
  <si>
    <t>第2種風致地区</t>
    <phoneticPr fontId="4"/>
  </si>
  <si>
    <t>準耐火建築物（ロ－１）</t>
  </si>
  <si>
    <t>薄板軽量形鋼造</t>
  </si>
  <si>
    <t>第二種中高層住居専用地域</t>
  </si>
  <si>
    <t>神奈川県知事</t>
  </si>
  <si>
    <t>千葉県</t>
  </si>
  <si>
    <t>東関東支店</t>
    <rPh sb="0" eb="1">
      <t>ヒガシ</t>
    </rPh>
    <rPh sb="1" eb="3">
      <t>カントウ</t>
    </rPh>
    <phoneticPr fontId="4"/>
  </si>
  <si>
    <t>告示対象外</t>
    <rPh sb="0" eb="2">
      <t>コクジ</t>
    </rPh>
    <rPh sb="2" eb="5">
      <t>タイショウガイ</t>
    </rPh>
    <phoneticPr fontId="4"/>
  </si>
  <si>
    <t>2階</t>
    <rPh sb="1" eb="2">
      <t>カイ</t>
    </rPh>
    <phoneticPr fontId="4"/>
  </si>
  <si>
    <t>14:食品製造業、飲料・たばこ・資料製造業、繊維工業、衣服</t>
    <rPh sb="3" eb="5">
      <t>ショクヒン</t>
    </rPh>
    <rPh sb="5" eb="8">
      <t>セイゾウギョウ</t>
    </rPh>
    <rPh sb="9" eb="11">
      <t>インリョウ</t>
    </rPh>
    <rPh sb="16" eb="18">
      <t>シリョウ</t>
    </rPh>
    <rPh sb="18" eb="21">
      <t>セイゾウギョウ</t>
    </rPh>
    <rPh sb="22" eb="24">
      <t>センイ</t>
    </rPh>
    <rPh sb="24" eb="26">
      <t>コウギョウ</t>
    </rPh>
    <rPh sb="27" eb="29">
      <t>イフク</t>
    </rPh>
    <phoneticPr fontId="4"/>
  </si>
  <si>
    <t>04:寮、寄宿舎、合宿所付属建築物</t>
    <rPh sb="12" eb="14">
      <t>フゾク</t>
    </rPh>
    <rPh sb="14" eb="17">
      <t>ケンチクブツ</t>
    </rPh>
    <phoneticPr fontId="4"/>
  </si>
  <si>
    <t>第3回</t>
    <rPh sb="0" eb="1">
      <t>ダイ</t>
    </rPh>
    <rPh sb="2" eb="3">
      <t>カイ</t>
    </rPh>
    <phoneticPr fontId="4"/>
  </si>
  <si>
    <t>全軸組緊結完了時</t>
  </si>
  <si>
    <t>第2種特別工業地区</t>
  </si>
  <si>
    <t>汲み取り（改良）</t>
    <phoneticPr fontId="4"/>
  </si>
  <si>
    <t>準耐火建築物（イ－２）</t>
    <phoneticPr fontId="4"/>
  </si>
  <si>
    <t>補強コンクリートブロック造</t>
  </si>
  <si>
    <t>第一種中高層住居専用地域</t>
  </si>
  <si>
    <t>木造</t>
  </si>
  <si>
    <t>埼玉県知事</t>
  </si>
  <si>
    <t>神奈川県</t>
  </si>
  <si>
    <t>Ｆ☆☆☆</t>
    <phoneticPr fontId="4"/>
  </si>
  <si>
    <t>1階</t>
    <rPh sb="1" eb="2">
      <t>カイ</t>
    </rPh>
    <phoneticPr fontId="4"/>
  </si>
  <si>
    <t>13:建設業</t>
    <rPh sb="3" eb="6">
      <t>ケンセツギョウ</t>
    </rPh>
    <phoneticPr fontId="4"/>
  </si>
  <si>
    <t>03:寮、寄宿舎、合宿所（付属建築物を除く）</t>
    <rPh sb="3" eb="4">
      <t>リョウ</t>
    </rPh>
    <rPh sb="5" eb="8">
      <t>キシュクシャ</t>
    </rPh>
    <rPh sb="9" eb="11">
      <t>ガッシュク</t>
    </rPh>
    <rPh sb="11" eb="12">
      <t>ジョ</t>
    </rPh>
    <rPh sb="13" eb="15">
      <t>フゾク</t>
    </rPh>
    <rPh sb="15" eb="18">
      <t>ケンチクブツ</t>
    </rPh>
    <rPh sb="19" eb="20">
      <t>ノゾ</t>
    </rPh>
    <phoneticPr fontId="4"/>
  </si>
  <si>
    <t>第2回</t>
    <rPh sb="0" eb="1">
      <t>ダイ</t>
    </rPh>
    <rPh sb="2" eb="3">
      <t>カイ</t>
    </rPh>
    <phoneticPr fontId="4"/>
  </si>
  <si>
    <t>基礎躯体緊結完了時</t>
  </si>
  <si>
    <t>第２種高度地区</t>
  </si>
  <si>
    <t>汲み取り</t>
  </si>
  <si>
    <t>準耐火建築物（イ－１）</t>
    <phoneticPr fontId="4"/>
  </si>
  <si>
    <t>無筋コンクリート造</t>
  </si>
  <si>
    <t>第二種低層住居専用地域</t>
  </si>
  <si>
    <t>東京都知事</t>
  </si>
  <si>
    <t>埼玉県</t>
  </si>
  <si>
    <t>東京支店</t>
    <rPh sb="2" eb="4">
      <t>シテン</t>
    </rPh>
    <phoneticPr fontId="4"/>
  </si>
  <si>
    <t>建築物</t>
    <rPh sb="0" eb="3">
      <t>ケンチクブツ</t>
    </rPh>
    <phoneticPr fontId="4"/>
  </si>
  <si>
    <t>Ｆ☆☆☆☆</t>
    <phoneticPr fontId="4"/>
  </si>
  <si>
    <t>PH</t>
    <phoneticPr fontId="4"/>
  </si>
  <si>
    <t>12:鉱業</t>
    <rPh sb="3" eb="5">
      <t>コウギョウ</t>
    </rPh>
    <phoneticPr fontId="4"/>
  </si>
  <si>
    <t>02:居住専用住宅付属建築物（物置、車庫等）</t>
    <rPh sb="3" eb="5">
      <t>キョジュウ</t>
    </rPh>
    <rPh sb="5" eb="7">
      <t>センヨウ</t>
    </rPh>
    <rPh sb="7" eb="9">
      <t>ジュウタク</t>
    </rPh>
    <rPh sb="9" eb="11">
      <t>フゾク</t>
    </rPh>
    <rPh sb="11" eb="14">
      <t>ケンチクブツ</t>
    </rPh>
    <rPh sb="15" eb="17">
      <t>モノオキ</t>
    </rPh>
    <rPh sb="18" eb="20">
      <t>シャコ</t>
    </rPh>
    <rPh sb="20" eb="21">
      <t>トウ</t>
    </rPh>
    <phoneticPr fontId="4"/>
  </si>
  <si>
    <t>第1回</t>
    <rPh sb="0" eb="1">
      <t>ダイ</t>
    </rPh>
    <rPh sb="2" eb="3">
      <t>カイ</t>
    </rPh>
    <phoneticPr fontId="4"/>
  </si>
  <si>
    <t>基礎配筋完了時</t>
  </si>
  <si>
    <t>第１種高度地区</t>
  </si>
  <si>
    <t>水洗</t>
  </si>
  <si>
    <t>耐火建築物</t>
  </si>
  <si>
    <t>第一種低層住居専用地域</t>
  </si>
  <si>
    <t>大臣</t>
  </si>
  <si>
    <t>東京都</t>
  </si>
  <si>
    <t>神奈川支店</t>
    <rPh sb="0" eb="3">
      <t>カナガワ</t>
    </rPh>
    <phoneticPr fontId="4"/>
  </si>
  <si>
    <t>検査を申請する建築物</t>
    <rPh sb="0" eb="2">
      <t>ケンサ</t>
    </rPh>
    <rPh sb="3" eb="5">
      <t>シンセイ</t>
    </rPh>
    <rPh sb="7" eb="10">
      <t>ケンチクブツ</t>
    </rPh>
    <phoneticPr fontId="4"/>
  </si>
  <si>
    <t>11:農業、林業、漁業、水産養殖業</t>
    <rPh sb="3" eb="5">
      <t>ノウギョウ</t>
    </rPh>
    <rPh sb="6" eb="8">
      <t>リンギョウ</t>
    </rPh>
    <rPh sb="9" eb="11">
      <t>ギョギョウ</t>
    </rPh>
    <rPh sb="12" eb="14">
      <t>スイサン</t>
    </rPh>
    <rPh sb="14" eb="17">
      <t>ヨウショクギョウ</t>
    </rPh>
    <phoneticPr fontId="4"/>
  </si>
  <si>
    <t>01:居住専用住宅（付属建築物を除く）</t>
    <rPh sb="3" eb="5">
      <t>キョジュウ</t>
    </rPh>
    <rPh sb="5" eb="7">
      <t>センヨウ</t>
    </rPh>
    <rPh sb="7" eb="9">
      <t>ジュウタク</t>
    </rPh>
    <rPh sb="10" eb="12">
      <t>フゾク</t>
    </rPh>
    <rPh sb="12" eb="15">
      <t>ケンチクブツ</t>
    </rPh>
    <rPh sb="16" eb="17">
      <t>ノゾ</t>
    </rPh>
    <phoneticPr fontId="4"/>
  </si>
  <si>
    <t>完了検査</t>
    <rPh sb="0" eb="2">
      <t>カンリョウ</t>
    </rPh>
    <rPh sb="2" eb="4">
      <t>ケンサ</t>
    </rPh>
    <phoneticPr fontId="4"/>
  </si>
  <si>
    <t>中間検査</t>
    <rPh sb="0" eb="2">
      <t>チュウカン</t>
    </rPh>
    <rPh sb="2" eb="4">
      <t>ケンサ</t>
    </rPh>
    <phoneticPr fontId="4"/>
  </si>
  <si>
    <t>地下階数</t>
    <rPh sb="0" eb="2">
      <t>チカ</t>
    </rPh>
    <rPh sb="2" eb="4">
      <t>カイスウ</t>
    </rPh>
    <phoneticPr fontId="4"/>
  </si>
  <si>
    <t>地上階数</t>
    <rPh sb="0" eb="2">
      <t>チジョウ</t>
    </rPh>
    <rPh sb="2" eb="4">
      <t>カイスウ</t>
    </rPh>
    <phoneticPr fontId="4"/>
  </si>
  <si>
    <t>階数</t>
    <rPh sb="0" eb="2">
      <t>カイスウ</t>
    </rPh>
    <phoneticPr fontId="4"/>
  </si>
  <si>
    <t>居住産業併用、産業専用</t>
    <rPh sb="0" eb="2">
      <t>キョジュウ</t>
    </rPh>
    <rPh sb="2" eb="4">
      <t>サンギョウ</t>
    </rPh>
    <rPh sb="4" eb="6">
      <t>ヘイヨウ</t>
    </rPh>
    <rPh sb="7" eb="9">
      <t>サンギョウ</t>
    </rPh>
    <rPh sb="9" eb="11">
      <t>センヨウ</t>
    </rPh>
    <phoneticPr fontId="4"/>
  </si>
  <si>
    <t>居住・主要用途</t>
    <rPh sb="0" eb="2">
      <t>キョジュウ</t>
    </rPh>
    <rPh sb="3" eb="5">
      <t>シュヨウ</t>
    </rPh>
    <rPh sb="5" eb="7">
      <t>ヨウト</t>
    </rPh>
    <phoneticPr fontId="4"/>
  </si>
  <si>
    <t>回数</t>
    <rPh sb="0" eb="2">
      <t>カイスウ</t>
    </rPh>
    <phoneticPr fontId="4"/>
  </si>
  <si>
    <t>区域-地区-地域-街区</t>
    <rPh sb="0" eb="2">
      <t>クイキ</t>
    </rPh>
    <rPh sb="3" eb="5">
      <t>チク</t>
    </rPh>
    <rPh sb="6" eb="8">
      <t>チイキ</t>
    </rPh>
    <rPh sb="9" eb="11">
      <t>ガイク</t>
    </rPh>
    <phoneticPr fontId="4"/>
  </si>
  <si>
    <t>適用の区分</t>
    <rPh sb="0" eb="2">
      <t>テキヨウ</t>
    </rPh>
    <rPh sb="3" eb="5">
      <t>クブン</t>
    </rPh>
    <phoneticPr fontId="4"/>
  </si>
  <si>
    <t>便所の種類</t>
    <rPh sb="0" eb="2">
      <t>ベンジョ</t>
    </rPh>
    <rPh sb="3" eb="5">
      <t>シュルイ</t>
    </rPh>
    <phoneticPr fontId="4"/>
  </si>
  <si>
    <t>耐火建築物</t>
    <rPh sb="0" eb="2">
      <t>タイカ</t>
    </rPh>
    <rPh sb="2" eb="4">
      <t>ケンチク</t>
    </rPh>
    <rPh sb="4" eb="5">
      <t>ブツ</t>
    </rPh>
    <phoneticPr fontId="4"/>
  </si>
  <si>
    <t>建築物種類</t>
    <rPh sb="0" eb="3">
      <t>ケンチクブツ</t>
    </rPh>
    <rPh sb="3" eb="5">
      <t>シュルイ</t>
    </rPh>
    <phoneticPr fontId="4"/>
  </si>
  <si>
    <t>建築物構造</t>
    <rPh sb="0" eb="3">
      <t>ケンチクブツ</t>
    </rPh>
    <rPh sb="3" eb="5">
      <t>コウゾウ</t>
    </rPh>
    <phoneticPr fontId="4"/>
  </si>
  <si>
    <t>建築物用途</t>
    <rPh sb="0" eb="3">
      <t>ケンチクブツ</t>
    </rPh>
    <rPh sb="3" eb="5">
      <t>ヨウト</t>
    </rPh>
    <phoneticPr fontId="4"/>
  </si>
  <si>
    <t>センター交付・申請者</t>
    <rPh sb="4" eb="6">
      <t>コウフ</t>
    </rPh>
    <rPh sb="7" eb="10">
      <t>シンセイシャ</t>
    </rPh>
    <phoneticPr fontId="4"/>
  </si>
  <si>
    <t>建設業の許可番号種類</t>
    <rPh sb="0" eb="3">
      <t>ケンセツギョウ</t>
    </rPh>
    <rPh sb="4" eb="6">
      <t>キョカ</t>
    </rPh>
    <rPh sb="6" eb="8">
      <t>バンゴウ</t>
    </rPh>
    <rPh sb="8" eb="10">
      <t>シュルイ</t>
    </rPh>
    <phoneticPr fontId="4"/>
  </si>
  <si>
    <t>建築士</t>
    <rPh sb="0" eb="3">
      <t>ケンチクシ</t>
    </rPh>
    <phoneticPr fontId="4"/>
  </si>
  <si>
    <t>建築士登録</t>
    <rPh sb="0" eb="3">
      <t>ケンチクシ</t>
    </rPh>
    <rPh sb="3" eb="5">
      <t>トウロク</t>
    </rPh>
    <phoneticPr fontId="4"/>
  </si>
  <si>
    <t>県</t>
    <rPh sb="0" eb="1">
      <t>ケン</t>
    </rPh>
    <phoneticPr fontId="4"/>
  </si>
  <si>
    <t>支店</t>
    <rPh sb="0" eb="2">
      <t>シテン</t>
    </rPh>
    <phoneticPr fontId="4"/>
  </si>
  <si>
    <t>メーカー名</t>
  </si>
  <si>
    <t>その他</t>
  </si>
  <si>
    <t>08990</t>
  </si>
  <si>
    <t>風営法関連施設・特殊系、その他</t>
  </si>
  <si>
    <t>火葬場又はと畜場、汚物処理場、ごみ焼却場その他の処理施設</t>
  </si>
  <si>
    <t>08620</t>
  </si>
  <si>
    <t>卸売市場</t>
  </si>
  <si>
    <t>08610</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</si>
  <si>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</si>
  <si>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</si>
  <si>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ダンスホール</t>
  </si>
  <si>
    <t>08590</t>
  </si>
  <si>
    <t>特建系</t>
  </si>
  <si>
    <t>キャバレー、カフェー、ナイトクラブ又はバー</t>
  </si>
  <si>
    <t>08580</t>
  </si>
  <si>
    <t>料理店</t>
  </si>
  <si>
    <t>08570</t>
  </si>
  <si>
    <t>展示場</t>
  </si>
  <si>
    <t>08560</t>
  </si>
  <si>
    <t>公会堂又は集会場</t>
  </si>
  <si>
    <t>08550</t>
  </si>
  <si>
    <t>観覧場</t>
  </si>
  <si>
    <t>08540</t>
  </si>
  <si>
    <t>劇場、映画館又は演芸場</t>
  </si>
  <si>
    <t>08530</t>
  </si>
  <si>
    <t>倉庫業を営まない倉庫</t>
  </si>
  <si>
    <t>08520</t>
  </si>
  <si>
    <t>倉庫業を営む倉庫</t>
  </si>
  <si>
    <t>08510</t>
  </si>
  <si>
    <t>自転車駐車場</t>
  </si>
  <si>
    <t>08500</t>
  </si>
  <si>
    <t>自動車車庫</t>
  </si>
  <si>
    <t>08490</t>
  </si>
  <si>
    <t>映画スタジオ又はテレビスタジオ</t>
  </si>
  <si>
    <t>08480</t>
  </si>
  <si>
    <t>事務所</t>
  </si>
  <si>
    <t>08470</t>
  </si>
  <si>
    <t>サービス  事務系</t>
  </si>
  <si>
    <t>前２項に掲げるものを除く</t>
  </si>
  <si>
    <t>物品販売業を営む店舗以外の店舗</t>
  </si>
  <si>
    <t>08460</t>
  </si>
  <si>
    <t>銀行の支店、損害保険代理店、宅地建物取引業を営む店舗そのたこれらに類するサービス業を営む店舗</t>
  </si>
  <si>
    <t>08458</t>
  </si>
  <si>
    <t>Ｂ・Ｃ：作業場の床面積の合計が50㎡以内（原動機使用の場合は出力合計0.75kw以下）　　　Ａ・Ｄ：制限なし</t>
  </si>
  <si>
    <t>理髪店、美容院、クリーニング取次店、質屋、貸衣装屋、貸本屋その他これらに類するサービス業を営む店舗等</t>
    <rPh sb="49" eb="50">
      <t>トウ</t>
    </rPh>
    <phoneticPr fontId="4"/>
  </si>
  <si>
    <t>08456</t>
  </si>
  <si>
    <t>食堂又は喫茶店</t>
  </si>
  <si>
    <t>08452</t>
  </si>
  <si>
    <t>食堂又は喫茶店を除く</t>
  </si>
  <si>
    <t>飲食店</t>
  </si>
  <si>
    <t>08450</t>
  </si>
  <si>
    <t>前項に掲げるもの及び専ら性的好奇心をそそる写真その他の物品の販売を行うものを除く</t>
  </si>
  <si>
    <t>百貨店、マーケットその他の物品販売業を営む店舗</t>
  </si>
  <si>
    <t>08440</t>
  </si>
  <si>
    <t>日用品の販売を主たる目的とする店舗</t>
  </si>
  <si>
    <t>08438</t>
  </si>
  <si>
    <t>堆肥舎又は水産物の増殖場若しくは養殖場</t>
  </si>
  <si>
    <t>08430</t>
  </si>
  <si>
    <t>風俗　　　公害系</t>
  </si>
  <si>
    <t>畜舎</t>
  </si>
  <si>
    <t>08420</t>
  </si>
  <si>
    <t>自動車教習所</t>
  </si>
  <si>
    <t>08410</t>
  </si>
  <si>
    <t>ホテル又は旅館</t>
  </si>
  <si>
    <t>08400</t>
  </si>
  <si>
    <t>マージャン屋、ぱちんこ屋、射的場、勝馬投票券発売所、場外車券売場その他これらに類するもの又はカラオケボックスその他これらに類するもの</t>
  </si>
  <si>
    <t>08390</t>
  </si>
  <si>
    <t>前項に掲げるものを除く</t>
  </si>
  <si>
    <t>体育館又はスポーツの練習場</t>
  </si>
  <si>
    <t>08380</t>
  </si>
  <si>
    <t>体育系</t>
  </si>
  <si>
    <t>ボーリング場、スケート場、水泳場、スキー場、ゴルフ練習場又はバッティング練習場</t>
  </si>
  <si>
    <t>08370</t>
  </si>
  <si>
    <t>危険物の貯蔵又は処理に供するもの</t>
  </si>
  <si>
    <t>08360</t>
  </si>
  <si>
    <t>工場系</t>
  </si>
  <si>
    <t>自動車修理工場</t>
  </si>
  <si>
    <t>08350</t>
  </si>
  <si>
    <t>工場（自動車修理工場を除く）</t>
  </si>
  <si>
    <t>08340</t>
  </si>
  <si>
    <t>税務署、警察署、保健所又は消防署その他これらに類するもの</t>
  </si>
  <si>
    <t>08330</t>
  </si>
  <si>
    <t>公共系</t>
  </si>
  <si>
    <t>建築基準法施行令第130条の4第5号に基づき建設大臣が指定する施設</t>
  </si>
  <si>
    <t>08320</t>
  </si>
  <si>
    <t>公衆便所、休憩所又は路線バスの停留所の上家</t>
  </si>
  <si>
    <t>08310</t>
  </si>
  <si>
    <t>地方公共団体の支庁又は支所</t>
  </si>
  <si>
    <t>08300</t>
  </si>
  <si>
    <t>郵便局</t>
  </si>
  <si>
    <t>08290</t>
  </si>
  <si>
    <t>公衆電話所</t>
  </si>
  <si>
    <t>08280</t>
  </si>
  <si>
    <t>巡査派出所</t>
  </si>
  <si>
    <t>08270</t>
  </si>
  <si>
    <t>病院</t>
  </si>
  <si>
    <t>08260</t>
  </si>
  <si>
    <t>医療系</t>
  </si>
  <si>
    <t>診療所（患者の収容施設のないものに限る。）</t>
  </si>
  <si>
    <t>08250</t>
  </si>
  <si>
    <t>診療所（患者の収容施設のあるものに限る。）</t>
  </si>
  <si>
    <t>08240</t>
  </si>
  <si>
    <t>公衆浴場（個室付浴場業に係る公衆浴場を除く）</t>
  </si>
  <si>
    <t>08230</t>
  </si>
  <si>
    <t>福祉公衆系</t>
  </si>
  <si>
    <t>隣保館</t>
  </si>
  <si>
    <t>08220</t>
  </si>
  <si>
    <t>前３項に掲げるものを除く</t>
  </si>
  <si>
    <t>児童福祉施設等</t>
  </si>
  <si>
    <t>08210</t>
  </si>
  <si>
    <t>助産所</t>
  </si>
  <si>
    <t>08190</t>
  </si>
  <si>
    <t>保育所その他これらに類するもの</t>
  </si>
  <si>
    <t>08180</t>
  </si>
  <si>
    <t>老人ホーム、身体障害者福祉ホームその他これらに類するもの</t>
  </si>
  <si>
    <t>08170</t>
  </si>
  <si>
    <t>神社、寺院、教会その他これらに類するもの</t>
  </si>
  <si>
    <t>08160</t>
  </si>
  <si>
    <t>文化系</t>
  </si>
  <si>
    <t>博物館その他これらに類するもの</t>
  </si>
  <si>
    <t>08150</t>
  </si>
  <si>
    <t>図書館その他これらに類するもの</t>
  </si>
  <si>
    <t>08140</t>
  </si>
  <si>
    <t>各種学校</t>
  </si>
  <si>
    <t>08130</t>
  </si>
  <si>
    <t>学校系</t>
  </si>
  <si>
    <t>専修学校</t>
  </si>
  <si>
    <t>08120</t>
  </si>
  <si>
    <t>大学又は高等専門学校</t>
  </si>
  <si>
    <t>08110</t>
  </si>
  <si>
    <t>養護学校、盲学校又は聾学校</t>
  </si>
  <si>
    <t>08100</t>
  </si>
  <si>
    <t>中学校、高等学校又は中等教育学校</t>
  </si>
  <si>
    <t>08090</t>
  </si>
  <si>
    <t>小学校</t>
  </si>
  <si>
    <t>08080</t>
  </si>
  <si>
    <t>幼稚園</t>
  </si>
  <si>
    <t>08070</t>
  </si>
  <si>
    <t>住宅で事務所、店舗その他これらに類する用途を兼ねるもの</t>
  </si>
  <si>
    <t>08060</t>
  </si>
  <si>
    <t>住居系</t>
  </si>
  <si>
    <t>下宿</t>
  </si>
  <si>
    <t>08050</t>
  </si>
  <si>
    <t>寄宿舎</t>
  </si>
  <si>
    <t>08040</t>
  </si>
  <si>
    <t>共同住宅</t>
  </si>
  <si>
    <t>08030</t>
  </si>
  <si>
    <t>長屋</t>
  </si>
  <si>
    <t>08020</t>
  </si>
  <si>
    <t>一戸建ての住宅</t>
  </si>
  <si>
    <t>08010</t>
    <phoneticPr fontId="4"/>
  </si>
  <si>
    <t>主要用途</t>
    <rPh sb="0" eb="2">
      <t>シュヨウ</t>
    </rPh>
    <rPh sb="2" eb="4">
      <t>ヨウト</t>
    </rPh>
    <phoneticPr fontId="4"/>
  </si>
  <si>
    <t>入力用</t>
    <rPh sb="0" eb="2">
      <t>ニュウリョク</t>
    </rPh>
    <rPh sb="2" eb="3">
      <t>ヨウ</t>
    </rPh>
    <phoneticPr fontId="4"/>
  </si>
  <si>
    <t>系列</t>
    <rPh sb="0" eb="2">
      <t>ケイレツ</t>
    </rPh>
    <phoneticPr fontId="4"/>
  </si>
  <si>
    <t>メーカー管理番号</t>
    <rPh sb="4" eb="6">
      <t>カンリ</t>
    </rPh>
    <rPh sb="6" eb="8">
      <t>バンゴウ</t>
    </rPh>
    <phoneticPr fontId="4"/>
  </si>
  <si>
    <t>""</t>
  </si>
  <si>
    <t>主要用途表示3</t>
    <phoneticPr fontId="4"/>
  </si>
  <si>
    <t>主要用途区分3</t>
    <phoneticPr fontId="4"/>
  </si>
  <si>
    <t>主要用途表示2</t>
    <phoneticPr fontId="4"/>
  </si>
  <si>
    <t>主要用途区分2</t>
    <phoneticPr fontId="4"/>
  </si>
  <si>
    <t>延べ面積EV昇降路申請合計</t>
  </si>
  <si>
    <t>延べ面積EV昇降路申請以外</t>
  </si>
  <si>
    <t>延べ面積EV昇降路申請部分</t>
  </si>
  <si>
    <t>延べ面積貯水槽申請合計</t>
  </si>
  <si>
    <t>延べ面積貯水槽申請以外</t>
  </si>
  <si>
    <t>延べ面積貯水槽申請部分</t>
  </si>
  <si>
    <t>延べ面積自家発電設備申請合計</t>
  </si>
  <si>
    <t>延べ面積自家発電設備申請以外</t>
  </si>
  <si>
    <t>延べ面積自家発電設備申請部分</t>
  </si>
  <si>
    <t>延べ面積蓄電池申請合計</t>
  </si>
  <si>
    <t>延べ面積蓄電池申請以外</t>
  </si>
  <si>
    <t>延べ面積蓄電池申請部分</t>
  </si>
  <si>
    <t>延べ面積備蓄倉庫申請合計</t>
  </si>
  <si>
    <t>延べ面積備蓄倉庫申請以外</t>
  </si>
  <si>
    <t>延べ面積備蓄倉庫申請部分</t>
  </si>
  <si>
    <t>士法第20条の2第3項の表示をした者_資格</t>
  </si>
  <si>
    <t>士法第20条の2第3項の表示をした者_氏名</t>
  </si>
  <si>
    <t>士法第20条の2第3項の表示をした者</t>
  </si>
  <si>
    <t>士法第20条の2第1項の表示をした者_資格</t>
  </si>
  <si>
    <t>士法第20条の2第1項の表示をした者_氏名</t>
  </si>
  <si>
    <t>士法第20条の2第1項の表示をした者</t>
  </si>
  <si>
    <t>監理意見建築設備設計図書その他３</t>
  </si>
  <si>
    <t>監理意見建築設備登録番号その他３</t>
  </si>
  <si>
    <t>監理意見建築設備電話番号その他３</t>
  </si>
  <si>
    <t>監理意見建築設備所在地その他３</t>
  </si>
  <si>
    <t>監理意見建築設備郵便番号その他３</t>
  </si>
  <si>
    <t>監理意見建築設備勤務先その他３</t>
  </si>
  <si>
    <t>監理意見建築設備氏名その他３</t>
  </si>
  <si>
    <t>監理意見建築設備設計図書その他２</t>
  </si>
  <si>
    <t>監理意見建築設備登録番号その他２</t>
  </si>
  <si>
    <t>監理意見建築設備電話番号その他２</t>
  </si>
  <si>
    <t>監理意見建築設備所在地その他２</t>
  </si>
  <si>
    <t>監理意見建築設備郵便番号その他２</t>
  </si>
  <si>
    <t>監理意見建築設備勤務先その他２</t>
  </si>
  <si>
    <t>監理意見建築設備氏名その他２</t>
  </si>
  <si>
    <t>監理意見建築設備設計図書その他１</t>
  </si>
  <si>
    <t>監理意見建築設備登録番号その他１</t>
  </si>
  <si>
    <t>監理意見建築設備電話番号その他１</t>
  </si>
  <si>
    <t>監理意見建築設備所在地その他１</t>
  </si>
  <si>
    <t>監理意見建築設備郵便番号その他１</t>
  </si>
  <si>
    <t>監理意見建築設備勤務先その他１</t>
  </si>
  <si>
    <t>監理意見建築設備氏名その他１</t>
  </si>
  <si>
    <t>監理意見建築設備設計図書</t>
  </si>
  <si>
    <t>監理意見建築設備登録番号</t>
  </si>
  <si>
    <t>監理意見建築設備電話番号</t>
  </si>
  <si>
    <t>監理意見建築設備所在地</t>
  </si>
  <si>
    <t>監理意見建築設備郵便番号</t>
  </si>
  <si>
    <t>監理意見建築設備勤務先</t>
  </si>
  <si>
    <t>監理意見建築設備氏名</t>
  </si>
  <si>
    <t>監理者設計図書その他３</t>
  </si>
  <si>
    <t>監理者電話番号その他３</t>
  </si>
  <si>
    <t>監理者所在地その他３</t>
  </si>
  <si>
    <t>監理者郵便番号その他３</t>
  </si>
  <si>
    <t>監理者事務所名その他３</t>
  </si>
  <si>
    <t>監理者事務所登録番号その他３</t>
  </si>
  <si>
    <t>監理者事務所名登録種類その他３</t>
  </si>
  <si>
    <t>監理者事務所名資格その他３</t>
  </si>
  <si>
    <t>監理者氏名その他３</t>
  </si>
  <si>
    <t>監理者登録番号その他３</t>
  </si>
  <si>
    <t>監理者登録種類その他３</t>
  </si>
  <si>
    <t>監理者資格その他３</t>
  </si>
  <si>
    <t>監理者設計図書その他２</t>
  </si>
  <si>
    <t>監理者電話番号その他２</t>
  </si>
  <si>
    <t>監理者所在地その他２</t>
  </si>
  <si>
    <t>監理者郵便番号その他２</t>
  </si>
  <si>
    <t>監理者事務所名その他２</t>
  </si>
  <si>
    <t>監理者事務所登録番号その他２</t>
  </si>
  <si>
    <t>監理者事務所名登録種類その他２</t>
  </si>
  <si>
    <t>監理者事務所名資格その他２</t>
  </si>
  <si>
    <t>監理者氏名その他２</t>
  </si>
  <si>
    <t>監理者登録番号その他２</t>
  </si>
  <si>
    <t>監理者登録種類その他２</t>
  </si>
  <si>
    <t>監理者資格その他２</t>
  </si>
  <si>
    <t>監理者設計図書その他１</t>
  </si>
  <si>
    <t>監理者電話番号その他１</t>
  </si>
  <si>
    <t>監理者所在地その他１</t>
  </si>
  <si>
    <t>監理者郵便番号その他１</t>
  </si>
  <si>
    <t>監理者事務所名その他１</t>
  </si>
  <si>
    <t>監理者事務所登録番号その他１</t>
  </si>
  <si>
    <t>監理者事務所名登録種類その他１</t>
  </si>
  <si>
    <t>監理者事務所名資格その他１</t>
  </si>
  <si>
    <t>監理者氏名その他１</t>
  </si>
  <si>
    <t>監理者登録番号その他１</t>
  </si>
  <si>
    <t>監理者登録種類その他１</t>
  </si>
  <si>
    <t>監理者資格その他１</t>
  </si>
  <si>
    <t>設計意見建築設備設計図書その他３</t>
  </si>
  <si>
    <t>設計意見建築設備登録番号３</t>
  </si>
  <si>
    <t>設計意見建築設備電話番号その他３</t>
  </si>
  <si>
    <t>設計意見建築設備所在地その他３</t>
  </si>
  <si>
    <t>設計意見建築設備郵便番号その他３</t>
  </si>
  <si>
    <t>設計意見建築設備勤務先その他３</t>
  </si>
  <si>
    <t>設計意見建築設備氏名その他３</t>
  </si>
  <si>
    <t>設計意見建築設備設計図書その他２</t>
  </si>
  <si>
    <t>設計意見建築設備登録番号２</t>
  </si>
  <si>
    <t>設計意見建築設備電話番号その他２</t>
  </si>
  <si>
    <t>設計意見建築設備所在地その他２</t>
  </si>
  <si>
    <t>設計意見建築設備郵便番号その他２</t>
  </si>
  <si>
    <t>設計意見建築設備勤務先その他２</t>
  </si>
  <si>
    <t>設計意見建築設備氏名その他２</t>
  </si>
  <si>
    <t>設計意見建築設備設計図書その他１</t>
  </si>
  <si>
    <t>設計意見建築設備登録番号１</t>
  </si>
  <si>
    <t>設計意見建築設備電話番号その他１</t>
  </si>
  <si>
    <t>設計意見建築設備所在地その他１</t>
  </si>
  <si>
    <t>設計意見建築設備郵便番号その他１</t>
  </si>
  <si>
    <t>設計意見建築設備勤務先その他１</t>
  </si>
  <si>
    <t>設計意見建築設備氏名その他１</t>
  </si>
  <si>
    <t>設計者作成した設計図書その他３</t>
  </si>
  <si>
    <t>設計者FAX番号その他３</t>
  </si>
  <si>
    <t>設計者電話番号その他３</t>
  </si>
  <si>
    <t>設計者所在地その他３</t>
  </si>
  <si>
    <t>設計者郵便番号その他３</t>
  </si>
  <si>
    <t>設計者事務所名その他３</t>
  </si>
  <si>
    <t>設計者事務所登録番号その他３</t>
  </si>
  <si>
    <t>設計者事務所名登録種類その他３</t>
  </si>
  <si>
    <t>設計者事務所名資格その他３</t>
  </si>
  <si>
    <t>設計者実担当氏名その他３</t>
  </si>
  <si>
    <t>設計者氏名その他３</t>
  </si>
  <si>
    <t>設計者登録番号その他３</t>
  </si>
  <si>
    <t>設計者登録種類その他３</t>
  </si>
  <si>
    <t>設計者資格その他３</t>
  </si>
  <si>
    <t>設計者作成した設計図書その他２</t>
  </si>
  <si>
    <t>設計者FAX番号その他２</t>
  </si>
  <si>
    <t>設計者電話番号その他２</t>
  </si>
  <si>
    <t>設計者所在地その他２</t>
  </si>
  <si>
    <t>設計者郵便番号その他２</t>
  </si>
  <si>
    <t>設計者事務所名その他２</t>
  </si>
  <si>
    <t>設計者事務所登録番号その他２</t>
  </si>
  <si>
    <t>設計者事務所名登録種類その他２</t>
  </si>
  <si>
    <t>設計者事務所名資格その他２</t>
  </si>
  <si>
    <t>設計者実担当氏名その他２</t>
  </si>
  <si>
    <t>設計者氏名その他２</t>
  </si>
  <si>
    <t>設計者登録番号その他２</t>
  </si>
  <si>
    <t>設計者登録種類その他２</t>
  </si>
  <si>
    <t>設計者資格その他２</t>
  </si>
  <si>
    <t>設計者作成した設計図書その他１</t>
  </si>
  <si>
    <t>設計者FAX番号その他１</t>
  </si>
  <si>
    <t>設計者電話番号その他１</t>
  </si>
  <si>
    <t>設計者所在地その他１</t>
  </si>
  <si>
    <t>設計者郵便番号その他１</t>
  </si>
  <si>
    <t>設計者事務所名その他１</t>
  </si>
  <si>
    <t>設計者事務所登録番号その他１</t>
  </si>
  <si>
    <t>設計者事務所名登録種類その他１</t>
  </si>
  <si>
    <t>設計者事務所名資格その他１</t>
  </si>
  <si>
    <t>設計者実担当氏名その他１</t>
  </si>
  <si>
    <t>設計者氏名その他１</t>
  </si>
  <si>
    <t>設計者登録番号その他１</t>
  </si>
  <si>
    <t>設計者登録種類その他１</t>
  </si>
  <si>
    <t>設計者資格その他１</t>
  </si>
  <si>
    <t>建築主電話番号4</t>
    <rPh sb="0" eb="2">
      <t>ケンチク</t>
    </rPh>
    <rPh sb="2" eb="3">
      <t>ヌシ</t>
    </rPh>
    <rPh sb="3" eb="5">
      <t>デンワ</t>
    </rPh>
    <rPh sb="5" eb="7">
      <t>バンゴウ</t>
    </rPh>
    <phoneticPr fontId="0"/>
  </si>
  <si>
    <t>建築主住所4</t>
    <rPh sb="0" eb="2">
      <t>ケンチク</t>
    </rPh>
    <rPh sb="2" eb="3">
      <t>ヌシ</t>
    </rPh>
    <rPh sb="3" eb="5">
      <t>ジュウショ</t>
    </rPh>
    <phoneticPr fontId="0"/>
  </si>
  <si>
    <t>建築主郵便番号4</t>
    <rPh sb="3" eb="7">
      <t>ユウビンバンゴウ</t>
    </rPh>
    <phoneticPr fontId="0"/>
  </si>
  <si>
    <t>建築主氏名4フリガナ</t>
  </si>
  <si>
    <t>建築主氏名4</t>
  </si>
  <si>
    <t>建築主電話番号3</t>
    <rPh sb="0" eb="2">
      <t>ケンチク</t>
    </rPh>
    <rPh sb="2" eb="3">
      <t>ヌシ</t>
    </rPh>
    <rPh sb="3" eb="5">
      <t>デンワ</t>
    </rPh>
    <rPh sb="5" eb="7">
      <t>バンゴウ</t>
    </rPh>
    <phoneticPr fontId="0"/>
  </si>
  <si>
    <t>建築主住所3</t>
    <rPh sb="0" eb="2">
      <t>ケンチク</t>
    </rPh>
    <rPh sb="2" eb="3">
      <t>ヌシ</t>
    </rPh>
    <rPh sb="3" eb="5">
      <t>ジュウショ</t>
    </rPh>
    <phoneticPr fontId="0"/>
  </si>
  <si>
    <t>建築主郵便番号3</t>
    <rPh sb="3" eb="7">
      <t>ユウビンバンゴウ</t>
    </rPh>
    <phoneticPr fontId="0"/>
  </si>
  <si>
    <t>建築主氏名3フリガナ</t>
  </si>
  <si>
    <t>建築主氏名3</t>
  </si>
  <si>
    <t>建築主電話番号2</t>
  </si>
  <si>
    <t>建築主住所2</t>
  </si>
  <si>
    <t>建築主郵便番号2</t>
  </si>
  <si>
    <t>建築主氏名2フリガナ</t>
  </si>
  <si>
    <t>建築主氏名2</t>
  </si>
  <si>
    <t>施工実担当メールアドレス</t>
    <rPh sb="0" eb="2">
      <t>セコウ</t>
    </rPh>
    <rPh sb="2" eb="3">
      <t>ジツ</t>
    </rPh>
    <rPh sb="3" eb="5">
      <t>タントウ</t>
    </rPh>
    <phoneticPr fontId="0"/>
  </si>
  <si>
    <t>設計実担当メールアドレス</t>
    <rPh sb="0" eb="2">
      <t>セッケイ</t>
    </rPh>
    <rPh sb="2" eb="3">
      <t>ジツ</t>
    </rPh>
    <rPh sb="3" eb="5">
      <t>タントウ</t>
    </rPh>
    <phoneticPr fontId="0"/>
  </si>
  <si>
    <t>メーカー申請担当メールアドレス</t>
    <rPh sb="4" eb="6">
      <t>シンセイ</t>
    </rPh>
    <rPh sb="6" eb="8">
      <t>タントウ</t>
    </rPh>
    <phoneticPr fontId="0"/>
  </si>
  <si>
    <t>受付支店名</t>
    <rPh sb="0" eb="2">
      <t>ウケツケ</t>
    </rPh>
    <rPh sb="2" eb="4">
      <t>シテン</t>
    </rPh>
    <rPh sb="4" eb="5">
      <t>メイ</t>
    </rPh>
    <phoneticPr fontId="0"/>
  </si>
  <si>
    <t>確認申請受付日</t>
  </si>
  <si>
    <t>備考</t>
  </si>
  <si>
    <t>その他必要な事項</t>
  </si>
  <si>
    <t>指定特定工程内容3</t>
  </si>
  <si>
    <t>指定特定工程予定年月日3</t>
  </si>
  <si>
    <t>指定特定工程回数3</t>
  </si>
  <si>
    <t>指定特定工程内容2</t>
  </si>
  <si>
    <t>指定特定工程予定年月日2</t>
  </si>
  <si>
    <t>指定特定工程回数2</t>
  </si>
  <si>
    <t>指定特定工程内容1</t>
  </si>
  <si>
    <t>指定特定工程予定年月日1</t>
  </si>
  <si>
    <t>指定特定工程回数1</t>
  </si>
  <si>
    <t>工事完了予定年月日</t>
  </si>
  <si>
    <t>工事着手予定年月日</t>
  </si>
  <si>
    <t>許可・認定等</t>
  </si>
  <si>
    <t>" _x000B_ _x000B_ "</t>
    <phoneticPr fontId="4"/>
  </si>
  <si>
    <t>第５６条７項特例の区分</t>
  </si>
  <si>
    <t>""</t>
    <phoneticPr fontId="4"/>
  </si>
  <si>
    <t>第５６条７項特例有無</t>
  </si>
  <si>
    <t>一部構造3</t>
  </si>
  <si>
    <t>一部構造2</t>
  </si>
  <si>
    <t>一部構造1</t>
  </si>
  <si>
    <t>構造3</t>
  </si>
  <si>
    <t>構造2</t>
  </si>
  <si>
    <t>構造1</t>
  </si>
  <si>
    <t>"-"</t>
    <phoneticPr fontId="4"/>
  </si>
  <si>
    <t>"-"</t>
    <phoneticPr fontId="4"/>
  </si>
  <si>
    <t>地下階数他の建築物</t>
  </si>
  <si>
    <t>"-"</t>
    <phoneticPr fontId="4"/>
  </si>
  <si>
    <t>地下階数申請建築物</t>
  </si>
  <si>
    <t>地上階数他の建築物</t>
  </si>
  <si>
    <t>地上階数申請建築物</t>
  </si>
  <si>
    <t>最高の高さ他の建築物</t>
  </si>
  <si>
    <t>最高の高さ申請建築物</t>
  </si>
  <si>
    <t>同一敷地内他の建築数</t>
  </si>
  <si>
    <t>建物の数申請に係わる数</t>
  </si>
  <si>
    <t>容積率</t>
    <rPh sb="0" eb="2">
      <t>ヨウセキ</t>
    </rPh>
    <rPh sb="2" eb="3">
      <t>リツ</t>
    </rPh>
    <phoneticPr fontId="0"/>
  </si>
  <si>
    <t>容積率延べ面積</t>
  </si>
  <si>
    <t>延べ面積住宅合計</t>
  </si>
  <si>
    <t>延べ面積住宅申請以外</t>
  </si>
  <si>
    <t>延べ面積住宅申請部分</t>
  </si>
  <si>
    <t>延べ面積車庫申請合計</t>
  </si>
  <si>
    <t>延べ面積車庫申請以外</t>
  </si>
  <si>
    <t>延べ面積車庫申請部分</t>
  </si>
  <si>
    <t>延べ面積共同住宅共用合計</t>
  </si>
  <si>
    <t>延べ面積共同住宅共用申請部分以外</t>
  </si>
  <si>
    <t>延べ面積共同住宅共用申請部分</t>
  </si>
  <si>
    <t>延べ面積地階申請合計</t>
  </si>
  <si>
    <t>延べ面積地階申請以外</t>
  </si>
  <si>
    <t>延べ面積地階申請部分</t>
  </si>
  <si>
    <t>延べ面積建築物全体申請合計</t>
  </si>
  <si>
    <t>延べ面積建築物全体申請以外</t>
  </si>
  <si>
    <t>延べ面積建築物全体申請部分</t>
  </si>
  <si>
    <t>建ぺい率</t>
  </si>
  <si>
    <t>建築面積合計</t>
  </si>
  <si>
    <t>建築面積申請以外</t>
  </si>
  <si>
    <t>""</t>
    <phoneticPr fontId="4"/>
  </si>
  <si>
    <t>工事種別</t>
  </si>
  <si>
    <t>主要用途備考</t>
    <rPh sb="0" eb="2">
      <t>シュヨウ</t>
    </rPh>
    <rPh sb="2" eb="4">
      <t>ヨウト</t>
    </rPh>
    <rPh sb="4" eb="6">
      <t>ビコウ</t>
    </rPh>
    <phoneticPr fontId="0"/>
  </si>
  <si>
    <t>主要用途表示</t>
  </si>
  <si>
    <t>敷地備考</t>
  </si>
  <si>
    <t>建築可能な建ぺい率</t>
    <rPh sb="0" eb="2">
      <t>ケンチク</t>
    </rPh>
    <rPh sb="2" eb="4">
      <t>カノウ</t>
    </rPh>
    <rPh sb="5" eb="6">
      <t>ケン</t>
    </rPh>
    <rPh sb="8" eb="9">
      <t>リツ</t>
    </rPh>
    <phoneticPr fontId="0"/>
  </si>
  <si>
    <t>建築可能な容積率</t>
  </si>
  <si>
    <t>後退部分敷地面積</t>
  </si>
  <si>
    <t>敷地面積の合計</t>
  </si>
  <si>
    <t>建ぺい率d</t>
  </si>
  <si>
    <t>建ぺい率c</t>
  </si>
  <si>
    <t>建ぺい率b</t>
  </si>
  <si>
    <t>建ぺい率a</t>
  </si>
  <si>
    <t>容積率d</t>
  </si>
  <si>
    <t>容積率c</t>
  </si>
  <si>
    <t>容積率b</t>
  </si>
  <si>
    <t>容積率a</t>
  </si>
  <si>
    <t>用途地域d</t>
  </si>
  <si>
    <t>用途地域c</t>
  </si>
  <si>
    <t>用途地域b</t>
  </si>
  <si>
    <t>用途地域a</t>
  </si>
  <si>
    <t>敷地面積d壁面後退部分</t>
  </si>
  <si>
    <t>敷地面積c壁面後退部分</t>
  </si>
  <si>
    <t>敷地面積b壁面後退部分</t>
  </si>
  <si>
    <t>敷地面積a壁面後退部分</t>
  </si>
  <si>
    <t>敷地面積d</t>
  </si>
  <si>
    <t>敷地面積c</t>
  </si>
  <si>
    <t>敷地面積b</t>
  </si>
  <si>
    <t>敷地面積a</t>
  </si>
  <si>
    <t>道路接道</t>
  </si>
  <si>
    <t>道路幅員</t>
  </si>
  <si>
    <t>その他の区域6</t>
  </si>
  <si>
    <t>その他の区域5</t>
  </si>
  <si>
    <t>その他の区域4</t>
  </si>
  <si>
    <t>その他の区域3</t>
  </si>
  <si>
    <t>その他の区域2</t>
  </si>
  <si>
    <t>その他の区域1</t>
  </si>
  <si>
    <t>防火地域2</t>
  </si>
  <si>
    <t>防火地域1</t>
  </si>
  <si>
    <t>市街化選択2</t>
  </si>
  <si>
    <t>""</t>
    <phoneticPr fontId="4"/>
  </si>
  <si>
    <t>市街化選択</t>
  </si>
  <si>
    <t>都市計画区域内外</t>
  </si>
  <si>
    <t>住居表示その他</t>
  </si>
  <si>
    <t>住居表示市町</t>
  </si>
  <si>
    <t>住居表示県</t>
  </si>
  <si>
    <t>地名地番その他</t>
  </si>
  <si>
    <t>地名地番市町</t>
  </si>
  <si>
    <t>地名地番県</t>
  </si>
  <si>
    <t>建築名称フリガナ</t>
  </si>
  <si>
    <t>建築名称</t>
  </si>
  <si>
    <t>一面備考</t>
  </si>
  <si>
    <t>施工者実FAX番号</t>
  </si>
  <si>
    <t>施工者実電話番号</t>
  </si>
  <si>
    <t>施工者実担当氏名</t>
  </si>
  <si>
    <t>施工者電話番号</t>
  </si>
  <si>
    <t>施工者所在地</t>
  </si>
  <si>
    <t>施工者郵便番号</t>
  </si>
  <si>
    <t>施工者営業所名</t>
  </si>
  <si>
    <t>施工者営業所登録番号</t>
  </si>
  <si>
    <t>"　"</t>
    <phoneticPr fontId="4"/>
  </si>
  <si>
    <t>施工者営業所名資格</t>
  </si>
  <si>
    <t>施工者営業所名登録種類</t>
  </si>
  <si>
    <t>施工者氏名</t>
  </si>
  <si>
    <t>監理者設計図書</t>
  </si>
  <si>
    <t>監理者電話番号</t>
  </si>
  <si>
    <t>監理者所在地</t>
  </si>
  <si>
    <t>監理者郵便番号</t>
  </si>
  <si>
    <t>監理者事務所名</t>
  </si>
  <si>
    <t>監理者事務所登録番号</t>
  </si>
  <si>
    <t>監理者事務所名登録種類</t>
  </si>
  <si>
    <t>監理者事務所名資格</t>
  </si>
  <si>
    <t>監理者氏名</t>
  </si>
  <si>
    <t>監理者登録番号</t>
  </si>
  <si>
    <t>監理者登録種類</t>
  </si>
  <si>
    <t>監理者資格</t>
  </si>
  <si>
    <t>設計意見建築設備設計図書</t>
  </si>
  <si>
    <t>設計意見建築設備登録番号</t>
  </si>
  <si>
    <t>建築設備電話番号</t>
  </si>
  <si>
    <t>建築設備所在地</t>
  </si>
  <si>
    <t>建築設備郵便番号</t>
  </si>
  <si>
    <t>建築設備勤務先</t>
  </si>
  <si>
    <t>建築設備氏名</t>
  </si>
  <si>
    <t>設計者作成した設計図書</t>
    <rPh sb="3" eb="5">
      <t>サクセイ</t>
    </rPh>
    <rPh sb="7" eb="9">
      <t>セッケイ</t>
    </rPh>
    <rPh sb="9" eb="11">
      <t>トショ</t>
    </rPh>
    <phoneticPr fontId="0"/>
  </si>
  <si>
    <t>設計者FAX番号</t>
  </si>
  <si>
    <t>設計者電話番号</t>
  </si>
  <si>
    <t>設計者所在地</t>
  </si>
  <si>
    <t>設計者郵便番号</t>
  </si>
  <si>
    <t>設計者事務所名</t>
  </si>
  <si>
    <t>設計者事務所登録番号</t>
  </si>
  <si>
    <t>設計者事務所名登録種類</t>
  </si>
  <si>
    <t>設計者事務所名資格</t>
  </si>
  <si>
    <t>設計者実担当氏名</t>
  </si>
  <si>
    <t>設計者氏名</t>
  </si>
  <si>
    <t>設計者登録番号</t>
  </si>
  <si>
    <t>設計者登録種類</t>
  </si>
  <si>
    <t>設計者資格</t>
  </si>
  <si>
    <t>建築主会社名フリガナ</t>
    <rPh sb="0" eb="2">
      <t>ケンチク</t>
    </rPh>
    <rPh sb="2" eb="3">
      <t>ヌシ</t>
    </rPh>
    <phoneticPr fontId="0"/>
  </si>
  <si>
    <t>代理者FAX番号</t>
  </si>
  <si>
    <t>代理者電話番号</t>
  </si>
  <si>
    <t>代理者所在地</t>
  </si>
  <si>
    <t>代理者郵便番号</t>
  </si>
  <si>
    <t>代理者事務所名</t>
  </si>
  <si>
    <t>代理者事務所登録番号</t>
  </si>
  <si>
    <t>代理者事務所名登録種類</t>
  </si>
  <si>
    <t>代理者事務所名資格</t>
  </si>
  <si>
    <t>代理者氏名</t>
  </si>
  <si>
    <t>代理者登録番号</t>
  </si>
  <si>
    <t>代理者登録種類</t>
  </si>
  <si>
    <t>代理者資格</t>
  </si>
  <si>
    <t>建築主電話番号</t>
  </si>
  <si>
    <t>建築主住所</t>
  </si>
  <si>
    <t>建築主郵便番号</t>
  </si>
  <si>
    <t>建築主氏名１フリガナ</t>
    <phoneticPr fontId="4"/>
  </si>
  <si>
    <t>建築主氏名１</t>
    <phoneticPr fontId="4"/>
  </si>
  <si>
    <t>メーカー事業所</t>
  </si>
  <si>
    <t>メーカー会社名</t>
  </si>
  <si>
    <t>値16</t>
    <rPh sb="0" eb="1">
      <t>アタイ</t>
    </rPh>
    <phoneticPr fontId="4"/>
  </si>
  <si>
    <t>値15</t>
    <rPh sb="0" eb="1">
      <t>アタイ</t>
    </rPh>
    <phoneticPr fontId="4"/>
  </si>
  <si>
    <t>値14</t>
    <rPh sb="0" eb="1">
      <t>アタイ</t>
    </rPh>
    <phoneticPr fontId="4"/>
  </si>
  <si>
    <t>値13</t>
    <rPh sb="0" eb="1">
      <t>アタイ</t>
    </rPh>
    <phoneticPr fontId="4"/>
  </si>
  <si>
    <t>値12</t>
    <rPh sb="0" eb="1">
      <t>アタイ</t>
    </rPh>
    <phoneticPr fontId="4"/>
  </si>
  <si>
    <t>値11</t>
    <rPh sb="0" eb="1">
      <t>アタイ</t>
    </rPh>
    <phoneticPr fontId="4"/>
  </si>
  <si>
    <t>値10</t>
    <rPh sb="0" eb="1">
      <t>アタイ</t>
    </rPh>
    <phoneticPr fontId="4"/>
  </si>
  <si>
    <t>値9</t>
    <rPh sb="0" eb="1">
      <t>アタイ</t>
    </rPh>
    <phoneticPr fontId="4"/>
  </si>
  <si>
    <t>値8</t>
    <rPh sb="0" eb="1">
      <t>アタイ</t>
    </rPh>
    <phoneticPr fontId="4"/>
  </si>
  <si>
    <t>値7</t>
    <rPh sb="0" eb="1">
      <t>アタイ</t>
    </rPh>
    <phoneticPr fontId="4"/>
  </si>
  <si>
    <t>値6</t>
    <rPh sb="0" eb="1">
      <t>アタイ</t>
    </rPh>
    <phoneticPr fontId="4"/>
  </si>
  <si>
    <t>値5</t>
    <rPh sb="0" eb="1">
      <t>アタイ</t>
    </rPh>
    <phoneticPr fontId="4"/>
  </si>
  <si>
    <t>値4</t>
    <rPh sb="0" eb="1">
      <t>アタイ</t>
    </rPh>
    <phoneticPr fontId="4"/>
  </si>
  <si>
    <t>値3</t>
    <rPh sb="0" eb="1">
      <t>アタイ</t>
    </rPh>
    <phoneticPr fontId="4"/>
  </si>
  <si>
    <t>値2</t>
    <rPh sb="0" eb="1">
      <t>アタイ</t>
    </rPh>
    <phoneticPr fontId="4"/>
  </si>
  <si>
    <t>値1</t>
    <rPh sb="0" eb="1">
      <t>アタイ</t>
    </rPh>
    <phoneticPr fontId="4"/>
  </si>
  <si>
    <t>入力項目</t>
    <rPh sb="0" eb="2">
      <t>ニュウリョク</t>
    </rPh>
    <rPh sb="2" eb="4">
      <t>コウモク</t>
    </rPh>
    <phoneticPr fontId="4"/>
  </si>
  <si>
    <t>フィールド名</t>
    <rPh sb="5" eb="6">
      <t>メイ</t>
    </rPh>
    <phoneticPr fontId="4"/>
  </si>
  <si>
    <t>「主要用途」が３つまで入力できるようになりました。</t>
    <rPh sb="1" eb="3">
      <t>シュヨウ</t>
    </rPh>
    <rPh sb="3" eb="5">
      <t>ヨウト</t>
    </rPh>
    <rPh sb="11" eb="13">
      <t>ニュウリョク</t>
    </rPh>
    <phoneticPr fontId="4"/>
  </si>
  <si>
    <t>確認申請書（建築物）、計画変更確認申請書（建築物）、建築計画概要書の変更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8">
      <t>ケンチク</t>
    </rPh>
    <rPh sb="28" eb="30">
      <t>ケイカク</t>
    </rPh>
    <rPh sb="30" eb="33">
      <t>ガイヨウショ</t>
    </rPh>
    <rPh sb="34" eb="36">
      <t>ヘンコウ</t>
    </rPh>
    <phoneticPr fontId="4"/>
  </si>
  <si>
    <t>「中間検査申請書（注記）」の変更</t>
    <rPh sb="1" eb="3">
      <t>チュウカン</t>
    </rPh>
    <rPh sb="3" eb="5">
      <t>ケンサ</t>
    </rPh>
    <rPh sb="5" eb="8">
      <t>シンセイショ</t>
    </rPh>
    <rPh sb="9" eb="11">
      <t>チュウキ</t>
    </rPh>
    <rPh sb="14" eb="16">
      <t>ヘンコウ</t>
    </rPh>
    <phoneticPr fontId="4"/>
  </si>
  <si>
    <t>「完了検査申請書（注記）」の変更</t>
  </si>
  <si>
    <t>「中間検査申請書」の変更</t>
    <rPh sb="1" eb="3">
      <t>チュウカン</t>
    </rPh>
    <rPh sb="3" eb="5">
      <t>ケンサ</t>
    </rPh>
    <rPh sb="5" eb="8">
      <t>シンセイショ</t>
    </rPh>
    <rPh sb="10" eb="12">
      <t>ヘンコウ</t>
    </rPh>
    <phoneticPr fontId="4"/>
  </si>
  <si>
    <t>「完了検査申請書」の変更</t>
    <phoneticPr fontId="4"/>
  </si>
  <si>
    <t>｢確認申請書{建築物）」、「計画変更確認申請書（建築物）」の変更</t>
    <rPh sb="1" eb="3">
      <t>カクニン</t>
    </rPh>
    <rPh sb="3" eb="6">
      <t>シンセイショ</t>
    </rPh>
    <rPh sb="7" eb="10">
      <t>ケンチクブツ</t>
    </rPh>
    <rPh sb="14" eb="16">
      <t>ケイカク</t>
    </rPh>
    <rPh sb="16" eb="18">
      <t>ヘンコウ</t>
    </rPh>
    <rPh sb="18" eb="20">
      <t>カクニン</t>
    </rPh>
    <rPh sb="20" eb="23">
      <t>シンセイショ</t>
    </rPh>
    <rPh sb="24" eb="27">
      <t>ケンチクブツ</t>
    </rPh>
    <rPh sb="30" eb="32">
      <t>ヘンコウ</t>
    </rPh>
    <phoneticPr fontId="4"/>
  </si>
  <si>
    <t>「確認申請書（建築物入力画面）」の変更</t>
    <rPh sb="1" eb="3">
      <t>カクニン</t>
    </rPh>
    <rPh sb="3" eb="6">
      <t>シンセイショ</t>
    </rPh>
    <rPh sb="7" eb="10">
      <t>ケンチクブツ</t>
    </rPh>
    <rPh sb="10" eb="12">
      <t>ニュウリョク</t>
    </rPh>
    <rPh sb="12" eb="14">
      <t>ガメン</t>
    </rPh>
    <rPh sb="17" eb="19">
      <t>ヘンコウ</t>
    </rPh>
    <phoneticPr fontId="4"/>
  </si>
  <si>
    <t>平成26年</t>
    <rPh sb="0" eb="2">
      <t>ヘイセイ</t>
    </rPh>
    <rPh sb="4" eb="5">
      <t>ネン</t>
    </rPh>
    <phoneticPr fontId="4"/>
  </si>
  <si>
    <t>平成25年</t>
    <rPh sb="0" eb="2">
      <t>ヘイセイ</t>
    </rPh>
    <rPh sb="4" eb="5">
      <t>ネン</t>
    </rPh>
    <phoneticPr fontId="4"/>
  </si>
  <si>
    <t>確認申請書（建築物）、計画変更確認申請書（建築物）の第3面、建築計画概要書の第2面の変更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7">
      <t>ダイ</t>
    </rPh>
    <rPh sb="28" eb="29">
      <t>メン</t>
    </rPh>
    <rPh sb="30" eb="32">
      <t>ケンチク</t>
    </rPh>
    <rPh sb="32" eb="34">
      <t>ケイカク</t>
    </rPh>
    <rPh sb="34" eb="37">
      <t>ガイヨウショ</t>
    </rPh>
    <rPh sb="38" eb="39">
      <t>ダイ</t>
    </rPh>
    <rPh sb="40" eb="41">
      <t>メン</t>
    </rPh>
    <rPh sb="42" eb="44">
      <t>ヘンコウ</t>
    </rPh>
    <phoneticPr fontId="4"/>
  </si>
  <si>
    <t>国土交通省令第76号による</t>
    <rPh sb="0" eb="2">
      <t>コクド</t>
    </rPh>
    <rPh sb="2" eb="5">
      <t>コウツウショウ</t>
    </rPh>
    <rPh sb="5" eb="6">
      <t>レイ</t>
    </rPh>
    <rPh sb="6" eb="7">
      <t>ダイ</t>
    </rPh>
    <rPh sb="9" eb="10">
      <t>ゴウ</t>
    </rPh>
    <phoneticPr fontId="4"/>
  </si>
  <si>
    <t>「他の建築主」「他の建築主(2)」のタブ名称と位置の変更</t>
    <rPh sb="1" eb="2">
      <t>タ</t>
    </rPh>
    <rPh sb="3" eb="5">
      <t>ケンチク</t>
    </rPh>
    <rPh sb="5" eb="6">
      <t>ヌシ</t>
    </rPh>
    <rPh sb="8" eb="9">
      <t>タ</t>
    </rPh>
    <rPh sb="10" eb="12">
      <t>ケンチク</t>
    </rPh>
    <rPh sb="12" eb="13">
      <t>ヌシ</t>
    </rPh>
    <rPh sb="20" eb="22">
      <t>メイショウ</t>
    </rPh>
    <rPh sb="23" eb="25">
      <t>イチ</t>
    </rPh>
    <rPh sb="26" eb="28">
      <t>ヘンコウ</t>
    </rPh>
    <phoneticPr fontId="4"/>
  </si>
  <si>
    <t>平成24年</t>
    <rPh sb="0" eb="2">
      <t>ヘイセイ</t>
    </rPh>
    <rPh sb="4" eb="5">
      <t>ネン</t>
    </rPh>
    <phoneticPr fontId="4"/>
  </si>
  <si>
    <t>「確認審査追加説明書」の変更</t>
    <rPh sb="1" eb="3">
      <t>カクニン</t>
    </rPh>
    <rPh sb="3" eb="5">
      <t>シンサ</t>
    </rPh>
    <rPh sb="5" eb="7">
      <t>ツイカ</t>
    </rPh>
    <rPh sb="7" eb="10">
      <t>セツメイショ</t>
    </rPh>
    <rPh sb="12" eb="14">
      <t>ヘンコウ</t>
    </rPh>
    <phoneticPr fontId="4"/>
  </si>
  <si>
    <t>建築基準法施行規則の改正による</t>
    <phoneticPr fontId="4"/>
  </si>
  <si>
    <t>「確認申請書（建築物）」の「建物別概要入力」欄を増やしました。</t>
    <rPh sb="1" eb="3">
      <t>カクニン</t>
    </rPh>
    <rPh sb="3" eb="6">
      <t>シンセイショ</t>
    </rPh>
    <rPh sb="7" eb="10">
      <t>ケンチクブツ</t>
    </rPh>
    <rPh sb="14" eb="16">
      <t>タテモノ</t>
    </rPh>
    <rPh sb="16" eb="17">
      <t>ベツ</t>
    </rPh>
    <rPh sb="17" eb="19">
      <t>ガイヨウ</t>
    </rPh>
    <rPh sb="19" eb="21">
      <t>ニュウリョク</t>
    </rPh>
    <rPh sb="22" eb="23">
      <t>ラン</t>
    </rPh>
    <rPh sb="24" eb="25">
      <t>フ</t>
    </rPh>
    <phoneticPr fontId="4"/>
  </si>
  <si>
    <t>平成22年</t>
    <rPh sb="0" eb="2">
      <t>ヘイセイ</t>
    </rPh>
    <rPh sb="4" eb="5">
      <t>ネン</t>
    </rPh>
    <phoneticPr fontId="4"/>
  </si>
  <si>
    <t>｢確認申請書{建築物）」、「建築計画概要書」、「計画変更確認申請書（建築物）」の変更</t>
    <rPh sb="1" eb="3">
      <t>カクニン</t>
    </rPh>
    <rPh sb="3" eb="6">
      <t>シンセイショ</t>
    </rPh>
    <rPh sb="7" eb="10">
      <t>ケンチクブツ</t>
    </rPh>
    <rPh sb="14" eb="16">
      <t>ケンチク</t>
    </rPh>
    <rPh sb="16" eb="18">
      <t>ケイカク</t>
    </rPh>
    <rPh sb="18" eb="20">
      <t>ガイヨウ</t>
    </rPh>
    <rPh sb="20" eb="21">
      <t>ショ</t>
    </rPh>
    <rPh sb="24" eb="26">
      <t>ケイカク</t>
    </rPh>
    <rPh sb="26" eb="28">
      <t>ヘンコウ</t>
    </rPh>
    <rPh sb="28" eb="30">
      <t>カクニン</t>
    </rPh>
    <rPh sb="30" eb="33">
      <t>シンセイショ</t>
    </rPh>
    <rPh sb="34" eb="37">
      <t>ケンチクブツ</t>
    </rPh>
    <rPh sb="40" eb="42">
      <t>ヘンコウ</t>
    </rPh>
    <phoneticPr fontId="4"/>
  </si>
  <si>
    <t>建築基準法施行規則の改正による</t>
    <rPh sb="0" eb="2">
      <t>ケンチク</t>
    </rPh>
    <rPh sb="2" eb="5">
      <t>キジュンホウ</t>
    </rPh>
    <rPh sb="5" eb="7">
      <t>セコウ</t>
    </rPh>
    <rPh sb="7" eb="9">
      <t>キソク</t>
    </rPh>
    <rPh sb="10" eb="12">
      <t>カイセイ</t>
    </rPh>
    <phoneticPr fontId="4"/>
  </si>
  <si>
    <t>『5.その他の区域、地域、地区又は街区』　入力スペースを増やしました。</t>
    <rPh sb="5" eb="6">
      <t>タ</t>
    </rPh>
    <rPh sb="7" eb="9">
      <t>クイキ</t>
    </rPh>
    <rPh sb="10" eb="12">
      <t>チイキ</t>
    </rPh>
    <rPh sb="13" eb="15">
      <t>チク</t>
    </rPh>
    <rPh sb="15" eb="16">
      <t>マタ</t>
    </rPh>
    <rPh sb="17" eb="19">
      <t>ガイク</t>
    </rPh>
    <rPh sb="21" eb="23">
      <t>ニュウリョク</t>
    </rPh>
    <rPh sb="28" eb="29">
      <t>フ</t>
    </rPh>
    <phoneticPr fontId="4"/>
  </si>
  <si>
    <t>「確認申請書（建築物入力画面」</t>
    <rPh sb="1" eb="3">
      <t>カクニン</t>
    </rPh>
    <rPh sb="3" eb="6">
      <t>シンセイショ</t>
    </rPh>
    <rPh sb="7" eb="10">
      <t>ケンチクブツ</t>
    </rPh>
    <rPh sb="10" eb="12">
      <t>ニュウリョク</t>
    </rPh>
    <rPh sb="12" eb="14">
      <t>ガメン</t>
    </rPh>
    <phoneticPr fontId="4"/>
  </si>
  <si>
    <t>「建築工事届」の様式変更</t>
    <rPh sb="8" eb="10">
      <t>ヨウシキ</t>
    </rPh>
    <rPh sb="10" eb="12">
      <t>ヘンコウ</t>
    </rPh>
    <phoneticPr fontId="4"/>
  </si>
  <si>
    <t>平成21年</t>
    <rPh sb="0" eb="2">
      <t>ヘイセイ</t>
    </rPh>
    <rPh sb="4" eb="5">
      <t>ネン</t>
    </rPh>
    <phoneticPr fontId="4"/>
  </si>
  <si>
    <t>一部修正をしました</t>
    <rPh sb="0" eb="2">
      <t>イチブ</t>
    </rPh>
    <rPh sb="2" eb="4">
      <t>シュウセイ</t>
    </rPh>
    <phoneticPr fontId="4"/>
  </si>
  <si>
    <t>「工事監理者届」</t>
  </si>
  <si>
    <t>(削除)</t>
    <rPh sb="1" eb="3">
      <t>サクジョ</t>
    </rPh>
    <phoneticPr fontId="4"/>
  </si>
  <si>
    <t>「軽微な変更説明書」</t>
    <phoneticPr fontId="4"/>
  </si>
  <si>
    <t>「完了検査追加説明書」</t>
  </si>
  <si>
    <t>「確認審査追加説明書」</t>
  </si>
  <si>
    <t>「工事施工者届」</t>
  </si>
  <si>
    <t>「建築主変更届」</t>
  </si>
  <si>
    <t>「検査取り下げ届」</t>
  </si>
  <si>
    <t>「工事取り止め届」</t>
  </si>
  <si>
    <t>「確認申請取り下げ届」</t>
  </si>
  <si>
    <t>「軽微変更報告書」</t>
    <phoneticPr fontId="4"/>
  </si>
  <si>
    <t>業務規程改定に伴い下記の帳票について一部修正または削除しました</t>
    <rPh sb="0" eb="2">
      <t>ギョウム</t>
    </rPh>
    <rPh sb="2" eb="4">
      <t>キテイ</t>
    </rPh>
    <rPh sb="4" eb="6">
      <t>カイテイ</t>
    </rPh>
    <rPh sb="7" eb="8">
      <t>トモナ</t>
    </rPh>
    <rPh sb="9" eb="11">
      <t>カキ</t>
    </rPh>
    <rPh sb="12" eb="14">
      <t>チョウヒョウ</t>
    </rPh>
    <rPh sb="18" eb="20">
      <t>イチブ</t>
    </rPh>
    <rPh sb="20" eb="22">
      <t>シュウセイ</t>
    </rPh>
    <rPh sb="25" eb="27">
      <t>サクジョ</t>
    </rPh>
    <phoneticPr fontId="4"/>
  </si>
  <si>
    <t>「建築計画概要書」を一部修正しました</t>
    <rPh sb="1" eb="3">
      <t>ケンチク</t>
    </rPh>
    <rPh sb="3" eb="5">
      <t>ケイカク</t>
    </rPh>
    <rPh sb="5" eb="8">
      <t>ガイヨウショ</t>
    </rPh>
    <rPh sb="10" eb="12">
      <t>イチブ</t>
    </rPh>
    <rPh sb="12" eb="14">
      <t>シュウセイ</t>
    </rPh>
    <phoneticPr fontId="4"/>
  </si>
  <si>
    <t>「工事監理者届」を一部修正しました</t>
    <rPh sb="1" eb="3">
      <t>コウジ</t>
    </rPh>
    <rPh sb="3" eb="5">
      <t>カンリ</t>
    </rPh>
    <rPh sb="5" eb="6">
      <t>シャ</t>
    </rPh>
    <rPh sb="6" eb="7">
      <t>トド</t>
    </rPh>
    <rPh sb="9" eb="11">
      <t>イチブ</t>
    </rPh>
    <rPh sb="11" eb="13">
      <t>シュウセイ</t>
    </rPh>
    <phoneticPr fontId="4"/>
  </si>
  <si>
    <t>平成20年</t>
    <rPh sb="0" eb="2">
      <t>ヘイセイ</t>
    </rPh>
    <rPh sb="4" eb="5">
      <t>ネン</t>
    </rPh>
    <phoneticPr fontId="4"/>
  </si>
  <si>
    <t>建築基準法施行規則見直しにより、「確認申請書（建築物)注記」、「完了検査申請書注記」および「中間検査申請書注記」を修正しました。</t>
    <rPh sb="0" eb="2">
      <t>ケンチク</t>
    </rPh>
    <rPh sb="2" eb="5">
      <t>キジュンホウ</t>
    </rPh>
    <rPh sb="5" eb="7">
      <t>セコウ</t>
    </rPh>
    <rPh sb="7" eb="9">
      <t>キソク</t>
    </rPh>
    <rPh sb="9" eb="11">
      <t>ミナオ</t>
    </rPh>
    <rPh sb="17" eb="19">
      <t>カクニン</t>
    </rPh>
    <rPh sb="19" eb="21">
      <t>シンセイ</t>
    </rPh>
    <rPh sb="21" eb="22">
      <t>ショ</t>
    </rPh>
    <rPh sb="23" eb="26">
      <t>ケンチクブツ</t>
    </rPh>
    <rPh sb="27" eb="29">
      <t>チュウキ</t>
    </rPh>
    <rPh sb="32" eb="34">
      <t>カンリョウ</t>
    </rPh>
    <rPh sb="34" eb="36">
      <t>ケンサ</t>
    </rPh>
    <rPh sb="36" eb="39">
      <t>シンセイショ</t>
    </rPh>
    <rPh sb="39" eb="41">
      <t>チュウキ</t>
    </rPh>
    <rPh sb="46" eb="48">
      <t>チュウカン</t>
    </rPh>
    <rPh sb="48" eb="50">
      <t>ケンサ</t>
    </rPh>
    <rPh sb="50" eb="53">
      <t>シンセイショ</t>
    </rPh>
    <rPh sb="53" eb="55">
      <t>チュウキ</t>
    </rPh>
    <rPh sb="57" eb="59">
      <t>シュウセイ</t>
    </rPh>
    <phoneticPr fontId="4"/>
  </si>
  <si>
    <t>「確認審査追加説明書」を一部修正しました</t>
    <rPh sb="1" eb="3">
      <t>カクニン</t>
    </rPh>
    <rPh sb="3" eb="5">
      <t>シンサ</t>
    </rPh>
    <rPh sb="5" eb="7">
      <t>ツイカ</t>
    </rPh>
    <rPh sb="7" eb="10">
      <t>セツメイショ</t>
    </rPh>
    <rPh sb="12" eb="14">
      <t>イチブ</t>
    </rPh>
    <rPh sb="14" eb="16">
      <t>シュウセイ</t>
    </rPh>
    <phoneticPr fontId="4"/>
  </si>
  <si>
    <t>「完了検査申請書」「完了検査申請書（申請者複数）」の第三面について、「工事完了予定年月日」を「工事完了年月日」に訂正しました。</t>
    <rPh sb="1" eb="3">
      <t>カンリョウ</t>
    </rPh>
    <rPh sb="3" eb="5">
      <t>ケンサ</t>
    </rPh>
    <rPh sb="5" eb="8">
      <t>シンセイショ</t>
    </rPh>
    <rPh sb="10" eb="12">
      <t>カンリョウ</t>
    </rPh>
    <rPh sb="12" eb="14">
      <t>ケンサ</t>
    </rPh>
    <rPh sb="14" eb="17">
      <t>シンセイショ</t>
    </rPh>
    <rPh sb="18" eb="21">
      <t>シンセイシャ</t>
    </rPh>
    <rPh sb="21" eb="23">
      <t>フクスウ</t>
    </rPh>
    <rPh sb="26" eb="27">
      <t>ダイ</t>
    </rPh>
    <rPh sb="27" eb="28">
      <t>サン</t>
    </rPh>
    <rPh sb="28" eb="29">
      <t>メン</t>
    </rPh>
    <rPh sb="35" eb="37">
      <t>コウジ</t>
    </rPh>
    <rPh sb="37" eb="39">
      <t>カンリョウ</t>
    </rPh>
    <rPh sb="39" eb="41">
      <t>ヨテイ</t>
    </rPh>
    <rPh sb="41" eb="44">
      <t>ネンガッピ</t>
    </rPh>
    <rPh sb="47" eb="49">
      <t>コウジ</t>
    </rPh>
    <rPh sb="49" eb="51">
      <t>カンリョウ</t>
    </rPh>
    <rPh sb="51" eb="54">
      <t>ネンガッピ</t>
    </rPh>
    <rPh sb="56" eb="58">
      <t>テイセイ</t>
    </rPh>
    <phoneticPr fontId="4"/>
  </si>
  <si>
    <t>「軽微な変更説明書」を追加しました</t>
    <rPh sb="1" eb="3">
      <t>ケイビ</t>
    </rPh>
    <rPh sb="4" eb="6">
      <t>ヘンコウ</t>
    </rPh>
    <rPh sb="6" eb="9">
      <t>セツメイショ</t>
    </rPh>
    <rPh sb="11" eb="13">
      <t>ツイカ</t>
    </rPh>
    <phoneticPr fontId="4"/>
  </si>
  <si>
    <t>「確認申請書（建築物入力）」建物別概要2.用途をプルダウンからコード選択の際に自動入力（手修正可能）に変更しました。</t>
    <rPh sb="1" eb="3">
      <t>カクニン</t>
    </rPh>
    <rPh sb="3" eb="6">
      <t>シンセイショ</t>
    </rPh>
    <rPh sb="7" eb="10">
      <t>ケンチクブツ</t>
    </rPh>
    <rPh sb="10" eb="12">
      <t>ニュウリョク</t>
    </rPh>
    <rPh sb="14" eb="16">
      <t>タテモノ</t>
    </rPh>
    <rPh sb="16" eb="17">
      <t>ベツ</t>
    </rPh>
    <rPh sb="17" eb="19">
      <t>ガイヨウ</t>
    </rPh>
    <rPh sb="21" eb="23">
      <t>ヨウト</t>
    </rPh>
    <rPh sb="34" eb="36">
      <t>センタク</t>
    </rPh>
    <rPh sb="37" eb="38">
      <t>サイ</t>
    </rPh>
    <rPh sb="39" eb="41">
      <t>ジドウ</t>
    </rPh>
    <rPh sb="41" eb="43">
      <t>ニュウリョク</t>
    </rPh>
    <rPh sb="44" eb="45">
      <t>テ</t>
    </rPh>
    <rPh sb="45" eb="47">
      <t>シュウセイ</t>
    </rPh>
    <rPh sb="47" eb="49">
      <t>カノウ</t>
    </rPh>
    <rPh sb="51" eb="53">
      <t>ヘンコウ</t>
    </rPh>
    <phoneticPr fontId="4"/>
  </si>
  <si>
    <t>「確認申請書（建築物）入力」第四面10.床面積の入力欄を増やし、第五面も追加しました。</t>
    <rPh sb="1" eb="3">
      <t>カクニン</t>
    </rPh>
    <rPh sb="3" eb="6">
      <t>シンセイショ</t>
    </rPh>
    <rPh sb="7" eb="10">
      <t>ケンチクブツ</t>
    </rPh>
    <rPh sb="11" eb="13">
      <t>ニュウリョク</t>
    </rPh>
    <rPh sb="14" eb="15">
      <t>ダイ</t>
    </rPh>
    <rPh sb="15" eb="17">
      <t>ヨンメン</t>
    </rPh>
    <rPh sb="20" eb="23">
      <t>ユカメンセキ</t>
    </rPh>
    <rPh sb="24" eb="26">
      <t>ニュウリョク</t>
    </rPh>
    <rPh sb="26" eb="27">
      <t>ラン</t>
    </rPh>
    <rPh sb="28" eb="29">
      <t>フ</t>
    </rPh>
    <rPh sb="32" eb="33">
      <t>ダイ</t>
    </rPh>
    <rPh sb="33" eb="35">
      <t>ゴメン</t>
    </rPh>
    <rPh sb="36" eb="38">
      <t>ツイカ</t>
    </rPh>
    <phoneticPr fontId="4"/>
  </si>
  <si>
    <t>「完了検査追加説明書」を追加しました</t>
    <rPh sb="1" eb="3">
      <t>カンリョウ</t>
    </rPh>
    <rPh sb="3" eb="5">
      <t>ケンサ</t>
    </rPh>
    <rPh sb="5" eb="7">
      <t>ツイカ</t>
    </rPh>
    <rPh sb="7" eb="10">
      <t>セツメイショ</t>
    </rPh>
    <rPh sb="12" eb="14">
      <t>ツイカ</t>
    </rPh>
    <phoneticPr fontId="4"/>
  </si>
  <si>
    <t>「確認審査追加説明書」を追加しました</t>
    <rPh sb="1" eb="3">
      <t>カクニン</t>
    </rPh>
    <rPh sb="3" eb="5">
      <t>シンサ</t>
    </rPh>
    <rPh sb="5" eb="7">
      <t>ツイカ</t>
    </rPh>
    <rPh sb="7" eb="10">
      <t>セツメイショ</t>
    </rPh>
    <rPh sb="12" eb="14">
      <t>ツイカ</t>
    </rPh>
    <phoneticPr fontId="4"/>
  </si>
  <si>
    <t>印刷領域を示す点線を消去しました（フッターの変更なし）</t>
    <rPh sb="0" eb="2">
      <t>インサツ</t>
    </rPh>
    <rPh sb="2" eb="4">
      <t>リョウイキ</t>
    </rPh>
    <rPh sb="5" eb="6">
      <t>シメ</t>
    </rPh>
    <rPh sb="7" eb="9">
      <t>テンセン</t>
    </rPh>
    <rPh sb="10" eb="12">
      <t>ショウキョ</t>
    </rPh>
    <phoneticPr fontId="4"/>
  </si>
  <si>
    <t>シートの保護を解除しました（フッターの変更なし）</t>
    <rPh sb="4" eb="6">
      <t>ホゴ</t>
    </rPh>
    <rPh sb="7" eb="9">
      <t>カイジョ</t>
    </rPh>
    <phoneticPr fontId="4"/>
  </si>
  <si>
    <t>地名地番・住居表示の表示スペースを２行にしました（フッターの変更なし）</t>
    <rPh sb="0" eb="2">
      <t>チメイ</t>
    </rPh>
    <rPh sb="2" eb="4">
      <t>チバン</t>
    </rPh>
    <rPh sb="5" eb="7">
      <t>ジュウキョ</t>
    </rPh>
    <rPh sb="7" eb="9">
      <t>ヒョウジ</t>
    </rPh>
    <rPh sb="10" eb="12">
      <t>ヒョウジ</t>
    </rPh>
    <rPh sb="18" eb="19">
      <t>ギョウ</t>
    </rPh>
    <rPh sb="30" eb="32">
      <t>ヘンコウ</t>
    </rPh>
    <phoneticPr fontId="4"/>
  </si>
  <si>
    <t>｢完了検査添付資料」を「完了検査添付写真（内装仕上）」に変更しました。</t>
    <rPh sb="1" eb="3">
      <t>カンリョウ</t>
    </rPh>
    <rPh sb="3" eb="5">
      <t>ケンサ</t>
    </rPh>
    <rPh sb="5" eb="7">
      <t>テンプ</t>
    </rPh>
    <rPh sb="7" eb="9">
      <t>シリョウ</t>
    </rPh>
    <rPh sb="12" eb="14">
      <t>カンリョウ</t>
    </rPh>
    <rPh sb="14" eb="16">
      <t>ケンサ</t>
    </rPh>
    <rPh sb="16" eb="18">
      <t>テンプ</t>
    </rPh>
    <rPh sb="18" eb="20">
      <t>シャシン</t>
    </rPh>
    <rPh sb="21" eb="23">
      <t>ナイソウ</t>
    </rPh>
    <rPh sb="23" eb="25">
      <t>シア</t>
    </rPh>
    <rPh sb="28" eb="30">
      <t>ヘンコウ</t>
    </rPh>
    <phoneticPr fontId="4"/>
  </si>
  <si>
    <t>「検査添付写真（軸組仕口）」を追加しました。</t>
    <rPh sb="1" eb="3">
      <t>ケンサ</t>
    </rPh>
    <rPh sb="3" eb="5">
      <t>テンプ</t>
    </rPh>
    <rPh sb="5" eb="7">
      <t>シャシン</t>
    </rPh>
    <rPh sb="8" eb="9">
      <t>ジク</t>
    </rPh>
    <rPh sb="9" eb="10">
      <t>グ</t>
    </rPh>
    <rPh sb="10" eb="11">
      <t>シ</t>
    </rPh>
    <rPh sb="11" eb="12">
      <t>グチ</t>
    </rPh>
    <rPh sb="15" eb="17">
      <t>ツイカ</t>
    </rPh>
    <phoneticPr fontId="4"/>
  </si>
  <si>
    <t>支店のプルダウンメニューに東京支店と群馬事務所を追加しました（フッターの変更なし）</t>
    <rPh sb="0" eb="2">
      <t>シテン</t>
    </rPh>
    <rPh sb="13" eb="15">
      <t>トウキョウ</t>
    </rPh>
    <rPh sb="15" eb="17">
      <t>シテン</t>
    </rPh>
    <rPh sb="18" eb="20">
      <t>グンマ</t>
    </rPh>
    <rPh sb="20" eb="22">
      <t>ジム</t>
    </rPh>
    <rPh sb="22" eb="23">
      <t>ショ</t>
    </rPh>
    <rPh sb="24" eb="26">
      <t>ツイカ</t>
    </rPh>
    <rPh sb="36" eb="38">
      <t>ヘンコウ</t>
    </rPh>
    <phoneticPr fontId="4"/>
  </si>
  <si>
    <t>作成した設計図書等の表示スペースを２行にしました（フッターの変更なし）</t>
    <rPh sb="0" eb="2">
      <t>サクセイ</t>
    </rPh>
    <rPh sb="4" eb="6">
      <t>セッケイ</t>
    </rPh>
    <rPh sb="6" eb="8">
      <t>トショ</t>
    </rPh>
    <rPh sb="8" eb="9">
      <t>トウ</t>
    </rPh>
    <rPh sb="10" eb="12">
      <t>ヒョウジ</t>
    </rPh>
    <rPh sb="18" eb="19">
      <t>ギョウ</t>
    </rPh>
    <rPh sb="30" eb="32">
      <t>ヘンコウ</t>
    </rPh>
    <phoneticPr fontId="4"/>
  </si>
  <si>
    <t>代表取締役名表示を中止しました</t>
    <rPh sb="0" eb="2">
      <t>ダイヒョウ</t>
    </rPh>
    <rPh sb="2" eb="5">
      <t>トリシマリヤク</t>
    </rPh>
    <rPh sb="5" eb="6">
      <t>メイ</t>
    </rPh>
    <rPh sb="6" eb="8">
      <t>ヒョウジ</t>
    </rPh>
    <rPh sb="9" eb="11">
      <t>チュウシ</t>
    </rPh>
    <phoneticPr fontId="4"/>
  </si>
  <si>
    <t>建築基準法施行規則等の一部の改正に係る書式の全面変更しました</t>
    <rPh sb="0" eb="2">
      <t>ケンチク</t>
    </rPh>
    <rPh sb="2" eb="4">
      <t>キジュン</t>
    </rPh>
    <rPh sb="4" eb="5">
      <t>ホウ</t>
    </rPh>
    <rPh sb="5" eb="7">
      <t>シコウ</t>
    </rPh>
    <rPh sb="7" eb="9">
      <t>キソク</t>
    </rPh>
    <rPh sb="9" eb="10">
      <t>ナド</t>
    </rPh>
    <rPh sb="11" eb="13">
      <t>イチブ</t>
    </rPh>
    <rPh sb="14" eb="16">
      <t>カイセイ</t>
    </rPh>
    <rPh sb="17" eb="18">
      <t>カカ</t>
    </rPh>
    <rPh sb="19" eb="21">
      <t>ショシキ</t>
    </rPh>
    <rPh sb="22" eb="24">
      <t>ゼンメン</t>
    </rPh>
    <rPh sb="24" eb="26">
      <t>ヘンコウ</t>
    </rPh>
    <phoneticPr fontId="4"/>
  </si>
  <si>
    <t>社長名を変更しました</t>
    <rPh sb="0" eb="3">
      <t>シャチョウメイ</t>
    </rPh>
    <rPh sb="4" eb="6">
      <t>ヘンコウ</t>
    </rPh>
    <phoneticPr fontId="4"/>
  </si>
  <si>
    <t>更新履歴フッターのページを追加しました</t>
    <rPh sb="0" eb="2">
      <t>コウシン</t>
    </rPh>
    <rPh sb="2" eb="4">
      <t>リレキ</t>
    </rPh>
    <rPh sb="13" eb="15">
      <t>ツイカ</t>
    </rPh>
    <phoneticPr fontId="4"/>
  </si>
  <si>
    <t>帳票右下フッターに更新した日付を表示しました</t>
    <rPh sb="0" eb="2">
      <t>チョウヒョウ</t>
    </rPh>
    <rPh sb="2" eb="4">
      <t>ミギシタ</t>
    </rPh>
    <rPh sb="9" eb="11">
      <t>コウシン</t>
    </rPh>
    <rPh sb="13" eb="15">
      <t>ヒヅケ</t>
    </rPh>
    <rPh sb="16" eb="18">
      <t>ヒョウジ</t>
    </rPh>
    <phoneticPr fontId="4"/>
  </si>
  <si>
    <t>トップページより更新履歴のページにリンクをはりました</t>
    <rPh sb="8" eb="10">
      <t>コウシン</t>
    </rPh>
    <rPh sb="10" eb="12">
      <t>リレキ</t>
    </rPh>
    <phoneticPr fontId="4"/>
  </si>
  <si>
    <t>同　リンク不具合を修正しました</t>
    <rPh sb="0" eb="1">
      <t>ドウ</t>
    </rPh>
    <rPh sb="5" eb="8">
      <t>フグアイ</t>
    </rPh>
    <rPh sb="9" eb="11">
      <t>シュウセイ</t>
    </rPh>
    <phoneticPr fontId="4"/>
  </si>
  <si>
    <t>建設業の許可番号種類のプルダウンメニューについて、項目を追加しました</t>
    <rPh sb="25" eb="27">
      <t>コウモク</t>
    </rPh>
    <rPh sb="28" eb="30">
      <t>ツイカ</t>
    </rPh>
    <phoneticPr fontId="4"/>
  </si>
  <si>
    <t>中間検査申込書、完了検査申込書の第一面を変更しました。</t>
    <rPh sb="0" eb="2">
      <t>チュウカン</t>
    </rPh>
    <rPh sb="2" eb="4">
      <t>ケンサ</t>
    </rPh>
    <rPh sb="4" eb="7">
      <t>モウシコミショ</t>
    </rPh>
    <rPh sb="8" eb="10">
      <t>カンリョウ</t>
    </rPh>
    <rPh sb="10" eb="12">
      <t>ケンサ</t>
    </rPh>
    <rPh sb="12" eb="15">
      <t>モウシコミショ</t>
    </rPh>
    <rPh sb="16" eb="17">
      <t>ダイ</t>
    </rPh>
    <rPh sb="17" eb="19">
      <t>イチメン</t>
    </rPh>
    <rPh sb="20" eb="22">
      <t>ヘンコウ</t>
    </rPh>
    <phoneticPr fontId="4"/>
  </si>
  <si>
    <t>事前調査表を削除しました</t>
    <rPh sb="0" eb="2">
      <t>ジゼン</t>
    </rPh>
    <rPh sb="2" eb="4">
      <t>チョウサ</t>
    </rPh>
    <rPh sb="4" eb="5">
      <t>ヒョウ</t>
    </rPh>
    <rPh sb="6" eb="8">
      <t>サクジョ</t>
    </rPh>
    <phoneticPr fontId="4"/>
  </si>
  <si>
    <t>別記第30号書式「検査済証交付証明申込書」を追加しました</t>
    <rPh sb="0" eb="2">
      <t>ベッキ</t>
    </rPh>
    <rPh sb="2" eb="3">
      <t>ダイ</t>
    </rPh>
    <rPh sb="5" eb="6">
      <t>ゴウ</t>
    </rPh>
    <rPh sb="6" eb="8">
      <t>ショシキ</t>
    </rPh>
    <rPh sb="9" eb="11">
      <t>ケンサ</t>
    </rPh>
    <rPh sb="11" eb="12">
      <t>ズ</t>
    </rPh>
    <rPh sb="12" eb="13">
      <t>ショウ</t>
    </rPh>
    <rPh sb="13" eb="15">
      <t>コウフ</t>
    </rPh>
    <rPh sb="15" eb="17">
      <t>ショウメイ</t>
    </rPh>
    <rPh sb="17" eb="20">
      <t>モウシコミショ</t>
    </rPh>
    <rPh sb="22" eb="24">
      <t>ツイカ</t>
    </rPh>
    <phoneticPr fontId="4"/>
  </si>
  <si>
    <t>別記第29号書式「確認済証交付証明申込書」を追加しました</t>
    <rPh sb="0" eb="2">
      <t>ベッキ</t>
    </rPh>
    <rPh sb="2" eb="3">
      <t>ダイ</t>
    </rPh>
    <rPh sb="5" eb="6">
      <t>ゴウ</t>
    </rPh>
    <rPh sb="6" eb="8">
      <t>ショシキ</t>
    </rPh>
    <rPh sb="9" eb="11">
      <t>カクニン</t>
    </rPh>
    <rPh sb="11" eb="12">
      <t>スミ</t>
    </rPh>
    <rPh sb="12" eb="13">
      <t>アカシ</t>
    </rPh>
    <rPh sb="13" eb="15">
      <t>コウフ</t>
    </rPh>
    <rPh sb="15" eb="17">
      <t>ショウメイ</t>
    </rPh>
    <rPh sb="17" eb="20">
      <t>モウシコミショ</t>
    </rPh>
    <rPh sb="22" eb="24">
      <t>ツイカ</t>
    </rPh>
    <phoneticPr fontId="4"/>
  </si>
  <si>
    <t>別記第28号書式「計画変更確認申込書（昇降機以外の建築設備）」を追加しました</t>
    <rPh sb="0" eb="2">
      <t>ベッキ</t>
    </rPh>
    <rPh sb="2" eb="3">
      <t>ダイ</t>
    </rPh>
    <rPh sb="5" eb="6">
      <t>ゴウ</t>
    </rPh>
    <rPh sb="6" eb="8">
      <t>ショシキ</t>
    </rPh>
    <rPh sb="9" eb="11">
      <t>ケイカク</t>
    </rPh>
    <rPh sb="11" eb="13">
      <t>ヘンコウ</t>
    </rPh>
    <rPh sb="13" eb="15">
      <t>カクニン</t>
    </rPh>
    <rPh sb="15" eb="18">
      <t>モウシコミショ</t>
    </rPh>
    <rPh sb="19" eb="22">
      <t>ショウコウキ</t>
    </rPh>
    <rPh sb="22" eb="24">
      <t>イガイ</t>
    </rPh>
    <rPh sb="25" eb="27">
      <t>ケンチク</t>
    </rPh>
    <rPh sb="27" eb="29">
      <t>セツビ</t>
    </rPh>
    <rPh sb="32" eb="34">
      <t>ツイカ</t>
    </rPh>
    <phoneticPr fontId="4"/>
  </si>
  <si>
    <t>別記第27号書式「確認申込書（昇降機以外の建築設備）」を追加しました</t>
    <rPh sb="0" eb="2">
      <t>ベッキ</t>
    </rPh>
    <rPh sb="2" eb="3">
      <t>ダイ</t>
    </rPh>
    <rPh sb="5" eb="6">
      <t>ゴウ</t>
    </rPh>
    <rPh sb="6" eb="8">
      <t>ショシキ</t>
    </rPh>
    <rPh sb="9" eb="11">
      <t>カクニン</t>
    </rPh>
    <rPh sb="11" eb="14">
      <t>モウシコミショ</t>
    </rPh>
    <rPh sb="15" eb="18">
      <t>ショウコウキ</t>
    </rPh>
    <rPh sb="18" eb="20">
      <t>イガイ</t>
    </rPh>
    <rPh sb="21" eb="23">
      <t>ケンチク</t>
    </rPh>
    <rPh sb="23" eb="25">
      <t>セツビ</t>
    </rPh>
    <rPh sb="28" eb="30">
      <t>ツイカ</t>
    </rPh>
    <phoneticPr fontId="4"/>
  </si>
  <si>
    <t>中間・完了検査申込書における「検査を申請する建築物等」に「建築設備（昇降機以外）」を追加しました。</t>
    <rPh sb="0" eb="2">
      <t>チュウカン</t>
    </rPh>
    <rPh sb="3" eb="5">
      <t>カンリョウ</t>
    </rPh>
    <rPh sb="5" eb="7">
      <t>ケンサ</t>
    </rPh>
    <rPh sb="7" eb="10">
      <t>モウシコミショ</t>
    </rPh>
    <rPh sb="15" eb="17">
      <t>ケンサ</t>
    </rPh>
    <rPh sb="18" eb="20">
      <t>シンセイ</t>
    </rPh>
    <rPh sb="22" eb="25">
      <t>ケンチクブツ</t>
    </rPh>
    <rPh sb="25" eb="26">
      <t>トウ</t>
    </rPh>
    <rPh sb="29" eb="31">
      <t>ケンチク</t>
    </rPh>
    <rPh sb="31" eb="33">
      <t>セツビ</t>
    </rPh>
    <rPh sb="34" eb="37">
      <t>ショウコウキ</t>
    </rPh>
    <rPh sb="37" eb="39">
      <t>イガイ</t>
    </rPh>
    <rPh sb="42" eb="44">
      <t>ツイカ</t>
    </rPh>
    <phoneticPr fontId="4"/>
  </si>
  <si>
    <t>代理者等の「代表者」を「氏名」に変更しました（全書式）</t>
    <rPh sb="0" eb="2">
      <t>ダイリ</t>
    </rPh>
    <rPh sb="2" eb="3">
      <t>シャ</t>
    </rPh>
    <rPh sb="3" eb="4">
      <t>トウ</t>
    </rPh>
    <rPh sb="6" eb="9">
      <t>ダイヒョウシャ</t>
    </rPh>
    <rPh sb="12" eb="14">
      <t>シメイ</t>
    </rPh>
    <rPh sb="16" eb="18">
      <t>ヘンコウ</t>
    </rPh>
    <rPh sb="23" eb="24">
      <t>ゼン</t>
    </rPh>
    <rPh sb="24" eb="26">
      <t>ショシキ</t>
    </rPh>
    <phoneticPr fontId="4"/>
  </si>
  <si>
    <t>平成19年</t>
    <rPh sb="0" eb="2">
      <t>ヘイセイ</t>
    </rPh>
    <rPh sb="4" eb="5">
      <t>ネン</t>
    </rPh>
    <phoneticPr fontId="4"/>
  </si>
  <si>
    <t>工事施工者の建設業の許可について、プルダウンメニューの項目を追加しました。</t>
    <rPh sb="0" eb="2">
      <t>コウジ</t>
    </rPh>
    <rPh sb="2" eb="5">
      <t>セコウシャ</t>
    </rPh>
    <rPh sb="6" eb="9">
      <t>ケンセツギョウ</t>
    </rPh>
    <rPh sb="10" eb="12">
      <t>キョカ</t>
    </rPh>
    <rPh sb="27" eb="29">
      <t>コウモク</t>
    </rPh>
    <rPh sb="30" eb="32">
      <t>ツイカ</t>
    </rPh>
    <phoneticPr fontId="4"/>
  </si>
  <si>
    <t>建築計画概要書に建築基準法令による処分等の概要書を追加しました。</t>
    <rPh sb="0" eb="2">
      <t>ケンチク</t>
    </rPh>
    <rPh sb="2" eb="4">
      <t>ケイカク</t>
    </rPh>
    <rPh sb="4" eb="7">
      <t>ガイヨウショ</t>
    </rPh>
    <rPh sb="25" eb="27">
      <t>ツイカ</t>
    </rPh>
    <phoneticPr fontId="4"/>
  </si>
  <si>
    <t>建築確認申込書の１４．許可・認定等の欄のセルの設定について、折り返して全体を表示するようにしました。</t>
    <rPh sb="0" eb="2">
      <t>ケンチク</t>
    </rPh>
    <rPh sb="2" eb="4">
      <t>カクニン</t>
    </rPh>
    <rPh sb="4" eb="7">
      <t>モウシコミショ</t>
    </rPh>
    <rPh sb="11" eb="13">
      <t>キョカ</t>
    </rPh>
    <rPh sb="14" eb="16">
      <t>ニンテイ</t>
    </rPh>
    <rPh sb="16" eb="17">
      <t>トウ</t>
    </rPh>
    <rPh sb="18" eb="19">
      <t>ラン</t>
    </rPh>
    <rPh sb="23" eb="25">
      <t>セッテイ</t>
    </rPh>
    <rPh sb="30" eb="31">
      <t>オ</t>
    </rPh>
    <rPh sb="32" eb="33">
      <t>カエ</t>
    </rPh>
    <rPh sb="35" eb="37">
      <t>ゼンタイ</t>
    </rPh>
    <rPh sb="38" eb="40">
      <t>ヒョウジ</t>
    </rPh>
    <phoneticPr fontId="4"/>
  </si>
  <si>
    <t>建築工事届の表記を訂正しました（誤：建設主→正：建築主）</t>
    <rPh sb="0" eb="2">
      <t>ケンチク</t>
    </rPh>
    <rPh sb="2" eb="4">
      <t>コウジ</t>
    </rPh>
    <rPh sb="4" eb="5">
      <t>トド</t>
    </rPh>
    <rPh sb="6" eb="8">
      <t>ヒョウキ</t>
    </rPh>
    <rPh sb="9" eb="11">
      <t>テイセイ</t>
    </rPh>
    <rPh sb="16" eb="17">
      <t>ゴ</t>
    </rPh>
    <rPh sb="18" eb="20">
      <t>ケンセツ</t>
    </rPh>
    <rPh sb="20" eb="21">
      <t>ヌシ</t>
    </rPh>
    <rPh sb="22" eb="23">
      <t>セイ</t>
    </rPh>
    <rPh sb="24" eb="26">
      <t>ケンチク</t>
    </rPh>
    <rPh sb="26" eb="27">
      <t>ヌシ</t>
    </rPh>
    <phoneticPr fontId="4"/>
  </si>
  <si>
    <t>中間検査申込書・完了検査申込書の日付表記を訂正しました（誤：火・月→正：月・日）</t>
    <rPh sb="0" eb="2">
      <t>チュウカン</t>
    </rPh>
    <rPh sb="2" eb="4">
      <t>ケンサ</t>
    </rPh>
    <rPh sb="4" eb="7">
      <t>モウシコミショ</t>
    </rPh>
    <rPh sb="8" eb="10">
      <t>カンリョウ</t>
    </rPh>
    <rPh sb="10" eb="12">
      <t>ケンサ</t>
    </rPh>
    <rPh sb="12" eb="15">
      <t>モウシコミショ</t>
    </rPh>
    <rPh sb="16" eb="18">
      <t>ヒヅケ</t>
    </rPh>
    <rPh sb="18" eb="20">
      <t>ヒョウキ</t>
    </rPh>
    <rPh sb="21" eb="23">
      <t>テイセイ</t>
    </rPh>
    <rPh sb="28" eb="29">
      <t>ゴ</t>
    </rPh>
    <rPh sb="30" eb="31">
      <t>ヒ</t>
    </rPh>
    <rPh sb="32" eb="33">
      <t>ツキ</t>
    </rPh>
    <rPh sb="34" eb="35">
      <t>セイ</t>
    </rPh>
    <rPh sb="36" eb="37">
      <t>ツキ</t>
    </rPh>
    <rPh sb="38" eb="39">
      <t>ニチ</t>
    </rPh>
    <phoneticPr fontId="4"/>
  </si>
  <si>
    <t>完了検査申込書（建築主複数）の（注意）を更新しました（第四面関係⑨）</t>
    <rPh sb="0" eb="2">
      <t>カンリョウ</t>
    </rPh>
    <rPh sb="2" eb="4">
      <t>ケンサ</t>
    </rPh>
    <rPh sb="4" eb="7">
      <t>モウシコミショ</t>
    </rPh>
    <rPh sb="8" eb="10">
      <t>ケンチク</t>
    </rPh>
    <rPh sb="10" eb="11">
      <t>ヌシ</t>
    </rPh>
    <rPh sb="11" eb="13">
      <t>フクスウ</t>
    </rPh>
    <rPh sb="16" eb="18">
      <t>チュウイ</t>
    </rPh>
    <rPh sb="20" eb="22">
      <t>コウシン</t>
    </rPh>
    <rPh sb="27" eb="28">
      <t>ダイ</t>
    </rPh>
    <rPh sb="28" eb="30">
      <t>ヨンメン</t>
    </rPh>
    <rPh sb="30" eb="32">
      <t>カンケイ</t>
    </rPh>
    <phoneticPr fontId="4"/>
  </si>
  <si>
    <t>完了検査申込書の（注意）を更新しました（第四面関係⑨）</t>
    <rPh sb="0" eb="2">
      <t>カンリョウ</t>
    </rPh>
    <rPh sb="2" eb="4">
      <t>ケンサ</t>
    </rPh>
    <rPh sb="4" eb="7">
      <t>モウシコミショ</t>
    </rPh>
    <rPh sb="9" eb="11">
      <t>チュウイ</t>
    </rPh>
    <rPh sb="13" eb="15">
      <t>コウシン</t>
    </rPh>
    <rPh sb="20" eb="21">
      <t>ダイ</t>
    </rPh>
    <rPh sb="21" eb="23">
      <t>ヨンメン</t>
    </rPh>
    <rPh sb="23" eb="25">
      <t>カンケイ</t>
    </rPh>
    <phoneticPr fontId="4"/>
  </si>
  <si>
    <t>平成18年</t>
    <rPh sb="0" eb="2">
      <t>ヘイセイ</t>
    </rPh>
    <rPh sb="4" eb="5">
      <t>ネン</t>
    </rPh>
    <phoneticPr fontId="4"/>
  </si>
  <si>
    <t>更新履歴</t>
    <rPh sb="0" eb="2">
      <t>コウシン</t>
    </rPh>
    <rPh sb="2" eb="4">
      <t>リレキ</t>
    </rPh>
    <phoneticPr fontId="4"/>
  </si>
  <si>
    <t>070620</t>
    <phoneticPr fontId="4"/>
  </si>
  <si>
    <t>070123</t>
    <phoneticPr fontId="4"/>
  </si>
  <si>
    <t>070226</t>
    <phoneticPr fontId="4"/>
  </si>
  <si>
    <t>070827</t>
    <phoneticPr fontId="4"/>
  </si>
  <si>
    <t>軽微な変更説明書</t>
    <rPh sb="0" eb="2">
      <t>ケイビ</t>
    </rPh>
    <rPh sb="3" eb="5">
      <t>ヘンコウ</t>
    </rPh>
    <rPh sb="5" eb="8">
      <t>セツメイショ</t>
    </rPh>
    <phoneticPr fontId="4"/>
  </si>
  <si>
    <t>070802</t>
    <phoneticPr fontId="4"/>
  </si>
  <si>
    <t>071005</t>
    <phoneticPr fontId="4"/>
  </si>
  <si>
    <t>建築主等変更届</t>
    <rPh sb="0" eb="2">
      <t>ケンチク</t>
    </rPh>
    <rPh sb="2" eb="3">
      <t>ヌシ</t>
    </rPh>
    <rPh sb="3" eb="4">
      <t>トウ</t>
    </rPh>
    <rPh sb="4" eb="6">
      <t>ヘンコウ</t>
    </rPh>
    <rPh sb="6" eb="7">
      <t>トド</t>
    </rPh>
    <phoneticPr fontId="4"/>
  </si>
  <si>
    <t>検査取り下げ届</t>
    <rPh sb="0" eb="2">
      <t>ケンサ</t>
    </rPh>
    <rPh sb="2" eb="3">
      <t>ト</t>
    </rPh>
    <rPh sb="4" eb="5">
      <t>サ</t>
    </rPh>
    <rPh sb="6" eb="7">
      <t>トド</t>
    </rPh>
    <phoneticPr fontId="4"/>
  </si>
  <si>
    <t>070721</t>
    <phoneticPr fontId="4"/>
  </si>
  <si>
    <t>完了検査添付写真（内装仕上）</t>
    <rPh sb="0" eb="2">
      <t>カンリョウ</t>
    </rPh>
    <rPh sb="2" eb="4">
      <t>ケンサ</t>
    </rPh>
    <rPh sb="4" eb="6">
      <t>テンプ</t>
    </rPh>
    <rPh sb="6" eb="8">
      <t>シャシン</t>
    </rPh>
    <rPh sb="9" eb="11">
      <t>ナイソウ</t>
    </rPh>
    <rPh sb="11" eb="13">
      <t>シア</t>
    </rPh>
    <phoneticPr fontId="4"/>
  </si>
  <si>
    <t>070918</t>
    <phoneticPr fontId="4"/>
  </si>
  <si>
    <t>070206</t>
    <phoneticPr fontId="4"/>
  </si>
  <si>
    <t>0700806</t>
    <phoneticPr fontId="4"/>
  </si>
  <si>
    <t>第５面（５～１４）</t>
    <rPh sb="0" eb="1">
      <t>ダイ</t>
    </rPh>
    <rPh sb="2" eb="3">
      <t>メン</t>
    </rPh>
    <phoneticPr fontId="4"/>
  </si>
  <si>
    <t>（法第８８条第２項）</t>
    <phoneticPr fontId="4"/>
  </si>
  <si>
    <t>確認申請書（建築物）</t>
    <rPh sb="0" eb="2">
      <t>カクニン</t>
    </rPh>
    <rPh sb="6" eb="8">
      <t>ケンチク</t>
    </rPh>
    <rPh sb="8" eb="9">
      <t>ブツ</t>
    </rPh>
    <phoneticPr fontId="4"/>
  </si>
  <si>
    <t>第５面（５～１４）入力</t>
    <rPh sb="0" eb="1">
      <t>ダイ</t>
    </rPh>
    <rPh sb="2" eb="3">
      <t>メン</t>
    </rPh>
    <rPh sb="9" eb="11">
      <t>ニュウリョク</t>
    </rPh>
    <phoneticPr fontId="4"/>
  </si>
  <si>
    <t>※各ページのフッターとリンクしているわけではありません。</t>
    <rPh sb="1" eb="2">
      <t>カク</t>
    </rPh>
    <phoneticPr fontId="4"/>
  </si>
  <si>
    <t>更新履歴フッター一覧</t>
    <rPh sb="0" eb="2">
      <t>コウシン</t>
    </rPh>
    <rPh sb="2" eb="4">
      <t>リレキ</t>
    </rPh>
    <rPh sb="8" eb="10">
      <t>イチラン</t>
    </rPh>
    <phoneticPr fontId="4"/>
  </si>
  <si>
    <r>
      <t>２．帳票印刷　</t>
    </r>
    <r>
      <rPr>
        <sz val="11"/>
        <color indexed="63"/>
        <rFont val="Meiryo UI"/>
        <family val="3"/>
        <charset val="128"/>
      </rPr>
      <t>（追加入力項目あり）</t>
    </r>
    <rPh sb="2" eb="4">
      <t>チョウヒョウ</t>
    </rPh>
    <rPh sb="4" eb="6">
      <t>インサツ</t>
    </rPh>
    <rPh sb="8" eb="10">
      <t>ツイカ</t>
    </rPh>
    <rPh sb="10" eb="12">
      <t>ニュウリョク</t>
    </rPh>
    <rPh sb="12" eb="14">
      <t>コウモク</t>
    </rPh>
    <phoneticPr fontId="4"/>
  </si>
  <si>
    <t>(6)</t>
    <phoneticPr fontId="4"/>
  </si>
  <si>
    <t>(7)</t>
    <phoneticPr fontId="4"/>
  </si>
  <si>
    <t>(8)</t>
    <phoneticPr fontId="4"/>
  </si>
  <si>
    <t>(4)</t>
    <phoneticPr fontId="4"/>
  </si>
  <si>
    <t>(9)</t>
    <phoneticPr fontId="4"/>
  </si>
  <si>
    <t>(5)</t>
    <phoneticPr fontId="4"/>
  </si>
  <si>
    <r>
      <t>(10)</t>
    </r>
    <r>
      <rPr>
        <sz val="11"/>
        <rFont val="ＭＳ Ｐゴシック"/>
        <family val="3"/>
        <charset val="128"/>
      </rPr>
      <t/>
    </r>
  </si>
  <si>
    <r>
      <t>(11)</t>
    </r>
    <r>
      <rPr>
        <sz val="11"/>
        <rFont val="ＭＳ Ｐゴシック"/>
        <family val="3"/>
        <charset val="128"/>
      </rPr>
      <t/>
    </r>
  </si>
  <si>
    <r>
      <t>　　　　株式会社</t>
    </r>
    <r>
      <rPr>
        <b/>
        <sz val="16"/>
        <color indexed="8"/>
        <rFont val="Meiryo UI"/>
        <family val="3"/>
        <charset val="128"/>
      </rPr>
      <t>東日本住宅評価センター</t>
    </r>
    <rPh sb="8" eb="9">
      <t>ヒガシ</t>
    </rPh>
    <rPh sb="9" eb="11">
      <t>ニホン</t>
    </rPh>
    <rPh sb="11" eb="13">
      <t>ジュウタク</t>
    </rPh>
    <rPh sb="13" eb="15">
      <t>ヒョウカ</t>
    </rPh>
    <phoneticPr fontId="4"/>
  </si>
  <si>
    <r>
      <t>項目追加　【11.延べ面積】【ﾊ.</t>
    </r>
    <r>
      <rPr>
        <sz val="10"/>
        <rFont val="Meiryo UI"/>
        <family val="3"/>
        <charset val="128"/>
      </rPr>
      <t>エレベーターの昇格路の部分】</t>
    </r>
    <rPh sb="0" eb="2">
      <t>コウモク</t>
    </rPh>
    <rPh sb="2" eb="4">
      <t>ツイカ</t>
    </rPh>
    <rPh sb="9" eb="10">
      <t>ノ</t>
    </rPh>
    <rPh sb="11" eb="13">
      <t>メンセキ</t>
    </rPh>
    <phoneticPr fontId="4"/>
  </si>
  <si>
    <t>　このEXCEL表により株式会社東日本住宅評価センターへの提出図書を作成（印刷）することができます。</t>
    <rPh sb="8" eb="9">
      <t>ヒョウ</t>
    </rPh>
    <rPh sb="12" eb="14">
      <t>カブシキ</t>
    </rPh>
    <rPh sb="14" eb="16">
      <t>カイシャ</t>
    </rPh>
    <rPh sb="16" eb="17">
      <t>ヒガシ</t>
    </rPh>
    <rPh sb="17" eb="19">
      <t>ニホン</t>
    </rPh>
    <rPh sb="19" eb="21">
      <t>ジュウタク</t>
    </rPh>
    <rPh sb="21" eb="23">
      <t>ヒョウカ</t>
    </rPh>
    <rPh sb="29" eb="31">
      <t>テイシュツ</t>
    </rPh>
    <rPh sb="31" eb="33">
      <t>トショ</t>
    </rPh>
    <phoneticPr fontId="4"/>
  </si>
  <si>
    <t>　内容に関する質問及びご要望に関しては、以下の問合せ先にてお受けいたします。
　尚、このEXCEL表は公開時点で最新のウイルス対策ソフトで確認しておりますが、このソフトを使用したことによる全ての損害等に対し株式会社東日本住宅評価センターは一切責任を負いません。</t>
    <rPh sb="1" eb="3">
      <t>ナイヨウ</t>
    </rPh>
    <rPh sb="4" eb="5">
      <t>カン</t>
    </rPh>
    <rPh sb="7" eb="9">
      <t>シツモン</t>
    </rPh>
    <rPh sb="9" eb="10">
      <t>オヨ</t>
    </rPh>
    <rPh sb="12" eb="14">
      <t>ヨウボウ</t>
    </rPh>
    <rPh sb="15" eb="16">
      <t>カン</t>
    </rPh>
    <rPh sb="20" eb="22">
      <t>イカ</t>
    </rPh>
    <rPh sb="23" eb="25">
      <t>トイアワ</t>
    </rPh>
    <rPh sb="26" eb="27">
      <t>サキ</t>
    </rPh>
    <rPh sb="30" eb="31">
      <t>ウ</t>
    </rPh>
    <phoneticPr fontId="6"/>
  </si>
  <si>
    <t>株式会社東日本住宅評価センター</t>
    <rPh sb="0" eb="4">
      <t>カブシキガイシャ</t>
    </rPh>
    <rPh sb="4" eb="5">
      <t>ヒガシ</t>
    </rPh>
    <rPh sb="5" eb="7">
      <t>ニホン</t>
    </rPh>
    <rPh sb="7" eb="9">
      <t>ジュウタク</t>
    </rPh>
    <rPh sb="9" eb="11">
      <t>ヒョウカ</t>
    </rPh>
    <phoneticPr fontId="4"/>
  </si>
  <si>
    <r>
      <t>※この画面は</t>
    </r>
    <r>
      <rPr>
        <b/>
        <sz val="11"/>
        <color indexed="10"/>
        <rFont val="MS UI Gothic"/>
        <family val="3"/>
        <charset val="128"/>
      </rPr>
      <t>入力専用画面</t>
    </r>
    <r>
      <rPr>
        <b/>
        <sz val="11"/>
        <color indexed="63"/>
        <rFont val="MS UI Gothic"/>
        <family val="3"/>
        <charset val="128"/>
      </rPr>
      <t>です。印刷する場合は</t>
    </r>
    <r>
      <rPr>
        <b/>
        <sz val="11"/>
        <color indexed="10"/>
        <rFont val="MS UI Gothic"/>
        <family val="3"/>
        <charset val="128"/>
      </rPr>
      <t>「作業メニュー」→帳票確認・印刷</t>
    </r>
    <r>
      <rPr>
        <b/>
        <sz val="11"/>
        <color indexed="63"/>
        <rFont val="MS UI Gothic"/>
        <family val="3"/>
        <charset val="128"/>
      </rPr>
      <t>より印刷してください。</t>
    </r>
    <rPh sb="3" eb="5">
      <t>ガメン</t>
    </rPh>
    <rPh sb="6" eb="8">
      <t>ニュウリョク</t>
    </rPh>
    <rPh sb="8" eb="10">
      <t>センヨウ</t>
    </rPh>
    <rPh sb="10" eb="12">
      <t>ガメン</t>
    </rPh>
    <rPh sb="15" eb="17">
      <t>インサツ</t>
    </rPh>
    <rPh sb="19" eb="21">
      <t>バアイ</t>
    </rPh>
    <rPh sb="23" eb="25">
      <t>サギョウ</t>
    </rPh>
    <rPh sb="31" eb="33">
      <t>チョウヒョウ</t>
    </rPh>
    <rPh sb="33" eb="35">
      <t>カクニン</t>
    </rPh>
    <rPh sb="36" eb="38">
      <t>インサツ</t>
    </rPh>
    <rPh sb="40" eb="42">
      <t>インサツ</t>
    </rPh>
    <phoneticPr fontId="4"/>
  </si>
  <si>
    <t>（特定工程）</t>
    <phoneticPr fontId="2"/>
  </si>
  <si>
    <t>(1)</t>
  </si>
  <si>
    <t>(6)</t>
  </si>
  <si>
    <t>(7)</t>
  </si>
  <si>
    <t>(8)</t>
  </si>
  <si>
    <t>(9)</t>
  </si>
  <si>
    <t>(10)</t>
  </si>
  <si>
    <t>(11)</t>
  </si>
  <si>
    <t>(12)</t>
  </si>
  <si>
    <t>(13)</t>
  </si>
  <si>
    <t>(14)</t>
  </si>
  <si>
    <t>(15)</t>
  </si>
  <si>
    <t>(16)</t>
  </si>
  <si>
    <t>(17)</t>
  </si>
  <si>
    <t>(18)</t>
  </si>
  <si>
    <t>(19)</t>
  </si>
  <si>
    <t>(20)</t>
  </si>
  <si>
    <t>(21)</t>
  </si>
  <si>
    <t>(22)</t>
  </si>
  <si>
    <t>(23)</t>
  </si>
  <si>
    <t>(24)</t>
  </si>
  <si>
    <t>(25)</t>
  </si>
  <si>
    <t>(26)</t>
  </si>
  <si>
    <t>(27)</t>
  </si>
  <si>
    <t>以下の届につき、届出者に「代理者」を追加する</t>
    <rPh sb="0" eb="2">
      <t>イカ</t>
    </rPh>
    <rPh sb="3" eb="4">
      <t>トドケ</t>
    </rPh>
    <rPh sb="8" eb="10">
      <t>トドケデ</t>
    </rPh>
    <rPh sb="10" eb="11">
      <t>シャ</t>
    </rPh>
    <rPh sb="13" eb="15">
      <t>ダイリ</t>
    </rPh>
    <rPh sb="15" eb="16">
      <t>シャ</t>
    </rPh>
    <rPh sb="18" eb="20">
      <t>ツイカ</t>
    </rPh>
    <phoneticPr fontId="2"/>
  </si>
  <si>
    <t>確認申請取り下げ届、工事取り止め届、軽微変更報告書、工事監理者届、工事施工者届、中間検査申請取り下げ届、完了検査追加説明書、完了検査申請取り下げ届</t>
    <rPh sb="0" eb="2">
      <t>カクニン</t>
    </rPh>
    <rPh sb="2" eb="4">
      <t>シンセイ</t>
    </rPh>
    <rPh sb="4" eb="5">
      <t>ト</t>
    </rPh>
    <rPh sb="6" eb="7">
      <t>サ</t>
    </rPh>
    <rPh sb="8" eb="9">
      <t>トドケ</t>
    </rPh>
    <rPh sb="10" eb="12">
      <t>コウジ</t>
    </rPh>
    <rPh sb="12" eb="13">
      <t>ト</t>
    </rPh>
    <rPh sb="14" eb="15">
      <t>ヤ</t>
    </rPh>
    <rPh sb="16" eb="17">
      <t>トドケ</t>
    </rPh>
    <rPh sb="18" eb="20">
      <t>ケイビ</t>
    </rPh>
    <rPh sb="20" eb="22">
      <t>ヘンコウ</t>
    </rPh>
    <rPh sb="22" eb="25">
      <t>ホウコクショ</t>
    </rPh>
    <rPh sb="26" eb="28">
      <t>コウジ</t>
    </rPh>
    <rPh sb="28" eb="30">
      <t>カンリ</t>
    </rPh>
    <rPh sb="30" eb="31">
      <t>シャ</t>
    </rPh>
    <rPh sb="31" eb="32">
      <t>トドケ</t>
    </rPh>
    <rPh sb="33" eb="35">
      <t>コウジ</t>
    </rPh>
    <rPh sb="35" eb="38">
      <t>セコウシャ</t>
    </rPh>
    <rPh sb="38" eb="39">
      <t>トドケ</t>
    </rPh>
    <rPh sb="40" eb="42">
      <t>チュウカン</t>
    </rPh>
    <rPh sb="42" eb="44">
      <t>ケンサ</t>
    </rPh>
    <rPh sb="44" eb="46">
      <t>シンセイ</t>
    </rPh>
    <rPh sb="46" eb="47">
      <t>ト</t>
    </rPh>
    <rPh sb="48" eb="49">
      <t>サ</t>
    </rPh>
    <rPh sb="50" eb="51">
      <t>トドケ</t>
    </rPh>
    <rPh sb="52" eb="54">
      <t>カンリョウ</t>
    </rPh>
    <rPh sb="54" eb="56">
      <t>ケンサ</t>
    </rPh>
    <rPh sb="56" eb="58">
      <t>ツイカ</t>
    </rPh>
    <rPh sb="58" eb="61">
      <t>セツメイショ</t>
    </rPh>
    <rPh sb="62" eb="64">
      <t>カンリョウ</t>
    </rPh>
    <rPh sb="64" eb="66">
      <t>ケンサ</t>
    </rPh>
    <rPh sb="66" eb="68">
      <t>シンセイ</t>
    </rPh>
    <rPh sb="68" eb="69">
      <t>ト</t>
    </rPh>
    <rPh sb="70" eb="71">
      <t>サ</t>
    </rPh>
    <rPh sb="72" eb="73">
      <t>トドケ</t>
    </rPh>
    <phoneticPr fontId="2"/>
  </si>
  <si>
    <t>問合せ先　　TEL:045-503-3771</t>
    <phoneticPr fontId="2"/>
  </si>
  <si>
    <t>（構造計算適合性判定）</t>
    <rPh sb="1" eb="3">
      <t>コウゾウ</t>
    </rPh>
    <rPh sb="3" eb="5">
      <t>ケイサン</t>
    </rPh>
    <rPh sb="5" eb="7">
      <t>テキゴウ</t>
    </rPh>
    <rPh sb="7" eb="8">
      <t>セイ</t>
    </rPh>
    <rPh sb="8" eb="10">
      <t>ハンテイ</t>
    </rPh>
    <phoneticPr fontId="4"/>
  </si>
  <si>
    <t>構造適判申請区分</t>
    <phoneticPr fontId="2"/>
  </si>
  <si>
    <t>延べ面積老人ホーム等その他申請部分</t>
    <phoneticPr fontId="2"/>
  </si>
  <si>
    <t>延べ面積老人ホーム等その他申請以外</t>
    <phoneticPr fontId="2"/>
  </si>
  <si>
    <t>延べ面積老人ホーム等その他申請合計</t>
    <phoneticPr fontId="2"/>
  </si>
  <si>
    <t>７．構造計算適合性判定の申請]</t>
  </si>
  <si>
    <t>申請済</t>
    <rPh sb="0" eb="2">
      <t>シンセイ</t>
    </rPh>
    <rPh sb="2" eb="3">
      <t>ズミ</t>
    </rPh>
    <phoneticPr fontId="2"/>
  </si>
  <si>
    <t>未申請</t>
    <rPh sb="0" eb="3">
      <t>ミシンセイ</t>
    </rPh>
    <phoneticPr fontId="2"/>
  </si>
  <si>
    <t>申請不要</t>
    <rPh sb="0" eb="2">
      <t>シンセイ</t>
    </rPh>
    <rPh sb="2" eb="4">
      <t>フヨウ</t>
    </rPh>
    <phoneticPr fontId="2"/>
  </si>
  <si>
    <t>（</t>
    <phoneticPr fontId="2"/>
  </si>
  <si>
    <t>（</t>
    <phoneticPr fontId="2"/>
  </si>
  <si>
    <t>）（</t>
    <phoneticPr fontId="2"/>
  </si>
  <si>
    <t>㎡</t>
    <phoneticPr fontId="4"/>
  </si>
  <si>
    <t>）</t>
    <phoneticPr fontId="2"/>
  </si>
  <si>
    <t>その他</t>
    <rPh sb="2" eb="3">
      <t>タ</t>
    </rPh>
    <phoneticPr fontId="2"/>
  </si>
  <si>
    <t>特例適用有無1</t>
  </si>
  <si>
    <t>特例適用有無2</t>
  </si>
  <si>
    <t>建築物区分</t>
  </si>
  <si>
    <t>当該認定形式認定番号1</t>
  </si>
  <si>
    <t>当該認定形式認定番号2</t>
  </si>
  <si>
    <t>番号</t>
  </si>
  <si>
    <t>用途区分a</t>
  </si>
  <si>
    <t>用途区分b</t>
  </si>
  <si>
    <t>用途区分c</t>
  </si>
  <si>
    <t>用途表示a</t>
  </si>
  <si>
    <t>用途表示b</t>
  </si>
  <si>
    <t>用途表示c</t>
  </si>
  <si>
    <t>構造</t>
  </si>
  <si>
    <t>階数イ</t>
  </si>
  <si>
    <t>階数ロ</t>
  </si>
  <si>
    <t>階数ハ</t>
  </si>
  <si>
    <t>階数ニ</t>
  </si>
  <si>
    <t>最高の高さ</t>
  </si>
  <si>
    <t>最高の軒の高さ</t>
  </si>
  <si>
    <t>設備の種類</t>
  </si>
  <si>
    <t>床面積階数a</t>
  </si>
  <si>
    <t>床面積階数b</t>
  </si>
  <si>
    <t>床面積階数c</t>
  </si>
  <si>
    <t>床面積階数d</t>
  </si>
  <si>
    <t>床面積階数e</t>
  </si>
  <si>
    <t>床面積階数f</t>
  </si>
  <si>
    <t>床面積申請部分a</t>
  </si>
  <si>
    <t>床面積申請部分b</t>
  </si>
  <si>
    <t>床面積申請部分c</t>
  </si>
  <si>
    <t>床面積申請部分d</t>
  </si>
  <si>
    <t>床面積申請部分e</t>
  </si>
  <si>
    <t>床面積申請部分f</t>
  </si>
  <si>
    <t>床面積申請以外a</t>
  </si>
  <si>
    <t>床面積申請以外b</t>
  </si>
  <si>
    <t>床面積申請以外c</t>
  </si>
  <si>
    <t>床面積申請以外d</t>
  </si>
  <si>
    <t>床面積申請以外e</t>
  </si>
  <si>
    <t>床面積申請以外f</t>
  </si>
  <si>
    <t>床面積合計a</t>
  </si>
  <si>
    <t>床面積合計b</t>
  </si>
  <si>
    <t>床面積合計c</t>
  </si>
  <si>
    <t>床面積合計d</t>
  </si>
  <si>
    <t>床面積合計e</t>
  </si>
  <si>
    <t>床面積合計f</t>
  </si>
  <si>
    <t>床面積申請部分合計</t>
  </si>
  <si>
    <t>床面積申請以外合計</t>
  </si>
  <si>
    <t>床面積合計合計</t>
  </si>
  <si>
    <t>屋根</t>
  </si>
  <si>
    <t>外壁</t>
  </si>
  <si>
    <t>軒裏</t>
  </si>
  <si>
    <t>居室の床の高さ</t>
  </si>
  <si>
    <t>便所の種類</t>
  </si>
  <si>
    <t>床面積階数g</t>
  </si>
  <si>
    <t>床面積申請部分g</t>
  </si>
  <si>
    <t>床面積申請以外g</t>
  </si>
  <si>
    <t>床面積合計g</t>
  </si>
  <si>
    <t>特例の適用の有無はどちらか１つを選択してください</t>
    <phoneticPr fontId="2"/>
  </si>
  <si>
    <t>）</t>
    <phoneticPr fontId="2"/>
  </si>
  <si>
    <t>建築物独立部分別概要　　入力画面</t>
    <rPh sb="0" eb="3">
      <t>ケンチクブツ</t>
    </rPh>
    <rPh sb="3" eb="5">
      <t>ドクリツ</t>
    </rPh>
    <rPh sb="5" eb="7">
      <t>ブブン</t>
    </rPh>
    <rPh sb="7" eb="8">
      <t>ベツ</t>
    </rPh>
    <rPh sb="8" eb="10">
      <t>ガイヨウ</t>
    </rPh>
    <rPh sb="12" eb="14">
      <t>ニュウリョク</t>
    </rPh>
    <rPh sb="14" eb="16">
      <t>ガメン</t>
    </rPh>
    <phoneticPr fontId="2"/>
  </si>
  <si>
    <t>1.</t>
    <phoneticPr fontId="4"/>
  </si>
  <si>
    <t>番号］</t>
    <rPh sb="0" eb="2">
      <t>バンゴウ</t>
    </rPh>
    <phoneticPr fontId="2"/>
  </si>
  <si>
    <t>［</t>
    <phoneticPr fontId="4"/>
  </si>
  <si>
    <t>［</t>
    <phoneticPr fontId="2"/>
  </si>
  <si>
    <t>2.</t>
    <phoneticPr fontId="2"/>
  </si>
  <si>
    <t>延べ面積</t>
  </si>
  <si>
    <t>延べ面積］</t>
    <rPh sb="0" eb="1">
      <t>ノ</t>
    </rPh>
    <rPh sb="2" eb="4">
      <t>メンセキ</t>
    </rPh>
    <phoneticPr fontId="2"/>
  </si>
  <si>
    <t>㎡</t>
    <phoneticPr fontId="2"/>
  </si>
  <si>
    <t>3.</t>
    <phoneticPr fontId="2"/>
  </si>
  <si>
    <t>建築物の高さ等］</t>
    <rPh sb="0" eb="3">
      <t>ケンチクブツ</t>
    </rPh>
    <rPh sb="4" eb="5">
      <t>タカ</t>
    </rPh>
    <rPh sb="6" eb="7">
      <t>トウ</t>
    </rPh>
    <phoneticPr fontId="2"/>
  </si>
  <si>
    <t>イ.</t>
    <phoneticPr fontId="2"/>
  </si>
  <si>
    <t>最高の高さ］</t>
    <rPh sb="0" eb="2">
      <t>サイコウ</t>
    </rPh>
    <rPh sb="3" eb="4">
      <t>タカ</t>
    </rPh>
    <phoneticPr fontId="2"/>
  </si>
  <si>
    <t>ロ.</t>
    <phoneticPr fontId="2"/>
  </si>
  <si>
    <t>ハ.</t>
    <phoneticPr fontId="2"/>
  </si>
  <si>
    <t>ニ.</t>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</si>
  <si>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</si>
  <si>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</si>
  <si>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</si>
  <si>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一部</t>
    <rPh sb="0" eb="2">
      <t>イチブ</t>
    </rPh>
    <phoneticPr fontId="2"/>
  </si>
  <si>
    <t>m</t>
    <phoneticPr fontId="2"/>
  </si>
  <si>
    <t>階</t>
    <rPh sb="0" eb="1">
      <t>カイ</t>
    </rPh>
    <phoneticPr fontId="2"/>
  </si>
  <si>
    <t>4.</t>
    <phoneticPr fontId="2"/>
  </si>
  <si>
    <t>特定構造計算基準</t>
    <rPh sb="0" eb="2">
      <t>トクテイ</t>
    </rPh>
    <rPh sb="2" eb="4">
      <t>コウゾウ</t>
    </rPh>
    <rPh sb="4" eb="6">
      <t>ケイサン</t>
    </rPh>
    <rPh sb="6" eb="8">
      <t>キジュン</t>
    </rPh>
    <phoneticPr fontId="2"/>
  </si>
  <si>
    <t>特定増改築構造計算基準</t>
    <rPh sb="0" eb="2">
      <t>トクテイ</t>
    </rPh>
    <rPh sb="2" eb="5">
      <t>ゾウカイチク</t>
    </rPh>
    <rPh sb="5" eb="7">
      <t>コウゾウ</t>
    </rPh>
    <rPh sb="7" eb="9">
      <t>ケイサン</t>
    </rPh>
    <rPh sb="9" eb="11">
      <t>キジュン</t>
    </rPh>
    <phoneticPr fontId="2"/>
  </si>
  <si>
    <t>5.</t>
    <phoneticPr fontId="2"/>
  </si>
  <si>
    <t>構造計算の区分］</t>
    <rPh sb="0" eb="2">
      <t>コウゾウ</t>
    </rPh>
    <rPh sb="2" eb="4">
      <t>ケイサン</t>
    </rPh>
    <rPh sb="5" eb="7">
      <t>クブン</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</si>
  <si>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</si>
  <si>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建築基準法施行令第81条第1項各号に掲げる基準に従った構造計算</t>
    <rPh sb="0" eb="2">
      <t>ケンチク</t>
    </rPh>
    <rPh sb="2" eb="5">
      <t>キジュンホウ</t>
    </rPh>
    <rPh sb="5" eb="7">
      <t>セコウ</t>
    </rPh>
    <rPh sb="7" eb="8">
      <t>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2"/>
  </si>
  <si>
    <t>建築基準法施行令第81条第3項に掲げる構造計算</t>
    <rPh sb="0" eb="2">
      <t>ケンチク</t>
    </rPh>
    <rPh sb="2" eb="5">
      <t>キジュンホウ</t>
    </rPh>
    <rPh sb="5" eb="7">
      <t>セコウ</t>
    </rPh>
    <rPh sb="7" eb="8">
      <t>レイ</t>
    </rPh>
    <rPh sb="8" eb="9">
      <t>ダイ</t>
    </rPh>
    <rPh sb="11" eb="12">
      <t>ジョウ</t>
    </rPh>
    <rPh sb="12" eb="13">
      <t>ダイ</t>
    </rPh>
    <rPh sb="14" eb="15">
      <t>コウ</t>
    </rPh>
    <rPh sb="16" eb="17">
      <t>カカ</t>
    </rPh>
    <rPh sb="19" eb="21">
      <t>コウゾウ</t>
    </rPh>
    <rPh sb="21" eb="23">
      <t>ケイサン</t>
    </rPh>
    <phoneticPr fontId="2"/>
  </si>
  <si>
    <t>建築基準法施行令第81条第2項第1号イに掲げる構造計算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</si>
  <si>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建築基準法施行令第81条第2項第1号ロに掲げる構造計算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</si>
  <si>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建築基準法施行令第81条第2項第2号イに掲げる構造計算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</si>
  <si>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6.</t>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</si>
  <si>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</si>
  <si>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</si>
  <si>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</si>
  <si>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建築基準法第20条第1項第2号イ又は第3号イの認定を受けたプログラム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
  </si>
  <si>
    <t>その他プログラム</t>
    <rPh sb="2" eb="3">
      <t>タ</t>
    </rPh>
    <phoneticPr fontId="2"/>
  </si>
  <si>
    <t>大臣認定番号</t>
  </si>
  <si>
    <t>（大臣認定番号</t>
    <rPh sb="1" eb="3">
      <t>ダイジン</t>
    </rPh>
    <rPh sb="3" eb="5">
      <t>ニンテイ</t>
    </rPh>
    <rPh sb="5" eb="7">
      <t>バンゴウ</t>
    </rPh>
    <phoneticPr fontId="2"/>
  </si>
  <si>
    <t>7.</t>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</si>
  <si>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</si>
  <si>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8.</t>
    <phoneticPr fontId="2"/>
  </si>
  <si>
    <t>備考］</t>
    <rPh sb="0" eb="2">
      <t>ビコウ</t>
    </rPh>
    <phoneticPr fontId="2"/>
  </si>
  <si>
    <t>階数地上</t>
  </si>
  <si>
    <t>階数地下</t>
  </si>
  <si>
    <t>構造_一部</t>
  </si>
  <si>
    <t>特定計算基準</t>
  </si>
  <si>
    <t>特定増改築計算基準</t>
  </si>
  <si>
    <t>構造計算区分1</t>
  </si>
  <si>
    <t>構造計算区分2</t>
  </si>
  <si>
    <t>構造計算区分3</t>
  </si>
  <si>
    <t>構造計算区分4</t>
  </si>
  <si>
    <t>構造計算区分5</t>
  </si>
  <si>
    <t>プログラム名称</t>
  </si>
  <si>
    <t>プログラム認定区分</t>
  </si>
  <si>
    <t>プログラム認定区分その他</t>
  </si>
  <si>
    <t>地上</t>
    <rPh sb="0" eb="2">
      <t>チジョウ</t>
    </rPh>
    <phoneticPr fontId="2"/>
  </si>
  <si>
    <t>地下</t>
    <rPh sb="0" eb="2">
      <t>チカ</t>
    </rPh>
    <phoneticPr fontId="2"/>
  </si>
  <si>
    <t>（</t>
    <phoneticPr fontId="2"/>
  </si>
  <si>
    <t>）</t>
    <phoneticPr fontId="2"/>
  </si>
  <si>
    <t>（</t>
    <phoneticPr fontId="2"/>
  </si>
  <si>
    <t>建築物独立部分別概要　　印刷画面</t>
    <rPh sb="0" eb="3">
      <t>ケンチクブツ</t>
    </rPh>
    <rPh sb="3" eb="5">
      <t>ドクリツ</t>
    </rPh>
    <rPh sb="5" eb="7">
      <t>ブブン</t>
    </rPh>
    <rPh sb="7" eb="8">
      <t>ベツ</t>
    </rPh>
    <rPh sb="8" eb="10">
      <t>ガイヨウ</t>
    </rPh>
    <rPh sb="12" eb="14">
      <t>インサツ</t>
    </rPh>
    <rPh sb="14" eb="16">
      <t>ガメン</t>
    </rPh>
    <phoneticPr fontId="2"/>
  </si>
  <si>
    <t>（</t>
    <phoneticPr fontId="2"/>
  </si>
  <si>
    <t>建築物独立部分別概要</t>
    <phoneticPr fontId="2"/>
  </si>
  <si>
    <t>大項目</t>
    <rPh sb="0" eb="3">
      <t>ダイコウモク</t>
    </rPh>
    <phoneticPr fontId="2"/>
  </si>
  <si>
    <t>中項目</t>
    <rPh sb="0" eb="1">
      <t>チュウ</t>
    </rPh>
    <rPh sb="1" eb="3">
      <t>コウモク</t>
    </rPh>
    <phoneticPr fontId="2"/>
  </si>
  <si>
    <t>第4面</t>
  </si>
  <si>
    <t>第4面</t>
    <rPh sb="0" eb="1">
      <t>ダイ</t>
    </rPh>
    <rPh sb="2" eb="3">
      <t>メン</t>
    </rPh>
    <phoneticPr fontId="2"/>
  </si>
  <si>
    <t>第5面</t>
  </si>
  <si>
    <t>第5面</t>
    <rPh sb="0" eb="1">
      <t>ダイ</t>
    </rPh>
    <rPh sb="2" eb="3">
      <t>メン</t>
    </rPh>
    <phoneticPr fontId="2"/>
  </si>
  <si>
    <t>第6面</t>
  </si>
  <si>
    <t>第6面</t>
    <rPh sb="0" eb="1">
      <t>ダイ</t>
    </rPh>
    <rPh sb="2" eb="3">
      <t>メン</t>
    </rPh>
    <phoneticPr fontId="2"/>
  </si>
  <si>
    <t>基準区分</t>
    <rPh sb="0" eb="2">
      <t>キジュン</t>
    </rPh>
    <rPh sb="2" eb="4">
      <t>クブン</t>
    </rPh>
    <phoneticPr fontId="2"/>
  </si>
  <si>
    <t>作業メニュー</t>
    <rPh sb="0" eb="2">
      <t>サギョウ</t>
    </rPh>
    <phoneticPr fontId="2"/>
  </si>
  <si>
    <t>）</t>
    <phoneticPr fontId="2"/>
  </si>
  <si>
    <t>７欄は、該当するチェックボックスに「レ」マークを入れ、申請済の場合には、申請をした都道府県名又は</t>
    <rPh sb="1" eb="2">
      <t>ラン</t>
    </rPh>
    <rPh sb="4" eb="6">
      <t>ガイトウ</t>
    </rPh>
    <rPh sb="24" eb="25">
      <t>イ</t>
    </rPh>
    <rPh sb="27" eb="29">
      <t>シンセイ</t>
    </rPh>
    <rPh sb="29" eb="30">
      <t>ズミ</t>
    </rPh>
    <rPh sb="31" eb="33">
      <t>バアイ</t>
    </rPh>
    <rPh sb="36" eb="38">
      <t>シンセイ</t>
    </rPh>
    <rPh sb="41" eb="45">
      <t>トドウフケン</t>
    </rPh>
    <rPh sb="45" eb="46">
      <t>メイ</t>
    </rPh>
    <rPh sb="46" eb="47">
      <t>マタ</t>
    </rPh>
    <phoneticPr fontId="2"/>
  </si>
  <si>
    <t>申請する予定の都道府県名又は指定構造計算適合性判定機関名の名称及び事務所の所在地を記入し、</t>
    <rPh sb="0" eb="2">
      <t>シンセイ</t>
    </rPh>
    <rPh sb="4" eb="6">
      <t>ヨテイ</t>
    </rPh>
    <rPh sb="7" eb="11">
      <t>トドウフケン</t>
    </rPh>
    <rPh sb="11" eb="12">
      <t>メイ</t>
    </rPh>
    <rPh sb="12" eb="13">
      <t>マタ</t>
    </rPh>
    <rPh sb="14" eb="16">
      <t>シテイ</t>
    </rPh>
    <rPh sb="16" eb="18">
      <t>コウゾウ</t>
    </rPh>
    <rPh sb="18" eb="20">
      <t>ケイサン</t>
    </rPh>
    <rPh sb="20" eb="23">
      <t>テキゴウセイ</t>
    </rPh>
    <rPh sb="23" eb="25">
      <t>ハンテイ</t>
    </rPh>
    <rPh sb="25" eb="27">
      <t>キカン</t>
    </rPh>
    <rPh sb="27" eb="28">
      <t>メイ</t>
    </rPh>
    <rPh sb="29" eb="31">
      <t>メイショウ</t>
    </rPh>
    <rPh sb="31" eb="32">
      <t>オヨ</t>
    </rPh>
    <rPh sb="33" eb="35">
      <t>ジム</t>
    </rPh>
    <rPh sb="35" eb="36">
      <t>ショ</t>
    </rPh>
    <rPh sb="37" eb="40">
      <t>ショザイチ</t>
    </rPh>
    <rPh sb="41" eb="43">
      <t>キニュウ</t>
    </rPh>
    <phoneticPr fontId="2"/>
  </si>
  <si>
    <t>申請をした後に、遅滞なく、申請をした旨（申請先を変更した場合においては、申請をした都道府県名又は</t>
    <rPh sb="0" eb="2">
      <t>シンセイ</t>
    </rPh>
    <rPh sb="5" eb="6">
      <t>アト</t>
    </rPh>
    <rPh sb="8" eb="10">
      <t>チタイ</t>
    </rPh>
    <rPh sb="13" eb="15">
      <t>シンセイ</t>
    </rPh>
    <rPh sb="18" eb="19">
      <t>ムネ</t>
    </rPh>
    <rPh sb="20" eb="22">
      <t>シンセイ</t>
    </rPh>
    <rPh sb="22" eb="23">
      <t>サキ</t>
    </rPh>
    <rPh sb="24" eb="26">
      <t>ヘンコウ</t>
    </rPh>
    <rPh sb="28" eb="30">
      <t>バアイ</t>
    </rPh>
    <rPh sb="36" eb="38">
      <t>シンセイ</t>
    </rPh>
    <rPh sb="41" eb="45">
      <t>トドウフケン</t>
    </rPh>
    <rPh sb="45" eb="46">
      <t>メイ</t>
    </rPh>
    <rPh sb="46" eb="47">
      <t>マタ</t>
    </rPh>
    <phoneticPr fontId="2"/>
  </si>
  <si>
    <t>指定構造計算適合性判定機関の名称及び事務所の所在地を含む。）を届け出てください。なお、所在地に</t>
    <rPh sb="0" eb="2">
      <t>シテイ</t>
    </rPh>
    <rPh sb="2" eb="4">
      <t>コウゾウ</t>
    </rPh>
    <rPh sb="4" eb="6">
      <t>ケイサン</t>
    </rPh>
    <rPh sb="6" eb="9">
      <t>テキゴウセイ</t>
    </rPh>
    <rPh sb="9" eb="11">
      <t>ハンテイ</t>
    </rPh>
    <rPh sb="11" eb="13">
      <t>キカン</t>
    </rPh>
    <rPh sb="14" eb="16">
      <t>メイショウ</t>
    </rPh>
    <rPh sb="16" eb="17">
      <t>オヨ</t>
    </rPh>
    <rPh sb="18" eb="20">
      <t>ジム</t>
    </rPh>
    <rPh sb="20" eb="21">
      <t>ショ</t>
    </rPh>
    <rPh sb="22" eb="25">
      <t>ショザイチ</t>
    </rPh>
    <rPh sb="26" eb="27">
      <t>フク</t>
    </rPh>
    <rPh sb="31" eb="32">
      <t>トド</t>
    </rPh>
    <rPh sb="33" eb="34">
      <t>デ</t>
    </rPh>
    <rPh sb="43" eb="46">
      <t>ショザイチ</t>
    </rPh>
    <phoneticPr fontId="2"/>
  </si>
  <si>
    <t>ついては、○○県○○市、郡○○町、村、程度で結構です。</t>
    <rPh sb="7" eb="8">
      <t>ケン</t>
    </rPh>
    <rPh sb="10" eb="11">
      <t>シ</t>
    </rPh>
    <rPh sb="12" eb="13">
      <t>グン</t>
    </rPh>
    <rPh sb="15" eb="16">
      <t>チョウ</t>
    </rPh>
    <rPh sb="17" eb="18">
      <t>ムラ</t>
    </rPh>
    <rPh sb="19" eb="21">
      <t>テイド</t>
    </rPh>
    <rPh sb="22" eb="24">
      <t>ケッコウ</t>
    </rPh>
    <phoneticPr fontId="2"/>
  </si>
  <si>
    <t>10)</t>
    <phoneticPr fontId="2"/>
  </si>
  <si>
    <t>注記（確認申請建築時）</t>
    <rPh sb="0" eb="2">
      <t>チュウキ</t>
    </rPh>
    <rPh sb="3" eb="5">
      <t>カクニン</t>
    </rPh>
    <rPh sb="5" eb="7">
      <t>シンセイ</t>
    </rPh>
    <rPh sb="7" eb="9">
      <t>ケンチク</t>
    </rPh>
    <rPh sb="9" eb="10">
      <t>トキ</t>
    </rPh>
    <phoneticPr fontId="4"/>
  </si>
  <si>
    <t>1)</t>
    <phoneticPr fontId="4"/>
  </si>
  <si>
    <t>記載する必要はありません。</t>
    <rPh sb="0" eb="2">
      <t>キサイ</t>
    </rPh>
    <rPh sb="4" eb="6">
      <t>ヒツヨウ</t>
    </rPh>
    <phoneticPr fontId="4"/>
  </si>
  <si>
    <t>地階の倉庫、機械室その他これらに類する建築物の部分の階の数を記入してください。</t>
    <rPh sb="0" eb="2">
      <t>チカイ</t>
    </rPh>
    <rPh sb="3" eb="5">
      <t>ソウコ</t>
    </rPh>
    <rPh sb="6" eb="9">
      <t>キカイシツ</t>
    </rPh>
    <rPh sb="11" eb="12">
      <t>タ</t>
    </rPh>
    <rPh sb="16" eb="17">
      <t>ルイ</t>
    </rPh>
    <rPh sb="19" eb="22">
      <t>ケンチクブツ</t>
    </rPh>
    <rPh sb="23" eb="25">
      <t>ブブン</t>
    </rPh>
    <rPh sb="26" eb="27">
      <t>カイ</t>
    </rPh>
    <rPh sb="28" eb="29">
      <t>スウ</t>
    </rPh>
    <rPh sb="30" eb="32">
      <t>キニュウ</t>
    </rPh>
    <phoneticPr fontId="4"/>
  </si>
  <si>
    <t>に適合していることを証する書面を添える場合には、当該建築基準関係規定に係る内容を概要として記載</t>
    <rPh sb="1" eb="3">
      <t>テキゴウ</t>
    </rPh>
    <rPh sb="10" eb="11">
      <t>ショウ</t>
    </rPh>
    <rPh sb="13" eb="15">
      <t>ショメン</t>
    </rPh>
    <rPh sb="16" eb="17">
      <t>ソ</t>
    </rPh>
    <rPh sb="19" eb="21">
      <t>バアイ</t>
    </rPh>
    <rPh sb="24" eb="26">
      <t>トウガイ</t>
    </rPh>
    <rPh sb="26" eb="28">
      <t>ケンチク</t>
    </rPh>
    <rPh sb="28" eb="30">
      <t>キジュン</t>
    </rPh>
    <rPh sb="30" eb="32">
      <t>カンケイ</t>
    </rPh>
    <rPh sb="32" eb="34">
      <t>キテイ</t>
    </rPh>
    <rPh sb="35" eb="36">
      <t>カカ</t>
    </rPh>
    <rPh sb="37" eb="39">
      <t>ナイヨウ</t>
    </rPh>
    <rPh sb="40" eb="42">
      <t>ガイヨウ</t>
    </rPh>
    <rPh sb="45" eb="47">
      <t>キサイ</t>
    </rPh>
    <phoneticPr fontId="4"/>
  </si>
  <si>
    <t>する必要はありません。</t>
    <rPh sb="3" eb="4">
      <t>ヨウ</t>
    </rPh>
    <phoneticPr fontId="4"/>
  </si>
  <si>
    <t>2)</t>
    <phoneticPr fontId="4"/>
  </si>
  <si>
    <t>3)</t>
    <phoneticPr fontId="4"/>
  </si>
  <si>
    <t>4)</t>
    <phoneticPr fontId="4"/>
  </si>
  <si>
    <t>5)</t>
    <phoneticPr fontId="4"/>
  </si>
  <si>
    <t>6)</t>
    <phoneticPr fontId="4"/>
  </si>
  <si>
    <t>7)</t>
    <phoneticPr fontId="4"/>
  </si>
  <si>
    <t>8)</t>
    <phoneticPr fontId="4"/>
  </si>
  <si>
    <t>9)</t>
    <phoneticPr fontId="4"/>
  </si>
  <si>
    <t>この書類に記載する事項のうち、１０欄から１５欄までの事項については、別紙に明示して添付すれば</t>
    <rPh sb="2" eb="4">
      <t>ショルイ</t>
    </rPh>
    <rPh sb="5" eb="7">
      <t>キサイ</t>
    </rPh>
    <rPh sb="9" eb="11">
      <t>ジコウ</t>
    </rPh>
    <rPh sb="17" eb="18">
      <t>ラン</t>
    </rPh>
    <rPh sb="22" eb="23">
      <t>ラン</t>
    </rPh>
    <rPh sb="26" eb="28">
      <t>ジコウ</t>
    </rPh>
    <rPh sb="34" eb="36">
      <t>ベッシ</t>
    </rPh>
    <rPh sb="37" eb="39">
      <t>メイジ</t>
    </rPh>
    <rPh sb="41" eb="43">
      <t>テンプ</t>
    </rPh>
    <phoneticPr fontId="4"/>
  </si>
  <si>
    <t>３欄は、該当するチェックボックスに｢レ｣マークを入れてください。</t>
    <rPh sb="1" eb="2">
      <t>ラン</t>
    </rPh>
    <rPh sb="4" eb="6">
      <t>ガイトウ</t>
    </rPh>
    <rPh sb="24" eb="25">
      <t>イ</t>
    </rPh>
    <phoneticPr fontId="4"/>
  </si>
  <si>
    <t>記入して添えてください。</t>
    <rPh sb="0" eb="2">
      <t>キニュウ</t>
    </rPh>
    <rPh sb="4" eb="5">
      <t>ソ</t>
    </rPh>
    <phoneticPr fontId="4"/>
  </si>
  <si>
    <t>分の面積を記入してください。</t>
    <rPh sb="0" eb="1">
      <t>ブン</t>
    </rPh>
    <rPh sb="2" eb="4">
      <t>メンセキ</t>
    </rPh>
    <rPh sb="5" eb="7">
      <t>キニュウ</t>
    </rPh>
    <phoneticPr fontId="4"/>
  </si>
  <si>
    <t>10)</t>
    <phoneticPr fontId="2"/>
  </si>
  <si>
    <t>11)</t>
    <phoneticPr fontId="2"/>
  </si>
  <si>
    <t>12)</t>
    <phoneticPr fontId="2"/>
  </si>
  <si>
    <t>14)</t>
    <phoneticPr fontId="2"/>
  </si>
  <si>
    <t>15)</t>
    <phoneticPr fontId="2"/>
  </si>
  <si>
    <t>16)</t>
    <phoneticPr fontId="2"/>
  </si>
  <si>
    <t>17)</t>
    <phoneticPr fontId="2"/>
  </si>
  <si>
    <t>18)</t>
    <phoneticPr fontId="2"/>
  </si>
  <si>
    <t>申請建築物が高床式住宅（豪雪地において積雪対策のため通常より床を高くした住宅をいう。）である</t>
    <rPh sb="0" eb="2">
      <t>シンセイ</t>
    </rPh>
    <rPh sb="2" eb="5">
      <t>ケンチクブツ</t>
    </rPh>
    <rPh sb="6" eb="9">
      <t>タカユカシキ</t>
    </rPh>
    <rPh sb="9" eb="11">
      <t>ジュウタク</t>
    </rPh>
    <rPh sb="12" eb="14">
      <t>ゴウセツ</t>
    </rPh>
    <rPh sb="14" eb="15">
      <t>チ</t>
    </rPh>
    <rPh sb="19" eb="21">
      <t>セキセツ</t>
    </rPh>
    <rPh sb="21" eb="23">
      <t>タイサク</t>
    </rPh>
    <rPh sb="26" eb="28">
      <t>ツウジョウ</t>
    </rPh>
    <rPh sb="30" eb="31">
      <t>ユカ</t>
    </rPh>
    <rPh sb="32" eb="33">
      <t>タカ</t>
    </rPh>
    <rPh sb="36" eb="38">
      <t>ジュウタク</t>
    </rPh>
    <phoneticPr fontId="4"/>
  </si>
  <si>
    <t>都道府県名又は機関名</t>
    <rPh sb="0" eb="4">
      <t>トドウフケン</t>
    </rPh>
    <rPh sb="4" eb="5">
      <t>メイ</t>
    </rPh>
    <rPh sb="5" eb="6">
      <t>マタ</t>
    </rPh>
    <rPh sb="7" eb="9">
      <t>キカン</t>
    </rPh>
    <rPh sb="9" eb="10">
      <t>メイ</t>
    </rPh>
    <phoneticPr fontId="2"/>
  </si>
  <si>
    <t>所在地</t>
    <rPh sb="0" eb="3">
      <t>ショザイチ</t>
    </rPh>
    <phoneticPr fontId="2"/>
  </si>
  <si>
    <t>（第六面）</t>
    <rPh sb="1" eb="2">
      <t>ダイ</t>
    </rPh>
    <rPh sb="2" eb="4">
      <t>ロクメン</t>
    </rPh>
    <phoneticPr fontId="2"/>
  </si>
  <si>
    <t>[ﾛ．</t>
    <phoneticPr fontId="2"/>
  </si>
  <si>
    <t>建築基準法第６条の４第１項の規定による確認の特例の適用の有無］</t>
    <phoneticPr fontId="2"/>
  </si>
  <si>
    <t>7.</t>
    <phoneticPr fontId="2"/>
  </si>
  <si>
    <t>第六面関係</t>
    <rPh sb="0" eb="1">
      <t>ダイ</t>
    </rPh>
    <rPh sb="1" eb="3">
      <t>ロクメン</t>
    </rPh>
    <rPh sb="3" eb="5">
      <t>カンケイ</t>
    </rPh>
    <phoneticPr fontId="2"/>
  </si>
  <si>
    <t>この書類は、書類に係る建築物（建築物のニ以上の部分がエキスパンションジョイントその他の相互に</t>
    <rPh sb="2" eb="4">
      <t>ショルイ</t>
    </rPh>
    <rPh sb="6" eb="8">
      <t>ショルイ</t>
    </rPh>
    <rPh sb="9" eb="10">
      <t>カカ</t>
    </rPh>
    <rPh sb="11" eb="14">
      <t>ケンチクブツ</t>
    </rPh>
    <rPh sb="15" eb="18">
      <t>ケンチクブツ</t>
    </rPh>
    <rPh sb="20" eb="22">
      <t>イジョウ</t>
    </rPh>
    <rPh sb="23" eb="25">
      <t>ブブン</t>
    </rPh>
    <rPh sb="41" eb="42">
      <t>タ</t>
    </rPh>
    <rPh sb="43" eb="45">
      <t>ソウゴ</t>
    </rPh>
    <phoneticPr fontId="2"/>
  </si>
  <si>
    <t>応力を伝えない構造方法のみで接している場合においては当該建築物の部分。以下同じ）ごとに作成してください。</t>
  </si>
  <si>
    <t>１欄は、建築物の数が１のときは「１」と記入し、建築物の数が２以上のときは、申請建築物ごとに通し番号を</t>
    <rPh sb="1" eb="2">
      <t>ラン</t>
    </rPh>
    <rPh sb="4" eb="7">
      <t>ケンチクブツ</t>
    </rPh>
    <rPh sb="8" eb="9">
      <t>カズ</t>
    </rPh>
    <rPh sb="19" eb="21">
      <t>キニュウ</t>
    </rPh>
    <rPh sb="23" eb="26">
      <t>ケンチクブツ</t>
    </rPh>
    <rPh sb="27" eb="28">
      <t>カズ</t>
    </rPh>
    <rPh sb="30" eb="32">
      <t>イジョウ</t>
    </rPh>
    <rPh sb="37" eb="39">
      <t>シンセイ</t>
    </rPh>
    <rPh sb="39" eb="42">
      <t>ケンチクブツ</t>
    </rPh>
    <rPh sb="45" eb="46">
      <t>トオ</t>
    </rPh>
    <rPh sb="47" eb="49">
      <t>バンゴウ</t>
    </rPh>
    <phoneticPr fontId="2"/>
  </si>
  <si>
    <t>付し、その番号を記入してください。</t>
    <rPh sb="0" eb="1">
      <t>フ</t>
    </rPh>
    <rPh sb="5" eb="7">
      <t>バンゴウ</t>
    </rPh>
    <rPh sb="8" eb="10">
      <t>キニュウ</t>
    </rPh>
    <phoneticPr fontId="2"/>
  </si>
  <si>
    <t>２欄及び３欄の「イ」から「ハ」までは、申請に係る建築物について、それぞれ記入してください。ただし、建築物の</t>
    <rPh sb="1" eb="2">
      <t>ラン</t>
    </rPh>
    <rPh sb="2" eb="3">
      <t>オヨ</t>
    </rPh>
    <rPh sb="5" eb="6">
      <t>ラン</t>
    </rPh>
    <rPh sb="19" eb="21">
      <t>シンセイ</t>
    </rPh>
    <rPh sb="22" eb="23">
      <t>カカ</t>
    </rPh>
    <rPh sb="24" eb="27">
      <t>ケンチクブツ</t>
    </rPh>
    <rPh sb="36" eb="38">
      <t>キニュウ</t>
    </rPh>
    <rPh sb="49" eb="52">
      <t>ケンチクブツ</t>
    </rPh>
    <phoneticPr fontId="2"/>
  </si>
  <si>
    <t>記入する必要はありません。</t>
    <rPh sb="0" eb="2">
      <t>キニュウ</t>
    </rPh>
    <rPh sb="4" eb="6">
      <t>ヒツヨウ</t>
    </rPh>
    <phoneticPr fontId="2"/>
  </si>
  <si>
    <t>5)</t>
    <phoneticPr fontId="2"/>
  </si>
  <si>
    <t>４欄、５欄、及び６欄は、該当するチェックボックスに「レ」マークを入れてください。</t>
    <rPh sb="1" eb="2">
      <t>ラン</t>
    </rPh>
    <rPh sb="4" eb="5">
      <t>ラン</t>
    </rPh>
    <rPh sb="6" eb="7">
      <t>オヨ</t>
    </rPh>
    <rPh sb="9" eb="10">
      <t>ラン</t>
    </rPh>
    <rPh sb="12" eb="14">
      <t>ガイトウ</t>
    </rPh>
    <rPh sb="32" eb="33">
      <t>イ</t>
    </rPh>
    <phoneticPr fontId="2"/>
  </si>
  <si>
    <t>6)</t>
    <phoneticPr fontId="2"/>
  </si>
  <si>
    <t>６欄の「イ」は、構造計算に用いたプログラムが特定できるように記載してください。</t>
    <rPh sb="1" eb="2">
      <t>ラン</t>
    </rPh>
    <rPh sb="8" eb="10">
      <t>コウゾウ</t>
    </rPh>
    <rPh sb="10" eb="12">
      <t>ケイサン</t>
    </rPh>
    <rPh sb="13" eb="14">
      <t>モチ</t>
    </rPh>
    <rPh sb="22" eb="24">
      <t>トクテイ</t>
    </rPh>
    <rPh sb="30" eb="32">
      <t>キサイ</t>
    </rPh>
    <phoneticPr fontId="2"/>
  </si>
  <si>
    <t>7)</t>
    <phoneticPr fontId="2"/>
  </si>
  <si>
    <t>７欄は、建築基準法施行令第１３７条の２各号に定める基準のうち、該当する基準の号の数字及び「イ」又は「ロ」の</t>
    <rPh sb="1" eb="2">
      <t>ラン</t>
    </rPh>
    <rPh sb="4" eb="6">
      <t>ケンチク</t>
    </rPh>
    <rPh sb="6" eb="9">
      <t>キジュンホウ</t>
    </rPh>
    <rPh sb="9" eb="11">
      <t>セコウ</t>
    </rPh>
    <rPh sb="11" eb="12">
      <t>レイ</t>
    </rPh>
    <rPh sb="12" eb="13">
      <t>ダイ</t>
    </rPh>
    <rPh sb="16" eb="17">
      <t>ジョウ</t>
    </rPh>
    <rPh sb="19" eb="21">
      <t>カクゴウ</t>
    </rPh>
    <rPh sb="22" eb="23">
      <t>サダ</t>
    </rPh>
    <rPh sb="25" eb="27">
      <t>キジュン</t>
    </rPh>
    <rPh sb="31" eb="33">
      <t>ガイトウ</t>
    </rPh>
    <rPh sb="35" eb="37">
      <t>キジュン</t>
    </rPh>
    <rPh sb="38" eb="39">
      <t>ゴウ</t>
    </rPh>
    <rPh sb="40" eb="42">
      <t>スウジ</t>
    </rPh>
    <rPh sb="42" eb="43">
      <t>オヨ</t>
    </rPh>
    <rPh sb="47" eb="48">
      <t>マタ</t>
    </rPh>
    <phoneticPr fontId="2"/>
  </si>
  <si>
    <t>別を記入してください。</t>
    <rPh sb="0" eb="1">
      <t>ベツ</t>
    </rPh>
    <rPh sb="2" eb="4">
      <t>キニュウ</t>
    </rPh>
    <phoneticPr fontId="2"/>
  </si>
  <si>
    <t>8)</t>
    <phoneticPr fontId="2"/>
  </si>
  <si>
    <t>計画の変更申請の際は、８欄に第六面にかかる部分の変更の概要について記入してください。</t>
    <rPh sb="0" eb="2">
      <t>ケイカク</t>
    </rPh>
    <rPh sb="3" eb="7">
      <t>ヘンコウシンセイ</t>
    </rPh>
    <rPh sb="8" eb="9">
      <t>サイ</t>
    </rPh>
    <rPh sb="12" eb="13">
      <t>ラン</t>
    </rPh>
    <rPh sb="14" eb="16">
      <t>ダイロク</t>
    </rPh>
    <rPh sb="16" eb="17">
      <t>メン</t>
    </rPh>
    <rPh sb="21" eb="23">
      <t>ブブン</t>
    </rPh>
    <rPh sb="24" eb="26">
      <t>ヘンコウ</t>
    </rPh>
    <rPh sb="27" eb="29">
      <t>ガイヨウ</t>
    </rPh>
    <rPh sb="33" eb="35">
      <t>キニュウ</t>
    </rPh>
    <phoneticPr fontId="2"/>
  </si>
  <si>
    <t>第四号様式（第一条の三、第三条、第三条の三関係）</t>
    <rPh sb="1" eb="2">
      <t>ヨン</t>
    </rPh>
    <phoneticPr fontId="4"/>
  </si>
  <si>
    <r>
      <t>計画変更確認申請書（建築物）</t>
    </r>
    <r>
      <rPr>
        <sz val="14"/>
        <color indexed="63"/>
        <rFont val="Meiryo UI"/>
        <family val="3"/>
        <charset val="128"/>
      </rPr>
      <t>申請者複数</t>
    </r>
    <rPh sb="0" eb="2">
      <t>ケイカク</t>
    </rPh>
    <rPh sb="2" eb="4">
      <t>ヘンコウ</t>
    </rPh>
    <rPh sb="4" eb="6">
      <t>カクニン</t>
    </rPh>
    <rPh sb="10" eb="12">
      <t>ケンチク</t>
    </rPh>
    <rPh sb="12" eb="13">
      <t>ブツ</t>
    </rPh>
    <rPh sb="14" eb="17">
      <t>シンセイシャ</t>
    </rPh>
    <rPh sb="17" eb="19">
      <t>フクスウ</t>
    </rPh>
    <phoneticPr fontId="4"/>
  </si>
  <si>
    <t>第九号様式（第二条の二、第三条の三関係）（昇降機用）</t>
    <rPh sb="1" eb="2">
      <t>キュウ</t>
    </rPh>
    <rPh sb="7" eb="8">
      <t>ニ</t>
    </rPh>
    <rPh sb="10" eb="11">
      <t>ニ</t>
    </rPh>
    <rPh sb="21" eb="24">
      <t>ショウコウキ</t>
    </rPh>
    <rPh sb="24" eb="25">
      <t>ヨウ</t>
    </rPh>
    <phoneticPr fontId="4"/>
  </si>
  <si>
    <r>
      <t>計画変更確認申請書</t>
    </r>
    <r>
      <rPr>
        <sz val="16"/>
        <color indexed="63"/>
        <rFont val="Meiryo UI"/>
        <family val="3"/>
        <charset val="128"/>
      </rPr>
      <t>（昇降機）</t>
    </r>
    <rPh sb="0" eb="2">
      <t>ケイカク</t>
    </rPh>
    <rPh sb="2" eb="4">
      <t>ヘンコウ</t>
    </rPh>
    <rPh sb="4" eb="6">
      <t>カクニン</t>
    </rPh>
    <rPh sb="10" eb="13">
      <t>ショウコウキ</t>
    </rPh>
    <phoneticPr fontId="4"/>
  </si>
  <si>
    <r>
      <t>注記</t>
    </r>
    <r>
      <rPr>
        <sz val="14"/>
        <color indexed="63"/>
        <rFont val="Meiryo UI"/>
        <family val="3"/>
        <charset val="128"/>
      </rPr>
      <t>（完了検査）</t>
    </r>
    <rPh sb="0" eb="2">
      <t>チュウキ</t>
    </rPh>
    <rPh sb="3" eb="5">
      <t>カンリョウ</t>
    </rPh>
    <rPh sb="5" eb="7">
      <t>ケンサ</t>
    </rPh>
    <phoneticPr fontId="4"/>
  </si>
  <si>
    <t>第３項、第８１条第１項第３号、第８２条の５第７号又は第１３７条の２第１号イ（３）の規定の適用を受ける部分に</t>
    <phoneticPr fontId="4"/>
  </si>
  <si>
    <t>平成27年</t>
    <rPh sb="0" eb="2">
      <t>ヘイセイ</t>
    </rPh>
    <rPh sb="4" eb="5">
      <t>ネン</t>
    </rPh>
    <phoneticPr fontId="2"/>
  </si>
  <si>
    <t>の追加</t>
    <rPh sb="1" eb="3">
      <t>ツイカ</t>
    </rPh>
    <phoneticPr fontId="2"/>
  </si>
  <si>
    <t>（第二面）</t>
    <rPh sb="1" eb="2">
      <t>ダイ</t>
    </rPh>
    <rPh sb="2" eb="4">
      <t>ニメン</t>
    </rPh>
    <phoneticPr fontId="2"/>
  </si>
  <si>
    <t>7.構造計算適合性判定の申請</t>
    <phoneticPr fontId="2"/>
  </si>
  <si>
    <t>（第三面）</t>
    <rPh sb="1" eb="2">
      <t>ダイ</t>
    </rPh>
    <rPh sb="2" eb="4">
      <t>サンメン</t>
    </rPh>
    <phoneticPr fontId="2"/>
  </si>
  <si>
    <t>11.延べ面積</t>
    <rPh sb="3" eb="4">
      <t>ノ</t>
    </rPh>
    <rPh sb="5" eb="7">
      <t>メンセキ</t>
    </rPh>
    <phoneticPr fontId="2"/>
  </si>
  <si>
    <t>ﾛ.地階の住宅又は老人ホーム、福祉ホームその他これらに類するものの部分</t>
    <phoneticPr fontId="2"/>
  </si>
  <si>
    <t>ﾙ.老人ホーム、福祉ホームその他これらに類するものの部分</t>
    <phoneticPr fontId="2"/>
  </si>
  <si>
    <t>表記の変更</t>
    <rPh sb="0" eb="2">
      <t>ヒョウキ</t>
    </rPh>
    <rPh sb="3" eb="5">
      <t>ヘンコウ</t>
    </rPh>
    <phoneticPr fontId="2"/>
  </si>
  <si>
    <t>（第六面）</t>
    <rPh sb="1" eb="2">
      <t>ダイ</t>
    </rPh>
    <rPh sb="2" eb="4">
      <t>ロクメン</t>
    </rPh>
    <phoneticPr fontId="2"/>
  </si>
  <si>
    <t>建築物独立部分別概要</t>
  </si>
  <si>
    <t>（第四面）</t>
    <rPh sb="1" eb="2">
      <t>ダイ</t>
    </rPh>
    <rPh sb="2" eb="4">
      <t>ヨンメン</t>
    </rPh>
    <phoneticPr fontId="2"/>
  </si>
  <si>
    <t>5.耐火建築物等</t>
    <rPh sb="2" eb="4">
      <t>タイカ</t>
    </rPh>
    <rPh sb="4" eb="6">
      <t>ケンチク</t>
    </rPh>
    <rPh sb="6" eb="7">
      <t>ブツ</t>
    </rPh>
    <rPh sb="7" eb="8">
      <t>トウ</t>
    </rPh>
    <phoneticPr fontId="2"/>
  </si>
  <si>
    <t>9.確認の特例</t>
    <rPh sb="2" eb="4">
      <t>カクニン</t>
    </rPh>
    <rPh sb="5" eb="7">
      <t>トクレイ</t>
    </rPh>
    <phoneticPr fontId="2"/>
  </si>
  <si>
    <t>項目追加</t>
    <rPh sb="0" eb="2">
      <t>コウモク</t>
    </rPh>
    <rPh sb="2" eb="4">
      <t>ツイカ</t>
    </rPh>
    <phoneticPr fontId="2"/>
  </si>
  <si>
    <t>確認申請書、建築物別概要　入力画面の変更</t>
    <rPh sb="0" eb="2">
      <t>カクニン</t>
    </rPh>
    <rPh sb="2" eb="5">
      <t>シンセイショ</t>
    </rPh>
    <rPh sb="13" eb="15">
      <t>ニュウリョク</t>
    </rPh>
    <rPh sb="15" eb="17">
      <t>ガメン</t>
    </rPh>
    <rPh sb="18" eb="20">
      <t>ヘンコウ</t>
    </rPh>
    <phoneticPr fontId="2"/>
  </si>
  <si>
    <t>印刷</t>
    <rPh sb="0" eb="2">
      <t>インサツ</t>
    </rPh>
    <phoneticPr fontId="2"/>
  </si>
  <si>
    <t>確認申請書</t>
    <rPh sb="0" eb="2">
      <t>カクニン</t>
    </rPh>
    <rPh sb="2" eb="5">
      <t>シンセイショ</t>
    </rPh>
    <phoneticPr fontId="2"/>
  </si>
  <si>
    <t>計画変更確認申請書</t>
    <rPh sb="0" eb="2">
      <t>ケイカク</t>
    </rPh>
    <rPh sb="2" eb="4">
      <t>ヘンコウ</t>
    </rPh>
    <rPh sb="4" eb="6">
      <t>カクニン</t>
    </rPh>
    <rPh sb="6" eb="9">
      <t>シンセイショ</t>
    </rPh>
    <phoneticPr fontId="2"/>
  </si>
  <si>
    <t>建築計画概要書</t>
    <rPh sb="0" eb="2">
      <t>ケンチク</t>
    </rPh>
    <rPh sb="2" eb="4">
      <t>ケイカク</t>
    </rPh>
    <rPh sb="4" eb="7">
      <t>ガイヨウショ</t>
    </rPh>
    <phoneticPr fontId="2"/>
  </si>
  <si>
    <t>注記（確認申請建築時）</t>
    <phoneticPr fontId="2"/>
  </si>
  <si>
    <t>棟番号</t>
  </si>
  <si>
    <t>棟番号</t>
    <rPh sb="0" eb="1">
      <t>ムネ</t>
    </rPh>
    <phoneticPr fontId="2"/>
  </si>
  <si>
    <t>特定天井有無</t>
    <rPh sb="4" eb="6">
      <t>ウム</t>
    </rPh>
    <phoneticPr fontId="2"/>
  </si>
  <si>
    <t>柱の小径</t>
  </si>
  <si>
    <t>横架材の垂直距離</t>
  </si>
  <si>
    <t>階の高さ</t>
  </si>
  <si>
    <t>居室の天井の高さ</t>
  </si>
  <si>
    <t>構造計算に用いたプログラム］</t>
  </si>
  <si>
    <t>【ｲ．氏名】</t>
  </si>
  <si>
    <t>【ﾛ．資格】</t>
  </si>
  <si>
    <t>項目を書き換えてください。</t>
    <phoneticPr fontId="4"/>
  </si>
  <si>
    <t>（回数）</t>
    <phoneticPr fontId="2"/>
  </si>
  <si>
    <t>小項目</t>
    <rPh sb="0" eb="3">
      <t>ショウコウモク</t>
    </rPh>
    <phoneticPr fontId="2"/>
  </si>
  <si>
    <t>耐火建築物その他</t>
    <rPh sb="7" eb="8">
      <t>タ</t>
    </rPh>
    <phoneticPr fontId="2"/>
  </si>
  <si>
    <t>第八号様式（第一条の三、第二条の二、第三条の三関係）（昇降機用）</t>
    <rPh sb="1" eb="2">
      <t>ハチ</t>
    </rPh>
    <rPh sb="12" eb="13">
      <t>ダイ</t>
    </rPh>
    <rPh sb="13" eb="14">
      <t>ニ</t>
    </rPh>
    <rPh sb="14" eb="15">
      <t>ジョウ</t>
    </rPh>
    <rPh sb="16" eb="17">
      <t>ニ</t>
    </rPh>
    <rPh sb="27" eb="30">
      <t>ショウコウキ</t>
    </rPh>
    <rPh sb="30" eb="31">
      <t>ヨウ</t>
    </rPh>
    <phoneticPr fontId="4"/>
  </si>
  <si>
    <t>第八号様式（第一条の三、第二条の二、第三条の三関係）（昇降機以外の建築設備用）</t>
    <rPh sb="30" eb="32">
      <t>イガイ</t>
    </rPh>
    <rPh sb="33" eb="35">
      <t>ケンチク</t>
    </rPh>
    <rPh sb="35" eb="37">
      <t>セツビ</t>
    </rPh>
    <rPh sb="37" eb="38">
      <t>ヨウ</t>
    </rPh>
    <phoneticPr fontId="4"/>
  </si>
  <si>
    <t>【</t>
  </si>
  <si>
    <t>番号】</t>
    <rPh sb="0" eb="2">
      <t>バンゴウ</t>
    </rPh>
    <phoneticPr fontId="2"/>
  </si>
  <si>
    <t>延べ面積】</t>
    <rPh sb="0" eb="1">
      <t>ノ</t>
    </rPh>
    <rPh sb="2" eb="4">
      <t>メンセキ</t>
    </rPh>
    <phoneticPr fontId="2"/>
  </si>
  <si>
    <t>建築物の高さ等】</t>
    <rPh sb="0" eb="3">
      <t>ケンチクブツ</t>
    </rPh>
    <rPh sb="4" eb="5">
      <t>タカ</t>
    </rPh>
    <rPh sb="6" eb="7">
      <t>トウ</t>
    </rPh>
    <phoneticPr fontId="2"/>
  </si>
  <si>
    <t>最高の高さ】</t>
    <rPh sb="0" eb="2">
      <t>サイコウ</t>
    </rPh>
    <rPh sb="3" eb="4">
      <t>タカ</t>
    </rPh>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</si>
  <si>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</si>
  <si>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</si>
  <si>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</si>
  <si>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</si>
  <si>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構造計算の区分】</t>
    <rPh sb="0" eb="2">
      <t>コウゾウ</t>
    </rPh>
    <rPh sb="2" eb="4">
      <t>ケイサン</t>
    </rPh>
    <rPh sb="5" eb="7">
      <t>クブン</t>
    </rPh>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</si>
  <si>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</si>
  <si>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</si>
  <si>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</si>
  <si>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</si>
  <si>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備考】</t>
    <rPh sb="0" eb="2">
      <t>ビコウ</t>
    </rPh>
    <phoneticPr fontId="2"/>
  </si>
  <si>
    <t>建築物独立部分別概要</t>
    <phoneticPr fontId="2"/>
  </si>
  <si>
    <t>□</t>
    <phoneticPr fontId="2"/>
  </si>
  <si>
    <t>[ｲ．</t>
    <phoneticPr fontId="4"/>
  </si>
  <si>
    <t>建築基準法第６条の３第１項ただし書又は法第１８条第４項ただし書の規定による審査の特例の適用の有無]</t>
    <phoneticPr fontId="2"/>
  </si>
  <si>
    <t>【ｲ．建築基準法第６条の３第１項ただし書又は法第１８条第４項ただし書の規定による審査の特例の適用の有無】</t>
    <rPh sb="3" eb="5">
      <t>ケンチク</t>
    </rPh>
    <rPh sb="5" eb="8">
      <t>キジュンホウ</t>
    </rPh>
    <rPh sb="8" eb="9">
      <t>ダイ</t>
    </rPh>
    <rPh sb="10" eb="11">
      <t>ジョウ</t>
    </rPh>
    <rPh sb="13" eb="14">
      <t>ダイ</t>
    </rPh>
    <rPh sb="15" eb="16">
      <t>コウ</t>
    </rPh>
    <rPh sb="19" eb="20">
      <t>ショ</t>
    </rPh>
    <rPh sb="20" eb="21">
      <t>マタ</t>
    </rPh>
    <rPh sb="22" eb="23">
      <t>ホウ</t>
    </rPh>
    <rPh sb="23" eb="24">
      <t>ダイ</t>
    </rPh>
    <rPh sb="26" eb="27">
      <t>ジョウ</t>
    </rPh>
    <rPh sb="27" eb="28">
      <t>ダイ</t>
    </rPh>
    <rPh sb="29" eb="30">
      <t>コウ</t>
    </rPh>
    <rPh sb="33" eb="34">
      <t>ショ</t>
    </rPh>
    <rPh sb="35" eb="37">
      <t>キテイ</t>
    </rPh>
    <rPh sb="43" eb="45">
      <t>トクレイ</t>
    </rPh>
    <rPh sb="46" eb="48">
      <t>テキヨウ</t>
    </rPh>
    <rPh sb="49" eb="51">
      <t>ウム</t>
    </rPh>
    <phoneticPr fontId="4"/>
  </si>
  <si>
    <t>【イ.適合判定通知書交付者】</t>
    <rPh sb="3" eb="5">
      <t>テキゴウ</t>
    </rPh>
    <rPh sb="5" eb="7">
      <t>ハンテイ</t>
    </rPh>
    <rPh sb="7" eb="9">
      <t>ツウチ</t>
    </rPh>
    <rPh sb="9" eb="10">
      <t>ショ</t>
    </rPh>
    <rPh sb="10" eb="12">
      <t>コウフ</t>
    </rPh>
    <rPh sb="12" eb="13">
      <t>シャ</t>
    </rPh>
    <phoneticPr fontId="4"/>
  </si>
  <si>
    <t>【ロ.適合判定通知書番号】</t>
    <rPh sb="7" eb="9">
      <t>ツウチ</t>
    </rPh>
    <rPh sb="9" eb="10">
      <t>ショ</t>
    </rPh>
    <rPh sb="10" eb="12">
      <t>バンゴウ</t>
    </rPh>
    <phoneticPr fontId="4"/>
  </si>
  <si>
    <t>の者の住所を、登録番号は建築士法施行規則第１７条の３５第１項の規定による登録を受けている場合の</t>
    <rPh sb="3" eb="4">
      <t>モノ</t>
    </rPh>
    <rPh sb="5" eb="7">
      <t>ジュウショ</t>
    </rPh>
    <rPh sb="9" eb="11">
      <t>トウロク</t>
    </rPh>
    <rPh sb="11" eb="13">
      <t>バンゴウ</t>
    </rPh>
    <rPh sb="14" eb="16">
      <t>ケンチク</t>
    </rPh>
    <rPh sb="16" eb="17">
      <t>シ</t>
    </rPh>
    <rPh sb="17" eb="18">
      <t>ホウ</t>
    </rPh>
    <rPh sb="18" eb="20">
      <t>シコウ</t>
    </rPh>
    <rPh sb="20" eb="21">
      <t>ゴウ</t>
    </rPh>
    <rPh sb="22" eb="23">
      <t>ダイ</t>
    </rPh>
    <rPh sb="25" eb="26">
      <t>ジョウ</t>
    </rPh>
    <rPh sb="29" eb="30">
      <t>ダイ</t>
    </rPh>
    <rPh sb="31" eb="32">
      <t>コウ</t>
    </rPh>
    <phoneticPr fontId="4"/>
  </si>
  <si>
    <t>当該登録番号を書いてください。</t>
  </si>
  <si>
    <t>指定構造計算適合性判定機関の名称及び事務所の所在地を記入してください。未申請の場合には、</t>
    <rPh sb="22" eb="25">
      <t>ショザイチ</t>
    </rPh>
    <rPh sb="35" eb="38">
      <t>ミシンセイ</t>
    </rPh>
    <rPh sb="39" eb="41">
      <t>バアイ</t>
    </rPh>
    <phoneticPr fontId="2"/>
  </si>
  <si>
    <t>｢用途地域が異なる地域等｣という。）にわたる場合においては、用途地域が異なる地域等ごとに、それぞれの</t>
    <phoneticPr fontId="4"/>
  </si>
  <si>
    <t>用途地域が異なる地域等に対応する敷地の面積を記入してください。</t>
    <phoneticPr fontId="2"/>
  </si>
  <si>
    <t>｢イ｣（２）は、同法第５２条第１２項の規定を適合する場合において、同条第１３項の規定に基づき、｢イ｣（１）</t>
    <rPh sb="8" eb="9">
      <t>ドウ</t>
    </rPh>
    <rPh sb="9" eb="10">
      <t>ホウ</t>
    </rPh>
    <rPh sb="10" eb="11">
      <t>ダイ</t>
    </rPh>
    <rPh sb="13" eb="14">
      <t>ジョウ</t>
    </rPh>
    <rPh sb="14" eb="15">
      <t>ダイ</t>
    </rPh>
    <rPh sb="17" eb="18">
      <t>コウ</t>
    </rPh>
    <rPh sb="19" eb="21">
      <t>キテイ</t>
    </rPh>
    <rPh sb="22" eb="24">
      <t>テキゴウ</t>
    </rPh>
    <rPh sb="26" eb="28">
      <t>バアイ</t>
    </rPh>
    <rPh sb="33" eb="34">
      <t>ドウ</t>
    </rPh>
    <rPh sb="34" eb="35">
      <t>ジョウ</t>
    </rPh>
    <rPh sb="35" eb="36">
      <t>ダイ</t>
    </rPh>
    <rPh sb="38" eb="39">
      <t>コウ</t>
    </rPh>
    <rPh sb="40" eb="42">
      <t>キテイ</t>
    </rPh>
    <rPh sb="43" eb="44">
      <t>モト</t>
    </rPh>
    <phoneticPr fontId="4"/>
  </si>
  <si>
    <t>項、第５項又は第６項の規定に基づき定められる当該建築物の建蔽率を記入してください。</t>
    <rPh sb="0" eb="1">
      <t>コウ</t>
    </rPh>
    <rPh sb="2" eb="3">
      <t>ダイ</t>
    </rPh>
    <rPh sb="4" eb="5">
      <t>コウ</t>
    </rPh>
    <rPh sb="5" eb="6">
      <t>マタ</t>
    </rPh>
    <rPh sb="7" eb="8">
      <t>ダイ</t>
    </rPh>
    <rPh sb="9" eb="10">
      <t>コウ</t>
    </rPh>
    <rPh sb="11" eb="13">
      <t>キテイ</t>
    </rPh>
    <rPh sb="14" eb="15">
      <t>モト</t>
    </rPh>
    <rPh sb="17" eb="18">
      <t>サダ</t>
    </rPh>
    <rPh sb="22" eb="24">
      <t>トウガイ</t>
    </rPh>
    <rPh sb="24" eb="27">
      <t>ケンチクブツ</t>
    </rPh>
    <rPh sb="28" eb="29">
      <t>ケン</t>
    </rPh>
    <rPh sb="30" eb="31">
      <t>リツ</t>
    </rPh>
    <phoneticPr fontId="4"/>
  </si>
  <si>
    <t>蓄電池の設置部分　50分の１</t>
    <phoneticPr fontId="2"/>
  </si>
  <si>
    <t>第九号様式（第二条の二、第三条の三関係）（昇降機以外の建築設備用）</t>
    <rPh sb="1" eb="2">
      <t>キュウ</t>
    </rPh>
    <rPh sb="10" eb="11">
      <t>ニ</t>
    </rPh>
    <rPh sb="27" eb="29">
      <t>ケンチク</t>
    </rPh>
    <rPh sb="29" eb="31">
      <t>セツビ</t>
    </rPh>
    <rPh sb="31" eb="32">
      <t>ヨウ</t>
    </rPh>
    <phoneticPr fontId="4"/>
  </si>
  <si>
    <t>耐火構造建築物</t>
    <rPh sb="0" eb="2">
      <t>タイカ</t>
    </rPh>
    <rPh sb="2" eb="4">
      <t>コウゾウ</t>
    </rPh>
    <rPh sb="4" eb="7">
      <t>ケンチクブツ</t>
    </rPh>
    <phoneticPr fontId="2"/>
  </si>
  <si>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2"/>
  </si>
  <si>
    <t>その他</t>
    <rPh sb="2" eb="3">
      <t>タ</t>
    </rPh>
    <phoneticPr fontId="2"/>
  </si>
  <si>
    <t>特-27</t>
  </si>
  <si>
    <t>般-27</t>
  </si>
  <si>
    <t>建築物独立部分別概要（追加）入力</t>
    <rPh sb="0" eb="3">
      <t>ケンチクブツ</t>
    </rPh>
    <rPh sb="3" eb="5">
      <t>ドクリツ</t>
    </rPh>
    <rPh sb="5" eb="7">
      <t>ブブン</t>
    </rPh>
    <rPh sb="7" eb="8">
      <t>ベツ</t>
    </rPh>
    <rPh sb="8" eb="10">
      <t>ガイヨウ</t>
    </rPh>
    <rPh sb="11" eb="13">
      <t>ツイカ</t>
    </rPh>
    <rPh sb="14" eb="16">
      <t>ニュウリョク</t>
    </rPh>
    <phoneticPr fontId="2"/>
  </si>
  <si>
    <t>（第六面）</t>
    <rPh sb="1" eb="2">
      <t>ダイ</t>
    </rPh>
    <rPh sb="2" eb="4">
      <t>ロクメン</t>
    </rPh>
    <phoneticPr fontId="2"/>
  </si>
  <si>
    <t>8)</t>
    <phoneticPr fontId="2"/>
  </si>
  <si>
    <t>[ﾛ．</t>
    <phoneticPr fontId="4"/>
  </si>
  <si>
    <t>[ｲ．</t>
    <phoneticPr fontId="4"/>
  </si>
  <si>
    <t>建築物全体]</t>
  </si>
  <si>
    <t>[ﾆ．</t>
    <phoneticPr fontId="4"/>
  </si>
  <si>
    <t>建築基準法第５６条７項の規定による特例の適用の有無]</t>
  </si>
  <si>
    <t>[ｲ．</t>
    <phoneticPr fontId="4"/>
  </si>
  <si>
    <t>最高の高さ]</t>
    <rPh sb="0" eb="2">
      <t>サイコウ</t>
    </rPh>
    <rPh sb="3" eb="4">
      <t>タカ</t>
    </rPh>
    <phoneticPr fontId="4"/>
  </si>
  <si>
    <t>[ﾛ．</t>
    <phoneticPr fontId="4"/>
  </si>
  <si>
    <t>階数]</t>
    <rPh sb="0" eb="2">
      <t>カイスウ</t>
    </rPh>
    <phoneticPr fontId="4"/>
  </si>
  <si>
    <t>[ﾊ．</t>
    <phoneticPr fontId="4"/>
  </si>
  <si>
    <t>構造]</t>
    <rPh sb="0" eb="2">
      <t>コウゾウ</t>
    </rPh>
    <phoneticPr fontId="4"/>
  </si>
  <si>
    <t xml:space="preserve">適用があるときは、特例の区分] </t>
  </si>
  <si>
    <t>申請に係る建築物の数]</t>
    <rPh sb="0" eb="2">
      <t>シンセイ</t>
    </rPh>
    <rPh sb="3" eb="4">
      <t>カカ</t>
    </rPh>
    <rPh sb="5" eb="7">
      <t>ケンチク</t>
    </rPh>
    <rPh sb="7" eb="8">
      <t>ブツ</t>
    </rPh>
    <rPh sb="9" eb="10">
      <t>スウ</t>
    </rPh>
    <phoneticPr fontId="4"/>
  </si>
  <si>
    <t>同一敷地内の他の建築物の数]</t>
    <rPh sb="0" eb="2">
      <t>ドウイツ</t>
    </rPh>
    <rPh sb="2" eb="4">
      <t>シキチ</t>
    </rPh>
    <rPh sb="4" eb="5">
      <t>ナイ</t>
    </rPh>
    <rPh sb="6" eb="7">
      <t>タ</t>
    </rPh>
    <rPh sb="8" eb="10">
      <t>ケンチク</t>
    </rPh>
    <rPh sb="10" eb="11">
      <t>ブツ</t>
    </rPh>
    <rPh sb="12" eb="13">
      <t>スウ</t>
    </rPh>
    <phoneticPr fontId="4"/>
  </si>
  <si>
    <t>地階を除く階数]</t>
    <rPh sb="0" eb="2">
      <t>チカイ</t>
    </rPh>
    <rPh sb="3" eb="4">
      <t>ノゾ</t>
    </rPh>
    <rPh sb="5" eb="7">
      <t>カイスウ</t>
    </rPh>
    <phoneticPr fontId="4"/>
  </si>
  <si>
    <t>地階の階数]</t>
    <rPh sb="0" eb="2">
      <t>チカイ</t>
    </rPh>
    <rPh sb="3" eb="5">
      <t>カイスウ</t>
    </rPh>
    <phoneticPr fontId="4"/>
  </si>
  <si>
    <t>[ﾊ．</t>
    <phoneticPr fontId="4"/>
  </si>
  <si>
    <t>昇降機塔等の階の数]</t>
    <rPh sb="0" eb="3">
      <t>ショウコウキ</t>
    </rPh>
    <rPh sb="3" eb="4">
      <t>トウ</t>
    </rPh>
    <rPh sb="4" eb="5">
      <t>トウ</t>
    </rPh>
    <rPh sb="6" eb="7">
      <t>カイ</t>
    </rPh>
    <rPh sb="8" eb="9">
      <t>スウ</t>
    </rPh>
    <phoneticPr fontId="4"/>
  </si>
  <si>
    <t>地階の倉庫等の階の数]</t>
    <rPh sb="0" eb="2">
      <t>チカイ</t>
    </rPh>
    <rPh sb="3" eb="5">
      <t>ソウコ</t>
    </rPh>
    <rPh sb="5" eb="6">
      <t>トウ</t>
    </rPh>
    <rPh sb="7" eb="8">
      <t>カイ</t>
    </rPh>
    <rPh sb="9" eb="10">
      <t>スウ</t>
    </rPh>
    <phoneticPr fontId="4"/>
  </si>
  <si>
    <t>最高の軒の高さ]</t>
    <rPh sb="0" eb="2">
      <t>サイコウ</t>
    </rPh>
    <rPh sb="3" eb="4">
      <t>ノキ</t>
    </rPh>
    <rPh sb="5" eb="6">
      <t>タカ</t>
    </rPh>
    <phoneticPr fontId="4"/>
  </si>
  <si>
    <t>建築物全体]</t>
    <rPh sb="0" eb="2">
      <t>ケンチク</t>
    </rPh>
    <rPh sb="2" eb="3">
      <t>ブツ</t>
    </rPh>
    <rPh sb="3" eb="5">
      <t>ゼンタイ</t>
    </rPh>
    <phoneticPr fontId="4"/>
  </si>
  <si>
    <t>[ﾛ．</t>
    <phoneticPr fontId="2"/>
  </si>
  <si>
    <t>[ﾎ．</t>
    <phoneticPr fontId="2"/>
  </si>
  <si>
    <t>[ｲ．</t>
    <phoneticPr fontId="4"/>
  </si>
  <si>
    <t>[ﾛ．</t>
    <phoneticPr fontId="4"/>
  </si>
  <si>
    <t>[ﾊ．</t>
    <phoneticPr fontId="4"/>
  </si>
  <si>
    <t>[ﾛ．</t>
    <phoneticPr fontId="4"/>
  </si>
  <si>
    <t>建蔽率]</t>
    <rPh sb="0" eb="2">
      <t>ケンペイ</t>
    </rPh>
    <rPh sb="2" eb="3">
      <t>リツ</t>
    </rPh>
    <phoneticPr fontId="4"/>
  </si>
  <si>
    <t>[ｲ．</t>
    <phoneticPr fontId="4"/>
  </si>
  <si>
    <t>[ﾛ．</t>
    <phoneticPr fontId="4"/>
  </si>
  <si>
    <t>建築基準法第６条の３第１項ただし書又は法第１８条第４項ただし書の規定による審査の特例の適用の有無]</t>
  </si>
  <si>
    <t>［ｲ．</t>
    <phoneticPr fontId="4"/>
  </si>
  <si>
    <t>居室の天井の高さ］</t>
  </si>
  <si>
    <t>［ﾛ．</t>
    <phoneticPr fontId="4"/>
  </si>
  <si>
    <t>建築基準法施行令第39条第3項に規定する特定天井］</t>
  </si>
  <si>
    <t>[ｲ．</t>
    <phoneticPr fontId="4"/>
  </si>
  <si>
    <t>[ｲ．</t>
    <phoneticPr fontId="4"/>
  </si>
  <si>
    <t>建築基準法第６条の３第１項ただし書又は法第１８条第４項ただし書の規定による審査の特例の適用の有無]</t>
    <rPh sb="0" eb="2">
      <t>ケンチク</t>
    </rPh>
    <rPh sb="2" eb="5">
      <t>キジュンホウ</t>
    </rPh>
    <rPh sb="5" eb="6">
      <t>ダイ</t>
    </rPh>
    <rPh sb="7" eb="8">
      <t>ジョウ</t>
    </rPh>
    <rPh sb="10" eb="11">
      <t>ダイ</t>
    </rPh>
    <rPh sb="12" eb="13">
      <t>コウ</t>
    </rPh>
    <rPh sb="16" eb="17">
      <t>ショ</t>
    </rPh>
    <rPh sb="17" eb="18">
      <t>マタ</t>
    </rPh>
    <rPh sb="19" eb="20">
      <t>ホウ</t>
    </rPh>
    <rPh sb="20" eb="21">
      <t>ダイ</t>
    </rPh>
    <rPh sb="23" eb="24">
      <t>ジョウ</t>
    </rPh>
    <rPh sb="24" eb="25">
      <t>ダイ</t>
    </rPh>
    <rPh sb="26" eb="27">
      <t>コウ</t>
    </rPh>
    <rPh sb="30" eb="31">
      <t>ショ</t>
    </rPh>
    <rPh sb="32" eb="34">
      <t>キテイ</t>
    </rPh>
    <rPh sb="40" eb="42">
      <t>トクレイ</t>
    </rPh>
    <rPh sb="43" eb="45">
      <t>テキヨウ</t>
    </rPh>
    <rPh sb="46" eb="48">
      <t>ウム</t>
    </rPh>
    <phoneticPr fontId="4"/>
  </si>
  <si>
    <t>[ﾛ．</t>
    <phoneticPr fontId="4"/>
  </si>
  <si>
    <t>建築基準法第６条の４第１項の規定による確認の特例の適用の有無]</t>
    <rPh sb="0" eb="2">
      <t>ケンチク</t>
    </rPh>
    <rPh sb="2" eb="5">
      <t>キジュンホウ</t>
    </rPh>
    <rPh sb="5" eb="6">
      <t>ダイ</t>
    </rPh>
    <rPh sb="7" eb="8">
      <t>ジョウ</t>
    </rPh>
    <rPh sb="10" eb="11">
      <t>ダイ</t>
    </rPh>
    <rPh sb="12" eb="13">
      <t>コウ</t>
    </rPh>
    <rPh sb="14" eb="16">
      <t>キテイ</t>
    </rPh>
    <rPh sb="19" eb="21">
      <t>カクニン</t>
    </rPh>
    <rPh sb="22" eb="24">
      <t>トクレイ</t>
    </rPh>
    <rPh sb="25" eb="27">
      <t>テキヨウ</t>
    </rPh>
    <rPh sb="28" eb="30">
      <t>ウム</t>
    </rPh>
    <phoneticPr fontId="4"/>
  </si>
  <si>
    <t>[ﾊ．</t>
    <phoneticPr fontId="4"/>
  </si>
  <si>
    <t>[ｲ．</t>
    <phoneticPr fontId="4"/>
  </si>
  <si>
    <t>[ﾛ．</t>
    <phoneticPr fontId="4"/>
  </si>
  <si>
    <t>[ﾆ．</t>
    <phoneticPr fontId="4"/>
  </si>
  <si>
    <t>完了検査追加説明書</t>
    <phoneticPr fontId="2"/>
  </si>
  <si>
    <t>注)　変更</t>
    <rPh sb="0" eb="1">
      <t>チュウ</t>
    </rPh>
    <rPh sb="3" eb="5">
      <t>ヘンコウ</t>
    </rPh>
    <phoneticPr fontId="2"/>
  </si>
  <si>
    <t>静岡支店</t>
    <rPh sb="0" eb="2">
      <t>シズオカ</t>
    </rPh>
    <rPh sb="2" eb="4">
      <t>シテン</t>
    </rPh>
    <phoneticPr fontId="2"/>
  </si>
  <si>
    <t>ﾛ～ﾎ</t>
    <phoneticPr fontId="2"/>
  </si>
  <si>
    <t>ｲ.建築基準法第６条の３第１項ただし書又は法第１８条第４項ただし書の規定による審査の特例の適用の有無</t>
    <phoneticPr fontId="2"/>
  </si>
  <si>
    <t>構造計算適合性判定交付者名</t>
    <rPh sb="2" eb="4">
      <t>ケイサン</t>
    </rPh>
    <rPh sb="4" eb="7">
      <t>テキゴウセイ</t>
    </rPh>
    <rPh sb="7" eb="9">
      <t>ハンテイ</t>
    </rPh>
    <rPh sb="9" eb="11">
      <t>コウフ</t>
    </rPh>
    <rPh sb="11" eb="12">
      <t>シャ</t>
    </rPh>
    <rPh sb="12" eb="13">
      <t>メイ</t>
    </rPh>
    <phoneticPr fontId="2"/>
  </si>
  <si>
    <t>構造適判申請機関所在地</t>
    <rPh sb="4" eb="6">
      <t>シンセイ</t>
    </rPh>
    <rPh sb="6" eb="8">
      <t>キカン</t>
    </rPh>
    <rPh sb="8" eb="11">
      <t>ショザイチ</t>
    </rPh>
    <phoneticPr fontId="2"/>
  </si>
  <si>
    <t>用途別床面積区分イ</t>
    <phoneticPr fontId="2"/>
  </si>
  <si>
    <t>用途別床面積区分ロ</t>
    <phoneticPr fontId="2"/>
  </si>
  <si>
    <t>用途別床面積区分ハ</t>
    <phoneticPr fontId="2"/>
  </si>
  <si>
    <t>用途別床面積区分ニ</t>
    <phoneticPr fontId="2"/>
  </si>
  <si>
    <t>用途別床面積区分ホ</t>
    <phoneticPr fontId="2"/>
  </si>
  <si>
    <t>用途別床面積名称イ</t>
    <phoneticPr fontId="2"/>
  </si>
  <si>
    <t>用途別床面積名称ロ</t>
    <phoneticPr fontId="2"/>
  </si>
  <si>
    <t>用途別床面積名称ニ</t>
    <phoneticPr fontId="2"/>
  </si>
  <si>
    <t>用途別床面積名称ホ</t>
    <phoneticPr fontId="2"/>
  </si>
  <si>
    <t>用途別床面積名称ハ</t>
    <phoneticPr fontId="2"/>
  </si>
  <si>
    <t>用途別床面積イ</t>
    <phoneticPr fontId="2"/>
  </si>
  <si>
    <t>用途別床面積ロ</t>
    <phoneticPr fontId="2"/>
  </si>
  <si>
    <t>用途別床面積ハ</t>
    <phoneticPr fontId="2"/>
  </si>
  <si>
    <t>用途別床面積ニ</t>
    <phoneticPr fontId="2"/>
  </si>
  <si>
    <t>用途別床面積ホ</t>
    <phoneticPr fontId="2"/>
  </si>
  <si>
    <t>用途別床面積区分ヘ</t>
    <phoneticPr fontId="2"/>
  </si>
  <si>
    <t>用途別床面積名称ヘ</t>
    <phoneticPr fontId="2"/>
  </si>
  <si>
    <t>用途別床面積ヘ</t>
    <phoneticPr fontId="2"/>
  </si>
  <si>
    <t>用途別床面積イ</t>
    <phoneticPr fontId="2"/>
  </si>
  <si>
    <t>用途別床面積区分イ</t>
    <phoneticPr fontId="2"/>
  </si>
  <si>
    <t>数が１のときは記入する必要はありません。</t>
    <rPh sb="0" eb="1">
      <t>カズ</t>
    </rPh>
    <rPh sb="7" eb="9">
      <t>キニュウ</t>
    </rPh>
    <rPh sb="11" eb="13">
      <t>ヒツヨウ</t>
    </rPh>
    <phoneticPr fontId="2"/>
  </si>
  <si>
    <t>３欄の「ニ」は、申請に係る建築物の主たる構造について記入してください。ただし、建築物の数が１のときは</t>
    <rPh sb="1" eb="2">
      <t>ラン</t>
    </rPh>
    <rPh sb="8" eb="10">
      <t>シンセイ</t>
    </rPh>
    <rPh sb="11" eb="12">
      <t>カカ</t>
    </rPh>
    <rPh sb="13" eb="16">
      <t>ケンチクブツ</t>
    </rPh>
    <rPh sb="17" eb="18">
      <t>シュ</t>
    </rPh>
    <rPh sb="20" eb="22">
      <t>コウゾウ</t>
    </rPh>
    <rPh sb="26" eb="28">
      <t>キニュウ</t>
    </rPh>
    <rPh sb="39" eb="42">
      <t>ケンチクブツ</t>
    </rPh>
    <rPh sb="43" eb="44">
      <t>カズ</t>
    </rPh>
    <phoneticPr fontId="2"/>
  </si>
  <si>
    <t>第二号様式（第一条の三、第三条、第三条の三関係）</t>
    <rPh sb="0" eb="1">
      <t>ダイ</t>
    </rPh>
    <rPh sb="1" eb="3">
      <t>ニゴウ</t>
    </rPh>
    <rPh sb="3" eb="5">
      <t>ヨウシキ</t>
    </rPh>
    <rPh sb="6" eb="8">
      <t>ダイイチ</t>
    </rPh>
    <rPh sb="8" eb="9">
      <t>ジョウ</t>
    </rPh>
    <rPh sb="10" eb="11">
      <t>サン</t>
    </rPh>
    <rPh sb="12" eb="13">
      <t>ダイ</t>
    </rPh>
    <rPh sb="13" eb="15">
      <t>サンジョウ</t>
    </rPh>
    <rPh sb="16" eb="17">
      <t>ダイ</t>
    </rPh>
    <rPh sb="17" eb="19">
      <t>サンジョウ</t>
    </rPh>
    <rPh sb="20" eb="21">
      <t>サン</t>
    </rPh>
    <rPh sb="21" eb="23">
      <t>カンケイ</t>
    </rPh>
    <phoneticPr fontId="4"/>
  </si>
  <si>
    <t>建築物独立部分別概要（追加）</t>
    <rPh sb="0" eb="3">
      <t>ケンチクブツ</t>
    </rPh>
    <rPh sb="3" eb="5">
      <t>ドクリツ</t>
    </rPh>
    <rPh sb="5" eb="7">
      <t>ブブン</t>
    </rPh>
    <rPh sb="7" eb="8">
      <t>ベツ</t>
    </rPh>
    <rPh sb="8" eb="10">
      <t>ガイヨウ</t>
    </rPh>
    <rPh sb="11" eb="13">
      <t>ツイカ</t>
    </rPh>
    <phoneticPr fontId="2"/>
  </si>
  <si>
    <t>(14)</t>
    <phoneticPr fontId="4"/>
  </si>
  <si>
    <t>仮使用認定申請書、仮使用認定申請取下げ届を追加しました。</t>
    <rPh sb="0" eb="1">
      <t>カリ</t>
    </rPh>
    <rPh sb="1" eb="3">
      <t>シヨウ</t>
    </rPh>
    <rPh sb="3" eb="5">
      <t>ニンテイ</t>
    </rPh>
    <rPh sb="5" eb="8">
      <t>シンセイショ</t>
    </rPh>
    <rPh sb="9" eb="10">
      <t>カリ</t>
    </rPh>
    <rPh sb="10" eb="12">
      <t>シヨウ</t>
    </rPh>
    <rPh sb="12" eb="14">
      <t>ニンテイ</t>
    </rPh>
    <rPh sb="14" eb="16">
      <t>シンセイ</t>
    </rPh>
    <rPh sb="16" eb="18">
      <t>トリサ</t>
    </rPh>
    <rPh sb="19" eb="20">
      <t>トドケ</t>
    </rPh>
    <rPh sb="21" eb="23">
      <t>ツイカ</t>
    </rPh>
    <phoneticPr fontId="2"/>
  </si>
  <si>
    <t>建築主等変更届、取止め届の理由欄を消去しました。</t>
    <rPh sb="0" eb="2">
      <t>ケンチク</t>
    </rPh>
    <rPh sb="2" eb="3">
      <t>ヌシ</t>
    </rPh>
    <rPh sb="3" eb="4">
      <t>トウ</t>
    </rPh>
    <rPh sb="4" eb="6">
      <t>ヘンコウ</t>
    </rPh>
    <rPh sb="6" eb="7">
      <t>トドケ</t>
    </rPh>
    <rPh sb="8" eb="10">
      <t>トリヤ</t>
    </rPh>
    <rPh sb="11" eb="12">
      <t>トド</t>
    </rPh>
    <rPh sb="13" eb="15">
      <t>リユウ</t>
    </rPh>
    <rPh sb="15" eb="16">
      <t>ラン</t>
    </rPh>
    <rPh sb="17" eb="19">
      <t>ショウキョ</t>
    </rPh>
    <phoneticPr fontId="2"/>
  </si>
  <si>
    <t>2016年</t>
    <rPh sb="4" eb="5">
      <t>ネン</t>
    </rPh>
    <phoneticPr fontId="2"/>
  </si>
  <si>
    <t>確認審査追加説明書の廃止。</t>
    <rPh sb="0" eb="2">
      <t>カクニン</t>
    </rPh>
    <rPh sb="2" eb="4">
      <t>シンサ</t>
    </rPh>
    <rPh sb="4" eb="6">
      <t>ツイカ</t>
    </rPh>
    <rPh sb="6" eb="8">
      <t>セツメイ</t>
    </rPh>
    <rPh sb="8" eb="9">
      <t>ショ</t>
    </rPh>
    <rPh sb="10" eb="12">
      <t>ハイシ</t>
    </rPh>
    <phoneticPr fontId="2"/>
  </si>
  <si>
    <t>確認取下げ届、中間検査取下げ届、完了検査取下げ届、仮使用認定取下げ届の理由欄の削除。</t>
    <rPh sb="0" eb="2">
      <t>カクニン</t>
    </rPh>
    <rPh sb="2" eb="4">
      <t>トリサ</t>
    </rPh>
    <rPh sb="5" eb="6">
      <t>トドケ</t>
    </rPh>
    <rPh sb="7" eb="9">
      <t>チュウカン</t>
    </rPh>
    <rPh sb="9" eb="11">
      <t>ケンサ</t>
    </rPh>
    <rPh sb="11" eb="13">
      <t>トリサ</t>
    </rPh>
    <rPh sb="14" eb="15">
      <t>トドケ</t>
    </rPh>
    <rPh sb="16" eb="18">
      <t>カンリョウ</t>
    </rPh>
    <rPh sb="18" eb="20">
      <t>ケンサ</t>
    </rPh>
    <rPh sb="20" eb="22">
      <t>トリサ</t>
    </rPh>
    <rPh sb="23" eb="24">
      <t>トドケ</t>
    </rPh>
    <rPh sb="25" eb="26">
      <t>カリ</t>
    </rPh>
    <rPh sb="26" eb="28">
      <t>シヨウ</t>
    </rPh>
    <rPh sb="28" eb="30">
      <t>ニンテイ</t>
    </rPh>
    <rPh sb="30" eb="32">
      <t>トリサ</t>
    </rPh>
    <rPh sb="33" eb="34">
      <t>トドケ</t>
    </rPh>
    <rPh sb="35" eb="37">
      <t>リユウ</t>
    </rPh>
    <rPh sb="37" eb="38">
      <t>ラン</t>
    </rPh>
    <rPh sb="39" eb="41">
      <t>サクジョ</t>
    </rPh>
    <phoneticPr fontId="2"/>
  </si>
  <si>
    <t>受付番号</t>
    <rPh sb="0" eb="2">
      <t>ウケツケ</t>
    </rPh>
    <rPh sb="2" eb="4">
      <t>バンゴウ</t>
    </rPh>
    <phoneticPr fontId="2"/>
  </si>
  <si>
    <t>→</t>
    <phoneticPr fontId="2"/>
  </si>
  <si>
    <t>引受番号</t>
    <rPh sb="0" eb="2">
      <t>ヒキウケ</t>
    </rPh>
    <rPh sb="2" eb="4">
      <t>バンゴウ</t>
    </rPh>
    <phoneticPr fontId="2"/>
  </si>
  <si>
    <t>工事監理者届、工事施工者届、中間検査申請取下げ届、完了検査申請取下げ届、仮使用認定申請取下げ届</t>
    <rPh sb="0" eb="2">
      <t>コウジ</t>
    </rPh>
    <rPh sb="2" eb="4">
      <t>カンリ</t>
    </rPh>
    <rPh sb="4" eb="5">
      <t>シャ</t>
    </rPh>
    <rPh sb="5" eb="6">
      <t>トドケ</t>
    </rPh>
    <rPh sb="7" eb="9">
      <t>コウジ</t>
    </rPh>
    <rPh sb="9" eb="12">
      <t>セコウシャ</t>
    </rPh>
    <rPh sb="12" eb="13">
      <t>トドケ</t>
    </rPh>
    <rPh sb="14" eb="16">
      <t>チュウカン</t>
    </rPh>
    <rPh sb="16" eb="18">
      <t>ケンサ</t>
    </rPh>
    <rPh sb="18" eb="20">
      <t>シンセイ</t>
    </rPh>
    <rPh sb="20" eb="22">
      <t>トリサ</t>
    </rPh>
    <rPh sb="23" eb="24">
      <t>トドケ</t>
    </rPh>
    <rPh sb="25" eb="27">
      <t>カンリョウ</t>
    </rPh>
    <rPh sb="27" eb="29">
      <t>ケンサ</t>
    </rPh>
    <rPh sb="29" eb="31">
      <t>シンセイ</t>
    </rPh>
    <rPh sb="31" eb="33">
      <t>トリサ</t>
    </rPh>
    <rPh sb="34" eb="35">
      <t>トドケ</t>
    </rPh>
    <rPh sb="36" eb="37">
      <t>カリ</t>
    </rPh>
    <rPh sb="37" eb="39">
      <t>シヨウ</t>
    </rPh>
    <rPh sb="39" eb="41">
      <t>ニンテイ</t>
    </rPh>
    <rPh sb="41" eb="43">
      <t>シンセイ</t>
    </rPh>
    <rPh sb="43" eb="45">
      <t>トリサ</t>
    </rPh>
    <rPh sb="46" eb="47">
      <t>トドケ</t>
    </rPh>
    <phoneticPr fontId="2"/>
  </si>
  <si>
    <t>識別番号</t>
    <rPh sb="0" eb="2">
      <t>シキベツ</t>
    </rPh>
    <rPh sb="2" eb="4">
      <t>バンゴウ</t>
    </rPh>
    <phoneticPr fontId="2"/>
  </si>
  <si>
    <t>の文字を追加</t>
    <rPh sb="1" eb="3">
      <t>モジ</t>
    </rPh>
    <rPh sb="4" eb="6">
      <t>ツイカ</t>
    </rPh>
    <phoneticPr fontId="2"/>
  </si>
  <si>
    <t>軽微変更報告書、完了検査追加説明書</t>
    <rPh sb="0" eb="2">
      <t>ケイビ</t>
    </rPh>
    <rPh sb="2" eb="4">
      <t>ヘンコウ</t>
    </rPh>
    <rPh sb="4" eb="7">
      <t>ホウコクショ</t>
    </rPh>
    <rPh sb="8" eb="10">
      <t>カンリョウ</t>
    </rPh>
    <rPh sb="10" eb="12">
      <t>ケンサ</t>
    </rPh>
    <rPh sb="12" eb="14">
      <t>ツイカ</t>
    </rPh>
    <rPh sb="14" eb="17">
      <t>セツメイショ</t>
    </rPh>
    <phoneticPr fontId="2"/>
  </si>
  <si>
    <t>各シートの編集を行った場合はサポートの対象外となりますので、ご了承ください。</t>
    <rPh sb="0" eb="1">
      <t>カク</t>
    </rPh>
    <rPh sb="5" eb="7">
      <t>ヘンシュウ</t>
    </rPh>
    <rPh sb="8" eb="9">
      <t>オコナ</t>
    </rPh>
    <rPh sb="11" eb="13">
      <t>バアイ</t>
    </rPh>
    <rPh sb="19" eb="22">
      <t>タイショウガイ</t>
    </rPh>
    <rPh sb="31" eb="33">
      <t>リョウショウ</t>
    </rPh>
    <phoneticPr fontId="2"/>
  </si>
  <si>
    <t>第4面</t>
    <rPh sb="0" eb="1">
      <t>ダイ</t>
    </rPh>
    <rPh sb="2" eb="3">
      <t>メン</t>
    </rPh>
    <phoneticPr fontId="2"/>
  </si>
  <si>
    <t>規定区分イ</t>
    <rPh sb="0" eb="2">
      <t>キテイ</t>
    </rPh>
    <rPh sb="2" eb="4">
      <t>クブン</t>
    </rPh>
    <phoneticPr fontId="2"/>
  </si>
  <si>
    <t>規定区分ロ</t>
    <rPh sb="0" eb="2">
      <t>キテイ</t>
    </rPh>
    <rPh sb="2" eb="4">
      <t>クブン</t>
    </rPh>
    <phoneticPr fontId="2"/>
  </si>
  <si>
    <t>認定型式の認定番号]</t>
    <rPh sb="5" eb="7">
      <t>ニンテイ</t>
    </rPh>
    <rPh sb="7" eb="9">
      <t>バンゴウ</t>
    </rPh>
    <phoneticPr fontId="2"/>
  </si>
  <si>
    <t>適合する一連の規定の区分］</t>
    <rPh sb="0" eb="2">
      <t>テキゴウ</t>
    </rPh>
    <rPh sb="4" eb="6">
      <t>イチレン</t>
    </rPh>
    <rPh sb="7" eb="9">
      <t>キテイ</t>
    </rPh>
    <rPh sb="10" eb="12">
      <t>クブン</t>
    </rPh>
    <phoneticPr fontId="2"/>
  </si>
  <si>
    <t>「レ」マークを入れてください。</t>
    <rPh sb="7" eb="8">
      <t>イ</t>
    </rPh>
    <phoneticPr fontId="2"/>
  </si>
  <si>
    <t>13)</t>
    <phoneticPr fontId="2"/>
  </si>
  <si>
    <t>19)</t>
    <phoneticPr fontId="2"/>
  </si>
  <si>
    <t>ください。当該認証番号を記入すれば、第１０条の５の４第１号に該当する認証型式部材等の場合にあっては</t>
    <rPh sb="5" eb="7">
      <t>トウガイ</t>
    </rPh>
    <rPh sb="7" eb="9">
      <t>ニンショウ</t>
    </rPh>
    <rPh sb="9" eb="11">
      <t>バンゴウ</t>
    </rPh>
    <rPh sb="12" eb="14">
      <t>キニュウ</t>
    </rPh>
    <rPh sb="18" eb="19">
      <t>ダイ</t>
    </rPh>
    <rPh sb="21" eb="22">
      <t>ジョウ</t>
    </rPh>
    <rPh sb="26" eb="27">
      <t>ダイ</t>
    </rPh>
    <rPh sb="28" eb="29">
      <t>ゴウ</t>
    </rPh>
    <rPh sb="30" eb="32">
      <t>ガイトウ</t>
    </rPh>
    <rPh sb="34" eb="36">
      <t>ニンショウ</t>
    </rPh>
    <rPh sb="36" eb="38">
      <t>カタシキ</t>
    </rPh>
    <rPh sb="38" eb="39">
      <t>ブ</t>
    </rPh>
    <rPh sb="39" eb="40">
      <t>ザイ</t>
    </rPh>
    <rPh sb="40" eb="41">
      <t>トウ</t>
    </rPh>
    <rPh sb="42" eb="44">
      <t>バアイ</t>
    </rPh>
    <phoneticPr fontId="4"/>
  </si>
  <si>
    <t>については記入する必要はありません。</t>
    <phoneticPr fontId="2"/>
  </si>
  <si>
    <t>第４面</t>
    <rPh sb="0" eb="1">
      <t>ダイ</t>
    </rPh>
    <rPh sb="2" eb="3">
      <t>メン</t>
    </rPh>
    <phoneticPr fontId="2"/>
  </si>
  <si>
    <t>９欄</t>
    <rPh sb="1" eb="2">
      <t>ラン</t>
    </rPh>
    <phoneticPr fontId="2"/>
  </si>
  <si>
    <t>ニ．</t>
    <phoneticPr fontId="2"/>
  </si>
  <si>
    <t>認定型式の認定番号</t>
    <rPh sb="0" eb="2">
      <t>ニンテイ</t>
    </rPh>
    <rPh sb="2" eb="4">
      <t>カタシキ</t>
    </rPh>
    <rPh sb="5" eb="7">
      <t>ニンテイ</t>
    </rPh>
    <rPh sb="7" eb="9">
      <t>バンゴウ</t>
    </rPh>
    <phoneticPr fontId="2"/>
  </si>
  <si>
    <t>ホ．</t>
    <phoneticPr fontId="2"/>
  </si>
  <si>
    <t>追加</t>
    <rPh sb="0" eb="2">
      <t>ツイカ</t>
    </rPh>
    <phoneticPr fontId="2"/>
  </si>
  <si>
    <t>へ．</t>
    <phoneticPr fontId="2"/>
  </si>
  <si>
    <t>認証型式部材等の認証番号</t>
    <rPh sb="0" eb="2">
      <t>ニンショウ</t>
    </rPh>
    <rPh sb="2" eb="4">
      <t>カタシキ</t>
    </rPh>
    <rPh sb="4" eb="5">
      <t>ブ</t>
    </rPh>
    <rPh sb="5" eb="6">
      <t>ザイ</t>
    </rPh>
    <rPh sb="6" eb="7">
      <t>トウ</t>
    </rPh>
    <rPh sb="8" eb="10">
      <t>ニンショウ</t>
    </rPh>
    <rPh sb="10" eb="12">
      <t>バンゴウ</t>
    </rPh>
    <phoneticPr fontId="2"/>
  </si>
  <si>
    <t>ホ→ヘ</t>
    <phoneticPr fontId="2"/>
  </si>
  <si>
    <t>注記（確認申請建築時）</t>
    <phoneticPr fontId="2"/>
  </si>
  <si>
    <t>⑪、⑫、⑬変更</t>
    <rPh sb="5" eb="7">
      <t>ヘンコウ</t>
    </rPh>
    <phoneticPr fontId="2"/>
  </si>
  <si>
    <t>建築基準法施行令第１０条各号に掲げる建築物の区分]</t>
    <phoneticPr fontId="2"/>
  </si>
  <si>
    <t>建築基準法施行令第１０条各号に掲げる建築物の区分]</t>
    <rPh sb="0" eb="2">
      <t>ケンチク</t>
    </rPh>
    <rPh sb="2" eb="5">
      <t>キジュンホウ</t>
    </rPh>
    <rPh sb="5" eb="7">
      <t>セコウ</t>
    </rPh>
    <rPh sb="7" eb="8">
      <t>レイ</t>
    </rPh>
    <rPh sb="8" eb="9">
      <t>ダイ</t>
    </rPh>
    <rPh sb="11" eb="12">
      <t>ジョウ</t>
    </rPh>
    <rPh sb="12" eb="14">
      <t>カクゴウ</t>
    </rPh>
    <rPh sb="15" eb="16">
      <t>カカ</t>
    </rPh>
    <rPh sb="18" eb="21">
      <t>ケンチクブツ</t>
    </rPh>
    <rPh sb="22" eb="24">
      <t>クブン</t>
    </rPh>
    <phoneticPr fontId="4"/>
  </si>
  <si>
    <t>建築基準法施行令第１０条各号に掲げる建築物のうち、該当するものの号の数字を記入してください。</t>
    <phoneticPr fontId="2"/>
  </si>
  <si>
    <t>７欄の｢ロ｣、｢ハ｣及び｢ニ｣は、｢イ｣に記入した敷地面積に対応する敷地の部分について、それぞれ記入してください。</t>
    <phoneticPr fontId="2"/>
  </si>
  <si>
    <t>この書類は、申請建築物ごと（延べ面積が１０平方メートル以内のものを除く。以下同じ。）に作成してください。</t>
    <phoneticPr fontId="2"/>
  </si>
  <si>
    <t>２欄は、別紙の表の用途の区分に従い対応する記号を記入した上で、用途をできるだけ具体的に書いてください。</t>
    <rPh sb="1" eb="2">
      <t>ラン</t>
    </rPh>
    <rPh sb="4" eb="6">
      <t>ベッシ</t>
    </rPh>
    <rPh sb="7" eb="8">
      <t>オモテ</t>
    </rPh>
    <rPh sb="9" eb="10">
      <t>ヨウ</t>
    </rPh>
    <rPh sb="10" eb="11">
      <t>ト</t>
    </rPh>
    <rPh sb="12" eb="14">
      <t>クブン</t>
    </rPh>
    <rPh sb="15" eb="16">
      <t>シタガ</t>
    </rPh>
    <rPh sb="17" eb="19">
      <t>タイオウ</t>
    </rPh>
    <rPh sb="21" eb="23">
      <t>キゴウ</t>
    </rPh>
    <rPh sb="24" eb="26">
      <t>キニュウ</t>
    </rPh>
    <rPh sb="28" eb="29">
      <t>ウエ</t>
    </rPh>
    <rPh sb="31" eb="33">
      <t>ヨウト</t>
    </rPh>
    <rPh sb="39" eb="42">
      <t>グタイテキ</t>
    </rPh>
    <rPh sb="43" eb="44">
      <t>カ</t>
    </rPh>
    <phoneticPr fontId="4"/>
  </si>
  <si>
    <t>その番号を記入してください。</t>
    <rPh sb="2" eb="4">
      <t>バンゴウ</t>
    </rPh>
    <rPh sb="5" eb="7">
      <t>キニュウ</t>
    </rPh>
    <phoneticPr fontId="4"/>
  </si>
  <si>
    <t>１欄は、建築物の数が１のときは｢１｣と記入し、建築物の数が２以上のときは、申請建築物ごとに通し番号を付し、</t>
    <rPh sb="1" eb="2">
      <t>ラン</t>
    </rPh>
    <rPh sb="4" eb="7">
      <t>ケンチクブツ</t>
    </rPh>
    <rPh sb="8" eb="9">
      <t>スウ</t>
    </rPh>
    <rPh sb="19" eb="21">
      <t>キニュウ</t>
    </rPh>
    <rPh sb="23" eb="26">
      <t>ケンチクブツ</t>
    </rPh>
    <rPh sb="27" eb="28">
      <t>スウ</t>
    </rPh>
    <rPh sb="30" eb="32">
      <t>イジョウ</t>
    </rPh>
    <rPh sb="37" eb="39">
      <t>シンセイ</t>
    </rPh>
    <rPh sb="39" eb="42">
      <t>ケンチクブツ</t>
    </rPh>
    <rPh sb="45" eb="46">
      <t>ツウ</t>
    </rPh>
    <rPh sb="47" eb="48">
      <t>バン</t>
    </rPh>
    <phoneticPr fontId="4"/>
  </si>
  <si>
    <t>建築基準法施行令第１３６条の２の１１第１号イ</t>
    <rPh sb="0" eb="2">
      <t>ケンチク</t>
    </rPh>
    <rPh sb="2" eb="5">
      <t>キジュンホウ</t>
    </rPh>
    <rPh sb="5" eb="7">
      <t>セコウ</t>
    </rPh>
    <rPh sb="7" eb="8">
      <t>レイ</t>
    </rPh>
    <rPh sb="8" eb="9">
      <t>ダイ</t>
    </rPh>
    <rPh sb="12" eb="13">
      <t>ジョウ</t>
    </rPh>
    <rPh sb="18" eb="19">
      <t>ダイ</t>
    </rPh>
    <rPh sb="20" eb="21">
      <t>ゴウ</t>
    </rPh>
    <phoneticPr fontId="2"/>
  </si>
  <si>
    <t>建築基準法施行令第１３６条の２の１１第１号ロ</t>
    <rPh sb="0" eb="2">
      <t>ケンチク</t>
    </rPh>
    <rPh sb="2" eb="5">
      <t>キジュンホウ</t>
    </rPh>
    <rPh sb="5" eb="7">
      <t>セコウ</t>
    </rPh>
    <rPh sb="7" eb="8">
      <t>レイ</t>
    </rPh>
    <rPh sb="8" eb="9">
      <t>ダイ</t>
    </rPh>
    <rPh sb="12" eb="13">
      <t>ジョウ</t>
    </rPh>
    <rPh sb="18" eb="19">
      <t>ダイ</t>
    </rPh>
    <rPh sb="20" eb="21">
      <t>ゴウ</t>
    </rPh>
    <phoneticPr fontId="2"/>
  </si>
  <si>
    <t>認証型式部材等認証番号]</t>
    <phoneticPr fontId="2"/>
  </si>
  <si>
    <t>※「申請済」又は「未申請」を選択した場合、
「都道府県名又は機関名（代表者入力不要）」と
「所在地（区・市まで）」を入力してください。</t>
    <rPh sb="2" eb="4">
      <t>シンセイ</t>
    </rPh>
    <rPh sb="4" eb="5">
      <t>ズミ</t>
    </rPh>
    <rPh sb="6" eb="7">
      <t>マタ</t>
    </rPh>
    <rPh sb="9" eb="12">
      <t>ミシンセイ</t>
    </rPh>
    <rPh sb="14" eb="16">
      <t>センタク</t>
    </rPh>
    <rPh sb="18" eb="20">
      <t>バアイ</t>
    </rPh>
    <rPh sb="23" eb="27">
      <t>トドウフケン</t>
    </rPh>
    <rPh sb="27" eb="28">
      <t>メイ</t>
    </rPh>
    <rPh sb="28" eb="29">
      <t>マタ</t>
    </rPh>
    <rPh sb="30" eb="32">
      <t>キカン</t>
    </rPh>
    <rPh sb="32" eb="33">
      <t>メイ</t>
    </rPh>
    <rPh sb="34" eb="37">
      <t>ダイヒョウシャ</t>
    </rPh>
    <rPh sb="37" eb="39">
      <t>ニュウリョク</t>
    </rPh>
    <rPh sb="39" eb="41">
      <t>フヨウ</t>
    </rPh>
    <rPh sb="46" eb="49">
      <t>ショザイチ</t>
    </rPh>
    <rPh sb="50" eb="51">
      <t>ク</t>
    </rPh>
    <rPh sb="52" eb="53">
      <t>シ</t>
    </rPh>
    <rPh sb="58" eb="60">
      <t>ニュウリョク</t>
    </rPh>
    <phoneticPr fontId="2"/>
  </si>
  <si>
    <t>軽微変更報告書　様式番号の変更</t>
    <rPh sb="0" eb="2">
      <t>ケイビ</t>
    </rPh>
    <rPh sb="2" eb="4">
      <t>ヘンコウ</t>
    </rPh>
    <rPh sb="4" eb="7">
      <t>ホウコクショ</t>
    </rPh>
    <rPh sb="8" eb="10">
      <t>ヨウシキ</t>
    </rPh>
    <rPh sb="10" eb="12">
      <t>バンゴウ</t>
    </rPh>
    <rPh sb="13" eb="15">
      <t>ヘンコウ</t>
    </rPh>
    <phoneticPr fontId="2"/>
  </si>
  <si>
    <t>様式Ｂ－０５</t>
    <rPh sb="0" eb="2">
      <t>ヨウシキ</t>
    </rPh>
    <phoneticPr fontId="2"/>
  </si>
  <si>
    <t>⇒</t>
    <phoneticPr fontId="2"/>
  </si>
  <si>
    <t>様式Ｃ－０４</t>
    <rPh sb="0" eb="2">
      <t>ヨウシキ</t>
    </rPh>
    <phoneticPr fontId="2"/>
  </si>
  <si>
    <t>建築主等変更届</t>
    <rPh sb="0" eb="2">
      <t>ケンチク</t>
    </rPh>
    <rPh sb="2" eb="3">
      <t>ヌシ</t>
    </rPh>
    <rPh sb="3" eb="4">
      <t>トウ</t>
    </rPh>
    <rPh sb="4" eb="6">
      <t>ヘンコウ</t>
    </rPh>
    <rPh sb="6" eb="7">
      <t>トドケ</t>
    </rPh>
    <phoneticPr fontId="2"/>
  </si>
  <si>
    <t>(5)変更の期日欄に、「(記入がない場合は届出日と同日とみなす。)」を追加。</t>
    <rPh sb="3" eb="5">
      <t>ヘンコウ</t>
    </rPh>
    <rPh sb="6" eb="8">
      <t>キジツ</t>
    </rPh>
    <rPh sb="8" eb="9">
      <t>ラン</t>
    </rPh>
    <rPh sb="35" eb="37">
      <t>ツイカ</t>
    </rPh>
    <phoneticPr fontId="2"/>
  </si>
  <si>
    <t>主要用途区分</t>
    <phoneticPr fontId="2"/>
  </si>
  <si>
    <r>
      <t>(12)</t>
    </r>
    <r>
      <rPr>
        <sz val="11"/>
        <rFont val="ＭＳ Ｐゴシック"/>
        <family val="3"/>
        <charset val="128"/>
      </rPr>
      <t/>
    </r>
    <phoneticPr fontId="2"/>
  </si>
  <si>
    <t>(13)</t>
    <phoneticPr fontId="4"/>
  </si>
  <si>
    <r>
      <t>(15)</t>
    </r>
    <r>
      <rPr>
        <sz val="11"/>
        <rFont val="ＭＳ Ｐゴシック"/>
        <family val="3"/>
        <charset val="128"/>
      </rPr>
      <t/>
    </r>
    <phoneticPr fontId="2"/>
  </si>
  <si>
    <t>氏名</t>
    <rPh sb="0" eb="2">
      <t>シメイ</t>
    </rPh>
    <phoneticPr fontId="2"/>
  </si>
  <si>
    <t>資格</t>
    <rPh sb="0" eb="2">
      <t>シカク</t>
    </rPh>
    <phoneticPr fontId="2"/>
  </si>
  <si>
    <t>資格登録</t>
    <rPh sb="0" eb="2">
      <t>シカク</t>
    </rPh>
    <rPh sb="2" eb="4">
      <t>トウロク</t>
    </rPh>
    <phoneticPr fontId="2"/>
  </si>
  <si>
    <t>登録番号</t>
    <rPh sb="0" eb="2">
      <t>トウロク</t>
    </rPh>
    <rPh sb="2" eb="4">
      <t>バンゴウ</t>
    </rPh>
    <phoneticPr fontId="2"/>
  </si>
  <si>
    <t>事務所名</t>
    <rPh sb="0" eb="2">
      <t>ジム</t>
    </rPh>
    <rPh sb="2" eb="3">
      <t>ショ</t>
    </rPh>
    <rPh sb="3" eb="4">
      <t>メイ</t>
    </rPh>
    <phoneticPr fontId="2"/>
  </si>
  <si>
    <t>事務所資格</t>
    <rPh sb="0" eb="2">
      <t>ジム</t>
    </rPh>
    <rPh sb="2" eb="3">
      <t>ショ</t>
    </rPh>
    <rPh sb="3" eb="5">
      <t>シカク</t>
    </rPh>
    <phoneticPr fontId="2"/>
  </si>
  <si>
    <t>事務所資格登録</t>
    <rPh sb="0" eb="2">
      <t>ジム</t>
    </rPh>
    <rPh sb="2" eb="3">
      <t>ショ</t>
    </rPh>
    <rPh sb="3" eb="5">
      <t>シカク</t>
    </rPh>
    <rPh sb="5" eb="7">
      <t>トウロク</t>
    </rPh>
    <phoneticPr fontId="2"/>
  </si>
  <si>
    <t>事務所登録番号</t>
    <rPh sb="0" eb="2">
      <t>ジム</t>
    </rPh>
    <rPh sb="2" eb="3">
      <t>ショ</t>
    </rPh>
    <rPh sb="3" eb="5">
      <t>トウロク</t>
    </rPh>
    <rPh sb="5" eb="7">
      <t>バンゴウ</t>
    </rPh>
    <phoneticPr fontId="2"/>
  </si>
  <si>
    <t>郵便番号</t>
    <rPh sb="0" eb="4">
      <t>ユウビンバンゴウ</t>
    </rPh>
    <phoneticPr fontId="2"/>
  </si>
  <si>
    <t>電話番号</t>
    <rPh sb="0" eb="2">
      <t>デンワ</t>
    </rPh>
    <rPh sb="2" eb="4">
      <t>バンゴウ</t>
    </rPh>
    <phoneticPr fontId="2"/>
  </si>
  <si>
    <t>入力項目</t>
  </si>
  <si>
    <t>1級</t>
    <phoneticPr fontId="2"/>
  </si>
  <si>
    <t>2級</t>
    <phoneticPr fontId="2"/>
  </si>
  <si>
    <t>戻る</t>
    <rPh sb="0" eb="1">
      <t>モド</t>
    </rPh>
    <phoneticPr fontId="2"/>
  </si>
  <si>
    <t>下記の帳票を別ファイルへ移行しました。</t>
    <rPh sb="0" eb="2">
      <t>カキ</t>
    </rPh>
    <rPh sb="3" eb="5">
      <t>チョウヒョウ</t>
    </rPh>
    <rPh sb="6" eb="7">
      <t>ベツ</t>
    </rPh>
    <rPh sb="12" eb="14">
      <t>イコウ</t>
    </rPh>
    <phoneticPr fontId="2"/>
  </si>
  <si>
    <t>軽微変更報告書</t>
    <rPh sb="0" eb="2">
      <t>ケイビ</t>
    </rPh>
    <rPh sb="2" eb="4">
      <t>ヘンコウ</t>
    </rPh>
    <rPh sb="4" eb="7">
      <t>ホウコクショ</t>
    </rPh>
    <phoneticPr fontId="2"/>
  </si>
  <si>
    <t>仮使用認定申請書、（注記）</t>
    <rPh sb="0" eb="1">
      <t>カリ</t>
    </rPh>
    <rPh sb="1" eb="3">
      <t>シヨウ</t>
    </rPh>
    <rPh sb="3" eb="5">
      <t>ニンテイ</t>
    </rPh>
    <rPh sb="5" eb="8">
      <t>シンセイショ</t>
    </rPh>
    <rPh sb="10" eb="12">
      <t>チュウキ</t>
    </rPh>
    <phoneticPr fontId="2"/>
  </si>
  <si>
    <t>工事取止め届</t>
    <rPh sb="0" eb="2">
      <t>コウジ</t>
    </rPh>
    <rPh sb="2" eb="4">
      <t>トリヤ</t>
    </rPh>
    <rPh sb="5" eb="6">
      <t>トドケ</t>
    </rPh>
    <phoneticPr fontId="2"/>
  </si>
  <si>
    <t>中間検査申請取下げ届</t>
    <rPh sb="0" eb="2">
      <t>チュウカン</t>
    </rPh>
    <rPh sb="2" eb="4">
      <t>ケンサ</t>
    </rPh>
    <rPh sb="4" eb="6">
      <t>シンセイ</t>
    </rPh>
    <rPh sb="6" eb="7">
      <t>ト</t>
    </rPh>
    <rPh sb="7" eb="8">
      <t>サ</t>
    </rPh>
    <rPh sb="9" eb="10">
      <t>トドケ</t>
    </rPh>
    <phoneticPr fontId="2"/>
  </si>
  <si>
    <t>確認申請取下げ届</t>
    <rPh sb="0" eb="2">
      <t>カクニン</t>
    </rPh>
    <rPh sb="2" eb="4">
      <t>シンセイ</t>
    </rPh>
    <rPh sb="4" eb="5">
      <t>ト</t>
    </rPh>
    <rPh sb="5" eb="6">
      <t>サ</t>
    </rPh>
    <rPh sb="7" eb="8">
      <t>トドケ</t>
    </rPh>
    <phoneticPr fontId="2"/>
  </si>
  <si>
    <t>完了検査申請取下げ届</t>
    <rPh sb="0" eb="2">
      <t>カンリョウ</t>
    </rPh>
    <rPh sb="2" eb="4">
      <t>ケンサ</t>
    </rPh>
    <rPh sb="4" eb="6">
      <t>シンセイ</t>
    </rPh>
    <rPh sb="6" eb="8">
      <t>トリサ</t>
    </rPh>
    <rPh sb="9" eb="10">
      <t>トドケ</t>
    </rPh>
    <phoneticPr fontId="2"/>
  </si>
  <si>
    <t>仮使用認定申請取下げ届</t>
    <rPh sb="0" eb="1">
      <t>カリ</t>
    </rPh>
    <rPh sb="1" eb="3">
      <t>シヨウ</t>
    </rPh>
    <rPh sb="3" eb="5">
      <t>ニンテイ</t>
    </rPh>
    <rPh sb="5" eb="7">
      <t>シンセイ</t>
    </rPh>
    <rPh sb="7" eb="9">
      <t>トリサ</t>
    </rPh>
    <rPh sb="10" eb="11">
      <t>トドケ</t>
    </rPh>
    <phoneticPr fontId="2"/>
  </si>
  <si>
    <t>建築主等変更届</t>
    <rPh sb="0" eb="2">
      <t>ケンチク</t>
    </rPh>
    <rPh sb="2" eb="4">
      <t>ヌシトウ</t>
    </rPh>
    <rPh sb="4" eb="7">
      <t>ヘンコウトドケ</t>
    </rPh>
    <phoneticPr fontId="2"/>
  </si>
  <si>
    <t>工事監理者届</t>
    <rPh sb="0" eb="2">
      <t>コウジ</t>
    </rPh>
    <rPh sb="2" eb="4">
      <t>カンリ</t>
    </rPh>
    <rPh sb="4" eb="5">
      <t>シャ</t>
    </rPh>
    <rPh sb="5" eb="6">
      <t>トドケ</t>
    </rPh>
    <phoneticPr fontId="2"/>
  </si>
  <si>
    <t>工事施工者届</t>
    <rPh sb="0" eb="2">
      <t>コウジ</t>
    </rPh>
    <rPh sb="2" eb="5">
      <t>セコウシャ</t>
    </rPh>
    <rPh sb="5" eb="6">
      <t>トドケ</t>
    </rPh>
    <phoneticPr fontId="2"/>
  </si>
  <si>
    <t>完了検査追加説明書</t>
    <rPh sb="0" eb="2">
      <t>カンリョウ</t>
    </rPh>
    <rPh sb="2" eb="4">
      <t>ケンサ</t>
    </rPh>
    <rPh sb="4" eb="6">
      <t>ツイカ</t>
    </rPh>
    <rPh sb="6" eb="9">
      <t>セツメイショ</t>
    </rPh>
    <phoneticPr fontId="2"/>
  </si>
  <si>
    <t>築造計画概要書、築造主1名用、築造主複数名用、別紙（他の築造主）、（注記）</t>
    <rPh sb="0" eb="2">
      <t>チクゾウ</t>
    </rPh>
    <rPh sb="2" eb="4">
      <t>ケイカク</t>
    </rPh>
    <rPh sb="4" eb="7">
      <t>ガイヨウショ</t>
    </rPh>
    <rPh sb="8" eb="10">
      <t>チクゾウ</t>
    </rPh>
    <rPh sb="10" eb="11">
      <t>ヌシ</t>
    </rPh>
    <rPh sb="12" eb="13">
      <t>メイ</t>
    </rPh>
    <rPh sb="13" eb="14">
      <t>ヨウ</t>
    </rPh>
    <rPh sb="15" eb="17">
      <t>チクゾウ</t>
    </rPh>
    <rPh sb="17" eb="18">
      <t>ヌシ</t>
    </rPh>
    <rPh sb="18" eb="21">
      <t>フクスウメイ</t>
    </rPh>
    <rPh sb="21" eb="22">
      <t>ヨウ</t>
    </rPh>
    <rPh sb="23" eb="25">
      <t>ベッシ</t>
    </rPh>
    <rPh sb="26" eb="27">
      <t>タ</t>
    </rPh>
    <rPh sb="28" eb="30">
      <t>チクゾウ</t>
    </rPh>
    <rPh sb="30" eb="31">
      <t>ヌシ</t>
    </rPh>
    <rPh sb="34" eb="36">
      <t>チュウキ</t>
    </rPh>
    <phoneticPr fontId="2"/>
  </si>
  <si>
    <t>出力列順</t>
    <rPh sb="0" eb="2">
      <t>シュツリョク</t>
    </rPh>
    <rPh sb="2" eb="3">
      <t>レツ</t>
    </rPh>
    <rPh sb="3" eb="4">
      <t>ジュン</t>
    </rPh>
    <phoneticPr fontId="4"/>
  </si>
  <si>
    <t>日付、番号は別紙による</t>
    <rPh sb="0" eb="2">
      <t>ヒヅケ</t>
    </rPh>
    <rPh sb="3" eb="5">
      <t>バンゴウ</t>
    </rPh>
    <rPh sb="6" eb="8">
      <t>ベッシ</t>
    </rPh>
    <phoneticPr fontId="2"/>
  </si>
  <si>
    <t>下記申請書の一部を変更しました。</t>
    <rPh sb="0" eb="2">
      <t>カキ</t>
    </rPh>
    <rPh sb="2" eb="5">
      <t>シンセイショ</t>
    </rPh>
    <rPh sb="6" eb="8">
      <t>イチブ</t>
    </rPh>
    <rPh sb="9" eb="11">
      <t>ヘンコウ</t>
    </rPh>
    <phoneticPr fontId="2"/>
  </si>
  <si>
    <t>確認申請書（建築物、工作物、昇降機）</t>
    <rPh sb="0" eb="2">
      <t>カクニン</t>
    </rPh>
    <rPh sb="2" eb="5">
      <t>シンセイショ</t>
    </rPh>
    <rPh sb="6" eb="9">
      <t>ケンチクブツ</t>
    </rPh>
    <rPh sb="10" eb="13">
      <t>コウサクブツ</t>
    </rPh>
    <rPh sb="14" eb="17">
      <t>ショウコウキ</t>
    </rPh>
    <phoneticPr fontId="2"/>
  </si>
  <si>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</si>
  <si>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</si>
  <si>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「※確認番号欄」の修正</t>
    <rPh sb="2" eb="4">
      <t>カクニン</t>
    </rPh>
    <rPh sb="4" eb="6">
      <t>バンゴウ</t>
    </rPh>
    <rPh sb="6" eb="7">
      <t>ラン</t>
    </rPh>
    <rPh sb="9" eb="11">
      <t>シュウセイ</t>
    </rPh>
    <phoneticPr fontId="2"/>
  </si>
  <si>
    <t>「日付、番号は別紙による」</t>
    <rPh sb="1" eb="3">
      <t>ヒヅケ</t>
    </rPh>
    <rPh sb="4" eb="6">
      <t>バンゴウ</t>
    </rPh>
    <rPh sb="7" eb="9">
      <t>ベッシ</t>
    </rPh>
    <phoneticPr fontId="2"/>
  </si>
  <si>
    <t>計画変更確認申請書（建築物、工作物、昇降機）</t>
    <rPh sb="0" eb="2">
      <t>ケイカク</t>
    </rPh>
    <rPh sb="2" eb="4">
      <t>ヘンコウ</t>
    </rPh>
    <rPh sb="4" eb="6">
      <t>カクニン</t>
    </rPh>
    <rPh sb="6" eb="9">
      <t>シンセイショ</t>
    </rPh>
    <phoneticPr fontId="2"/>
  </si>
  <si>
    <t>構造･設備担当者登録</t>
    <rPh sb="0" eb="2">
      <t>コウゾウ</t>
    </rPh>
    <rPh sb="3" eb="5">
      <t>セツビ</t>
    </rPh>
    <rPh sb="5" eb="8">
      <t>タントウシャ</t>
    </rPh>
    <rPh sb="8" eb="10">
      <t>トウロク</t>
    </rPh>
    <phoneticPr fontId="2"/>
  </si>
  <si>
    <t>担当者登録</t>
    <rPh sb="0" eb="3">
      <t>タントウシャ</t>
    </rPh>
    <rPh sb="3" eb="5">
      <t>トウロク</t>
    </rPh>
    <phoneticPr fontId="2"/>
  </si>
  <si>
    <t>許可番号</t>
    <rPh sb="0" eb="2">
      <t>キョカ</t>
    </rPh>
    <rPh sb="2" eb="4">
      <t>バンゴウ</t>
    </rPh>
    <phoneticPr fontId="2"/>
  </si>
  <si>
    <t>施工者登録</t>
    <rPh sb="0" eb="3">
      <t>セコウシャ</t>
    </rPh>
    <rPh sb="3" eb="5">
      <t>トウロク</t>
    </rPh>
    <phoneticPr fontId="2"/>
  </si>
  <si>
    <t>特-28</t>
  </si>
  <si>
    <t>般-28</t>
  </si>
  <si>
    <t>札幌事務所</t>
    <rPh sb="0" eb="2">
      <t>サッポロ</t>
    </rPh>
    <rPh sb="2" eb="4">
      <t>ジム</t>
    </rPh>
    <rPh sb="4" eb="5">
      <t>ショ</t>
    </rPh>
    <phoneticPr fontId="4"/>
  </si>
  <si>
    <t>（代理者、設計者、監理者欄に表示されます）</t>
    <rPh sb="1" eb="3">
      <t>ダイリ</t>
    </rPh>
    <rPh sb="3" eb="4">
      <t>シャ</t>
    </rPh>
    <rPh sb="5" eb="8">
      <t>セッケイシャ</t>
    </rPh>
    <rPh sb="9" eb="11">
      <t>カンリ</t>
    </rPh>
    <rPh sb="11" eb="12">
      <t>シャ</t>
    </rPh>
    <rPh sb="12" eb="13">
      <t>ラン</t>
    </rPh>
    <rPh sb="14" eb="16">
      <t>ヒョウジ</t>
    </rPh>
    <phoneticPr fontId="2"/>
  </si>
  <si>
    <t>担当者登録、構造･設備設計士登録、施工者登録のシートを追加しました。</t>
    <rPh sb="0" eb="3">
      <t>タントウシャ</t>
    </rPh>
    <rPh sb="3" eb="5">
      <t>トウロク</t>
    </rPh>
    <rPh sb="6" eb="8">
      <t>コウゾウ</t>
    </rPh>
    <rPh sb="9" eb="11">
      <t>セツビ</t>
    </rPh>
    <rPh sb="11" eb="14">
      <t>セッケイシ</t>
    </rPh>
    <rPh sb="14" eb="16">
      <t>トウロク</t>
    </rPh>
    <rPh sb="17" eb="20">
      <t>セコウシャ</t>
    </rPh>
    <rPh sb="20" eb="22">
      <t>トウロク</t>
    </rPh>
    <rPh sb="27" eb="29">
      <t>ツイカ</t>
    </rPh>
    <phoneticPr fontId="2"/>
  </si>
  <si>
    <t>「確認申請書（注記）」をご覧ください。</t>
    <phoneticPr fontId="2"/>
  </si>
  <si>
    <t>「代理者」「設計者」「監理者」の担当者を「担当者登録」に、「構造･設備設計者」を「構造･設備担当者登録」に、「施工者」を「施工者登録」に、それぞれ入力していただくと、一覧から選択できるようになります。</t>
    <rPh sb="1" eb="3">
      <t>ダイリ</t>
    </rPh>
    <rPh sb="3" eb="4">
      <t>シャ</t>
    </rPh>
    <rPh sb="6" eb="9">
      <t>セッケイシャ</t>
    </rPh>
    <rPh sb="11" eb="13">
      <t>カンリ</t>
    </rPh>
    <rPh sb="13" eb="14">
      <t>シャ</t>
    </rPh>
    <rPh sb="16" eb="19">
      <t>タントウシャ</t>
    </rPh>
    <rPh sb="21" eb="24">
      <t>タントウシャ</t>
    </rPh>
    <rPh sb="24" eb="26">
      <t>トウロク</t>
    </rPh>
    <rPh sb="30" eb="32">
      <t>コウゾウ</t>
    </rPh>
    <rPh sb="33" eb="35">
      <t>セツビ</t>
    </rPh>
    <rPh sb="35" eb="38">
      <t>セッケイシャ</t>
    </rPh>
    <rPh sb="41" eb="43">
      <t>コウゾウ</t>
    </rPh>
    <rPh sb="44" eb="46">
      <t>セツビ</t>
    </rPh>
    <rPh sb="46" eb="49">
      <t>タントウシャ</t>
    </rPh>
    <rPh sb="49" eb="51">
      <t>トウロク</t>
    </rPh>
    <rPh sb="55" eb="58">
      <t>セコウシャ</t>
    </rPh>
    <rPh sb="61" eb="64">
      <t>セコウシャ</t>
    </rPh>
    <rPh sb="64" eb="66">
      <t>トウロク</t>
    </rPh>
    <rPh sb="73" eb="75">
      <t>ニュウリョク</t>
    </rPh>
    <rPh sb="83" eb="85">
      <t>イチラン</t>
    </rPh>
    <rPh sb="87" eb="89">
      <t>センタク</t>
    </rPh>
    <phoneticPr fontId="2"/>
  </si>
  <si>
    <t>e申請書Version</t>
    <rPh sb="1" eb="4">
      <t>シンセイショ</t>
    </rPh>
    <phoneticPr fontId="2"/>
  </si>
  <si>
    <t>←担当者登録は、こちらから。</t>
    <rPh sb="1" eb="4">
      <t>タントウシャ</t>
    </rPh>
    <rPh sb="4" eb="6">
      <t>トウロク</t>
    </rPh>
    <phoneticPr fontId="4"/>
  </si>
  <si>
    <t>←構造・設備担当者登録はこちら。</t>
    <rPh sb="1" eb="3">
      <t>コウゾウ</t>
    </rPh>
    <rPh sb="4" eb="6">
      <t>セツビ</t>
    </rPh>
    <rPh sb="6" eb="9">
      <t>タントウシャ</t>
    </rPh>
    <rPh sb="9" eb="11">
      <t>トウロク</t>
    </rPh>
    <phoneticPr fontId="2"/>
  </si>
  <si>
    <t>←施工者登録は、こちらから。</t>
    <rPh sb="1" eb="4">
      <t>セコウシャ</t>
    </rPh>
    <rPh sb="4" eb="6">
      <t>トウロク</t>
    </rPh>
    <phoneticPr fontId="4"/>
  </si>
  <si>
    <t>【10.備考】</t>
  </si>
  <si>
    <t>【9.申請の理由】</t>
  </si>
  <si>
    <t>まで</t>
    <phoneticPr fontId="2"/>
  </si>
  <si>
    <t>から</t>
    <phoneticPr fontId="2"/>
  </si>
  <si>
    <t>【8.仮使用期間】</t>
    <phoneticPr fontId="2"/>
  </si>
  <si>
    <t>【7.工事完了予定年月日】</t>
    <phoneticPr fontId="2"/>
  </si>
  <si>
    <t>【6.仮使用の用途】</t>
  </si>
  <si>
    <t>【ﾊ.名称】</t>
  </si>
  <si>
    <t>【ﾛ.名称のﾌﾘｶﾞﾅ】</t>
  </si>
  <si>
    <t>【ｲ.所在地】</t>
  </si>
  <si>
    <t>【5.設置する建築物又は工作物】</t>
  </si>
  <si>
    <t>【ﾛ.住居表示】</t>
  </si>
  <si>
    <t>【ｲ.地名地番】</t>
  </si>
  <si>
    <t>【4.敷地の位置】</t>
  </si>
  <si>
    <t>【ﾊ.確認済証交付者】</t>
  </si>
  <si>
    <t>【ﾛ.確認済証交付年月日】</t>
    <phoneticPr fontId="2"/>
  </si>
  <si>
    <t>号</t>
    <phoneticPr fontId="2"/>
  </si>
  <si>
    <t>第</t>
    <phoneticPr fontId="2"/>
  </si>
  <si>
    <t>【ｲ.確認済証番号】</t>
    <phoneticPr fontId="2"/>
  </si>
  <si>
    <t>【3.建築確認】</t>
  </si>
  <si>
    <t>号</t>
    <rPh sb="0" eb="1">
      <t>ゴウ</t>
    </rPh>
    <phoneticPr fontId="2"/>
  </si>
  <si>
    <t>【ﾊ.建築士事務所名】</t>
    <phoneticPr fontId="2"/>
  </si>
  <si>
    <t>【ｲ.資格】</t>
    <phoneticPr fontId="2"/>
  </si>
  <si>
    <t>【2.代理者】</t>
  </si>
  <si>
    <t>【ｲ.氏名のﾌﾘｶﾞﾅ】</t>
  </si>
  <si>
    <t>【1.建築主、設置者又は築造主】</t>
  </si>
  <si>
    <t>第仮使</t>
    <rPh sb="1" eb="2">
      <t>カリ</t>
    </rPh>
    <rPh sb="2" eb="3">
      <t>シ</t>
    </rPh>
    <phoneticPr fontId="2"/>
  </si>
  <si>
    <t>別紙による</t>
    <rPh sb="0" eb="2">
      <t>ベッシ</t>
    </rPh>
    <phoneticPr fontId="2"/>
  </si>
  <si>
    <t>※特記</t>
  </si>
  <si>
    <t>※認定番号</t>
  </si>
  <si>
    <t>工作物（法第88条第２項）</t>
  </si>
  <si>
    <t>工作物（法第88条第１項）</t>
    <phoneticPr fontId="2"/>
  </si>
  <si>
    <t>□</t>
    <phoneticPr fontId="2"/>
  </si>
  <si>
    <t>工作物（昇降機）</t>
  </si>
  <si>
    <t>建築設備（昇降機以外）</t>
  </si>
  <si>
    <t>【仮使用の認定を申請する建築物等】</t>
  </si>
  <si>
    <t>申請者氏名</t>
    <phoneticPr fontId="2"/>
  </si>
  <si>
    <t>指定確認検査機関
　株式会社東日本住宅評価センター　様</t>
  </si>
  <si>
    <t>仮使用認定申請書</t>
    <rPh sb="3" eb="5">
      <t>ニンテイ</t>
    </rPh>
    <phoneticPr fontId="2"/>
  </si>
  <si>
    <t>第三十四号様式（第四条の十六関係）（Ａ４）</t>
  </si>
  <si>
    <t>※直接入力してください。</t>
    <rPh sb="1" eb="3">
      <t>チョクセツ</t>
    </rPh>
    <rPh sb="3" eb="5">
      <t>ニュウリョク</t>
    </rPh>
    <phoneticPr fontId="2"/>
  </si>
  <si>
    <t>仮使用認定申請書　印刷</t>
    <rPh sb="0" eb="1">
      <t>カリ</t>
    </rPh>
    <rPh sb="1" eb="3">
      <t>シヨウ</t>
    </rPh>
    <rPh sb="3" eb="5">
      <t>ニンテイ</t>
    </rPh>
    <rPh sb="5" eb="8">
      <t>シンセイショ</t>
    </rPh>
    <rPh sb="9" eb="11">
      <t>インサツ</t>
    </rPh>
    <phoneticPr fontId="2"/>
  </si>
  <si>
    <t>建築主等には、設置者及び築造主を含みます。</t>
    <rPh sb="0" eb="2">
      <t>ケンチク</t>
    </rPh>
    <rPh sb="2" eb="3">
      <t>ヌシ</t>
    </rPh>
    <rPh sb="7" eb="9">
      <t>セッチ</t>
    </rPh>
    <rPh sb="9" eb="10">
      <t>シャ</t>
    </rPh>
    <rPh sb="10" eb="11">
      <t>オヨ</t>
    </rPh>
    <rPh sb="12" eb="14">
      <t>チクゾウ</t>
    </rPh>
    <rPh sb="14" eb="15">
      <t>ヌシ</t>
    </rPh>
    <rPh sb="16" eb="17">
      <t>フク</t>
    </rPh>
    <phoneticPr fontId="4"/>
  </si>
  <si>
    <t>備考（識別番号又は検査引受後で、番号が確認番号と異なる場合は、引受の年月日・番号）</t>
    <rPh sb="0" eb="2">
      <t>ビコウ</t>
    </rPh>
    <rPh sb="3" eb="5">
      <t>シキベツ</t>
    </rPh>
    <rPh sb="5" eb="7">
      <t>バンゴウ</t>
    </rPh>
    <rPh sb="7" eb="8">
      <t>マタ</t>
    </rPh>
    <rPh sb="9" eb="11">
      <t>ケンサ</t>
    </rPh>
    <rPh sb="11" eb="13">
      <t>ヒキウケ</t>
    </rPh>
    <rPh sb="13" eb="14">
      <t>ゴ</t>
    </rPh>
    <rPh sb="16" eb="18">
      <t>バンゴウ</t>
    </rPh>
    <rPh sb="19" eb="21">
      <t>カクニン</t>
    </rPh>
    <rPh sb="21" eb="23">
      <t>バンゴウ</t>
    </rPh>
    <rPh sb="24" eb="25">
      <t>コト</t>
    </rPh>
    <rPh sb="27" eb="29">
      <t>バアイ</t>
    </rPh>
    <rPh sb="31" eb="33">
      <t>ヒキウケ</t>
    </rPh>
    <rPh sb="34" eb="37">
      <t>ネンガッピ</t>
    </rPh>
    <rPh sb="38" eb="40">
      <t>バンゴウ</t>
    </rPh>
    <phoneticPr fontId="4"/>
  </si>
  <si>
    <t>　（７）</t>
    <phoneticPr fontId="4"/>
  </si>
  <si>
    <t>建築物等の用途</t>
  </si>
  <si>
    <t>敷地の地名地番</t>
  </si>
  <si>
    <t>　（３）</t>
  </si>
  <si>
    <t>　（２）</t>
  </si>
  <si>
    <t>第 東日本</t>
    <rPh sb="2" eb="3">
      <t>ヒガシ</t>
    </rPh>
    <rPh sb="3" eb="5">
      <t>ニホン</t>
    </rPh>
    <phoneticPr fontId="4"/>
  </si>
  <si>
    <t>日</t>
    <rPh sb="0" eb="1">
      <t>ニチ</t>
    </rPh>
    <phoneticPr fontId="4"/>
  </si>
  <si>
    <t>月</t>
    <rPh sb="0" eb="1">
      <t>ガツ</t>
    </rPh>
    <phoneticPr fontId="4"/>
  </si>
  <si>
    <t>　（１）</t>
  </si>
  <si>
    <t>記</t>
  </si>
  <si>
    <t>氏名</t>
  </si>
  <si>
    <t>申請者又は代理者</t>
    <rPh sb="0" eb="3">
      <t>シンセイシャ</t>
    </rPh>
    <rPh sb="3" eb="4">
      <t>マタ</t>
    </rPh>
    <rPh sb="5" eb="7">
      <t>ダイリ</t>
    </rPh>
    <rPh sb="7" eb="8">
      <t>シャ</t>
    </rPh>
    <phoneticPr fontId="4"/>
  </si>
  <si>
    <t>住宅評価センター</t>
    <phoneticPr fontId="4"/>
  </si>
  <si>
    <t>株式会社東日本</t>
    <phoneticPr fontId="4"/>
  </si>
  <si>
    <t>※受　付　欄</t>
  </si>
  <si>
    <t>軽微変更報告書</t>
  </si>
  <si>
    <t>及び引受番号</t>
    <rPh sb="2" eb="4">
      <t>ヒキウケ</t>
    </rPh>
    <phoneticPr fontId="2"/>
  </si>
  <si>
    <t>引受年月日</t>
    <rPh sb="0" eb="2">
      <t>ヒキウケ</t>
    </rPh>
    <phoneticPr fontId="4"/>
  </si>
  <si>
    <t>記</t>
    <rPh sb="0" eb="1">
      <t>キ</t>
    </rPh>
    <phoneticPr fontId="4"/>
  </si>
  <si>
    <t>住宅評価センター</t>
    <phoneticPr fontId="4"/>
  </si>
  <si>
    <t>株式会社東日本</t>
    <phoneticPr fontId="4"/>
  </si>
  <si>
    <t>確認申請取下げ届</t>
    <phoneticPr fontId="2"/>
  </si>
  <si>
    <t>様式Ｂ－０３</t>
    <rPh sb="0" eb="2">
      <t>ヨウシキ</t>
    </rPh>
    <phoneticPr fontId="4"/>
  </si>
  <si>
    <t xml:space="preserve"> </t>
    <phoneticPr fontId="2"/>
  </si>
  <si>
    <t>注）</t>
    <rPh sb="0" eb="1">
      <t>チュウ</t>
    </rPh>
    <phoneticPr fontId="4"/>
  </si>
  <si>
    <t>確認済証番号</t>
    <rPh sb="0" eb="2">
      <t>カクニン</t>
    </rPh>
    <rPh sb="2" eb="3">
      <t>スミ</t>
    </rPh>
    <rPh sb="3" eb="4">
      <t>アカシ</t>
    </rPh>
    <rPh sb="4" eb="6">
      <t>バンゴウ</t>
    </rPh>
    <phoneticPr fontId="4"/>
  </si>
  <si>
    <t>確認済証交付年月日</t>
    <rPh sb="0" eb="2">
      <t>カクニン</t>
    </rPh>
    <rPh sb="2" eb="3">
      <t>スミ</t>
    </rPh>
    <rPh sb="3" eb="4">
      <t>ショウ</t>
    </rPh>
    <rPh sb="4" eb="6">
      <t>コウフ</t>
    </rPh>
    <phoneticPr fontId="4"/>
  </si>
  <si>
    <t>工 事 取 止 め 届</t>
    <phoneticPr fontId="4"/>
  </si>
  <si>
    <t>工事取止め届</t>
    <rPh sb="0" eb="2">
      <t>コウジ</t>
    </rPh>
    <rPh sb="2" eb="3">
      <t>ト</t>
    </rPh>
    <rPh sb="3" eb="4">
      <t>ヤ</t>
    </rPh>
    <rPh sb="5" eb="6">
      <t>トド</t>
    </rPh>
    <phoneticPr fontId="4"/>
  </si>
  <si>
    <t>建築物等の用途</t>
    <phoneticPr fontId="4"/>
  </si>
  <si>
    <t>敷地の地名地番</t>
    <phoneticPr fontId="4"/>
  </si>
  <si>
    <t>　下記の申請は、都合により取下げたいので、株式会社東日本住宅評価センター確認検査業務規程第３０条の規定により届け出ます。</t>
    <rPh sb="44" eb="45">
      <t>ダイ</t>
    </rPh>
    <rPh sb="47" eb="48">
      <t>ジョウ</t>
    </rPh>
    <rPh sb="49" eb="51">
      <t>キテイ</t>
    </rPh>
    <phoneticPr fontId="4"/>
  </si>
  <si>
    <t>中間検査申請取下げ届</t>
    <rPh sb="0" eb="2">
      <t>チュウカン</t>
    </rPh>
    <rPh sb="4" eb="6">
      <t>シンセイ</t>
    </rPh>
    <phoneticPr fontId="4"/>
  </si>
  <si>
    <t>中間検査申請取下げ届</t>
    <rPh sb="0" eb="2">
      <t>チュウカン</t>
    </rPh>
    <rPh sb="2" eb="4">
      <t>ケンサ</t>
    </rPh>
    <rPh sb="4" eb="6">
      <t>シンセイ</t>
    </rPh>
    <rPh sb="6" eb="7">
      <t>ト</t>
    </rPh>
    <rPh sb="7" eb="8">
      <t>サ</t>
    </rPh>
    <rPh sb="9" eb="10">
      <t>トド</t>
    </rPh>
    <phoneticPr fontId="4"/>
  </si>
  <si>
    <t>　下記の申請は、都合により取下げたいので、株式会社東日本住宅評価センター確認検査業務規程第３６条の規定により届け出ます。</t>
    <rPh sb="44" eb="45">
      <t>ダイ</t>
    </rPh>
    <rPh sb="47" eb="48">
      <t>ジョウ</t>
    </rPh>
    <rPh sb="49" eb="51">
      <t>キテイ</t>
    </rPh>
    <phoneticPr fontId="4"/>
  </si>
  <si>
    <t>完了検査申請取下げ届</t>
    <rPh sb="0" eb="2">
      <t>カンリョウ</t>
    </rPh>
    <rPh sb="4" eb="6">
      <t>シンセイ</t>
    </rPh>
    <phoneticPr fontId="4"/>
  </si>
  <si>
    <t>完了検査申請取下げ届</t>
    <rPh sb="0" eb="2">
      <t>カンリョウ</t>
    </rPh>
    <rPh sb="2" eb="4">
      <t>ケンサ</t>
    </rPh>
    <rPh sb="4" eb="6">
      <t>シンセイ</t>
    </rPh>
    <rPh sb="6" eb="7">
      <t>ト</t>
    </rPh>
    <rPh sb="7" eb="8">
      <t>サ</t>
    </rPh>
    <rPh sb="9" eb="10">
      <t>トド</t>
    </rPh>
    <phoneticPr fontId="4"/>
  </si>
  <si>
    <t>仮使</t>
    <rPh sb="0" eb="1">
      <t>カリ</t>
    </rPh>
    <rPh sb="1" eb="2">
      <t>シ</t>
    </rPh>
    <phoneticPr fontId="4"/>
  </si>
  <si>
    <t>仮使用認定申請取下げ届</t>
    <rPh sb="0" eb="1">
      <t>カリ</t>
    </rPh>
    <rPh sb="1" eb="3">
      <t>シヨウ</t>
    </rPh>
    <rPh sb="3" eb="5">
      <t>ニンテイ</t>
    </rPh>
    <phoneticPr fontId="2"/>
  </si>
  <si>
    <t>様式Ｂ－１３</t>
    <rPh sb="0" eb="2">
      <t>ヨウシキ</t>
    </rPh>
    <phoneticPr fontId="4"/>
  </si>
  <si>
    <t>仮使用申請取下げ届</t>
    <rPh sb="0" eb="1">
      <t>カリ</t>
    </rPh>
    <rPh sb="1" eb="3">
      <t>シヨウ</t>
    </rPh>
    <rPh sb="5" eb="6">
      <t>ト</t>
    </rPh>
    <rPh sb="6" eb="7">
      <t>サ</t>
    </rPh>
    <rPh sb="8" eb="9">
      <t>トド</t>
    </rPh>
    <phoneticPr fontId="4"/>
  </si>
  <si>
    <t>建築主等が追加される場合は、確認申請書第２面別紙を添付願います。</t>
    <rPh sb="0" eb="2">
      <t>ケンチク</t>
    </rPh>
    <rPh sb="2" eb="3">
      <t>ヌシ</t>
    </rPh>
    <rPh sb="3" eb="4">
      <t>トウ</t>
    </rPh>
    <rPh sb="5" eb="7">
      <t>ツイカ</t>
    </rPh>
    <rPh sb="10" eb="12">
      <t>バアイ</t>
    </rPh>
    <rPh sb="14" eb="16">
      <t>カクニン</t>
    </rPh>
    <rPh sb="16" eb="19">
      <t>シンセイショ</t>
    </rPh>
    <rPh sb="19" eb="20">
      <t>ダイ</t>
    </rPh>
    <rPh sb="21" eb="22">
      <t>メン</t>
    </rPh>
    <rPh sb="22" eb="24">
      <t>ベッシ</t>
    </rPh>
    <rPh sb="25" eb="27">
      <t>テンプ</t>
    </rPh>
    <rPh sb="27" eb="28">
      <t>ネガ</t>
    </rPh>
    <phoneticPr fontId="4"/>
  </si>
  <si>
    <t>備考（検査引受後で、番号が確認番号と異なる場合は、引受の年月日・番号）</t>
    <rPh sb="0" eb="2">
      <t>ビコウ</t>
    </rPh>
    <rPh sb="3" eb="5">
      <t>ケンサ</t>
    </rPh>
    <rPh sb="5" eb="7">
      <t>ヒキウケ</t>
    </rPh>
    <rPh sb="7" eb="8">
      <t>ゴ</t>
    </rPh>
    <rPh sb="10" eb="12">
      <t>バンゴウ</t>
    </rPh>
    <rPh sb="13" eb="15">
      <t>カクニン</t>
    </rPh>
    <rPh sb="15" eb="17">
      <t>バンゴウ</t>
    </rPh>
    <rPh sb="18" eb="19">
      <t>コト</t>
    </rPh>
    <rPh sb="21" eb="23">
      <t>バアイ</t>
    </rPh>
    <rPh sb="25" eb="27">
      <t>ヒキウケ</t>
    </rPh>
    <rPh sb="28" eb="31">
      <t>ネンガッピ</t>
    </rPh>
    <rPh sb="32" eb="34">
      <t>バンゴウ</t>
    </rPh>
    <phoneticPr fontId="4"/>
  </si>
  <si>
    <t>（６）</t>
    <phoneticPr fontId="4"/>
  </si>
  <si>
    <t>(記入がない場合は届出日と同日とみなす。)</t>
    <phoneticPr fontId="2"/>
  </si>
  <si>
    <t>：</t>
  </si>
  <si>
    <t>変更の期日　　</t>
  </si>
  <si>
    <t>変更の期日</t>
    <phoneticPr fontId="2"/>
  </si>
  <si>
    <t>（５）</t>
  </si>
  <si>
    <t>（４）</t>
  </si>
  <si>
    <t>　 　　</t>
    <phoneticPr fontId="4"/>
  </si>
  <si>
    <t>確認年月日・番号</t>
    <rPh sb="0" eb="2">
      <t>カクニン</t>
    </rPh>
    <phoneticPr fontId="4"/>
  </si>
  <si>
    <t>電話番号</t>
    <rPh sb="0" eb="2">
      <t>デンワ</t>
    </rPh>
    <rPh sb="2" eb="4">
      <t>バンゴウ</t>
    </rPh>
    <phoneticPr fontId="4"/>
  </si>
  <si>
    <t>郵便番号</t>
    <rPh sb="0" eb="4">
      <t>ユウビンバンゴウ</t>
    </rPh>
    <phoneticPr fontId="4"/>
  </si>
  <si>
    <t>住所</t>
  </si>
  <si>
    <t>フリガナ</t>
    <phoneticPr fontId="4"/>
  </si>
  <si>
    <t>変更後</t>
  </si>
  <si>
    <t>建築主等</t>
    <phoneticPr fontId="2"/>
  </si>
  <si>
    <t>変更前</t>
  </si>
  <si>
    <t>様</t>
  </si>
  <si>
    <t>株式会社　東日本住宅評価センター</t>
  </si>
  <si>
    <t>指定確認検査機関</t>
    <rPh sb="0" eb="2">
      <t>シテイ</t>
    </rPh>
    <rPh sb="2" eb="4">
      <t>カクニン</t>
    </rPh>
    <rPh sb="4" eb="6">
      <t>ケンサ</t>
    </rPh>
    <rPh sb="6" eb="8">
      <t>キカン</t>
    </rPh>
    <phoneticPr fontId="4"/>
  </si>
  <si>
    <t>　</t>
    <phoneticPr fontId="4"/>
  </si>
  <si>
    <t>　 下記のとおり建築主等＊を変更したいので、株式会社</t>
    <rPh sb="11" eb="12">
      <t>トウ</t>
    </rPh>
    <phoneticPr fontId="4"/>
  </si>
  <si>
    <t>住宅 評価センター</t>
    <phoneticPr fontId="4"/>
  </si>
  <si>
    <t>受付欄</t>
    <phoneticPr fontId="4"/>
  </si>
  <si>
    <t>株式会社東日本</t>
    <phoneticPr fontId="4"/>
  </si>
  <si>
    <t>※</t>
    <phoneticPr fontId="4"/>
  </si>
  <si>
    <t>建築主等変更届</t>
    <rPh sb="0" eb="2">
      <t>ケンチク</t>
    </rPh>
    <rPh sb="2" eb="3">
      <t>ヌシ</t>
    </rPh>
    <rPh sb="3" eb="4">
      <t>トウ</t>
    </rPh>
    <rPh sb="4" eb="7">
      <t>ヘンコウトドケ</t>
    </rPh>
    <phoneticPr fontId="4"/>
  </si>
  <si>
    <t>建築主変更届</t>
    <rPh sb="0" eb="2">
      <t>ケンチク</t>
    </rPh>
    <rPh sb="2" eb="3">
      <t>シュ</t>
    </rPh>
    <rPh sb="3" eb="5">
      <t>ヘンコウ</t>
    </rPh>
    <rPh sb="5" eb="6">
      <t>トド</t>
    </rPh>
    <phoneticPr fontId="4"/>
  </si>
  <si>
    <t>選任の期日</t>
    <rPh sb="0" eb="2">
      <t>センニン</t>
    </rPh>
    <rPh sb="3" eb="5">
      <t>キジツ</t>
    </rPh>
    <phoneticPr fontId="4"/>
  </si>
  <si>
    <t>建築物等の用途</t>
    <rPh sb="0" eb="2">
      <t>ケンチク</t>
    </rPh>
    <phoneticPr fontId="4"/>
  </si>
  <si>
    <t>敷地の地名地番</t>
    <phoneticPr fontId="4"/>
  </si>
  <si>
    <t>第東日本</t>
    <rPh sb="1" eb="2">
      <t>ヒガシ</t>
    </rPh>
    <rPh sb="2" eb="4">
      <t>ニホン</t>
    </rPh>
    <phoneticPr fontId="4"/>
  </si>
  <si>
    <t>確認年月日・引受番号</t>
    <rPh sb="6" eb="8">
      <t>ヒキウケ</t>
    </rPh>
    <phoneticPr fontId="4"/>
  </si>
  <si>
    <t>工事と照合する
設計図書</t>
    <rPh sb="0" eb="2">
      <t>コウジ</t>
    </rPh>
    <rPh sb="3" eb="5">
      <t>ショウゴウ</t>
    </rPh>
    <rPh sb="8" eb="10">
      <t>セッケイ</t>
    </rPh>
    <rPh sb="10" eb="12">
      <t>トショ</t>
    </rPh>
    <phoneticPr fontId="4"/>
  </si>
  <si>
    <t>）</t>
    <phoneticPr fontId="4"/>
  </si>
  <si>
    <t>（</t>
    <phoneticPr fontId="4"/>
  </si>
  <si>
    <t>電話</t>
    <rPh sb="0" eb="2">
      <t>デンワ</t>
    </rPh>
    <phoneticPr fontId="4"/>
  </si>
  <si>
    <t>　電話番号</t>
    <rPh sb="1" eb="3">
      <t>デンワ</t>
    </rPh>
    <rPh sb="3" eb="5">
      <t>バンゴウ</t>
    </rPh>
    <phoneticPr fontId="4"/>
  </si>
  <si>
    <t>　所在地</t>
    <rPh sb="1" eb="4">
      <t>ショザイチ</t>
    </rPh>
    <phoneticPr fontId="4"/>
  </si>
  <si>
    <t>　郵便番号</t>
    <rPh sb="1" eb="5">
      <t>ユウビンバンゴウ</t>
    </rPh>
    <phoneticPr fontId="4"/>
  </si>
  <si>
    <t>　名称</t>
    <phoneticPr fontId="4"/>
  </si>
  <si>
    <t>）登録</t>
  </si>
  <si>
    <t>建築士事務所の</t>
    <phoneticPr fontId="4"/>
  </si>
  <si>
    <t>氏　　名</t>
  </si>
  <si>
    <t>第</t>
    <phoneticPr fontId="4"/>
  </si>
  <si>
    <t>　（　　　　　　　）建築士　（　　　　　　）登録</t>
    <phoneticPr fontId="4"/>
  </si>
  <si>
    <t>資　　格</t>
  </si>
  <si>
    <t>工事監理者</t>
  </si>
  <si>
    <t>その他の工事監理者</t>
    <rPh sb="2" eb="3">
      <t>タ</t>
    </rPh>
    <rPh sb="4" eb="6">
      <t>コウジ</t>
    </rPh>
    <rPh sb="6" eb="8">
      <t>カンリ</t>
    </rPh>
    <rPh sb="8" eb="9">
      <t>シャ</t>
    </rPh>
    <phoneticPr fontId="4"/>
  </si>
  <si>
    <t>□</t>
    <phoneticPr fontId="4"/>
  </si>
  <si>
    <t>代表となる工事監理者</t>
    <rPh sb="0" eb="2">
      <t>ダイヒョウ</t>
    </rPh>
    <rPh sb="5" eb="7">
      <t>コウジ</t>
    </rPh>
    <rPh sb="7" eb="9">
      <t>カンリ</t>
    </rPh>
    <rPh sb="9" eb="10">
      <t>シャ</t>
    </rPh>
    <phoneticPr fontId="4"/>
  </si>
  <si>
    <t>工事監理者</t>
    <rPh sb="0" eb="2">
      <t>コウジ</t>
    </rPh>
    <rPh sb="2" eb="4">
      <t>カンリ</t>
    </rPh>
    <rPh sb="4" eb="5">
      <t>シャ</t>
    </rPh>
    <phoneticPr fontId="4"/>
  </si>
  <si>
    <t>選任</t>
    <phoneticPr fontId="4"/>
  </si>
  <si>
    <t>住宅評価センター</t>
    <phoneticPr fontId="4"/>
  </si>
  <si>
    <t>株式会社東日本</t>
    <phoneticPr fontId="4"/>
  </si>
  <si>
    <t>工　事　監　理　者　届</t>
  </si>
  <si>
    <t>工事監理者届</t>
    <rPh sb="0" eb="5">
      <t>コウジカンリシャ</t>
    </rPh>
    <rPh sb="5" eb="6">
      <t>トド</t>
    </rPh>
    <phoneticPr fontId="4"/>
  </si>
  <si>
    <t>建築物等の用途</t>
    <phoneticPr fontId="4"/>
  </si>
  <si>
    <t>）</t>
    <phoneticPr fontId="4"/>
  </si>
  <si>
    <t>　建設業の許可（</t>
    <rPh sb="1" eb="4">
      <t>ケンセツギョウ</t>
    </rPh>
    <rPh sb="5" eb="7">
      <t>キョカ</t>
    </rPh>
    <phoneticPr fontId="4"/>
  </si>
  <si>
    <t>営業所名</t>
    <rPh sb="0" eb="3">
      <t>エイギョウショ</t>
    </rPh>
    <rPh sb="3" eb="4">
      <t>メイ</t>
    </rPh>
    <phoneticPr fontId="4"/>
  </si>
  <si>
    <t>工事施工者</t>
  </si>
  <si>
    <t>選任</t>
    <phoneticPr fontId="4"/>
  </si>
  <si>
    <t>住宅評価センター</t>
    <phoneticPr fontId="4"/>
  </si>
  <si>
    <t>株式会社東日本</t>
    <phoneticPr fontId="4"/>
  </si>
  <si>
    <t>工　事　施　工　者　届</t>
  </si>
  <si>
    <t>工事施工者届</t>
    <rPh sb="0" eb="2">
      <t>コウジ</t>
    </rPh>
    <rPh sb="2" eb="5">
      <t>セコウシャ</t>
    </rPh>
    <rPh sb="5" eb="6">
      <t>トド</t>
    </rPh>
    <phoneticPr fontId="4"/>
  </si>
  <si>
    <t>＊</t>
    <phoneticPr fontId="4"/>
  </si>
  <si>
    <t>提出部数は２部とし、変更がある場合は建築計画概要書を添付してください。</t>
    <rPh sb="0" eb="2">
      <t>テイシュツ</t>
    </rPh>
    <rPh sb="2" eb="4">
      <t>ブスウ</t>
    </rPh>
    <rPh sb="6" eb="7">
      <t>ブ</t>
    </rPh>
    <rPh sb="10" eb="12">
      <t>ヘンコウ</t>
    </rPh>
    <rPh sb="15" eb="17">
      <t>バアイ</t>
    </rPh>
    <rPh sb="18" eb="20">
      <t>ケンチク</t>
    </rPh>
    <rPh sb="20" eb="22">
      <t>ケイカク</t>
    </rPh>
    <rPh sb="22" eb="24">
      <t>ガイヨウ</t>
    </rPh>
    <rPh sb="24" eb="25">
      <t>ショ</t>
    </rPh>
    <rPh sb="26" eb="28">
      <t>テンプ</t>
    </rPh>
    <phoneticPr fontId="4"/>
  </si>
  <si>
    <t>５、</t>
    <phoneticPr fontId="4"/>
  </si>
  <si>
    <t>４、</t>
  </si>
  <si>
    <t>上記の調整結果等は、備考欄に記入してください。</t>
  </si>
  <si>
    <t>その他関係行政庁と調整が必要であれば事前におこなってください。</t>
  </si>
  <si>
    <t>３、</t>
    <phoneticPr fontId="4"/>
  </si>
  <si>
    <t>新たに許認可を要することとなる場合は、許認可証の写しを添付してください。</t>
    <rPh sb="0" eb="1">
      <t>アラ</t>
    </rPh>
    <rPh sb="7" eb="8">
      <t>ヨウ</t>
    </rPh>
    <rPh sb="15" eb="17">
      <t>バアイ</t>
    </rPh>
    <rPh sb="22" eb="23">
      <t>ショウ</t>
    </rPh>
    <rPh sb="24" eb="25">
      <t>ウツ</t>
    </rPh>
    <rPh sb="27" eb="29">
      <t>テンプ</t>
    </rPh>
    <phoneticPr fontId="4"/>
  </si>
  <si>
    <t>２、</t>
    <phoneticPr fontId="4"/>
  </si>
  <si>
    <t>消防同意を受けた物件は、必要のある場合、事前に消防長等との調整を行ってください。</t>
    <rPh sb="12" eb="14">
      <t>ヒツヨウ</t>
    </rPh>
    <rPh sb="17" eb="19">
      <t>バアイ</t>
    </rPh>
    <rPh sb="25" eb="26">
      <t>チョウ</t>
    </rPh>
    <phoneticPr fontId="4"/>
  </si>
  <si>
    <t>１、</t>
    <phoneticPr fontId="4"/>
  </si>
  <si>
    <t>注）</t>
  </si>
  <si>
    <t>備考（識別番号又は検査引受番号が確認番号と異なる場合は、引受の年月日・番号）</t>
    <rPh sb="0" eb="2">
      <t>ビコウ</t>
    </rPh>
    <rPh sb="3" eb="5">
      <t>シキベツ</t>
    </rPh>
    <rPh sb="5" eb="7">
      <t>バンゴウ</t>
    </rPh>
    <rPh sb="7" eb="8">
      <t>マタ</t>
    </rPh>
    <rPh sb="9" eb="11">
      <t>ケンサ</t>
    </rPh>
    <rPh sb="11" eb="13">
      <t>ヒキウケ</t>
    </rPh>
    <rPh sb="13" eb="15">
      <t>バンゴウ</t>
    </rPh>
    <rPh sb="16" eb="18">
      <t>カクニン</t>
    </rPh>
    <rPh sb="18" eb="20">
      <t>バンゴウ</t>
    </rPh>
    <rPh sb="21" eb="22">
      <t>コト</t>
    </rPh>
    <rPh sb="24" eb="26">
      <t>バアイ</t>
    </rPh>
    <rPh sb="28" eb="30">
      <t>ヒキウケ</t>
    </rPh>
    <rPh sb="31" eb="34">
      <t>ネンガッピ</t>
    </rPh>
    <rPh sb="35" eb="37">
      <t>バンゴウ</t>
    </rPh>
    <phoneticPr fontId="4"/>
  </si>
  <si>
    <t>　（７）</t>
    <phoneticPr fontId="4"/>
  </si>
  <si>
    <t>添付図書のリスト</t>
    <rPh sb="0" eb="2">
      <t>テンプ</t>
    </rPh>
    <rPh sb="2" eb="3">
      <t>ト</t>
    </rPh>
    <rPh sb="3" eb="4">
      <t>ショ</t>
    </rPh>
    <phoneticPr fontId="4"/>
  </si>
  <si>
    <t>　（６）</t>
    <phoneticPr fontId="4"/>
  </si>
  <si>
    <t>追加説明の概要　（別添図面参照）</t>
    <rPh sb="0" eb="2">
      <t>ツイカ</t>
    </rPh>
    <rPh sb="2" eb="4">
      <t>セツメイ</t>
    </rPh>
    <phoneticPr fontId="4"/>
  </si>
  <si>
    <t>　（５）</t>
    <phoneticPr fontId="4"/>
  </si>
  <si>
    <t>　（４）</t>
    <phoneticPr fontId="4"/>
  </si>
  <si>
    <t>　（３）</t>
    <phoneticPr fontId="4"/>
  </si>
  <si>
    <t>建築主等氏名＊</t>
    <rPh sb="0" eb="2">
      <t>ケンチク</t>
    </rPh>
    <rPh sb="2" eb="3">
      <t>ヌシ</t>
    </rPh>
    <rPh sb="4" eb="6">
      <t>シメイ</t>
    </rPh>
    <phoneticPr fontId="4"/>
  </si>
  <si>
    <t>　（２）</t>
    <phoneticPr fontId="4"/>
  </si>
  <si>
    <t>記</t>
    <phoneticPr fontId="2"/>
  </si>
  <si>
    <t>工事監理者）</t>
    <rPh sb="0" eb="2">
      <t>コウジ</t>
    </rPh>
    <rPh sb="2" eb="4">
      <t>カンリ</t>
    </rPh>
    <rPh sb="4" eb="5">
      <t>シャ</t>
    </rPh>
    <phoneticPr fontId="4"/>
  </si>
  <si>
    <t>設計者（又は</t>
    <rPh sb="0" eb="3">
      <t>セッケイシャ</t>
    </rPh>
    <rPh sb="4" eb="5">
      <t>マタ</t>
    </rPh>
    <phoneticPr fontId="4"/>
  </si>
  <si>
    <t>指定確認検査機関
　株式会社東日本住宅評価センター 様</t>
    <phoneticPr fontId="4"/>
  </si>
  <si>
    <t>　建築基準法施行規則第４条の５の２に基づき、検査済証を交付できない旨の通知書で追加説明を求められましたので、株式会社東日本住宅評価センター確認検査業務規程第３５条の２の規定に基づき、別添を添えて提出します。</t>
    <rPh sb="1" eb="3">
      <t>ケンチク</t>
    </rPh>
    <rPh sb="3" eb="6">
      <t>キジュンホウ</t>
    </rPh>
    <rPh sb="6" eb="8">
      <t>セコウ</t>
    </rPh>
    <rPh sb="8" eb="10">
      <t>キソク</t>
    </rPh>
    <rPh sb="10" eb="11">
      <t>ダイ</t>
    </rPh>
    <rPh sb="12" eb="13">
      <t>ジョウ</t>
    </rPh>
    <phoneticPr fontId="4"/>
  </si>
  <si>
    <t>完了検査追加説明書</t>
    <rPh sb="0" eb="2">
      <t>カンリョウ</t>
    </rPh>
    <rPh sb="2" eb="4">
      <t>ケンサ</t>
    </rPh>
    <rPh sb="4" eb="6">
      <t>ツイカ</t>
    </rPh>
    <rPh sb="6" eb="8">
      <t>セツメイ</t>
    </rPh>
    <rPh sb="8" eb="9">
      <t>ショ</t>
    </rPh>
    <phoneticPr fontId="4"/>
  </si>
  <si>
    <t>様式Ｂ－１０</t>
    <phoneticPr fontId="4"/>
  </si>
  <si>
    <t>築造計画概要書　（第二面）</t>
    <rPh sb="0" eb="2">
      <t>チクゾウ</t>
    </rPh>
    <rPh sb="10" eb="11">
      <t>2</t>
    </rPh>
    <phoneticPr fontId="4"/>
  </si>
  <si>
    <t>)</t>
    <phoneticPr fontId="4"/>
  </si>
  <si>
    <t>(</t>
    <phoneticPr fontId="4"/>
  </si>
  <si>
    <t>[</t>
    <phoneticPr fontId="4"/>
  </si>
  <si>
    <t>）</t>
    <phoneticPr fontId="4"/>
  </si>
  <si>
    <t>）（</t>
    <phoneticPr fontId="4"/>
  </si>
  <si>
    <t>（</t>
    <phoneticPr fontId="4"/>
  </si>
  <si>
    <r>
      <t xml:space="preserve">[ﾎ． </t>
    </r>
    <r>
      <rPr>
        <sz val="9"/>
        <rFont val="ＭＳ Ｐゴシック"/>
        <family val="3"/>
        <charset val="128"/>
      </rPr>
      <t>工作物の数</t>
    </r>
    <r>
      <rPr>
        <sz val="10"/>
        <rFont val="ＭＳ Ｐゴシック"/>
        <family val="3"/>
        <charset val="128"/>
      </rPr>
      <t>]</t>
    </r>
    <rPh sb="4" eb="7">
      <t>コウサクブツ</t>
    </rPh>
    <rPh sb="8" eb="9">
      <t>カズ</t>
    </rPh>
    <phoneticPr fontId="4"/>
  </si>
  <si>
    <t>() 建築士  （）登録　第　 　号</t>
  </si>
  <si>
    <t>[</t>
    <phoneticPr fontId="4"/>
  </si>
  <si>
    <t>() 建築士事務所  （）知事登録　第　 　号</t>
  </si>
  <si>
    <t>築造計画概要書　　（第一面）</t>
    <rPh sb="0" eb="2">
      <t>チクゾウ</t>
    </rPh>
    <phoneticPr fontId="4"/>
  </si>
  <si>
    <t>　　</t>
    <phoneticPr fontId="4"/>
  </si>
  <si>
    <t>※受付欄</t>
    <phoneticPr fontId="4"/>
  </si>
  <si>
    <t>第十二号様式</t>
    <rPh sb="1" eb="3">
      <t>ジュウニ</t>
    </rPh>
    <phoneticPr fontId="4"/>
  </si>
  <si>
    <t>[</t>
    <phoneticPr fontId="4"/>
  </si>
  <si>
    <t>(</t>
    <phoneticPr fontId="4"/>
  </si>
  <si>
    <t>□</t>
    <phoneticPr fontId="4"/>
  </si>
  <si>
    <t>ｍ</t>
    <phoneticPr fontId="4"/>
  </si>
  <si>
    <t>[ﾛ．　住居表示]</t>
    <phoneticPr fontId="4"/>
  </si>
  <si>
    <t>４．　工事施工者　]</t>
    <rPh sb="3" eb="5">
      <t>コウジ</t>
    </rPh>
    <rPh sb="5" eb="8">
      <t>セコウシャ</t>
    </rPh>
    <phoneticPr fontId="4"/>
  </si>
  <si>
    <t>[ﾄ． 　作成した設計図書]</t>
    <rPh sb="5" eb="7">
      <t>サクセイ</t>
    </rPh>
    <rPh sb="9" eb="11">
      <t>セッケイ</t>
    </rPh>
    <rPh sb="11" eb="13">
      <t>トショ</t>
    </rPh>
    <phoneticPr fontId="4"/>
  </si>
  <si>
    <t>（３）</t>
    <phoneticPr fontId="4"/>
  </si>
  <si>
    <t>（２）</t>
    <phoneticPr fontId="4"/>
  </si>
  <si>
    <t>[</t>
    <phoneticPr fontId="4"/>
  </si>
  <si>
    <t>（１）</t>
    <phoneticPr fontId="4"/>
  </si>
  <si>
    <t>築造主ごとに住所が異なる場合に対応しておりません。</t>
    <rPh sb="0" eb="2">
      <t>チクゾウ</t>
    </rPh>
    <rPh sb="2" eb="3">
      <t>ヌシ</t>
    </rPh>
    <rPh sb="6" eb="8">
      <t>ジュウショ</t>
    </rPh>
    <rPh sb="9" eb="10">
      <t>コト</t>
    </rPh>
    <rPh sb="12" eb="14">
      <t>バアイ</t>
    </rPh>
    <rPh sb="15" eb="17">
      <t>タイオウ</t>
    </rPh>
    <phoneticPr fontId="4"/>
  </si>
  <si>
    <t>１．　他の築造主（3）　]</t>
    <rPh sb="3" eb="4">
      <t>ホカ</t>
    </rPh>
    <rPh sb="5" eb="7">
      <t>チクゾウ</t>
    </rPh>
    <rPh sb="7" eb="8">
      <t>ヌシ</t>
    </rPh>
    <phoneticPr fontId="4"/>
  </si>
  <si>
    <t>１．　他の築造主（2）　]</t>
    <rPh sb="3" eb="4">
      <t>ホカ</t>
    </rPh>
    <rPh sb="5" eb="7">
      <t>チクゾウ</t>
    </rPh>
    <rPh sb="7" eb="8">
      <t>ヌシ</t>
    </rPh>
    <phoneticPr fontId="4"/>
  </si>
  <si>
    <t>１．　他の築造主（１）　]</t>
    <rPh sb="3" eb="4">
      <t>ホカ</t>
    </rPh>
    <rPh sb="5" eb="7">
      <t>チクゾウ</t>
    </rPh>
    <rPh sb="7" eb="8">
      <t>ヌシ</t>
    </rPh>
    <phoneticPr fontId="4"/>
  </si>
  <si>
    <t>築造主等の概要</t>
    <rPh sb="0" eb="2">
      <t>チクゾウ</t>
    </rPh>
    <rPh sb="2" eb="3">
      <t>ヌシ</t>
    </rPh>
    <rPh sb="3" eb="4">
      <t>トウ</t>
    </rPh>
    <rPh sb="5" eb="7">
      <t>ガイヨウ</t>
    </rPh>
    <phoneticPr fontId="4"/>
  </si>
  <si>
    <t>築造計画概要書（別紙）</t>
    <rPh sb="0" eb="2">
      <t>チクゾウ</t>
    </rPh>
    <rPh sb="2" eb="4">
      <t>ケイカク</t>
    </rPh>
    <rPh sb="4" eb="7">
      <t>ガイヨウショ</t>
    </rPh>
    <rPh sb="8" eb="10">
      <t>ベッシ</t>
    </rPh>
    <phoneticPr fontId="4"/>
  </si>
  <si>
    <t>６欄及び９欄は、できるだけ具体的に書いてください。</t>
  </si>
  <si>
    <t>住居表示が定まつているときは、４欄の「ロ」に記入してください。</t>
  </si>
  <si>
    <t>受けようとする場合に記入してください。</t>
    <phoneticPr fontId="2"/>
  </si>
  <si>
    <t>４欄は建築物又は工作物（昇降機を除く。）について、５欄は昇降機又は建築設備について仮使用の認定を</t>
    <phoneticPr fontId="2"/>
  </si>
  <si>
    <t>３欄は、計画変更の確認を受けている場合は直前の計画変更の確認について記載してください。</t>
  </si>
  <si>
    <t>所在地は代理者の住所を書いてください。</t>
    <phoneticPr fontId="2"/>
  </si>
  <si>
    <t>２欄は、代理者が建築士事務所に属しているときは、その名称を書き、建築士事務所に属していないときは、</t>
    <phoneticPr fontId="2"/>
  </si>
  <si>
    <t>建築主、設置者又は築造主からの委任を受けて申請を行う者がいる場合においては、２欄に記入してください。</t>
  </si>
  <si>
    <t>別紙に他の建築主、設置者又は築造主についてそれぞれ必要な事項を記入して添えてください。</t>
    <phoneticPr fontId="2"/>
  </si>
  <si>
    <t>建築主、設置者又は築造主が２以上のときは、１欄は代表となる建築主、設置者又は築造主について記入し、</t>
    <phoneticPr fontId="2"/>
  </si>
  <si>
    <t>2.</t>
    <phoneticPr fontId="2"/>
  </si>
  <si>
    <t>「工作物（昇降機）」のチェックボックスに「レ」マークを入れてください。</t>
    <phoneticPr fontId="2"/>
  </si>
  <si>
    <t>建築基準法第８８条第１項に規定する工作物のうち同法施行令第１３８条第２項第１号に掲げるものにあつては、</t>
    <phoneticPr fontId="2"/>
  </si>
  <si>
    <t>「仮使用の認定を申請する建築物等」の欄は、該当するチェックボックスに「レ」マークを入れてください。</t>
    <phoneticPr fontId="2"/>
  </si>
  <si>
    <t>1.</t>
    <phoneticPr fontId="2"/>
  </si>
  <si>
    <t>（注意）</t>
  </si>
  <si>
    <t>日付、番号は別紙による</t>
    <phoneticPr fontId="2"/>
  </si>
  <si>
    <t>（注記）</t>
  </si>
  <si>
    <t>(27)</t>
    <phoneticPr fontId="2"/>
  </si>
  <si>
    <t>(26)</t>
    <phoneticPr fontId="2"/>
  </si>
  <si>
    <t>(25)</t>
    <phoneticPr fontId="2"/>
  </si>
  <si>
    <t>(24)</t>
    <phoneticPr fontId="2"/>
  </si>
  <si>
    <t>(23)</t>
    <phoneticPr fontId="2"/>
  </si>
  <si>
    <t>(22)</t>
    <phoneticPr fontId="2"/>
  </si>
  <si>
    <t>完了検査申請取下げ届</t>
    <rPh sb="4" eb="6">
      <t>シンセイ</t>
    </rPh>
    <rPh sb="6" eb="7">
      <t>ト</t>
    </rPh>
    <rPh sb="7" eb="8">
      <t>サ</t>
    </rPh>
    <rPh sb="9" eb="10">
      <t>トドケ</t>
    </rPh>
    <phoneticPr fontId="4"/>
  </si>
  <si>
    <t>(21)</t>
    <phoneticPr fontId="2"/>
  </si>
  <si>
    <t>(20)</t>
    <phoneticPr fontId="2"/>
  </si>
  <si>
    <t>(19)</t>
    <phoneticPr fontId="2"/>
  </si>
  <si>
    <t>確認申請取下げ届</t>
    <rPh sb="0" eb="2">
      <t>カクニン</t>
    </rPh>
    <rPh sb="4" eb="5">
      <t>ト</t>
    </rPh>
    <rPh sb="5" eb="6">
      <t>サ</t>
    </rPh>
    <rPh sb="7" eb="8">
      <t>トド</t>
    </rPh>
    <phoneticPr fontId="4"/>
  </si>
  <si>
    <t>(18)</t>
    <phoneticPr fontId="2"/>
  </si>
  <si>
    <t>(17)</t>
    <phoneticPr fontId="2"/>
  </si>
  <si>
    <t>（注記）</t>
    <phoneticPr fontId="2"/>
  </si>
  <si>
    <t>仮使用認定申請書</t>
    <rPh sb="0" eb="1">
      <t>カリ</t>
    </rPh>
    <rPh sb="1" eb="3">
      <t>シヨウ</t>
    </rPh>
    <rPh sb="3" eb="5">
      <t>ニンテイ</t>
    </rPh>
    <rPh sb="5" eb="8">
      <t>シンセイショ</t>
    </rPh>
    <phoneticPr fontId="2"/>
  </si>
  <si>
    <t>(16)</t>
    <phoneticPr fontId="2"/>
  </si>
  <si>
    <t>東日本住宅評価センター　情報システム部情報システムグループ</t>
    <rPh sb="0" eb="1">
      <t>ヒガシ</t>
    </rPh>
    <rPh sb="1" eb="3">
      <t>ニホン</t>
    </rPh>
    <rPh sb="3" eb="5">
      <t>ジュウタク</t>
    </rPh>
    <rPh sb="5" eb="7">
      <t>ヒョウカ</t>
    </rPh>
    <rPh sb="12" eb="14">
      <t>ジョウホウ</t>
    </rPh>
    <rPh sb="18" eb="19">
      <t>ブ</t>
    </rPh>
    <rPh sb="19" eb="21">
      <t>ジョウホウ</t>
    </rPh>
    <phoneticPr fontId="4"/>
  </si>
  <si>
    <t>2017年</t>
    <rPh sb="4" eb="5">
      <t>ネン</t>
    </rPh>
    <phoneticPr fontId="2"/>
  </si>
  <si>
    <t>2016年11月1日別ファイルとなった帳票を元に戻しました。</t>
    <rPh sb="4" eb="5">
      <t>ネン</t>
    </rPh>
    <rPh sb="7" eb="8">
      <t>ガツ</t>
    </rPh>
    <rPh sb="9" eb="10">
      <t>ニチ</t>
    </rPh>
    <rPh sb="10" eb="11">
      <t>ベツ</t>
    </rPh>
    <rPh sb="19" eb="21">
      <t>チョウヒョウ</t>
    </rPh>
    <rPh sb="22" eb="23">
      <t>モト</t>
    </rPh>
    <rPh sb="24" eb="25">
      <t>モド</t>
    </rPh>
    <phoneticPr fontId="2"/>
  </si>
  <si>
    <t>戻る</t>
    <rPh sb="0" eb="1">
      <t>モド</t>
    </rPh>
    <phoneticPr fontId="4"/>
  </si>
  <si>
    <t>省エネ法確保計画の提出_区分</t>
    <rPh sb="0" eb="1">
      <t>ショウ</t>
    </rPh>
    <rPh sb="3" eb="4">
      <t>ホウ</t>
    </rPh>
    <rPh sb="4" eb="6">
      <t>カクホ</t>
    </rPh>
    <rPh sb="6" eb="8">
      <t>ケイカク</t>
    </rPh>
    <rPh sb="9" eb="11">
      <t>テイシュツ</t>
    </rPh>
    <rPh sb="12" eb="14">
      <t>クブン</t>
    </rPh>
    <phoneticPr fontId="2"/>
  </si>
  <si>
    <t>省エネ法確保計画の提出_不要理由</t>
    <rPh sb="0" eb="1">
      <t>ショウ</t>
    </rPh>
    <rPh sb="3" eb="4">
      <t>ホウ</t>
    </rPh>
    <rPh sb="4" eb="6">
      <t>カクホ</t>
    </rPh>
    <rPh sb="6" eb="8">
      <t>ケイカク</t>
    </rPh>
    <rPh sb="9" eb="11">
      <t>テイシュツ</t>
    </rPh>
    <rPh sb="12" eb="14">
      <t>フヨウ</t>
    </rPh>
    <rPh sb="14" eb="16">
      <t>リユウ</t>
    </rPh>
    <phoneticPr fontId="2"/>
  </si>
  <si>
    <t>省エネ法確保計画の提出_提出先会社名1</t>
    <rPh sb="0" eb="1">
      <t>ショウ</t>
    </rPh>
    <rPh sb="3" eb="4">
      <t>ホウ</t>
    </rPh>
    <rPh sb="4" eb="6">
      <t>カクホ</t>
    </rPh>
    <rPh sb="6" eb="8">
      <t>ケイカク</t>
    </rPh>
    <rPh sb="9" eb="11">
      <t>テイシュツ</t>
    </rPh>
    <rPh sb="12" eb="14">
      <t>テイシュツ</t>
    </rPh>
    <rPh sb="14" eb="15">
      <t>サキ</t>
    </rPh>
    <rPh sb="15" eb="18">
      <t>カイシャメイ</t>
    </rPh>
    <phoneticPr fontId="2"/>
  </si>
  <si>
    <t>省エネ法確保計画の提出_提出先会社名2</t>
    <rPh sb="0" eb="1">
      <t>ショウ</t>
    </rPh>
    <rPh sb="3" eb="4">
      <t>ホウ</t>
    </rPh>
    <rPh sb="4" eb="6">
      <t>カクホ</t>
    </rPh>
    <rPh sb="6" eb="8">
      <t>ケイカク</t>
    </rPh>
    <rPh sb="9" eb="11">
      <t>テイシュツ</t>
    </rPh>
    <rPh sb="12" eb="14">
      <t>テイシュツ</t>
    </rPh>
    <rPh sb="14" eb="15">
      <t>サキ</t>
    </rPh>
    <rPh sb="15" eb="18">
      <t>カイシャメイ</t>
    </rPh>
    <phoneticPr fontId="2"/>
  </si>
  <si>
    <t>8．建築物エネルギー消費性能確保計画の提出］</t>
    <rPh sb="2" eb="5">
      <t>ケンチクブツ</t>
    </rPh>
    <rPh sb="10" eb="12">
      <t>ショウヒ</t>
    </rPh>
    <rPh sb="12" eb="14">
      <t>セイノウ</t>
    </rPh>
    <rPh sb="14" eb="16">
      <t>カクホ</t>
    </rPh>
    <rPh sb="16" eb="18">
      <t>ケイカク</t>
    </rPh>
    <rPh sb="19" eb="21">
      <t>テイシュツ</t>
    </rPh>
    <phoneticPr fontId="4"/>
  </si>
  <si>
    <t>提出済</t>
    <rPh sb="0" eb="2">
      <t>テイシュツ</t>
    </rPh>
    <rPh sb="2" eb="3">
      <t>ズ</t>
    </rPh>
    <phoneticPr fontId="2"/>
  </si>
  <si>
    <t>未提出</t>
    <rPh sb="0" eb="3">
      <t>ミテイシュツ</t>
    </rPh>
    <phoneticPr fontId="2"/>
  </si>
  <si>
    <t>提出不要</t>
    <rPh sb="0" eb="2">
      <t>テイシュツ</t>
    </rPh>
    <rPh sb="2" eb="4">
      <t>フヨウ</t>
    </rPh>
    <phoneticPr fontId="2"/>
  </si>
  <si>
    <t>（</t>
    <phoneticPr fontId="2"/>
  </si>
  <si>
    <t>）</t>
    <phoneticPr fontId="2"/>
  </si>
  <si>
    <t>機関名：</t>
    <rPh sb="0" eb="2">
      <t>キカン</t>
    </rPh>
    <rPh sb="2" eb="3">
      <t>メイ</t>
    </rPh>
    <phoneticPr fontId="2"/>
  </si>
  <si>
    <t>所在地：</t>
    <rPh sb="0" eb="3">
      <t>ショザイチ</t>
    </rPh>
    <phoneticPr fontId="2"/>
  </si>
  <si>
    <t>８．建築物エネルギー消費性能確保計画の提出]</t>
    <rPh sb="2" eb="5">
      <t>ケンチクブツ</t>
    </rPh>
    <rPh sb="10" eb="12">
      <t>ショウヒ</t>
    </rPh>
    <rPh sb="12" eb="14">
      <t>セイノウ</t>
    </rPh>
    <rPh sb="14" eb="16">
      <t>カクホ</t>
    </rPh>
    <rPh sb="16" eb="18">
      <t>ケイカク</t>
    </rPh>
    <rPh sb="19" eb="21">
      <t>テイシュツ</t>
    </rPh>
    <phoneticPr fontId="2"/>
  </si>
  <si>
    <t>９．　備考　]</t>
    <rPh sb="3" eb="5">
      <t>ビコウ</t>
    </rPh>
    <phoneticPr fontId="4"/>
  </si>
  <si>
    <t>1．建築主　]</t>
    <rPh sb="2" eb="4">
      <t>ケンチク</t>
    </rPh>
    <rPh sb="4" eb="5">
      <t>ヌシ</t>
    </rPh>
    <phoneticPr fontId="4"/>
  </si>
  <si>
    <t>1．地名地番　]</t>
    <rPh sb="2" eb="4">
      <t>チメイ</t>
    </rPh>
    <rPh sb="4" eb="6">
      <t>チバン</t>
    </rPh>
    <phoneticPr fontId="4"/>
  </si>
  <si>
    <t>11．延べ面積　]</t>
    <rPh sb="3" eb="4">
      <t>ノ</t>
    </rPh>
    <rPh sb="5" eb="7">
      <t>メンセキ</t>
    </rPh>
    <phoneticPr fontId="4"/>
  </si>
  <si>
    <t>1．番号　]</t>
    <rPh sb="2" eb="4">
      <t>バンゴウ</t>
    </rPh>
    <phoneticPr fontId="4"/>
  </si>
  <si>
    <t>2．代理者]</t>
    <rPh sb="2" eb="4">
      <t>ダイリ</t>
    </rPh>
    <rPh sb="4" eb="5">
      <t>シャ</t>
    </rPh>
    <phoneticPr fontId="4"/>
  </si>
  <si>
    <t>2．住居表示　]</t>
    <rPh sb="2" eb="4">
      <t>ジュウキョ</t>
    </rPh>
    <rPh sb="4" eb="6">
      <t>ヒョウジ</t>
    </rPh>
    <phoneticPr fontId="4"/>
  </si>
  <si>
    <t>12．建築物の数　]</t>
    <rPh sb="3" eb="5">
      <t>ケンチク</t>
    </rPh>
    <rPh sb="5" eb="6">
      <t>ブツ</t>
    </rPh>
    <rPh sb="7" eb="8">
      <t>スウ</t>
    </rPh>
    <phoneticPr fontId="4"/>
  </si>
  <si>
    <t>2．用途　]　</t>
    <rPh sb="2" eb="4">
      <t>ヨウト</t>
    </rPh>
    <phoneticPr fontId="4"/>
  </si>
  <si>
    <t>3．設計者　]</t>
    <rPh sb="2" eb="5">
      <t>セッケイシャ</t>
    </rPh>
    <phoneticPr fontId="4"/>
  </si>
  <si>
    <t>3．都市計画区域及び準都市計画区域の内外の別等　]</t>
    <rPh sb="2" eb="4">
      <t>トシ</t>
    </rPh>
    <rPh sb="4" eb="6">
      <t>ケイカク</t>
    </rPh>
    <rPh sb="6" eb="8">
      <t>クイキ</t>
    </rPh>
    <rPh sb="8" eb="9">
      <t>オヨ</t>
    </rPh>
    <rPh sb="10" eb="11">
      <t>ジュン</t>
    </rPh>
    <rPh sb="11" eb="13">
      <t>トシ</t>
    </rPh>
    <rPh sb="13" eb="15">
      <t>ケイカク</t>
    </rPh>
    <rPh sb="15" eb="17">
      <t>クイキ</t>
    </rPh>
    <rPh sb="18" eb="20">
      <t>ナイガイ</t>
    </rPh>
    <rPh sb="21" eb="22">
      <t>ベツ</t>
    </rPh>
    <rPh sb="22" eb="23">
      <t>トウ</t>
    </rPh>
    <phoneticPr fontId="4"/>
  </si>
  <si>
    <t>13．建築物の高さ等　]</t>
    <rPh sb="3" eb="5">
      <t>ケンチク</t>
    </rPh>
    <rPh sb="5" eb="6">
      <t>ブツ</t>
    </rPh>
    <rPh sb="7" eb="8">
      <t>タカ</t>
    </rPh>
    <rPh sb="9" eb="10">
      <t>トウ</t>
    </rPh>
    <phoneticPr fontId="4"/>
  </si>
  <si>
    <t>3．工事種別　]</t>
    <rPh sb="2" eb="4">
      <t>コウジ</t>
    </rPh>
    <rPh sb="4" eb="6">
      <t>シュベツ</t>
    </rPh>
    <phoneticPr fontId="4"/>
  </si>
  <si>
    <t>4．建築設備の設計に関し意見を聴いた者　]（確認申請の場合に入力してください。）</t>
    <rPh sb="2" eb="4">
      <t>ケンチク</t>
    </rPh>
    <rPh sb="4" eb="6">
      <t>セツビ</t>
    </rPh>
    <rPh sb="7" eb="9">
      <t>セッケイ</t>
    </rPh>
    <rPh sb="10" eb="11">
      <t>カン</t>
    </rPh>
    <rPh sb="12" eb="14">
      <t>イケン</t>
    </rPh>
    <rPh sb="15" eb="16">
      <t>キ</t>
    </rPh>
    <rPh sb="18" eb="19">
      <t>モノ</t>
    </rPh>
    <rPh sb="22" eb="24">
      <t>カクニン</t>
    </rPh>
    <rPh sb="24" eb="26">
      <t>シンセイ</t>
    </rPh>
    <rPh sb="27" eb="29">
      <t>バアイ</t>
    </rPh>
    <rPh sb="30" eb="32">
      <t>ニュウリョク</t>
    </rPh>
    <phoneticPr fontId="4"/>
  </si>
  <si>
    <t>4．防火地域　]</t>
    <rPh sb="2" eb="4">
      <t>ボウカ</t>
    </rPh>
    <rPh sb="4" eb="6">
      <t>チイキ</t>
    </rPh>
    <phoneticPr fontId="4"/>
  </si>
  <si>
    <t>14．許可・認可等]</t>
    <rPh sb="3" eb="5">
      <t>キョカ</t>
    </rPh>
    <rPh sb="6" eb="8">
      <t>ニンカ</t>
    </rPh>
    <rPh sb="8" eb="9">
      <t>トウ</t>
    </rPh>
    <phoneticPr fontId="4"/>
  </si>
  <si>
    <t>4．構造　]</t>
    <rPh sb="2" eb="4">
      <t>コウゾウ</t>
    </rPh>
    <phoneticPr fontId="4"/>
  </si>
  <si>
    <t>5．工事監理者]</t>
    <rPh sb="2" eb="4">
      <t>コウジ</t>
    </rPh>
    <rPh sb="4" eb="6">
      <t>カンリ</t>
    </rPh>
    <rPh sb="6" eb="7">
      <t>セッケイシャ</t>
    </rPh>
    <phoneticPr fontId="4"/>
  </si>
  <si>
    <t>5．建築設備の工事監理に関し意見を聴いた者　]（中間検査、完了検査申請の場合に入力してください。）</t>
    <rPh sb="2" eb="4">
      <t>ケンチク</t>
    </rPh>
    <rPh sb="4" eb="6">
      <t>セツビ</t>
    </rPh>
    <rPh sb="7" eb="9">
      <t>コウジ</t>
    </rPh>
    <rPh sb="9" eb="11">
      <t>カンリ</t>
    </rPh>
    <rPh sb="12" eb="13">
      <t>カン</t>
    </rPh>
    <rPh sb="14" eb="16">
      <t>イケン</t>
    </rPh>
    <rPh sb="17" eb="18">
      <t>キ</t>
    </rPh>
    <rPh sb="20" eb="21">
      <t>モノ</t>
    </rPh>
    <rPh sb="24" eb="26">
      <t>チュウカン</t>
    </rPh>
    <rPh sb="26" eb="28">
      <t>ケンサ</t>
    </rPh>
    <rPh sb="29" eb="31">
      <t>カンリョウ</t>
    </rPh>
    <rPh sb="31" eb="33">
      <t>ケンサ</t>
    </rPh>
    <rPh sb="33" eb="35">
      <t>シンセイ</t>
    </rPh>
    <rPh sb="36" eb="38">
      <t>バアイ</t>
    </rPh>
    <rPh sb="39" eb="41">
      <t>ニュウリョク</t>
    </rPh>
    <phoneticPr fontId="4"/>
  </si>
  <si>
    <t>5．その他の区域、地域、地区又は街区]</t>
    <rPh sb="4" eb="5">
      <t>タ</t>
    </rPh>
    <rPh sb="6" eb="8">
      <t>クイキ</t>
    </rPh>
    <rPh sb="9" eb="11">
      <t>チイキ</t>
    </rPh>
    <rPh sb="12" eb="14">
      <t>チク</t>
    </rPh>
    <rPh sb="14" eb="15">
      <t>マタ</t>
    </rPh>
    <rPh sb="16" eb="18">
      <t>ガイク</t>
    </rPh>
    <phoneticPr fontId="4"/>
  </si>
  <si>
    <t>15．工事着手予定年月日　]</t>
    <rPh sb="3" eb="5">
      <t>コウジ</t>
    </rPh>
    <rPh sb="5" eb="7">
      <t>チャクシュ</t>
    </rPh>
    <rPh sb="7" eb="9">
      <t>ヨテイ</t>
    </rPh>
    <rPh sb="9" eb="12">
      <t>ネンガッピ</t>
    </rPh>
    <phoneticPr fontId="4"/>
  </si>
  <si>
    <t>6．工事施工者　]</t>
    <rPh sb="2" eb="4">
      <t>コウジ</t>
    </rPh>
    <rPh sb="4" eb="6">
      <t>セコウ</t>
    </rPh>
    <rPh sb="6" eb="7">
      <t>セッケイシャ</t>
    </rPh>
    <phoneticPr fontId="4"/>
  </si>
  <si>
    <t>6．道路　]</t>
    <rPh sb="2" eb="4">
      <t>ドウロ</t>
    </rPh>
    <phoneticPr fontId="4"/>
  </si>
  <si>
    <t>16．工事完了予定年月日　]</t>
    <rPh sb="3" eb="5">
      <t>コウジ</t>
    </rPh>
    <rPh sb="5" eb="7">
      <t>カンリョウ</t>
    </rPh>
    <rPh sb="7" eb="9">
      <t>ヨテイ</t>
    </rPh>
    <rPh sb="9" eb="12">
      <t>ネンガッピ</t>
    </rPh>
    <phoneticPr fontId="4"/>
  </si>
  <si>
    <t>7．構造計算適合性判定の申請]</t>
    <rPh sb="2" eb="4">
      <t>コウゾウ</t>
    </rPh>
    <rPh sb="4" eb="6">
      <t>ケイサン</t>
    </rPh>
    <rPh sb="6" eb="9">
      <t>テキゴウセイ</t>
    </rPh>
    <rPh sb="9" eb="11">
      <t>ハンテイ</t>
    </rPh>
    <rPh sb="12" eb="14">
      <t>シンセイ</t>
    </rPh>
    <phoneticPr fontId="4"/>
  </si>
  <si>
    <t>7．敷地面積　]</t>
    <rPh sb="2" eb="4">
      <t>シキチ</t>
    </rPh>
    <rPh sb="4" eb="6">
      <t>メンセキ</t>
    </rPh>
    <phoneticPr fontId="4"/>
  </si>
  <si>
    <t>17．特定工程終了予定年月日　]</t>
    <rPh sb="3" eb="5">
      <t>トクテイ</t>
    </rPh>
    <rPh sb="5" eb="7">
      <t>コウテイ</t>
    </rPh>
    <rPh sb="7" eb="9">
      <t>シュウリョウ</t>
    </rPh>
    <rPh sb="9" eb="11">
      <t>ヨテイ</t>
    </rPh>
    <rPh sb="11" eb="14">
      <t>ネンガッピ</t>
    </rPh>
    <phoneticPr fontId="4"/>
  </si>
  <si>
    <t>8．主要用途　]</t>
    <rPh sb="2" eb="4">
      <t>シュヨウ</t>
    </rPh>
    <rPh sb="4" eb="6">
      <t>ヨウト</t>
    </rPh>
    <phoneticPr fontId="4"/>
  </si>
  <si>
    <t>18．その他必要な事項　]</t>
    <rPh sb="5" eb="6">
      <t>タ</t>
    </rPh>
    <rPh sb="6" eb="8">
      <t>ヒツヨウ</t>
    </rPh>
    <rPh sb="9" eb="11">
      <t>ジコウ</t>
    </rPh>
    <phoneticPr fontId="4"/>
  </si>
  <si>
    <t>9．備考　]</t>
    <rPh sb="2" eb="4">
      <t>ビコウ</t>
    </rPh>
    <phoneticPr fontId="4"/>
  </si>
  <si>
    <t>9．工事種別　]</t>
    <rPh sb="2" eb="4">
      <t>コウジ</t>
    </rPh>
    <rPh sb="4" eb="6">
      <t>シュベツ</t>
    </rPh>
    <phoneticPr fontId="4"/>
  </si>
  <si>
    <t>19．備考　]</t>
    <rPh sb="3" eb="5">
      <t>ビコウ</t>
    </rPh>
    <phoneticPr fontId="4"/>
  </si>
  <si>
    <t>10．建築面積　]</t>
    <rPh sb="3" eb="5">
      <t>ケンチク</t>
    </rPh>
    <rPh sb="5" eb="7">
      <t>メンセキ</t>
    </rPh>
    <phoneticPr fontId="4"/>
  </si>
  <si>
    <t>【ｲ．氏名のフリガナ】</t>
  </si>
  <si>
    <t>【ﾛ．氏名】</t>
  </si>
  <si>
    <t>【ﾊ．郵便番号】</t>
  </si>
  <si>
    <t>【ﾆ．住所】</t>
  </si>
  <si>
    <t>【ﾎ．電話番号】</t>
  </si>
  <si>
    <t>【ｲ．資格】</t>
  </si>
  <si>
    <t>【ﾊ．建築士事務所名】</t>
  </si>
  <si>
    <t>【ﾆ．郵便番号】</t>
  </si>
  <si>
    <t>【ﾎ．所在地】</t>
  </si>
  <si>
    <t>【ﾍ．電話番号】</t>
  </si>
  <si>
    <t>【ト．作成又は確認した設計図書】</t>
    <rPh sb="3" eb="5">
      <t>サクセイ</t>
    </rPh>
    <rPh sb="11" eb="13">
      <t>セッケイ</t>
    </rPh>
    <rPh sb="13" eb="15">
      <t>トショ</t>
    </rPh>
    <phoneticPr fontId="4"/>
  </si>
  <si>
    <t>【ト．作成又は確認した設計図書】</t>
    <rPh sb="3" eb="5">
      <t>サクセイ</t>
    </rPh>
    <rPh sb="5" eb="6">
      <t>マタ</t>
    </rPh>
    <rPh sb="7" eb="9">
      <t>カクニン</t>
    </rPh>
    <rPh sb="11" eb="13">
      <t>セッケイ</t>
    </rPh>
    <rPh sb="13" eb="15">
      <t>トショ</t>
    </rPh>
    <phoneticPr fontId="4"/>
  </si>
  <si>
    <t>【ﾛ．勤務先】</t>
  </si>
  <si>
    <t>【ﾆ．所在地】</t>
  </si>
  <si>
    <t>【ﾍ．登録番号】</t>
    <rPh sb="3" eb="5">
      <t>トウロク</t>
    </rPh>
    <rPh sb="5" eb="7">
      <t>バンゴウ</t>
    </rPh>
    <phoneticPr fontId="4"/>
  </si>
  <si>
    <t>【ﾄ．意見を聴いた設計図書】</t>
    <rPh sb="3" eb="5">
      <t>イケン</t>
    </rPh>
    <rPh sb="6" eb="7">
      <t>キ</t>
    </rPh>
    <rPh sb="9" eb="11">
      <t>セッケイ</t>
    </rPh>
    <rPh sb="11" eb="13">
      <t>トショ</t>
    </rPh>
    <phoneticPr fontId="4"/>
  </si>
  <si>
    <t>【ト．工事と照合する（した）設計図書】</t>
    <rPh sb="3" eb="5">
      <t>コウジ</t>
    </rPh>
    <rPh sb="6" eb="8">
      <t>ショウゴウ</t>
    </rPh>
    <rPh sb="14" eb="16">
      <t>セッケイ</t>
    </rPh>
    <rPh sb="16" eb="18">
      <t>トショ</t>
    </rPh>
    <phoneticPr fontId="4"/>
  </si>
  <si>
    <t>【ﾛ．営業所名】</t>
    <rPh sb="3" eb="6">
      <t>エイギョウショ</t>
    </rPh>
    <rPh sb="6" eb="7">
      <t>メイ</t>
    </rPh>
    <phoneticPr fontId="4"/>
  </si>
  <si>
    <t>【ｲ．幅員】</t>
  </si>
  <si>
    <t>【ﾛ．敷地と接している部分の長さ】</t>
  </si>
  <si>
    <t>【ｲ．敷地面積】</t>
  </si>
  <si>
    <t>【ﾛ．用途地域】</t>
  </si>
  <si>
    <t>【ﾊ．建築基準法第52条第1項及び第2項の規定による建築物の容積率】</t>
  </si>
  <si>
    <t>【ﾆ．建築基準法第53条第1項の規定による建築物の建蔽率】</t>
    <rPh sb="25" eb="27">
      <t>ケンペイ</t>
    </rPh>
    <rPh sb="27" eb="28">
      <t>リツ</t>
    </rPh>
    <phoneticPr fontId="4"/>
  </si>
  <si>
    <t>【ﾎ．敷地面積の合計】</t>
  </si>
  <si>
    <t>【ﾍ．敷地に建築可能な延べ面積を敷地面積で除した数値】</t>
  </si>
  <si>
    <t>【ﾄ．敷地に建築可能な建築面積を敷地面積で除した数値】　</t>
  </si>
  <si>
    <t>【ﾁ．備考】</t>
  </si>
  <si>
    <t>【ｲ．申請に係る建築物の数】</t>
  </si>
  <si>
    <t>【ﾛ．同一敷地内の他の建築物の数】</t>
  </si>
  <si>
    <t>【ｲ．最高の高さ】</t>
  </si>
  <si>
    <t>【ﾛ．階数】</t>
  </si>
  <si>
    <t>【ﾊ．構造】</t>
  </si>
  <si>
    <t>【ニ．建築基準法第56条7項の規定による特例の適用の有無】</t>
  </si>
  <si>
    <t>【ホ．適用があるときは、特例の区分】</t>
  </si>
  <si>
    <t>【ｲ．地階を除く階数】</t>
  </si>
  <si>
    <t>【ﾛ．地階の階数】</t>
  </si>
  <si>
    <t>【ﾊ．昇降機塔等の階の数】</t>
  </si>
  <si>
    <t>【ﾆ．地階の倉庫等の階の数】</t>
  </si>
  <si>
    <t>【ﾛ．最高の軒の高さ】</t>
  </si>
  <si>
    <t>【ｲ．建築基準法第6条の3第1項ただし書又は法第18条第4項ただし書の規定による審査の特例の適用の有無】</t>
    <rPh sb="19" eb="20">
      <t>ガ</t>
    </rPh>
    <rPh sb="20" eb="21">
      <t>マタ</t>
    </rPh>
    <rPh sb="22" eb="23">
      <t>ホウ</t>
    </rPh>
    <rPh sb="23" eb="24">
      <t>ダイ</t>
    </rPh>
    <rPh sb="26" eb="27">
      <t>ジョウ</t>
    </rPh>
    <rPh sb="27" eb="28">
      <t>ダイ</t>
    </rPh>
    <rPh sb="29" eb="30">
      <t>コウ</t>
    </rPh>
    <rPh sb="33" eb="34">
      <t>ガ</t>
    </rPh>
    <rPh sb="35" eb="37">
      <t>キテイ</t>
    </rPh>
    <rPh sb="40" eb="42">
      <t>シンサ</t>
    </rPh>
    <rPh sb="43" eb="45">
      <t>トクレイ</t>
    </rPh>
    <phoneticPr fontId="2"/>
  </si>
  <si>
    <t>【ﾛ．建築基準法第6条の4第1項の規定による確認の特例の適用の有無】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</si>
  <si>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【ﾊ．建築基準法施行令第10条各号に掲げる建築物の区分】</t>
  </si>
  <si>
    <t>【ﾆ．認定型式の認定番号】</t>
    <rPh sb="8" eb="10">
      <t>ニンテイ</t>
    </rPh>
    <rPh sb="10" eb="12">
      <t>バンゴウ</t>
    </rPh>
    <phoneticPr fontId="4"/>
  </si>
  <si>
    <t>【ﾎ．適合する一連の規定の区分】</t>
    <rPh sb="3" eb="5">
      <t>テキゴウ</t>
    </rPh>
    <rPh sb="7" eb="9">
      <t>イチレン</t>
    </rPh>
    <rPh sb="10" eb="12">
      <t>キテイ</t>
    </rPh>
    <rPh sb="13" eb="15">
      <t>クブン</t>
    </rPh>
    <phoneticPr fontId="2"/>
  </si>
  <si>
    <t>【ﾍ．認定型式部材等認証番号】</t>
    <rPh sb="10" eb="12">
      <t>ニンショウ</t>
    </rPh>
    <phoneticPr fontId="2"/>
  </si>
  <si>
    <t>【1．番　号】</t>
  </si>
  <si>
    <t>【2．階】</t>
  </si>
  <si>
    <t>【3．柱の小径】</t>
  </si>
  <si>
    <t>【4．横架材間の垂直距離】</t>
  </si>
  <si>
    <t>【5．階の高さ】</t>
  </si>
  <si>
    <t>【6．天井】　　　　　【ｲ．居室の天井の高さ】</t>
    <rPh sb="3" eb="5">
      <t>テンジョウ</t>
    </rPh>
    <phoneticPr fontId="4"/>
  </si>
  <si>
    <t>　　　　　　　　　　 【ﾛ．建築基準法施行令第39条第3項に規定する特定天井】</t>
  </si>
  <si>
    <t>【7．用途別床面積】</t>
  </si>
  <si>
    <t>【8．その他必要な事項】</t>
  </si>
  <si>
    <t>【9．備　考】</t>
  </si>
  <si>
    <t>1．</t>
  </si>
  <si>
    <t>2．</t>
  </si>
  <si>
    <t>3．</t>
  </si>
  <si>
    <t>4．</t>
  </si>
  <si>
    <t>5．</t>
  </si>
  <si>
    <t>6．</t>
  </si>
  <si>
    <t>7．</t>
  </si>
  <si>
    <t>8．</t>
  </si>
  <si>
    <t>11)</t>
    <phoneticPr fontId="2"/>
  </si>
  <si>
    <t>建築物の名称又は工事名が定まっているときは、９欄に記入してください。</t>
    <phoneticPr fontId="2"/>
  </si>
  <si>
    <t>４月１日改訂に伴う項目追加</t>
    <rPh sb="1" eb="2">
      <t>ガツ</t>
    </rPh>
    <rPh sb="3" eb="4">
      <t>ニチ</t>
    </rPh>
    <rPh sb="4" eb="6">
      <t>カイテイ</t>
    </rPh>
    <rPh sb="7" eb="8">
      <t>トモナ</t>
    </rPh>
    <rPh sb="9" eb="11">
      <t>コウモク</t>
    </rPh>
    <rPh sb="11" eb="13">
      <t>ツイカ</t>
    </rPh>
    <phoneticPr fontId="2"/>
  </si>
  <si>
    <t>確認申請書（第二号様式）第二面【8.】の追加</t>
    <rPh sb="0" eb="2">
      <t>カクニン</t>
    </rPh>
    <rPh sb="2" eb="5">
      <t>シンセイショ</t>
    </rPh>
    <rPh sb="6" eb="7">
      <t>ダイ</t>
    </rPh>
    <rPh sb="7" eb="9">
      <t>２ゴウ</t>
    </rPh>
    <rPh sb="9" eb="11">
      <t>ヨウシキ</t>
    </rPh>
    <rPh sb="12" eb="13">
      <t>ダイ</t>
    </rPh>
    <rPh sb="13" eb="15">
      <t>２メン</t>
    </rPh>
    <rPh sb="20" eb="22">
      <t>ツイカ</t>
    </rPh>
    <phoneticPr fontId="2"/>
  </si>
  <si>
    <t>省エネ法確保計画の提出_提出先所在地1</t>
    <rPh sb="0" eb="1">
      <t>ショウ</t>
    </rPh>
    <rPh sb="3" eb="4">
      <t>ホウ</t>
    </rPh>
    <rPh sb="4" eb="6">
      <t>カクホ</t>
    </rPh>
    <rPh sb="6" eb="8">
      <t>ケイカク</t>
    </rPh>
    <rPh sb="9" eb="11">
      <t>テイシュツ</t>
    </rPh>
    <rPh sb="12" eb="14">
      <t>テイシュツ</t>
    </rPh>
    <rPh sb="14" eb="15">
      <t>サキ</t>
    </rPh>
    <rPh sb="15" eb="18">
      <t>ショザイチ</t>
    </rPh>
    <phoneticPr fontId="2"/>
  </si>
  <si>
    <t>省エネ法確保計画の提出_提出先所在地2</t>
    <rPh sb="0" eb="1">
      <t>ショウ</t>
    </rPh>
    <rPh sb="3" eb="4">
      <t>ホウ</t>
    </rPh>
    <rPh sb="4" eb="6">
      <t>カクホ</t>
    </rPh>
    <rPh sb="6" eb="8">
      <t>ケイカク</t>
    </rPh>
    <rPh sb="9" eb="11">
      <t>テイシュツ</t>
    </rPh>
    <rPh sb="12" eb="14">
      <t>テイシュツ</t>
    </rPh>
    <rPh sb="14" eb="15">
      <t>サキ</t>
    </rPh>
    <rPh sb="15" eb="18">
      <t>ショザイチ</t>
    </rPh>
    <phoneticPr fontId="2"/>
  </si>
  <si>
    <t>＊</t>
    <phoneticPr fontId="4"/>
  </si>
  <si>
    <t>建築主等には、設置者及び築造主を含みます。</t>
    <phoneticPr fontId="2"/>
  </si>
  <si>
    <t>提出済</t>
    <rPh sb="0" eb="2">
      <t>テイシュツ</t>
    </rPh>
    <rPh sb="2" eb="3">
      <t>ズミ</t>
    </rPh>
    <phoneticPr fontId="2"/>
  </si>
  <si>
    <t>未提出</t>
    <rPh sb="0" eb="1">
      <t>ミ</t>
    </rPh>
    <rPh sb="1" eb="3">
      <t>テイシュツ</t>
    </rPh>
    <phoneticPr fontId="2"/>
  </si>
  <si>
    <t>大阪府知事</t>
    <rPh sb="0" eb="2">
      <t>オオサカ</t>
    </rPh>
    <rPh sb="2" eb="5">
      <t>フチジ</t>
    </rPh>
    <phoneticPr fontId="2"/>
  </si>
  <si>
    <t>様式C-06</t>
    <phoneticPr fontId="4"/>
  </si>
  <si>
    <t>（７）</t>
    <phoneticPr fontId="2"/>
  </si>
  <si>
    <t>確認済証交付後確認済証（原本）添付の有無</t>
    <phoneticPr fontId="2"/>
  </si>
  <si>
    <t>□</t>
    <phoneticPr fontId="2"/>
  </si>
  <si>
    <t>有</t>
    <rPh sb="0" eb="1">
      <t>アリ</t>
    </rPh>
    <phoneticPr fontId="2"/>
  </si>
  <si>
    <t>□</t>
    <phoneticPr fontId="2"/>
  </si>
  <si>
    <t>無</t>
    <rPh sb="0" eb="1">
      <t>ナシ</t>
    </rPh>
    <phoneticPr fontId="2"/>
  </si>
  <si>
    <t>確認済証等交付後の日付の建築主等の変更で、（６）にチェックのない場合は、無とみなします。</t>
    <phoneticPr fontId="2"/>
  </si>
  <si>
    <t>様式C-07</t>
    <rPh sb="0" eb="2">
      <t>ヨウシキ</t>
    </rPh>
    <phoneticPr fontId="4"/>
  </si>
  <si>
    <t>様式C-08</t>
    <rPh sb="0" eb="2">
      <t>ヨウシキ</t>
    </rPh>
    <phoneticPr fontId="4"/>
  </si>
  <si>
    <t>建築主等変更届、工事監理者届、工事施工者届の様式番号が変更になりました。</t>
    <rPh sb="0" eb="2">
      <t>ケンチク</t>
    </rPh>
    <rPh sb="2" eb="3">
      <t>ヌシ</t>
    </rPh>
    <rPh sb="3" eb="4">
      <t>トウ</t>
    </rPh>
    <rPh sb="4" eb="6">
      <t>ヘンコウ</t>
    </rPh>
    <rPh sb="6" eb="7">
      <t>トドケ</t>
    </rPh>
    <rPh sb="8" eb="10">
      <t>コウジ</t>
    </rPh>
    <rPh sb="10" eb="13">
      <t>カンリシャ</t>
    </rPh>
    <rPh sb="13" eb="14">
      <t>トドケ</t>
    </rPh>
    <rPh sb="15" eb="17">
      <t>コウジ</t>
    </rPh>
    <rPh sb="17" eb="19">
      <t>セコウ</t>
    </rPh>
    <rPh sb="19" eb="20">
      <t>シャ</t>
    </rPh>
    <rPh sb="20" eb="21">
      <t>トドケ</t>
    </rPh>
    <rPh sb="22" eb="24">
      <t>ヨウシキ</t>
    </rPh>
    <rPh sb="24" eb="26">
      <t>バンゴウ</t>
    </rPh>
    <rPh sb="27" eb="29">
      <t>ヘンコウ</t>
    </rPh>
    <phoneticPr fontId="2"/>
  </si>
  <si>
    <t>群馬支店</t>
    <rPh sb="0" eb="2">
      <t>グンマ</t>
    </rPh>
    <rPh sb="2" eb="4">
      <t>シテン</t>
    </rPh>
    <phoneticPr fontId="4"/>
  </si>
  <si>
    <t>　 下記の申請は、都合により取下げたいので、株式会社東日本住宅評価センター確認検査業務規程第４４条第１項の規定により届け出ます。</t>
    <rPh sb="45" eb="46">
      <t>ダイ</t>
    </rPh>
    <rPh sb="48" eb="49">
      <t>ジョウ</t>
    </rPh>
    <rPh sb="49" eb="50">
      <t>ダイ</t>
    </rPh>
    <rPh sb="51" eb="52">
      <t>コウ</t>
    </rPh>
    <rPh sb="53" eb="55">
      <t>キテイ</t>
    </rPh>
    <phoneticPr fontId="4"/>
  </si>
  <si>
    <t>建築物の用途</t>
    <phoneticPr fontId="2"/>
  </si>
  <si>
    <t>2018年</t>
    <rPh sb="4" eb="5">
      <t>ネン</t>
    </rPh>
    <phoneticPr fontId="2"/>
  </si>
  <si>
    <t>仮使用認定取下げ届を更新しました。</t>
    <rPh sb="0" eb="1">
      <t>カリ</t>
    </rPh>
    <rPh sb="1" eb="3">
      <t>シヨウ</t>
    </rPh>
    <rPh sb="3" eb="5">
      <t>ニンテイ</t>
    </rPh>
    <rPh sb="5" eb="7">
      <t>トリサ</t>
    </rPh>
    <rPh sb="8" eb="9">
      <t>トドケ</t>
    </rPh>
    <rPh sb="10" eb="12">
      <t>コウシン</t>
    </rPh>
    <phoneticPr fontId="2"/>
  </si>
  <si>
    <t>特-29</t>
    <phoneticPr fontId="4"/>
  </si>
  <si>
    <t>特-30</t>
    <phoneticPr fontId="2"/>
  </si>
  <si>
    <t>般-29</t>
    <phoneticPr fontId="2"/>
  </si>
  <si>
    <t>般-30</t>
    <phoneticPr fontId="4"/>
  </si>
  <si>
    <t>延べ面積宅配ボックス申請部分</t>
    <rPh sb="0" eb="1">
      <t>ノ</t>
    </rPh>
    <rPh sb="2" eb="4">
      <t>メンセキ</t>
    </rPh>
    <rPh sb="4" eb="6">
      <t>タクハイ</t>
    </rPh>
    <rPh sb="10" eb="12">
      <t>シンセイ</t>
    </rPh>
    <rPh sb="12" eb="14">
      <t>ブブン</t>
    </rPh>
    <phoneticPr fontId="2"/>
  </si>
  <si>
    <t>延べ面積宅配ボックス申請以外</t>
    <rPh sb="0" eb="1">
      <t>ノ</t>
    </rPh>
    <rPh sb="2" eb="4">
      <t>メンセキ</t>
    </rPh>
    <rPh sb="4" eb="6">
      <t>タクハイ</t>
    </rPh>
    <rPh sb="10" eb="12">
      <t>シンセイ</t>
    </rPh>
    <rPh sb="12" eb="14">
      <t>イガイ</t>
    </rPh>
    <phoneticPr fontId="2"/>
  </si>
  <si>
    <t>延べ面積宅配ボックス申請合計</t>
    <rPh sb="0" eb="1">
      <t>ノ</t>
    </rPh>
    <rPh sb="2" eb="4">
      <t>メンセキ</t>
    </rPh>
    <rPh sb="4" eb="6">
      <t>タクハイ</t>
    </rPh>
    <rPh sb="10" eb="12">
      <t>シンセイ</t>
    </rPh>
    <rPh sb="12" eb="14">
      <t>ゴウケイ</t>
    </rPh>
    <phoneticPr fontId="2"/>
  </si>
  <si>
    <t>宅配ボックスの設置部分]</t>
    <rPh sb="0" eb="2">
      <t>タクハイ</t>
    </rPh>
    <rPh sb="7" eb="9">
      <t>セッチ</t>
    </rPh>
    <rPh sb="9" eb="11">
      <t>ブブン</t>
    </rPh>
    <phoneticPr fontId="4"/>
  </si>
  <si>
    <t>　第　東日本
　　　　　　　　　　　　　　　　　　号</t>
    <rPh sb="1" eb="2">
      <t>ダイ</t>
    </rPh>
    <rPh sb="3" eb="4">
      <t>ヒガシ</t>
    </rPh>
    <rPh sb="4" eb="6">
      <t>ニホン</t>
    </rPh>
    <rPh sb="25" eb="26">
      <t>ゴウ</t>
    </rPh>
    <phoneticPr fontId="4"/>
  </si>
  <si>
    <t>　第　東日本
　　　　　　　　　　　　　　　　　　号</t>
    <rPh sb="1" eb="2">
      <t>ダイ</t>
    </rPh>
    <rPh sb="3" eb="4">
      <t>ヒガシ</t>
    </rPh>
    <rPh sb="4" eb="6">
      <t>ニホン</t>
    </rPh>
    <rPh sb="26" eb="27">
      <t>ゴウ</t>
    </rPh>
    <phoneticPr fontId="4"/>
  </si>
  <si>
    <t>08630</t>
    <phoneticPr fontId="2"/>
  </si>
  <si>
    <t>農産物の生産、集荷、処理又は貯蔵に供するもの</t>
    <phoneticPr fontId="2"/>
  </si>
  <si>
    <t>08640</t>
    <phoneticPr fontId="2"/>
  </si>
  <si>
    <t>農業の生産資材の貯蔵に供するもの</t>
    <phoneticPr fontId="2"/>
  </si>
  <si>
    <t>08650</t>
    <phoneticPr fontId="2"/>
  </si>
  <si>
    <t>田園住居地域及びその周辺の地域で生産された農産物販売店等</t>
    <rPh sb="26" eb="27">
      <t>テン</t>
    </rPh>
    <rPh sb="27" eb="28">
      <t>トウ</t>
    </rPh>
    <phoneticPr fontId="2"/>
  </si>
  <si>
    <t>項目追加</t>
    <rPh sb="0" eb="2">
      <t>コウモク</t>
    </rPh>
    <rPh sb="2" eb="4">
      <t>ツイカ</t>
    </rPh>
    <phoneticPr fontId="2"/>
  </si>
  <si>
    <t>【第三面】【11.延べ面積】【ヌ.宅配ボックスの設置部分】の追加</t>
    <rPh sb="1" eb="2">
      <t>ダイ</t>
    </rPh>
    <rPh sb="2" eb="4">
      <t>サンメン</t>
    </rPh>
    <rPh sb="9" eb="10">
      <t>ノ</t>
    </rPh>
    <rPh sb="11" eb="13">
      <t>メンセキ</t>
    </rPh>
    <rPh sb="17" eb="19">
      <t>タクハイ</t>
    </rPh>
    <rPh sb="24" eb="26">
      <t>セッチ</t>
    </rPh>
    <rPh sb="26" eb="28">
      <t>ブブン</t>
    </rPh>
    <rPh sb="30" eb="32">
      <t>ツイカ</t>
    </rPh>
    <phoneticPr fontId="2"/>
  </si>
  <si>
    <t>確認申請書</t>
    <rPh sb="0" eb="2">
      <t>カクニン</t>
    </rPh>
    <rPh sb="2" eb="5">
      <t>シンセイショ</t>
    </rPh>
    <phoneticPr fontId="2"/>
  </si>
  <si>
    <t>計画変更確認申請書</t>
    <rPh sb="0" eb="4">
      <t>ケイカクヘンコウ</t>
    </rPh>
    <rPh sb="4" eb="6">
      <t>カクニン</t>
    </rPh>
    <rPh sb="6" eb="9">
      <t>シンセイショ</t>
    </rPh>
    <phoneticPr fontId="2"/>
  </si>
  <si>
    <t>(6)</t>
    <phoneticPr fontId="2"/>
  </si>
  <si>
    <t>宅配ボックスの設置部分　100分の１</t>
    <rPh sb="0" eb="2">
      <t>タクハイ</t>
    </rPh>
    <rPh sb="7" eb="9">
      <t>セッチ</t>
    </rPh>
    <rPh sb="9" eb="11">
      <t>ブブン</t>
    </rPh>
    <rPh sb="15" eb="16">
      <t>ブン</t>
    </rPh>
    <phoneticPr fontId="2"/>
  </si>
  <si>
    <t>地階の住宅又は老人ホーム等の部分]</t>
    <rPh sb="12" eb="13">
      <t>トウ</t>
    </rPh>
    <phoneticPr fontId="2"/>
  </si>
  <si>
    <t>共同住宅又は老人ホーム等の共用の廊下等の部分]</t>
    <rPh sb="0" eb="2">
      <t>キョウドウ</t>
    </rPh>
    <rPh sb="2" eb="4">
      <t>ジュウタク</t>
    </rPh>
    <rPh sb="4" eb="5">
      <t>マタ</t>
    </rPh>
    <rPh sb="6" eb="8">
      <t>ロウジン</t>
    </rPh>
    <rPh sb="11" eb="12">
      <t>トウ</t>
    </rPh>
    <rPh sb="13" eb="15">
      <t>キョウヨウ</t>
    </rPh>
    <rPh sb="16" eb="18">
      <t>ロウカ</t>
    </rPh>
    <rPh sb="18" eb="19">
      <t>トウ</t>
    </rPh>
    <rPh sb="20" eb="22">
      <t>ブブン</t>
    </rPh>
    <phoneticPr fontId="4"/>
  </si>
  <si>
    <t>老人ホーム等の部分]</t>
    <rPh sb="5" eb="6">
      <t>トウ</t>
    </rPh>
    <phoneticPr fontId="2"/>
  </si>
  <si>
    <t>センターが保有する本建築物の省エネ適合判定通知書又はその写し、及び適合性判定を受けた図書を施行規則第4条に規定する図書に代える</t>
    <rPh sb="5" eb="7">
      <t>ホユウ</t>
    </rPh>
    <rPh sb="9" eb="10">
      <t>ホン</t>
    </rPh>
    <rPh sb="10" eb="13">
      <t>ケンチクブツ</t>
    </rPh>
    <rPh sb="14" eb="15">
      <t>ショウ</t>
    </rPh>
    <rPh sb="17" eb="19">
      <t>テキゴウ</t>
    </rPh>
    <rPh sb="19" eb="21">
      <t>ハンテイ</t>
    </rPh>
    <rPh sb="21" eb="24">
      <t>ツウチショ</t>
    </rPh>
    <rPh sb="24" eb="25">
      <t>マタ</t>
    </rPh>
    <rPh sb="28" eb="29">
      <t>ウツ</t>
    </rPh>
    <rPh sb="31" eb="32">
      <t>オヨ</t>
    </rPh>
    <rPh sb="33" eb="36">
      <t>テキゴウセイ</t>
    </rPh>
    <rPh sb="36" eb="38">
      <t>ハンテイ</t>
    </rPh>
    <rPh sb="39" eb="40">
      <t>ウ</t>
    </rPh>
    <rPh sb="42" eb="44">
      <t>トショ</t>
    </rPh>
    <rPh sb="45" eb="47">
      <t>セコウ</t>
    </rPh>
    <rPh sb="47" eb="49">
      <t>キソク</t>
    </rPh>
    <rPh sb="49" eb="50">
      <t>ダイ</t>
    </rPh>
    <rPh sb="51" eb="52">
      <t>ジョウ</t>
    </rPh>
    <rPh sb="53" eb="55">
      <t>キテイ</t>
    </rPh>
    <rPh sb="57" eb="59">
      <t>トショ</t>
    </rPh>
    <rPh sb="60" eb="61">
      <t>カ</t>
    </rPh>
    <phoneticPr fontId="2"/>
  </si>
  <si>
    <t>令和</t>
  </si>
  <si>
    <t>令和</t>
    <phoneticPr fontId="4"/>
  </si>
  <si>
    <t>令和</t>
    <phoneticPr fontId="4"/>
  </si>
  <si>
    <t>令和</t>
    <phoneticPr fontId="2"/>
  </si>
  <si>
    <t>　 令和　　</t>
  </si>
  <si>
    <t>令和</t>
    <phoneticPr fontId="4"/>
  </si>
  <si>
    <t>2019年</t>
    <rPh sb="4" eb="5">
      <t>ネン</t>
    </rPh>
    <phoneticPr fontId="2"/>
  </si>
  <si>
    <t>新元号対応</t>
    <rPh sb="0" eb="3">
      <t>シンゲンゴウ</t>
    </rPh>
    <rPh sb="3" eb="5">
      <t>タイオウ</t>
    </rPh>
    <phoneticPr fontId="2"/>
  </si>
  <si>
    <t>）建築士事務所　（</t>
    <rPh sb="3" eb="4">
      <t>シ</t>
    </rPh>
    <phoneticPr fontId="2"/>
  </si>
  <si>
    <t>（記入例：　2019年5月1日　）</t>
    <rPh sb="1" eb="3">
      <t>キニュウ</t>
    </rPh>
    <rPh sb="3" eb="4">
      <t>レイ</t>
    </rPh>
    <rPh sb="10" eb="11">
      <t>ネン</t>
    </rPh>
    <rPh sb="12" eb="13">
      <t>ガツ</t>
    </rPh>
    <rPh sb="14" eb="15">
      <t>ニチ</t>
    </rPh>
    <phoneticPr fontId="4"/>
  </si>
  <si>
    <t>　　 　　　年　　 　月　　 　日</t>
    <rPh sb="6" eb="7">
      <t>ネン</t>
    </rPh>
    <rPh sb="11" eb="12">
      <t>ツキ</t>
    </rPh>
    <rPh sb="16" eb="17">
      <t>ヒ</t>
    </rPh>
    <phoneticPr fontId="4"/>
  </si>
  <si>
    <t>　　　　　年　　　月　　　日</t>
  </si>
  <si>
    <t>　　　　　年　　　月　　　日</t>
    <rPh sb="5" eb="6">
      <t>ネン</t>
    </rPh>
    <rPh sb="9" eb="10">
      <t>ガツ</t>
    </rPh>
    <rPh sb="13" eb="14">
      <t>ヒ</t>
    </rPh>
    <phoneticPr fontId="4"/>
  </si>
  <si>
    <t>【ハ.交付年月日】　　　　 　年　　 月　　 日</t>
    <rPh sb="3" eb="5">
      <t>コウフ</t>
    </rPh>
    <rPh sb="5" eb="8">
      <t>ネンガッピ</t>
    </rPh>
    <rPh sb="15" eb="16">
      <t>ネン</t>
    </rPh>
    <rPh sb="19" eb="20">
      <t>ガツ</t>
    </rPh>
    <rPh sb="23" eb="24">
      <t>ヒ</t>
    </rPh>
    <phoneticPr fontId="4"/>
  </si>
  <si>
    <t>【ホ.交付年月日】　　　　 　年　 　月　 　日</t>
    <rPh sb="3" eb="5">
      <t>コウフ</t>
    </rPh>
    <rPh sb="5" eb="8">
      <t>ネンガッピ</t>
    </rPh>
    <rPh sb="15" eb="16">
      <t>ネン</t>
    </rPh>
    <rPh sb="19" eb="20">
      <t>ガツ</t>
    </rPh>
    <rPh sb="23" eb="24">
      <t>ヒ</t>
    </rPh>
    <phoneticPr fontId="4"/>
  </si>
  <si>
    <t>　　　　　　年　　　月　　　日</t>
  </si>
  <si>
    <t>　　　　　　年　　　月　　　日</t>
    <rPh sb="6" eb="7">
      <t>ネン</t>
    </rPh>
    <rPh sb="10" eb="11">
      <t>ガツ</t>
    </rPh>
    <rPh sb="14" eb="15">
      <t>ヒ</t>
    </rPh>
    <phoneticPr fontId="4"/>
  </si>
  <si>
    <t>【ニ.交付年月日】　　　　 　年　　 月 　　日</t>
    <rPh sb="3" eb="5">
      <t>コウフ</t>
    </rPh>
    <rPh sb="5" eb="8">
      <t>ネンガッピ</t>
    </rPh>
    <rPh sb="15" eb="16">
      <t>ネン</t>
    </rPh>
    <rPh sb="19" eb="20">
      <t>ガツ</t>
    </rPh>
    <rPh sb="23" eb="24">
      <t>ヒ</t>
    </rPh>
    <phoneticPr fontId="4"/>
  </si>
  <si>
    <t>　　　　　  年　　  月　　  日</t>
  </si>
  <si>
    <t>（記入例：　２０１９年６月７日　）</t>
    <rPh sb="1" eb="3">
      <t>キニュウ</t>
    </rPh>
    <rPh sb="3" eb="4">
      <t>レイ</t>
    </rPh>
    <rPh sb="10" eb="11">
      <t>ネン</t>
    </rPh>
    <rPh sb="12" eb="13">
      <t>ガツ</t>
    </rPh>
    <rPh sb="14" eb="15">
      <t>ニチ</t>
    </rPh>
    <phoneticPr fontId="4"/>
  </si>
  <si>
    <t>　　　　　 　 年　　 　 月　　  　日</t>
    <rPh sb="8" eb="9">
      <t>ネン</t>
    </rPh>
    <rPh sb="14" eb="15">
      <t>ツキ</t>
    </rPh>
    <rPh sb="20" eb="21">
      <t>ヒ</t>
    </rPh>
    <phoneticPr fontId="4"/>
  </si>
  <si>
    <t>　　　　　年　　月　　日</t>
  </si>
  <si>
    <t>　　　　　年　　月　　日</t>
    <phoneticPr fontId="2"/>
  </si>
  <si>
    <t>　　　　　 年　　月　　日</t>
    <phoneticPr fontId="2"/>
  </si>
  <si>
    <t>　　　 　　　年　　 　月　　 　日</t>
    <rPh sb="7" eb="8">
      <t>ネン</t>
    </rPh>
    <rPh sb="12" eb="13">
      <t>ツキ</t>
    </rPh>
    <rPh sb="17" eb="18">
      <t>ヒ</t>
    </rPh>
    <phoneticPr fontId="4"/>
  </si>
  <si>
    <t>　　　</t>
  </si>
  <si>
    <t>　　　　　　年　　　　月　　　　日</t>
  </si>
  <si>
    <t>工業専用地域</t>
  </si>
  <si>
    <t>田園住居地域</t>
    <rPh sb="0" eb="2">
      <t>デンエン</t>
    </rPh>
    <rPh sb="2" eb="4">
      <t>ジュウキョ</t>
    </rPh>
    <rPh sb="4" eb="6">
      <t>チイキ</t>
    </rPh>
    <phoneticPr fontId="4"/>
  </si>
  <si>
    <t>確認申請書</t>
    <rPh sb="0" eb="2">
      <t>カクニン</t>
    </rPh>
    <rPh sb="2" eb="5">
      <t>シンセイショ</t>
    </rPh>
    <phoneticPr fontId="2"/>
  </si>
  <si>
    <t>第4面　項目修正、追加</t>
    <rPh sb="0" eb="1">
      <t>ダイ</t>
    </rPh>
    <rPh sb="2" eb="3">
      <t>メン</t>
    </rPh>
    <rPh sb="4" eb="6">
      <t>コウモク</t>
    </rPh>
    <rPh sb="6" eb="8">
      <t>シュウセイ</t>
    </rPh>
    <rPh sb="9" eb="11">
      <t>ツイカ</t>
    </rPh>
    <phoneticPr fontId="2"/>
  </si>
  <si>
    <t>耐火構造</t>
    <rPh sb="0" eb="2">
      <t>タイカ</t>
    </rPh>
    <rPh sb="2" eb="4">
      <t>コウゾウ</t>
    </rPh>
    <phoneticPr fontId="2"/>
  </si>
  <si>
    <t>準耐火構造</t>
    <rPh sb="0" eb="1">
      <t>ジュン</t>
    </rPh>
    <rPh sb="1" eb="3">
      <t>タイカ</t>
    </rPh>
    <rPh sb="3" eb="5">
      <t>コウゾウ</t>
    </rPh>
    <phoneticPr fontId="2"/>
  </si>
  <si>
    <t>準耐火構造と同等の準耐火性能を有する構造（ロ－1）</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</si>
  <si>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準耐火構造と同等の準耐火性能を有する構造（ロ－2）</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</si>
  <si>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5．主要構造部　]</t>
    <rPh sb="2" eb="4">
      <t>シュヨウ</t>
    </rPh>
    <rPh sb="4" eb="6">
      <t>コウゾウ</t>
    </rPh>
    <rPh sb="6" eb="7">
      <t>ブ</t>
    </rPh>
    <phoneticPr fontId="4"/>
  </si>
  <si>
    <t>6．建築基準法第21条及び第27条の規定の適用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</si>
  <si>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建築基準法施行令第109条の５第1号に掲げる基準に適合する構造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</si>
  <si>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建築基準法第21条第1項ただし書に該当する建築物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</si>
  <si>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建築基準法施行令第110条第1号に掲げる基準に適合する構造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</si>
  <si>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延焼防止建築物</t>
    <rPh sb="0" eb="2">
      <t>エンショウ</t>
    </rPh>
    <rPh sb="2" eb="4">
      <t>ボウシ</t>
    </rPh>
    <rPh sb="4" eb="7">
      <t>ケンチクブツ</t>
    </rPh>
    <phoneticPr fontId="2"/>
  </si>
  <si>
    <t>8．階数　]</t>
    <rPh sb="2" eb="4">
      <t>カイスウ</t>
    </rPh>
    <phoneticPr fontId="4"/>
  </si>
  <si>
    <t>9．高さ　]</t>
    <rPh sb="2" eb="3">
      <t>タカ</t>
    </rPh>
    <phoneticPr fontId="4"/>
  </si>
  <si>
    <t>10．建築設備の種類]</t>
    <rPh sb="3" eb="5">
      <t>ケンチク</t>
    </rPh>
    <rPh sb="5" eb="7">
      <t>セツビ</t>
    </rPh>
    <rPh sb="8" eb="10">
      <t>シュルイ</t>
    </rPh>
    <phoneticPr fontId="4"/>
  </si>
  <si>
    <t>11．確認の特例　]</t>
    <rPh sb="3" eb="5">
      <t>カクニン</t>
    </rPh>
    <rPh sb="6" eb="8">
      <t>トクレイ</t>
    </rPh>
    <phoneticPr fontId="4"/>
  </si>
  <si>
    <t>12．床面積　]</t>
    <rPh sb="3" eb="6">
      <t>ユカメンセキ</t>
    </rPh>
    <phoneticPr fontId="4"/>
  </si>
  <si>
    <t>13．屋根　]</t>
    <rPh sb="3" eb="5">
      <t>ヤネ</t>
    </rPh>
    <phoneticPr fontId="4"/>
  </si>
  <si>
    <t>14．外壁　]</t>
    <rPh sb="3" eb="5">
      <t>ガイヘキ</t>
    </rPh>
    <phoneticPr fontId="4"/>
  </si>
  <si>
    <t>15．軒裏　]</t>
    <rPh sb="3" eb="4">
      <t>ノキ</t>
    </rPh>
    <rPh sb="4" eb="5">
      <t>ウラ</t>
    </rPh>
    <phoneticPr fontId="4"/>
  </si>
  <si>
    <t>16．居室の床の高さ]</t>
    <rPh sb="3" eb="5">
      <t>キョシツ</t>
    </rPh>
    <rPh sb="6" eb="7">
      <t>ユカ</t>
    </rPh>
    <rPh sb="8" eb="9">
      <t>タカ</t>
    </rPh>
    <phoneticPr fontId="4"/>
  </si>
  <si>
    <t>17．便所の種類　]</t>
    <rPh sb="3" eb="5">
      <t>ベンジョ</t>
    </rPh>
    <rPh sb="6" eb="8">
      <t>シュルイ</t>
    </rPh>
    <phoneticPr fontId="4"/>
  </si>
  <si>
    <t>主要構造部a</t>
  </si>
  <si>
    <t>主要構造部a</t>
    <rPh sb="0" eb="2">
      <t>シュヨウ</t>
    </rPh>
    <rPh sb="2" eb="4">
      <t>コウゾウ</t>
    </rPh>
    <rPh sb="4" eb="5">
      <t>ブ</t>
    </rPh>
    <phoneticPr fontId="2"/>
  </si>
  <si>
    <t>主要構造部b</t>
  </si>
  <si>
    <t>主要構造部b</t>
    <rPh sb="0" eb="2">
      <t>シュヨウ</t>
    </rPh>
    <rPh sb="2" eb="4">
      <t>コウゾウ</t>
    </rPh>
    <rPh sb="4" eb="5">
      <t>ブ</t>
    </rPh>
    <phoneticPr fontId="2"/>
  </si>
  <si>
    <t>主要構造部c</t>
  </si>
  <si>
    <t>主要構造部c</t>
    <rPh sb="0" eb="2">
      <t>シュヨウ</t>
    </rPh>
    <rPh sb="2" eb="4">
      <t>コウゾウ</t>
    </rPh>
    <rPh sb="4" eb="5">
      <t>ブ</t>
    </rPh>
    <phoneticPr fontId="2"/>
  </si>
  <si>
    <t>主要構造部d</t>
  </si>
  <si>
    <t>主要構造部d</t>
    <rPh sb="0" eb="2">
      <t>シュヨウ</t>
    </rPh>
    <rPh sb="2" eb="4">
      <t>コウゾウ</t>
    </rPh>
    <rPh sb="4" eb="5">
      <t>ブ</t>
    </rPh>
    <phoneticPr fontId="2"/>
  </si>
  <si>
    <t>主要構造部e</t>
  </si>
  <si>
    <t>主要構造部e</t>
    <rPh sb="0" eb="2">
      <t>シュヨウ</t>
    </rPh>
    <rPh sb="2" eb="4">
      <t>コウゾウ</t>
    </rPh>
    <rPh sb="4" eb="5">
      <t>ブ</t>
    </rPh>
    <phoneticPr fontId="2"/>
  </si>
  <si>
    <t>第21条27条規定適用a</t>
  </si>
  <si>
    <t>第21条27条規定適用a</t>
    <rPh sb="0" eb="1">
      <t>ダイ</t>
    </rPh>
    <rPh sb="3" eb="4">
      <t>ジョウ</t>
    </rPh>
    <rPh sb="6" eb="7">
      <t>ジョウ</t>
    </rPh>
    <rPh sb="7" eb="9">
      <t>キテイ</t>
    </rPh>
    <rPh sb="9" eb="11">
      <t>テキヨウ</t>
    </rPh>
    <phoneticPr fontId="2"/>
  </si>
  <si>
    <t>第21条27条規定適用b</t>
  </si>
  <si>
    <t>第21条27条規定適用b</t>
    <rPh sb="0" eb="1">
      <t>ダイ</t>
    </rPh>
    <rPh sb="3" eb="4">
      <t>ジョウ</t>
    </rPh>
    <rPh sb="6" eb="7">
      <t>ジョウ</t>
    </rPh>
    <rPh sb="7" eb="9">
      <t>キテイ</t>
    </rPh>
    <rPh sb="9" eb="11">
      <t>テキヨウ</t>
    </rPh>
    <phoneticPr fontId="2"/>
  </si>
  <si>
    <t>第21条27条規定適用c</t>
  </si>
  <si>
    <t>第21条27条規定適用c</t>
    <rPh sb="0" eb="1">
      <t>ダイ</t>
    </rPh>
    <rPh sb="3" eb="4">
      <t>ジョウ</t>
    </rPh>
    <rPh sb="6" eb="7">
      <t>ジョウ</t>
    </rPh>
    <rPh sb="7" eb="9">
      <t>キテイ</t>
    </rPh>
    <rPh sb="9" eb="11">
      <t>テキヨウ</t>
    </rPh>
    <phoneticPr fontId="2"/>
  </si>
  <si>
    <t>防火準防火対策状況a</t>
  </si>
  <si>
    <t>防火準防火対策状況a</t>
    <rPh sb="0" eb="2">
      <t>ボウカ</t>
    </rPh>
    <rPh sb="2" eb="3">
      <t>ジュン</t>
    </rPh>
    <rPh sb="3" eb="5">
      <t>ボウカ</t>
    </rPh>
    <rPh sb="5" eb="7">
      <t>タイサク</t>
    </rPh>
    <rPh sb="7" eb="9">
      <t>ジョウキョウ</t>
    </rPh>
    <phoneticPr fontId="2"/>
  </si>
  <si>
    <t>防火準防火対策状況b</t>
  </si>
  <si>
    <t>防火準防火対策状況b</t>
    <rPh sb="0" eb="2">
      <t>ボウカ</t>
    </rPh>
    <rPh sb="2" eb="3">
      <t>ジュン</t>
    </rPh>
    <rPh sb="3" eb="5">
      <t>ボウカ</t>
    </rPh>
    <rPh sb="5" eb="7">
      <t>タイサク</t>
    </rPh>
    <rPh sb="7" eb="9">
      <t>ジョウキョウ</t>
    </rPh>
    <phoneticPr fontId="2"/>
  </si>
  <si>
    <t>防火準防火対策状況c</t>
  </si>
  <si>
    <t>防火準防火対策状況c</t>
    <rPh sb="0" eb="2">
      <t>ボウカ</t>
    </rPh>
    <rPh sb="2" eb="3">
      <t>ジュン</t>
    </rPh>
    <rPh sb="3" eb="5">
      <t>ボウカ</t>
    </rPh>
    <rPh sb="5" eb="7">
      <t>タイサク</t>
    </rPh>
    <rPh sb="7" eb="9">
      <t>ジョウキョウ</t>
    </rPh>
    <phoneticPr fontId="2"/>
  </si>
  <si>
    <t>主要構造部準耐火時間</t>
    <rPh sb="0" eb="2">
      <t>シュヨウ</t>
    </rPh>
    <rPh sb="2" eb="4">
      <t>コウゾウ</t>
    </rPh>
    <rPh sb="4" eb="5">
      <t>ブ</t>
    </rPh>
    <rPh sb="5" eb="6">
      <t>ジュン</t>
    </rPh>
    <rPh sb="6" eb="8">
      <t>タイカ</t>
    </rPh>
    <rPh sb="8" eb="10">
      <t>ジカン</t>
    </rPh>
    <phoneticPr fontId="2"/>
  </si>
  <si>
    <t>建築基準法施行令第109条の５第１号に掲げる基準に適合する構造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</si>
  <si>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建築基準法第21条第１項ただし書に該当する建築物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</si>
  <si>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建築基準法施行令第110条第１号に掲げる基準に適合する構造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</si>
  <si>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５．主要構造部　]</t>
    <rPh sb="2" eb="4">
      <t>シュヨウ</t>
    </rPh>
    <rPh sb="4" eb="6">
      <t>コウゾウ</t>
    </rPh>
    <rPh sb="6" eb="7">
      <t>ブ</t>
    </rPh>
    <phoneticPr fontId="4"/>
  </si>
  <si>
    <t>６．建築基準法第21条及び第27条の規定の適用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</si>
  <si>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８．階数　]</t>
    <rPh sb="2" eb="4">
      <t>カイスウ</t>
    </rPh>
    <phoneticPr fontId="4"/>
  </si>
  <si>
    <t>９．高さ　]</t>
    <rPh sb="2" eb="3">
      <t>タカ</t>
    </rPh>
    <phoneticPr fontId="4"/>
  </si>
  <si>
    <t>１０．建築設備の種類　]</t>
    <rPh sb="3" eb="5">
      <t>ケンチク</t>
    </rPh>
    <rPh sb="5" eb="7">
      <t>セツビ</t>
    </rPh>
    <rPh sb="8" eb="10">
      <t>シュルイ</t>
    </rPh>
    <phoneticPr fontId="4"/>
  </si>
  <si>
    <t>１１．確認の特例　]</t>
    <rPh sb="3" eb="5">
      <t>カクニン</t>
    </rPh>
    <rPh sb="6" eb="8">
      <t>トクレイ</t>
    </rPh>
    <phoneticPr fontId="4"/>
  </si>
  <si>
    <t>１２．床面積　]</t>
    <rPh sb="3" eb="6">
      <t>ユカメンセキ</t>
    </rPh>
    <phoneticPr fontId="4"/>
  </si>
  <si>
    <t>１３．屋根　]</t>
    <rPh sb="3" eb="5">
      <t>ヤネ</t>
    </rPh>
    <phoneticPr fontId="4"/>
  </si>
  <si>
    <t>１４．外壁　]</t>
    <rPh sb="3" eb="5">
      <t>ガイヘキ</t>
    </rPh>
    <phoneticPr fontId="4"/>
  </si>
  <si>
    <t>１５．軒裏　]</t>
    <rPh sb="3" eb="4">
      <t>ノキ</t>
    </rPh>
    <rPh sb="4" eb="5">
      <t>ウラ</t>
    </rPh>
    <phoneticPr fontId="4"/>
  </si>
  <si>
    <t>１６．居室の床の高さ　]</t>
    <rPh sb="3" eb="5">
      <t>キョシツ</t>
    </rPh>
    <rPh sb="6" eb="7">
      <t>ユカ</t>
    </rPh>
    <rPh sb="8" eb="9">
      <t>タカ</t>
    </rPh>
    <phoneticPr fontId="4"/>
  </si>
  <si>
    <t>１７．便所の種類　]</t>
    <rPh sb="3" eb="5">
      <t>ベンジョ</t>
    </rPh>
    <rPh sb="6" eb="8">
      <t>シュルイ</t>
    </rPh>
    <phoneticPr fontId="4"/>
  </si>
  <si>
    <t>１８．その他必要な事項　]</t>
    <rPh sb="5" eb="6">
      <t>タ</t>
    </rPh>
    <rPh sb="6" eb="8">
      <t>ヒツヨウ</t>
    </rPh>
    <rPh sb="9" eb="11">
      <t>ジコウ</t>
    </rPh>
    <phoneticPr fontId="4"/>
  </si>
  <si>
    <t>１９．備考　]</t>
    <rPh sb="3" eb="5">
      <t>ビコウ</t>
    </rPh>
    <phoneticPr fontId="4"/>
  </si>
  <si>
    <t>計画変更確認申請書</t>
    <rPh sb="0" eb="2">
      <t>ケイカク</t>
    </rPh>
    <rPh sb="2" eb="4">
      <t>ヘンコウ</t>
    </rPh>
    <rPh sb="4" eb="6">
      <t>カクニン</t>
    </rPh>
    <rPh sb="6" eb="9">
      <t>シンセイショ</t>
    </rPh>
    <phoneticPr fontId="2"/>
  </si>
  <si>
    <t>準延焼防止建築物</t>
  </si>
  <si>
    <t>準延焼防止建築物</t>
    <rPh sb="0" eb="1">
      <t>ジュン</t>
    </rPh>
    <rPh sb="1" eb="3">
      <t>エンショウ</t>
    </rPh>
    <rPh sb="3" eb="5">
      <t>ボウシ</t>
    </rPh>
    <rPh sb="5" eb="8">
      <t>ケンチクブツ</t>
    </rPh>
    <phoneticPr fontId="2"/>
  </si>
  <si>
    <t>　建築基準法第87条の４において準用する同法第６条第１項又は第６条の２第１項の規定</t>
    <rPh sb="25" eb="26">
      <t>ダイ</t>
    </rPh>
    <rPh sb="27" eb="28">
      <t>コウ</t>
    </rPh>
    <rPh sb="28" eb="29">
      <t>マタ</t>
    </rPh>
    <rPh sb="30" eb="31">
      <t>ダイ</t>
    </rPh>
    <rPh sb="32" eb="33">
      <t>ジョウ</t>
    </rPh>
    <rPh sb="35" eb="36">
      <t>ダイ</t>
    </rPh>
    <rPh sb="37" eb="38">
      <t>コウ</t>
    </rPh>
    <phoneticPr fontId="4"/>
  </si>
  <si>
    <t>　建築基準法第87条の４において準用する同法第６条第１項又は第６条の２第１項の規定による確認を申請します。この申請書及び添付図書に記載の事項は、事実に相違ありません。</t>
    <rPh sb="25" eb="26">
      <t>ダイ</t>
    </rPh>
    <rPh sb="27" eb="28">
      <t>コウ</t>
    </rPh>
    <rPh sb="28" eb="29">
      <t>マタ</t>
    </rPh>
    <rPh sb="30" eb="31">
      <t>ダイ</t>
    </rPh>
    <rPh sb="32" eb="33">
      <t>ジョウ</t>
    </rPh>
    <rPh sb="35" eb="36">
      <t>ダイ</t>
    </rPh>
    <rPh sb="37" eb="38">
      <t>コウ</t>
    </rPh>
    <phoneticPr fontId="4"/>
  </si>
  <si>
    <t xml:space="preserve"> 　建築基準法第87条の４において準用する同法第６条第１項又は第６条の２第１項の規定</t>
    <rPh sb="26" eb="27">
      <t>ダイ</t>
    </rPh>
    <rPh sb="28" eb="29">
      <t>コウ</t>
    </rPh>
    <rPh sb="29" eb="30">
      <t>マタ</t>
    </rPh>
    <rPh sb="31" eb="32">
      <t>ダイ</t>
    </rPh>
    <rPh sb="33" eb="34">
      <t>ジョウ</t>
    </rPh>
    <rPh sb="36" eb="37">
      <t>ダイ</t>
    </rPh>
    <rPh sb="38" eb="39">
      <t>コウ</t>
    </rPh>
    <phoneticPr fontId="4"/>
  </si>
  <si>
    <t>建築基準法第７条の６第１項第2号（同法第87条の４第１項又は第88条第１項若しくは第２項において準用する場合を含む。）の規定による仮使用の認定を申請します。</t>
    <phoneticPr fontId="2"/>
  </si>
  <si>
    <t>工事の完了後においても引き続き同法第３条第２項（同法第８６条の９第１項において準用する場合を含む。）</t>
    <rPh sb="11" eb="12">
      <t>ヒ</t>
    </rPh>
    <rPh sb="13" eb="14">
      <t>ツヅ</t>
    </rPh>
    <rPh sb="15" eb="16">
      <t>ドウ</t>
    </rPh>
    <rPh sb="16" eb="17">
      <t>ホウ</t>
    </rPh>
    <rPh sb="17" eb="18">
      <t>ダイ</t>
    </rPh>
    <rPh sb="19" eb="20">
      <t>ジョウ</t>
    </rPh>
    <rPh sb="20" eb="21">
      <t>ダイ</t>
    </rPh>
    <rPh sb="22" eb="23">
      <t>コウ</t>
    </rPh>
    <rPh sb="24" eb="26">
      <t>ドウホウ</t>
    </rPh>
    <rPh sb="26" eb="27">
      <t>ダイ</t>
    </rPh>
    <rPh sb="29" eb="30">
      <t>ジョウ</t>
    </rPh>
    <rPh sb="32" eb="33">
      <t>ダイ</t>
    </rPh>
    <rPh sb="34" eb="35">
      <t>コウ</t>
    </rPh>
    <rPh sb="39" eb="40">
      <t>ジュン</t>
    </rPh>
    <rPh sb="40" eb="41">
      <t>ヨウ</t>
    </rPh>
    <rPh sb="43" eb="45">
      <t>バアイ</t>
    </rPh>
    <rPh sb="46" eb="47">
      <t>フク</t>
    </rPh>
    <phoneticPr fontId="4"/>
  </si>
  <si>
    <t>の適用を受けない規定並びに当該規定に適合しないこととなった時期及び理由を１８欄又は別紙に記載して</t>
    <rPh sb="8" eb="10">
      <t>キテイ</t>
    </rPh>
    <rPh sb="10" eb="11">
      <t>ナラ</t>
    </rPh>
    <rPh sb="13" eb="15">
      <t>トウガイ</t>
    </rPh>
    <rPh sb="15" eb="17">
      <t>キテイ</t>
    </rPh>
    <rPh sb="18" eb="20">
      <t>テキゴウ</t>
    </rPh>
    <rPh sb="29" eb="31">
      <t>ジキ</t>
    </rPh>
    <rPh sb="31" eb="32">
      <t>オヨ</t>
    </rPh>
    <rPh sb="33" eb="35">
      <t>リユウ</t>
    </rPh>
    <rPh sb="38" eb="39">
      <t>ラン</t>
    </rPh>
    <rPh sb="39" eb="40">
      <t>マタ</t>
    </rPh>
    <rPh sb="41" eb="43">
      <t>ベッシ</t>
    </rPh>
    <rPh sb="44" eb="46">
      <t>キサイ</t>
    </rPh>
    <phoneticPr fontId="4"/>
  </si>
  <si>
    <t>添えてください。</t>
    <phoneticPr fontId="2"/>
  </si>
  <si>
    <t>８欄の、｢ニ｣は、建築基準法施行令第２条第１項第８号により階数に算入されない建築物の部分のうち</t>
    <rPh sb="1" eb="2">
      <t>ラン</t>
    </rPh>
    <rPh sb="9" eb="11">
      <t>ケンチク</t>
    </rPh>
    <rPh sb="11" eb="14">
      <t>キジュンホウ</t>
    </rPh>
    <rPh sb="14" eb="16">
      <t>セコウ</t>
    </rPh>
    <rPh sb="16" eb="17">
      <t>レイ</t>
    </rPh>
    <rPh sb="17" eb="18">
      <t>ダイ</t>
    </rPh>
    <rPh sb="19" eb="20">
      <t>ジョウ</t>
    </rPh>
    <rPh sb="20" eb="21">
      <t>ダイ</t>
    </rPh>
    <rPh sb="22" eb="23">
      <t>コウ</t>
    </rPh>
    <rPh sb="23" eb="24">
      <t>ダイ</t>
    </rPh>
    <rPh sb="25" eb="26">
      <t>ゴウ</t>
    </rPh>
    <rPh sb="29" eb="31">
      <t>カイスウ</t>
    </rPh>
    <rPh sb="32" eb="34">
      <t>サンニュウ</t>
    </rPh>
    <rPh sb="38" eb="41">
      <t>ケンチクブツ</t>
    </rPh>
    <rPh sb="42" eb="44">
      <t>ブブン</t>
    </rPh>
    <phoneticPr fontId="4"/>
  </si>
  <si>
    <t>10欄は、別紙にその概要を記載して添えてください。ただし、当該建築設備が特定の建築基準関係規定</t>
    <rPh sb="2" eb="3">
      <t>ラン</t>
    </rPh>
    <rPh sb="5" eb="7">
      <t>ベッシ</t>
    </rPh>
    <rPh sb="10" eb="12">
      <t>ガイヨウ</t>
    </rPh>
    <rPh sb="13" eb="15">
      <t>キサイ</t>
    </rPh>
    <rPh sb="17" eb="18">
      <t>ソ</t>
    </rPh>
    <rPh sb="29" eb="31">
      <t>トウガイ</t>
    </rPh>
    <rPh sb="31" eb="33">
      <t>ケンチク</t>
    </rPh>
    <rPh sb="33" eb="35">
      <t>セツビ</t>
    </rPh>
    <rPh sb="36" eb="38">
      <t>トクテイ</t>
    </rPh>
    <rPh sb="39" eb="41">
      <t>ケンチク</t>
    </rPh>
    <rPh sb="41" eb="43">
      <t>キジュン</t>
    </rPh>
    <rPh sb="43" eb="45">
      <t>カンケイ</t>
    </rPh>
    <rPh sb="45" eb="47">
      <t>キテイ</t>
    </rPh>
    <phoneticPr fontId="4"/>
  </si>
  <si>
    <t>11欄の｢イ｣及び「ロ」は、該当するチェックボックスに｢レ｣マークを入れてください。</t>
    <rPh sb="2" eb="3">
      <t>ラン</t>
    </rPh>
    <rPh sb="7" eb="8">
      <t>オヨ</t>
    </rPh>
    <rPh sb="14" eb="16">
      <t>ガイトウ</t>
    </rPh>
    <rPh sb="34" eb="35">
      <t>イ</t>
    </rPh>
    <phoneticPr fontId="4"/>
  </si>
  <si>
    <t>11欄の｢ハ｣は、建築基準法第６条の４第１項の規定による確認の特例の適用がある場合に、</t>
    <rPh sb="2" eb="3">
      <t>ラン</t>
    </rPh>
    <rPh sb="9" eb="11">
      <t>ケンチク</t>
    </rPh>
    <rPh sb="11" eb="14">
      <t>キジュンホウ</t>
    </rPh>
    <rPh sb="14" eb="15">
      <t>ダイ</t>
    </rPh>
    <rPh sb="16" eb="17">
      <t>ジョウ</t>
    </rPh>
    <rPh sb="19" eb="20">
      <t>ダイ</t>
    </rPh>
    <rPh sb="21" eb="22">
      <t>コウ</t>
    </rPh>
    <rPh sb="23" eb="25">
      <t>キテイ</t>
    </rPh>
    <rPh sb="28" eb="30">
      <t>カクニン</t>
    </rPh>
    <rPh sb="31" eb="33">
      <t>トクレイ</t>
    </rPh>
    <rPh sb="34" eb="36">
      <t>テキヨウ</t>
    </rPh>
    <rPh sb="39" eb="41">
      <t>バアイ</t>
    </rPh>
    <phoneticPr fontId="4"/>
  </si>
  <si>
    <t>11欄の｢ニ｣は、建築基準法施行令第１０条第１号又は第２号に掲げる建築物に該当する場合にのみ記入して</t>
    <rPh sb="2" eb="3">
      <t>ラン</t>
    </rPh>
    <rPh sb="9" eb="11">
      <t>ケンチク</t>
    </rPh>
    <rPh sb="11" eb="14">
      <t>キジュンホウ</t>
    </rPh>
    <rPh sb="14" eb="16">
      <t>セコウ</t>
    </rPh>
    <rPh sb="16" eb="17">
      <t>レイ</t>
    </rPh>
    <rPh sb="17" eb="18">
      <t>ダイ</t>
    </rPh>
    <rPh sb="20" eb="21">
      <t>ジョウ</t>
    </rPh>
    <rPh sb="21" eb="22">
      <t>ダイ</t>
    </rPh>
    <rPh sb="23" eb="24">
      <t>ゴウ</t>
    </rPh>
    <rPh sb="24" eb="25">
      <t>マタ</t>
    </rPh>
    <rPh sb="26" eb="27">
      <t>ダイ</t>
    </rPh>
    <rPh sb="28" eb="29">
      <t>ゴウ</t>
    </rPh>
    <rPh sb="30" eb="31">
      <t>カカ</t>
    </rPh>
    <rPh sb="33" eb="36">
      <t>ケンチクブツ</t>
    </rPh>
    <rPh sb="37" eb="39">
      <t>ガイトウ</t>
    </rPh>
    <rPh sb="41" eb="43">
      <t>バアイ</t>
    </rPh>
    <rPh sb="46" eb="48">
      <t>キニュウ</t>
    </rPh>
    <phoneticPr fontId="4"/>
  </si>
  <si>
    <t>11欄の｢ヘ｣は、建築基準法第６８条の２０第１項に掲げる認証型式部材等に該当する場合にのみ記入して</t>
    <rPh sb="2" eb="3">
      <t>ラン</t>
    </rPh>
    <rPh sb="9" eb="11">
      <t>ケンチク</t>
    </rPh>
    <rPh sb="11" eb="14">
      <t>キジュンホウ</t>
    </rPh>
    <rPh sb="14" eb="15">
      <t>ダイ</t>
    </rPh>
    <rPh sb="17" eb="18">
      <t>ジョウ</t>
    </rPh>
    <rPh sb="21" eb="22">
      <t>ダイ</t>
    </rPh>
    <rPh sb="23" eb="24">
      <t>コウ</t>
    </rPh>
    <rPh sb="25" eb="26">
      <t>カカ</t>
    </rPh>
    <rPh sb="28" eb="30">
      <t>ニンショウ</t>
    </rPh>
    <rPh sb="30" eb="32">
      <t>カタシキ</t>
    </rPh>
    <rPh sb="32" eb="33">
      <t>ブ</t>
    </rPh>
    <rPh sb="33" eb="34">
      <t>ザイ</t>
    </rPh>
    <rPh sb="34" eb="35">
      <t>トウ</t>
    </rPh>
    <rPh sb="36" eb="38">
      <t>ガイトウ</t>
    </rPh>
    <rPh sb="40" eb="42">
      <t>バアイ</t>
    </rPh>
    <rPh sb="45" eb="47">
      <t>キニュウ</t>
    </rPh>
    <phoneticPr fontId="4"/>
  </si>
  <si>
    <t>10欄の概要、11欄の｢ニ｣（屎尿浄化槽又は合併処理浄化槽並びに給水タンク又は貯水タンクで屋上又は</t>
    <phoneticPr fontId="2"/>
  </si>
  <si>
    <t>屋内以外にあるものに係るものを除く。）並びに13欄から16欄まで及び第五面の３欄から６欄までの事項に</t>
    <phoneticPr fontId="2"/>
  </si>
  <si>
    <t>ついて、同条第２号に該当する認証型式部材等の場合にあっては11欄の「ニ」（当該認証形式部材等に係る</t>
    <phoneticPr fontId="2"/>
  </si>
  <si>
    <t>ものに限る。）並びに13欄から16欄まで及び第五面の３欄から６欄までの事項について、同条第３号に該当</t>
    <rPh sb="7" eb="8">
      <t>ナラ</t>
    </rPh>
    <rPh sb="12" eb="13">
      <t>ラン</t>
    </rPh>
    <rPh sb="17" eb="18">
      <t>ラン</t>
    </rPh>
    <rPh sb="20" eb="21">
      <t>オヨ</t>
    </rPh>
    <rPh sb="22" eb="23">
      <t>ダイ</t>
    </rPh>
    <rPh sb="23" eb="25">
      <t>５メン</t>
    </rPh>
    <rPh sb="27" eb="28">
      <t>ラン</t>
    </rPh>
    <rPh sb="31" eb="32">
      <t>ラン</t>
    </rPh>
    <rPh sb="35" eb="37">
      <t>ジコウ</t>
    </rPh>
    <rPh sb="42" eb="44">
      <t>ドウジョウ</t>
    </rPh>
    <rPh sb="44" eb="45">
      <t>ダイ</t>
    </rPh>
    <rPh sb="46" eb="47">
      <t>ゴウ</t>
    </rPh>
    <rPh sb="48" eb="50">
      <t>ガイトウ</t>
    </rPh>
    <phoneticPr fontId="4"/>
  </si>
  <si>
    <t>する認証型式部材等の場合にあっては10欄の概要及び11欄の「ニ」（当該認証型式部材当に係るものに限る。）</t>
    <rPh sb="2" eb="4">
      <t>ニンショウ</t>
    </rPh>
    <rPh sb="4" eb="6">
      <t>カタシキ</t>
    </rPh>
    <rPh sb="6" eb="7">
      <t>ブ</t>
    </rPh>
    <rPh sb="7" eb="8">
      <t>ザイ</t>
    </rPh>
    <rPh sb="8" eb="9">
      <t>トウ</t>
    </rPh>
    <rPh sb="10" eb="12">
      <t>バアイ</t>
    </rPh>
    <rPh sb="19" eb="20">
      <t>ラン</t>
    </rPh>
    <rPh sb="21" eb="23">
      <t>ガイヨウ</t>
    </rPh>
    <rPh sb="23" eb="24">
      <t>オヨ</t>
    </rPh>
    <rPh sb="27" eb="28">
      <t>ラン</t>
    </rPh>
    <rPh sb="33" eb="35">
      <t>トウガイ</t>
    </rPh>
    <rPh sb="35" eb="37">
      <t>ニンショウ</t>
    </rPh>
    <rPh sb="37" eb="39">
      <t>カタシキ</t>
    </rPh>
    <rPh sb="39" eb="41">
      <t>ブザイ</t>
    </rPh>
    <phoneticPr fontId="4"/>
  </si>
  <si>
    <t>20)</t>
    <phoneticPr fontId="2"/>
  </si>
  <si>
    <t>21)</t>
    <phoneticPr fontId="2"/>
  </si>
  <si>
    <t>12欄の｢イ｣は、最上階から順に記入してください。記入欄が不足する場合には、別紙に必要な事項を</t>
    <rPh sb="2" eb="3">
      <t>ラン</t>
    </rPh>
    <rPh sb="9" eb="12">
      <t>サイジョウカイ</t>
    </rPh>
    <rPh sb="14" eb="15">
      <t>ジュン</t>
    </rPh>
    <rPh sb="16" eb="18">
      <t>キニュウ</t>
    </rPh>
    <rPh sb="25" eb="27">
      <t>キニュウ</t>
    </rPh>
    <rPh sb="27" eb="28">
      <t>ラン</t>
    </rPh>
    <rPh sb="29" eb="31">
      <t>フソク</t>
    </rPh>
    <rPh sb="33" eb="35">
      <t>バアイ</t>
    </rPh>
    <rPh sb="38" eb="40">
      <t>ベッシ</t>
    </rPh>
    <rPh sb="41" eb="43">
      <t>ヒツヨウ</t>
    </rPh>
    <rPh sb="44" eb="46">
      <t>ジコウ</t>
    </rPh>
    <phoneticPr fontId="4"/>
  </si>
  <si>
    <t>16欄は、最下階の居室の床が木造である場合に記入してください。</t>
    <rPh sb="2" eb="3">
      <t>ラン</t>
    </rPh>
    <rPh sb="5" eb="6">
      <t>サイ</t>
    </rPh>
    <rPh sb="6" eb="7">
      <t>カ</t>
    </rPh>
    <rPh sb="7" eb="8">
      <t>カイ</t>
    </rPh>
    <rPh sb="9" eb="11">
      <t>キョシツ</t>
    </rPh>
    <rPh sb="12" eb="13">
      <t>ユカ</t>
    </rPh>
    <rPh sb="14" eb="16">
      <t>モクゾウ</t>
    </rPh>
    <rPh sb="19" eb="21">
      <t>バアイ</t>
    </rPh>
    <rPh sb="22" eb="24">
      <t>キニュウ</t>
    </rPh>
    <phoneticPr fontId="4"/>
  </si>
  <si>
    <t>17欄は、｢水洗｣、｢くみ取り｣又は｢くみ取り（改良）｣のうち該当するものを記入してください。</t>
    <rPh sb="2" eb="3">
      <t>ラン</t>
    </rPh>
    <rPh sb="6" eb="8">
      <t>スイセン</t>
    </rPh>
    <rPh sb="13" eb="14">
      <t>ト</t>
    </rPh>
    <rPh sb="16" eb="17">
      <t>マタ</t>
    </rPh>
    <rPh sb="21" eb="22">
      <t>ト</t>
    </rPh>
    <rPh sb="24" eb="26">
      <t>カイリョウ</t>
    </rPh>
    <rPh sb="31" eb="33">
      <t>ガイトウ</t>
    </rPh>
    <rPh sb="38" eb="40">
      <t>キニュウ</t>
    </rPh>
    <phoneticPr fontId="4"/>
  </si>
  <si>
    <t>ここに書き表せない事項で特に確認を受けようとする事項は、18欄又は別紙に記載して添えてください。</t>
    <rPh sb="3" eb="4">
      <t>カ</t>
    </rPh>
    <rPh sb="5" eb="6">
      <t>アラワ</t>
    </rPh>
    <rPh sb="9" eb="11">
      <t>ジコウ</t>
    </rPh>
    <rPh sb="12" eb="13">
      <t>トク</t>
    </rPh>
    <rPh sb="14" eb="16">
      <t>カクニン</t>
    </rPh>
    <rPh sb="17" eb="18">
      <t>ウ</t>
    </rPh>
    <rPh sb="24" eb="26">
      <t>ジコウ</t>
    </rPh>
    <rPh sb="30" eb="31">
      <t>ラン</t>
    </rPh>
    <rPh sb="31" eb="32">
      <t>マタ</t>
    </rPh>
    <rPh sb="33" eb="35">
      <t>ベッシ</t>
    </rPh>
    <rPh sb="36" eb="38">
      <t>キサイ</t>
    </rPh>
    <rPh sb="40" eb="41">
      <t>ソ</t>
    </rPh>
    <phoneticPr fontId="4"/>
  </si>
  <si>
    <t>場合には、床面積の算定において床下部分の面積を除くものとし、19欄に、高床式住居である旨及び床下部</t>
    <rPh sb="0" eb="2">
      <t>バアイ</t>
    </rPh>
    <rPh sb="5" eb="8">
      <t>ユカメンセキ</t>
    </rPh>
    <rPh sb="9" eb="11">
      <t>サンテイ</t>
    </rPh>
    <rPh sb="15" eb="17">
      <t>ユカシタ</t>
    </rPh>
    <rPh sb="17" eb="19">
      <t>ブブン</t>
    </rPh>
    <rPh sb="20" eb="22">
      <t>メンセキ</t>
    </rPh>
    <rPh sb="23" eb="24">
      <t>ノゾ</t>
    </rPh>
    <rPh sb="32" eb="33">
      <t>ラン</t>
    </rPh>
    <rPh sb="35" eb="38">
      <t>タカユカシキ</t>
    </rPh>
    <rPh sb="38" eb="40">
      <t>ジュウキョ</t>
    </rPh>
    <rPh sb="43" eb="44">
      <t>ムネ</t>
    </rPh>
    <rPh sb="44" eb="45">
      <t>オヨ</t>
    </rPh>
    <rPh sb="46" eb="48">
      <t>ユカシタ</t>
    </rPh>
    <rPh sb="48" eb="49">
      <t>ブ</t>
    </rPh>
    <phoneticPr fontId="4"/>
  </si>
  <si>
    <t>1)</t>
    <phoneticPr fontId="2"/>
  </si>
  <si>
    <t>2)</t>
    <phoneticPr fontId="2"/>
  </si>
  <si>
    <t>3)</t>
    <phoneticPr fontId="2"/>
  </si>
  <si>
    <t>4)</t>
    <phoneticPr fontId="2"/>
  </si>
  <si>
    <t>確認申請書（昇降機）</t>
    <rPh sb="0" eb="2">
      <t>カクニン</t>
    </rPh>
    <rPh sb="2" eb="5">
      <t>シンセイショ</t>
    </rPh>
    <rPh sb="6" eb="9">
      <t>ショウコウキ</t>
    </rPh>
    <phoneticPr fontId="2"/>
  </si>
  <si>
    <t>確認申請書（昇降機以外の建築設備）</t>
    <phoneticPr fontId="2"/>
  </si>
  <si>
    <t>１０．建築設備の種類]</t>
    <rPh sb="3" eb="5">
      <t>ケンチク</t>
    </rPh>
    <rPh sb="5" eb="7">
      <t>セツビ</t>
    </rPh>
    <rPh sb="8" eb="10">
      <t>シュルイ</t>
    </rPh>
    <phoneticPr fontId="4"/>
  </si>
  <si>
    <t>１６．居室の床の高さ]</t>
    <rPh sb="3" eb="5">
      <t>キョシツ</t>
    </rPh>
    <rPh sb="6" eb="7">
      <t>ユカ</t>
    </rPh>
    <rPh sb="8" eb="9">
      <t>タカ</t>
    </rPh>
    <phoneticPr fontId="4"/>
  </si>
  <si>
    <t>建築基準法第86条の７、同法第86条の８又は同法第87条の２の規定の適用を受ける場合においては、</t>
    <rPh sb="20" eb="21">
      <t>マタ</t>
    </rPh>
    <rPh sb="22" eb="24">
      <t>ドウホウ</t>
    </rPh>
    <rPh sb="24" eb="25">
      <t>ダイ</t>
    </rPh>
    <rPh sb="27" eb="28">
      <t>ジョウ</t>
    </rPh>
    <phoneticPr fontId="2"/>
  </si>
  <si>
    <t>準耐火時間</t>
    <rPh sb="0" eb="1">
      <t>ジュン</t>
    </rPh>
    <rPh sb="1" eb="3">
      <t>タイカ</t>
    </rPh>
    <rPh sb="3" eb="5">
      <t>ジカン</t>
    </rPh>
    <phoneticPr fontId="2"/>
  </si>
  <si>
    <t>ください。また、11欄の「ホ」は、同条第１号に掲げる建築物に該当する場合に、該当するチェックボックスに</t>
    <rPh sb="10" eb="11">
      <t>ラン</t>
    </rPh>
    <rPh sb="17" eb="19">
      <t>ドウジョウ</t>
    </rPh>
    <rPh sb="19" eb="20">
      <t>ダイ</t>
    </rPh>
    <rPh sb="21" eb="22">
      <t>ゴウ</t>
    </rPh>
    <rPh sb="23" eb="24">
      <t>カカ</t>
    </rPh>
    <rPh sb="26" eb="29">
      <t>ケンチクブツ</t>
    </rPh>
    <rPh sb="30" eb="32">
      <t>ガイトウ</t>
    </rPh>
    <rPh sb="34" eb="36">
      <t>バアイ</t>
    </rPh>
    <rPh sb="38" eb="40">
      <t>ガイトウ</t>
    </rPh>
    <phoneticPr fontId="4"/>
  </si>
  <si>
    <t>８欄の｢ハは、建築基準法施行令第２条第１項第８号により階数に算入されない建築物の部分のうち昇降機塔、装飾塔、物見塔その他これらに類する建築物の屋上部分の階数を記入してください。</t>
    <rPh sb="1" eb="2">
      <t>ラン</t>
    </rPh>
    <rPh sb="7" eb="9">
      <t>ケンチク</t>
    </rPh>
    <rPh sb="9" eb="12">
      <t>キジュンホウ</t>
    </rPh>
    <rPh sb="12" eb="14">
      <t>セコウ</t>
    </rPh>
    <rPh sb="14" eb="15">
      <t>レイ</t>
    </rPh>
    <rPh sb="15" eb="16">
      <t>ダイ</t>
    </rPh>
    <rPh sb="17" eb="18">
      <t>ジョウ</t>
    </rPh>
    <rPh sb="18" eb="19">
      <t>ダイ</t>
    </rPh>
    <rPh sb="20" eb="21">
      <t>コウ</t>
    </rPh>
    <rPh sb="21" eb="22">
      <t>ダイ</t>
    </rPh>
    <rPh sb="23" eb="24">
      <t>ゴウ</t>
    </rPh>
    <rPh sb="27" eb="29">
      <t>カイスウ</t>
    </rPh>
    <rPh sb="30" eb="32">
      <t>サンニュウ</t>
    </rPh>
    <rPh sb="36" eb="38">
      <t>ケンチク</t>
    </rPh>
    <rPh sb="38" eb="39">
      <t>ブツ</t>
    </rPh>
    <rPh sb="40" eb="42">
      <t>ブブン</t>
    </rPh>
    <rPh sb="45" eb="46">
      <t>ノボル</t>
    </rPh>
    <phoneticPr fontId="4"/>
  </si>
  <si>
    <t>建築面積申請部分</t>
    <rPh sb="6" eb="8">
      <t>ブブン</t>
    </rPh>
    <phoneticPr fontId="2"/>
  </si>
  <si>
    <t>2020年</t>
    <rPh sb="4" eb="5">
      <t>ネン</t>
    </rPh>
    <phoneticPr fontId="2"/>
  </si>
  <si>
    <t>建築物　確認申請書</t>
    <rPh sb="0" eb="3">
      <t>ケンチクブツ</t>
    </rPh>
    <rPh sb="4" eb="6">
      <t>カクニン</t>
    </rPh>
    <rPh sb="6" eb="9">
      <t>シンセイショ</t>
    </rPh>
    <phoneticPr fontId="2"/>
  </si>
  <si>
    <t>第４面項目追加等</t>
    <rPh sb="0" eb="1">
      <t>ダイ</t>
    </rPh>
    <rPh sb="2" eb="3">
      <t>メン</t>
    </rPh>
    <rPh sb="3" eb="5">
      <t>コウモク</t>
    </rPh>
    <rPh sb="5" eb="7">
      <t>ツイカ</t>
    </rPh>
    <rPh sb="7" eb="8">
      <t>トウ</t>
    </rPh>
    <phoneticPr fontId="2"/>
  </si>
  <si>
    <t>その他</t>
    <rPh sb="2" eb="3">
      <t>タ</t>
    </rPh>
    <phoneticPr fontId="2"/>
  </si>
  <si>
    <t>建築基準法第21条又は第27条の規定の適用を受けない</t>
  </si>
  <si>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
  </si>
  <si>
    <t>建築基準法第61条の規定の適用を受けない</t>
  </si>
  <si>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
  </si>
  <si>
    <t>準耐火建築物</t>
    <rPh sb="0" eb="1">
      <t>ジュン</t>
    </rPh>
    <rPh sb="1" eb="3">
      <t>タイカ</t>
    </rPh>
    <rPh sb="3" eb="5">
      <t>ケンチク</t>
    </rPh>
    <rPh sb="5" eb="6">
      <t>ブツ</t>
    </rPh>
    <phoneticPr fontId="2"/>
  </si>
  <si>
    <t>耐火建築物</t>
    <rPh sb="0" eb="2">
      <t>タイカ</t>
    </rPh>
    <rPh sb="2" eb="4">
      <t>ケンチク</t>
    </rPh>
    <rPh sb="4" eb="5">
      <t>ブツ</t>
    </rPh>
    <phoneticPr fontId="2"/>
  </si>
  <si>
    <t>主要構造部f</t>
    <rPh sb="0" eb="2">
      <t>シュヨウ</t>
    </rPh>
    <rPh sb="2" eb="4">
      <t>コウゾウ</t>
    </rPh>
    <rPh sb="4" eb="5">
      <t>ブ</t>
    </rPh>
    <phoneticPr fontId="2"/>
  </si>
  <si>
    <t>第21条27条規定適用d</t>
    <rPh sb="0" eb="1">
      <t>ダイ</t>
    </rPh>
    <rPh sb="3" eb="4">
      <t>ジョウ</t>
    </rPh>
    <rPh sb="6" eb="7">
      <t>ジョウ</t>
    </rPh>
    <rPh sb="7" eb="9">
      <t>キテイ</t>
    </rPh>
    <rPh sb="9" eb="11">
      <t>テキヨウ</t>
    </rPh>
    <phoneticPr fontId="2"/>
  </si>
  <si>
    <t>第21条27条規定適用e</t>
    <rPh sb="0" eb="1">
      <t>ダイ</t>
    </rPh>
    <rPh sb="3" eb="4">
      <t>ジョウ</t>
    </rPh>
    <rPh sb="6" eb="7">
      <t>ジョウ</t>
    </rPh>
    <rPh sb="7" eb="9">
      <t>キテイ</t>
    </rPh>
    <rPh sb="9" eb="11">
      <t>テキヨウ</t>
    </rPh>
    <phoneticPr fontId="2"/>
  </si>
  <si>
    <t>防火準防火対策状況d</t>
    <phoneticPr fontId="2"/>
  </si>
  <si>
    <t>防火準防火対策状況e</t>
    <phoneticPr fontId="2"/>
  </si>
  <si>
    <t>防火準防火対策状況f</t>
    <phoneticPr fontId="2"/>
  </si>
  <si>
    <t>7．建築基準法第61条の規定の適用　]</t>
    <rPh sb="2" eb="4">
      <t>ケンチク</t>
    </rPh>
    <rPh sb="4" eb="7">
      <t>キジュンホウ</t>
    </rPh>
    <rPh sb="7" eb="8">
      <t>ダイ</t>
    </rPh>
    <rPh sb="10" eb="11">
      <t>ジョウ</t>
    </rPh>
    <rPh sb="12" eb="14">
      <t>キテイ</t>
    </rPh>
    <rPh sb="15" eb="17">
      <t>テキヨウ</t>
    </rPh>
    <phoneticPr fontId="4"/>
  </si>
  <si>
    <t>７．建築基準法第61条の規定の適用　]</t>
    <rPh sb="2" eb="4">
      <t>ケンチク</t>
    </rPh>
    <rPh sb="4" eb="7">
      <t>キジュンホウ</t>
    </rPh>
    <rPh sb="7" eb="8">
      <t>ダイ</t>
    </rPh>
    <rPh sb="10" eb="11">
      <t>ジョウ</t>
    </rPh>
    <rPh sb="12" eb="14">
      <t>キテイ</t>
    </rPh>
    <rPh sb="15" eb="17">
      <t>テキヨウ</t>
    </rPh>
    <phoneticPr fontId="4"/>
  </si>
  <si>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rPh sb="1" eb="2">
      <t>ラン</t>
    </rPh>
    <rPh sb="5" eb="7">
      <t>タイカ</t>
    </rPh>
    <rPh sb="7" eb="9">
      <t>ケンチク</t>
    </rPh>
    <rPh sb="9" eb="10">
      <t>ブツ</t>
    </rPh>
    <rPh sb="13" eb="15">
      <t>エンショウ</t>
    </rPh>
    <rPh sb="15" eb="17">
      <t>ボウシ</t>
    </rPh>
    <rPh sb="17" eb="20">
      <t>ケンチクブツ</t>
    </rPh>
    <rPh sb="22" eb="24">
      <t>ケンチク</t>
    </rPh>
    <rPh sb="24" eb="27">
      <t>キジュンホウ</t>
    </rPh>
    <rPh sb="27" eb="29">
      <t>セコウ</t>
    </rPh>
    <rPh sb="29" eb="30">
      <t>レイ</t>
    </rPh>
    <rPh sb="30" eb="31">
      <t>ダイ</t>
    </rPh>
    <rPh sb="34" eb="35">
      <t>ジョウ</t>
    </rPh>
    <rPh sb="37" eb="38">
      <t>ダイ</t>
    </rPh>
    <rPh sb="39" eb="40">
      <t>ゴウ</t>
    </rPh>
    <rPh sb="42" eb="43">
      <t>カカ</t>
    </rPh>
    <rPh sb="45" eb="47">
      <t>キジュン</t>
    </rPh>
    <rPh sb="48" eb="50">
      <t>テキゴウ</t>
    </rPh>
    <rPh sb="52" eb="55">
      <t>ケンチクブツ</t>
    </rPh>
    <rPh sb="62" eb="63">
      <t>ジュン</t>
    </rPh>
    <rPh sb="63" eb="65">
      <t>タイカ</t>
    </rPh>
    <rPh sb="65" eb="67">
      <t>ケンチク</t>
    </rPh>
    <rPh sb="67" eb="68">
      <t>ブツ</t>
    </rPh>
    <rPh sb="71" eb="72">
      <t>ジュン</t>
    </rPh>
    <rPh sb="72" eb="74">
      <t>エンショウ</t>
    </rPh>
    <rPh sb="74" eb="76">
      <t>ボウシ</t>
    </rPh>
    <rPh sb="76" eb="79">
      <t>ケンチクブツ</t>
    </rPh>
    <rPh sb="81" eb="83">
      <t>ドウジョウ</t>
    </rPh>
    <rPh sb="83" eb="84">
      <t>ダイ</t>
    </rPh>
    <rPh sb="85" eb="86">
      <t>ゴウ</t>
    </rPh>
    <rPh sb="88" eb="89">
      <t>カカ</t>
    </rPh>
    <rPh sb="91" eb="93">
      <t>キジュン</t>
    </rPh>
    <rPh sb="94" eb="96">
      <t>テキゴウ</t>
    </rPh>
    <rPh sb="98" eb="101">
      <t>ケンチクブツ</t>
    </rPh>
    <rPh sb="106" eb="107">
      <t>マタ</t>
    </rPh>
    <rPh sb="111" eb="112">
      <t>タ</t>
    </rPh>
    <rPh sb="114" eb="116">
      <t>ジョウキ</t>
    </rPh>
    <rPh sb="122" eb="124">
      <t>ガイトウ</t>
    </rPh>
    <rPh sb="127" eb="130">
      <t>ケンチクブツ</t>
    </rPh>
    <rPh sb="132" eb="134">
      <t>ケンチク</t>
    </rPh>
    <rPh sb="134" eb="137">
      <t>キジュンホウ</t>
    </rPh>
    <rPh sb="137" eb="138">
      <t>ダイ</t>
    </rPh>
    <rPh sb="140" eb="141">
      <t>ジョウ</t>
    </rPh>
    <rPh sb="142" eb="144">
      <t>キテイ</t>
    </rPh>
    <rPh sb="145" eb="147">
      <t>テキヨウ</t>
    </rPh>
    <rPh sb="148" eb="149">
      <t>ウ</t>
    </rPh>
    <rPh sb="157" eb="159">
      <t>ガイトウ</t>
    </rPh>
    <rPh sb="177" eb="178">
      <t>イ</t>
    </rPh>
    <rPh sb="185" eb="187">
      <t>ケンチク</t>
    </rPh>
    <rPh sb="187" eb="190">
      <t>キジュンホウ</t>
    </rPh>
    <rPh sb="190" eb="191">
      <t>ダイ</t>
    </rPh>
    <rPh sb="193" eb="194">
      <t>ジョウ</t>
    </rPh>
    <rPh sb="195" eb="197">
      <t>キテイ</t>
    </rPh>
    <rPh sb="198" eb="200">
      <t>テキヨウ</t>
    </rPh>
    <rPh sb="201" eb="202">
      <t>ウ</t>
    </rPh>
    <rPh sb="205" eb="207">
      <t>バアイ</t>
    </rPh>
    <rPh sb="209" eb="211">
      <t>ケンチク</t>
    </rPh>
    <rPh sb="211" eb="214">
      <t>キジュンホウ</t>
    </rPh>
    <rPh sb="214" eb="215">
      <t>ダイ</t>
    </rPh>
    <rPh sb="217" eb="218">
      <t>ジョウ</t>
    </rPh>
    <rPh sb="219" eb="221">
      <t>キテイ</t>
    </rPh>
    <rPh sb="222" eb="224">
      <t>テキヨウ</t>
    </rPh>
    <rPh sb="225" eb="226">
      <t>ウ</t>
    </rPh>
    <rPh sb="238" eb="239">
      <t>イ</t>
    </rPh>
    <phoneticPr fontId="2"/>
  </si>
  <si>
    <t>建築計画概要書</t>
    <rPh sb="0" eb="7">
      <t>ケンチクケイカクガイヨウショ</t>
    </rPh>
    <phoneticPr fontId="2"/>
  </si>
  <si>
    <t>第２面項目追加</t>
    <rPh sb="0" eb="1">
      <t>ダイ</t>
    </rPh>
    <rPh sb="2" eb="3">
      <t>メン</t>
    </rPh>
    <rPh sb="3" eb="5">
      <t>コウモク</t>
    </rPh>
    <rPh sb="5" eb="7">
      <t>ツイカ</t>
    </rPh>
    <phoneticPr fontId="2"/>
  </si>
  <si>
    <t>建築主等変更届</t>
    <rPh sb="0" eb="2">
      <t>ケンチク</t>
    </rPh>
    <rPh sb="2" eb="3">
      <t>ヌシ</t>
    </rPh>
    <rPh sb="3" eb="4">
      <t>トウ</t>
    </rPh>
    <rPh sb="4" eb="6">
      <t>ヘンコウ</t>
    </rPh>
    <rPh sb="6" eb="7">
      <t>トドケ</t>
    </rPh>
    <phoneticPr fontId="2"/>
  </si>
  <si>
    <t>工事施工者届</t>
    <phoneticPr fontId="2"/>
  </si>
  <si>
    <t>前文一部変更</t>
    <rPh sb="0" eb="2">
      <t>ゼンブン</t>
    </rPh>
    <rPh sb="2" eb="4">
      <t>イチブ</t>
    </rPh>
    <rPh sb="4" eb="6">
      <t>ヘンコウ</t>
    </rPh>
    <phoneticPr fontId="2"/>
  </si>
  <si>
    <t>〃</t>
    <phoneticPr fontId="2"/>
  </si>
  <si>
    <t>〃</t>
    <phoneticPr fontId="2"/>
  </si>
  <si>
    <t>無</t>
    <rPh sb="0" eb="1">
      <t>ナシ</t>
    </rPh>
    <phoneticPr fontId="2"/>
  </si>
  <si>
    <t>第12条3項防火設備の有無</t>
    <rPh sb="0" eb="1">
      <t>ダイ</t>
    </rPh>
    <rPh sb="3" eb="4">
      <t>ジョウ</t>
    </rPh>
    <rPh sb="5" eb="6">
      <t>コウ</t>
    </rPh>
    <rPh sb="6" eb="8">
      <t>ボウカ</t>
    </rPh>
    <rPh sb="8" eb="10">
      <t>セツビ</t>
    </rPh>
    <rPh sb="11" eb="13">
      <t>ウム</t>
    </rPh>
    <phoneticPr fontId="2"/>
  </si>
  <si>
    <r>
      <t>（建築計画概要書第二面 入力）</t>
    </r>
    <r>
      <rPr>
        <b/>
        <sz val="11"/>
        <color indexed="63"/>
        <rFont val="MS UI Gothic"/>
        <family val="3"/>
        <charset val="128"/>
      </rPr>
      <t>［建築基準法第１２条第３項の規定による検査を要する防火設備の有無］</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ケンサ</t>
    </rPh>
    <rPh sb="37" eb="38">
      <t>ヨウ</t>
    </rPh>
    <rPh sb="40" eb="42">
      <t>ボウカ</t>
    </rPh>
    <rPh sb="42" eb="44">
      <t>セツビ</t>
    </rPh>
    <rPh sb="45" eb="47">
      <t>ウム</t>
    </rPh>
    <phoneticPr fontId="2"/>
  </si>
  <si>
    <t>住所</t>
    <rPh sb="0" eb="1">
      <t>ジュウ</t>
    </rPh>
    <rPh sb="1" eb="2">
      <t>トコロ</t>
    </rPh>
    <phoneticPr fontId="4"/>
  </si>
  <si>
    <t>氏名</t>
    <rPh sb="0" eb="1">
      <t>シ</t>
    </rPh>
    <rPh sb="1" eb="2">
      <t>メイ</t>
    </rPh>
    <phoneticPr fontId="4"/>
  </si>
  <si>
    <t>所在地</t>
    <rPh sb="0" eb="3">
      <t>ショザイチ</t>
    </rPh>
    <phoneticPr fontId="4"/>
  </si>
  <si>
    <t>確認済証交付年月日</t>
    <rPh sb="0" eb="2">
      <t>カクニン</t>
    </rPh>
    <rPh sb="2" eb="3">
      <t>スミ</t>
    </rPh>
    <rPh sb="3" eb="4">
      <t>ショウ</t>
    </rPh>
    <rPh sb="4" eb="6">
      <t>コウフ</t>
    </rPh>
    <rPh sb="6" eb="9">
      <t>ネンガッピ</t>
    </rPh>
    <phoneticPr fontId="4"/>
  </si>
  <si>
    <t>確認済証交付者</t>
    <rPh sb="0" eb="2">
      <t>カクニン</t>
    </rPh>
    <rPh sb="2" eb="3">
      <t>スミ</t>
    </rPh>
    <rPh sb="3" eb="4">
      <t>ショウ</t>
    </rPh>
    <rPh sb="4" eb="6">
      <t>コウフ</t>
    </rPh>
    <rPh sb="6" eb="7">
      <t>シャ</t>
    </rPh>
    <phoneticPr fontId="4"/>
  </si>
  <si>
    <t>営業所名</t>
    <rPh sb="0" eb="2">
      <t>エイギョウ</t>
    </rPh>
    <rPh sb="2" eb="3">
      <t>トコロ</t>
    </rPh>
    <rPh sb="3" eb="4">
      <t>ナ</t>
    </rPh>
    <phoneticPr fontId="4"/>
  </si>
  <si>
    <t>【イ．地名地番】</t>
    <rPh sb="3" eb="5">
      <t>チメイ</t>
    </rPh>
    <rPh sb="5" eb="6">
      <t>チ</t>
    </rPh>
    <rPh sb="6" eb="7">
      <t>バン</t>
    </rPh>
    <phoneticPr fontId="4"/>
  </si>
  <si>
    <t>【イ．番号】</t>
    <rPh sb="3" eb="5">
      <t>バンゴウ</t>
    </rPh>
    <phoneticPr fontId="4"/>
  </si>
  <si>
    <t>【ロ．用途】</t>
    <rPh sb="3" eb="5">
      <t>ヨウト</t>
    </rPh>
    <phoneticPr fontId="4"/>
  </si>
  <si>
    <t>【ハ．工事部分の構造】</t>
    <rPh sb="3" eb="5">
      <t>コウジ</t>
    </rPh>
    <rPh sb="5" eb="7">
      <t>ブブン</t>
    </rPh>
    <rPh sb="8" eb="10">
      <t>コウゾウ</t>
    </rPh>
    <phoneticPr fontId="4"/>
  </si>
  <si>
    <t>【ロ．新築とその他の別】</t>
    <rPh sb="3" eb="5">
      <t>シンチク</t>
    </rPh>
    <rPh sb="8" eb="9">
      <t>ホカ</t>
    </rPh>
    <rPh sb="10" eb="11">
      <t>ベツ</t>
    </rPh>
    <phoneticPr fontId="4"/>
  </si>
  <si>
    <t>【ロ．都市計画】</t>
    <rPh sb="3" eb="5">
      <t>トシ</t>
    </rPh>
    <rPh sb="5" eb="7">
      <t>ケイカク</t>
    </rPh>
    <phoneticPr fontId="4"/>
  </si>
  <si>
    <t>工事施工者(設計者又は代理者)</t>
    <rPh sb="0" eb="2">
      <t>コウジ</t>
    </rPh>
    <rPh sb="2" eb="5">
      <t>セコウシャ</t>
    </rPh>
    <rPh sb="6" eb="9">
      <t>セッケイシャ</t>
    </rPh>
    <rPh sb="9" eb="10">
      <t>マタ</t>
    </rPh>
    <rPh sb="11" eb="13">
      <t>ダイリ</t>
    </rPh>
    <rPh sb="13" eb="14">
      <t>シャ</t>
    </rPh>
    <phoneticPr fontId="4"/>
  </si>
  <si>
    <t>営業所名(建築士事務所名)</t>
    <rPh sb="0" eb="3">
      <t>エイギョウショ</t>
    </rPh>
    <rPh sb="3" eb="4">
      <t>メイ</t>
    </rPh>
    <rPh sb="5" eb="8">
      <t>ケンチクシ</t>
    </rPh>
    <rPh sb="8" eb="10">
      <t>ジム</t>
    </rPh>
    <rPh sb="10" eb="11">
      <t>ショ</t>
    </rPh>
    <rPh sb="11" eb="12">
      <t>メイ</t>
    </rPh>
    <phoneticPr fontId="4"/>
  </si>
  <si>
    <t>(第二面)</t>
    <rPh sb="1" eb="4">
      <t>ダイニメン</t>
    </rPh>
    <phoneticPr fontId="4"/>
  </si>
  <si>
    <t>(第三面)</t>
    <rPh sb="1" eb="4">
      <t>ダイサンメン</t>
    </rPh>
    <phoneticPr fontId="4"/>
  </si>
  <si>
    <t>(第四面)</t>
  </si>
  <si>
    <t>【1．住宅部分の概要】</t>
    <rPh sb="3" eb="5">
      <t>ジュウタク</t>
    </rPh>
    <rPh sb="5" eb="7">
      <t>ブブン</t>
    </rPh>
    <rPh sb="8" eb="10">
      <t>ガイヨウ</t>
    </rPh>
    <phoneticPr fontId="4"/>
  </si>
  <si>
    <t>【4．工事種別】</t>
    <rPh sb="3" eb="5">
      <t>コウジ</t>
    </rPh>
    <rPh sb="5" eb="7">
      <t>シュベツ</t>
    </rPh>
    <phoneticPr fontId="4"/>
  </si>
  <si>
    <t>【4．建築物の数】</t>
  </si>
  <si>
    <t>建築基準法第15条第1項の規定による</t>
  </si>
  <si>
    <t>【5．主要用途】</t>
    <rPh sb="3" eb="5">
      <t>シュヨウ</t>
    </rPh>
    <rPh sb="5" eb="7">
      <t>ヨウト</t>
    </rPh>
    <phoneticPr fontId="4"/>
  </si>
  <si>
    <t>【6．一の建築物ごとの内容】</t>
    <rPh sb="3" eb="4">
      <t>イチ</t>
    </rPh>
    <rPh sb="5" eb="8">
      <t>ケンチクブツ</t>
    </rPh>
    <rPh sb="11" eb="13">
      <t>ナイヨウ</t>
    </rPh>
    <phoneticPr fontId="4"/>
  </si>
  <si>
    <t>【6．住宅の利用関係】</t>
  </si>
  <si>
    <t>(1)</t>
    <phoneticPr fontId="2"/>
  </si>
  <si>
    <t>(2)</t>
    <phoneticPr fontId="2"/>
  </si>
  <si>
    <t>(3)</t>
    <phoneticPr fontId="2"/>
  </si>
  <si>
    <t>国</t>
  </si>
  <si>
    <t>(2)</t>
    <phoneticPr fontId="2"/>
  </si>
  <si>
    <t>都道府県</t>
  </si>
  <si>
    <t>(3)</t>
    <phoneticPr fontId="2"/>
  </si>
  <si>
    <t>市区町村</t>
  </si>
  <si>
    <t>(4)</t>
    <phoneticPr fontId="2"/>
  </si>
  <si>
    <t>会社</t>
  </si>
  <si>
    <t>(5)</t>
    <phoneticPr fontId="2"/>
  </si>
  <si>
    <t>会社でない団体</t>
  </si>
  <si>
    <t>農林水産業</t>
  </si>
  <si>
    <t>(2)</t>
    <phoneticPr fontId="2"/>
  </si>
  <si>
    <t>鉱業，採石業，砂利採取業，建設業</t>
  </si>
  <si>
    <t>(3)</t>
    <phoneticPr fontId="2"/>
  </si>
  <si>
    <t>製造業</t>
  </si>
  <si>
    <t>情報通信業</t>
  </si>
  <si>
    <t>運輸業</t>
  </si>
  <si>
    <t>卸売業，小売業</t>
  </si>
  <si>
    <t>金融業，保険業</t>
  </si>
  <si>
    <t>不動産業</t>
  </si>
  <si>
    <t>教育，学習支援業</t>
  </si>
  <si>
    <t>医療，福祉</t>
  </si>
  <si>
    <t>宿泊業，飲食サービス業</t>
  </si>
  <si>
    <t>その他のサービス業</t>
  </si>
  <si>
    <t>他に分類されないもの</t>
  </si>
  <si>
    <t>国家公務，地方公務</t>
  </si>
  <si>
    <t>(6)</t>
    <phoneticPr fontId="4"/>
  </si>
  <si>
    <t>個人</t>
  </si>
  <si>
    <t>市街化区域</t>
  </si>
  <si>
    <t>区域区分非設定都市計画区域</t>
  </si>
  <si>
    <t>市街化調整区域</t>
  </si>
  <si>
    <t>(4)</t>
    <phoneticPr fontId="4"/>
  </si>
  <si>
    <t>準都市計画区域</t>
  </si>
  <si>
    <t>(5)</t>
    <phoneticPr fontId="2"/>
  </si>
  <si>
    <t>都市計画区域及び準都市計画区域外</t>
  </si>
  <si>
    <t>居住専用建築物</t>
  </si>
  <si>
    <t>(2)</t>
    <phoneticPr fontId="4"/>
  </si>
  <si>
    <t>居住産業併用建築物</t>
    <rPh sb="0" eb="2">
      <t>キョジュウ</t>
    </rPh>
    <rPh sb="2" eb="4">
      <t>サンギョウ</t>
    </rPh>
    <rPh sb="4" eb="6">
      <t>ヘイヨウ</t>
    </rPh>
    <rPh sb="6" eb="9">
      <t>ケンチクブツ</t>
    </rPh>
    <phoneticPr fontId="4"/>
  </si>
  <si>
    <t>産業専用建築物</t>
    <rPh sb="0" eb="2">
      <t>サンギョウ</t>
    </rPh>
    <rPh sb="2" eb="4">
      <t>センヨウ</t>
    </rPh>
    <rPh sb="4" eb="7">
      <t>ケンチクブツ</t>
    </rPh>
    <phoneticPr fontId="4"/>
  </si>
  <si>
    <t>新築</t>
    <phoneticPr fontId="2"/>
  </si>
  <si>
    <t>(4)</t>
    <phoneticPr fontId="2"/>
  </si>
  <si>
    <t>(1)</t>
    <phoneticPr fontId="4"/>
  </si>
  <si>
    <t>事務所等</t>
    <rPh sb="0" eb="2">
      <t>ジム</t>
    </rPh>
    <rPh sb="2" eb="3">
      <t>ショ</t>
    </rPh>
    <rPh sb="3" eb="4">
      <t>ナド</t>
    </rPh>
    <phoneticPr fontId="4"/>
  </si>
  <si>
    <t>(2)</t>
    <phoneticPr fontId="4"/>
  </si>
  <si>
    <t>(3)</t>
    <phoneticPr fontId="4"/>
  </si>
  <si>
    <t>工場，作業場</t>
    <rPh sb="0" eb="2">
      <t>コウジョウ</t>
    </rPh>
    <rPh sb="3" eb="5">
      <t>サギョウ</t>
    </rPh>
    <rPh sb="5" eb="6">
      <t>ジョウ</t>
    </rPh>
    <phoneticPr fontId="4"/>
  </si>
  <si>
    <t>倉庫</t>
    <rPh sb="0" eb="2">
      <t>ソウコ</t>
    </rPh>
    <phoneticPr fontId="4"/>
  </si>
  <si>
    <t>(5)</t>
    <phoneticPr fontId="4"/>
  </si>
  <si>
    <t>学校</t>
    <rPh sb="0" eb="2">
      <t>ガッコウ</t>
    </rPh>
    <phoneticPr fontId="4"/>
  </si>
  <si>
    <t>(6)</t>
    <phoneticPr fontId="4"/>
  </si>
  <si>
    <t>病院，診療所</t>
    <rPh sb="0" eb="2">
      <t>ビョウイン</t>
    </rPh>
    <rPh sb="3" eb="6">
      <t>シンリョウジョ</t>
    </rPh>
    <phoneticPr fontId="4"/>
  </si>
  <si>
    <t>(9)</t>
    <phoneticPr fontId="4"/>
  </si>
  <si>
    <t>その他</t>
    <rPh sb="2" eb="3">
      <t>ホカ</t>
    </rPh>
    <phoneticPr fontId="4"/>
  </si>
  <si>
    <t>(1)</t>
    <phoneticPr fontId="4"/>
  </si>
  <si>
    <t>木造</t>
    <rPh sb="0" eb="2">
      <t>モクゾウ</t>
    </rPh>
    <phoneticPr fontId="4"/>
  </si>
  <si>
    <t>鉄骨造</t>
    <rPh sb="0" eb="2">
      <t>テッコツ</t>
    </rPh>
    <rPh sb="2" eb="3">
      <t>ゾウ</t>
    </rPh>
    <phoneticPr fontId="4"/>
  </si>
  <si>
    <t>(5)</t>
    <phoneticPr fontId="4"/>
  </si>
  <si>
    <t>その他</t>
    <rPh sb="2" eb="3">
      <t>タ</t>
    </rPh>
    <phoneticPr fontId="4"/>
  </si>
  <si>
    <t>(1)</t>
    <phoneticPr fontId="4"/>
  </si>
  <si>
    <t>(3)</t>
    <phoneticPr fontId="4"/>
  </si>
  <si>
    <t>(4)</t>
    <phoneticPr fontId="4"/>
  </si>
  <si>
    <t>(5)</t>
    <phoneticPr fontId="4"/>
  </si>
  <si>
    <t>(9)</t>
    <phoneticPr fontId="4"/>
  </si>
  <si>
    <t>(4)</t>
    <phoneticPr fontId="4"/>
  </si>
  <si>
    <t>(5)</t>
    <phoneticPr fontId="4"/>
  </si>
  <si>
    <t>鉄骨鉄筋コンクリート造</t>
    <rPh sb="0" eb="2">
      <t>テッコツ</t>
    </rPh>
    <rPh sb="2" eb="4">
      <t>テッキン</t>
    </rPh>
    <rPh sb="10" eb="11">
      <t>ゾウ</t>
    </rPh>
    <phoneticPr fontId="4"/>
  </si>
  <si>
    <t>(2)</t>
    <phoneticPr fontId="4"/>
  </si>
  <si>
    <t>(6)</t>
    <phoneticPr fontId="4"/>
  </si>
  <si>
    <t>(2)</t>
    <phoneticPr fontId="4"/>
  </si>
  <si>
    <t>(6)</t>
    <phoneticPr fontId="4"/>
  </si>
  <si>
    <t>㎡)</t>
  </si>
  <si>
    <t>万円)</t>
  </si>
  <si>
    <t>(</t>
    <phoneticPr fontId="2"/>
  </si>
  <si>
    <t>㎡)</t>
    <phoneticPr fontId="2"/>
  </si>
  <si>
    <t>【7．新築工事の場合における敷地面積】</t>
    <rPh sb="3" eb="5">
      <t>シンチク</t>
    </rPh>
    <rPh sb="5" eb="7">
      <t>コウジ</t>
    </rPh>
    <rPh sb="8" eb="10">
      <t>バアイ</t>
    </rPh>
    <rPh sb="14" eb="16">
      <t>シキチ</t>
    </rPh>
    <rPh sb="16" eb="18">
      <t>メンセキ</t>
    </rPh>
    <phoneticPr fontId="4"/>
  </si>
  <si>
    <t>新設</t>
    <rPh sb="0" eb="1">
      <t>シン</t>
    </rPh>
    <rPh sb="1" eb="2">
      <t>セツ</t>
    </rPh>
    <phoneticPr fontId="4"/>
  </si>
  <si>
    <t>(1)</t>
    <phoneticPr fontId="2"/>
  </si>
  <si>
    <t>改築</t>
    <phoneticPr fontId="2"/>
  </si>
  <si>
    <t>)</t>
    <phoneticPr fontId="2"/>
  </si>
  <si>
    <t>在来工法</t>
    <phoneticPr fontId="2"/>
  </si>
  <si>
    <t>(2)</t>
    <phoneticPr fontId="2"/>
  </si>
  <si>
    <t>プレハブ工法</t>
    <phoneticPr fontId="2"/>
  </si>
  <si>
    <t>枠組壁工法</t>
  </si>
  <si>
    <t>(1)</t>
    <phoneticPr fontId="4"/>
  </si>
  <si>
    <t>専用住宅</t>
    <phoneticPr fontId="2"/>
  </si>
  <si>
    <t>併用住宅</t>
    <phoneticPr fontId="2"/>
  </si>
  <si>
    <t>一戸建住宅</t>
    <phoneticPr fontId="2"/>
  </si>
  <si>
    <t>(2)</t>
    <phoneticPr fontId="2"/>
  </si>
  <si>
    <t>長屋建住宅</t>
    <phoneticPr fontId="2"/>
  </si>
  <si>
    <t>共同住宅</t>
    <phoneticPr fontId="2"/>
  </si>
  <si>
    <t>その他の住宅</t>
    <phoneticPr fontId="2"/>
  </si>
  <si>
    <t>(2)</t>
    <phoneticPr fontId="2"/>
  </si>
  <si>
    <t>(3)</t>
    <phoneticPr fontId="2"/>
  </si>
  <si>
    <t>(4)</t>
    <phoneticPr fontId="4"/>
  </si>
  <si>
    <t>持家</t>
    <phoneticPr fontId="2"/>
  </si>
  <si>
    <t>(2)</t>
    <phoneticPr fontId="2"/>
  </si>
  <si>
    <t>貸家</t>
    <phoneticPr fontId="2"/>
  </si>
  <si>
    <t>給与住宅</t>
  </si>
  <si>
    <t>給与住宅</t>
    <phoneticPr fontId="2"/>
  </si>
  <si>
    <t>分譲住宅</t>
    <phoneticPr fontId="2"/>
  </si>
  <si>
    <t>戸</t>
  </si>
  <si>
    <t>戸</t>
    <phoneticPr fontId="2"/>
  </si>
  <si>
    <t>㎡</t>
    <phoneticPr fontId="2"/>
  </si>
  <si>
    <t>)</t>
    <phoneticPr fontId="2"/>
  </si>
  <si>
    <t>(第一面)</t>
    <phoneticPr fontId="4"/>
  </si>
  <si>
    <t>第四十号様式 (第八条関係)</t>
    <rPh sb="0" eb="1">
      <t>ダイ</t>
    </rPh>
    <rPh sb="1" eb="3">
      <t>ヨンジュウ</t>
    </rPh>
    <rPh sb="3" eb="4">
      <t>ゴウ</t>
    </rPh>
    <rPh sb="4" eb="6">
      <t>ヨウシキ</t>
    </rPh>
    <rPh sb="8" eb="9">
      <t>ダイ</t>
    </rPh>
    <rPh sb="9" eb="10">
      <t>ハチ</t>
    </rPh>
    <rPh sb="10" eb="11">
      <t>ジョウ</t>
    </rPh>
    <rPh sb="11" eb="13">
      <t>カンケイ</t>
    </rPh>
    <phoneticPr fontId="4"/>
  </si>
  <si>
    <t>【2．除却要因】</t>
  </si>
  <si>
    <t>【3．構造種別】</t>
  </si>
  <si>
    <t>【1．主要用途】</t>
    <rPh sb="3" eb="5">
      <t>シュヨウ</t>
    </rPh>
    <rPh sb="5" eb="7">
      <t>ヨウト</t>
    </rPh>
    <phoneticPr fontId="4"/>
  </si>
  <si>
    <t>(1)</t>
    <phoneticPr fontId="2"/>
  </si>
  <si>
    <t>居住専用建築物</t>
    <phoneticPr fontId="2"/>
  </si>
  <si>
    <t>【7．建築物の床面積の合計】</t>
    <phoneticPr fontId="2"/>
  </si>
  <si>
    <t>【8．建築物の評価額】</t>
    <phoneticPr fontId="2"/>
  </si>
  <si>
    <t>千円</t>
  </si>
  <si>
    <t>【5．住宅の戸数】</t>
    <phoneticPr fontId="2"/>
  </si>
  <si>
    <t>(1)</t>
    <phoneticPr fontId="2"/>
  </si>
  <si>
    <t>老朽して危険があるため</t>
  </si>
  <si>
    <t>木造</t>
    <phoneticPr fontId="2"/>
  </si>
  <si>
    <t>持家</t>
    <phoneticPr fontId="2"/>
  </si>
  <si>
    <t>(2)</t>
    <phoneticPr fontId="2"/>
  </si>
  <si>
    <t>貸家</t>
    <phoneticPr fontId="2"/>
  </si>
  <si>
    <t>(3)</t>
    <phoneticPr fontId="2"/>
  </si>
  <si>
    <t>鉄筋コンクリート造</t>
    <rPh sb="0" eb="2">
      <t>テッキン</t>
    </rPh>
    <rPh sb="8" eb="9">
      <t>ヅクリ</t>
    </rPh>
    <phoneticPr fontId="4"/>
  </si>
  <si>
    <t>コンクリートブロック造</t>
    <rPh sb="10" eb="11">
      <t>ゾウ</t>
    </rPh>
    <phoneticPr fontId="4"/>
  </si>
  <si>
    <t>第東日本</t>
    <phoneticPr fontId="2"/>
  </si>
  <si>
    <t>号</t>
    <phoneticPr fontId="2"/>
  </si>
  <si>
    <t>　　　　　  年　　  月　　  日</t>
    <phoneticPr fontId="2"/>
  </si>
  <si>
    <t>㎡</t>
    <phoneticPr fontId="2"/>
  </si>
  <si>
    <t>(2)</t>
    <phoneticPr fontId="4"/>
  </si>
  <si>
    <t>居住産業併用建築物</t>
  </si>
  <si>
    <t>産業専用建築物</t>
    <phoneticPr fontId="2"/>
  </si>
  <si>
    <t>施工図、工場の検査記録その他照合に必要な図書を用いて設計図書と申請建築物との照合を行つた場合、</t>
    <phoneticPr fontId="2"/>
  </si>
  <si>
    <t>「照合内容」に記載した内容に応じ、「照合方法」にその方法を全て記載して下さい。</t>
    <phoneticPr fontId="2"/>
  </si>
  <si>
    <t>⑫</t>
    <phoneticPr fontId="2"/>
  </si>
  <si>
    <t>「照合内容」に記載した内容に応じ、「照合方法」にその方法を全て記載して下さい。</t>
    <phoneticPr fontId="2"/>
  </si>
  <si>
    <t>⑫</t>
    <phoneticPr fontId="2"/>
  </si>
  <si>
    <t>軽微変更報告書</t>
    <rPh sb="0" eb="2">
      <t>ケイビ</t>
    </rPh>
    <rPh sb="2" eb="4">
      <t>ヘンコウ</t>
    </rPh>
    <rPh sb="4" eb="7">
      <t>ホウコクショ</t>
    </rPh>
    <phoneticPr fontId="2"/>
  </si>
  <si>
    <t>一部修正</t>
    <rPh sb="0" eb="2">
      <t>イチブ</t>
    </rPh>
    <rPh sb="2" eb="4">
      <t>シュウセイ</t>
    </rPh>
    <phoneticPr fontId="2"/>
  </si>
  <si>
    <t>様式C－04</t>
    <phoneticPr fontId="4"/>
  </si>
  <si>
    <t>指定確認検査機関　　　　　　　　　　　　　　　　　　　　　　　　　　　　　　　　　　　　　　　　　　　　　　　　　　　　　　　　　　　　　　　　　　　　　　　　　株式会社東日本住宅評価センター様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6" eb="97">
      <t>サマ</t>
    </rPh>
    <phoneticPr fontId="4"/>
  </si>
  <si>
    <t>　　　年　　　月　　　日</t>
    <phoneticPr fontId="4"/>
  </si>
  <si>
    <t>建築主等氏名＊</t>
    <rPh sb="0" eb="2">
      <t>ケンチク</t>
    </rPh>
    <rPh sb="2" eb="3">
      <t>ヌシ</t>
    </rPh>
    <rPh sb="3" eb="4">
      <t>トウ</t>
    </rPh>
    <rPh sb="4" eb="6">
      <t>シメイ</t>
    </rPh>
    <phoneticPr fontId="4"/>
  </si>
  <si>
    <t>　（４）</t>
    <phoneticPr fontId="4"/>
  </si>
  <si>
    <t>　（５）</t>
    <phoneticPr fontId="4"/>
  </si>
  <si>
    <t>※当機関確認欄　（軽微変更の根拠）</t>
    <rPh sb="1" eb="2">
      <t>トウ</t>
    </rPh>
    <rPh sb="2" eb="4">
      <t>キカン</t>
    </rPh>
    <rPh sb="4" eb="6">
      <t>カクニン</t>
    </rPh>
    <rPh sb="6" eb="7">
      <t>ラン</t>
    </rPh>
    <rPh sb="9" eb="11">
      <t>ケイビ</t>
    </rPh>
    <rPh sb="11" eb="13">
      <t>ヘンコウ</t>
    </rPh>
    <rPh sb="14" eb="16">
      <t>コンキョ</t>
    </rPh>
    <phoneticPr fontId="116"/>
  </si>
  <si>
    <t>規則3条の2の適用</t>
    <phoneticPr fontId="116"/>
  </si>
  <si>
    <t>□</t>
    <phoneticPr fontId="4"/>
  </si>
  <si>
    <t>1号</t>
    <rPh sb="1" eb="2">
      <t>ゴウ</t>
    </rPh>
    <phoneticPr fontId="4"/>
  </si>
  <si>
    <t>道路幅員・接道長さ</t>
    <rPh sb="0" eb="2">
      <t>ドウロ</t>
    </rPh>
    <rPh sb="2" eb="4">
      <t>フクイン</t>
    </rPh>
    <rPh sb="5" eb="7">
      <t>セツドウ</t>
    </rPh>
    <rPh sb="7" eb="8">
      <t>ナガ</t>
    </rPh>
    <phoneticPr fontId="4"/>
  </si>
  <si>
    <t>□</t>
    <phoneticPr fontId="4"/>
  </si>
  <si>
    <t>8号</t>
    <rPh sb="1" eb="2">
      <t>ゴウ</t>
    </rPh>
    <phoneticPr fontId="4"/>
  </si>
  <si>
    <t>基礎杭、二次部材の位置変更</t>
    <rPh sb="0" eb="2">
      <t>キソ</t>
    </rPh>
    <rPh sb="2" eb="3">
      <t>クイ</t>
    </rPh>
    <rPh sb="4" eb="6">
      <t>ニジ</t>
    </rPh>
    <rPh sb="6" eb="8">
      <t>ブザイ</t>
    </rPh>
    <rPh sb="9" eb="11">
      <t>イチ</t>
    </rPh>
    <rPh sb="11" eb="13">
      <t>ヘンコウ</t>
    </rPh>
    <phoneticPr fontId="4"/>
  </si>
  <si>
    <t>15号</t>
    <rPh sb="2" eb="3">
      <t>ゴウ</t>
    </rPh>
    <phoneticPr fontId="4"/>
  </si>
  <si>
    <t>建築設備の材料、位置又は能力</t>
    <rPh sb="0" eb="2">
      <t>ケンチク</t>
    </rPh>
    <rPh sb="2" eb="4">
      <t>セツビ</t>
    </rPh>
    <rPh sb="5" eb="7">
      <t>ザイリョウ</t>
    </rPh>
    <rPh sb="8" eb="10">
      <t>イチ</t>
    </rPh>
    <rPh sb="10" eb="11">
      <t>マタ</t>
    </rPh>
    <rPh sb="12" eb="14">
      <t>ノウリョク</t>
    </rPh>
    <phoneticPr fontId="4"/>
  </si>
  <si>
    <t>2号</t>
    <rPh sb="1" eb="2">
      <t>ゴウ</t>
    </rPh>
    <phoneticPr fontId="4"/>
  </si>
  <si>
    <t>敷地面積の増加</t>
    <rPh sb="0" eb="2">
      <t>シキチ</t>
    </rPh>
    <rPh sb="2" eb="4">
      <t>メンセキ</t>
    </rPh>
    <rPh sb="5" eb="7">
      <t>ゾウカ</t>
    </rPh>
    <phoneticPr fontId="4"/>
  </si>
  <si>
    <t>□</t>
    <phoneticPr fontId="4"/>
  </si>
  <si>
    <t>9号</t>
    <rPh sb="1" eb="2">
      <t>ゴウ</t>
    </rPh>
    <phoneticPr fontId="4"/>
  </si>
  <si>
    <t>構造耐力上主要な部分</t>
    <rPh sb="0" eb="2">
      <t>コウゾウ</t>
    </rPh>
    <rPh sb="2" eb="4">
      <t>タイリョク</t>
    </rPh>
    <rPh sb="4" eb="5">
      <t>ジョウ</t>
    </rPh>
    <rPh sb="5" eb="7">
      <t>シュヨウ</t>
    </rPh>
    <rPh sb="8" eb="10">
      <t>ブブン</t>
    </rPh>
    <phoneticPr fontId="4"/>
  </si>
  <si>
    <t>16号</t>
    <rPh sb="2" eb="3">
      <t>ゴウ</t>
    </rPh>
    <phoneticPr fontId="4"/>
  </si>
  <si>
    <t>□</t>
    <phoneticPr fontId="4"/>
  </si>
  <si>
    <t>3号</t>
    <rPh sb="1" eb="2">
      <t>ゴウ</t>
    </rPh>
    <phoneticPr fontId="4"/>
  </si>
  <si>
    <t>高さの減少</t>
    <rPh sb="0" eb="1">
      <t>タカ</t>
    </rPh>
    <rPh sb="3" eb="5">
      <t>ゲンショウ</t>
    </rPh>
    <phoneticPr fontId="4"/>
  </si>
  <si>
    <t>□</t>
    <phoneticPr fontId="4"/>
  </si>
  <si>
    <t>10号</t>
    <rPh sb="2" eb="3">
      <t>ゴウ</t>
    </rPh>
    <phoneticPr fontId="4"/>
  </si>
  <si>
    <t>構造耐力上主要な部分以外の部分</t>
    <rPh sb="0" eb="2">
      <t>コウゾウ</t>
    </rPh>
    <rPh sb="2" eb="4">
      <t>タイリョク</t>
    </rPh>
    <rPh sb="4" eb="5">
      <t>ジョウ</t>
    </rPh>
    <rPh sb="5" eb="7">
      <t>シュヨウ</t>
    </rPh>
    <rPh sb="8" eb="10">
      <t>ブブン</t>
    </rPh>
    <rPh sb="10" eb="12">
      <t>イガイ</t>
    </rPh>
    <rPh sb="13" eb="15">
      <t>ブブン</t>
    </rPh>
    <phoneticPr fontId="4"/>
  </si>
  <si>
    <t>4号</t>
    <rPh sb="1" eb="2">
      <t>ゴウ</t>
    </rPh>
    <phoneticPr fontId="4"/>
  </si>
  <si>
    <t>階数の減少</t>
    <rPh sb="0" eb="2">
      <t>カイスウ</t>
    </rPh>
    <rPh sb="3" eb="5">
      <t>ゲンショウ</t>
    </rPh>
    <phoneticPr fontId="4"/>
  </si>
  <si>
    <t>11号</t>
    <rPh sb="2" eb="3">
      <t>ゴウ</t>
    </rPh>
    <phoneticPr fontId="4"/>
  </si>
  <si>
    <t>天井の材料、構造、位置の変更</t>
    <rPh sb="0" eb="2">
      <t>テンジョウ</t>
    </rPh>
    <rPh sb="3" eb="5">
      <t>ザイリョウ</t>
    </rPh>
    <rPh sb="6" eb="8">
      <t>コウゾウ</t>
    </rPh>
    <rPh sb="9" eb="11">
      <t>イチ</t>
    </rPh>
    <rPh sb="12" eb="14">
      <t>ヘンコウ</t>
    </rPh>
    <phoneticPr fontId="4"/>
  </si>
  <si>
    <t>その他特定行政庁が認めるもの等</t>
    <rPh sb="2" eb="3">
      <t>タ</t>
    </rPh>
    <rPh sb="3" eb="5">
      <t>トクテイ</t>
    </rPh>
    <rPh sb="5" eb="8">
      <t>ギョウセイチョウ</t>
    </rPh>
    <rPh sb="9" eb="10">
      <t>ミト</t>
    </rPh>
    <rPh sb="14" eb="15">
      <t>トウ</t>
    </rPh>
    <phoneticPr fontId="4"/>
  </si>
  <si>
    <t>5号</t>
    <rPh sb="1" eb="2">
      <t>ゴウ</t>
    </rPh>
    <phoneticPr fontId="4"/>
  </si>
  <si>
    <t>建築面積の減少</t>
    <rPh sb="0" eb="2">
      <t>ケンチク</t>
    </rPh>
    <rPh sb="2" eb="4">
      <t>メンセキ</t>
    </rPh>
    <rPh sb="5" eb="7">
      <t>ゲンショウ</t>
    </rPh>
    <phoneticPr fontId="4"/>
  </si>
  <si>
    <t>12号</t>
    <rPh sb="2" eb="3">
      <t>ゴウ</t>
    </rPh>
    <phoneticPr fontId="4"/>
  </si>
  <si>
    <t>建築物の材料、構造の変更</t>
    <rPh sb="0" eb="2">
      <t>ケンチク</t>
    </rPh>
    <rPh sb="2" eb="3">
      <t>ブツ</t>
    </rPh>
    <rPh sb="4" eb="6">
      <t>ザイリョウ</t>
    </rPh>
    <rPh sb="7" eb="9">
      <t>コウゾウ</t>
    </rPh>
    <rPh sb="10" eb="12">
      <t>ヘンコウ</t>
    </rPh>
    <phoneticPr fontId="4"/>
  </si>
  <si>
    <t>個別照会</t>
    <rPh sb="0" eb="2">
      <t>コベツ</t>
    </rPh>
    <rPh sb="2" eb="4">
      <t>ショウカイ</t>
    </rPh>
    <phoneticPr fontId="4"/>
  </si>
  <si>
    <t>6号</t>
    <rPh sb="1" eb="2">
      <t>ゴウ</t>
    </rPh>
    <phoneticPr fontId="4"/>
  </si>
  <si>
    <t>床面積の合計の減少</t>
    <rPh sb="0" eb="3">
      <t>ユカメンセキ</t>
    </rPh>
    <rPh sb="4" eb="6">
      <t>ゴウケイ</t>
    </rPh>
    <rPh sb="7" eb="9">
      <t>ゲンショウ</t>
    </rPh>
    <phoneticPr fontId="4"/>
  </si>
  <si>
    <t>□</t>
    <phoneticPr fontId="4"/>
  </si>
  <si>
    <t>13号</t>
    <rPh sb="2" eb="3">
      <t>ゴウ</t>
    </rPh>
    <phoneticPr fontId="4"/>
  </si>
  <si>
    <t>井戸の位置変更</t>
    <rPh sb="0" eb="2">
      <t>イド</t>
    </rPh>
    <rPh sb="3" eb="5">
      <t>イチ</t>
    </rPh>
    <rPh sb="5" eb="7">
      <t>ヘンコウ</t>
    </rPh>
    <phoneticPr fontId="4"/>
  </si>
  <si>
    <t>7号</t>
    <rPh sb="1" eb="2">
      <t>ゴウ</t>
    </rPh>
    <phoneticPr fontId="4"/>
  </si>
  <si>
    <t>用途の変更（類似用途）</t>
    <rPh sb="0" eb="2">
      <t>ヨウト</t>
    </rPh>
    <rPh sb="3" eb="5">
      <t>ヘンコウ</t>
    </rPh>
    <rPh sb="6" eb="8">
      <t>ルイジ</t>
    </rPh>
    <rPh sb="8" eb="10">
      <t>ヨウト</t>
    </rPh>
    <phoneticPr fontId="4"/>
  </si>
  <si>
    <t>14号</t>
    <rPh sb="2" eb="3">
      <t>ゴウ</t>
    </rPh>
    <phoneticPr fontId="4"/>
  </si>
  <si>
    <t xml:space="preserve">開口部の位置、大きさの変更 </t>
    <rPh sb="0" eb="3">
      <t>カイコウブ</t>
    </rPh>
    <rPh sb="4" eb="6">
      <t>イチ</t>
    </rPh>
    <rPh sb="7" eb="8">
      <t>オオ</t>
    </rPh>
    <rPh sb="11" eb="13">
      <t>ヘンコウ</t>
    </rPh>
    <phoneticPr fontId="4"/>
  </si>
  <si>
    <t>□</t>
    <phoneticPr fontId="116"/>
  </si>
  <si>
    <t>審査特例（令第10条、令第136条の２の11）</t>
    <phoneticPr fontId="116"/>
  </si>
  <si>
    <t>＊　建築主等には、設置者及び築造主を含みます。</t>
    <rPh sb="2" eb="4">
      <t>ケンチク</t>
    </rPh>
    <rPh sb="4" eb="5">
      <t>ヌシ</t>
    </rPh>
    <rPh sb="5" eb="6">
      <t>トウ</t>
    </rPh>
    <rPh sb="9" eb="11">
      <t>セッチ</t>
    </rPh>
    <rPh sb="11" eb="12">
      <t>シャ</t>
    </rPh>
    <rPh sb="12" eb="13">
      <t>オヨ</t>
    </rPh>
    <rPh sb="14" eb="16">
      <t>チクゾウ</t>
    </rPh>
    <rPh sb="16" eb="17">
      <t>ヌシ</t>
    </rPh>
    <rPh sb="18" eb="19">
      <t>フク</t>
    </rPh>
    <phoneticPr fontId="4"/>
  </si>
  <si>
    <t>　　手数料については、確認検査業務手数料規程第12条によります。</t>
    <rPh sb="2" eb="5">
      <t>テスウリョウ</t>
    </rPh>
    <rPh sb="11" eb="13">
      <t>カクニン</t>
    </rPh>
    <rPh sb="13" eb="15">
      <t>ケンサ</t>
    </rPh>
    <rPh sb="15" eb="17">
      <t>ギョウム</t>
    </rPh>
    <rPh sb="17" eb="20">
      <t>テスウリョウ</t>
    </rPh>
    <rPh sb="20" eb="22">
      <t>キテイ</t>
    </rPh>
    <rPh sb="22" eb="23">
      <t>ダイ</t>
    </rPh>
    <rPh sb="25" eb="26">
      <t>ジョウ</t>
    </rPh>
    <phoneticPr fontId="4"/>
  </si>
  <si>
    <t>確認申請取下げ届</t>
    <rPh sb="0" eb="2">
      <t>カクニン</t>
    </rPh>
    <rPh sb="2" eb="4">
      <t>シンセイ</t>
    </rPh>
    <rPh sb="4" eb="6">
      <t>トリサ</t>
    </rPh>
    <rPh sb="7" eb="8">
      <t>トドケ</t>
    </rPh>
    <phoneticPr fontId="2"/>
  </si>
  <si>
    <t>中間検査申請取下げ届</t>
    <rPh sb="0" eb="4">
      <t>チュウカンケンサ</t>
    </rPh>
    <rPh sb="4" eb="8">
      <t>シンセイトリサ</t>
    </rPh>
    <rPh sb="9" eb="10">
      <t>トドケ</t>
    </rPh>
    <phoneticPr fontId="2"/>
  </si>
  <si>
    <t>完了検査申請取下げ届</t>
    <rPh sb="0" eb="4">
      <t>カンリョウケンサ</t>
    </rPh>
    <rPh sb="4" eb="8">
      <t>シンセイトリサ</t>
    </rPh>
    <rPh sb="9" eb="10">
      <t>トドケ</t>
    </rPh>
    <phoneticPr fontId="2"/>
  </si>
  <si>
    <t>仮使用認定申請取下げ届</t>
    <rPh sb="0" eb="1">
      <t>カリ</t>
    </rPh>
    <rPh sb="1" eb="3">
      <t>シヨウ</t>
    </rPh>
    <rPh sb="3" eb="5">
      <t>ニンテイ</t>
    </rPh>
    <rPh sb="5" eb="9">
      <t>シンセイトリサ</t>
    </rPh>
    <rPh sb="10" eb="11">
      <t>トドケ</t>
    </rPh>
    <phoneticPr fontId="2"/>
  </si>
  <si>
    <t>※返却図書
確認
支店長等</t>
    <rPh sb="1" eb="3">
      <t>ヘンキャク</t>
    </rPh>
    <rPh sb="3" eb="5">
      <t>トショ</t>
    </rPh>
    <rPh sb="6" eb="8">
      <t>カクニン</t>
    </rPh>
    <rPh sb="9" eb="12">
      <t>シテンチョウ</t>
    </rPh>
    <rPh sb="12" eb="13">
      <t>トウ</t>
    </rPh>
    <phoneticPr fontId="2"/>
  </si>
  <si>
    <t>※受付欄
株式会社東日本住宅
評価センター</t>
    <rPh sb="1" eb="3">
      <t>ウケツケ</t>
    </rPh>
    <rPh sb="3" eb="4">
      <t>ラン</t>
    </rPh>
    <rPh sb="5" eb="9">
      <t>カブシキガイシャ</t>
    </rPh>
    <rPh sb="9" eb="10">
      <t>ヒガシ</t>
    </rPh>
    <rPh sb="10" eb="12">
      <t>ニホン</t>
    </rPh>
    <rPh sb="12" eb="14">
      <t>ジュウタク</t>
    </rPh>
    <rPh sb="15" eb="17">
      <t>ヒョウカ</t>
    </rPh>
    <phoneticPr fontId="2"/>
  </si>
  <si>
    <t>様式Ｂ－０９</t>
    <phoneticPr fontId="2"/>
  </si>
  <si>
    <t>様式Ｂ－１２</t>
    <phoneticPr fontId="2"/>
  </si>
  <si>
    <t>←</t>
    <phoneticPr fontId="2"/>
  </si>
  <si>
    <t>通常時、切り捨てとなっています。</t>
    <rPh sb="0" eb="2">
      <t>ツウジョウ</t>
    </rPh>
    <rPh sb="2" eb="3">
      <t>ジ</t>
    </rPh>
    <rPh sb="4" eb="5">
      <t>キ</t>
    </rPh>
    <rPh sb="6" eb="7">
      <t>ス</t>
    </rPh>
    <phoneticPr fontId="2"/>
  </si>
  <si>
    <t>通常時、切り上げとなっています。</t>
    <rPh sb="0" eb="2">
      <t>ツウジョウ</t>
    </rPh>
    <rPh sb="2" eb="3">
      <t>ジ</t>
    </rPh>
    <rPh sb="4" eb="5">
      <t>キ</t>
    </rPh>
    <rPh sb="6" eb="7">
      <t>ア</t>
    </rPh>
    <phoneticPr fontId="2"/>
  </si>
  <si>
    <t>手入力優先</t>
    <rPh sb="0" eb="1">
      <t>テ</t>
    </rPh>
    <rPh sb="1" eb="3">
      <t>ニュウリョク</t>
    </rPh>
    <rPh sb="3" eb="5">
      <t>ユウセン</t>
    </rPh>
    <phoneticPr fontId="2"/>
  </si>
  <si>
    <t>）</t>
    <phoneticPr fontId="2"/>
  </si>
  <si>
    <t>項目を書き換えてください。</t>
    <phoneticPr fontId="4"/>
  </si>
  <si>
    <t>入力画面</t>
    <rPh sb="0" eb="2">
      <t>ニュウリョク</t>
    </rPh>
    <rPh sb="2" eb="4">
      <t>ガメン</t>
    </rPh>
    <phoneticPr fontId="2"/>
  </si>
  <si>
    <t>第三面</t>
    <rPh sb="0" eb="2">
      <t>ダイサン</t>
    </rPh>
    <rPh sb="2" eb="3">
      <t>メン</t>
    </rPh>
    <phoneticPr fontId="2"/>
  </si>
  <si>
    <t>7.敷地面積</t>
    <rPh sb="2" eb="4">
      <t>シキチ</t>
    </rPh>
    <rPh sb="4" eb="6">
      <t>メンセキ</t>
    </rPh>
    <phoneticPr fontId="2"/>
  </si>
  <si>
    <t>ﾍ.、ﾄ.</t>
    <phoneticPr fontId="2"/>
  </si>
  <si>
    <t>小数点第3位切り捨てチェック機能を追加</t>
    <rPh sb="0" eb="3">
      <t>ショウスウテン</t>
    </rPh>
    <rPh sb="3" eb="4">
      <t>ダイ</t>
    </rPh>
    <rPh sb="5" eb="6">
      <t>イ</t>
    </rPh>
    <rPh sb="6" eb="7">
      <t>キ</t>
    </rPh>
    <rPh sb="8" eb="9">
      <t>ス</t>
    </rPh>
    <rPh sb="14" eb="16">
      <t>キノウ</t>
    </rPh>
    <rPh sb="17" eb="19">
      <t>ツイカ</t>
    </rPh>
    <phoneticPr fontId="2"/>
  </si>
  <si>
    <t>10.建築面積</t>
    <rPh sb="3" eb="5">
      <t>ケンチク</t>
    </rPh>
    <rPh sb="5" eb="7">
      <t>メンセキ</t>
    </rPh>
    <phoneticPr fontId="2"/>
  </si>
  <si>
    <t>ﾛ.</t>
    <phoneticPr fontId="2"/>
  </si>
  <si>
    <t>手入力したデータを反映できるように追加。</t>
    <rPh sb="0" eb="1">
      <t>テ</t>
    </rPh>
    <rPh sb="1" eb="3">
      <t>ニュウリョク</t>
    </rPh>
    <rPh sb="9" eb="11">
      <t>ハンエイ</t>
    </rPh>
    <rPh sb="17" eb="19">
      <t>ツイカ</t>
    </rPh>
    <phoneticPr fontId="2"/>
  </si>
  <si>
    <t>11.延べ面積</t>
    <rPh sb="3" eb="4">
      <t>ノ</t>
    </rPh>
    <rPh sb="5" eb="7">
      <t>メンセキ</t>
    </rPh>
    <phoneticPr fontId="2"/>
  </si>
  <si>
    <t>ｶ.</t>
    <phoneticPr fontId="2"/>
  </si>
  <si>
    <t>７欄の｢イ｣（１）は、建築物の敷地が、２以上の用途地域、高層住居誘導地区、居住環境向上用途誘導地区</t>
    <rPh sb="37" eb="39">
      <t>キョジュウ</t>
    </rPh>
    <rPh sb="39" eb="41">
      <t>カンキョウ</t>
    </rPh>
    <rPh sb="41" eb="43">
      <t>コウジョウ</t>
    </rPh>
    <rPh sb="43" eb="45">
      <t>ヨウト</t>
    </rPh>
    <rPh sb="45" eb="47">
      <t>ユウドウ</t>
    </rPh>
    <rPh sb="47" eb="49">
      <t>チク</t>
    </rPh>
    <phoneticPr fontId="2"/>
  </si>
  <si>
    <t>地区若しくは区域又は同法第５３条第１項第１号から第６号までに規定する建蔽率若しくは高層住居誘導地区</t>
    <rPh sb="18" eb="19">
      <t>コウ</t>
    </rPh>
    <rPh sb="19" eb="20">
      <t>ダイ</t>
    </rPh>
    <rPh sb="21" eb="22">
      <t>ゴウ</t>
    </rPh>
    <rPh sb="24" eb="25">
      <t>ダイ</t>
    </rPh>
    <rPh sb="26" eb="27">
      <t>ゴウ</t>
    </rPh>
    <rPh sb="30" eb="32">
      <t>キテイ</t>
    </rPh>
    <rPh sb="34" eb="35">
      <t>ケン</t>
    </rPh>
    <rPh sb="35" eb="36">
      <t>ペイ</t>
    </rPh>
    <rPh sb="36" eb="37">
      <t>リツ</t>
    </rPh>
    <rPh sb="37" eb="38">
      <t>モ</t>
    </rPh>
    <phoneticPr fontId="4"/>
  </si>
  <si>
    <t>に関する都市計画において定められた建築物の建蔽率の最高限度の異なる地域、地区若しくは区域（以下</t>
    <phoneticPr fontId="2"/>
  </si>
  <si>
    <t>若しくは特定用途誘導地区、建築基準法第５２条第１項第１号から第８号までに規定する容積率の異なる地域、</t>
    <rPh sb="21" eb="22">
      <t>ジョウ</t>
    </rPh>
    <rPh sb="22" eb="23">
      <t>ダイ</t>
    </rPh>
    <rPh sb="24" eb="25">
      <t>コウ</t>
    </rPh>
    <rPh sb="25" eb="26">
      <t>ダイ</t>
    </rPh>
    <rPh sb="27" eb="28">
      <t>ゴウ</t>
    </rPh>
    <rPh sb="30" eb="31">
      <t>ダイ</t>
    </rPh>
    <rPh sb="32" eb="33">
      <t>ゴウ</t>
    </rPh>
    <rPh sb="36" eb="38">
      <t>キテイ</t>
    </rPh>
    <rPh sb="40" eb="42">
      <t>ヨウセキ</t>
    </rPh>
    <rPh sb="42" eb="43">
      <t>リツ</t>
    </rPh>
    <rPh sb="44" eb="45">
      <t>コト</t>
    </rPh>
    <rPh sb="47" eb="49">
      <t>チイキ</t>
    </rPh>
    <phoneticPr fontId="4"/>
  </si>
  <si>
    <t xml:space="preserve">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t>
    <rPh sb="10" eb="11">
      <t>ダイ</t>
    </rPh>
    <rPh sb="12" eb="13">
      <t>コウ</t>
    </rPh>
    <rPh sb="13" eb="14">
      <t>マタ</t>
    </rPh>
    <rPh sb="15" eb="16">
      <t>ダイ</t>
    </rPh>
    <rPh sb="17" eb="18">
      <t>ジョウ</t>
    </rPh>
    <rPh sb="28" eb="30">
      <t>キテイ</t>
    </rPh>
    <phoneticPr fontId="4"/>
  </si>
  <si>
    <t>７．工事完了（予定）年月日　]</t>
    <rPh sb="7" eb="9">
      <t>ヨテイ</t>
    </rPh>
    <phoneticPr fontId="4"/>
  </si>
  <si>
    <t>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t>
    <rPh sb="14" eb="15">
      <t>マタ</t>
    </rPh>
    <rPh sb="16" eb="17">
      <t>ダイ</t>
    </rPh>
    <rPh sb="18" eb="19">
      <t>ジョウ</t>
    </rPh>
    <rPh sb="21" eb="22">
      <t>ダイ</t>
    </rPh>
    <rPh sb="23" eb="24">
      <t>コウ</t>
    </rPh>
    <phoneticPr fontId="4"/>
  </si>
  <si>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</si>
  <si>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</si>
  <si>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（第一条の三、第三条、第三条の三、第三条の四、第三条の七、第三条の十、第六条の三、第十一条の三関係）</t>
    <rPh sb="7" eb="8">
      <t>ダイ</t>
    </rPh>
    <rPh sb="8" eb="10">
      <t>サンジョウ</t>
    </rPh>
    <rPh sb="11" eb="12">
      <t>ダイ</t>
    </rPh>
    <rPh sb="12" eb="14">
      <t>サンジョウ</t>
    </rPh>
    <rPh sb="15" eb="16">
      <t>サン</t>
    </rPh>
    <rPh sb="17" eb="18">
      <t>ダイ</t>
    </rPh>
    <rPh sb="18" eb="20">
      <t>３ジョウ</t>
    </rPh>
    <rPh sb="21" eb="22">
      <t>４</t>
    </rPh>
    <rPh sb="23" eb="24">
      <t>ダイ</t>
    </rPh>
    <rPh sb="24" eb="26">
      <t>３ジョウ</t>
    </rPh>
    <rPh sb="27" eb="28">
      <t>７</t>
    </rPh>
    <rPh sb="29" eb="30">
      <t>ダイ</t>
    </rPh>
    <rPh sb="30" eb="32">
      <t>３ジョウ</t>
    </rPh>
    <rPh sb="33" eb="34">
      <t>１０</t>
    </rPh>
    <rPh sb="46" eb="47">
      <t>サン</t>
    </rPh>
    <phoneticPr fontId="4"/>
  </si>
  <si>
    <t>①</t>
    <phoneticPr fontId="2"/>
  </si>
  <si>
    <t>②</t>
    <phoneticPr fontId="2"/>
  </si>
  <si>
    <t>①</t>
    <phoneticPr fontId="2"/>
  </si>
  <si>
    <t>②</t>
    <phoneticPr fontId="2"/>
  </si>
  <si>
    <t>確認申請書</t>
    <rPh sb="0" eb="5">
      <t>カクニンシンセイショ</t>
    </rPh>
    <phoneticPr fontId="2"/>
  </si>
  <si>
    <t>以下の申請書等にある「印」を消去しました。</t>
    <rPh sb="0" eb="2">
      <t>イカ</t>
    </rPh>
    <rPh sb="3" eb="7">
      <t>シンセイショトウ</t>
    </rPh>
    <rPh sb="11" eb="12">
      <t>イン</t>
    </rPh>
    <rPh sb="14" eb="16">
      <t>ショウキョ</t>
    </rPh>
    <phoneticPr fontId="2"/>
  </si>
  <si>
    <t>建築工事届</t>
    <rPh sb="0" eb="5">
      <t>ケンチクコウジトドケ</t>
    </rPh>
    <phoneticPr fontId="2"/>
  </si>
  <si>
    <t>以下の帳票の一部を修正しました</t>
    <rPh sb="0" eb="2">
      <t>イカ</t>
    </rPh>
    <rPh sb="3" eb="5">
      <t>チョウヒョウ</t>
    </rPh>
    <rPh sb="6" eb="8">
      <t>イチブ</t>
    </rPh>
    <rPh sb="9" eb="11">
      <t>シュウセイ</t>
    </rPh>
    <phoneticPr fontId="2"/>
  </si>
  <si>
    <t>建築計画概要書</t>
    <rPh sb="0" eb="7">
      <t>ケンチクケイカクガイヨウショ</t>
    </rPh>
    <phoneticPr fontId="2"/>
  </si>
  <si>
    <t>（第三条、第三条の三、第十一条の三関係）</t>
    <rPh sb="2" eb="3">
      <t>サン</t>
    </rPh>
    <rPh sb="6" eb="7">
      <t>サン</t>
    </rPh>
    <rPh sb="16" eb="17">
      <t>サン</t>
    </rPh>
    <phoneticPr fontId="4"/>
  </si>
  <si>
    <t>①</t>
    <phoneticPr fontId="2"/>
  </si>
  <si>
    <t>②</t>
    <phoneticPr fontId="2"/>
  </si>
  <si>
    <t>①</t>
    <phoneticPr fontId="4"/>
  </si>
  <si>
    <t>※印のある欄は記入しないでください。</t>
    <phoneticPr fontId="2"/>
  </si>
  <si>
    <t>①　数字は算用数字を用いてください。</t>
    <phoneticPr fontId="4"/>
  </si>
  <si>
    <t>②　※印のある欄は記入しないでください。</t>
    <phoneticPr fontId="4"/>
  </si>
  <si>
    <t>数字は算用数字を用いてください。</t>
  </si>
  <si>
    <t>2021年</t>
    <rPh sb="4" eb="5">
      <t>ネン</t>
    </rPh>
    <phoneticPr fontId="2"/>
  </si>
  <si>
    <t>第三十七号様式（第六条の三、第十一条の三関係）</t>
    <rPh sb="0" eb="1">
      <t>ダイ</t>
    </rPh>
    <rPh sb="1" eb="5">
      <t>37ゴウ</t>
    </rPh>
    <rPh sb="5" eb="7">
      <t>ヨウシキ</t>
    </rPh>
    <rPh sb="8" eb="9">
      <t>ダイ</t>
    </rPh>
    <rPh sb="9" eb="10">
      <t>ロク</t>
    </rPh>
    <rPh sb="10" eb="11">
      <t>ジョウ</t>
    </rPh>
    <rPh sb="12" eb="13">
      <t>サン</t>
    </rPh>
    <rPh sb="14" eb="15">
      <t>ダイ</t>
    </rPh>
    <rPh sb="15" eb="17">
      <t>ジュウイチ</t>
    </rPh>
    <rPh sb="17" eb="18">
      <t>ジョウ</t>
    </rPh>
    <rPh sb="19" eb="20">
      <t>３</t>
    </rPh>
    <rPh sb="20" eb="22">
      <t>カンケイ</t>
    </rPh>
    <phoneticPr fontId="4"/>
  </si>
  <si>
    <t>1.</t>
    <phoneticPr fontId="2"/>
  </si>
  <si>
    <t>　数字は算用数字を、単位はメートル法を用いてください。</t>
  </si>
  <si>
    <t>2.</t>
    <phoneticPr fontId="2"/>
  </si>
  <si>
    <t>除却工事施工者欄は、既存の建築物を除却し、引き続き、当該敷地内において建築物を建築しようとする場合に記入してください。</t>
  </si>
  <si>
    <t>増築と改築とを同時に行うときは、４欄は床面積の大きい方の工事によつて区分してください。</t>
  </si>
  <si>
    <t>５欄において「(1)居住専用建築物」に該当する場合は、次の表の記号の中から該当するものを選んで括弧内に記入してください。</t>
  </si>
  <si>
    <t>主要用途の区分</t>
  </si>
  <si>
    <t>記号</t>
  </si>
  <si>
    <t>居住専用住宅（附属建築物を除く。）</t>
  </si>
  <si>
    <t>01</t>
    <phoneticPr fontId="2"/>
  </si>
  <si>
    <t>居住専用住宅附属建築物（物置，車庫等）</t>
  </si>
  <si>
    <t>02</t>
    <phoneticPr fontId="2"/>
  </si>
  <si>
    <t>寮，寄宿舎，合宿所（附属建築物を除く。）</t>
  </si>
  <si>
    <t>03</t>
    <phoneticPr fontId="2"/>
  </si>
  <si>
    <t>寮，寄宿舎，合宿所附属建築物（物置，車庫等）</t>
  </si>
  <si>
    <t>04</t>
    <phoneticPr fontId="2"/>
  </si>
  <si>
    <t>他に分類されない居住専用建築物</t>
  </si>
  <si>
    <t>05</t>
    <phoneticPr fontId="2"/>
  </si>
  <si>
    <t>⑨</t>
    <phoneticPr fontId="2"/>
  </si>
  <si>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</si>
  <si>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</si>
  <si>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</si>
  <si>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2"/>
  </si>
  <si>
    <t>化学工業，石油製品・石炭製品製造業</t>
    <phoneticPr fontId="2"/>
  </si>
  <si>
    <t>鉄鋼業，非鉄金属製造業，金属製品製造業</t>
    <phoneticPr fontId="2"/>
  </si>
  <si>
    <t>ゴム製品製造業，なめし革・同製品・毛皮製造業，その他の製造業</t>
    <phoneticPr fontId="2"/>
  </si>
  <si>
    <t>電気・ガス・熱供給・水道業</t>
  </si>
  <si>
    <t>電気業</t>
    <phoneticPr fontId="2"/>
  </si>
  <si>
    <t>ガス業</t>
  </si>
  <si>
    <t>熱供給業</t>
  </si>
  <si>
    <t>水道業</t>
  </si>
  <si>
    <t>通信業</t>
  </si>
  <si>
    <t>放送業，情報サービス業，インターネット附随サービス業</t>
  </si>
  <si>
    <t>映像・音声・文字情報制作業（新聞業及び出版業を除く。）</t>
  </si>
  <si>
    <t>映像・音声・文字情報制作業（新聞業及び出版業に限る。）</t>
  </si>
  <si>
    <t>鉄道業，道路旅客運送業，道路貨物運送業，水運業，航空運輸業，倉庫業，運輸に附帯するサービス業</t>
  </si>
  <si>
    <t>不動産取引業，不動産賃貸業・管理業（駐車場業を除く。）</t>
  </si>
  <si>
    <t>不動産賃貸業・管理業（駐車場業に限る。）</t>
  </si>
  <si>
    <t>宿泊業</t>
  </si>
  <si>
    <t>飲食店，持ち帰り・配達飲食サービス業</t>
  </si>
  <si>
    <t>学校教育</t>
  </si>
  <si>
    <t>その他の教育，学習支援業（社会教育に限る。）</t>
  </si>
  <si>
    <t>その他の教育，学習支援業（学習塾及び教養・技能教授業に限る。）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</si>
  <si>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</si>
  <si>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</si>
  <si>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</si>
  <si>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</si>
  <si>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</si>
  <si>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</si>
  <si>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</si>
  <si>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</si>
  <si>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</si>
  <si>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６欄は、一の建築物（１棟）ごとに記入してください。</t>
  </si>
  <si>
    <t>⑪</t>
  </si>
  <si>
    <t>⑫</t>
  </si>
  <si>
    <t>６欄の「ロ」において、「事務所等」とは、事務所、地方公共団体の支庁若しくは支所、税務署、警察署、保健所、消防署その他これらに類するもの又は銀行の支店、損害保険代理店、宅地建物取引業を営む店舗その他これらに類するサービス業を営む店舗をいいます。「物品販売業を営む店舗等」とは、物品販売業を営む店舗、飲食店、料理店又はキャバレー、カフェー、ナイトクラブ若しくはバーをいいます。「学校」とは、学校の校舎、体育館その他これらに類するものをいいます。「その他」は、居住専用建築物又は(1)から(6)までに該当しない建築物をいいます。</t>
  </si>
  <si>
    <t>⑬</t>
  </si>
  <si>
    <t>１欄の「ロ」において、「新設」とは、新築、増築又は改築によつて居室、台所及び便所のある独立して居住し得る住宅が新たに造られるものをいいます。例えば、既存住宅の棟続きであつても、居室、台所又は便所を整えて独立して居住し得るものは「新設」に含まれます。「その他」とは、増築又は改築によつて造られる住宅で新設に該当しないものをいいます。例えば、一敷地内に既存住宅があつて、別棟に50平方メートルの居室だけを建築しても、新たに造られた部分だけでは独立して居住し得ないから「その他」に含まれます。</t>
  </si>
  <si>
    <t>１欄の「ニ」において、「在来工法」とは、プレハブ工法及び枠組壁工法以外の工法をいいます。「プレハブ工法」とは、住宅の壁、柱、床、はり、屋根又は階段等の主要構造部材を工場で生産し、現場で組立建築する工法をいいます。「枠組壁工法」とは、木材で組まれた枠組に構造用合板その他これに類するものを打ち付けた床及び壁により建築物を建築する工法で、一般的には、ツーバイフォー工法といわれるものです。</t>
  </si>
  <si>
    <t>第四面は、既存の建築物を除却し、引き続き、当該敷地内において建築物を建築しようとする場合において、当該除却しようとする建築物について記入してください。</t>
  </si>
  <si>
    <t>以下の申請書等にある「印」を消去しました。</t>
    <phoneticPr fontId="2"/>
  </si>
  <si>
    <t>完了検査追加説明書</t>
    <rPh sb="0" eb="2">
      <t>カンリョウ</t>
    </rPh>
    <rPh sb="2" eb="4">
      <t>ケンサ</t>
    </rPh>
    <rPh sb="4" eb="9">
      <t>ツイカセツメイショ</t>
    </rPh>
    <phoneticPr fontId="2"/>
  </si>
  <si>
    <t>以下の申請書等にある「印」を「印影」に変更しました。</t>
    <rPh sb="15" eb="17">
      <t>インエイ</t>
    </rPh>
    <rPh sb="19" eb="21">
      <t>ヘンコウ</t>
    </rPh>
    <phoneticPr fontId="2"/>
  </si>
  <si>
    <t>中間検査申請取下げ届</t>
    <rPh sb="0" eb="2">
      <t>チュウカン</t>
    </rPh>
    <rPh sb="2" eb="4">
      <t>ケンサ</t>
    </rPh>
    <rPh sb="4" eb="6">
      <t>シンセイ</t>
    </rPh>
    <rPh sb="6" eb="8">
      <t>トリサ</t>
    </rPh>
    <rPh sb="9" eb="10">
      <t>トドケ</t>
    </rPh>
    <phoneticPr fontId="2"/>
  </si>
  <si>
    <t>紙原本で提出願います。</t>
    <rPh sb="0" eb="1">
      <t>カミ</t>
    </rPh>
    <rPh sb="1" eb="3">
      <t>ゲンポン</t>
    </rPh>
    <rPh sb="4" eb="6">
      <t>テイシュツ</t>
    </rPh>
    <rPh sb="6" eb="7">
      <t>ネガ</t>
    </rPh>
    <phoneticPr fontId="2"/>
  </si>
  <si>
    <t>設計図書の添付がない場合に限り、設計者ではなく工事監理者の記名で差し支えありません。</t>
    <rPh sb="0" eb="2">
      <t>セッケイ</t>
    </rPh>
    <rPh sb="2" eb="4">
      <t>トショ</t>
    </rPh>
    <rPh sb="5" eb="7">
      <t>テンプ</t>
    </rPh>
    <rPh sb="10" eb="12">
      <t>バアイ</t>
    </rPh>
    <rPh sb="13" eb="14">
      <t>カギ</t>
    </rPh>
    <rPh sb="16" eb="19">
      <t>セッケイシャ</t>
    </rPh>
    <rPh sb="23" eb="25">
      <t>コウジ</t>
    </rPh>
    <rPh sb="25" eb="27">
      <t>カンリ</t>
    </rPh>
    <rPh sb="27" eb="28">
      <t>シャ</t>
    </rPh>
    <rPh sb="29" eb="31">
      <t>キメイ</t>
    </rPh>
    <rPh sb="32" eb="33">
      <t>サ</t>
    </rPh>
    <rPh sb="34" eb="35">
      <t>ツカ</t>
    </rPh>
    <phoneticPr fontId="4"/>
  </si>
  <si>
    <t>以下の帳票の一部を修正しました</t>
    <phoneticPr fontId="2"/>
  </si>
  <si>
    <t>工事取止め届</t>
    <rPh sb="0" eb="2">
      <t>コウジ</t>
    </rPh>
    <rPh sb="2" eb="4">
      <t>トリヤ</t>
    </rPh>
    <rPh sb="5" eb="6">
      <t>トドケ</t>
    </rPh>
    <phoneticPr fontId="2"/>
  </si>
  <si>
    <t>完了検査追加説明書</t>
    <rPh sb="0" eb="2">
      <t>カンリョウ</t>
    </rPh>
    <rPh sb="2" eb="4">
      <t>ケンサ</t>
    </rPh>
    <rPh sb="4" eb="6">
      <t>ツイカ</t>
    </rPh>
    <rPh sb="6" eb="9">
      <t>セツメイショ</t>
    </rPh>
    <phoneticPr fontId="2"/>
  </si>
  <si>
    <t>添付図書・書類のリスト</t>
    <rPh sb="0" eb="2">
      <t>テンプ</t>
    </rPh>
    <rPh sb="2" eb="4">
      <t>トショ</t>
    </rPh>
    <rPh sb="5" eb="7">
      <t>ショルイ</t>
    </rPh>
    <phoneticPr fontId="4"/>
  </si>
  <si>
    <t>東日本住宅評価センター確認検査業務約款第11条の</t>
    <phoneticPr fontId="4"/>
  </si>
  <si>
    <t xml:space="preserve"> 　下記のとおり工事監理者を選任したので、株式会社東日本住宅評価センター確認検査業務約款第11条の規定により届け出ます。</t>
    <rPh sb="42" eb="44">
      <t>ヤッカン</t>
    </rPh>
    <rPh sb="44" eb="45">
      <t>ダイ</t>
    </rPh>
    <rPh sb="47" eb="48">
      <t>ジョウ</t>
    </rPh>
    <rPh sb="49" eb="51">
      <t>キテイ</t>
    </rPh>
    <phoneticPr fontId="4"/>
  </si>
  <si>
    <t xml:space="preserve"> 　下記のとおり工事施工者を選任したので、株式会社東日本住宅評価センター確認検査業務約款第11条の規定により届け出ます。</t>
    <rPh sb="14" eb="16">
      <t>センニン</t>
    </rPh>
    <rPh sb="42" eb="44">
      <t>ヤッカン</t>
    </rPh>
    <rPh sb="44" eb="45">
      <t>ダイ</t>
    </rPh>
    <rPh sb="47" eb="48">
      <t>ジョウ</t>
    </rPh>
    <rPh sb="49" eb="51">
      <t>キテイ</t>
    </rPh>
    <phoneticPr fontId="4"/>
  </si>
  <si>
    <t>軽微変更報告書</t>
    <rPh sb="0" eb="7">
      <t>ケイビヘンコウホウコクショ</t>
    </rPh>
    <phoneticPr fontId="2"/>
  </si>
  <si>
    <t>建築主等変更届</t>
    <rPh sb="0" eb="4">
      <t>ケンチクヌシトウ</t>
    </rPh>
    <rPh sb="4" eb="7">
      <t>ヘンコウトドケ</t>
    </rPh>
    <phoneticPr fontId="2"/>
  </si>
  <si>
    <t>工事監理者届</t>
    <rPh sb="0" eb="6">
      <t>コウジカンリシャトドケ</t>
    </rPh>
    <phoneticPr fontId="2"/>
  </si>
  <si>
    <t>工事施工者届</t>
    <rPh sb="0" eb="6">
      <t>コウジセコウシャトドケ</t>
    </rPh>
    <phoneticPr fontId="2"/>
  </si>
  <si>
    <t>以下の申請書を一部修正しました。</t>
    <rPh sb="0" eb="2">
      <t>イカ</t>
    </rPh>
    <rPh sb="3" eb="6">
      <t>シンセイショ</t>
    </rPh>
    <rPh sb="7" eb="9">
      <t>イチブ</t>
    </rPh>
    <rPh sb="9" eb="11">
      <t>シュウセイ</t>
    </rPh>
    <phoneticPr fontId="2"/>
  </si>
  <si>
    <t>□</t>
    <phoneticPr fontId="2"/>
  </si>
  <si>
    <t>確定事項</t>
    <rPh sb="0" eb="4">
      <t>カクテイジコウ</t>
    </rPh>
    <phoneticPr fontId="2"/>
  </si>
  <si>
    <t>以下の申請書の一部を修正しました。</t>
    <rPh sb="0" eb="2">
      <t>イカ</t>
    </rPh>
    <rPh sb="3" eb="6">
      <t>シンセイショ</t>
    </rPh>
    <rPh sb="7" eb="9">
      <t>イチブ</t>
    </rPh>
    <rPh sb="10" eb="12">
      <t>シュウセイ</t>
    </rPh>
    <phoneticPr fontId="2"/>
  </si>
  <si>
    <t>　 下記の申請は、都合により取下げたいので、株式会社東日本住宅評価センター確認検査業務規程第２３条の規定により届け出ます。</t>
    <rPh sb="45" eb="46">
      <t>ダイ</t>
    </rPh>
    <rPh sb="48" eb="49">
      <t>ジョウ</t>
    </rPh>
    <rPh sb="50" eb="52">
      <t>キテイ</t>
    </rPh>
    <phoneticPr fontId="4"/>
  </si>
  <si>
    <t>様式C－１６</t>
    <rPh sb="0" eb="2">
      <t>ヨウシキ</t>
    </rPh>
    <phoneticPr fontId="4"/>
  </si>
  <si>
    <t>　 下記の確認を受けた建築物（建築設備･工作物）は建築(設置･築造)を取止めましたので、株式会社東日本住宅評価センター確認検査業務約款第11条の２の規定により届け出ます。</t>
    <rPh sb="2" eb="4">
      <t>カキ</t>
    </rPh>
    <rPh sb="5" eb="7">
      <t>カクニン</t>
    </rPh>
    <rPh sb="8" eb="9">
      <t>ウ</t>
    </rPh>
    <rPh sb="11" eb="14">
      <t>ケンチクブツ</t>
    </rPh>
    <rPh sb="65" eb="67">
      <t>ヤッカン</t>
    </rPh>
    <rPh sb="67" eb="68">
      <t>ダイ</t>
    </rPh>
    <rPh sb="70" eb="71">
      <t>ジョウ</t>
    </rPh>
    <rPh sb="74" eb="76">
      <t>キテイ</t>
    </rPh>
    <phoneticPr fontId="4"/>
  </si>
  <si>
    <t>業務約款第11条の２の規定に基づき、確認済証（原本）とともに提出願います。</t>
  </si>
  <si>
    <t>規定により届け出ます。</t>
    <phoneticPr fontId="4"/>
  </si>
  <si>
    <t>建築主等変更届</t>
    <phoneticPr fontId="2"/>
  </si>
  <si>
    <t>22)</t>
    <phoneticPr fontId="2"/>
  </si>
  <si>
    <t>その旨を記入してください。</t>
    <rPh sb="2" eb="3">
      <t>ムネ</t>
    </rPh>
    <rPh sb="4" eb="6">
      <t>キニュウ</t>
    </rPh>
    <phoneticPr fontId="2"/>
  </si>
  <si>
    <t>建築基準法施行令第121条の2の適用を受ける直通階段で屋外に設けるものが木造である場合には、19欄に、</t>
    <rPh sb="0" eb="13">
      <t>ケンチクキジュンホウセコウレイダイ121ジョウ</t>
    </rPh>
    <rPh sb="16" eb="18">
      <t>テキヨウ</t>
    </rPh>
    <rPh sb="19" eb="20">
      <t>ウ</t>
    </rPh>
    <rPh sb="22" eb="26">
      <t>チョクツウカイダン</t>
    </rPh>
    <rPh sb="27" eb="29">
      <t>オクガイ</t>
    </rPh>
    <rPh sb="30" eb="31">
      <t>モウ</t>
    </rPh>
    <rPh sb="36" eb="38">
      <t>モクゾウ</t>
    </rPh>
    <rPh sb="41" eb="43">
      <t>バアイ</t>
    </rPh>
    <rPh sb="48" eb="49">
      <t>ラン</t>
    </rPh>
    <phoneticPr fontId="2"/>
  </si>
  <si>
    <t>1９．　建築基準法第12条第3項の規定による検査を要する防火設備の有無　]</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4"/>
  </si>
  <si>
    <t>２０．　その他必要な事項　]</t>
    <rPh sb="6" eb="7">
      <t>タ</t>
    </rPh>
    <rPh sb="7" eb="9">
      <t>ヒツヨウ</t>
    </rPh>
    <rPh sb="10" eb="12">
      <t>ジコウ</t>
    </rPh>
    <phoneticPr fontId="4"/>
  </si>
  <si>
    <t>1８．　建築基準法第12条第1項の規定におる調査の要否　]</t>
    <rPh sb="4" eb="6">
      <t>ケンチク</t>
    </rPh>
    <rPh sb="6" eb="9">
      <t>キジュンホウ</t>
    </rPh>
    <rPh sb="9" eb="10">
      <t>ダイ</t>
    </rPh>
    <rPh sb="12" eb="14">
      <t>ジョウダイ</t>
    </rPh>
    <phoneticPr fontId="4"/>
  </si>
  <si>
    <t>要</t>
    <rPh sb="0" eb="1">
      <t>ヨウ</t>
    </rPh>
    <phoneticPr fontId="2"/>
  </si>
  <si>
    <t>否</t>
    <rPh sb="0" eb="1">
      <t>ヒ</t>
    </rPh>
    <phoneticPr fontId="2"/>
  </si>
  <si>
    <t>規定調査の要否</t>
    <rPh sb="0" eb="4">
      <t>キテイチョウサ</t>
    </rPh>
    <rPh sb="5" eb="7">
      <t>ヨウヒ</t>
    </rPh>
    <phoneticPr fontId="2"/>
  </si>
  <si>
    <r>
      <t>（建築計画概要書第二面 入力）</t>
    </r>
    <r>
      <rPr>
        <b/>
        <sz val="11"/>
        <color indexed="63"/>
        <rFont val="MS UI Gothic"/>
        <family val="3"/>
        <charset val="128"/>
      </rPr>
      <t>［建築基準法第１２条第１項の規定による調査の要否］</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チョウサ</t>
    </rPh>
    <rPh sb="37" eb="39">
      <t>ヨウヒ</t>
    </rPh>
    <phoneticPr fontId="2"/>
  </si>
  <si>
    <t>要</t>
    <rPh sb="0" eb="1">
      <t>ヨウ</t>
    </rPh>
    <phoneticPr fontId="2"/>
  </si>
  <si>
    <t>否</t>
    <rPh sb="0" eb="1">
      <t>ヒ</t>
    </rPh>
    <phoneticPr fontId="2"/>
  </si>
  <si>
    <t>⑬</t>
    <phoneticPr fontId="2"/>
  </si>
  <si>
    <t>建築基準法施行令第121条の2の規定の適用を受ける直通階段で屋外に設けるものがある場合には、</t>
    <rPh sb="0" eb="23">
      <t>ケンチクキジュンホウセコウレイダイ121ジョウノ2ノキテイノテキヨウヲウ</t>
    </rPh>
    <rPh sb="25" eb="29">
      <t>チョクツウカイダン</t>
    </rPh>
    <rPh sb="30" eb="32">
      <t>オクガイ</t>
    </rPh>
    <rPh sb="33" eb="34">
      <t>モウ</t>
    </rPh>
    <rPh sb="41" eb="43">
      <t>バアイ</t>
    </rPh>
    <phoneticPr fontId="2"/>
  </si>
  <si>
    <t>当該直通階段が木造であるか否かについて、備考欄に記載してください。また、当該直通階段が</t>
    <rPh sb="0" eb="6">
      <t>トウガイチョクツウカイダン</t>
    </rPh>
    <rPh sb="7" eb="9">
      <t>モクゾウ</t>
    </rPh>
    <rPh sb="13" eb="14">
      <t>イナ</t>
    </rPh>
    <rPh sb="20" eb="23">
      <t>ビコウラン</t>
    </rPh>
    <rPh sb="24" eb="26">
      <t>キサイ</t>
    </rPh>
    <rPh sb="36" eb="42">
      <t>トウガイチョクツウカイダン</t>
    </rPh>
    <phoneticPr fontId="2"/>
  </si>
  <si>
    <t>木造である場合には、（注意）５．⑨及び⑩を参酌して、当該直通階段に用いる材料の種類並びに</t>
    <rPh sb="0" eb="2">
      <t>モクゾウ</t>
    </rPh>
    <rPh sb="5" eb="7">
      <t>バアイ</t>
    </rPh>
    <rPh sb="11" eb="13">
      <t>チュウイ</t>
    </rPh>
    <rPh sb="17" eb="18">
      <t>オヨ</t>
    </rPh>
    <rPh sb="21" eb="23">
      <t>サンシャク</t>
    </rPh>
    <rPh sb="26" eb="32">
      <t>トウガイチョクツウカイダン</t>
    </rPh>
    <rPh sb="33" eb="34">
      <t>モチ</t>
    </rPh>
    <rPh sb="36" eb="38">
      <t>ザイリョウ</t>
    </rPh>
    <rPh sb="39" eb="42">
      <t>シュルイナラ</t>
    </rPh>
    <phoneticPr fontId="2"/>
  </si>
  <si>
    <t>当該直通階段の構造、防腐措置及び施工状況に関する照合内容、照合方法並びに照合結果について、</t>
    <rPh sb="0" eb="10">
      <t>トウガイチョクツウ</t>
    </rPh>
    <rPh sb="10" eb="15">
      <t>ボウフソチオヨ</t>
    </rPh>
    <rPh sb="16" eb="20">
      <t>セコウジョウキョウ</t>
    </rPh>
    <rPh sb="21" eb="22">
      <t>カン</t>
    </rPh>
    <rPh sb="24" eb="28">
      <t>ショウゴウナイヨウ</t>
    </rPh>
    <rPh sb="29" eb="34">
      <t>ショウゴウホウホウナラ</t>
    </rPh>
    <rPh sb="36" eb="40">
      <t>ショウゴウケッカ</t>
    </rPh>
    <phoneticPr fontId="2"/>
  </si>
  <si>
    <t>併せて同欄に記載してください。</t>
    <rPh sb="0" eb="1">
      <t>アワ</t>
    </rPh>
    <rPh sb="3" eb="5">
      <t>ドウラン</t>
    </rPh>
    <rPh sb="6" eb="8">
      <t>キサイ</t>
    </rPh>
    <phoneticPr fontId="2"/>
  </si>
  <si>
    <t>多用途</t>
    <rPh sb="0" eb="1">
      <t>タ</t>
    </rPh>
    <rPh sb="1" eb="3">
      <t>ヨウト</t>
    </rPh>
    <phoneticPr fontId="4"/>
  </si>
  <si>
    <t>【ニ．工事の予定期間】</t>
    <rPh sb="3" eb="5">
      <t>コウジ</t>
    </rPh>
    <rPh sb="6" eb="10">
      <t>ヨテイキカン</t>
    </rPh>
    <phoneticPr fontId="4"/>
  </si>
  <si>
    <t>月間）</t>
    <rPh sb="0" eb="2">
      <t>ツキカン</t>
    </rPh>
    <phoneticPr fontId="2"/>
  </si>
  <si>
    <t>【ホ．工事部分の床面積の合計】</t>
    <rPh sb="3" eb="5">
      <t>コウジ</t>
    </rPh>
    <rPh sb="5" eb="7">
      <t>ブブン</t>
    </rPh>
    <rPh sb="8" eb="11">
      <t>ユカメンセキ</t>
    </rPh>
    <phoneticPr fontId="4"/>
  </si>
  <si>
    <t>【ヘ．建築工事費予定額】</t>
    <rPh sb="3" eb="5">
      <t>ケンチク</t>
    </rPh>
    <rPh sb="5" eb="8">
      <t>コウジヒ</t>
    </rPh>
    <rPh sb="8" eb="10">
      <t>ヨテイ</t>
    </rPh>
    <rPh sb="10" eb="11">
      <t>ガク</t>
    </rPh>
    <phoneticPr fontId="4"/>
  </si>
  <si>
    <t>【ト．新築工事の場合における地上の階数】</t>
    <rPh sb="3" eb="7">
      <t>シンチクコウジ</t>
    </rPh>
    <rPh sb="8" eb="10">
      <t>バアイ</t>
    </rPh>
    <rPh sb="14" eb="16">
      <t>チジョウ</t>
    </rPh>
    <rPh sb="17" eb="19">
      <t>カイスウ</t>
    </rPh>
    <phoneticPr fontId="4"/>
  </si>
  <si>
    <t>【チ．新築工事の場合における地下の階数】</t>
    <rPh sb="3" eb="7">
      <t>シンチクコウジ</t>
    </rPh>
    <rPh sb="8" eb="10">
      <t>バアイ</t>
    </rPh>
    <rPh sb="14" eb="16">
      <t>チカ</t>
    </rPh>
    <rPh sb="17" eb="19">
      <t>カイスウ</t>
    </rPh>
    <phoneticPr fontId="4"/>
  </si>
  <si>
    <t>【ハ．新設住宅の資金】</t>
    <rPh sb="3" eb="7">
      <t>シンセツジュウタク</t>
    </rPh>
    <rPh sb="8" eb="10">
      <t>シキン</t>
    </rPh>
    <phoneticPr fontId="4"/>
  </si>
  <si>
    <t>【ニ．住宅の建築工法】</t>
    <rPh sb="3" eb="5">
      <t>ジュウタク</t>
    </rPh>
    <rPh sb="6" eb="8">
      <t>ケンチク</t>
    </rPh>
    <rPh sb="8" eb="10">
      <t>コウホウ</t>
    </rPh>
    <phoneticPr fontId="4"/>
  </si>
  <si>
    <t>【ホ．住宅の種類】</t>
    <rPh sb="3" eb="5">
      <t>ジュウタク</t>
    </rPh>
    <rPh sb="6" eb="8">
      <t>シュルイ</t>
    </rPh>
    <phoneticPr fontId="4"/>
  </si>
  <si>
    <t>【へ．住宅の建て方】</t>
    <rPh sb="3" eb="5">
      <t>ジュウタク</t>
    </rPh>
    <rPh sb="6" eb="7">
      <t>タ</t>
    </rPh>
    <rPh sb="8" eb="9">
      <t>カタ</t>
    </rPh>
    <phoneticPr fontId="4"/>
  </si>
  <si>
    <t>【ト．利用関係】</t>
    <rPh sb="3" eb="5">
      <t>リヨウ</t>
    </rPh>
    <rPh sb="5" eb="7">
      <t>カンケイ</t>
    </rPh>
    <phoneticPr fontId="4"/>
  </si>
  <si>
    <t>【リ．工事部分の床面積合計】</t>
    <rPh sb="3" eb="5">
      <t>コウジ</t>
    </rPh>
    <rPh sb="5" eb="7">
      <t>ブブン</t>
    </rPh>
    <phoneticPr fontId="4"/>
  </si>
  <si>
    <t>住宅金融支援機構住宅</t>
    <rPh sb="8" eb="10">
      <t>ジュウタク</t>
    </rPh>
    <phoneticPr fontId="2"/>
  </si>
  <si>
    <t>都市再生機構住宅</t>
    <rPh sb="6" eb="8">
      <t>ジュウタク</t>
    </rPh>
    <phoneticPr fontId="2"/>
  </si>
  <si>
    <t>民間資金住宅</t>
    <rPh sb="4" eb="6">
      <t>ジュウタク</t>
    </rPh>
    <phoneticPr fontId="2"/>
  </si>
  <si>
    <t>公営住宅</t>
    <rPh sb="2" eb="4">
      <t>ジュウタク</t>
    </rPh>
    <phoneticPr fontId="2"/>
  </si>
  <si>
    <t>【チ．住宅の戸数】</t>
    <rPh sb="3" eb="5">
      <t>ジュウタク</t>
    </rPh>
    <rPh sb="6" eb="7">
      <t>ト</t>
    </rPh>
    <rPh sb="7" eb="8">
      <t>スウ</t>
    </rPh>
    <phoneticPr fontId="4"/>
  </si>
  <si>
    <t>新築</t>
    <rPh sb="0" eb="2">
      <t>シンチク</t>
    </rPh>
    <phoneticPr fontId="2"/>
  </si>
  <si>
    <t>物品販売業を</t>
    <rPh sb="0" eb="2">
      <t>ブッピン</t>
    </rPh>
    <rPh sb="2" eb="4">
      <t>ハンバイ</t>
    </rPh>
    <rPh sb="4" eb="5">
      <t>ギョウ</t>
    </rPh>
    <phoneticPr fontId="4"/>
  </si>
  <si>
    <t>営む店舗等</t>
  </si>
  <si>
    <t>【1．着工及び工事予定の予定期日】</t>
    <rPh sb="3" eb="6">
      <t>チャッコウオヨ</t>
    </rPh>
    <rPh sb="7" eb="9">
      <t>コウジ</t>
    </rPh>
    <rPh sb="9" eb="11">
      <t>ヨテイ</t>
    </rPh>
    <rPh sb="12" eb="16">
      <t>ヨテイキジツ</t>
    </rPh>
    <phoneticPr fontId="4"/>
  </si>
  <si>
    <t>【イ．着工予定期日】</t>
    <rPh sb="3" eb="9">
      <t>チャッコウヨテイキジツ</t>
    </rPh>
    <phoneticPr fontId="2"/>
  </si>
  <si>
    <t>【ロ．工事完了予定期日】</t>
    <rPh sb="3" eb="11">
      <t>コウジカンリョウヨテイキジツ</t>
    </rPh>
    <phoneticPr fontId="2"/>
  </si>
  <si>
    <t>【イ．建築主の種別】</t>
    <rPh sb="3" eb="6">
      <t>ケンチクヌシ</t>
    </rPh>
    <rPh sb="7" eb="9">
      <t>シュベツ</t>
    </rPh>
    <phoneticPr fontId="4"/>
  </si>
  <si>
    <t>【ロ．資本の額または出資の総額】</t>
    <rPh sb="3" eb="5">
      <t>シホン</t>
    </rPh>
    <rPh sb="6" eb="7">
      <t>ガク</t>
    </rPh>
    <rPh sb="10" eb="12">
      <t>シュッシ</t>
    </rPh>
    <rPh sb="13" eb="15">
      <t>ソウガク</t>
    </rPh>
    <phoneticPr fontId="4"/>
  </si>
  <si>
    <t>(1)</t>
    <phoneticPr fontId="2"/>
  </si>
  <si>
    <t>1,000万円以下</t>
    <rPh sb="5" eb="9">
      <t>マンエンイカ</t>
    </rPh>
    <phoneticPr fontId="2"/>
  </si>
  <si>
    <t>(2)</t>
    <phoneticPr fontId="2"/>
  </si>
  <si>
    <t>1,000万円超～3,000万円以下</t>
    <rPh sb="6" eb="8">
      <t>エンチョウ</t>
    </rPh>
    <rPh sb="14" eb="15">
      <t>マン</t>
    </rPh>
    <rPh sb="15" eb="16">
      <t>エン</t>
    </rPh>
    <rPh sb="16" eb="18">
      <t>イカ</t>
    </rPh>
    <phoneticPr fontId="2"/>
  </si>
  <si>
    <t>(3)</t>
    <phoneticPr fontId="2"/>
  </si>
  <si>
    <t>3,000万円超～1億円以下</t>
    <rPh sb="6" eb="8">
      <t>エンチョウ</t>
    </rPh>
    <rPh sb="10" eb="11">
      <t>オク</t>
    </rPh>
    <rPh sb="11" eb="12">
      <t>エン</t>
    </rPh>
    <rPh sb="12" eb="14">
      <t>イカ</t>
    </rPh>
    <phoneticPr fontId="2"/>
  </si>
  <si>
    <t>(4)</t>
    <phoneticPr fontId="2"/>
  </si>
  <si>
    <t>1億円超～10億円以下</t>
    <rPh sb="1" eb="2">
      <t>オク</t>
    </rPh>
    <rPh sb="2" eb="4">
      <t>エンチョウ</t>
    </rPh>
    <rPh sb="7" eb="8">
      <t>オク</t>
    </rPh>
    <rPh sb="8" eb="9">
      <t>エン</t>
    </rPh>
    <rPh sb="9" eb="11">
      <t>イカ</t>
    </rPh>
    <phoneticPr fontId="2"/>
  </si>
  <si>
    <t>(5)</t>
    <phoneticPr fontId="2"/>
  </si>
  <si>
    <t>10億円超</t>
    <rPh sb="2" eb="4">
      <t>オクエン</t>
    </rPh>
    <rPh sb="4" eb="5">
      <t>コ</t>
    </rPh>
    <phoneticPr fontId="2"/>
  </si>
  <si>
    <t>【2．建築主】</t>
    <rPh sb="3" eb="5">
      <t>ケンチク</t>
    </rPh>
    <rPh sb="5" eb="6">
      <t>ヌシ</t>
    </rPh>
    <phoneticPr fontId="4"/>
  </si>
  <si>
    <t>【3．敷地の位置】</t>
    <rPh sb="3" eb="5">
      <t>シキチ</t>
    </rPh>
    <rPh sb="6" eb="8">
      <t>イチ</t>
    </rPh>
    <phoneticPr fontId="4"/>
  </si>
  <si>
    <t>２欄の「イ」において、「会社」とは、株式会社、合名会社、合資会社及び合同会社をいい、特別の法律により設立された法人で会社であるものを含みます。</t>
    <phoneticPr fontId="2"/>
  </si>
  <si>
    <t>２欄の「ロ」は、建築主が会社であるときのみ記入してください。</t>
    <phoneticPr fontId="2"/>
  </si>
  <si>
    <t>３欄の「ロ」において、「区域区分非設定都市計画区域」とは、区域区分が定められていない都市計画区域をいいます。</t>
    <phoneticPr fontId="2"/>
  </si>
  <si>
    <t>はん用機械器具製造業，生産用機械器具製造業，業務用機械器具製造業，電子部品・デバイス・電子回路製造業，電気機械器具製造業，情報通信機械器具製造業，輸送用機械器具製造業</t>
    <phoneticPr fontId="2"/>
  </si>
  <si>
    <t>５欄において「(2)居住産業併用建築物」又は「(3)産業専用建築物」に該当する場合は、産業の用に供する部分について、次の表の記号の中から該当するものを選んで括弧内に記入してください。また、一敷地内に既存の建築物があるときは、記入に際しては、その部分と新たに建築する部分とを総合して判断してください。</t>
    <rPh sb="20" eb="21">
      <t>マタ</t>
    </rPh>
    <phoneticPr fontId="2"/>
  </si>
  <si>
    <t>６欄の「イ」は、建築物の数が１のときは「１」と記入し、建築物の数が２以上のときは、一の建築物（１棟）ごとに通し番号を付し、その番号を記入し、「ロ」は、一の建築物中に、２種類以上の用途（既存部分があるときは、その用途を含む。）があるときは、「多用途」のチェックボックスに「レ」マークを入れて、一番大きい床面積の用途について記入してください。居住産業併用建築物については、産業の用に供する部分について該当するチェックボックスに「レ」マークを入れてください。</t>
    <rPh sb="141" eb="142">
      <t>イ</t>
    </rPh>
    <rPh sb="218" eb="219">
      <t>イ</t>
    </rPh>
    <phoneticPr fontId="2"/>
  </si>
  <si>
    <t>６欄の「ヘ」は、建築設備費を含んだ額を記入してください。</t>
    <phoneticPr fontId="2"/>
  </si>
  <si>
    <t>６欄の「ハ」は、工事部分が２種類以上の構造からなるときは、床面積が最も大きい部分の構造について記入してください。</t>
    <rPh sb="1" eb="2">
      <t>ラン</t>
    </rPh>
    <rPh sb="8" eb="12">
      <t>コウジブブン</t>
    </rPh>
    <rPh sb="14" eb="18">
      <t>シュルイイジョウ</t>
    </rPh>
    <rPh sb="19" eb="21">
      <t>コウゾウ</t>
    </rPh>
    <rPh sb="29" eb="32">
      <t>ユカメンセキ</t>
    </rPh>
    <rPh sb="33" eb="34">
      <t>モット</t>
    </rPh>
    <rPh sb="35" eb="36">
      <t>オオ</t>
    </rPh>
    <rPh sb="38" eb="40">
      <t>ブブン</t>
    </rPh>
    <rPh sb="41" eb="43">
      <t>コウゾウ</t>
    </rPh>
    <rPh sb="47" eb="49">
      <t>キニュウ</t>
    </rPh>
    <phoneticPr fontId="2"/>
  </si>
  <si>
    <t>６欄の「ニ」は、その建築物の規模に見合った月数を記入してください。</t>
    <rPh sb="1" eb="2">
      <t>ラン</t>
    </rPh>
    <rPh sb="10" eb="13">
      <t>ケンチクブツ</t>
    </rPh>
    <rPh sb="14" eb="16">
      <t>キボ</t>
    </rPh>
    <rPh sb="17" eb="19">
      <t>ミア</t>
    </rPh>
    <rPh sb="21" eb="23">
      <t>ツキスウ</t>
    </rPh>
    <rPh sb="24" eb="26">
      <t>キニュウ</t>
    </rPh>
    <phoneticPr fontId="2"/>
  </si>
  <si>
    <t>第三面は、建築物が居住専用住宅又は居住産業併用建築物である場合に作成してください。当該建築物の数が２以上のときは、一の建築物（１棟）ごとに作成してください。</t>
    <rPh sb="0" eb="3">
      <t>ダイサンメン</t>
    </rPh>
    <rPh sb="5" eb="8">
      <t>ケンチクブツ</t>
    </rPh>
    <rPh sb="9" eb="15">
      <t>キョジュウセンヨウジュウタク</t>
    </rPh>
    <rPh sb="15" eb="16">
      <t>マタ</t>
    </rPh>
    <rPh sb="17" eb="26">
      <t>キョジュウサンギョウヘイヨウケンチクブツ</t>
    </rPh>
    <rPh sb="29" eb="31">
      <t>バアイ</t>
    </rPh>
    <rPh sb="32" eb="34">
      <t>サクセイ</t>
    </rPh>
    <rPh sb="41" eb="46">
      <t>トウガイケンチクブツ</t>
    </rPh>
    <rPh sb="47" eb="48">
      <t>カズ</t>
    </rPh>
    <rPh sb="50" eb="52">
      <t>イジョウ</t>
    </rPh>
    <rPh sb="57" eb="58">
      <t>イチ</t>
    </rPh>
    <rPh sb="59" eb="62">
      <t>ケンチクブツ</t>
    </rPh>
    <rPh sb="64" eb="65">
      <t>トウ</t>
    </rPh>
    <rPh sb="69" eb="71">
      <t>サクセイ</t>
    </rPh>
    <phoneticPr fontId="2"/>
  </si>
  <si>
    <t>１欄の「イ」は、第二面の６欄の「イ」に記入した番号と同じ番号を記入してください。</t>
    <rPh sb="1" eb="2">
      <t>ラン</t>
    </rPh>
    <rPh sb="8" eb="11">
      <t>ダイニメン</t>
    </rPh>
    <rPh sb="13" eb="14">
      <t>ラン</t>
    </rPh>
    <rPh sb="19" eb="21">
      <t>キニュウ</t>
    </rPh>
    <rPh sb="23" eb="25">
      <t>バンゴウ</t>
    </rPh>
    <rPh sb="26" eb="27">
      <t>オナ</t>
    </rPh>
    <rPh sb="28" eb="30">
      <t>バンゴウ</t>
    </rPh>
    <rPh sb="31" eb="33">
      <t>キニュウ</t>
    </rPh>
    <phoneticPr fontId="2"/>
  </si>
  <si>
    <t>１欄の「ロ」から「ト」までは、該当するチェックボックスに「レ」マークを入れてください。</t>
    <rPh sb="35" eb="36">
      <t>イ</t>
    </rPh>
    <phoneticPr fontId="2"/>
  </si>
  <si>
    <t>１欄の「ハ」は、当該住宅が新設のときのみ記入してください。「民間資金住宅」とは、国、地方公共団体、独立行政法人住宅金融支援機構等の公的な機関の資金に全くよらず、民間資金のみで建てる住宅をいいます。「住宅金融支援機構住宅」とは、独立行政法人住宅金融支援機構から建設資金の融資を受けた住宅をいい、融資額の大小は問いません。「都市再生機構住宅」とは、独立行政法人都市再生機構が分譲又は賃貸を目的として建てた住宅をいいます。</t>
    <rPh sb="160" eb="168">
      <t>トシサイセイキコウジュウタク</t>
    </rPh>
    <rPh sb="172" eb="178">
      <t>ドクリツギョウセイホウジン</t>
    </rPh>
    <rPh sb="178" eb="184">
      <t>トシサイセイキコウ</t>
    </rPh>
    <rPh sb="185" eb="187">
      <t>ブンジョウ</t>
    </rPh>
    <rPh sb="187" eb="188">
      <t>マタ</t>
    </rPh>
    <rPh sb="189" eb="191">
      <t>チンタイ</t>
    </rPh>
    <rPh sb="192" eb="194">
      <t>モクテキ</t>
    </rPh>
    <rPh sb="197" eb="198">
      <t>タ</t>
    </rPh>
    <rPh sb="200" eb="202">
      <t>ジュウタク</t>
    </rPh>
    <phoneticPr fontId="2"/>
  </si>
  <si>
    <t>１欄の「ホ」において、「専用住宅」とは、専ら居住の目的だけのために建築するもので、住宅内に店舗、事務所、作業場等の業務の用に供する部分がないものをいいます。「併用住宅」とは、住宅内に店舗、事務所、作業場等の業務の用に供する部分があって居住部分と機能的に結合し戸をなしているもので、居住部分の床面積の合計が５分の１以上のものをいいます。「その他の住宅」とは、主に工場、学校、官公署、旅館、下宿屋、浴場、社寺等の建築物に付属して、これと結合している住宅をいいます。</t>
    <rPh sb="12" eb="16">
      <t>センヨウジュウタク</t>
    </rPh>
    <rPh sb="20" eb="21">
      <t>モッパ</t>
    </rPh>
    <rPh sb="22" eb="24">
      <t>キョジュウ</t>
    </rPh>
    <rPh sb="25" eb="27">
      <t>モクテキ</t>
    </rPh>
    <rPh sb="33" eb="35">
      <t>ケンチク</t>
    </rPh>
    <rPh sb="41" eb="44">
      <t>ジュウタクナイ</t>
    </rPh>
    <rPh sb="45" eb="47">
      <t>テンポ</t>
    </rPh>
    <rPh sb="48" eb="51">
      <t>ジムショ</t>
    </rPh>
    <rPh sb="52" eb="56">
      <t>サギョウバトウ</t>
    </rPh>
    <rPh sb="57" eb="59">
      <t>ギョウム</t>
    </rPh>
    <rPh sb="60" eb="61">
      <t>ヨウ</t>
    </rPh>
    <rPh sb="62" eb="63">
      <t>キョウ</t>
    </rPh>
    <rPh sb="65" eb="67">
      <t>ブブン</t>
    </rPh>
    <rPh sb="79" eb="83">
      <t>ヘイヨウジュウタク</t>
    </rPh>
    <rPh sb="87" eb="90">
      <t>ジュウタクナイ</t>
    </rPh>
    <rPh sb="91" eb="93">
      <t>テンポ</t>
    </rPh>
    <rPh sb="94" eb="97">
      <t>ジムショ</t>
    </rPh>
    <rPh sb="98" eb="101">
      <t>サギョウバ</t>
    </rPh>
    <rPh sb="101" eb="102">
      <t>トウ</t>
    </rPh>
    <rPh sb="103" eb="105">
      <t>ギョウム</t>
    </rPh>
    <rPh sb="106" eb="107">
      <t>ヨウ</t>
    </rPh>
    <rPh sb="108" eb="109">
      <t>キョウ</t>
    </rPh>
    <rPh sb="111" eb="113">
      <t>ブブン</t>
    </rPh>
    <rPh sb="117" eb="121">
      <t>キョジュウブブン</t>
    </rPh>
    <rPh sb="122" eb="125">
      <t>キノウテキ</t>
    </rPh>
    <rPh sb="126" eb="128">
      <t>ケツゴウ</t>
    </rPh>
    <rPh sb="129" eb="130">
      <t>コ</t>
    </rPh>
    <rPh sb="140" eb="144">
      <t>キョジュウブブン</t>
    </rPh>
    <rPh sb="145" eb="148">
      <t>ユカメンセキ</t>
    </rPh>
    <rPh sb="149" eb="151">
      <t>ゴウケイ</t>
    </rPh>
    <rPh sb="153" eb="154">
      <t>ブン</t>
    </rPh>
    <rPh sb="156" eb="158">
      <t>イジョウ</t>
    </rPh>
    <phoneticPr fontId="2"/>
  </si>
  <si>
    <t>１欄の「ヘ」において、「長屋建住宅」とは、廊下、階段等を共用しない２戸以上の住宅を連続する建て方の住宅（連続建）をいい、廊下、階段等を共用しないで２戸以上の住宅を重ねたもの（重ね建）を含みます。「共同住宅」とは、長屋建住宅以外の住宅で、一の建築物内に２戸以上の住宅があるものをいい、一般的には、アパート又はマンションといわれるものです。</t>
    <rPh sb="1" eb="2">
      <t>ラン</t>
    </rPh>
    <phoneticPr fontId="2"/>
  </si>
  <si>
    <t>⑨</t>
    <phoneticPr fontId="2"/>
  </si>
  <si>
    <t>１欄において「(1)居住専用建築物」に該当する場合は、（注意）3．⑥に準じて括弧内に該当する記号を記入してください。</t>
    <phoneticPr fontId="2"/>
  </si>
  <si>
    <t>２欄、３欄及び６欄は、該当するチェックボックスに「レ」マークを入れてください。</t>
    <rPh sb="31" eb="32">
      <t>イ</t>
    </rPh>
    <phoneticPr fontId="2"/>
  </si>
  <si>
    <t>【ﾛ．建築基準法第６条の４第１項の規定による確認の特例の適用の有無】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</si>
  <si>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【ﾊ．建築基準法施行令第１０条各号に掲げる建築物の区分】</t>
  </si>
  <si>
    <t>【ﾆ．認定型式の認定番号】</t>
    <rPh sb="8" eb="10">
      <t>ニンテイ</t>
    </rPh>
    <phoneticPr fontId="4"/>
  </si>
  <si>
    <t>【ｲ．階別】</t>
  </si>
  <si>
    <t>【ﾛ．合計】</t>
  </si>
  <si>
    <t>【ｲ．】</t>
  </si>
  <si>
    <t>【ﾛ．】</t>
  </si>
  <si>
    <t>【ﾊ．】</t>
  </si>
  <si>
    <t>【ﾆ．】</t>
  </si>
  <si>
    <t>【ﾎ．】</t>
  </si>
  <si>
    <t>【ﾍ．】</t>
  </si>
  <si>
    <t>2022年</t>
    <rPh sb="4" eb="5">
      <t>ネン</t>
    </rPh>
    <phoneticPr fontId="2"/>
  </si>
  <si>
    <t>２欄の「イ」及びの「ロ」、３欄の「ロ」、４欄並びに６欄の「ロ」及び「ハ」は、該当するチェックボックスに「レ」マークをいれてください。</t>
    <rPh sb="6" eb="7">
      <t>オヨ</t>
    </rPh>
    <rPh sb="21" eb="22">
      <t>ラン</t>
    </rPh>
    <rPh sb="22" eb="23">
      <t>ナラ</t>
    </rPh>
    <rPh sb="31" eb="32">
      <t>オヨ</t>
    </rPh>
    <phoneticPr fontId="2"/>
  </si>
  <si>
    <t>８欄は、該当するチェックボックスに「レ」マークを入れ、提出済の場合には、提出をした所管行政庁名又は</t>
    <phoneticPr fontId="2"/>
  </si>
  <si>
    <t>登録建築物エネルギー消費性能判定機関の名称及び事務所の所在地を記入してください。</t>
  </si>
  <si>
    <t>未提出の場合には、提出する予定の所管行政庁名又は登録建築物エネルギー消費性能判定機関の名称</t>
  </si>
  <si>
    <t>及び事務所の所在地を記入し、提出をした後に、遅滞なく、提出をした旨（提出先を変更した場合においては、</t>
  </si>
  <si>
    <t>提出をした所管行政庁名又は登録建築物エネルギー消費性能判定機関の名称及び事務所の所在地を</t>
  </si>
  <si>
    <t>含む。）を届け出てください。なお、所在地については、〇〇県〇〇市、郡〇〇町、村、程度で結構です。</t>
  </si>
  <si>
    <t>規定する床面積を記入する等、提出が不要である理由を記入してください。特に必要がある場合には、</t>
  </si>
  <si>
    <t>有さない場合その他の提出が不要であることが明らかな場合は、記入する必要はありません。</t>
  </si>
  <si>
    <t>住居表示が定まっているときは、２欄に記入してください。</t>
  </si>
  <si>
    <t>各階平面図等の図書によりその根拠を明らかにしてください。なお、延べ面積が300平方メートル未満で</t>
    <phoneticPr fontId="2"/>
  </si>
  <si>
    <t>計画の変更申請の際は、19欄に第４面に係る部分の変更の概要について記入してください。</t>
    <rPh sb="0" eb="2">
      <t>ケイカク</t>
    </rPh>
    <rPh sb="3" eb="5">
      <t>ヘンコウ</t>
    </rPh>
    <rPh sb="5" eb="7">
      <t>シンセイ</t>
    </rPh>
    <rPh sb="8" eb="9">
      <t>サイ</t>
    </rPh>
    <rPh sb="13" eb="14">
      <t>ラン</t>
    </rPh>
    <rPh sb="15" eb="16">
      <t>ダイ</t>
    </rPh>
    <rPh sb="17" eb="18">
      <t>メン</t>
    </rPh>
    <rPh sb="19" eb="20">
      <t>カカ</t>
    </rPh>
    <rPh sb="21" eb="23">
      <t>ブブン</t>
    </rPh>
    <rPh sb="24" eb="26">
      <t>ヘンコウ</t>
    </rPh>
    <rPh sb="27" eb="29">
      <t>ガイヨウ</t>
    </rPh>
    <rPh sb="33" eb="35">
      <t>キニュウ</t>
    </rPh>
    <phoneticPr fontId="4"/>
  </si>
  <si>
    <t>７欄は、別紙の表の用途の区分に従い対応する記号を記入した上で、用途をできるだけ具体的に書き、</t>
    <rPh sb="1" eb="2">
      <t>ラン</t>
    </rPh>
    <rPh sb="4" eb="6">
      <t>ベッシ</t>
    </rPh>
    <rPh sb="7" eb="8">
      <t>ヒョウ</t>
    </rPh>
    <rPh sb="9" eb="11">
      <t>ヨウト</t>
    </rPh>
    <rPh sb="12" eb="14">
      <t>クブン</t>
    </rPh>
    <rPh sb="15" eb="16">
      <t>シタガ</t>
    </rPh>
    <rPh sb="17" eb="19">
      <t>タイオウ</t>
    </rPh>
    <rPh sb="21" eb="23">
      <t>キゴウ</t>
    </rPh>
    <rPh sb="24" eb="26">
      <t>キニュウ</t>
    </rPh>
    <rPh sb="28" eb="29">
      <t>ウエ</t>
    </rPh>
    <rPh sb="31" eb="33">
      <t>ヨウト</t>
    </rPh>
    <rPh sb="39" eb="40">
      <t>グ</t>
    </rPh>
    <phoneticPr fontId="4"/>
  </si>
  <si>
    <t>あっては、この申請を直前の中間検査申請をした株式会社東日本住宅評価センターに対して行う場合には、確</t>
    <rPh sb="17" eb="19">
      <t>シンセイ</t>
    </rPh>
    <rPh sb="22" eb="26">
      <t>カブシキガイシャ</t>
    </rPh>
    <rPh sb="26" eb="27">
      <t>ヒガシ</t>
    </rPh>
    <rPh sb="27" eb="29">
      <t>ニホン</t>
    </rPh>
    <rPh sb="29" eb="31">
      <t>ジュウタク</t>
    </rPh>
    <rPh sb="31" eb="33">
      <t>ヒョウカ</t>
    </rPh>
    <phoneticPr fontId="4"/>
  </si>
  <si>
    <t>部分及び同法第３５条の適用を受ける部分について記載してください。</t>
    <rPh sb="2" eb="3">
      <t>オヨ</t>
    </rPh>
    <rPh sb="4" eb="6">
      <t>ドウホウ</t>
    </rPh>
    <rPh sb="6" eb="7">
      <t>ダイ</t>
    </rPh>
    <rPh sb="9" eb="10">
      <t>ジョウ</t>
    </rPh>
    <rPh sb="11" eb="13">
      <t>テキヨウ</t>
    </rPh>
    <rPh sb="14" eb="15">
      <t>ウ</t>
    </rPh>
    <rPh sb="17" eb="19">
      <t>ブブン</t>
    </rPh>
    <phoneticPr fontId="2"/>
  </si>
  <si>
    <t>建築基準法第88条第1項に規定する工作物のうち同法施行令第138条第2項第1号に掲げるものにあっては、</t>
    <phoneticPr fontId="2"/>
  </si>
  <si>
    <t xml:space="preserve">
「工作物（昇降機）」のチェックボックスに｢レ｣マークを入れてください。</t>
    <phoneticPr fontId="2"/>
  </si>
  <si>
    <t>査申請をした株式会社東日本住宅評価センターに対して行う場合には、確認から直前の中間検査までの工事</t>
    <rPh sb="1" eb="3">
      <t>シンセイ</t>
    </rPh>
    <rPh sb="6" eb="10">
      <t>カブシキガイシャ</t>
    </rPh>
    <rPh sb="10" eb="11">
      <t>ヒガシ</t>
    </rPh>
    <rPh sb="11" eb="13">
      <t>ニホン</t>
    </rPh>
    <rPh sb="13" eb="15">
      <t>ジュウタク</t>
    </rPh>
    <rPh sb="15" eb="17">
      <t>ヒョウカ</t>
    </rPh>
    <phoneticPr fontId="4"/>
  </si>
  <si>
    <t>行令第２０条の7第１項第１号に規定する内装の仕上げに用いる建築材料の種別並びに当該建築材料を用い</t>
    <rPh sb="46" eb="47">
      <t>モチ</t>
    </rPh>
    <phoneticPr fontId="4"/>
  </si>
  <si>
    <t>用を受けず、かつ、建築士法第３条から第３条の３までの規定に含まれないものを除く。以下同じ）に関する工事</t>
    <phoneticPr fontId="2"/>
  </si>
  <si>
    <t>一件の建築工事で１欄の「ト」の(1)から(4)までに掲げる住宅の利用関係が２種類以上となる場合は、１欄の「チ」及び「リ」は当該住宅の利用関係の種類ごとに記入してください。</t>
    <phoneticPr fontId="2"/>
  </si>
  <si>
    <t>１欄において「(2)居住産業併用建築物」又は「(3)産業専用建築物」に該当する場合は、（注意）3．⑦に準じて括弧内に該当する記号を記入してください。また、一敷地内に除却しようとする建築物以外に既存の建築物があるときは、記入に際しては、その部分と除却しようとする部分とを総合して判断してください。</t>
    <rPh sb="20" eb="21">
      <t>マタ</t>
    </rPh>
    <phoneticPr fontId="2"/>
  </si>
  <si>
    <t>⑭　建築基準法第８８条第２項において準用する同法第８６条の７第1項（同法第４８条第１項から第１３項まで及</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4" eb="35">
      <t>ドウ</t>
    </rPh>
    <rPh sb="35" eb="36">
      <t>ホウ</t>
    </rPh>
    <rPh sb="36" eb="37">
      <t>ダイ</t>
    </rPh>
    <rPh sb="39" eb="40">
      <t>ジョウ</t>
    </rPh>
    <rPh sb="40" eb="41">
      <t>ダイ</t>
    </rPh>
    <rPh sb="42" eb="43">
      <t>コウ</t>
    </rPh>
    <rPh sb="45" eb="46">
      <t>ダイ</t>
    </rPh>
    <rPh sb="48" eb="49">
      <t>コウ</t>
    </rPh>
    <rPh sb="51" eb="52">
      <t>オヨ</t>
    </rPh>
    <phoneticPr fontId="4"/>
  </si>
  <si>
    <t>⑬</t>
    <phoneticPr fontId="2"/>
  </si>
  <si>
    <t>(その他の工事施工者)</t>
    <rPh sb="3" eb="4">
      <t>タ</t>
    </rPh>
    <rPh sb="5" eb="10">
      <t>コウジセコウシャ</t>
    </rPh>
    <phoneticPr fontId="2"/>
  </si>
  <si>
    <t>施工者氏名その他1</t>
    <rPh sb="7" eb="8">
      <t>タ</t>
    </rPh>
    <phoneticPr fontId="2"/>
  </si>
  <si>
    <t>施工者営業所名登録種類その他1</t>
    <phoneticPr fontId="2"/>
  </si>
  <si>
    <t>施工者営業所名資格その他1</t>
    <phoneticPr fontId="2"/>
  </si>
  <si>
    <t>施工者営業所登録番号その他1</t>
    <phoneticPr fontId="2"/>
  </si>
  <si>
    <t>施工者営業所名その他1</t>
    <phoneticPr fontId="2"/>
  </si>
  <si>
    <t>施工者郵便番号その他1</t>
    <phoneticPr fontId="2"/>
  </si>
  <si>
    <t>施工者所在地その他1</t>
    <phoneticPr fontId="2"/>
  </si>
  <si>
    <t>施工者電話番号その他1</t>
    <phoneticPr fontId="2"/>
  </si>
  <si>
    <t>（その他の工事施工者）</t>
    <rPh sb="3" eb="4">
      <t>タ</t>
    </rPh>
    <rPh sb="5" eb="10">
      <t>コウジセコウシャ</t>
    </rPh>
    <phoneticPr fontId="2"/>
  </si>
  <si>
    <t>一部構造</t>
    <rPh sb="0" eb="4">
      <t>イチブコウゾウ</t>
    </rPh>
    <phoneticPr fontId="2"/>
  </si>
  <si>
    <t>※工事予定期間</t>
    <rPh sb="1" eb="7">
      <t>コウジヨテイキカン</t>
    </rPh>
    <phoneticPr fontId="2"/>
  </si>
  <si>
    <r>
      <t>確認申請書（建築物）</t>
    </r>
    <r>
      <rPr>
        <sz val="14"/>
        <color indexed="63"/>
        <rFont val="Meiryo UI"/>
        <family val="3"/>
        <charset val="128"/>
      </rPr>
      <t>印刷画面</t>
    </r>
    <rPh sb="0" eb="2">
      <t>カクニン</t>
    </rPh>
    <rPh sb="6" eb="8">
      <t>ケンチク</t>
    </rPh>
    <rPh sb="8" eb="9">
      <t>ブツ</t>
    </rPh>
    <rPh sb="10" eb="12">
      <t>インサツ</t>
    </rPh>
    <rPh sb="12" eb="14">
      <t>ガメン</t>
    </rPh>
    <phoneticPr fontId="4"/>
  </si>
  <si>
    <t>株式会社東日本住宅評価センター</t>
    <phoneticPr fontId="4"/>
  </si>
  <si>
    <t>　下記について、株式会社東日本住宅評価センター確認検査業務約款第９条の規定により提出します。</t>
    <phoneticPr fontId="4"/>
  </si>
  <si>
    <t>平成28年国交省告1438号で国土交通大臣が定める変更</t>
    <rPh sb="0" eb="2">
      <t>ヘイセイ</t>
    </rPh>
    <rPh sb="4" eb="5">
      <t>ネン</t>
    </rPh>
    <rPh sb="5" eb="8">
      <t>コッコウショウ</t>
    </rPh>
    <rPh sb="8" eb="9">
      <t>コク</t>
    </rPh>
    <rPh sb="13" eb="14">
      <t>ゴウ</t>
    </rPh>
    <rPh sb="15" eb="17">
      <t>コクド</t>
    </rPh>
    <rPh sb="17" eb="19">
      <t>コウツウ</t>
    </rPh>
    <rPh sb="19" eb="21">
      <t>ダイジン</t>
    </rPh>
    <rPh sb="22" eb="23">
      <t>サダ</t>
    </rPh>
    <rPh sb="25" eb="27">
      <t>ヘンコウ</t>
    </rPh>
    <phoneticPr fontId="4"/>
  </si>
  <si>
    <t>記</t>
    <phoneticPr fontId="2"/>
  </si>
  <si>
    <t>【ｲ．</t>
  </si>
  <si>
    <t>建築物全体】</t>
  </si>
  <si>
    <t>【ﾛ．</t>
    <phoneticPr fontId="2"/>
  </si>
  <si>
    <t>地階の住宅又は老人ホーム等の部分】</t>
    <rPh sb="3" eb="5">
      <t>ジュウタク</t>
    </rPh>
    <rPh sb="5" eb="6">
      <t>マタ</t>
    </rPh>
    <rPh sb="7" eb="9">
      <t>ロウジン</t>
    </rPh>
    <rPh sb="12" eb="13">
      <t>トウ</t>
    </rPh>
    <phoneticPr fontId="2"/>
  </si>
  <si>
    <t>【ﾊ．</t>
    <phoneticPr fontId="4"/>
  </si>
  <si>
    <t>エレベーターの昇降路の部分】</t>
    <rPh sb="7" eb="9">
      <t>ショウコウ</t>
    </rPh>
    <rPh sb="9" eb="10">
      <t>ロ</t>
    </rPh>
    <rPh sb="11" eb="13">
      <t>ブブン</t>
    </rPh>
    <phoneticPr fontId="4"/>
  </si>
  <si>
    <t>【ﾆ．</t>
    <phoneticPr fontId="2"/>
  </si>
  <si>
    <t>共同住宅又は老人ホーム等の共用の廊下等の部分】</t>
    <rPh sb="4" eb="5">
      <t>マタ</t>
    </rPh>
    <rPh sb="6" eb="8">
      <t>ロウジン</t>
    </rPh>
    <rPh sb="11" eb="12">
      <t>トウ</t>
    </rPh>
    <phoneticPr fontId="2"/>
  </si>
  <si>
    <t>【ﾎ．</t>
  </si>
  <si>
    <t>自動車車庫等の部分】</t>
  </si>
  <si>
    <t>【ﾍ．</t>
    <phoneticPr fontId="4"/>
  </si>
  <si>
    <t>備蓄倉庫の部分】</t>
    <rPh sb="0" eb="2">
      <t>ビチク</t>
    </rPh>
    <rPh sb="2" eb="4">
      <t>ソウコ</t>
    </rPh>
    <rPh sb="5" eb="7">
      <t>ブブン</t>
    </rPh>
    <phoneticPr fontId="4"/>
  </si>
  <si>
    <t>【ﾄ．</t>
    <phoneticPr fontId="4"/>
  </si>
  <si>
    <t>蓄電池の設置部分】</t>
    <rPh sb="0" eb="3">
      <t>チクデンチ</t>
    </rPh>
    <rPh sb="4" eb="6">
      <t>セッチ</t>
    </rPh>
    <rPh sb="6" eb="8">
      <t>ブブン</t>
    </rPh>
    <phoneticPr fontId="4"/>
  </si>
  <si>
    <t>【ﾁ．</t>
    <phoneticPr fontId="4"/>
  </si>
  <si>
    <t>自家発電設備の設置部分】</t>
    <rPh sb="0" eb="2">
      <t>ジカ</t>
    </rPh>
    <rPh sb="2" eb="4">
      <t>ハツデン</t>
    </rPh>
    <rPh sb="4" eb="6">
      <t>セツビ</t>
    </rPh>
    <rPh sb="7" eb="9">
      <t>セッチ</t>
    </rPh>
    <rPh sb="9" eb="11">
      <t>ブブン</t>
    </rPh>
    <phoneticPr fontId="4"/>
  </si>
  <si>
    <t>【ﾘ．</t>
    <phoneticPr fontId="4"/>
  </si>
  <si>
    <t>貯水槽の設置部分】</t>
    <rPh sb="0" eb="3">
      <t>チョスイソウ</t>
    </rPh>
    <rPh sb="4" eb="6">
      <t>セッチ</t>
    </rPh>
    <rPh sb="6" eb="8">
      <t>ブブン</t>
    </rPh>
    <phoneticPr fontId="4"/>
  </si>
  <si>
    <t>【ﾇ．</t>
    <phoneticPr fontId="2"/>
  </si>
  <si>
    <t>宅配ボックスの設置部分】</t>
    <rPh sb="0" eb="2">
      <t>タクハイ</t>
    </rPh>
    <rPh sb="7" eb="9">
      <t>セッチ</t>
    </rPh>
    <rPh sb="9" eb="11">
      <t>ブブン</t>
    </rPh>
    <phoneticPr fontId="2"/>
  </si>
  <si>
    <t>【ﾙ．</t>
  </si>
  <si>
    <t>住宅の部分】</t>
  </si>
  <si>
    <t>【ｦ．</t>
    <phoneticPr fontId="2"/>
  </si>
  <si>
    <t>【ﾜ．</t>
  </si>
  <si>
    <t>延べ面積】</t>
  </si>
  <si>
    <t>【ｶ．</t>
    <phoneticPr fontId="4"/>
  </si>
  <si>
    <t>容積率】</t>
    <rPh sb="0" eb="2">
      <t>ヨウセキ</t>
    </rPh>
    <rPh sb="2" eb="3">
      <t>リツ</t>
    </rPh>
    <phoneticPr fontId="4"/>
  </si>
  <si>
    <t>【ﾀ．</t>
    <phoneticPr fontId="4"/>
  </si>
  <si>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</si>
  <si>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</si>
  <si>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【ヨ．</t>
    <phoneticPr fontId="4"/>
  </si>
  <si>
    <t>認定機械室等の部分申請部分</t>
    <phoneticPr fontId="2"/>
  </si>
  <si>
    <t>認定機械室等の部分申請以外</t>
    <phoneticPr fontId="2"/>
  </si>
  <si>
    <t>認定機械室等の部分申請合計</t>
    <phoneticPr fontId="2"/>
  </si>
  <si>
    <t>その他の不算入部分申請部分</t>
    <phoneticPr fontId="2"/>
  </si>
  <si>
    <t>その他の不算入部分申請以外</t>
    <phoneticPr fontId="2"/>
  </si>
  <si>
    <t>その他の不算入部分申請合計</t>
    <phoneticPr fontId="2"/>
  </si>
  <si>
    <t>[ﾖ．</t>
  </si>
  <si>
    <t>[ﾀ．</t>
  </si>
  <si>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</si>
  <si>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</si>
  <si>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[ﾇ．</t>
  </si>
  <si>
    <t>[ﾙ．</t>
  </si>
  <si>
    <t>[ｦ．</t>
  </si>
  <si>
    <t>[ﾜ．</t>
  </si>
  <si>
    <t>[ｶ．</t>
  </si>
  <si>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</si>
  <si>
    <t>2023年</t>
    <rPh sb="4" eb="5">
      <t>ネン</t>
    </rPh>
    <phoneticPr fontId="2"/>
  </si>
  <si>
    <t>建蔽率算定基礎の建築面積_申請部分</t>
    <phoneticPr fontId="2"/>
  </si>
  <si>
    <t>建蔽率算定基礎の建築面積_申請以外部分</t>
    <phoneticPr fontId="2"/>
  </si>
  <si>
    <t>建蔽率算定基礎の建築面積_合計</t>
    <phoneticPr fontId="2"/>
  </si>
  <si>
    <t>建蔽率】</t>
  </si>
  <si>
    <t>【ﾛ．</t>
    <phoneticPr fontId="4"/>
  </si>
  <si>
    <t>【ｲ．</t>
    <phoneticPr fontId="2"/>
  </si>
  <si>
    <t>建蔽率の算定の基礎となる建築面積】</t>
    <phoneticPr fontId="2"/>
  </si>
  <si>
    <t>建蔽率の算定の基礎となる建築面積]</t>
    <phoneticPr fontId="2"/>
  </si>
  <si>
    <t>27)</t>
    <phoneticPr fontId="2"/>
  </si>
  <si>
    <t>建築物全体】</t>
    <rPh sb="2" eb="3">
      <t>ブツ</t>
    </rPh>
    <rPh sb="3" eb="5">
      <t>ゼンタイ</t>
    </rPh>
    <phoneticPr fontId="2"/>
  </si>
  <si>
    <t>老人ホーム等の部分】</t>
    <rPh sb="0" eb="2">
      <t>ロウジン</t>
    </rPh>
    <rPh sb="5" eb="6">
      <t>トウ</t>
    </rPh>
    <phoneticPr fontId="2"/>
  </si>
  <si>
    <t>建築物全体]</t>
    <rPh sb="2" eb="3">
      <t>ブツ</t>
    </rPh>
    <rPh sb="3" eb="5">
      <t>ゼンタイ</t>
    </rPh>
    <phoneticPr fontId="2"/>
  </si>
  <si>
    <t>建蔽率]</t>
    <phoneticPr fontId="2"/>
  </si>
  <si>
    <t>都市計画区域内、準都市計画区域内及び建築基準法第68条の９第１項の規定に基づく条例により建築物の容積率の最高限度が定められた区域内においては、11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４の４に規定する建築設備を設置するためのものであって、同規則第10条４の５各号に掲げる基準に適合するものに限る。）で、特定行政庁が交通上、安全上、防火上及び衛生上支障がないと認めるもの、「ヘ」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2"/>
  </si>
  <si>
    <t>７欄の「ハ」、「ニ」、「ヘ」及び「ト」、１０欄の「ハ」並びに１１欄の「タ」は、百分率を用いてください。</t>
    <phoneticPr fontId="4"/>
  </si>
  <si>
    <t>変更の概要</t>
    <phoneticPr fontId="4"/>
  </si>
  <si>
    <t>　（建築物省エネ法上の軽微な変更を除きます。）</t>
    <phoneticPr fontId="2"/>
  </si>
  <si>
    <t>10欄の「ロ」は、建築物に建築基準法施行令第2条第1項第2号に規定する特例軒等を設ける場合において、当該特例軒等のうち当該建築物の外壁又はこれに代わる柱の中心線から突き出た距離が水平距離１メートル以上５メートル未満のものにあっては当該中心線で囲まれた部分の水平投影面積を、当該中心線から突き出た距離が水平距離５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rPh sb="2" eb="3">
      <t>ラン</t>
    </rPh>
    <rPh sb="9" eb="12">
      <t>ケンチクブツ</t>
    </rPh>
    <rPh sb="13" eb="15">
      <t>ケンチク</t>
    </rPh>
    <rPh sb="15" eb="18">
      <t>キジュンホウ</t>
    </rPh>
    <rPh sb="18" eb="21">
      <t>セコウレイ</t>
    </rPh>
    <rPh sb="21" eb="22">
      <t>ダイ</t>
    </rPh>
    <rPh sb="23" eb="24">
      <t>ジョウ</t>
    </rPh>
    <rPh sb="24" eb="25">
      <t>ダイ</t>
    </rPh>
    <rPh sb="26" eb="27">
      <t>コウ</t>
    </rPh>
    <rPh sb="27" eb="28">
      <t>ダイ</t>
    </rPh>
    <rPh sb="29" eb="30">
      <t>ゴウ</t>
    </rPh>
    <rPh sb="31" eb="33">
      <t>キテイ</t>
    </rPh>
    <rPh sb="35" eb="37">
      <t>トクレイ</t>
    </rPh>
    <rPh sb="37" eb="38">
      <t>ノキ</t>
    </rPh>
    <rPh sb="38" eb="39">
      <t>トウ</t>
    </rPh>
    <rPh sb="40" eb="41">
      <t>モウ</t>
    </rPh>
    <rPh sb="43" eb="45">
      <t>バアイ</t>
    </rPh>
    <rPh sb="50" eb="52">
      <t>トウガイ</t>
    </rPh>
    <rPh sb="52" eb="54">
      <t>トクレイ</t>
    </rPh>
    <rPh sb="54" eb="55">
      <t>ケン</t>
    </rPh>
    <rPh sb="55" eb="56">
      <t>トウ</t>
    </rPh>
    <rPh sb="59" eb="61">
      <t>トウガイ</t>
    </rPh>
    <rPh sb="61" eb="64">
      <t>ケンチクブツ</t>
    </rPh>
    <rPh sb="65" eb="67">
      <t>ガイヘキ</t>
    </rPh>
    <rPh sb="67" eb="68">
      <t>マタ</t>
    </rPh>
    <rPh sb="72" eb="73">
      <t>カ</t>
    </rPh>
    <rPh sb="75" eb="76">
      <t>ハシラ</t>
    </rPh>
    <rPh sb="77" eb="80">
      <t>チュウシンセン</t>
    </rPh>
    <rPh sb="82" eb="83">
      <t>ツ</t>
    </rPh>
    <rPh sb="84" eb="85">
      <t>デ</t>
    </rPh>
    <rPh sb="86" eb="88">
      <t>キョリ</t>
    </rPh>
    <rPh sb="89" eb="91">
      <t>スイヘイ</t>
    </rPh>
    <rPh sb="91" eb="93">
      <t>キョリ</t>
    </rPh>
    <rPh sb="98" eb="100">
      <t>イジョウ</t>
    </rPh>
    <rPh sb="105" eb="107">
      <t>ミマン</t>
    </rPh>
    <rPh sb="115" eb="117">
      <t>トウガイ</t>
    </rPh>
    <rPh sb="117" eb="120">
      <t>チュウシンセン</t>
    </rPh>
    <rPh sb="121" eb="122">
      <t>カコ</t>
    </rPh>
    <rPh sb="125" eb="127">
      <t>ブブン</t>
    </rPh>
    <rPh sb="128" eb="130">
      <t>スイヘイ</t>
    </rPh>
    <rPh sb="130" eb="132">
      <t>トウエイ</t>
    </rPh>
    <rPh sb="132" eb="134">
      <t>メンセキ</t>
    </rPh>
    <rPh sb="136" eb="138">
      <t>トウガイ</t>
    </rPh>
    <rPh sb="138" eb="141">
      <t>チュウシンセン</t>
    </rPh>
    <rPh sb="143" eb="144">
      <t>ツ</t>
    </rPh>
    <rPh sb="145" eb="146">
      <t>デ</t>
    </rPh>
    <rPh sb="147" eb="149">
      <t>キョリ</t>
    </rPh>
    <rPh sb="150" eb="152">
      <t>スイヘイ</t>
    </rPh>
    <rPh sb="152" eb="154">
      <t>キョリ</t>
    </rPh>
    <rPh sb="159" eb="161">
      <t>イジョウ</t>
    </rPh>
    <rPh sb="169" eb="171">
      <t>トウガイ</t>
    </rPh>
    <rPh sb="171" eb="173">
      <t>トクレイ</t>
    </rPh>
    <rPh sb="173" eb="174">
      <t>ノキ</t>
    </rPh>
    <rPh sb="174" eb="175">
      <t>トウ</t>
    </rPh>
    <rPh sb="176" eb="177">
      <t>ハシ</t>
    </rPh>
    <rPh sb="179" eb="180">
      <t>ドウ</t>
    </rPh>
    <rPh sb="180" eb="181">
      <t>ゴウ</t>
    </rPh>
    <rPh sb="182" eb="184">
      <t>キテイ</t>
    </rPh>
    <rPh sb="186" eb="188">
      <t>コクド</t>
    </rPh>
    <rPh sb="188" eb="190">
      <t>コウツウ</t>
    </rPh>
    <rPh sb="190" eb="192">
      <t>ダイジン</t>
    </rPh>
    <rPh sb="193" eb="194">
      <t>サダ</t>
    </rPh>
    <rPh sb="196" eb="198">
      <t>キョリ</t>
    </rPh>
    <rPh sb="198" eb="200">
      <t>コウタイ</t>
    </rPh>
    <rPh sb="202" eb="203">
      <t>セン</t>
    </rPh>
    <rPh sb="204" eb="205">
      <t>カコ</t>
    </rPh>
    <rPh sb="208" eb="210">
      <t>ブブン</t>
    </rPh>
    <rPh sb="211" eb="213">
      <t>スイヘイ</t>
    </rPh>
    <rPh sb="213" eb="215">
      <t>トウエイ</t>
    </rPh>
    <rPh sb="215" eb="217">
      <t>メンセキ</t>
    </rPh>
    <rPh sb="218" eb="220">
      <t>キニュウ</t>
    </rPh>
    <rPh sb="229" eb="230">
      <t>タ</t>
    </rPh>
    <rPh sb="231" eb="234">
      <t>ケンチクブツ</t>
    </rPh>
    <rPh sb="237" eb="239">
      <t>バアイ</t>
    </rPh>
    <rPh sb="247" eb="248">
      <t>ラン</t>
    </rPh>
    <rPh sb="253" eb="254">
      <t>オナ</t>
    </rPh>
    <rPh sb="255" eb="257">
      <t>メンセキ</t>
    </rPh>
    <rPh sb="258" eb="260">
      <t>キニュウ</t>
    </rPh>
    <phoneticPr fontId="2"/>
  </si>
  <si>
    <t>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rPh sb="577" eb="579">
      <t>ヨウセキ</t>
    </rPh>
    <rPh sb="579" eb="580">
      <t>リツ</t>
    </rPh>
    <rPh sb="581" eb="583">
      <t>サンテイ</t>
    </rPh>
    <rPh sb="584" eb="586">
      <t>キソ</t>
    </rPh>
    <phoneticPr fontId="2"/>
  </si>
  <si>
    <t>5階</t>
    <rPh sb="1" eb="2">
      <t>カイ</t>
    </rPh>
    <phoneticPr fontId="4"/>
  </si>
  <si>
    <t>6階</t>
    <rPh sb="1" eb="2">
      <t>カイ</t>
    </rPh>
    <phoneticPr fontId="4"/>
  </si>
  <si>
    <t>7階</t>
    <rPh sb="1" eb="2">
      <t>カイ</t>
    </rPh>
    <phoneticPr fontId="4"/>
  </si>
  <si>
    <t>8階</t>
    <rPh sb="1" eb="2">
      <t>カイ</t>
    </rPh>
    <phoneticPr fontId="4"/>
  </si>
  <si>
    <t>8階まで対応可能にしました</t>
    <rPh sb="1" eb="2">
      <t>カイ</t>
    </rPh>
    <rPh sb="4" eb="6">
      <t>タイオウ</t>
    </rPh>
    <rPh sb="6" eb="8">
      <t>カノウ</t>
    </rPh>
    <phoneticPr fontId="2"/>
  </si>
  <si>
    <t>各種届出の印影・押印を廃止しました。</t>
    <rPh sb="0" eb="2">
      <t>カクシュ</t>
    </rPh>
    <rPh sb="2" eb="4">
      <t>トドケデ</t>
    </rPh>
    <rPh sb="5" eb="7">
      <t>インエイ</t>
    </rPh>
    <rPh sb="8" eb="10">
      <t>オウイン</t>
    </rPh>
    <rPh sb="11" eb="13">
      <t>ハイシ</t>
    </rPh>
    <phoneticPr fontId="2"/>
  </si>
  <si>
    <t>2024年</t>
    <rPh sb="4" eb="5">
      <t>ネン</t>
    </rPh>
    <phoneticPr fontId="2"/>
  </si>
  <si>
    <t>【5. 主要構造部】の一覧項目追加。</t>
    <phoneticPr fontId="2"/>
  </si>
  <si>
    <t>【6. 建築基準法第21条及び第27条の規定の適用】の一覧項目追加。</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2"/>
  </si>
  <si>
    <t>申請者</t>
    <rPh sb="0" eb="3">
      <t>シンセイシャ</t>
    </rPh>
    <phoneticPr fontId="4"/>
  </si>
  <si>
    <t>（防火上及び避難上支障がない主要構造部を有しない場合）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4" eb="26">
      <t>バアイ</t>
    </rPh>
    <phoneticPr fontId="2"/>
  </si>
  <si>
    <t>（防火上及び避難上支障がない主要構造部を有する場合）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3" eb="25">
      <t>バアイ</t>
    </rPh>
    <phoneticPr fontId="2"/>
  </si>
  <si>
    <t>建築基準法施行令第109条の７第１項第１号に掲げる基準に適する構造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29">
      <t>テキ</t>
    </rPh>
    <rPh sb="31" eb="33">
      <t>コウゾウ</t>
    </rPh>
    <phoneticPr fontId="2"/>
  </si>
  <si>
    <t>※建築主複数の場合、手入力あります。</t>
    <rPh sb="1" eb="3">
      <t>ケンチク</t>
    </rPh>
    <rPh sb="3" eb="4">
      <t>ヌシ</t>
    </rPh>
    <rPh sb="4" eb="6">
      <t>フクスウ</t>
    </rPh>
    <rPh sb="7" eb="9">
      <t>バアイ</t>
    </rPh>
    <rPh sb="10" eb="11">
      <t>テ</t>
    </rPh>
    <rPh sb="11" eb="13">
      <t>ニュウリョク</t>
    </rPh>
    <phoneticPr fontId="2"/>
  </si>
  <si>
    <t>確認申請書（建築物）</t>
    <rPh sb="0" eb="2">
      <t>カクニン</t>
    </rPh>
    <rPh sb="6" eb="9">
      <t>ケンチクブツ</t>
    </rPh>
    <phoneticPr fontId="4"/>
  </si>
  <si>
    <t>また、提出不要の場合には、建築物のエネルギー消費性能の向上等に関する法律施行令第４条第１項に</t>
    <rPh sb="29" eb="30">
      <t>トウ</t>
    </rPh>
    <phoneticPr fontId="2"/>
  </si>
  <si>
    <t>ある場合、建築物のエネルギー消費性能の向上等に関する法律第11条第１項の規定による非住宅部分を</t>
    <rPh sb="21" eb="22">
      <t>トウ</t>
    </rPh>
    <phoneticPr fontId="2"/>
  </si>
  <si>
    <t>６欄は、「建築基準法施行令第109条の５第１号に掲げる基準に適合する構造」、「建築基準法第21条第１項ただし書に該当する建築物」、「建築基準法施行令第109条の７第１項第１号に掲げる基準に適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rPh sb="1" eb="2">
      <t>ラン</t>
    </rPh>
    <rPh sb="5" eb="7">
      <t>ケンチク</t>
    </rPh>
    <rPh sb="7" eb="10">
      <t>キジュンホウ</t>
    </rPh>
    <rPh sb="10" eb="12">
      <t>セコウ</t>
    </rPh>
    <rPh sb="12" eb="13">
      <t>レイ</t>
    </rPh>
    <rPh sb="13" eb="14">
      <t>ダイ</t>
    </rPh>
    <rPh sb="17" eb="18">
      <t>ジョウ</t>
    </rPh>
    <rPh sb="20" eb="21">
      <t>ダイ</t>
    </rPh>
    <rPh sb="22" eb="23">
      <t>ゴウ</t>
    </rPh>
    <rPh sb="24" eb="25">
      <t>カカ</t>
    </rPh>
    <rPh sb="27" eb="29">
      <t>キジュン</t>
    </rPh>
    <rPh sb="30" eb="32">
      <t>テキゴウ</t>
    </rPh>
    <rPh sb="34" eb="36">
      <t>コウゾウ</t>
    </rPh>
    <rPh sb="39" eb="41">
      <t>ケンチク</t>
    </rPh>
    <rPh sb="41" eb="44">
      <t>キジュンホウ</t>
    </rPh>
    <rPh sb="44" eb="45">
      <t>ダイ</t>
    </rPh>
    <rPh sb="47" eb="48">
      <t>ジョウ</t>
    </rPh>
    <rPh sb="48" eb="49">
      <t>ダイ</t>
    </rPh>
    <rPh sb="50" eb="51">
      <t>コウ</t>
    </rPh>
    <rPh sb="54" eb="55">
      <t>ガキ</t>
    </rPh>
    <rPh sb="56" eb="58">
      <t>ガイトウ</t>
    </rPh>
    <rPh sb="60" eb="63">
      <t>ケンチクブツ</t>
    </rPh>
    <rPh sb="102" eb="104">
      <t>ケンチク</t>
    </rPh>
    <rPh sb="104" eb="107">
      <t>キジュンホウ</t>
    </rPh>
    <rPh sb="107" eb="109">
      <t>セコウ</t>
    </rPh>
    <rPh sb="109" eb="110">
      <t>レイ</t>
    </rPh>
    <rPh sb="110" eb="111">
      <t>ダイ</t>
    </rPh>
    <rPh sb="114" eb="115">
      <t>ジョウ</t>
    </rPh>
    <rPh sb="115" eb="116">
      <t>ダイ</t>
    </rPh>
    <rPh sb="117" eb="118">
      <t>ゴウ</t>
    </rPh>
    <rPh sb="119" eb="120">
      <t>カカ</t>
    </rPh>
    <rPh sb="122" eb="124">
      <t>キジュン</t>
    </rPh>
    <rPh sb="125" eb="127">
      <t>テキゴウ</t>
    </rPh>
    <rPh sb="129" eb="131">
      <t>コウゾウ</t>
    </rPh>
    <rPh sb="132" eb="133">
      <t>マタ</t>
    </rPh>
    <rPh sb="137" eb="138">
      <t>タ</t>
    </rPh>
    <rPh sb="140" eb="142">
      <t>ジョウキ</t>
    </rPh>
    <rPh sb="148" eb="150">
      <t>ガイトウ</t>
    </rPh>
    <rPh sb="153" eb="156">
      <t>ケンチクブツ</t>
    </rPh>
    <rPh sb="158" eb="160">
      <t>ケンチク</t>
    </rPh>
    <rPh sb="160" eb="163">
      <t>キジュンホウ</t>
    </rPh>
    <rPh sb="163" eb="164">
      <t>ダイ</t>
    </rPh>
    <rPh sb="166" eb="167">
      <t>ジョウ</t>
    </rPh>
    <rPh sb="167" eb="168">
      <t>マタ</t>
    </rPh>
    <rPh sb="169" eb="170">
      <t>ダイ</t>
    </rPh>
    <rPh sb="172" eb="173">
      <t>ジョウ</t>
    </rPh>
    <rPh sb="174" eb="176">
      <t>キテイ</t>
    </rPh>
    <rPh sb="177" eb="179">
      <t>テキヨウ</t>
    </rPh>
    <rPh sb="180" eb="181">
      <t>ウ</t>
    </rPh>
    <rPh sb="189" eb="191">
      <t>ガイトウ</t>
    </rPh>
    <rPh sb="201" eb="202">
      <t>スベ</t>
    </rPh>
    <rPh sb="211" eb="212">
      <t>イ</t>
    </rPh>
    <rPh sb="223" eb="232">
      <t>ケンチクキジュンホウセコウレイダイ</t>
    </rPh>
    <rPh sb="235" eb="236">
      <t>ジョウ</t>
    </rPh>
    <rPh sb="238" eb="239">
      <t>ダイ</t>
    </rPh>
    <rPh sb="240" eb="241">
      <t>ゴウ</t>
    </rPh>
    <rPh sb="242" eb="243">
      <t>カカ</t>
    </rPh>
    <rPh sb="245" eb="247">
      <t>キジュン</t>
    </rPh>
    <rPh sb="248" eb="250">
      <t>テキゴウ</t>
    </rPh>
    <rPh sb="252" eb="254">
      <t>コウゾウ</t>
    </rPh>
    <rPh sb="256" eb="258">
      <t>ガイトウ</t>
    </rPh>
    <rPh sb="260" eb="262">
      <t>バアイ</t>
    </rPh>
    <rPh sb="269" eb="270">
      <t>ラン</t>
    </rPh>
    <rPh sb="272" eb="273">
      <t>ジュン</t>
    </rPh>
    <rPh sb="273" eb="275">
      <t>タイカ</t>
    </rPh>
    <rPh sb="275" eb="277">
      <t>コウゾウ</t>
    </rPh>
    <rPh sb="296" eb="297">
      <t>イ</t>
    </rPh>
    <rPh sb="304" eb="306">
      <t>ケンチク</t>
    </rPh>
    <rPh sb="306" eb="309">
      <t>キジュンホウ</t>
    </rPh>
    <rPh sb="309" eb="310">
      <t>ダイ</t>
    </rPh>
    <rPh sb="312" eb="313">
      <t>ジョウ</t>
    </rPh>
    <rPh sb="313" eb="314">
      <t>マタ</t>
    </rPh>
    <rPh sb="315" eb="316">
      <t>ダイ</t>
    </rPh>
    <rPh sb="318" eb="319">
      <t>ジョウ</t>
    </rPh>
    <rPh sb="320" eb="322">
      <t>キテイ</t>
    </rPh>
    <rPh sb="323" eb="325">
      <t>テキヨウ</t>
    </rPh>
    <rPh sb="326" eb="327">
      <t>ウ</t>
    </rPh>
    <rPh sb="330" eb="332">
      <t>バアイ</t>
    </rPh>
    <rPh sb="334" eb="336">
      <t>ケンチク</t>
    </rPh>
    <rPh sb="336" eb="339">
      <t>キジュンホウ</t>
    </rPh>
    <rPh sb="339" eb="340">
      <t>ダイ</t>
    </rPh>
    <rPh sb="342" eb="343">
      <t>ジョウ</t>
    </rPh>
    <rPh sb="343" eb="344">
      <t>マタ</t>
    </rPh>
    <rPh sb="345" eb="346">
      <t>ダイ</t>
    </rPh>
    <rPh sb="348" eb="349">
      <t>ジョウ</t>
    </rPh>
    <rPh sb="350" eb="352">
      <t>キテイ</t>
    </rPh>
    <rPh sb="353" eb="355">
      <t>テキヨウ</t>
    </rPh>
    <rPh sb="356" eb="357">
      <t>ウ</t>
    </rPh>
    <rPh sb="369" eb="370">
      <t>イ</t>
    </rPh>
    <phoneticPr fontId="2"/>
  </si>
  <si>
    <t>23)</t>
    <phoneticPr fontId="2"/>
  </si>
  <si>
    <t>24)</t>
    <phoneticPr fontId="2"/>
  </si>
  <si>
    <t>主要構造部の全部又は一部に燃えしろ設計（準耐火構造の主要構造部を耐火被覆を用いない構造方法によるものとする設計をいう。）を用いたものについては、19欄にその旨を記入してください。</t>
    <rPh sb="0" eb="2">
      <t>シュヨウ</t>
    </rPh>
    <rPh sb="2" eb="4">
      <t>コウゾウ</t>
    </rPh>
    <rPh sb="4" eb="5">
      <t>ブ</t>
    </rPh>
    <rPh sb="6" eb="8">
      <t>ゼンブ</t>
    </rPh>
    <rPh sb="8" eb="9">
      <t>マタ</t>
    </rPh>
    <rPh sb="10" eb="12">
      <t>イチブ</t>
    </rPh>
    <rPh sb="13" eb="14">
      <t>モ</t>
    </rPh>
    <rPh sb="17" eb="19">
      <t>セッケイ</t>
    </rPh>
    <rPh sb="20" eb="21">
      <t>ジュン</t>
    </rPh>
    <rPh sb="21" eb="23">
      <t>タイカ</t>
    </rPh>
    <rPh sb="23" eb="25">
      <t>コウゾウ</t>
    </rPh>
    <rPh sb="26" eb="28">
      <t>シュヨウ</t>
    </rPh>
    <rPh sb="28" eb="30">
      <t>コウゾウ</t>
    </rPh>
    <rPh sb="30" eb="31">
      <t>ブ</t>
    </rPh>
    <rPh sb="32" eb="34">
      <t>タイカ</t>
    </rPh>
    <rPh sb="34" eb="36">
      <t>ヒフク</t>
    </rPh>
    <rPh sb="37" eb="38">
      <t>モチ</t>
    </rPh>
    <rPh sb="41" eb="43">
      <t>コウゾウ</t>
    </rPh>
    <rPh sb="43" eb="45">
      <t>ホウホウ</t>
    </rPh>
    <rPh sb="53" eb="55">
      <t>セッケイ</t>
    </rPh>
    <rPh sb="61" eb="62">
      <t>モチ</t>
    </rPh>
    <rPh sb="74" eb="75">
      <t>ラン</t>
    </rPh>
    <rPh sb="78" eb="79">
      <t>ムネ</t>
    </rPh>
    <rPh sb="80" eb="82">
      <t>キニュウ</t>
    </rPh>
    <phoneticPr fontId="2"/>
  </si>
  <si>
    <t>建築物の2以上の部分が建築基準法施行令第109条の８に規定する火熱遮断壁等で区画されている場合には、19欄にその旨を記入し、各部分について建築基準法第21条、第27条及び第61条の規定の適用の有無を記入してください。</t>
    <rPh sb="0" eb="3">
      <t>ケンチクブツ</t>
    </rPh>
    <rPh sb="5" eb="7">
      <t>イジョウ</t>
    </rPh>
    <rPh sb="8" eb="10">
      <t>ブブン</t>
    </rPh>
    <rPh sb="11" eb="13">
      <t>ケンチク</t>
    </rPh>
    <rPh sb="13" eb="16">
      <t>キジュンホウ</t>
    </rPh>
    <rPh sb="16" eb="19">
      <t>セコウレイ</t>
    </rPh>
    <rPh sb="19" eb="20">
      <t>ダイ</t>
    </rPh>
    <rPh sb="23" eb="24">
      <t>ジョウ</t>
    </rPh>
    <rPh sb="27" eb="29">
      <t>キテイ</t>
    </rPh>
    <rPh sb="31" eb="32">
      <t>カ</t>
    </rPh>
    <rPh sb="32" eb="33">
      <t>ネツ</t>
    </rPh>
    <rPh sb="33" eb="35">
      <t>シャダン</t>
    </rPh>
    <rPh sb="35" eb="36">
      <t>ヘキ</t>
    </rPh>
    <rPh sb="36" eb="37">
      <t>トウ</t>
    </rPh>
    <rPh sb="38" eb="40">
      <t>クカク</t>
    </rPh>
    <rPh sb="45" eb="47">
      <t>バアイ</t>
    </rPh>
    <rPh sb="52" eb="53">
      <t>ラン</t>
    </rPh>
    <rPh sb="56" eb="57">
      <t>ムネ</t>
    </rPh>
    <rPh sb="58" eb="60">
      <t>キニュウ</t>
    </rPh>
    <rPh sb="62" eb="65">
      <t>カクブブン</t>
    </rPh>
    <rPh sb="69" eb="71">
      <t>ケンチク</t>
    </rPh>
    <rPh sb="71" eb="74">
      <t>キジュンホウ</t>
    </rPh>
    <rPh sb="74" eb="75">
      <t>ダイ</t>
    </rPh>
    <rPh sb="77" eb="78">
      <t>ジョウ</t>
    </rPh>
    <rPh sb="79" eb="80">
      <t>ダイ</t>
    </rPh>
    <rPh sb="82" eb="83">
      <t>ジョウ</t>
    </rPh>
    <rPh sb="83" eb="84">
      <t>オヨ</t>
    </rPh>
    <rPh sb="85" eb="86">
      <t>ダイ</t>
    </rPh>
    <rPh sb="88" eb="89">
      <t>ジョウ</t>
    </rPh>
    <rPh sb="90" eb="92">
      <t>キテイ</t>
    </rPh>
    <rPh sb="93" eb="95">
      <t>テキヨウ</t>
    </rPh>
    <rPh sb="96" eb="98">
      <t>ウム</t>
    </rPh>
    <rPh sb="99" eb="101">
      <t>キニュウ</t>
    </rPh>
    <phoneticPr fontId="2"/>
  </si>
  <si>
    <t>⑨　６欄の「ロ」は、建築基準法施行令第138条第４項第３号に掲げる工作物について記入してください。</t>
    <rPh sb="3" eb="4">
      <t>ラン</t>
    </rPh>
    <rPh sb="10" eb="12">
      <t>ケンチク</t>
    </rPh>
    <rPh sb="12" eb="14">
      <t>キジュン</t>
    </rPh>
    <rPh sb="14" eb="15">
      <t>ホウ</t>
    </rPh>
    <rPh sb="15" eb="17">
      <t>シコウ</t>
    </rPh>
    <rPh sb="17" eb="18">
      <t>レイ</t>
    </rPh>
    <rPh sb="18" eb="19">
      <t>ダイ</t>
    </rPh>
    <rPh sb="22" eb="23">
      <t>ジョウ</t>
    </rPh>
    <rPh sb="23" eb="24">
      <t>ダイ</t>
    </rPh>
    <rPh sb="25" eb="26">
      <t>コウ</t>
    </rPh>
    <rPh sb="26" eb="27">
      <t>ダイ</t>
    </rPh>
    <rPh sb="28" eb="29">
      <t>ゴウ</t>
    </rPh>
    <rPh sb="30" eb="31">
      <t>カカ</t>
    </rPh>
    <rPh sb="33" eb="35">
      <t>コウサク</t>
    </rPh>
    <rPh sb="35" eb="36">
      <t>ブツ</t>
    </rPh>
    <rPh sb="40" eb="42">
      <t>キニュウ</t>
    </rPh>
    <phoneticPr fontId="4"/>
  </si>
  <si>
    <t>⑪　建築基準法施行令第138条第４項第1号に掲げる工作物のうち、建築基準法別表第２（ぬ）項第３号（１３の</t>
    <rPh sb="32" eb="34">
      <t>ケンチク</t>
    </rPh>
    <rPh sb="34" eb="36">
      <t>キジュン</t>
    </rPh>
    <rPh sb="36" eb="37">
      <t>ホウ</t>
    </rPh>
    <rPh sb="37" eb="38">
      <t>ベツ</t>
    </rPh>
    <rPh sb="38" eb="39">
      <t>ヒョウ</t>
    </rPh>
    <rPh sb="39" eb="40">
      <t>ダイ</t>
    </rPh>
    <rPh sb="44" eb="45">
      <t>コウ</t>
    </rPh>
    <rPh sb="45" eb="46">
      <t>ダイ</t>
    </rPh>
    <rPh sb="47" eb="48">
      <t>ゴウ</t>
    </rPh>
    <phoneticPr fontId="4"/>
  </si>
  <si>
    <t>　との別（申請に係る工作物が建築基準法施行令第138条第４項第２号ハからチまでに掲げるものである場合に</t>
    <rPh sb="5" eb="7">
      <t>シンセイ</t>
    </rPh>
    <rPh sb="8" eb="9">
      <t>カカ</t>
    </rPh>
    <rPh sb="10" eb="13">
      <t>コウサクブツ</t>
    </rPh>
    <rPh sb="14" eb="16">
      <t>ケンチク</t>
    </rPh>
    <rPh sb="16" eb="18">
      <t>キジュン</t>
    </rPh>
    <rPh sb="18" eb="19">
      <t>ホウ</t>
    </rPh>
    <rPh sb="19" eb="21">
      <t>シコウ</t>
    </rPh>
    <rPh sb="21" eb="22">
      <t>レイ</t>
    </rPh>
    <rPh sb="22" eb="23">
      <t>ダイ</t>
    </rPh>
    <rPh sb="26" eb="27">
      <t>ジョウ</t>
    </rPh>
    <rPh sb="27" eb="28">
      <t>ダイ</t>
    </rPh>
    <rPh sb="29" eb="30">
      <t>コウ</t>
    </rPh>
    <rPh sb="30" eb="31">
      <t>ダイ</t>
    </rPh>
    <rPh sb="32" eb="33">
      <t>ゴウ</t>
    </rPh>
    <rPh sb="40" eb="41">
      <t>カカ</t>
    </rPh>
    <rPh sb="48" eb="50">
      <t>バアイ</t>
    </rPh>
    <phoneticPr fontId="4"/>
  </si>
  <si>
    <t>床面積階数h</t>
    <phoneticPr fontId="2"/>
  </si>
  <si>
    <t>床面積申請部分h</t>
    <phoneticPr fontId="2"/>
  </si>
  <si>
    <t>床面積申請以外h</t>
    <phoneticPr fontId="2"/>
  </si>
  <si>
    <t>床面積合計h</t>
    <phoneticPr fontId="2"/>
  </si>
  <si>
    <t>主要構造部g</t>
    <rPh sb="0" eb="2">
      <t>シュヨウ</t>
    </rPh>
    <rPh sb="2" eb="4">
      <t>コウゾウ</t>
    </rPh>
    <rPh sb="4" eb="5">
      <t>ブ</t>
    </rPh>
    <phoneticPr fontId="2"/>
  </si>
  <si>
    <t>建築基準法施行令第108条の４第1項第1号イ及びロに掲げる基準に適合する構造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</si>
  <si>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建築基準法施行令第108条の４第１項第１号イ及びロに掲げる基準に適合する構造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</si>
  <si>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⑩　６欄の「ハ」は、該当するチェックボックスに｢レ｣マークを入れ、「その他」の場合は、具体的な工事種別を</t>
    <rPh sb="3" eb="4">
      <t>ラン</t>
    </rPh>
    <rPh sb="10" eb="12">
      <t>ガイトウ</t>
    </rPh>
    <rPh sb="36" eb="37">
      <t>タ</t>
    </rPh>
    <rPh sb="39" eb="41">
      <t>バアイ</t>
    </rPh>
    <rPh sb="43" eb="46">
      <t>グタイテキ</t>
    </rPh>
    <rPh sb="47" eb="49">
      <t>コウジ</t>
    </rPh>
    <rPh sb="49" eb="51">
      <t>シュベツ</t>
    </rPh>
    <phoneticPr fontId="4"/>
  </si>
  <si>
    <t>　併せて記入してください。</t>
    <phoneticPr fontId="4"/>
  </si>
  <si>
    <t>第21条27条規定適用f</t>
    <rPh sb="0" eb="1">
      <t>ダイ</t>
    </rPh>
    <rPh sb="3" eb="4">
      <t>ジョウ</t>
    </rPh>
    <rPh sb="6" eb="7">
      <t>ジョウ</t>
    </rPh>
    <rPh sb="7" eb="9">
      <t>キテイ</t>
    </rPh>
    <rPh sb="9" eb="11">
      <t>テキヨウ</t>
    </rPh>
    <phoneticPr fontId="2"/>
  </si>
  <si>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ー１）」（建築基準法施行令第109条の３第１号に掲げる基準に適合する主要構造部の構造をいう。）又は「準耐火構造と同等の準耐火性能を有する構造（ロー２）」（同条第２号に掲げる基準に適合する主要構造部の構造という。）のうち該当するチェックボックスに「レ」マークを入れて下さい。いずれにも該当しない場合は「その他」に「レ」マークを入れてください。</t>
    <rPh sb="1" eb="2">
      <t>ラン</t>
    </rPh>
    <rPh sb="5" eb="7">
      <t>タイカ</t>
    </rPh>
    <rPh sb="7" eb="9">
      <t>コウゾウ</t>
    </rPh>
    <rPh sb="72" eb="74">
      <t>ケンチク</t>
    </rPh>
    <rPh sb="74" eb="77">
      <t>キジュンホウ</t>
    </rPh>
    <rPh sb="77" eb="80">
      <t>シコウレイ</t>
    </rPh>
    <rPh sb="80" eb="81">
      <t>ダイ</t>
    </rPh>
    <rPh sb="84" eb="85">
      <t>ジョウ</t>
    </rPh>
    <rPh sb="87" eb="88">
      <t>ダイ</t>
    </rPh>
    <rPh sb="89" eb="90">
      <t>コウ</t>
    </rPh>
    <rPh sb="90" eb="91">
      <t>ダイ</t>
    </rPh>
    <rPh sb="92" eb="93">
      <t>ゴウ</t>
    </rPh>
    <rPh sb="94" eb="95">
      <t>オヨ</t>
    </rPh>
    <rPh sb="98" eb="99">
      <t>カカ</t>
    </rPh>
    <rPh sb="101" eb="103">
      <t>キジュン</t>
    </rPh>
    <rPh sb="104" eb="106">
      <t>テキゴウ</t>
    </rPh>
    <rPh sb="108" eb="110">
      <t>コウゾウ</t>
    </rPh>
    <rPh sb="113" eb="114">
      <t>ジュン</t>
    </rPh>
    <rPh sb="114" eb="116">
      <t>タイカ</t>
    </rPh>
    <rPh sb="116" eb="118">
      <t>コウゾウ</t>
    </rPh>
    <rPh sb="121" eb="122">
      <t>ジュン</t>
    </rPh>
    <rPh sb="122" eb="124">
      <t>タイカ</t>
    </rPh>
    <rPh sb="124" eb="126">
      <t>コウゾウ</t>
    </rPh>
    <rPh sb="127" eb="129">
      <t>ドウトウ</t>
    </rPh>
    <rPh sb="130" eb="131">
      <t>ジュン</t>
    </rPh>
    <rPh sb="131" eb="133">
      <t>タイカ</t>
    </rPh>
    <rPh sb="133" eb="135">
      <t>セイノウ</t>
    </rPh>
    <rPh sb="136" eb="137">
      <t>ユウ</t>
    </rPh>
    <rPh sb="139" eb="141">
      <t>コウゾウ</t>
    </rPh>
    <rPh sb="148" eb="150">
      <t>ケンチク</t>
    </rPh>
    <rPh sb="150" eb="153">
      <t>キジュンホウ</t>
    </rPh>
    <rPh sb="153" eb="155">
      <t>セコウ</t>
    </rPh>
    <rPh sb="155" eb="156">
      <t>レイ</t>
    </rPh>
    <rPh sb="156" eb="157">
      <t>ダイ</t>
    </rPh>
    <rPh sb="160" eb="161">
      <t>ジョウ</t>
    </rPh>
    <rPh sb="163" eb="164">
      <t>ダイ</t>
    </rPh>
    <rPh sb="165" eb="166">
      <t>ゴウ</t>
    </rPh>
    <rPh sb="167" eb="168">
      <t>カカ</t>
    </rPh>
    <rPh sb="170" eb="172">
      <t>キジュン</t>
    </rPh>
    <rPh sb="173" eb="175">
      <t>テキゴウ</t>
    </rPh>
    <rPh sb="177" eb="179">
      <t>シュヨウ</t>
    </rPh>
    <rPh sb="179" eb="181">
      <t>コウゾウ</t>
    </rPh>
    <rPh sb="181" eb="182">
      <t>ブ</t>
    </rPh>
    <rPh sb="183" eb="185">
      <t>コウゾウ</t>
    </rPh>
    <rPh sb="190" eb="191">
      <t>マタ</t>
    </rPh>
    <rPh sb="193" eb="194">
      <t>ジュン</t>
    </rPh>
    <rPh sb="194" eb="196">
      <t>タイカ</t>
    </rPh>
    <rPh sb="196" eb="198">
      <t>コウゾウ</t>
    </rPh>
    <rPh sb="199" eb="201">
      <t>ドウトウ</t>
    </rPh>
    <rPh sb="202" eb="203">
      <t>ジュン</t>
    </rPh>
    <rPh sb="203" eb="205">
      <t>タイカ</t>
    </rPh>
    <rPh sb="205" eb="207">
      <t>セイノウ</t>
    </rPh>
    <rPh sb="208" eb="209">
      <t>ユウ</t>
    </rPh>
    <rPh sb="211" eb="213">
      <t>コウゾウ</t>
    </rPh>
    <rPh sb="220" eb="222">
      <t>ドウジョウ</t>
    </rPh>
    <rPh sb="222" eb="223">
      <t>ダイ</t>
    </rPh>
    <rPh sb="224" eb="225">
      <t>ゴウ</t>
    </rPh>
    <rPh sb="226" eb="227">
      <t>カカ</t>
    </rPh>
    <rPh sb="229" eb="231">
      <t>キジュン</t>
    </rPh>
    <rPh sb="232" eb="234">
      <t>テキゴウ</t>
    </rPh>
    <rPh sb="236" eb="238">
      <t>シュヨウ</t>
    </rPh>
    <rPh sb="238" eb="240">
      <t>コウゾウ</t>
    </rPh>
    <rPh sb="240" eb="241">
      <t>ブ</t>
    </rPh>
    <rPh sb="242" eb="244">
      <t>コウゾウ</t>
    </rPh>
    <rPh sb="252" eb="254">
      <t>ガイトウ</t>
    </rPh>
    <rPh sb="272" eb="273">
      <t>イ</t>
    </rPh>
    <rPh sb="275" eb="276">
      <t>クダ</t>
    </rPh>
    <rPh sb="284" eb="286">
      <t>ガイトウ</t>
    </rPh>
    <rPh sb="289" eb="291">
      <t>バアイ</t>
    </rPh>
    <rPh sb="295" eb="296">
      <t>タ</t>
    </rPh>
    <rPh sb="305" eb="306">
      <t>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</si>
</sst>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Red]\(0\)"/>
    <numFmt numFmtId="177" formatCode="0.00_ "/>
    <numFmt numFmtId="178" formatCode="#,###"/>
    <numFmt numFmtId="179" formatCode="#,##0.000_);[Red]\(#,##0.000\)"/>
    <numFmt numFmtId="180" formatCode="0.000_ "/>
    <numFmt numFmtId="181" formatCode="0&quot;階&quot;"/>
    <numFmt numFmtId="182" formatCode="[$-411]ggge&quot;年&quot;m&quot;月&quot;d&quot;日&quot;;@"/>
    <numFmt numFmtId="183" formatCode="0_ "/>
    <numFmt numFmtId="184" formatCode="#,##0.000_ "/>
    <numFmt numFmtId="185" formatCode="0;\-0;;@"/>
    <numFmt numFmtId="186" formatCode="0.00_);[Red]\(0.00\)"/>
    <numFmt numFmtId="187" formatCode="#,##0.00_ "/>
    <numFmt numFmtId="188" formatCode="0_ ;[Red]\-0\ "/>
    <numFmt numFmtId="189" formatCode="#,##0.00_);[Red]\(#,##0.00\)"/>
    <numFmt numFmtId="190" formatCode="#,##0.00_ ;[Red]\-#,##0.00\ "/>
    <numFmt numFmtId="191" formatCode="m&quot;月&quot;d&quot;日&quot;;@"/>
    <numFmt numFmtId="192" formatCode="yyyy&quot;年&quot;m&quot;月&quot;d&quot;日以降申請分&quot;"/>
    <numFmt numFmtId="193" formatCode="[$-F800]dddd\,\ mmmm\ dd\,\ yyyy"/>
    <numFmt numFmtId="194" formatCode="yyyy&quot;年&quot;m&quot;月&quot;d&quot;日&quot;;@"/>
    <numFmt numFmtId="195" formatCode="#,##0&quot;ヵ月&quot;"/>
  </numFmts>
  <fonts count="130">
    <font>
      <sz val="10"/>
      <color theme="1"/>
      <name val="Meiryo UI"/>
      <family val="2"/>
      <charset val="128"/>
    </font>
    <font>
      <sz val="11"/>
      <name val="ＭＳ Ｐゴシック"/>
      <family val="3"/>
      <charset val="128"/>
    </font>
    <font>
      <sz val="6"/>
      <name val="Meiryo UI"/>
      <family val="2"/>
      <charset val="128"/>
    </font>
    <font>
      <u/>
      <sz val="10"/>
      <color indexed="12"/>
      <name val="ＭＳ Ｐゴシック"/>
      <family val="3"/>
      <charset val="128"/>
    </font>
    <font>
      <sz val="6"/>
      <name val="ＭＳ Ｐゴシック"/>
      <family val="3"/>
      <charset val="128"/>
    </font>
    <font>
      <sz val="11"/>
      <color indexed="8"/>
      <name val="ＭＳ ゴシック"/>
      <family val="3"/>
      <charset val="128"/>
    </font>
    <font>
      <sz val="6"/>
      <name val="Osaka"/>
      <family val="3"/>
      <charset val="128"/>
    </font>
    <font>
      <sz val="10.5"/>
      <name val="ＭＳ 明朝"/>
      <family val="1"/>
      <charset val="128"/>
    </font>
    <font>
      <sz val="10"/>
      <name val="ＭＳ Ｐゴシック"/>
      <family val="3"/>
      <charset val="128"/>
    </font>
    <font>
      <sz val="14"/>
      <name val="ＭＳ Ｐゴシック"/>
      <family val="3"/>
      <charset val="128"/>
    </font>
    <font>
      <sz val="10"/>
      <name val="MS UI Gothic"/>
      <family val="3"/>
      <charset val="128"/>
    </font>
    <font>
      <sz val="20"/>
      <color indexed="63"/>
      <name val="ＭＳ Ｐゴシック"/>
      <family val="3"/>
      <charset val="128"/>
    </font>
    <font>
      <u/>
      <sz val="11"/>
      <color indexed="12"/>
      <name val="ＭＳ Ｐゴシック"/>
      <family val="3"/>
      <charset val="128"/>
    </font>
    <font>
      <b/>
      <u/>
      <sz val="11"/>
      <color indexed="10"/>
      <name val="ＭＳ Ｐゴシック"/>
      <family val="3"/>
      <charset val="128"/>
    </font>
    <font>
      <sz val="11"/>
      <color indexed="10"/>
      <name val="ＭＳ Ｐゴシック"/>
      <family val="3"/>
      <charset val="128"/>
    </font>
    <font>
      <b/>
      <sz val="11"/>
      <color indexed="10"/>
      <name val="ＭＳ Ｐゴシック"/>
      <family val="3"/>
      <charset val="128"/>
    </font>
    <font>
      <sz val="14"/>
      <color indexed="63"/>
      <name val="ＭＳ Ｐゴシック"/>
      <family val="3"/>
      <charset val="128"/>
    </font>
    <font>
      <sz val="9"/>
      <name val="ＭＳ Ｐゴシック"/>
      <family val="3"/>
      <charset val="128"/>
    </font>
    <font>
      <sz val="8"/>
      <name val="ＭＳ Ｐゴシック"/>
      <family val="3"/>
      <charset val="128"/>
    </font>
    <font>
      <sz val="11"/>
      <color indexed="31"/>
      <name val="ＭＳ Ｐゴシック"/>
      <family val="3"/>
      <charset val="128"/>
    </font>
    <font>
      <sz val="20"/>
      <name val="ＭＳ Ｐゴシック"/>
      <family val="3"/>
      <charset val="128"/>
    </font>
    <font>
      <sz val="16"/>
      <name val="ＭＳ Ｐゴシック"/>
      <family val="3"/>
      <charset val="128"/>
    </font>
    <font>
      <sz val="12"/>
      <name val="ＭＳ Ｐゴシック"/>
      <family val="3"/>
      <charset val="128"/>
    </font>
    <font>
      <u/>
      <sz val="11"/>
      <name val="ＭＳ Ｐゴシック"/>
      <family val="3"/>
      <charset val="128"/>
    </font>
    <font>
      <u/>
      <sz val="10"/>
      <name val="ＭＳ Ｐゴシック"/>
      <family val="3"/>
      <charset val="128"/>
    </font>
    <font>
      <u/>
      <sz val="9"/>
      <name val="ＭＳ Ｐゴシック"/>
      <family val="3"/>
      <charset val="128"/>
    </font>
    <font>
      <sz val="12"/>
      <color indexed="63"/>
      <name val="ＭＳ Ｐゴシック"/>
      <family val="3"/>
      <charset val="128"/>
    </font>
    <font>
      <sz val="11"/>
      <color indexed="8"/>
      <name val="ＭＳ Ｐゴシック"/>
      <family val="3"/>
      <charset val="128"/>
    </font>
    <font>
      <sz val="11"/>
      <color indexed="9"/>
      <name val="ＭＳ Ｐゴシック"/>
      <family val="3"/>
      <charset val="128"/>
    </font>
    <font>
      <sz val="10.5"/>
      <name val="ＭＳ Ｐゴシック"/>
      <family val="3"/>
      <charset val="128"/>
    </font>
    <font>
      <b/>
      <sz val="14"/>
      <name val="ＭＳ Ｐゴシック"/>
      <family val="3"/>
      <charset val="128"/>
    </font>
    <font>
      <sz val="11"/>
      <name val="ＭＳ ゴシック"/>
      <family val="3"/>
      <charset val="128"/>
    </font>
    <font>
      <sz val="18"/>
      <name val="ＭＳ Ｐゴシック"/>
      <family val="3"/>
      <charset val="128"/>
    </font>
    <font>
      <u/>
      <sz val="10"/>
      <color indexed="12"/>
      <name val="MS UI Gothic"/>
      <family val="3"/>
      <charset val="128"/>
    </font>
    <font>
      <sz val="20"/>
      <color indexed="63"/>
      <name val="Meiryo UI"/>
      <family val="3"/>
      <charset val="128"/>
    </font>
    <font>
      <sz val="11"/>
      <color indexed="63"/>
      <name val="Meiryo UI"/>
      <family val="3"/>
      <charset val="128"/>
    </font>
    <font>
      <sz val="11"/>
      <name val="Meiryo UI"/>
      <family val="3"/>
      <charset val="128"/>
    </font>
    <font>
      <u/>
      <sz val="11"/>
      <color indexed="12"/>
      <name val="Meiryo UI"/>
      <family val="3"/>
      <charset val="128"/>
    </font>
    <font>
      <sz val="14"/>
      <name val="Meiryo UI"/>
      <family val="3"/>
      <charset val="128"/>
    </font>
    <font>
      <sz val="10"/>
      <color indexed="63"/>
      <name val="Meiryo UI"/>
      <family val="3"/>
      <charset val="128"/>
    </font>
    <font>
      <sz val="10"/>
      <name val="Meiryo UI"/>
      <family val="3"/>
      <charset val="128"/>
    </font>
    <font>
      <u/>
      <sz val="10"/>
      <color indexed="12"/>
      <name val="Meiryo UI"/>
      <family val="3"/>
      <charset val="128"/>
    </font>
    <font>
      <sz val="9"/>
      <color indexed="63"/>
      <name val="Meiryo UI"/>
      <family val="3"/>
      <charset val="128"/>
    </font>
    <font>
      <u/>
      <sz val="12"/>
      <color indexed="12"/>
      <name val="Meiryo UI"/>
      <family val="3"/>
      <charset val="128"/>
    </font>
    <font>
      <b/>
      <sz val="12"/>
      <color indexed="63"/>
      <name val="Meiryo UI"/>
      <family val="3"/>
      <charset val="128"/>
    </font>
    <font>
      <b/>
      <sz val="12"/>
      <name val="Meiryo UI"/>
      <family val="3"/>
      <charset val="128"/>
    </font>
    <font>
      <u/>
      <sz val="9"/>
      <color indexed="23"/>
      <name val="Meiryo UI"/>
      <family val="3"/>
      <charset val="128"/>
    </font>
    <font>
      <sz val="20"/>
      <color indexed="8"/>
      <name val="Meiryo UI"/>
      <family val="3"/>
      <charset val="128"/>
    </font>
    <font>
      <sz val="18"/>
      <color indexed="10"/>
      <name val="Meiryo UI"/>
      <family val="3"/>
      <charset val="128"/>
    </font>
    <font>
      <u/>
      <sz val="9"/>
      <color indexed="12"/>
      <name val="Meiryo UI"/>
      <family val="3"/>
      <charset val="128"/>
    </font>
    <font>
      <sz val="12"/>
      <color indexed="63"/>
      <name val="Meiryo UI"/>
      <family val="3"/>
      <charset val="128"/>
    </font>
    <font>
      <b/>
      <u/>
      <sz val="12"/>
      <color indexed="12"/>
      <name val="Meiryo UI"/>
      <family val="3"/>
      <charset val="128"/>
    </font>
    <font>
      <sz val="11"/>
      <color indexed="8"/>
      <name val="Meiryo UI"/>
      <family val="3"/>
      <charset val="128"/>
    </font>
    <font>
      <b/>
      <sz val="16"/>
      <color indexed="8"/>
      <name val="Meiryo UI"/>
      <family val="3"/>
      <charset val="128"/>
    </font>
    <font>
      <b/>
      <sz val="14"/>
      <color indexed="63"/>
      <name val="Meiryo UI"/>
      <family val="3"/>
      <charset val="128"/>
    </font>
    <font>
      <sz val="10"/>
      <color theme="1"/>
      <name val="Meiryo UI"/>
      <family val="3"/>
      <charset val="128"/>
    </font>
    <font>
      <strike/>
      <sz val="10"/>
      <name val="Meiryo UI"/>
      <family val="3"/>
      <charset val="128"/>
    </font>
    <font>
      <sz val="10"/>
      <color indexed="8"/>
      <name val="Meiryo UI"/>
      <family val="3"/>
      <charset val="128"/>
    </font>
    <font>
      <sz val="20"/>
      <color indexed="63"/>
      <name val="MS UI Gothic"/>
      <family val="3"/>
      <charset val="128"/>
    </font>
    <font>
      <sz val="11"/>
      <color indexed="63"/>
      <name val="MS UI Gothic"/>
      <family val="3"/>
      <charset val="128"/>
    </font>
    <font>
      <sz val="11"/>
      <name val="MS UI Gothic"/>
      <family val="3"/>
      <charset val="128"/>
    </font>
    <font>
      <b/>
      <u/>
      <sz val="14"/>
      <color indexed="12"/>
      <name val="MS UI Gothic"/>
      <family val="3"/>
      <charset val="128"/>
    </font>
    <font>
      <u/>
      <sz val="11"/>
      <color indexed="12"/>
      <name val="MS UI Gothic"/>
      <family val="3"/>
      <charset val="128"/>
    </font>
    <font>
      <b/>
      <sz val="11"/>
      <color indexed="63"/>
      <name val="MS UI Gothic"/>
      <family val="3"/>
      <charset val="128"/>
    </font>
    <font>
      <b/>
      <sz val="11"/>
      <color indexed="10"/>
      <name val="MS UI Gothic"/>
      <family val="3"/>
      <charset val="128"/>
    </font>
    <font>
      <sz val="14"/>
      <color indexed="63"/>
      <name val="MS UI Gothic"/>
      <family val="3"/>
      <charset val="128"/>
    </font>
    <font>
      <sz val="14"/>
      <name val="MS UI Gothic"/>
      <family val="3"/>
      <charset val="128"/>
    </font>
    <font>
      <sz val="10"/>
      <color indexed="63"/>
      <name val="MS UI Gothic"/>
      <family val="3"/>
      <charset val="128"/>
    </font>
    <font>
      <b/>
      <sz val="10"/>
      <color indexed="63"/>
      <name val="MS UI Gothic"/>
      <family val="3"/>
      <charset val="128"/>
    </font>
    <font>
      <sz val="10"/>
      <color indexed="10"/>
      <name val="MS UI Gothic"/>
      <family val="3"/>
      <charset val="128"/>
    </font>
    <font>
      <b/>
      <sz val="10"/>
      <color indexed="10"/>
      <name val="MS UI Gothic"/>
      <family val="3"/>
      <charset val="128"/>
    </font>
    <font>
      <b/>
      <u/>
      <sz val="11"/>
      <color indexed="10"/>
      <name val="MS UI Gothic"/>
      <family val="3"/>
      <charset val="128"/>
    </font>
    <font>
      <b/>
      <sz val="10"/>
      <name val="MS UI Gothic"/>
      <family val="3"/>
      <charset val="128"/>
    </font>
    <font>
      <sz val="9"/>
      <color indexed="63"/>
      <name val="MS UI Gothic"/>
      <family val="3"/>
      <charset val="128"/>
    </font>
    <font>
      <b/>
      <sz val="11"/>
      <name val="MS UI Gothic"/>
      <family val="3"/>
      <charset val="128"/>
    </font>
    <font>
      <sz val="11"/>
      <color indexed="10"/>
      <name val="MS UI Gothic"/>
      <family val="3"/>
      <charset val="128"/>
    </font>
    <font>
      <sz val="10"/>
      <color theme="1"/>
      <name val="Meiryo UI"/>
      <family val="2"/>
      <charset val="128"/>
    </font>
    <font>
      <u/>
      <sz val="10"/>
      <color indexed="23"/>
      <name val="Meiryo UI"/>
      <family val="3"/>
      <charset val="128"/>
    </font>
    <font>
      <sz val="16"/>
      <color indexed="63"/>
      <name val="Meiryo UI"/>
      <family val="3"/>
      <charset val="128"/>
    </font>
    <font>
      <sz val="10"/>
      <color rgb="FFFF0000"/>
      <name val="MS UI Gothic"/>
      <family val="3"/>
      <charset val="128"/>
    </font>
    <font>
      <sz val="12"/>
      <color rgb="FFFF0000"/>
      <name val="Meiryo UI"/>
      <family val="3"/>
      <charset val="128"/>
    </font>
    <font>
      <sz val="18"/>
      <color theme="1"/>
      <name val="Meiryo UI"/>
      <family val="3"/>
      <charset val="128"/>
    </font>
    <font>
      <b/>
      <sz val="10"/>
      <color indexed="63"/>
      <name val="Meiryo UI"/>
      <family val="3"/>
      <charset val="128"/>
    </font>
    <font>
      <b/>
      <sz val="10"/>
      <name val="Meiryo UI"/>
      <family val="3"/>
      <charset val="128"/>
    </font>
    <font>
      <b/>
      <sz val="10"/>
      <color theme="1"/>
      <name val="Meiryo UI"/>
      <family val="3"/>
      <charset val="128"/>
    </font>
    <font>
      <b/>
      <sz val="18"/>
      <color theme="1"/>
      <name val="Meiryo UI"/>
      <family val="3"/>
      <charset val="128"/>
    </font>
    <font>
      <sz val="14"/>
      <color indexed="63"/>
      <name val="Meiryo UI"/>
      <family val="3"/>
      <charset val="128"/>
    </font>
    <font>
      <b/>
      <sz val="14"/>
      <color rgb="FFC00000"/>
      <name val="Meiryo UI"/>
      <family val="3"/>
      <charset val="128"/>
    </font>
    <font>
      <sz val="16"/>
      <name val="Meiryo UI"/>
      <family val="3"/>
      <charset val="128"/>
    </font>
    <font>
      <sz val="10"/>
      <color theme="1"/>
      <name val="ＭＳ Ｐゴシック"/>
      <family val="3"/>
      <charset val="128"/>
    </font>
    <font>
      <sz val="10"/>
      <color indexed="63"/>
      <name val="ＭＳ Ｐゴシック"/>
      <family val="3"/>
      <charset val="128"/>
    </font>
    <font>
      <sz val="10"/>
      <color theme="1"/>
      <name val="MS UI Gothic"/>
      <family val="3"/>
      <charset val="128"/>
    </font>
    <font>
      <b/>
      <sz val="10"/>
      <color theme="1"/>
      <name val="MS UI Gothic"/>
      <family val="3"/>
      <charset val="128"/>
    </font>
    <font>
      <b/>
      <u/>
      <sz val="9"/>
      <color indexed="12"/>
      <name val="Meiryo UI"/>
      <family val="3"/>
      <charset val="128"/>
    </font>
    <font>
      <b/>
      <u/>
      <sz val="10"/>
      <color indexed="12"/>
      <name val="Meiryo UI"/>
      <family val="3"/>
      <charset val="128"/>
    </font>
    <font>
      <sz val="9"/>
      <name val="MS UI Gothic"/>
      <family val="3"/>
      <charset val="128"/>
    </font>
    <font>
      <sz val="8"/>
      <color theme="1"/>
      <name val="Meiryo UI"/>
      <family val="2"/>
      <charset val="128"/>
    </font>
    <font>
      <sz val="10"/>
      <color rgb="FFFF0000"/>
      <name val="ＭＳ Ｐゴシック"/>
      <family val="3"/>
      <charset val="128"/>
    </font>
    <font>
      <sz val="14"/>
      <color theme="1"/>
      <name val="ＭＳ Ｐゴシック"/>
      <family val="3"/>
      <charset val="128"/>
    </font>
    <font>
      <sz val="8"/>
      <color theme="1"/>
      <name val="ＭＳ Ｐゴシック"/>
      <family val="3"/>
      <charset val="128"/>
    </font>
    <font>
      <sz val="11"/>
      <name val="ＭＳ Ｐ明朝"/>
      <family val="1"/>
      <charset val="128"/>
    </font>
    <font>
      <sz val="10"/>
      <name val="ＭＳ Ｐ明朝"/>
      <family val="1"/>
      <charset val="128"/>
    </font>
    <font>
      <b/>
      <u/>
      <sz val="11"/>
      <color rgb="FFFF0000"/>
      <name val="ＭＳ Ｐ明朝"/>
      <family val="1"/>
      <charset val="128"/>
    </font>
    <font>
      <u/>
      <sz val="11"/>
      <name val="ＭＳ Ｐ明朝"/>
      <family val="1"/>
      <charset val="128"/>
    </font>
    <font>
      <sz val="9"/>
      <name val="ＭＳ Ｐ明朝"/>
      <family val="1"/>
      <charset val="128"/>
    </font>
    <font>
      <sz val="14"/>
      <name val="ＭＳ Ｐ明朝"/>
      <family val="1"/>
      <charset val="128"/>
    </font>
    <font>
      <u/>
      <sz val="11"/>
      <color indexed="12"/>
      <name val="ＭＳ Ｐ明朝"/>
      <family val="1"/>
      <charset val="128"/>
    </font>
    <font>
      <b/>
      <sz val="11"/>
      <name val="ＭＳ Ｐ明朝"/>
      <family val="1"/>
      <charset val="128"/>
    </font>
    <font>
      <sz val="12"/>
      <name val="ＭＳ Ｐ明朝"/>
      <family val="1"/>
      <charset val="128"/>
    </font>
    <font>
      <sz val="9"/>
      <color theme="1"/>
      <name val="ＭＳ Ｐゴシック"/>
      <family val="3"/>
      <charset val="128"/>
    </font>
    <font>
      <sz val="9"/>
      <name val="Meiryo UI"/>
      <family val="3"/>
      <charset val="128"/>
    </font>
    <font>
      <sz val="16"/>
      <color theme="1"/>
      <name val="Meiryo UI"/>
      <family val="3"/>
      <charset val="128"/>
    </font>
    <font>
      <sz val="18"/>
      <color indexed="63"/>
      <name val="Meiryo UI"/>
      <family val="3"/>
      <charset val="128"/>
    </font>
    <font>
      <sz val="12"/>
      <name val="MS UI Gothic"/>
      <family val="3"/>
      <charset val="128"/>
    </font>
    <font>
      <sz val="12"/>
      <name val="Meiryo UI"/>
      <family val="3"/>
      <charset val="128"/>
    </font>
    <font>
      <sz val="9"/>
      <name val="ＭＳ Ｐゴシック"/>
      <family val="3"/>
      <charset val="128"/>
      <scheme val="minor"/>
    </font>
    <font>
      <sz val="6"/>
      <name val="Meiryo UI"/>
      <family val="3"/>
      <charset val="128"/>
    </font>
    <font>
      <sz val="8"/>
      <name val="ＭＳ Ｐゴシック"/>
      <family val="3"/>
      <charset val="128"/>
      <scheme val="minor"/>
    </font>
    <font>
      <sz val="11"/>
      <name val="ＭＳ Ｐゴシック"/>
      <family val="3"/>
      <charset val="128"/>
      <scheme val="minor"/>
    </font>
    <font>
      <b/>
      <sz val="10"/>
      <color rgb="FFFF0000"/>
      <name val="MS UI Gothic"/>
      <family val="3"/>
      <charset val="128"/>
    </font>
    <font>
      <b/>
      <sz val="12"/>
      <color rgb="FFFF0000"/>
      <name val="MS UI Gothic"/>
      <family val="3"/>
      <charset val="128"/>
    </font>
    <font>
      <b/>
      <sz val="11"/>
      <color rgb="FFFF0000"/>
      <name val="MS UI Gothic"/>
      <family val="3"/>
      <charset val="128"/>
    </font>
    <font>
      <b/>
      <sz val="16"/>
      <name val="Meiryo UI"/>
      <family val="3"/>
      <charset val="128"/>
    </font>
    <font>
      <sz val="10.5"/>
      <color theme="1"/>
      <name val="ＭＳ Ｐゴシック"/>
      <family val="3"/>
      <charset val="128"/>
    </font>
    <font>
      <b/>
      <sz val="16"/>
      <color indexed="63"/>
      <name val="Meiryo UI"/>
      <family val="3"/>
      <charset val="128"/>
    </font>
    <font>
      <b/>
      <u/>
      <sz val="11"/>
      <color indexed="12"/>
      <name val="Meiryo UI"/>
      <family val="3"/>
      <charset val="128"/>
    </font>
    <font>
      <b/>
      <sz val="10"/>
      <color indexed="10"/>
      <name val="Meiryo UI"/>
      <family val="3"/>
      <charset val="128"/>
    </font>
    <font>
      <sz val="11"/>
      <color theme="0" tint="-0.34998626667073579"/>
      <name val="Meiryo UI"/>
      <family val="3"/>
      <charset val="128"/>
    </font>
    <font>
      <sz val="10"/>
      <color theme="0" tint="-0.34998626667073579"/>
      <name val="Meiryo UI"/>
      <family val="3"/>
      <charset val="128"/>
    </font>
    <font>
      <sz val="9"/>
      <color rgb="FF000000"/>
      <name val="Meiryo UI"/>
      <family val="3"/>
      <charset val="128"/>
    </font>
  </fonts>
  <fills count="28">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CCCFF"/>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lightUp">
        <fgColor theme="2" tint="-0.499984740745262"/>
        <bgColor auto="1"/>
      </patternFill>
    </fill>
    <fill>
      <patternFill patternType="solid">
        <fgColor theme="8"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
      <patternFill patternType="lightUp">
        <bgColor theme="0" tint="-4.9989318521683403E-2"/>
      </patternFill>
    </fill>
    <fill>
      <patternFill patternType="solid">
        <fgColor rgb="FFFFC000"/>
        <bgColor indexed="64"/>
      </patternFill>
    </fill>
    <fill>
      <patternFill patternType="solid">
        <fgColor rgb="FFCC99FF"/>
        <bgColor indexed="64"/>
      </patternFill>
    </fill>
  </fills>
  <borders count="166">
    <border>
      <left/>
      <right/>
      <top/>
      <bottom/>
      <diagonal/>
    </border>
    <border>
      <left/>
      <right style="thin">
        <color indexed="55"/>
      </right>
      <top/>
      <bottom style="thin">
        <color indexed="55"/>
      </bottom>
      <diagonal/>
    </border>
    <border>
      <left/>
      <right/>
      <top/>
      <bottom style="thin">
        <color indexed="55"/>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diagonal/>
    </border>
    <border>
      <left/>
      <right/>
      <top style="thin">
        <color indexed="55"/>
      </top>
      <bottom/>
      <diagonal/>
    </border>
    <border>
      <left style="thin">
        <color indexed="55"/>
      </left>
      <right/>
      <top style="thin">
        <color indexed="55"/>
      </top>
      <bottom/>
      <diagonal/>
    </border>
    <border>
      <left/>
      <right/>
      <top/>
      <bottom style="double">
        <color indexed="55"/>
      </bottom>
      <diagonal/>
    </border>
    <border>
      <left/>
      <right/>
      <top/>
      <bottom style="medium">
        <color indexed="55"/>
      </bottom>
      <diagonal/>
    </border>
    <border>
      <left/>
      <right/>
      <top/>
      <bottom style="thin">
        <color indexed="22"/>
      </bottom>
      <diagonal/>
    </border>
    <border>
      <left/>
      <right/>
      <top style="thin">
        <color indexed="22"/>
      </top>
      <bottom/>
      <diagonal/>
    </border>
    <border>
      <left/>
      <right style="medium">
        <color theme="5"/>
      </right>
      <top style="medium">
        <color theme="5"/>
      </top>
      <bottom style="medium">
        <color theme="5"/>
      </bottom>
      <diagonal/>
    </border>
    <border>
      <left/>
      <right/>
      <top style="medium">
        <color theme="5"/>
      </top>
      <bottom style="medium">
        <color theme="5"/>
      </bottom>
      <diagonal/>
    </border>
    <border>
      <left style="medium">
        <color theme="5"/>
      </left>
      <right/>
      <top style="medium">
        <color theme="5"/>
      </top>
      <bottom style="medium">
        <color theme="5"/>
      </bottom>
      <diagonal/>
    </border>
    <border>
      <left/>
      <right style="medium">
        <color theme="5"/>
      </right>
      <top/>
      <bottom/>
      <diagonal/>
    </border>
    <border>
      <left/>
      <right/>
      <top style="double">
        <color indexed="55"/>
      </top>
      <bottom style="thin">
        <color indexed="55"/>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55"/>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8"/>
      </top>
      <bottom/>
      <diagonal/>
    </border>
    <border>
      <left/>
      <right/>
      <top/>
      <bottom style="thin">
        <color indexed="8"/>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55"/>
      </left>
      <right/>
      <top/>
      <bottom style="double">
        <color indexed="55"/>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right/>
      <top style="hair">
        <color indexed="64"/>
      </top>
      <bottom style="hair">
        <color indexed="64"/>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right/>
      <top style="thin">
        <color theme="0" tint="-0.2499465926084170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uble">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hair">
        <color indexed="64"/>
      </right>
      <top style="hair">
        <color indexed="64"/>
      </top>
      <bottom/>
      <diagonal/>
    </border>
    <border>
      <left/>
      <right/>
      <top style="thin">
        <color auto="1"/>
      </top>
      <bottom style="thin">
        <color auto="1"/>
      </bottom>
      <diagonal/>
    </border>
    <border>
      <left/>
      <right/>
      <top style="thin">
        <color auto="1"/>
      </top>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right/>
      <top style="medium">
        <color theme="0" tint="-0.24994659260841701"/>
      </top>
      <bottom/>
      <diagonal/>
    </border>
    <border>
      <left/>
      <right/>
      <top/>
      <bottom style="medium">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64"/>
      </top>
      <bottom/>
      <diagonal/>
    </border>
    <border>
      <left style="thin">
        <color indexed="55"/>
      </left>
      <right/>
      <top style="thin">
        <color theme="0" tint="-0.34998626667073579"/>
      </top>
      <bottom style="thin">
        <color indexed="55"/>
      </bottom>
      <diagonal/>
    </border>
    <border>
      <left/>
      <right/>
      <top style="thin">
        <color theme="0" tint="-0.34998626667073579"/>
      </top>
      <bottom style="thin">
        <color indexed="55"/>
      </bottom>
      <diagonal/>
    </border>
    <border>
      <left/>
      <right style="thin">
        <color indexed="55"/>
      </right>
      <top style="thin">
        <color theme="0" tint="-0.34998626667073579"/>
      </top>
      <bottom style="thin">
        <color indexed="55"/>
      </bottom>
      <diagonal/>
    </border>
    <border>
      <left/>
      <right/>
      <top/>
      <bottom style="double">
        <color theme="0" tint="-0.24994659260841701"/>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bottom style="thin">
        <color theme="0" tint="-0.34998626667073579"/>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bottom style="thin">
        <color auto="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thin">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s>
  <cellStyleXfs count="17">
    <xf numFmtId="0" fontId="0" fillId="0" borderId="0">
      <alignment vertical="center"/>
    </xf>
    <xf numFmtId="0" fontId="1" fillId="0" borderId="0">
      <alignment vertical="center"/>
    </xf>
    <xf numFmtId="0" fontId="1" fillId="0" borderId="0"/>
    <xf numFmtId="0" fontId="3" fillId="0" borderId="0" applyNumberFormat="0" applyFill="0" applyBorder="0" applyAlignment="0" applyProtection="0">
      <alignment vertical="top"/>
      <protection locked="0"/>
    </xf>
    <xf numFmtId="49" fontId="7"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38" fontId="10" fillId="0" borderId="0" applyFont="0" applyFill="0" applyBorder="0" applyAlignment="0" applyProtection="0">
      <alignment vertical="center"/>
    </xf>
    <xf numFmtId="38" fontId="76" fillId="0" borderId="0" applyFont="0" applyFill="0" applyBorder="0" applyAlignment="0" applyProtection="0">
      <alignment vertical="center"/>
    </xf>
    <xf numFmtId="0" fontId="1" fillId="0" borderId="0"/>
    <xf numFmtId="0" fontId="1" fillId="0" borderId="0">
      <alignment vertical="center"/>
    </xf>
    <xf numFmtId="0" fontId="1" fillId="0" borderId="0"/>
  </cellStyleXfs>
  <cellXfs count="2090">
    <xf numFmtId="0" fontId="0" fillId="0" borderId="0" xfId="0">
      <alignment vertical="center"/>
    </xf>
    <xf numFmtId="0" fontId="1" fillId="0" borderId="0" xfId="2"/>
    <xf numFmtId="0" fontId="1" fillId="0" borderId="0" xfId="2" applyAlignment="1">
      <alignment vertical="center"/>
    </xf>
    <xf numFmtId="0" fontId="8" fillId="0" borderId="0" xfId="2" applyFont="1" applyAlignment="1">
      <alignment vertical="center"/>
    </xf>
    <xf numFmtId="176" fontId="8" fillId="0" borderId="0" xfId="4" applyNumberFormat="1" applyFont="1" applyAlignment="1">
      <alignment horizontal="center" vertical="center"/>
    </xf>
    <xf numFmtId="0" fontId="8" fillId="0" borderId="0" xfId="2" applyFont="1" applyAlignment="1">
      <alignment horizontal="center" vertical="center"/>
    </xf>
    <xf numFmtId="0" fontId="8" fillId="0" borderId="0" xfId="2" applyFont="1" applyAlignment="1">
      <alignment horizontal="right" vertical="center"/>
    </xf>
    <xf numFmtId="0" fontId="8" fillId="0" borderId="0" xfId="2" applyFont="1" applyAlignment="1">
      <alignment horizontal="left" vertical="center"/>
    </xf>
    <xf numFmtId="0" fontId="1" fillId="0" borderId="0" xfId="2" applyAlignment="1">
      <alignment vertical="center" wrapText="1"/>
    </xf>
    <xf numFmtId="0" fontId="8" fillId="0" borderId="0" xfId="2" quotePrefix="1" applyFont="1" applyAlignment="1">
      <alignment vertical="center"/>
    </xf>
    <xf numFmtId="0" fontId="10" fillId="0" borderId="0" xfId="2" applyFont="1" applyAlignment="1">
      <alignment vertical="center"/>
    </xf>
    <xf numFmtId="0" fontId="12" fillId="0" borderId="0" xfId="3" applyFont="1" applyFill="1" applyBorder="1" applyAlignment="1" applyProtection="1">
      <alignment vertical="center"/>
      <protection locked="0"/>
    </xf>
    <xf numFmtId="0" fontId="12" fillId="4" borderId="12" xfId="3" applyFont="1" applyFill="1" applyBorder="1" applyAlignment="1" applyProtection="1">
      <alignment vertical="center"/>
      <protection locked="0"/>
    </xf>
    <xf numFmtId="0" fontId="11" fillId="4" borderId="12" xfId="2" applyFont="1" applyFill="1" applyBorder="1" applyAlignment="1" applyProtection="1">
      <alignment vertical="center"/>
      <protection locked="0"/>
    </xf>
    <xf numFmtId="0" fontId="1" fillId="4" borderId="12" xfId="2" applyFill="1" applyBorder="1" applyProtection="1">
      <protection locked="0"/>
    </xf>
    <xf numFmtId="0" fontId="8" fillId="0" borderId="21" xfId="2" applyFont="1" applyBorder="1" applyAlignment="1">
      <alignment vertical="center"/>
    </xf>
    <xf numFmtId="0" fontId="8" fillId="0" borderId="22" xfId="2" applyFont="1" applyBorder="1" applyAlignment="1">
      <alignment vertical="center"/>
    </xf>
    <xf numFmtId="0" fontId="8" fillId="0" borderId="22" xfId="2" applyFont="1" applyBorder="1" applyAlignment="1">
      <alignment horizontal="right" vertical="center"/>
    </xf>
    <xf numFmtId="185" fontId="8" fillId="0" borderId="0" xfId="2" applyNumberFormat="1" applyFont="1" applyAlignment="1">
      <alignment vertical="center"/>
    </xf>
    <xf numFmtId="180" fontId="8" fillId="0" borderId="0" xfId="2" applyNumberFormat="1" applyFont="1" applyAlignment="1">
      <alignment horizontal="right" vertical="center"/>
    </xf>
    <xf numFmtId="0" fontId="8" fillId="0" borderId="23" xfId="2" applyFont="1" applyBorder="1" applyAlignment="1">
      <alignment vertical="center"/>
    </xf>
    <xf numFmtId="176" fontId="8" fillId="0" borderId="23" xfId="4" applyNumberFormat="1" applyFont="1" applyBorder="1" applyAlignment="1">
      <alignment horizontal="left" vertical="center"/>
    </xf>
    <xf numFmtId="0" fontId="8" fillId="0" borderId="23" xfId="2" applyFont="1" applyBorder="1" applyAlignment="1">
      <alignment horizontal="right" vertical="center"/>
    </xf>
    <xf numFmtId="176" fontId="8" fillId="0" borderId="0" xfId="4" applyNumberFormat="1" applyFont="1" applyAlignment="1">
      <alignment horizontal="left" vertical="center"/>
    </xf>
    <xf numFmtId="0" fontId="1" fillId="0" borderId="23" xfId="2" applyBorder="1" applyAlignment="1">
      <alignment vertical="center"/>
    </xf>
    <xf numFmtId="176" fontId="8" fillId="0" borderId="23" xfId="4" applyNumberFormat="1" applyFont="1" applyBorder="1" applyAlignment="1">
      <alignment horizontal="center" vertical="center"/>
    </xf>
    <xf numFmtId="0" fontId="8" fillId="0" borderId="23" xfId="2" applyFont="1" applyBorder="1" applyAlignment="1">
      <alignment horizontal="center" vertical="center"/>
    </xf>
    <xf numFmtId="185" fontId="8" fillId="0" borderId="21" xfId="2" applyNumberFormat="1" applyFont="1" applyBorder="1" applyAlignment="1">
      <alignment vertical="center"/>
    </xf>
    <xf numFmtId="0" fontId="1" fillId="0" borderId="21" xfId="2" applyBorder="1"/>
    <xf numFmtId="185" fontId="8" fillId="0" borderId="23" xfId="2" applyNumberFormat="1" applyFont="1" applyBorder="1" applyAlignment="1">
      <alignment vertical="center"/>
    </xf>
    <xf numFmtId="0" fontId="1" fillId="0" borderId="21" xfId="2" applyBorder="1" applyAlignment="1">
      <alignment vertical="center"/>
    </xf>
    <xf numFmtId="0" fontId="8" fillId="0" borderId="21" xfId="2" applyFont="1" applyBorder="1" applyAlignment="1">
      <alignment horizontal="left" vertical="center"/>
    </xf>
    <xf numFmtId="0" fontId="8" fillId="0" borderId="21" xfId="2" applyFont="1" applyBorder="1" applyAlignment="1">
      <alignment horizontal="right" vertical="center"/>
    </xf>
    <xf numFmtId="0" fontId="1" fillId="0" borderId="0" xfId="2" applyAlignment="1">
      <alignment horizontal="center" vertical="center"/>
    </xf>
    <xf numFmtId="0" fontId="17" fillId="0" borderId="0" xfId="2" applyFont="1" applyAlignment="1">
      <alignment vertical="center"/>
    </xf>
    <xf numFmtId="0" fontId="8" fillId="0" borderId="21" xfId="2" applyFont="1" applyBorder="1" applyAlignment="1">
      <alignment horizontal="center" vertical="center"/>
    </xf>
    <xf numFmtId="0" fontId="8" fillId="0" borderId="22" xfId="2" quotePrefix="1" applyFont="1" applyBorder="1" applyAlignment="1">
      <alignment vertical="center"/>
    </xf>
    <xf numFmtId="49" fontId="8" fillId="0" borderId="0" xfId="2" applyNumberFormat="1" applyFont="1" applyAlignment="1">
      <alignment vertical="center"/>
    </xf>
    <xf numFmtId="0" fontId="1" fillId="0" borderId="0" xfId="2" applyAlignment="1">
      <alignment horizontal="left" vertical="center"/>
    </xf>
    <xf numFmtId="185" fontId="1" fillId="0" borderId="21" xfId="2" applyNumberFormat="1" applyBorder="1"/>
    <xf numFmtId="0" fontId="1" fillId="0" borderId="21" xfId="2" applyBorder="1" applyAlignment="1">
      <alignment horizontal="right" vertical="center"/>
    </xf>
    <xf numFmtId="185" fontId="1" fillId="0" borderId="0" xfId="2" applyNumberFormat="1"/>
    <xf numFmtId="0" fontId="1" fillId="0" borderId="22" xfId="2" applyBorder="1" applyAlignment="1">
      <alignment vertical="center"/>
    </xf>
    <xf numFmtId="185" fontId="8" fillId="8" borderId="0" xfId="2" applyNumberFormat="1" applyFont="1" applyFill="1" applyAlignment="1">
      <alignment horizontal="left" vertical="center"/>
    </xf>
    <xf numFmtId="185" fontId="8" fillId="0" borderId="0" xfId="2" applyNumberFormat="1" applyFont="1" applyAlignment="1">
      <alignment vertical="center" wrapText="1"/>
    </xf>
    <xf numFmtId="0" fontId="18" fillId="0" borderId="0" xfId="2" applyFont="1" applyAlignment="1">
      <alignment vertical="center"/>
    </xf>
    <xf numFmtId="0" fontId="8" fillId="8" borderId="0" xfId="2" applyFont="1" applyFill="1" applyAlignment="1" applyProtection="1">
      <alignment horizontal="left" vertical="center"/>
      <protection hidden="1"/>
    </xf>
    <xf numFmtId="0" fontId="8" fillId="0" borderId="0" xfId="2" applyFont="1" applyAlignment="1">
      <alignment vertical="center" wrapText="1"/>
    </xf>
    <xf numFmtId="185" fontId="8" fillId="8" borderId="0" xfId="2" applyNumberFormat="1" applyFont="1" applyFill="1" applyAlignment="1" applyProtection="1">
      <alignment horizontal="left" vertical="center"/>
      <protection hidden="1"/>
    </xf>
    <xf numFmtId="0" fontId="10" fillId="0" borderId="0" xfId="11">
      <alignment vertical="center"/>
    </xf>
    <xf numFmtId="0" fontId="1" fillId="0" borderId="22" xfId="2" applyBorder="1"/>
    <xf numFmtId="0" fontId="8" fillId="0" borderId="0" xfId="2" applyFont="1" applyAlignment="1">
      <alignment horizontal="left" vertical="center" wrapText="1"/>
    </xf>
    <xf numFmtId="0" fontId="1" fillId="0" borderId="25" xfId="2" applyBorder="1" applyAlignment="1">
      <alignment vertical="center"/>
    </xf>
    <xf numFmtId="0" fontId="1" fillId="0" borderId="24" xfId="2" applyBorder="1" applyAlignment="1">
      <alignment vertical="center"/>
    </xf>
    <xf numFmtId="0" fontId="1" fillId="0" borderId="27" xfId="2" applyBorder="1" applyAlignment="1">
      <alignment vertical="center"/>
    </xf>
    <xf numFmtId="0" fontId="1" fillId="0" borderId="26" xfId="2" applyBorder="1" applyAlignment="1">
      <alignment vertical="center"/>
    </xf>
    <xf numFmtId="0" fontId="1" fillId="0" borderId="26" xfId="2" applyBorder="1" applyAlignment="1">
      <alignment horizontal="center" vertical="center"/>
    </xf>
    <xf numFmtId="0" fontId="1" fillId="0" borderId="28" xfId="2" applyBorder="1" applyAlignment="1">
      <alignment vertical="center"/>
    </xf>
    <xf numFmtId="0" fontId="1" fillId="0" borderId="29" xfId="2" applyBorder="1" applyAlignment="1">
      <alignment vertical="center"/>
    </xf>
    <xf numFmtId="0" fontId="1" fillId="0" borderId="0" xfId="2" applyAlignment="1">
      <alignment horizontal="left" vertical="top" wrapText="1"/>
    </xf>
    <xf numFmtId="185" fontId="1" fillId="0" borderId="0" xfId="2" applyNumberFormat="1" applyAlignment="1">
      <alignment vertical="center"/>
    </xf>
    <xf numFmtId="0" fontId="1" fillId="0" borderId="0" xfId="2" applyAlignment="1" applyProtection="1">
      <alignment vertical="center"/>
      <protection locked="0"/>
    </xf>
    <xf numFmtId="185" fontId="8" fillId="0" borderId="0" xfId="2" applyNumberFormat="1" applyFont="1" applyAlignment="1">
      <alignment horizontal="center" vertical="center"/>
    </xf>
    <xf numFmtId="185" fontId="8" fillId="0" borderId="22" xfId="2" applyNumberFormat="1" applyFont="1" applyBorder="1" applyAlignment="1">
      <alignment vertical="center"/>
    </xf>
    <xf numFmtId="0" fontId="8" fillId="0" borderId="21" xfId="2" applyFont="1" applyBorder="1" applyAlignment="1">
      <alignment vertical="center" wrapText="1"/>
    </xf>
    <xf numFmtId="0" fontId="1" fillId="0" borderId="26" xfId="2" applyBorder="1" applyAlignment="1">
      <alignment horizontal="left" vertical="top" wrapText="1"/>
    </xf>
    <xf numFmtId="0" fontId="1" fillId="0" borderId="27" xfId="2" applyBorder="1" applyAlignment="1">
      <alignment horizontal="left" vertical="top" wrapText="1"/>
    </xf>
    <xf numFmtId="0" fontId="1" fillId="0" borderId="30" xfId="2" applyBorder="1" applyAlignment="1">
      <alignment vertical="center"/>
    </xf>
    <xf numFmtId="0" fontId="1" fillId="0" borderId="31" xfId="2" applyBorder="1" applyAlignment="1">
      <alignment vertical="center"/>
    </xf>
    <xf numFmtId="0" fontId="1" fillId="0" borderId="21" xfId="2" applyBorder="1" applyAlignment="1">
      <alignment vertical="top" wrapText="1"/>
    </xf>
    <xf numFmtId="0" fontId="1" fillId="0" borderId="0" xfId="2" applyAlignment="1">
      <alignment vertical="top" wrapText="1"/>
    </xf>
    <xf numFmtId="0" fontId="1" fillId="0" borderId="22" xfId="2" applyBorder="1" applyAlignment="1">
      <alignment vertical="top" wrapText="1"/>
    </xf>
    <xf numFmtId="0" fontId="1" fillId="0" borderId="0" xfId="2" applyProtection="1">
      <protection locked="0"/>
    </xf>
    <xf numFmtId="182" fontId="1" fillId="0" borderId="0" xfId="2" applyNumberFormat="1" applyAlignment="1">
      <alignment horizontal="center" vertical="center"/>
    </xf>
    <xf numFmtId="0" fontId="9" fillId="4" borderId="12" xfId="2" applyFont="1" applyFill="1" applyBorder="1" applyAlignment="1" applyProtection="1">
      <alignment vertical="center"/>
      <protection locked="0"/>
    </xf>
    <xf numFmtId="0" fontId="20" fillId="4" borderId="12" xfId="2" applyFont="1" applyFill="1" applyBorder="1" applyAlignment="1" applyProtection="1">
      <alignment vertical="center"/>
      <protection locked="0"/>
    </xf>
    <xf numFmtId="0" fontId="1" fillId="0" borderId="0" xfId="2" applyAlignment="1">
      <alignment horizontal="left" vertical="top"/>
    </xf>
    <xf numFmtId="0" fontId="8" fillId="0" borderId="0" xfId="8" applyFont="1">
      <alignment vertical="center"/>
    </xf>
    <xf numFmtId="0" fontId="9" fillId="0" borderId="0" xfId="8" applyFont="1">
      <alignment vertical="center"/>
    </xf>
    <xf numFmtId="185" fontId="8" fillId="0" borderId="21" xfId="2" applyNumberFormat="1" applyFont="1" applyBorder="1" applyAlignment="1">
      <alignment horizontal="left" vertical="top"/>
    </xf>
    <xf numFmtId="185" fontId="8" fillId="0" borderId="0" xfId="2" applyNumberFormat="1" applyFont="1" applyAlignment="1">
      <alignment horizontal="left" vertical="top"/>
    </xf>
    <xf numFmtId="185" fontId="8" fillId="0" borderId="0" xfId="2" applyNumberFormat="1" applyFont="1"/>
    <xf numFmtId="0" fontId="1" fillId="0" borderId="32" xfId="2" applyBorder="1"/>
    <xf numFmtId="0" fontId="1" fillId="0" borderId="32" xfId="2" applyBorder="1" applyProtection="1">
      <protection locked="0"/>
    </xf>
    <xf numFmtId="49" fontId="1" fillId="0" borderId="0" xfId="2" applyNumberFormat="1"/>
    <xf numFmtId="49" fontId="8" fillId="0" borderId="0" xfId="2" applyNumberFormat="1" applyFont="1"/>
    <xf numFmtId="49" fontId="8" fillId="0" borderId="21" xfId="2" applyNumberFormat="1" applyFont="1" applyBorder="1" applyAlignment="1">
      <alignment vertical="center"/>
    </xf>
    <xf numFmtId="49" fontId="8" fillId="0" borderId="0" xfId="2" applyNumberFormat="1" applyFont="1" applyAlignment="1">
      <alignment horizontal="center" vertical="center"/>
    </xf>
    <xf numFmtId="49" fontId="8" fillId="0" borderId="22" xfId="2" applyNumberFormat="1" applyFont="1" applyBorder="1" applyAlignment="1">
      <alignment horizontal="center" vertical="center"/>
    </xf>
    <xf numFmtId="49" fontId="8" fillId="0" borderId="22" xfId="2" applyNumberFormat="1" applyFont="1" applyBorder="1" applyAlignment="1">
      <alignment vertical="center"/>
    </xf>
    <xf numFmtId="49" fontId="8" fillId="0" borderId="21" xfId="2" applyNumberFormat="1" applyFont="1" applyBorder="1" applyAlignment="1">
      <alignment horizontal="center" vertical="center"/>
    </xf>
    <xf numFmtId="49" fontId="1" fillId="0" borderId="0" xfId="2" applyNumberFormat="1" applyAlignment="1">
      <alignment vertical="center"/>
    </xf>
    <xf numFmtId="49" fontId="1" fillId="0" borderId="21" xfId="2" applyNumberFormat="1" applyBorder="1" applyAlignment="1">
      <alignment vertical="center"/>
    </xf>
    <xf numFmtId="49" fontId="14" fillId="0" borderId="0" xfId="2" applyNumberFormat="1" applyFont="1"/>
    <xf numFmtId="0" fontId="1" fillId="0" borderId="21" xfId="2" applyBorder="1" applyAlignment="1">
      <alignment horizontal="centerContinuous" vertical="center"/>
    </xf>
    <xf numFmtId="0" fontId="8" fillId="0" borderId="22" xfId="2" applyFont="1" applyBorder="1" applyAlignment="1">
      <alignment horizontal="center" vertical="center"/>
    </xf>
    <xf numFmtId="0" fontId="8" fillId="0" borderId="23" xfId="2" applyFont="1" applyBorder="1" applyAlignment="1">
      <alignment vertical="top"/>
    </xf>
    <xf numFmtId="0" fontId="8" fillId="0" borderId="23" xfId="2" applyFont="1" applyBorder="1" applyAlignment="1">
      <alignment horizontal="right" vertical="top"/>
    </xf>
    <xf numFmtId="0" fontId="1" fillId="0" borderId="0" xfId="2" applyAlignment="1">
      <alignment horizontal="right" vertical="center"/>
    </xf>
    <xf numFmtId="185" fontId="8" fillId="0" borderId="0" xfId="2" applyNumberFormat="1" applyFont="1" applyAlignment="1">
      <alignment horizontal="left" vertical="center" wrapText="1"/>
    </xf>
    <xf numFmtId="0" fontId="22" fillId="0" borderId="0" xfId="2" applyFont="1" applyAlignment="1">
      <alignment horizontal="centerContinuous" vertical="center"/>
    </xf>
    <xf numFmtId="0" fontId="1" fillId="0" borderId="24" xfId="2" applyBorder="1" applyAlignment="1">
      <alignment vertical="top"/>
    </xf>
    <xf numFmtId="0" fontId="17" fillId="0" borderId="21" xfId="2" applyFont="1" applyBorder="1" applyAlignment="1">
      <alignment horizontal="center" vertical="top"/>
    </xf>
    <xf numFmtId="0" fontId="1" fillId="0" borderId="25" xfId="2" applyBorder="1"/>
    <xf numFmtId="0" fontId="1" fillId="0" borderId="24" xfId="2" applyBorder="1"/>
    <xf numFmtId="0" fontId="1" fillId="0" borderId="26" xfId="2" applyBorder="1"/>
    <xf numFmtId="0" fontId="1" fillId="0" borderId="0" xfId="2" applyAlignment="1">
      <alignment horizontal="center"/>
    </xf>
    <xf numFmtId="0" fontId="17" fillId="0" borderId="0" xfId="2" applyFont="1" applyAlignment="1">
      <alignment horizontal="left" vertical="center"/>
    </xf>
    <xf numFmtId="0" fontId="1" fillId="0" borderId="27" xfId="2" applyBorder="1" applyAlignment="1">
      <alignment horizontal="left" vertical="center"/>
    </xf>
    <xf numFmtId="0" fontId="1" fillId="0" borderId="28" xfId="2" applyBorder="1"/>
    <xf numFmtId="0" fontId="17" fillId="0" borderId="22" xfId="2" applyFont="1" applyBorder="1" applyAlignment="1">
      <alignment horizontal="center"/>
    </xf>
    <xf numFmtId="0" fontId="17" fillId="0" borderId="22" xfId="2" applyFont="1" applyBorder="1" applyAlignment="1">
      <alignment horizontal="left"/>
    </xf>
    <xf numFmtId="0" fontId="17" fillId="0" borderId="0" xfId="2" applyFont="1"/>
    <xf numFmtId="0" fontId="1" fillId="4" borderId="12" xfId="2" applyFill="1" applyBorder="1"/>
    <xf numFmtId="0" fontId="8" fillId="0" borderId="0" xfId="2" applyFont="1"/>
    <xf numFmtId="49" fontId="8" fillId="0" borderId="0" xfId="2" applyNumberFormat="1" applyFont="1" applyAlignment="1">
      <alignment horizontal="center"/>
    </xf>
    <xf numFmtId="49" fontId="8" fillId="0" borderId="21" xfId="2" applyNumberFormat="1" applyFont="1" applyBorder="1"/>
    <xf numFmtId="0" fontId="17" fillId="0" borderId="21" xfId="2" applyFont="1" applyBorder="1" applyAlignment="1">
      <alignment vertical="center"/>
    </xf>
    <xf numFmtId="0" fontId="23" fillId="0" borderId="0" xfId="2" applyFont="1"/>
    <xf numFmtId="0" fontId="24" fillId="0" borderId="0" xfId="2" applyFont="1" applyAlignment="1">
      <alignment vertical="center"/>
    </xf>
    <xf numFmtId="185" fontId="24" fillId="0" borderId="0" xfId="2" applyNumberFormat="1" applyFont="1" applyAlignment="1">
      <alignment vertical="center"/>
    </xf>
    <xf numFmtId="0" fontId="25" fillId="0" borderId="0" xfId="2" applyFont="1" applyAlignment="1">
      <alignment vertical="center"/>
    </xf>
    <xf numFmtId="0" fontId="24" fillId="0" borderId="0" xfId="2" applyFont="1" applyAlignment="1">
      <alignment horizontal="left" vertical="center"/>
    </xf>
    <xf numFmtId="185" fontId="8" fillId="0" borderId="0" xfId="2" applyNumberFormat="1" applyFont="1" applyAlignment="1">
      <alignment vertical="center" shrinkToFit="1"/>
    </xf>
    <xf numFmtId="0" fontId="15" fillId="0" borderId="0" xfId="2" applyFont="1"/>
    <xf numFmtId="0" fontId="11" fillId="4" borderId="12" xfId="2" applyFont="1" applyFill="1" applyBorder="1" applyAlignment="1">
      <alignment vertical="center"/>
    </xf>
    <xf numFmtId="0" fontId="8" fillId="0" borderId="0" xfId="7" applyFont="1">
      <alignment vertical="center"/>
    </xf>
    <xf numFmtId="0" fontId="9" fillId="0" borderId="0" xfId="7" applyFont="1">
      <alignment vertical="center"/>
    </xf>
    <xf numFmtId="185" fontId="1" fillId="0" borderId="21" xfId="2" applyNumberFormat="1" applyBorder="1" applyAlignment="1">
      <alignment horizontal="left" vertical="top"/>
    </xf>
    <xf numFmtId="0" fontId="8" fillId="0" borderId="0" xfId="2" applyFont="1" applyProtection="1">
      <protection locked="0"/>
    </xf>
    <xf numFmtId="49" fontId="1" fillId="0" borderId="0" xfId="2" applyNumberFormat="1" applyAlignment="1">
      <alignment horizontal="center"/>
    </xf>
    <xf numFmtId="0" fontId="1" fillId="0" borderId="27" xfId="2" applyBorder="1"/>
    <xf numFmtId="0" fontId="1" fillId="0" borderId="0" xfId="2" applyAlignment="1">
      <alignment horizontal="left"/>
    </xf>
    <xf numFmtId="0" fontId="12" fillId="4" borderId="12" xfId="3" applyFont="1" applyFill="1" applyBorder="1" applyAlignment="1" applyProtection="1">
      <alignment horizontal="center" vertical="center"/>
      <protection locked="0"/>
    </xf>
    <xf numFmtId="177" fontId="8" fillId="0" borderId="0" xfId="2" applyNumberFormat="1" applyFont="1" applyAlignment="1">
      <alignment vertical="center"/>
    </xf>
    <xf numFmtId="0" fontId="8" fillId="0" borderId="36" xfId="2" applyFont="1" applyBorder="1" applyAlignment="1">
      <alignment vertical="center"/>
    </xf>
    <xf numFmtId="0" fontId="8" fillId="0" borderId="36" xfId="2" applyFont="1" applyBorder="1" applyAlignment="1">
      <alignment horizontal="right" vertical="center"/>
    </xf>
    <xf numFmtId="0" fontId="1" fillId="0" borderId="0" xfId="2" applyAlignment="1">
      <alignment horizontal="centerContinuous"/>
    </xf>
    <xf numFmtId="182" fontId="1" fillId="0" borderId="0" xfId="2" applyNumberFormat="1" applyAlignment="1">
      <alignment horizontal="left" vertical="center"/>
    </xf>
    <xf numFmtId="0" fontId="1" fillId="0" borderId="21" xfId="2" applyBorder="1" applyAlignment="1">
      <alignment horizontal="left" vertical="top" wrapText="1"/>
    </xf>
    <xf numFmtId="0" fontId="27" fillId="0" borderId="0" xfId="2" applyFont="1"/>
    <xf numFmtId="0" fontId="9" fillId="0" borderId="0" xfId="2" applyFont="1" applyAlignment="1">
      <alignment horizontal="centerContinuous"/>
    </xf>
    <xf numFmtId="0" fontId="9" fillId="0" borderId="0" xfId="2" applyFont="1" applyAlignment="1" applyProtection="1">
      <alignment vertical="center"/>
      <protection locked="0"/>
    </xf>
    <xf numFmtId="0" fontId="11" fillId="0" borderId="0" xfId="2" applyFont="1" applyAlignment="1" applyProtection="1">
      <alignment vertical="center"/>
      <protection locked="0"/>
    </xf>
    <xf numFmtId="0" fontId="12" fillId="4" borderId="12" xfId="3" applyFont="1" applyFill="1" applyBorder="1" applyAlignment="1" applyProtection="1">
      <alignment horizontal="left"/>
      <protection locked="0"/>
    </xf>
    <xf numFmtId="0" fontId="12" fillId="4" borderId="12" xfId="3" applyFont="1" applyFill="1" applyBorder="1" applyAlignment="1" applyProtection="1">
      <alignment horizontal="left" vertical="center"/>
      <protection locked="0"/>
    </xf>
    <xf numFmtId="0" fontId="8" fillId="0" borderId="37" xfId="2" applyFont="1" applyBorder="1" applyAlignment="1">
      <alignment vertical="center"/>
    </xf>
    <xf numFmtId="0" fontId="8" fillId="0" borderId="37" xfId="2" applyFont="1" applyBorder="1" applyAlignment="1">
      <alignment vertical="center" wrapText="1"/>
    </xf>
    <xf numFmtId="0" fontId="28" fillId="0" borderId="0" xfId="2" applyFont="1" applyProtection="1">
      <protection locked="0"/>
    </xf>
    <xf numFmtId="185" fontId="1" fillId="0" borderId="0" xfId="2" applyNumberFormat="1" applyAlignment="1">
      <alignment vertical="top" wrapText="1"/>
    </xf>
    <xf numFmtId="182" fontId="1" fillId="0" borderId="0" xfId="2" applyNumberFormat="1" applyAlignment="1" applyProtection="1">
      <alignment horizontal="center" vertical="center"/>
      <protection locked="0"/>
    </xf>
    <xf numFmtId="0" fontId="1" fillId="0" borderId="29" xfId="2" applyBorder="1"/>
    <xf numFmtId="0" fontId="13" fillId="0" borderId="0" xfId="2" applyFont="1" applyAlignment="1">
      <alignment vertical="center"/>
    </xf>
    <xf numFmtId="0" fontId="8" fillId="0" borderId="22" xfId="2" applyFont="1" applyBorder="1"/>
    <xf numFmtId="0" fontId="8" fillId="0" borderId="21" xfId="2" applyFont="1" applyBorder="1"/>
    <xf numFmtId="0" fontId="1" fillId="0" borderId="21" xfId="2" applyBorder="1" applyAlignment="1">
      <alignment horizontal="center"/>
    </xf>
    <xf numFmtId="0" fontId="1" fillId="0" borderId="21" xfId="2" applyBorder="1" applyAlignment="1">
      <alignment horizontal="left"/>
    </xf>
    <xf numFmtId="185" fontId="1" fillId="0" borderId="22" xfId="2" applyNumberFormat="1" applyBorder="1"/>
    <xf numFmtId="0" fontId="1" fillId="0" borderId="0" xfId="2" applyAlignment="1">
      <alignment horizontal="centerContinuous" vertical="center"/>
    </xf>
    <xf numFmtId="0" fontId="17" fillId="0" borderId="30" xfId="2" applyFont="1" applyBorder="1" applyAlignment="1">
      <alignment vertical="center"/>
    </xf>
    <xf numFmtId="0" fontId="17" fillId="0" borderId="23" xfId="2" applyFont="1" applyBorder="1" applyAlignment="1">
      <alignment vertical="center"/>
    </xf>
    <xf numFmtId="0" fontId="1" fillId="0" borderId="0" xfId="2" applyAlignment="1">
      <alignment vertical="top"/>
    </xf>
    <xf numFmtId="0" fontId="1" fillId="0" borderId="0" xfId="2" applyAlignment="1" applyProtection="1">
      <alignment vertical="top"/>
      <protection locked="0"/>
    </xf>
    <xf numFmtId="0" fontId="17" fillId="0" borderId="0" xfId="2" applyFont="1" applyAlignment="1">
      <alignment horizontal="center" vertical="center" wrapText="1"/>
    </xf>
    <xf numFmtId="185" fontId="8" fillId="0" borderId="22" xfId="2" applyNumberFormat="1" applyFont="1" applyBorder="1"/>
    <xf numFmtId="0" fontId="28" fillId="0" borderId="0" xfId="2" applyFont="1"/>
    <xf numFmtId="58" fontId="8" fillId="0" borderId="0" xfId="2" applyNumberFormat="1" applyFont="1" applyAlignment="1">
      <alignment horizontal="center" vertical="center"/>
    </xf>
    <xf numFmtId="0" fontId="27" fillId="0" borderId="0" xfId="2" applyFont="1" applyAlignment="1">
      <alignment horizontal="left"/>
    </xf>
    <xf numFmtId="0" fontId="22" fillId="0" borderId="0" xfId="2" applyFont="1" applyAlignment="1">
      <alignment horizontal="centerContinuous"/>
    </xf>
    <xf numFmtId="0" fontId="30" fillId="0" borderId="0" xfId="2" applyFont="1"/>
    <xf numFmtId="0" fontId="1" fillId="0" borderId="0" xfId="2" applyAlignment="1">
      <alignment horizontal="right"/>
    </xf>
    <xf numFmtId="0" fontId="22" fillId="0" borderId="0" xfId="2" applyFont="1" applyAlignment="1">
      <alignment horizontal="center"/>
    </xf>
    <xf numFmtId="0" fontId="22" fillId="0" borderId="0" xfId="2" applyFont="1" applyAlignment="1">
      <alignment vertical="center"/>
    </xf>
    <xf numFmtId="0" fontId="1" fillId="0" borderId="38" xfId="2" applyBorder="1"/>
    <xf numFmtId="0" fontId="1" fillId="0" borderId="39" xfId="2" applyBorder="1"/>
    <xf numFmtId="0" fontId="1" fillId="0" borderId="40" xfId="2" applyBorder="1"/>
    <xf numFmtId="0" fontId="1" fillId="0" borderId="41" xfId="2" applyBorder="1"/>
    <xf numFmtId="0" fontId="1" fillId="0" borderId="42" xfId="2" applyBorder="1"/>
    <xf numFmtId="0" fontId="1" fillId="0" borderId="43" xfId="2" applyBorder="1"/>
    <xf numFmtId="0" fontId="1" fillId="0" borderId="44" xfId="2" applyBorder="1"/>
    <xf numFmtId="0" fontId="1" fillId="0" borderId="45" xfId="2" applyBorder="1"/>
    <xf numFmtId="0" fontId="1" fillId="0" borderId="46" xfId="2" applyBorder="1"/>
    <xf numFmtId="0" fontId="1" fillId="0" borderId="47" xfId="2" applyBorder="1"/>
    <xf numFmtId="0" fontId="1" fillId="0" borderId="48" xfId="2" applyBorder="1"/>
    <xf numFmtId="0" fontId="1" fillId="0" borderId="21" xfId="2" applyBorder="1" applyAlignment="1">
      <alignment horizontal="right"/>
    </xf>
    <xf numFmtId="0" fontId="1" fillId="0" borderId="21" xfId="2" applyBorder="1" applyAlignment="1">
      <alignment horizontal="center" vertical="center"/>
    </xf>
    <xf numFmtId="49" fontId="8" fillId="0" borderId="0" xfId="2" applyNumberFormat="1" applyFont="1" applyAlignment="1">
      <alignment horizontal="right" vertical="center"/>
    </xf>
    <xf numFmtId="0" fontId="8" fillId="8" borderId="0" xfId="2" applyFont="1" applyFill="1" applyAlignment="1">
      <alignment horizontal="left" vertical="center"/>
    </xf>
    <xf numFmtId="0" fontId="8" fillId="0" borderId="22" xfId="2" applyFont="1" applyBorder="1" applyAlignment="1">
      <alignment vertical="center" wrapText="1"/>
    </xf>
    <xf numFmtId="0" fontId="1" fillId="0" borderId="22" xfId="2" applyBorder="1" applyAlignment="1">
      <alignment horizontal="right" vertical="center"/>
    </xf>
    <xf numFmtId="0" fontId="1" fillId="0" borderId="0" xfId="2" applyAlignment="1">
      <alignment shrinkToFit="1"/>
    </xf>
    <xf numFmtId="49" fontId="31" fillId="0" borderId="0" xfId="2" applyNumberFormat="1" applyFont="1"/>
    <xf numFmtId="0" fontId="31" fillId="0" borderId="0" xfId="2" applyFont="1" applyAlignment="1">
      <alignment vertical="center"/>
    </xf>
    <xf numFmtId="182" fontId="1" fillId="0" borderId="0" xfId="2" applyNumberFormat="1" applyAlignment="1">
      <alignment vertical="center"/>
    </xf>
    <xf numFmtId="0" fontId="31" fillId="0" borderId="0" xfId="2" applyFont="1"/>
    <xf numFmtId="0" fontId="8" fillId="0" borderId="0" xfId="2" applyFont="1" applyAlignment="1">
      <alignment vertical="top"/>
    </xf>
    <xf numFmtId="49" fontId="1" fillId="0" borderId="22" xfId="2" applyNumberFormat="1" applyBorder="1"/>
    <xf numFmtId="49" fontId="1" fillId="0" borderId="22" xfId="2" applyNumberFormat="1" applyBorder="1" applyAlignment="1">
      <alignment vertical="center"/>
    </xf>
    <xf numFmtId="49" fontId="8" fillId="0" borderId="22" xfId="2" applyNumberFormat="1" applyFont="1" applyBorder="1" applyAlignment="1">
      <alignment horizontal="right" vertical="center"/>
    </xf>
    <xf numFmtId="49" fontId="1" fillId="0" borderId="23" xfId="2" applyNumberFormat="1" applyBorder="1"/>
    <xf numFmtId="49" fontId="8" fillId="0" borderId="23" xfId="2" applyNumberFormat="1" applyFont="1" applyBorder="1"/>
    <xf numFmtId="49" fontId="8" fillId="0" borderId="23" xfId="2" applyNumberFormat="1" applyFont="1" applyBorder="1" applyAlignment="1">
      <alignment vertical="center"/>
    </xf>
    <xf numFmtId="49" fontId="1" fillId="0" borderId="23" xfId="2" applyNumberFormat="1" applyBorder="1" applyAlignment="1">
      <alignment vertical="center"/>
    </xf>
    <xf numFmtId="49" fontId="8" fillId="0" borderId="23" xfId="2" applyNumberFormat="1" applyFont="1" applyBorder="1" applyAlignment="1">
      <alignment horizontal="right" vertical="center"/>
    </xf>
    <xf numFmtId="49" fontId="1" fillId="0" borderId="0" xfId="2" applyNumberFormat="1" applyAlignment="1">
      <alignment horizontal="right" vertical="center"/>
    </xf>
    <xf numFmtId="49" fontId="8" fillId="0" borderId="0" xfId="2" applyNumberFormat="1" applyFont="1" applyAlignment="1">
      <alignment horizontal="left" vertical="center"/>
    </xf>
    <xf numFmtId="49" fontId="9" fillId="0" borderId="0" xfId="2" applyNumberFormat="1" applyFont="1" applyAlignment="1">
      <alignment horizontal="centerContinuous"/>
    </xf>
    <xf numFmtId="49" fontId="17" fillId="0" borderId="0" xfId="2" applyNumberFormat="1" applyFont="1"/>
    <xf numFmtId="49" fontId="1" fillId="0" borderId="21" xfId="2" applyNumberFormat="1" applyBorder="1"/>
    <xf numFmtId="0" fontId="5" fillId="0" borderId="0" xfId="2" applyFont="1"/>
    <xf numFmtId="49" fontId="8" fillId="0" borderId="21" xfId="2" applyNumberFormat="1" applyFont="1" applyBorder="1" applyAlignment="1">
      <alignment horizontal="left" vertical="center"/>
    </xf>
    <xf numFmtId="0" fontId="1" fillId="0" borderId="0" xfId="2" applyAlignment="1">
      <alignment vertical="center" shrinkToFit="1"/>
    </xf>
    <xf numFmtId="58" fontId="1" fillId="0" borderId="0" xfId="2" applyNumberFormat="1" applyAlignment="1">
      <alignment horizontal="right" vertical="center"/>
    </xf>
    <xf numFmtId="0" fontId="1" fillId="4" borderId="49" xfId="2" applyFill="1" applyBorder="1" applyProtection="1">
      <protection locked="0"/>
    </xf>
    <xf numFmtId="49" fontId="21" fillId="0" borderId="0" xfId="2" applyNumberFormat="1" applyFont="1"/>
    <xf numFmtId="49" fontId="32" fillId="0" borderId="0" xfId="2" applyNumberFormat="1" applyFont="1" applyAlignment="1">
      <alignment horizontal="center"/>
    </xf>
    <xf numFmtId="49" fontId="8" fillId="0" borderId="24" xfId="2" applyNumberFormat="1" applyFont="1" applyBorder="1" applyAlignment="1">
      <alignment vertical="center"/>
    </xf>
    <xf numFmtId="49" fontId="8" fillId="0" borderId="25" xfId="2" applyNumberFormat="1" applyFont="1" applyBorder="1" applyAlignment="1">
      <alignment vertical="center"/>
    </xf>
    <xf numFmtId="49" fontId="8" fillId="0" borderId="27" xfId="2" applyNumberFormat="1" applyFont="1" applyBorder="1" applyAlignment="1">
      <alignment vertical="center"/>
    </xf>
    <xf numFmtId="0" fontId="1" fillId="0" borderId="28" xfId="2" applyBorder="1" applyAlignment="1">
      <alignment horizontal="center" vertical="center"/>
    </xf>
    <xf numFmtId="0" fontId="8" fillId="0" borderId="27" xfId="2" applyFont="1" applyBorder="1" applyAlignment="1">
      <alignment vertical="center"/>
    </xf>
    <xf numFmtId="0" fontId="1" fillId="0" borderId="30" xfId="2" applyBorder="1" applyAlignment="1">
      <alignment horizontal="center" vertical="center"/>
    </xf>
    <xf numFmtId="49" fontId="8" fillId="0" borderId="23" xfId="2" applyNumberFormat="1" applyFont="1" applyBorder="1" applyAlignment="1">
      <alignment horizontal="center" vertical="center"/>
    </xf>
    <xf numFmtId="0" fontId="1" fillId="0" borderId="31" xfId="2" applyBorder="1"/>
    <xf numFmtId="0" fontId="8" fillId="0" borderId="0" xfId="11" applyFont="1" applyAlignment="1"/>
    <xf numFmtId="0" fontId="8" fillId="0" borderId="0" xfId="10" applyFont="1">
      <alignment vertical="center"/>
    </xf>
    <xf numFmtId="0" fontId="8" fillId="0" borderId="0" xfId="10" applyFont="1" applyAlignment="1">
      <alignment horizontal="center" vertical="center"/>
    </xf>
    <xf numFmtId="0" fontId="8" fillId="0" borderId="50" xfId="10" applyFont="1" applyBorder="1">
      <alignment vertical="center"/>
    </xf>
    <xf numFmtId="0" fontId="8" fillId="0" borderId="51" xfId="10" applyFont="1" applyBorder="1">
      <alignment vertical="center"/>
    </xf>
    <xf numFmtId="0" fontId="8" fillId="0" borderId="51" xfId="10" applyFont="1" applyBorder="1" applyAlignment="1" applyProtection="1">
      <alignment horizontal="center" vertical="center"/>
      <protection locked="0"/>
    </xf>
    <xf numFmtId="0" fontId="8" fillId="0" borderId="51" xfId="10" quotePrefix="1" applyFont="1" applyBorder="1">
      <alignment vertical="center"/>
    </xf>
    <xf numFmtId="0" fontId="8" fillId="0" borderId="51" xfId="10" applyFont="1" applyBorder="1" applyProtection="1">
      <alignment vertical="center"/>
      <protection locked="0"/>
    </xf>
    <xf numFmtId="0" fontId="8" fillId="9" borderId="51" xfId="10" applyFont="1" applyFill="1" applyBorder="1" applyProtection="1">
      <alignment vertical="center"/>
      <protection locked="0"/>
    </xf>
    <xf numFmtId="0" fontId="8" fillId="9" borderId="51" xfId="10" applyFont="1" applyFill="1" applyBorder="1">
      <alignment vertical="center"/>
    </xf>
    <xf numFmtId="0" fontId="8" fillId="9" borderId="0" xfId="10" applyFont="1" applyFill="1" applyAlignment="1">
      <alignment horizontal="center" vertical="center"/>
    </xf>
    <xf numFmtId="0" fontId="8" fillId="9" borderId="51" xfId="10" applyFont="1" applyFill="1" applyBorder="1" applyAlignment="1" applyProtection="1">
      <alignment horizontal="center" vertical="center"/>
      <protection locked="0"/>
    </xf>
    <xf numFmtId="0" fontId="8" fillId="9" borderId="51" xfId="10" quotePrefix="1" applyFont="1" applyFill="1" applyBorder="1">
      <alignment vertical="center"/>
    </xf>
    <xf numFmtId="0" fontId="8" fillId="9" borderId="52" xfId="10" applyFont="1" applyFill="1" applyBorder="1">
      <alignment vertical="center"/>
    </xf>
    <xf numFmtId="0" fontId="8" fillId="0" borderId="51" xfId="10" applyFont="1" applyBorder="1" applyAlignment="1">
      <alignment vertical="center" wrapText="1"/>
    </xf>
    <xf numFmtId="0" fontId="8" fillId="0" borderId="53" xfId="10" applyFont="1" applyBorder="1">
      <alignment vertical="center"/>
    </xf>
    <xf numFmtId="0" fontId="8" fillId="0" borderId="0" xfId="9" applyFont="1">
      <alignment vertical="center"/>
    </xf>
    <xf numFmtId="0" fontId="8" fillId="9" borderId="54" xfId="9" applyFont="1" applyFill="1" applyBorder="1" applyProtection="1">
      <alignment vertical="center"/>
      <protection locked="0"/>
    </xf>
    <xf numFmtId="0" fontId="8" fillId="9" borderId="51" xfId="9" applyFont="1" applyFill="1" applyBorder="1" applyProtection="1">
      <alignment vertical="center"/>
      <protection locked="0"/>
    </xf>
    <xf numFmtId="0" fontId="8" fillId="9" borderId="51" xfId="9" applyFont="1" applyFill="1" applyBorder="1">
      <alignment vertical="center"/>
    </xf>
    <xf numFmtId="0" fontId="8" fillId="9" borderId="55" xfId="9" applyFont="1" applyFill="1" applyBorder="1">
      <alignment vertical="center"/>
    </xf>
    <xf numFmtId="0" fontId="8" fillId="9" borderId="51" xfId="9" quotePrefix="1" applyFont="1" applyFill="1" applyBorder="1" applyProtection="1">
      <alignment vertical="center"/>
      <protection locked="0"/>
    </xf>
    <xf numFmtId="0" fontId="8" fillId="0" borderId="56" xfId="9" applyFont="1" applyBorder="1">
      <alignment vertical="center"/>
    </xf>
    <xf numFmtId="0" fontId="8" fillId="0" borderId="53" xfId="9" applyFont="1" applyBorder="1">
      <alignment vertical="center"/>
    </xf>
    <xf numFmtId="0" fontId="8" fillId="0" borderId="57" xfId="9" applyFont="1" applyBorder="1">
      <alignment vertical="center"/>
    </xf>
    <xf numFmtId="0" fontId="36" fillId="0" borderId="0" xfId="2" applyFont="1"/>
    <xf numFmtId="0" fontId="41" fillId="0" borderId="0" xfId="3" applyFont="1" applyAlignment="1" applyProtection="1">
      <alignment vertical="center"/>
    </xf>
    <xf numFmtId="0" fontId="40" fillId="0" borderId="0" xfId="11" applyFont="1">
      <alignment vertical="center"/>
    </xf>
    <xf numFmtId="0" fontId="34" fillId="0" borderId="0" xfId="1" applyFont="1">
      <alignment vertical="center"/>
    </xf>
    <xf numFmtId="0" fontId="36" fillId="0" borderId="0" xfId="1" applyFont="1">
      <alignment vertical="center"/>
    </xf>
    <xf numFmtId="0" fontId="43" fillId="0" borderId="0" xfId="3" applyFont="1" applyFill="1" applyAlignment="1" applyProtection="1">
      <alignment horizontal="center" vertical="center"/>
    </xf>
    <xf numFmtId="0" fontId="38" fillId="0" borderId="0" xfId="1" applyFont="1">
      <alignment vertical="center"/>
    </xf>
    <xf numFmtId="0" fontId="44" fillId="3" borderId="11" xfId="1" applyFont="1" applyFill="1" applyBorder="1">
      <alignment vertical="center"/>
    </xf>
    <xf numFmtId="0" fontId="45" fillId="3" borderId="10" xfId="1" applyFont="1" applyFill="1" applyBorder="1">
      <alignment vertical="center"/>
    </xf>
    <xf numFmtId="0" fontId="36" fillId="3" borderId="10" xfId="1" applyFont="1" applyFill="1" applyBorder="1">
      <alignment vertical="center"/>
    </xf>
    <xf numFmtId="0" fontId="38" fillId="3" borderId="10" xfId="1" applyFont="1" applyFill="1" applyBorder="1">
      <alignment vertical="center"/>
    </xf>
    <xf numFmtId="0" fontId="38" fillId="3" borderId="9" xfId="1" applyFont="1" applyFill="1" applyBorder="1">
      <alignment vertical="center"/>
    </xf>
    <xf numFmtId="0" fontId="36" fillId="2" borderId="11" xfId="1" applyFont="1" applyFill="1" applyBorder="1">
      <alignment vertical="center"/>
    </xf>
    <xf numFmtId="0" fontId="39" fillId="2" borderId="10" xfId="1" applyFont="1" applyFill="1" applyBorder="1">
      <alignment vertical="center"/>
    </xf>
    <xf numFmtId="0" fontId="36" fillId="2" borderId="10" xfId="1" applyFont="1" applyFill="1" applyBorder="1">
      <alignment vertical="center"/>
    </xf>
    <xf numFmtId="0" fontId="38" fillId="2" borderId="10" xfId="1" applyFont="1" applyFill="1" applyBorder="1">
      <alignment vertical="center"/>
    </xf>
    <xf numFmtId="0" fontId="38" fillId="2" borderId="9" xfId="1" applyFont="1" applyFill="1" applyBorder="1">
      <alignment vertical="center"/>
    </xf>
    <xf numFmtId="0" fontId="36" fillId="2" borderId="3" xfId="1" applyFont="1" applyFill="1" applyBorder="1">
      <alignment vertical="center"/>
    </xf>
    <xf numFmtId="0" fontId="39" fillId="2" borderId="2" xfId="1" applyFont="1" applyFill="1" applyBorder="1">
      <alignment vertical="center"/>
    </xf>
    <xf numFmtId="0" fontId="36" fillId="2" borderId="2" xfId="1" applyFont="1" applyFill="1" applyBorder="1">
      <alignment vertical="center"/>
    </xf>
    <xf numFmtId="0" fontId="38" fillId="2" borderId="2" xfId="1" applyFont="1" applyFill="1" applyBorder="1">
      <alignment vertical="center"/>
    </xf>
    <xf numFmtId="0" fontId="36" fillId="0" borderId="5" xfId="1" applyFont="1" applyBorder="1">
      <alignment vertical="center"/>
    </xf>
    <xf numFmtId="0" fontId="39" fillId="0" borderId="0" xfId="1" applyFont="1">
      <alignment vertical="center"/>
    </xf>
    <xf numFmtId="0" fontId="38" fillId="0" borderId="4" xfId="1" applyFont="1" applyBorder="1">
      <alignment vertical="center"/>
    </xf>
    <xf numFmtId="0" fontId="35" fillId="0" borderId="0" xfId="1" applyFont="1">
      <alignment vertical="center"/>
    </xf>
    <xf numFmtId="0" fontId="36" fillId="0" borderId="3" xfId="1" applyFont="1" applyBorder="1">
      <alignment vertical="center"/>
    </xf>
    <xf numFmtId="0" fontId="35" fillId="0" borderId="2" xfId="1" applyFont="1" applyBorder="1">
      <alignment vertical="center"/>
    </xf>
    <xf numFmtId="0" fontId="41" fillId="0" borderId="2" xfId="3" applyFont="1" applyBorder="1" applyAlignment="1" applyProtection="1">
      <alignment vertical="center"/>
    </xf>
    <xf numFmtId="0" fontId="36" fillId="0" borderId="2" xfId="1" applyFont="1" applyBorder="1">
      <alignment vertical="center"/>
    </xf>
    <xf numFmtId="0" fontId="38" fillId="0" borderId="2" xfId="1" applyFont="1" applyBorder="1">
      <alignment vertical="center"/>
    </xf>
    <xf numFmtId="0" fontId="38" fillId="0" borderId="1" xfId="1" applyFont="1" applyBorder="1">
      <alignment vertical="center"/>
    </xf>
    <xf numFmtId="0" fontId="35" fillId="3" borderId="10" xfId="1" applyFont="1" applyFill="1" applyBorder="1">
      <alignment vertical="center"/>
    </xf>
    <xf numFmtId="0" fontId="36" fillId="2" borderId="9" xfId="1" applyFont="1" applyFill="1" applyBorder="1">
      <alignment vertical="center"/>
    </xf>
    <xf numFmtId="0" fontId="36" fillId="2" borderId="5" xfId="1" applyFont="1" applyFill="1" applyBorder="1">
      <alignment vertical="center"/>
    </xf>
    <xf numFmtId="0" fontId="39" fillId="2" borderId="0" xfId="1" applyFont="1" applyFill="1">
      <alignment vertical="center"/>
    </xf>
    <xf numFmtId="0" fontId="36" fillId="2" borderId="0" xfId="1" applyFont="1" applyFill="1">
      <alignment vertical="center"/>
    </xf>
    <xf numFmtId="0" fontId="38" fillId="2" borderId="0" xfId="1" applyFont="1" applyFill="1">
      <alignment vertical="center"/>
    </xf>
    <xf numFmtId="0" fontId="36" fillId="2" borderId="4" xfId="1" applyFont="1" applyFill="1" applyBorder="1">
      <alignment vertical="center"/>
    </xf>
    <xf numFmtId="0" fontId="36" fillId="2" borderId="1" xfId="1" applyFont="1" applyFill="1" applyBorder="1">
      <alignment vertical="center"/>
    </xf>
    <xf numFmtId="0" fontId="36" fillId="0" borderId="11" xfId="1" applyFont="1" applyBorder="1">
      <alignment vertical="center"/>
    </xf>
    <xf numFmtId="0" fontId="39" fillId="0" borderId="10" xfId="1" applyFont="1" applyBorder="1">
      <alignment vertical="center"/>
    </xf>
    <xf numFmtId="0" fontId="36" fillId="0" borderId="10" xfId="1" applyFont="1" applyBorder="1">
      <alignment vertical="center"/>
    </xf>
    <xf numFmtId="0" fontId="36" fillId="0" borderId="9" xfId="1" applyFont="1" applyBorder="1">
      <alignment vertical="center"/>
    </xf>
    <xf numFmtId="0" fontId="38" fillId="0" borderId="11" xfId="1" applyFont="1" applyBorder="1">
      <alignment vertical="center"/>
    </xf>
    <xf numFmtId="0" fontId="36" fillId="0" borderId="4" xfId="1" applyFont="1" applyBorder="1">
      <alignment vertical="center"/>
    </xf>
    <xf numFmtId="0" fontId="36" fillId="0" borderId="0" xfId="1" quotePrefix="1" applyFont="1" applyAlignment="1">
      <alignment horizontal="center" vertical="center"/>
    </xf>
    <xf numFmtId="0" fontId="40" fillId="0" borderId="0" xfId="1" applyFont="1">
      <alignment vertical="center"/>
    </xf>
    <xf numFmtId="0" fontId="41" fillId="0" borderId="0" xfId="3" applyFont="1" applyBorder="1" applyAlignment="1" applyProtection="1">
      <alignment vertical="center"/>
    </xf>
    <xf numFmtId="0" fontId="41" fillId="0" borderId="0" xfId="3" applyFont="1" applyAlignment="1" applyProtection="1"/>
    <xf numFmtId="0" fontId="41" fillId="0" borderId="0" xfId="3" quotePrefix="1" applyFont="1" applyAlignment="1" applyProtection="1"/>
    <xf numFmtId="0" fontId="36" fillId="0" borderId="0" xfId="2" applyFont="1" applyAlignment="1">
      <alignment vertical="center"/>
    </xf>
    <xf numFmtId="0" fontId="41" fillId="0" borderId="4" xfId="3" applyFont="1" applyBorder="1" applyAlignment="1" applyProtection="1"/>
    <xf numFmtId="0" fontId="38" fillId="0" borderId="5" xfId="1" applyFont="1" applyBorder="1">
      <alignment vertical="center"/>
    </xf>
    <xf numFmtId="0" fontId="42" fillId="0" borderId="0" xfId="3" applyFont="1" applyBorder="1" applyAlignment="1" applyProtection="1">
      <alignment vertical="center"/>
    </xf>
    <xf numFmtId="0" fontId="46" fillId="0" borderId="0" xfId="3" applyFont="1" applyBorder="1" applyAlignment="1" applyProtection="1">
      <alignment vertical="center"/>
    </xf>
    <xf numFmtId="0" fontId="40" fillId="0" borderId="4" xfId="11" applyFont="1" applyBorder="1">
      <alignment vertical="center"/>
    </xf>
    <xf numFmtId="0" fontId="42" fillId="0" borderId="0" xfId="1" applyFont="1">
      <alignment vertical="center"/>
    </xf>
    <xf numFmtId="0" fontId="40" fillId="0" borderId="0" xfId="2" applyFont="1" applyAlignment="1">
      <alignment vertical="center"/>
    </xf>
    <xf numFmtId="0" fontId="36" fillId="0" borderId="4" xfId="2" applyFont="1" applyBorder="1" applyAlignment="1">
      <alignment vertical="center"/>
    </xf>
    <xf numFmtId="0" fontId="36" fillId="0" borderId="1" xfId="1" applyFont="1" applyBorder="1">
      <alignment vertical="center"/>
    </xf>
    <xf numFmtId="0" fontId="36" fillId="3" borderId="9" xfId="1" applyFont="1" applyFill="1" applyBorder="1">
      <alignment vertical="center"/>
    </xf>
    <xf numFmtId="0" fontId="36" fillId="2" borderId="8" xfId="1" applyFont="1" applyFill="1" applyBorder="1">
      <alignment vertical="center"/>
    </xf>
    <xf numFmtId="0" fontId="39" fillId="2" borderId="7" xfId="1" applyFont="1" applyFill="1" applyBorder="1">
      <alignment vertical="center"/>
    </xf>
    <xf numFmtId="0" fontId="36" fillId="2" borderId="7" xfId="1" applyFont="1" applyFill="1" applyBorder="1">
      <alignment vertical="center"/>
    </xf>
    <xf numFmtId="0" fontId="38" fillId="2" borderId="7" xfId="1" applyFont="1" applyFill="1" applyBorder="1">
      <alignment vertical="center"/>
    </xf>
    <xf numFmtId="0" fontId="36" fillId="2" borderId="6" xfId="1" applyFont="1" applyFill="1" applyBorder="1">
      <alignment vertical="center"/>
    </xf>
    <xf numFmtId="0" fontId="40" fillId="0" borderId="2" xfId="1" applyFont="1" applyBorder="1">
      <alignment vertical="center"/>
    </xf>
    <xf numFmtId="0" fontId="48" fillId="0" borderId="0" xfId="1" applyFont="1">
      <alignment vertical="center"/>
    </xf>
    <xf numFmtId="0" fontId="50" fillId="0" borderId="0" xfId="1" applyFont="1">
      <alignment vertical="center"/>
    </xf>
    <xf numFmtId="0" fontId="35" fillId="0" borderId="0" xfId="2" applyFont="1"/>
    <xf numFmtId="0" fontId="50" fillId="0" borderId="0" xfId="1" applyFont="1" applyAlignment="1">
      <alignment horizontal="center" vertical="center"/>
    </xf>
    <xf numFmtId="0" fontId="40" fillId="4" borderId="12" xfId="2" applyFont="1" applyFill="1" applyBorder="1" applyAlignment="1" applyProtection="1">
      <alignment vertical="center"/>
      <protection locked="0"/>
    </xf>
    <xf numFmtId="0" fontId="47" fillId="0" borderId="0" xfId="1" applyFont="1" applyAlignment="1">
      <alignment horizontal="center" vertical="center"/>
    </xf>
    <xf numFmtId="0" fontId="52" fillId="0" borderId="0" xfId="2" applyFont="1" applyAlignment="1">
      <alignment vertical="center"/>
    </xf>
    <xf numFmtId="0" fontId="41" fillId="4" borderId="12" xfId="3" applyFont="1" applyFill="1" applyBorder="1" applyAlignment="1" applyProtection="1">
      <alignment vertical="center"/>
      <protection locked="0"/>
    </xf>
    <xf numFmtId="0" fontId="40" fillId="4" borderId="49" xfId="2" applyFont="1" applyFill="1" applyBorder="1" applyAlignment="1" applyProtection="1">
      <alignment vertical="center"/>
      <protection locked="0"/>
    </xf>
    <xf numFmtId="0" fontId="55" fillId="0" borderId="0" xfId="2" applyFont="1" applyAlignment="1">
      <alignment vertical="center"/>
    </xf>
    <xf numFmtId="0" fontId="49" fillId="0" borderId="0" xfId="3" applyFont="1" applyAlignment="1" applyProtection="1">
      <alignment horizontal="center" vertical="center"/>
    </xf>
    <xf numFmtId="49" fontId="40" fillId="0" borderId="0" xfId="1" quotePrefix="1" applyNumberFormat="1" applyFont="1" applyAlignment="1">
      <alignment horizontal="right" vertical="center"/>
    </xf>
    <xf numFmtId="0" fontId="36" fillId="0" borderId="0" xfId="1" applyFont="1" applyAlignment="1">
      <alignment horizontal="right" vertical="center"/>
    </xf>
    <xf numFmtId="0" fontId="40" fillId="0" borderId="0" xfId="6" applyFont="1">
      <alignment vertical="center"/>
    </xf>
    <xf numFmtId="0" fontId="40" fillId="0" borderId="55" xfId="11" applyFont="1" applyBorder="1" applyAlignment="1">
      <alignment horizontal="center" vertical="center"/>
    </xf>
    <xf numFmtId="0" fontId="40" fillId="0" borderId="51" xfId="11" applyFont="1" applyBorder="1">
      <alignment vertical="center"/>
    </xf>
    <xf numFmtId="0" fontId="40" fillId="0" borderId="51" xfId="6" applyFont="1" applyBorder="1">
      <alignment vertical="center"/>
    </xf>
    <xf numFmtId="0" fontId="40" fillId="6" borderId="51" xfId="11" applyFont="1" applyFill="1" applyBorder="1">
      <alignment vertical="center"/>
    </xf>
    <xf numFmtId="0" fontId="40" fillId="6" borderId="51" xfId="6" applyFont="1" applyFill="1" applyBorder="1">
      <alignment vertical="center"/>
    </xf>
    <xf numFmtId="0" fontId="56" fillId="6" borderId="51" xfId="11" applyFont="1" applyFill="1" applyBorder="1">
      <alignment vertical="center"/>
    </xf>
    <xf numFmtId="0" fontId="55" fillId="6" borderId="51" xfId="6" applyFont="1" applyFill="1" applyBorder="1">
      <alignment vertical="center"/>
    </xf>
    <xf numFmtId="0" fontId="40" fillId="0" borderId="51" xfId="6" applyFont="1" applyBorder="1" applyProtection="1">
      <alignment vertical="center"/>
      <protection locked="0"/>
    </xf>
    <xf numFmtId="0" fontId="56" fillId="0" borderId="51" xfId="11" applyFont="1" applyBorder="1">
      <alignment vertical="center"/>
    </xf>
    <xf numFmtId="0" fontId="40" fillId="6" borderId="51" xfId="6" applyFont="1" applyFill="1" applyBorder="1" applyAlignment="1">
      <alignment vertical="center" wrapText="1"/>
    </xf>
    <xf numFmtId="0" fontId="57" fillId="0" borderId="51" xfId="11" applyFont="1" applyBorder="1">
      <alignment vertical="center"/>
    </xf>
    <xf numFmtId="180" fontId="40" fillId="0" borderId="51" xfId="6" applyNumberFormat="1" applyFont="1" applyBorder="1">
      <alignment vertical="center"/>
    </xf>
    <xf numFmtId="177" fontId="40" fillId="0" borderId="51" xfId="6" applyNumberFormat="1" applyFont="1" applyBorder="1">
      <alignment vertical="center"/>
    </xf>
    <xf numFmtId="183" fontId="40" fillId="0" borderId="51" xfId="6" applyNumberFormat="1" applyFont="1" applyBorder="1">
      <alignment vertical="center"/>
    </xf>
    <xf numFmtId="183" fontId="40" fillId="0" borderId="51" xfId="6" applyNumberFormat="1" applyFont="1" applyBorder="1" applyProtection="1">
      <alignment vertical="center"/>
      <protection locked="0"/>
    </xf>
    <xf numFmtId="14" fontId="40" fillId="0" borderId="51" xfId="6" applyNumberFormat="1" applyFont="1" applyBorder="1">
      <alignment vertical="center"/>
    </xf>
    <xf numFmtId="0" fontId="40" fillId="0" borderId="59" xfId="11" applyFont="1" applyBorder="1">
      <alignment vertical="center"/>
    </xf>
    <xf numFmtId="0" fontId="40" fillId="0" borderId="59" xfId="6" applyFont="1" applyBorder="1">
      <alignment vertical="center"/>
    </xf>
    <xf numFmtId="0" fontId="40" fillId="0" borderId="52" xfId="6" applyFont="1" applyBorder="1">
      <alignment vertical="center"/>
    </xf>
    <xf numFmtId="0" fontId="40" fillId="11" borderId="51" xfId="11" applyFont="1" applyFill="1" applyBorder="1">
      <alignment vertical="center"/>
    </xf>
    <xf numFmtId="0" fontId="55" fillId="0" borderId="51" xfId="6" applyFont="1" applyBorder="1">
      <alignment vertical="center"/>
    </xf>
    <xf numFmtId="0" fontId="57" fillId="6" borderId="51" xfId="11" applyFont="1" applyFill="1" applyBorder="1">
      <alignment vertical="center"/>
    </xf>
    <xf numFmtId="0" fontId="57" fillId="10" borderId="51" xfId="11" applyFont="1" applyFill="1" applyBorder="1">
      <alignment vertical="center"/>
    </xf>
    <xf numFmtId="0" fontId="40" fillId="10" borderId="51" xfId="6" applyFont="1" applyFill="1" applyBorder="1">
      <alignment vertical="center"/>
    </xf>
    <xf numFmtId="177" fontId="40" fillId="0" borderId="52" xfId="6" applyNumberFormat="1" applyFont="1" applyBorder="1">
      <alignment vertical="center"/>
    </xf>
    <xf numFmtId="3" fontId="40" fillId="0" borderId="51" xfId="6" applyNumberFormat="1" applyFont="1" applyBorder="1">
      <alignment vertical="center"/>
    </xf>
    <xf numFmtId="0" fontId="40" fillId="0" borderId="58" xfId="6" applyFont="1" applyBorder="1">
      <alignment vertical="center"/>
    </xf>
    <xf numFmtId="0" fontId="40" fillId="0" borderId="61" xfId="11" applyFont="1" applyBorder="1">
      <alignment vertical="center"/>
    </xf>
    <xf numFmtId="0" fontId="40" fillId="0" borderId="61" xfId="6" applyFont="1" applyBorder="1">
      <alignment vertical="center"/>
    </xf>
    <xf numFmtId="0" fontId="40" fillId="0" borderId="52" xfId="11" applyFont="1" applyBorder="1">
      <alignment vertical="center"/>
    </xf>
    <xf numFmtId="183" fontId="40" fillId="0" borderId="52" xfId="6" applyNumberFormat="1" applyFont="1" applyBorder="1">
      <alignment vertical="center"/>
    </xf>
    <xf numFmtId="0" fontId="40" fillId="0" borderId="68" xfId="6" applyFont="1" applyBorder="1">
      <alignment vertical="center"/>
    </xf>
    <xf numFmtId="177" fontId="40" fillId="0" borderId="51" xfId="6" applyNumberFormat="1" applyFont="1" applyBorder="1" applyProtection="1">
      <alignment vertical="center"/>
      <protection locked="0"/>
    </xf>
    <xf numFmtId="0" fontId="40" fillId="0" borderId="65" xfId="6" applyFont="1" applyBorder="1">
      <alignment vertical="center"/>
    </xf>
    <xf numFmtId="0" fontId="40" fillId="0" borderId="60" xfId="11" applyFont="1" applyBorder="1">
      <alignment vertical="center"/>
    </xf>
    <xf numFmtId="0" fontId="40" fillId="0" borderId="60" xfId="6" applyFont="1" applyBorder="1">
      <alignment vertical="center"/>
    </xf>
    <xf numFmtId="183" fontId="40" fillId="0" borderId="61" xfId="6" applyNumberFormat="1" applyFont="1" applyBorder="1">
      <alignment vertical="center"/>
    </xf>
    <xf numFmtId="0" fontId="40" fillId="0" borderId="66" xfId="6" applyFont="1" applyBorder="1">
      <alignment vertical="center"/>
    </xf>
    <xf numFmtId="0" fontId="40" fillId="0" borderId="67" xfId="6" applyFont="1" applyBorder="1">
      <alignment vertical="center"/>
    </xf>
    <xf numFmtId="0" fontId="40" fillId="4" borderId="61" xfId="11" applyFont="1" applyFill="1" applyBorder="1">
      <alignment vertical="center"/>
    </xf>
    <xf numFmtId="0" fontId="40" fillId="4" borderId="51" xfId="11" applyFont="1" applyFill="1" applyBorder="1">
      <alignment vertical="center"/>
    </xf>
    <xf numFmtId="0" fontId="40" fillId="0" borderId="62" xfId="6" applyFont="1" applyBorder="1">
      <alignment vertical="center"/>
    </xf>
    <xf numFmtId="0" fontId="40" fillId="0" borderId="62" xfId="6" applyFont="1" applyBorder="1" applyProtection="1">
      <alignment vertical="center"/>
      <protection locked="0"/>
    </xf>
    <xf numFmtId="0" fontId="40" fillId="4" borderId="60" xfId="11" applyFont="1" applyFill="1" applyBorder="1">
      <alignment vertical="center"/>
    </xf>
    <xf numFmtId="0" fontId="40" fillId="4" borderId="59" xfId="11" applyFont="1" applyFill="1" applyBorder="1">
      <alignment vertical="center"/>
    </xf>
    <xf numFmtId="0" fontId="40" fillId="0" borderId="64" xfId="11" applyFont="1" applyBorder="1">
      <alignment vertical="center"/>
    </xf>
    <xf numFmtId="0" fontId="35" fillId="0" borderId="0" xfId="1" applyFont="1" applyAlignment="1">
      <alignment horizontal="centerContinuous" vertical="center"/>
    </xf>
    <xf numFmtId="0" fontId="58" fillId="4" borderId="12" xfId="2" applyFont="1" applyFill="1" applyBorder="1" applyAlignment="1" applyProtection="1">
      <alignment vertical="center"/>
      <protection locked="0"/>
    </xf>
    <xf numFmtId="0" fontId="59" fillId="4" borderId="12" xfId="2" applyFont="1" applyFill="1" applyBorder="1" applyAlignment="1" applyProtection="1">
      <alignment vertical="center"/>
      <protection locked="0"/>
    </xf>
    <xf numFmtId="0" fontId="60" fillId="4" borderId="12" xfId="2" applyFont="1" applyFill="1" applyBorder="1" applyAlignment="1" applyProtection="1">
      <alignment vertical="center"/>
      <protection locked="0"/>
    </xf>
    <xf numFmtId="0" fontId="61" fillId="4" borderId="12" xfId="3" applyFont="1" applyFill="1" applyBorder="1" applyAlignment="1" applyProtection="1">
      <alignment vertical="center"/>
      <protection locked="0"/>
    </xf>
    <xf numFmtId="0" fontId="62" fillId="4" borderId="12" xfId="3" applyFont="1" applyFill="1" applyBorder="1" applyAlignment="1" applyProtection="1">
      <alignment vertical="center"/>
      <protection locked="0"/>
    </xf>
    <xf numFmtId="0" fontId="59" fillId="0" borderId="0" xfId="2" applyFont="1" applyAlignment="1">
      <alignment vertical="center"/>
    </xf>
    <xf numFmtId="0" fontId="63" fillId="0" borderId="0" xfId="2" applyFont="1" applyAlignment="1">
      <alignment vertical="center"/>
    </xf>
    <xf numFmtId="0" fontId="60" fillId="0" borderId="0" xfId="2" applyFont="1" applyAlignment="1">
      <alignment vertical="center"/>
    </xf>
    <xf numFmtId="0" fontId="59" fillId="0" borderId="0" xfId="2" applyFont="1" applyAlignment="1" applyProtection="1">
      <alignment vertical="center"/>
      <protection locked="0"/>
    </xf>
    <xf numFmtId="0" fontId="65" fillId="0" borderId="0" xfId="2" applyFont="1" applyAlignment="1">
      <alignment vertical="center"/>
    </xf>
    <xf numFmtId="0" fontId="66" fillId="0" borderId="0" xfId="2" applyFont="1" applyAlignment="1">
      <alignment vertical="center"/>
    </xf>
    <xf numFmtId="0" fontId="67" fillId="0" borderId="0" xfId="2" applyFont="1" applyAlignment="1">
      <alignment vertical="center"/>
    </xf>
    <xf numFmtId="0" fontId="64" fillId="0" borderId="0" xfId="2" applyFont="1" applyAlignment="1">
      <alignment vertical="center"/>
    </xf>
    <xf numFmtId="182" fontId="10" fillId="0" borderId="0" xfId="2" applyNumberFormat="1" applyFont="1" applyAlignment="1">
      <alignment horizontal="center" vertical="center"/>
    </xf>
    <xf numFmtId="182" fontId="60" fillId="0" borderId="0" xfId="2" applyNumberFormat="1" applyFont="1" applyAlignment="1">
      <alignment horizontal="right" vertical="center"/>
    </xf>
    <xf numFmtId="0" fontId="60" fillId="0" borderId="0" xfId="2" applyFont="1" applyAlignment="1">
      <alignment horizontal="right" vertical="center"/>
    </xf>
    <xf numFmtId="0" fontId="60" fillId="0" borderId="2" xfId="2" applyFont="1" applyBorder="1" applyAlignment="1">
      <alignment vertical="center"/>
    </xf>
    <xf numFmtId="0" fontId="68" fillId="0" borderId="15" xfId="2" applyFont="1" applyBorder="1" applyAlignment="1">
      <alignment vertical="center"/>
    </xf>
    <xf numFmtId="0" fontId="59" fillId="0" borderId="10" xfId="2" applyFont="1" applyBorder="1" applyAlignment="1">
      <alignment vertical="center"/>
    </xf>
    <xf numFmtId="0" fontId="60" fillId="0" borderId="10" xfId="2" applyFont="1" applyBorder="1" applyAlignment="1">
      <alignment vertical="center"/>
    </xf>
    <xf numFmtId="0" fontId="62" fillId="0" borderId="10" xfId="3" applyFont="1" applyFill="1" applyBorder="1" applyAlignment="1" applyProtection="1">
      <alignment vertical="center"/>
    </xf>
    <xf numFmtId="0" fontId="68" fillId="0" borderId="0" xfId="2" applyFont="1" applyAlignment="1">
      <alignment horizontal="right" vertical="center"/>
    </xf>
    <xf numFmtId="0" fontId="68" fillId="0" borderId="0" xfId="2" applyFont="1" applyAlignment="1">
      <alignment vertical="center"/>
    </xf>
    <xf numFmtId="0" fontId="69" fillId="0" borderId="0" xfId="2" applyFont="1" applyAlignment="1">
      <alignment vertical="center"/>
    </xf>
    <xf numFmtId="0" fontId="33" fillId="0" borderId="0" xfId="3" applyFont="1" applyFill="1" applyBorder="1" applyAlignment="1" applyProtection="1">
      <alignment vertical="center"/>
      <protection locked="0"/>
    </xf>
    <xf numFmtId="0" fontId="62" fillId="0" borderId="0" xfId="3" applyFont="1" applyFill="1" applyBorder="1" applyAlignment="1" applyProtection="1">
      <alignment vertical="center"/>
      <protection locked="0"/>
    </xf>
    <xf numFmtId="0" fontId="67" fillId="0" borderId="0" xfId="2" applyFont="1" applyAlignment="1">
      <alignment horizontal="right" vertical="center"/>
    </xf>
    <xf numFmtId="0" fontId="70" fillId="0" borderId="0" xfId="2" applyFont="1" applyAlignment="1">
      <alignment vertical="center"/>
    </xf>
    <xf numFmtId="0" fontId="62" fillId="0" borderId="0" xfId="3" applyFont="1" applyFill="1" applyBorder="1" applyAlignment="1" applyProtection="1">
      <alignment vertical="center"/>
    </xf>
    <xf numFmtId="0" fontId="10" fillId="0" borderId="0" xfId="2" applyFont="1" applyAlignment="1">
      <alignment horizontal="left" vertical="center"/>
    </xf>
    <xf numFmtId="49" fontId="10" fillId="0" borderId="0" xfId="2" applyNumberFormat="1" applyFont="1" applyAlignment="1">
      <alignment vertical="center"/>
    </xf>
    <xf numFmtId="0" fontId="68" fillId="0" borderId="10" xfId="2" applyFont="1" applyBorder="1" applyAlignment="1">
      <alignment horizontal="right" vertical="center"/>
    </xf>
    <xf numFmtId="0" fontId="68" fillId="0" borderId="10" xfId="2" applyFont="1" applyBorder="1" applyAlignment="1">
      <alignment vertical="center"/>
    </xf>
    <xf numFmtId="0" fontId="10" fillId="0" borderId="10" xfId="2" applyFont="1" applyBorder="1" applyAlignment="1">
      <alignment vertical="center"/>
    </xf>
    <xf numFmtId="49" fontId="10" fillId="0" borderId="10" xfId="2" applyNumberFormat="1" applyFont="1" applyBorder="1" applyAlignment="1">
      <alignment vertical="center"/>
    </xf>
    <xf numFmtId="0" fontId="71" fillId="0" borderId="0" xfId="2" applyFont="1" applyAlignment="1">
      <alignment vertical="center"/>
    </xf>
    <xf numFmtId="0" fontId="10" fillId="0" borderId="0" xfId="2" applyFont="1" applyAlignment="1" applyProtection="1">
      <alignment vertical="center" wrapText="1"/>
      <protection locked="0"/>
    </xf>
    <xf numFmtId="0" fontId="10" fillId="0" borderId="0" xfId="2" applyFont="1" applyAlignment="1" applyProtection="1">
      <alignment vertical="center"/>
      <protection locked="0"/>
    </xf>
    <xf numFmtId="49" fontId="10" fillId="0" borderId="0" xfId="2" applyNumberFormat="1" applyFont="1" applyAlignment="1" applyProtection="1">
      <alignment vertical="center"/>
      <protection locked="0"/>
    </xf>
    <xf numFmtId="0" fontId="67" fillId="0" borderId="0" xfId="2" applyFont="1" applyAlignment="1">
      <alignment horizontal="left" vertical="center" indent="1"/>
    </xf>
    <xf numFmtId="49" fontId="10" fillId="0" borderId="14" xfId="2" applyNumberFormat="1" applyFont="1" applyBorder="1" applyAlignment="1" applyProtection="1">
      <alignment vertical="center"/>
      <protection locked="0"/>
    </xf>
    <xf numFmtId="0" fontId="10" fillId="0" borderId="14" xfId="2" applyFont="1" applyBorder="1" applyAlignment="1">
      <alignment vertical="center"/>
    </xf>
    <xf numFmtId="0" fontId="72" fillId="0" borderId="10" xfId="2" applyFont="1" applyBorder="1" applyAlignment="1">
      <alignment vertical="center"/>
    </xf>
    <xf numFmtId="0" fontId="10" fillId="0" borderId="0" xfId="2" applyFont="1" applyAlignment="1">
      <alignment horizontal="right" vertical="center"/>
    </xf>
    <xf numFmtId="0" fontId="73" fillId="0" borderId="0" xfId="2" applyFont="1" applyAlignment="1">
      <alignment vertical="center"/>
    </xf>
    <xf numFmtId="0" fontId="74" fillId="0" borderId="10" xfId="2" applyFont="1" applyBorder="1" applyAlignment="1">
      <alignment vertical="center"/>
    </xf>
    <xf numFmtId="0" fontId="74" fillId="0" borderId="0" xfId="2" applyFont="1" applyAlignment="1">
      <alignment vertical="center"/>
    </xf>
    <xf numFmtId="0" fontId="67" fillId="0" borderId="10" xfId="2" applyFont="1" applyBorder="1" applyAlignment="1">
      <alignment vertical="center"/>
    </xf>
    <xf numFmtId="0" fontId="10" fillId="3" borderId="0" xfId="2" applyFont="1" applyFill="1" applyAlignment="1">
      <alignment horizontal="center" vertical="center"/>
    </xf>
    <xf numFmtId="0" fontId="75" fillId="0" borderId="0" xfId="2" applyFont="1" applyAlignment="1">
      <alignment vertical="center"/>
    </xf>
    <xf numFmtId="0" fontId="10" fillId="3" borderId="0" xfId="2" applyFont="1" applyFill="1" applyAlignment="1">
      <alignment vertical="center"/>
    </xf>
    <xf numFmtId="0" fontId="10" fillId="0" borderId="0" xfId="2" applyFont="1" applyAlignment="1">
      <alignment horizontal="center" vertical="center"/>
    </xf>
    <xf numFmtId="0" fontId="10" fillId="0" borderId="0" xfId="2" quotePrefix="1" applyFont="1" applyAlignment="1">
      <alignment horizontal="right" vertical="center"/>
    </xf>
    <xf numFmtId="0" fontId="67" fillId="0" borderId="0" xfId="2" quotePrefix="1" applyFont="1" applyAlignment="1">
      <alignment vertical="center"/>
    </xf>
    <xf numFmtId="0" fontId="10" fillId="0" borderId="0" xfId="2" quotePrefix="1" applyFont="1" applyAlignment="1">
      <alignment vertical="center"/>
    </xf>
    <xf numFmtId="0" fontId="10" fillId="0" borderId="0" xfId="2" applyFont="1" applyAlignment="1">
      <alignment vertical="center" wrapText="1"/>
    </xf>
    <xf numFmtId="0" fontId="60" fillId="0" borderId="0" xfId="2" applyFont="1" applyAlignment="1">
      <alignment vertical="center" wrapText="1"/>
    </xf>
    <xf numFmtId="0" fontId="10" fillId="3" borderId="0" xfId="2" applyFont="1" applyFill="1" applyAlignment="1">
      <alignment horizontal="right" vertical="center"/>
    </xf>
    <xf numFmtId="0" fontId="10" fillId="3" borderId="0" xfId="2" applyFont="1" applyFill="1" applyAlignment="1">
      <alignment horizontal="left" vertical="center"/>
    </xf>
    <xf numFmtId="0" fontId="10" fillId="0" borderId="10" xfId="2" applyFont="1" applyBorder="1" applyAlignment="1">
      <alignment horizontal="center" vertical="center"/>
    </xf>
    <xf numFmtId="0" fontId="60" fillId="0" borderId="15" xfId="2" applyFont="1" applyBorder="1" applyAlignment="1">
      <alignment vertical="center"/>
    </xf>
    <xf numFmtId="0" fontId="60" fillId="0" borderId="14" xfId="2" applyFont="1" applyBorder="1" applyAlignment="1">
      <alignment vertical="center" wrapText="1"/>
    </xf>
    <xf numFmtId="0" fontId="60" fillId="0" borderId="14" xfId="2" applyFont="1" applyBorder="1" applyAlignment="1">
      <alignment vertical="center"/>
    </xf>
    <xf numFmtId="177" fontId="10" fillId="0" borderId="0" xfId="2" applyNumberFormat="1" applyFont="1" applyAlignment="1">
      <alignment horizontal="center" vertical="center"/>
    </xf>
    <xf numFmtId="183" fontId="10" fillId="0" borderId="0" xfId="2" applyNumberFormat="1" applyFont="1" applyAlignment="1">
      <alignment horizontal="center" vertical="center"/>
    </xf>
    <xf numFmtId="0" fontId="10" fillId="0" borderId="10" xfId="2" applyFont="1" applyBorder="1" applyAlignment="1">
      <alignment horizontal="left" vertical="center"/>
    </xf>
    <xf numFmtId="0" fontId="10" fillId="0" borderId="10" xfId="2" applyFont="1" applyBorder="1" applyAlignment="1">
      <alignment horizontal="right" vertical="center"/>
    </xf>
    <xf numFmtId="0" fontId="10" fillId="0" borderId="5" xfId="2" applyFont="1" applyBorder="1" applyAlignment="1">
      <alignment vertical="center"/>
    </xf>
    <xf numFmtId="182" fontId="10" fillId="0" borderId="10" xfId="2" applyNumberFormat="1" applyFont="1" applyBorder="1" applyAlignment="1">
      <alignment horizontal="center" vertical="center"/>
    </xf>
    <xf numFmtId="0" fontId="33" fillId="0" borderId="0" xfId="3" applyFont="1" applyFill="1" applyBorder="1" applyAlignment="1" applyProtection="1">
      <alignment vertical="center"/>
    </xf>
    <xf numFmtId="181" fontId="10" fillId="0" borderId="0" xfId="2" applyNumberFormat="1" applyFont="1" applyAlignment="1">
      <alignment horizontal="center" vertical="center"/>
    </xf>
    <xf numFmtId="180" fontId="10" fillId="0" borderId="7" xfId="2" applyNumberFormat="1" applyFont="1" applyBorder="1" applyAlignment="1">
      <alignment horizontal="right" vertical="center"/>
    </xf>
    <xf numFmtId="177" fontId="10" fillId="0" borderId="0" xfId="2" applyNumberFormat="1" applyFont="1" applyAlignment="1">
      <alignment horizontal="right" vertical="center"/>
    </xf>
    <xf numFmtId="177" fontId="10" fillId="0" borderId="10" xfId="2" applyNumberFormat="1" applyFont="1" applyBorder="1" applyAlignment="1">
      <alignment horizontal="right" vertical="center"/>
    </xf>
    <xf numFmtId="0" fontId="63" fillId="0" borderId="0" xfId="2" applyFont="1" applyAlignment="1">
      <alignment horizontal="right" vertical="center"/>
    </xf>
    <xf numFmtId="0" fontId="60" fillId="0" borderId="0" xfId="2" applyFont="1"/>
    <xf numFmtId="49" fontId="68" fillId="0" borderId="10" xfId="4" applyFont="1" applyBorder="1" applyAlignment="1">
      <alignment horizontal="left" vertical="center"/>
    </xf>
    <xf numFmtId="49" fontId="10" fillId="0" borderId="10" xfId="4" applyFont="1" applyBorder="1" applyAlignment="1">
      <alignment vertical="center"/>
    </xf>
    <xf numFmtId="49" fontId="10" fillId="0" borderId="10" xfId="4" applyFont="1" applyBorder="1" applyAlignment="1">
      <alignment horizontal="left" vertical="center"/>
    </xf>
    <xf numFmtId="49" fontId="10" fillId="0" borderId="10" xfId="4" applyFont="1" applyBorder="1" applyAlignment="1">
      <alignment horizontal="center" vertical="center"/>
    </xf>
    <xf numFmtId="49" fontId="67" fillId="0" borderId="0" xfId="4" applyFont="1" applyAlignment="1">
      <alignment vertical="center"/>
    </xf>
    <xf numFmtId="49" fontId="10" fillId="0" borderId="0" xfId="4" applyFont="1" applyAlignment="1">
      <alignment vertical="center"/>
    </xf>
    <xf numFmtId="176" fontId="10" fillId="0" borderId="0" xfId="4" applyNumberFormat="1" applyFont="1" applyAlignment="1">
      <alignment horizontal="right" vertical="center"/>
    </xf>
    <xf numFmtId="176" fontId="10" fillId="0" borderId="0" xfId="4" applyNumberFormat="1" applyFont="1" applyAlignment="1">
      <alignment horizontal="center" vertical="center"/>
    </xf>
    <xf numFmtId="38" fontId="10" fillId="0" borderId="0" xfId="4" applyNumberFormat="1" applyFont="1" applyAlignment="1">
      <alignment horizontal="right" vertical="center"/>
    </xf>
    <xf numFmtId="38" fontId="10" fillId="0" borderId="0" xfId="2" applyNumberFormat="1" applyFont="1" applyAlignment="1">
      <alignment horizontal="right" vertical="center"/>
    </xf>
    <xf numFmtId="179" fontId="10" fillId="0" borderId="0" xfId="4" applyNumberFormat="1" applyFont="1" applyAlignment="1">
      <alignment horizontal="right" vertical="center"/>
    </xf>
    <xf numFmtId="179" fontId="10" fillId="0" borderId="0" xfId="2" applyNumberFormat="1" applyFont="1" applyAlignment="1">
      <alignment horizontal="right" vertical="center"/>
    </xf>
    <xf numFmtId="179" fontId="10" fillId="0" borderId="0" xfId="2" applyNumberFormat="1" applyFont="1" applyAlignment="1">
      <alignment vertical="center"/>
    </xf>
    <xf numFmtId="0" fontId="10" fillId="0" borderId="0" xfId="4" applyNumberFormat="1" applyFont="1" applyAlignment="1">
      <alignment horizontal="left" vertical="center"/>
    </xf>
    <xf numFmtId="180" fontId="10" fillId="0" borderId="0" xfId="2" applyNumberFormat="1" applyFont="1" applyAlignment="1" applyProtection="1">
      <alignment horizontal="right" vertical="center"/>
      <protection locked="0"/>
    </xf>
    <xf numFmtId="0" fontId="10" fillId="3" borderId="0" xfId="4" applyNumberFormat="1" applyFont="1" applyFill="1" applyAlignment="1">
      <alignment horizontal="left" vertical="center"/>
    </xf>
    <xf numFmtId="0" fontId="60" fillId="3" borderId="0" xfId="2" applyFont="1" applyFill="1" applyAlignment="1">
      <alignment vertical="center"/>
    </xf>
    <xf numFmtId="49" fontId="10" fillId="0" borderId="0" xfId="4" applyFont="1" applyAlignment="1">
      <alignment horizontal="right" vertical="center"/>
    </xf>
    <xf numFmtId="49" fontId="67" fillId="0" borderId="0" xfId="4" applyFont="1" applyAlignment="1">
      <alignment horizontal="right" vertical="center"/>
    </xf>
    <xf numFmtId="49" fontId="10" fillId="0" borderId="0" xfId="4" applyFont="1" applyAlignment="1">
      <alignment horizontal="center" vertical="center"/>
    </xf>
    <xf numFmtId="49" fontId="10" fillId="0" borderId="0" xfId="4" applyFont="1" applyAlignment="1">
      <alignment horizontal="left" vertical="center"/>
    </xf>
    <xf numFmtId="0" fontId="67" fillId="0" borderId="13" xfId="2" applyFont="1" applyBorder="1" applyAlignment="1">
      <alignment vertical="center"/>
    </xf>
    <xf numFmtId="0" fontId="10" fillId="0" borderId="13" xfId="2" applyFont="1" applyBorder="1" applyAlignment="1">
      <alignment vertical="center"/>
    </xf>
    <xf numFmtId="0" fontId="60" fillId="0" borderId="13" xfId="2" applyFont="1" applyBorder="1" applyAlignment="1">
      <alignment vertical="center"/>
    </xf>
    <xf numFmtId="49" fontId="68" fillId="0" borderId="0" xfId="4" applyFont="1" applyAlignment="1">
      <alignment horizontal="left" vertical="center"/>
    </xf>
    <xf numFmtId="0" fontId="33" fillId="0" borderId="0" xfId="3" applyFont="1" applyAlignment="1" applyProtection="1">
      <alignment vertical="center"/>
    </xf>
    <xf numFmtId="0" fontId="59" fillId="0" borderId="20" xfId="2" applyFont="1" applyBorder="1" applyProtection="1">
      <protection locked="0"/>
    </xf>
    <xf numFmtId="0" fontId="60" fillId="0" borderId="20" xfId="2" applyFont="1" applyBorder="1"/>
    <xf numFmtId="0" fontId="66" fillId="0" borderId="10" xfId="1" applyFont="1" applyBorder="1">
      <alignment vertical="center"/>
    </xf>
    <xf numFmtId="0" fontId="67" fillId="0" borderId="0" xfId="1" applyFont="1">
      <alignment vertical="center"/>
    </xf>
    <xf numFmtId="0" fontId="10" fillId="0" borderId="0" xfId="1" applyFont="1">
      <alignment vertical="center"/>
    </xf>
    <xf numFmtId="0" fontId="59" fillId="0" borderId="2" xfId="2" applyFont="1" applyBorder="1"/>
    <xf numFmtId="0" fontId="60" fillId="0" borderId="2" xfId="2" applyFont="1" applyBorder="1"/>
    <xf numFmtId="0" fontId="67" fillId="0" borderId="10" xfId="1" applyFont="1" applyBorder="1">
      <alignment vertical="center"/>
    </xf>
    <xf numFmtId="0" fontId="10" fillId="0" borderId="10" xfId="1" applyFont="1" applyBorder="1">
      <alignment vertical="center"/>
    </xf>
    <xf numFmtId="0" fontId="59" fillId="0" borderId="0" xfId="2" applyFont="1"/>
    <xf numFmtId="0" fontId="59" fillId="0" borderId="14" xfId="2" applyFont="1" applyBorder="1" applyAlignment="1">
      <alignment vertical="center"/>
    </xf>
    <xf numFmtId="0" fontId="59" fillId="7" borderId="0" xfId="2" applyFont="1" applyFill="1" applyAlignment="1">
      <alignment vertical="center"/>
    </xf>
    <xf numFmtId="0" fontId="60" fillId="7" borderId="0" xfId="2" applyFont="1" applyFill="1" applyAlignment="1">
      <alignment vertical="center"/>
    </xf>
    <xf numFmtId="0" fontId="36" fillId="0" borderId="0" xfId="1" quotePrefix="1" applyFont="1" applyAlignment="1">
      <alignment horizontal="right" vertical="center"/>
    </xf>
    <xf numFmtId="0" fontId="40" fillId="0" borderId="0" xfId="2" applyFont="1" applyAlignment="1">
      <alignment horizontal="left"/>
    </xf>
    <xf numFmtId="49" fontId="40" fillId="0" borderId="0" xfId="2" applyNumberFormat="1" applyFont="1"/>
    <xf numFmtId="0" fontId="40" fillId="0" borderId="0" xfId="2" applyFont="1"/>
    <xf numFmtId="49" fontId="40" fillId="0" borderId="0" xfId="1" applyNumberFormat="1" applyFont="1">
      <alignment vertical="center"/>
    </xf>
    <xf numFmtId="0" fontId="40" fillId="0" borderId="0" xfId="2" quotePrefix="1" applyFont="1"/>
    <xf numFmtId="0" fontId="39" fillId="0" borderId="0" xfId="3" applyFont="1" applyBorder="1" applyAlignment="1" applyProtection="1">
      <alignment vertical="center"/>
    </xf>
    <xf numFmtId="49" fontId="77" fillId="0" borderId="0" xfId="3" applyNumberFormat="1" applyFont="1" applyBorder="1" applyAlignment="1" applyProtection="1">
      <alignment vertical="center"/>
    </xf>
    <xf numFmtId="0" fontId="77" fillId="0" borderId="0" xfId="3" applyFont="1" applyBorder="1" applyAlignment="1" applyProtection="1">
      <alignment vertical="center"/>
    </xf>
    <xf numFmtId="49" fontId="39" fillId="0" borderId="0" xfId="1" applyNumberFormat="1" applyFont="1">
      <alignment vertical="center"/>
    </xf>
    <xf numFmtId="0" fontId="40" fillId="0" borderId="0" xfId="1" quotePrefix="1" applyFont="1" applyAlignment="1">
      <alignment horizontal="center" vertical="center"/>
    </xf>
    <xf numFmtId="49" fontId="40" fillId="4" borderId="12" xfId="2" applyNumberFormat="1" applyFont="1" applyFill="1" applyBorder="1" applyProtection="1">
      <protection locked="0"/>
    </xf>
    <xf numFmtId="0" fontId="40" fillId="4" borderId="12" xfId="2" applyFont="1" applyFill="1" applyBorder="1" applyProtection="1">
      <protection locked="0"/>
    </xf>
    <xf numFmtId="0" fontId="40" fillId="4" borderId="49" xfId="2" applyFont="1" applyFill="1" applyBorder="1" applyProtection="1">
      <protection locked="0"/>
    </xf>
    <xf numFmtId="0" fontId="78" fillId="4" borderId="12" xfId="2" applyFont="1" applyFill="1" applyBorder="1" applyAlignment="1" applyProtection="1">
      <alignment vertical="center"/>
      <protection locked="0"/>
    </xf>
    <xf numFmtId="0" fontId="40" fillId="0" borderId="0" xfId="2" applyFont="1" applyAlignment="1">
      <alignment horizontal="right"/>
    </xf>
    <xf numFmtId="49" fontId="40" fillId="0" borderId="0" xfId="2" quotePrefix="1" applyNumberFormat="1" applyFont="1" applyAlignment="1">
      <alignment horizontal="right"/>
    </xf>
    <xf numFmtId="0" fontId="40" fillId="0" borderId="58" xfId="11" applyFont="1" applyBorder="1">
      <alignment vertical="center"/>
    </xf>
    <xf numFmtId="0" fontId="40" fillId="0" borderId="62" xfId="11" applyFont="1" applyBorder="1">
      <alignment vertical="center"/>
    </xf>
    <xf numFmtId="0" fontId="40" fillId="0" borderId="74" xfId="11" applyFont="1" applyBorder="1" applyAlignment="1">
      <alignment horizontal="center" vertical="center"/>
    </xf>
    <xf numFmtId="0" fontId="40" fillId="0" borderId="75" xfId="11" applyFont="1" applyBorder="1" applyAlignment="1">
      <alignment horizontal="center" vertical="center"/>
    </xf>
    <xf numFmtId="0" fontId="40" fillId="14" borderId="51" xfId="11" applyFont="1" applyFill="1" applyBorder="1">
      <alignment vertical="center"/>
    </xf>
    <xf numFmtId="0" fontId="40" fillId="14" borderId="59" xfId="11" applyFont="1" applyFill="1" applyBorder="1">
      <alignment vertical="center"/>
    </xf>
    <xf numFmtId="0" fontId="40" fillId="14" borderId="74" xfId="11" applyFont="1" applyFill="1" applyBorder="1" applyAlignment="1">
      <alignment horizontal="center" vertical="center"/>
    </xf>
    <xf numFmtId="0" fontId="40" fillId="14" borderId="75" xfId="11" applyFont="1" applyFill="1" applyBorder="1" applyAlignment="1">
      <alignment horizontal="center" vertical="center"/>
    </xf>
    <xf numFmtId="0" fontId="40" fillId="14" borderId="77" xfId="11" applyFont="1" applyFill="1" applyBorder="1" applyAlignment="1">
      <alignment horizontal="center" vertical="center"/>
    </xf>
    <xf numFmtId="0" fontId="40" fillId="14" borderId="52" xfId="11" applyFont="1" applyFill="1" applyBorder="1">
      <alignment vertical="center"/>
    </xf>
    <xf numFmtId="0" fontId="40" fillId="0" borderId="77" xfId="11" applyFont="1" applyBorder="1" applyAlignment="1">
      <alignment horizontal="center" vertical="center"/>
    </xf>
    <xf numFmtId="0" fontId="60" fillId="0" borderId="0" xfId="2" applyFont="1" applyAlignment="1">
      <alignment horizontal="center" vertical="center"/>
    </xf>
    <xf numFmtId="177" fontId="8" fillId="0" borderId="0" xfId="2" applyNumberFormat="1" applyFont="1" applyAlignment="1">
      <alignment horizontal="center" vertical="center"/>
    </xf>
    <xf numFmtId="0" fontId="40" fillId="0" borderId="51" xfId="11" applyFont="1" applyBorder="1" applyAlignment="1">
      <alignment horizontal="center" vertical="center"/>
    </xf>
    <xf numFmtId="0" fontId="59" fillId="0" borderId="78" xfId="2" applyFont="1" applyBorder="1" applyAlignment="1">
      <alignment vertical="center"/>
    </xf>
    <xf numFmtId="0" fontId="67" fillId="0" borderId="78" xfId="2" applyFont="1" applyBorder="1" applyAlignment="1">
      <alignment vertical="center"/>
    </xf>
    <xf numFmtId="0" fontId="10" fillId="0" borderId="78" xfId="2" applyFont="1" applyBorder="1" applyAlignment="1">
      <alignment vertical="center"/>
    </xf>
    <xf numFmtId="49" fontId="10" fillId="0" borderId="78" xfId="2" applyNumberFormat="1" applyFont="1" applyBorder="1" applyAlignment="1">
      <alignment vertical="center"/>
    </xf>
    <xf numFmtId="0" fontId="60" fillId="0" borderId="78" xfId="2" applyFont="1" applyBorder="1" applyAlignment="1">
      <alignment vertical="center"/>
    </xf>
    <xf numFmtId="49" fontId="10" fillId="15" borderId="0" xfId="2" applyNumberFormat="1" applyFont="1" applyFill="1" applyAlignment="1">
      <alignment vertical="center"/>
    </xf>
    <xf numFmtId="49" fontId="10" fillId="0" borderId="0" xfId="2" applyNumberFormat="1" applyFont="1" applyAlignment="1" applyProtection="1">
      <alignment horizontal="center" vertical="center"/>
      <protection locked="0"/>
    </xf>
    <xf numFmtId="185" fontId="8" fillId="0" borderId="0" xfId="2" applyNumberFormat="1" applyFont="1" applyAlignment="1">
      <alignment horizontal="right" vertical="center"/>
    </xf>
    <xf numFmtId="0" fontId="10" fillId="15" borderId="0" xfId="2" applyFont="1" applyFill="1" applyAlignment="1">
      <alignment vertical="center"/>
    </xf>
    <xf numFmtId="0" fontId="80" fillId="0" borderId="0" xfId="2" applyFont="1" applyAlignment="1">
      <alignment vertical="center" wrapText="1"/>
    </xf>
    <xf numFmtId="0" fontId="81" fillId="14" borderId="82" xfId="0" applyFont="1" applyFill="1" applyBorder="1">
      <alignment vertical="center"/>
    </xf>
    <xf numFmtId="0" fontId="55" fillId="14" borderId="82" xfId="0" applyFont="1" applyFill="1" applyBorder="1">
      <alignment vertical="center"/>
    </xf>
    <xf numFmtId="0" fontId="55" fillId="0" borderId="0" xfId="0" applyFont="1">
      <alignment vertical="center"/>
    </xf>
    <xf numFmtId="0" fontId="82" fillId="0" borderId="0" xfId="2" applyFont="1" applyAlignment="1">
      <alignment horizontal="right" vertical="center"/>
    </xf>
    <xf numFmtId="0" fontId="83" fillId="0" borderId="0" xfId="2" applyFont="1" applyAlignment="1">
      <alignment vertical="center"/>
    </xf>
    <xf numFmtId="0" fontId="55" fillId="0" borderId="0" xfId="0" applyFont="1" applyAlignment="1">
      <alignment horizontal="right" vertical="center"/>
    </xf>
    <xf numFmtId="0" fontId="84" fillId="0" borderId="0" xfId="0" applyFont="1" applyAlignment="1">
      <alignment horizontal="right" vertical="center"/>
    </xf>
    <xf numFmtId="0" fontId="84" fillId="0" borderId="0" xfId="0" applyFont="1">
      <alignment vertical="center"/>
    </xf>
    <xf numFmtId="0" fontId="40" fillId="5" borderId="8" xfId="2" applyFont="1" applyFill="1" applyBorder="1" applyAlignment="1" applyProtection="1">
      <alignment vertical="center"/>
      <protection locked="0"/>
    </xf>
    <xf numFmtId="0" fontId="40" fillId="5" borderId="7" xfId="2" applyFont="1" applyFill="1" applyBorder="1" applyAlignment="1" applyProtection="1">
      <alignment vertical="center"/>
      <protection locked="0"/>
    </xf>
    <xf numFmtId="0" fontId="40" fillId="5" borderId="6" xfId="2" applyFont="1" applyFill="1" applyBorder="1" applyAlignment="1" applyProtection="1">
      <alignment vertical="center"/>
      <protection locked="0"/>
    </xf>
    <xf numFmtId="0" fontId="55" fillId="15" borderId="0" xfId="0" applyFont="1" applyFill="1">
      <alignment vertical="center"/>
    </xf>
    <xf numFmtId="0" fontId="55" fillId="19" borderId="0" xfId="0" applyFont="1" applyFill="1">
      <alignment vertical="center"/>
    </xf>
    <xf numFmtId="0" fontId="40" fillId="17" borderId="73" xfId="11" applyFont="1" applyFill="1" applyBorder="1" applyAlignment="1">
      <alignment horizontal="center" vertical="center"/>
    </xf>
    <xf numFmtId="0" fontId="40" fillId="17" borderId="74" xfId="11" applyFont="1" applyFill="1" applyBorder="1" applyAlignment="1">
      <alignment horizontal="center" vertical="center"/>
    </xf>
    <xf numFmtId="49" fontId="55" fillId="14" borderId="82" xfId="0" applyNumberFormat="1" applyFont="1" applyFill="1" applyBorder="1">
      <alignment vertical="center"/>
    </xf>
    <xf numFmtId="49" fontId="55" fillId="0" borderId="0" xfId="0" applyNumberFormat="1" applyFont="1">
      <alignment vertical="center"/>
    </xf>
    <xf numFmtId="49" fontId="82" fillId="0" borderId="0" xfId="2" quotePrefix="1" applyNumberFormat="1" applyFont="1" applyAlignment="1">
      <alignment vertical="center"/>
    </xf>
    <xf numFmtId="49" fontId="84" fillId="0" borderId="0" xfId="0" quotePrefix="1" applyNumberFormat="1" applyFont="1">
      <alignment vertical="center"/>
    </xf>
    <xf numFmtId="49" fontId="55" fillId="19" borderId="0" xfId="0" applyNumberFormat="1" applyFont="1" applyFill="1">
      <alignment vertical="center"/>
    </xf>
    <xf numFmtId="0" fontId="84" fillId="15" borderId="0" xfId="0" applyFont="1" applyFill="1">
      <alignment vertical="center"/>
    </xf>
    <xf numFmtId="0" fontId="40" fillId="17" borderId="61" xfId="11" applyFont="1" applyFill="1" applyBorder="1">
      <alignment vertical="center"/>
    </xf>
    <xf numFmtId="0" fontId="40" fillId="17" borderId="51" xfId="11" applyFont="1" applyFill="1" applyBorder="1">
      <alignment vertical="center"/>
    </xf>
    <xf numFmtId="0" fontId="40" fillId="17" borderId="60" xfId="11" applyFont="1" applyFill="1" applyBorder="1">
      <alignment vertical="center"/>
    </xf>
    <xf numFmtId="0" fontId="85" fillId="18" borderId="82" xfId="0" applyFont="1" applyFill="1" applyBorder="1">
      <alignment vertical="center"/>
    </xf>
    <xf numFmtId="49" fontId="85" fillId="18" borderId="82" xfId="0" applyNumberFormat="1" applyFont="1" applyFill="1" applyBorder="1" applyAlignment="1">
      <alignment horizontal="right" vertical="center"/>
    </xf>
    <xf numFmtId="0" fontId="40" fillId="0" borderId="76" xfId="11" applyFont="1" applyBorder="1" applyAlignment="1">
      <alignment horizontal="center" vertical="center"/>
    </xf>
    <xf numFmtId="0" fontId="40" fillId="0" borderId="62" xfId="11" applyFont="1" applyBorder="1" applyAlignment="1">
      <alignment horizontal="center" vertical="center"/>
    </xf>
    <xf numFmtId="0" fontId="40" fillId="0" borderId="63" xfId="11" applyFont="1" applyBorder="1" applyAlignment="1">
      <alignment horizontal="center" vertical="center"/>
    </xf>
    <xf numFmtId="0" fontId="40" fillId="0" borderId="90" xfId="11" applyFont="1" applyBorder="1" applyAlignment="1">
      <alignment horizontal="center" vertical="center"/>
    </xf>
    <xf numFmtId="0" fontId="40" fillId="4" borderId="76" xfId="11" applyFont="1" applyFill="1" applyBorder="1" applyAlignment="1">
      <alignment horizontal="center" vertical="center"/>
    </xf>
    <xf numFmtId="0" fontId="40" fillId="4" borderId="62" xfId="11" applyFont="1" applyFill="1" applyBorder="1" applyAlignment="1">
      <alignment horizontal="center" vertical="center"/>
    </xf>
    <xf numFmtId="0" fontId="40" fillId="14" borderId="62" xfId="11" applyFont="1" applyFill="1" applyBorder="1" applyAlignment="1">
      <alignment horizontal="center" vertical="center"/>
    </xf>
    <xf numFmtId="0" fontId="40" fillId="14" borderId="63" xfId="11" applyFont="1" applyFill="1" applyBorder="1" applyAlignment="1">
      <alignment horizontal="center" vertical="center"/>
    </xf>
    <xf numFmtId="0" fontId="40" fillId="4" borderId="90" xfId="11" applyFont="1" applyFill="1" applyBorder="1" applyAlignment="1">
      <alignment horizontal="center" vertical="center"/>
    </xf>
    <xf numFmtId="0" fontId="40" fillId="4" borderId="63" xfId="11" applyFont="1" applyFill="1" applyBorder="1" applyAlignment="1">
      <alignment horizontal="center" vertical="center"/>
    </xf>
    <xf numFmtId="0" fontId="40" fillId="14" borderId="90" xfId="11" applyFont="1" applyFill="1" applyBorder="1" applyAlignment="1">
      <alignment horizontal="center" vertical="center"/>
    </xf>
    <xf numFmtId="0" fontId="40" fillId="0" borderId="69" xfId="11" applyFont="1" applyBorder="1" applyAlignment="1">
      <alignment horizontal="center" vertical="center"/>
    </xf>
    <xf numFmtId="0" fontId="40" fillId="17" borderId="76" xfId="11" applyFont="1" applyFill="1" applyBorder="1" applyAlignment="1">
      <alignment horizontal="center" vertical="center"/>
    </xf>
    <xf numFmtId="0" fontId="40" fillId="17" borderId="62" xfId="11" applyFont="1" applyFill="1" applyBorder="1" applyAlignment="1">
      <alignment horizontal="center" vertical="center"/>
    </xf>
    <xf numFmtId="0" fontId="40" fillId="17" borderId="89" xfId="11" applyFont="1" applyFill="1" applyBorder="1" applyAlignment="1">
      <alignment horizontal="center" vertical="center"/>
    </xf>
    <xf numFmtId="0" fontId="40" fillId="0" borderId="52" xfId="11" applyFont="1" applyBorder="1" applyAlignment="1">
      <alignment horizontal="center" vertical="center"/>
    </xf>
    <xf numFmtId="0" fontId="35" fillId="0" borderId="10" xfId="1" applyFont="1" applyBorder="1">
      <alignment vertical="center"/>
    </xf>
    <xf numFmtId="0" fontId="38" fillId="0" borderId="10" xfId="1" applyFont="1" applyBorder="1">
      <alignment vertical="center"/>
    </xf>
    <xf numFmtId="0" fontId="38" fillId="0" borderId="9" xfId="1" applyFont="1" applyBorder="1">
      <alignment vertical="center"/>
    </xf>
    <xf numFmtId="49" fontId="10" fillId="0" borderId="0" xfId="2" applyNumberFormat="1" applyFont="1" applyAlignment="1">
      <alignment horizontal="right" vertical="center"/>
    </xf>
    <xf numFmtId="0" fontId="8" fillId="0" borderId="0" xfId="2" applyFont="1" applyAlignment="1" applyProtection="1">
      <alignment vertical="center"/>
      <protection locked="0"/>
    </xf>
    <xf numFmtId="0" fontId="34" fillId="4" borderId="12" xfId="2" applyFont="1" applyFill="1" applyBorder="1" applyAlignment="1" applyProtection="1">
      <alignment vertical="center"/>
      <protection locked="0"/>
    </xf>
    <xf numFmtId="0" fontId="36" fillId="4" borderId="12" xfId="2" applyFont="1" applyFill="1" applyBorder="1" applyProtection="1">
      <protection locked="0"/>
    </xf>
    <xf numFmtId="0" fontId="37" fillId="4" borderId="12" xfId="3" applyFont="1" applyFill="1" applyBorder="1" applyAlignment="1" applyProtection="1">
      <alignment horizontal="left" vertical="center"/>
      <protection locked="0"/>
    </xf>
    <xf numFmtId="0" fontId="37" fillId="4" borderId="12" xfId="3" applyFont="1" applyFill="1" applyBorder="1" applyAlignment="1" applyProtection="1">
      <alignment horizontal="left"/>
      <protection locked="0"/>
    </xf>
    <xf numFmtId="0" fontId="87" fillId="4" borderId="12" xfId="2" applyFont="1" applyFill="1" applyBorder="1" applyAlignment="1" applyProtection="1">
      <alignment vertical="center"/>
      <protection locked="0"/>
    </xf>
    <xf numFmtId="0" fontId="38" fillId="4" borderId="12" xfId="2" applyFont="1" applyFill="1" applyBorder="1" applyAlignment="1" applyProtection="1">
      <alignment vertical="center"/>
      <protection locked="0"/>
    </xf>
    <xf numFmtId="0" fontId="37" fillId="4" borderId="12" xfId="3" applyFont="1" applyFill="1" applyBorder="1" applyAlignment="1" applyProtection="1">
      <alignment vertical="center"/>
      <protection locked="0"/>
    </xf>
    <xf numFmtId="0" fontId="40" fillId="0" borderId="0" xfId="2" quotePrefix="1" applyFont="1" applyAlignment="1">
      <alignment vertical="center"/>
    </xf>
    <xf numFmtId="0" fontId="35" fillId="4" borderId="12" xfId="2" applyFont="1" applyFill="1" applyBorder="1" applyAlignment="1" applyProtection="1">
      <alignment vertical="center"/>
      <protection locked="0"/>
    </xf>
    <xf numFmtId="0" fontId="36" fillId="4" borderId="12" xfId="2" applyFont="1" applyFill="1" applyBorder="1" applyAlignment="1" applyProtection="1">
      <alignment vertical="center"/>
      <protection locked="0"/>
    </xf>
    <xf numFmtId="0" fontId="51" fillId="4" borderId="12" xfId="3" applyFont="1" applyFill="1" applyBorder="1" applyAlignment="1" applyProtection="1">
      <alignment vertical="center"/>
      <protection locked="0"/>
    </xf>
    <xf numFmtId="0" fontId="79" fillId="0" borderId="0" xfId="2" applyFont="1" applyAlignment="1">
      <alignment vertical="center" wrapText="1"/>
    </xf>
    <xf numFmtId="0" fontId="40" fillId="0" borderId="59" xfId="11" applyFont="1" applyBorder="1" applyAlignment="1">
      <alignment horizontal="center" vertical="center"/>
    </xf>
    <xf numFmtId="0" fontId="40" fillId="4" borderId="59" xfId="11" applyFont="1" applyFill="1" applyBorder="1" applyAlignment="1">
      <alignment horizontal="center" vertical="center"/>
    </xf>
    <xf numFmtId="0" fontId="40" fillId="4" borderId="52" xfId="11" applyFont="1" applyFill="1" applyBorder="1">
      <alignment vertical="center"/>
    </xf>
    <xf numFmtId="0" fontId="40" fillId="0" borderId="90" xfId="11" applyFont="1" applyBorder="1">
      <alignment vertical="center"/>
    </xf>
    <xf numFmtId="0" fontId="40" fillId="0" borderId="68" xfId="11" applyFont="1" applyBorder="1">
      <alignment vertical="center"/>
    </xf>
    <xf numFmtId="0" fontId="40" fillId="19" borderId="92" xfId="3" applyFont="1" applyFill="1" applyBorder="1" applyAlignment="1" applyProtection="1">
      <alignment horizontal="center" vertical="center"/>
    </xf>
    <xf numFmtId="0" fontId="40" fillId="19" borderId="93" xfId="3" applyFont="1" applyFill="1" applyBorder="1" applyAlignment="1" applyProtection="1">
      <alignment horizontal="center" vertical="center"/>
    </xf>
    <xf numFmtId="0" fontId="40" fillId="12" borderId="94" xfId="6" applyFont="1" applyFill="1" applyBorder="1" applyAlignment="1">
      <alignment horizontal="center" vertical="center"/>
    </xf>
    <xf numFmtId="0" fontId="40" fillId="0" borderId="73" xfId="11" applyFont="1" applyBorder="1" applyAlignment="1">
      <alignment horizontal="center" vertical="center"/>
    </xf>
    <xf numFmtId="0" fontId="40" fillId="4" borderId="73" xfId="11" applyFont="1" applyFill="1" applyBorder="1" applyAlignment="1">
      <alignment horizontal="center" vertical="center"/>
    </xf>
    <xf numFmtId="0" fontId="40" fillId="4" borderId="74" xfId="11" applyFont="1" applyFill="1" applyBorder="1" applyAlignment="1">
      <alignment horizontal="center" vertical="center"/>
    </xf>
    <xf numFmtId="0" fontId="40" fillId="4" borderId="77" xfId="11" applyFont="1" applyFill="1" applyBorder="1" applyAlignment="1">
      <alignment horizontal="center" vertical="center"/>
    </xf>
    <xf numFmtId="0" fontId="40" fillId="4" borderId="75" xfId="11" applyFont="1" applyFill="1" applyBorder="1" applyAlignment="1">
      <alignment horizontal="center" vertical="center"/>
    </xf>
    <xf numFmtId="49" fontId="84" fillId="0" borderId="0" xfId="0" applyNumberFormat="1" applyFont="1" applyAlignment="1">
      <alignment horizontal="right" vertical="center"/>
    </xf>
    <xf numFmtId="0" fontId="89" fillId="0" borderId="0" xfId="0" applyFont="1">
      <alignment vertical="center"/>
    </xf>
    <xf numFmtId="0" fontId="89" fillId="0" borderId="0" xfId="0" applyFont="1" applyAlignment="1">
      <alignment horizontal="right" vertical="center"/>
    </xf>
    <xf numFmtId="0" fontId="90" fillId="0" borderId="87" xfId="2" applyFont="1" applyBorder="1" applyAlignment="1">
      <alignment horizontal="right" vertical="center"/>
    </xf>
    <xf numFmtId="0" fontId="8" fillId="0" borderId="87" xfId="2" applyFont="1" applyBorder="1" applyAlignment="1">
      <alignment vertical="center"/>
    </xf>
    <xf numFmtId="0" fontId="8" fillId="0" borderId="87" xfId="2" applyFont="1" applyBorder="1" applyAlignment="1" applyProtection="1">
      <alignment vertical="center"/>
      <protection locked="0"/>
    </xf>
    <xf numFmtId="0" fontId="89" fillId="0" borderId="87" xfId="0" applyFont="1" applyBorder="1" applyAlignment="1">
      <alignment horizontal="right" vertical="center"/>
    </xf>
    <xf numFmtId="0" fontId="89" fillId="0" borderId="87" xfId="0" applyFont="1" applyBorder="1">
      <alignment vertical="center"/>
    </xf>
    <xf numFmtId="184" fontId="8" fillId="0" borderId="87" xfId="2" applyNumberFormat="1" applyFont="1" applyBorder="1" applyAlignment="1" applyProtection="1">
      <alignment vertical="center"/>
      <protection locked="0"/>
    </xf>
    <xf numFmtId="0" fontId="89" fillId="0" borderId="88" xfId="0" applyFont="1" applyBorder="1" applyAlignment="1">
      <alignment horizontal="right" vertical="center"/>
    </xf>
    <xf numFmtId="0" fontId="89" fillId="0" borderId="88" xfId="0" applyFont="1" applyBorder="1">
      <alignment vertical="center"/>
    </xf>
    <xf numFmtId="49" fontId="89" fillId="0" borderId="0" xfId="0" applyNumberFormat="1" applyFont="1" applyAlignment="1">
      <alignment horizontal="right" vertical="center"/>
    </xf>
    <xf numFmtId="0" fontId="89" fillId="0" borderId="0" xfId="0" applyFont="1" applyAlignment="1">
      <alignment horizontal="center" vertical="center"/>
    </xf>
    <xf numFmtId="0" fontId="89" fillId="0" borderId="21" xfId="0" applyFont="1" applyBorder="1" applyAlignment="1">
      <alignment horizontal="right" vertical="center"/>
    </xf>
    <xf numFmtId="49" fontId="89" fillId="0" borderId="21" xfId="0" applyNumberFormat="1" applyFont="1" applyBorder="1" applyAlignment="1">
      <alignment horizontal="right" vertical="center"/>
    </xf>
    <xf numFmtId="0" fontId="89" fillId="0" borderId="21" xfId="0" applyFont="1" applyBorder="1" applyAlignment="1">
      <alignment horizontal="center" vertical="center"/>
    </xf>
    <xf numFmtId="0" fontId="89" fillId="0" borderId="21" xfId="0" applyFont="1" applyBorder="1">
      <alignment vertical="center"/>
    </xf>
    <xf numFmtId="0" fontId="8" fillId="0" borderId="21" xfId="2" applyFont="1" applyBorder="1" applyAlignment="1" applyProtection="1">
      <alignment vertical="center"/>
      <protection locked="0"/>
    </xf>
    <xf numFmtId="0" fontId="67" fillId="0" borderId="0" xfId="2" applyFont="1" applyAlignment="1">
      <alignment horizontal="right" vertical="center" indent="1"/>
    </xf>
    <xf numFmtId="0" fontId="10" fillId="0" borderId="10" xfId="2" applyFont="1" applyBorder="1" applyAlignment="1">
      <alignment horizontal="centerContinuous" vertical="center"/>
    </xf>
    <xf numFmtId="0" fontId="10" fillId="5" borderId="8" xfId="2" applyFont="1" applyFill="1" applyBorder="1" applyAlignment="1" applyProtection="1">
      <alignment vertical="center"/>
      <protection locked="0"/>
    </xf>
    <xf numFmtId="0" fontId="10" fillId="5" borderId="7" xfId="2" applyFont="1" applyFill="1" applyBorder="1" applyAlignment="1" applyProtection="1">
      <alignment vertical="center"/>
      <protection locked="0"/>
    </xf>
    <xf numFmtId="0" fontId="10" fillId="0" borderId="21" xfId="2" applyFont="1" applyBorder="1" applyAlignment="1">
      <alignment vertical="center"/>
    </xf>
    <xf numFmtId="0" fontId="8" fillId="0" borderId="88" xfId="2" applyFont="1" applyBorder="1" applyAlignment="1">
      <alignment vertical="center"/>
    </xf>
    <xf numFmtId="0" fontId="91" fillId="0" borderId="0" xfId="0" applyFont="1">
      <alignment vertical="center"/>
    </xf>
    <xf numFmtId="49" fontId="91" fillId="0" borderId="0" xfId="0" applyNumberFormat="1" applyFont="1">
      <alignment vertical="center"/>
    </xf>
    <xf numFmtId="49" fontId="67" fillId="0" borderId="0" xfId="2" quotePrefix="1" applyNumberFormat="1" applyFont="1" applyAlignment="1">
      <alignment vertical="center"/>
    </xf>
    <xf numFmtId="0" fontId="91" fillId="0" borderId="0" xfId="0" applyFont="1" applyAlignment="1">
      <alignment horizontal="right" vertical="center"/>
    </xf>
    <xf numFmtId="49" fontId="91" fillId="0" borderId="0" xfId="0" quotePrefix="1" applyNumberFormat="1" applyFont="1">
      <alignment vertical="center"/>
    </xf>
    <xf numFmtId="0" fontId="91" fillId="15" borderId="0" xfId="0" applyFont="1" applyFill="1">
      <alignment vertical="center"/>
    </xf>
    <xf numFmtId="49" fontId="67" fillId="0" borderId="95" xfId="4" applyFont="1" applyBorder="1" applyAlignment="1">
      <alignment vertical="center"/>
    </xf>
    <xf numFmtId="49" fontId="10" fillId="0" borderId="95" xfId="4" applyFont="1" applyBorder="1" applyAlignment="1">
      <alignment vertical="center"/>
    </xf>
    <xf numFmtId="176" fontId="10" fillId="0" borderId="95" xfId="4" applyNumberFormat="1" applyFont="1" applyBorder="1" applyAlignment="1">
      <alignment horizontal="center" vertical="center"/>
    </xf>
    <xf numFmtId="38" fontId="10" fillId="0" borderId="95" xfId="4" applyNumberFormat="1" applyFont="1" applyBorder="1" applyAlignment="1">
      <alignment horizontal="right" vertical="center"/>
    </xf>
    <xf numFmtId="38" fontId="10" fillId="0" borderId="95" xfId="2" applyNumberFormat="1" applyFont="1" applyBorder="1" applyAlignment="1">
      <alignment horizontal="right" vertical="center"/>
    </xf>
    <xf numFmtId="0" fontId="10" fillId="0" borderId="95" xfId="2" applyFont="1" applyBorder="1" applyAlignment="1">
      <alignment vertical="center"/>
    </xf>
    <xf numFmtId="0" fontId="60" fillId="0" borderId="95" xfId="2" applyFont="1" applyBorder="1" applyAlignment="1">
      <alignment vertical="center"/>
    </xf>
    <xf numFmtId="0" fontId="82" fillId="0" borderId="95" xfId="2" applyFont="1" applyBorder="1" applyAlignment="1">
      <alignment vertical="center"/>
    </xf>
    <xf numFmtId="0" fontId="40" fillId="5" borderId="83" xfId="2" applyFont="1" applyFill="1" applyBorder="1" applyAlignment="1" applyProtection="1">
      <alignment vertical="center"/>
      <protection locked="0"/>
    </xf>
    <xf numFmtId="0" fontId="40" fillId="5" borderId="84" xfId="2" applyFont="1" applyFill="1" applyBorder="1" applyAlignment="1" applyProtection="1">
      <alignment vertical="center"/>
      <protection locked="0"/>
    </xf>
    <xf numFmtId="0" fontId="40" fillId="5" borderId="85" xfId="2" applyFont="1" applyFill="1" applyBorder="1" applyAlignment="1" applyProtection="1">
      <alignment vertical="center"/>
      <protection locked="0"/>
    </xf>
    <xf numFmtId="49" fontId="10" fillId="0" borderId="96" xfId="4" applyFont="1" applyBorder="1" applyAlignment="1">
      <alignment vertical="center"/>
    </xf>
    <xf numFmtId="0" fontId="60" fillId="0" borderId="96" xfId="2" applyFont="1" applyBorder="1" applyAlignment="1">
      <alignment vertical="center"/>
    </xf>
    <xf numFmtId="0" fontId="89" fillId="0" borderId="0" xfId="0" applyFont="1" applyAlignment="1">
      <alignment horizontal="centerContinuous" vertical="center"/>
    </xf>
    <xf numFmtId="49" fontId="84" fillId="0" borderId="0" xfId="0" applyNumberFormat="1" applyFont="1" applyAlignment="1">
      <alignment horizontal="centerContinuous" vertical="center"/>
    </xf>
    <xf numFmtId="0" fontId="84" fillId="0" borderId="0" xfId="0" applyFont="1" applyAlignment="1">
      <alignment horizontal="centerContinuous" vertical="center"/>
    </xf>
    <xf numFmtId="49" fontId="90" fillId="0" borderId="87" xfId="2" quotePrefix="1" applyNumberFormat="1" applyFont="1" applyBorder="1" applyAlignment="1">
      <alignment horizontal="left" vertical="center"/>
    </xf>
    <xf numFmtId="49" fontId="89" fillId="0" borderId="87" xfId="0" quotePrefix="1" applyNumberFormat="1" applyFont="1" applyBorder="1" applyAlignment="1">
      <alignment horizontal="left" vertical="center"/>
    </xf>
    <xf numFmtId="49" fontId="89" fillId="0" borderId="88" xfId="0" quotePrefix="1" applyNumberFormat="1" applyFont="1" applyBorder="1" applyAlignment="1">
      <alignment horizontal="left" vertical="center"/>
    </xf>
    <xf numFmtId="49" fontId="89" fillId="0" borderId="88" xfId="0" quotePrefix="1" applyNumberFormat="1" applyFont="1" applyBorder="1">
      <alignment vertical="center"/>
    </xf>
    <xf numFmtId="49" fontId="89" fillId="0" borderId="0" xfId="0" applyNumberFormat="1" applyFont="1">
      <alignment vertical="center"/>
    </xf>
    <xf numFmtId="49" fontId="89" fillId="0" borderId="21" xfId="0" applyNumberFormat="1" applyFont="1" applyBorder="1">
      <alignment vertical="center"/>
    </xf>
    <xf numFmtId="49" fontId="90" fillId="0" borderId="87" xfId="2" quotePrefix="1" applyNumberFormat="1" applyFont="1" applyBorder="1" applyAlignment="1">
      <alignment vertical="center"/>
    </xf>
    <xf numFmtId="49" fontId="89" fillId="0" borderId="87" xfId="0" quotePrefix="1" applyNumberFormat="1" applyFont="1" applyBorder="1">
      <alignment vertical="center"/>
    </xf>
    <xf numFmtId="0" fontId="8" fillId="0" borderId="88" xfId="2" applyFont="1" applyBorder="1" applyAlignment="1">
      <alignment horizontal="right" vertical="center"/>
    </xf>
    <xf numFmtId="0" fontId="40" fillId="0" borderId="61" xfId="6" applyFont="1" applyBorder="1" applyProtection="1">
      <alignment vertical="center"/>
      <protection locked="0"/>
    </xf>
    <xf numFmtId="188" fontId="40" fillId="0" borderId="51" xfId="13" applyNumberFormat="1" applyFont="1" applyFill="1" applyBorder="1" applyAlignment="1">
      <alignment vertical="center"/>
    </xf>
    <xf numFmtId="49" fontId="40" fillId="0" borderId="51" xfId="6" applyNumberFormat="1" applyFont="1" applyBorder="1">
      <alignment vertical="center"/>
    </xf>
    <xf numFmtId="0" fontId="40" fillId="0" borderId="89" xfId="11" applyFont="1" applyBorder="1" applyAlignment="1">
      <alignment horizontal="center" vertical="center"/>
    </xf>
    <xf numFmtId="180" fontId="40" fillId="0" borderId="60" xfId="6" applyNumberFormat="1" applyFont="1" applyBorder="1">
      <alignment vertical="center"/>
    </xf>
    <xf numFmtId="0" fontId="40" fillId="0" borderId="60" xfId="6" applyFont="1" applyBorder="1" applyProtection="1">
      <alignment vertical="center"/>
      <protection locked="0"/>
    </xf>
    <xf numFmtId="180" fontId="40" fillId="0" borderId="59" xfId="6" applyNumberFormat="1" applyFont="1" applyBorder="1">
      <alignment vertical="center"/>
    </xf>
    <xf numFmtId="0" fontId="40" fillId="0" borderId="59" xfId="6" applyFont="1" applyBorder="1" applyProtection="1">
      <alignment vertical="center"/>
      <protection locked="0"/>
    </xf>
    <xf numFmtId="0" fontId="40" fillId="17" borderId="51" xfId="6" applyFont="1" applyFill="1" applyBorder="1">
      <alignment vertical="center"/>
    </xf>
    <xf numFmtId="0" fontId="40" fillId="17" borderId="51" xfId="6" applyFont="1" applyFill="1" applyBorder="1" applyProtection="1">
      <alignment vertical="center"/>
      <protection locked="0"/>
    </xf>
    <xf numFmtId="0" fontId="40" fillId="17" borderId="58" xfId="6" applyFont="1" applyFill="1" applyBorder="1">
      <alignment vertical="center"/>
    </xf>
    <xf numFmtId="184" fontId="40" fillId="17" borderId="51" xfId="6" applyNumberFormat="1" applyFont="1" applyFill="1" applyBorder="1">
      <alignment vertical="center"/>
    </xf>
    <xf numFmtId="180" fontId="40" fillId="17" borderId="51" xfId="6" applyNumberFormat="1" applyFont="1" applyFill="1" applyBorder="1">
      <alignment vertical="center"/>
    </xf>
    <xf numFmtId="188" fontId="40" fillId="17" borderId="51" xfId="13" applyNumberFormat="1" applyFont="1" applyFill="1" applyBorder="1" applyAlignment="1">
      <alignment vertical="center"/>
    </xf>
    <xf numFmtId="180" fontId="40" fillId="17" borderId="60" xfId="6" applyNumberFormat="1" applyFont="1" applyFill="1" applyBorder="1">
      <alignment vertical="center"/>
    </xf>
    <xf numFmtId="0" fontId="40" fillId="17" borderId="60" xfId="6" applyFont="1" applyFill="1" applyBorder="1" applyProtection="1">
      <alignment vertical="center"/>
      <protection locked="0"/>
    </xf>
    <xf numFmtId="0" fontId="40" fillId="17" borderId="60" xfId="6" applyFont="1" applyFill="1" applyBorder="1">
      <alignment vertical="center"/>
    </xf>
    <xf numFmtId="0" fontId="40" fillId="17" borderId="67" xfId="6" applyFont="1" applyFill="1" applyBorder="1">
      <alignment vertical="center"/>
    </xf>
    <xf numFmtId="0" fontId="40" fillId="17" borderId="86" xfId="11" applyFont="1" applyFill="1" applyBorder="1" applyAlignment="1">
      <alignment horizontal="center" vertical="center"/>
    </xf>
    <xf numFmtId="0" fontId="40" fillId="17" borderId="61" xfId="6" applyFont="1" applyFill="1" applyBorder="1">
      <alignment vertical="center"/>
    </xf>
    <xf numFmtId="0" fontId="40" fillId="17" borderId="61" xfId="6" applyFont="1" applyFill="1" applyBorder="1" applyProtection="1">
      <alignment vertical="center"/>
      <protection locked="0"/>
    </xf>
    <xf numFmtId="0" fontId="40" fillId="17" borderId="66" xfId="6" applyFont="1" applyFill="1" applyBorder="1">
      <alignment vertical="center"/>
    </xf>
    <xf numFmtId="176" fontId="40" fillId="0" borderId="51" xfId="6" applyNumberFormat="1" applyFont="1" applyBorder="1">
      <alignment vertical="center"/>
    </xf>
    <xf numFmtId="186" fontId="40" fillId="0" borderId="51" xfId="6" applyNumberFormat="1" applyFont="1" applyBorder="1">
      <alignment vertical="center"/>
    </xf>
    <xf numFmtId="189" fontId="40" fillId="0" borderId="51" xfId="6" applyNumberFormat="1" applyFont="1" applyBorder="1">
      <alignment vertical="center"/>
    </xf>
    <xf numFmtId="176" fontId="40" fillId="0" borderId="51" xfId="6" applyNumberFormat="1" applyFont="1" applyBorder="1" applyProtection="1">
      <alignment vertical="center"/>
      <protection locked="0"/>
    </xf>
    <xf numFmtId="0" fontId="56" fillId="20" borderId="74" xfId="11" applyFont="1" applyFill="1" applyBorder="1" applyAlignment="1">
      <alignment horizontal="center" vertical="center"/>
    </xf>
    <xf numFmtId="0" fontId="56" fillId="20" borderId="51" xfId="11" applyFont="1" applyFill="1" applyBorder="1" applyAlignment="1">
      <alignment horizontal="center" vertical="center"/>
    </xf>
    <xf numFmtId="0" fontId="56" fillId="20" borderId="62" xfId="11" applyFont="1" applyFill="1" applyBorder="1" applyAlignment="1">
      <alignment horizontal="center" vertical="center"/>
    </xf>
    <xf numFmtId="0" fontId="56" fillId="20" borderId="51" xfId="11" applyFont="1" applyFill="1" applyBorder="1">
      <alignment vertical="center"/>
    </xf>
    <xf numFmtId="0" fontId="56" fillId="20" borderId="51" xfId="6" applyFont="1" applyFill="1" applyBorder="1">
      <alignment vertical="center"/>
    </xf>
    <xf numFmtId="0" fontId="56" fillId="20" borderId="51" xfId="6" applyFont="1" applyFill="1" applyBorder="1" applyProtection="1">
      <alignment vertical="center"/>
      <protection locked="0"/>
    </xf>
    <xf numFmtId="0" fontId="56" fillId="20" borderId="58" xfId="6" applyFont="1" applyFill="1" applyBorder="1">
      <alignment vertical="center"/>
    </xf>
    <xf numFmtId="189" fontId="8" fillId="0" borderId="0" xfId="2" applyNumberFormat="1" applyFont="1" applyAlignment="1">
      <alignment vertical="center"/>
    </xf>
    <xf numFmtId="176" fontId="8" fillId="0" borderId="0" xfId="4" applyNumberFormat="1" applyFont="1" applyAlignment="1">
      <alignment vertical="center"/>
    </xf>
    <xf numFmtId="0" fontId="92" fillId="0" borderId="0" xfId="0" applyFont="1">
      <alignment vertical="center"/>
    </xf>
    <xf numFmtId="191" fontId="54" fillId="4" borderId="12" xfId="2" applyNumberFormat="1" applyFont="1" applyFill="1" applyBorder="1" applyAlignment="1" applyProtection="1">
      <alignment vertical="center"/>
      <protection locked="0"/>
    </xf>
    <xf numFmtId="191" fontId="40" fillId="0" borderId="0" xfId="2" applyNumberFormat="1" applyFont="1" applyAlignment="1">
      <alignment vertical="center"/>
    </xf>
    <xf numFmtId="183" fontId="40" fillId="17" borderId="51" xfId="6" applyNumberFormat="1" applyFont="1" applyFill="1" applyBorder="1" applyProtection="1">
      <alignment vertical="center"/>
      <protection locked="0"/>
    </xf>
    <xf numFmtId="0" fontId="40" fillId="0" borderId="0" xfId="6" applyFont="1" applyAlignment="1">
      <alignment horizontal="center" vertical="center"/>
    </xf>
    <xf numFmtId="0" fontId="51" fillId="0" borderId="0" xfId="3" applyFont="1" applyAlignment="1" applyProtection="1">
      <alignment horizontal="center" vertical="center"/>
    </xf>
    <xf numFmtId="0" fontId="10" fillId="0" borderId="0" xfId="2" applyFont="1" applyAlignment="1" applyProtection="1">
      <alignment horizontal="center" vertical="center"/>
      <protection locked="0"/>
    </xf>
    <xf numFmtId="0" fontId="40" fillId="0" borderId="57" xfId="11" applyFont="1" applyBorder="1" applyAlignment="1">
      <alignment horizontal="center" vertical="center"/>
    </xf>
    <xf numFmtId="0" fontId="40" fillId="0" borderId="53" xfId="11" applyFont="1" applyBorder="1" applyAlignment="1">
      <alignment horizontal="center" vertical="center"/>
    </xf>
    <xf numFmtId="0" fontId="40" fillId="0" borderId="53" xfId="11" applyFont="1" applyBorder="1">
      <alignment vertical="center"/>
    </xf>
    <xf numFmtId="0" fontId="40" fillId="0" borderId="56" xfId="11" applyFont="1" applyBorder="1">
      <alignment vertical="center"/>
    </xf>
    <xf numFmtId="0" fontId="40" fillId="0" borderId="54" xfId="11" applyFont="1" applyBorder="1">
      <alignment vertical="center"/>
    </xf>
    <xf numFmtId="0" fontId="40" fillId="0" borderId="99" xfId="11" applyFont="1" applyBorder="1" applyAlignment="1">
      <alignment horizontal="center" vertical="center"/>
    </xf>
    <xf numFmtId="0" fontId="40" fillId="0" borderId="50" xfId="11" applyFont="1" applyBorder="1" applyAlignment="1">
      <alignment horizontal="center" vertical="center"/>
    </xf>
    <xf numFmtId="0" fontId="40" fillId="0" borderId="50" xfId="11" applyFont="1" applyBorder="1">
      <alignment vertical="center"/>
    </xf>
    <xf numFmtId="0" fontId="40" fillId="0" borderId="100" xfId="11" applyFont="1" applyBorder="1">
      <alignment vertical="center"/>
    </xf>
    <xf numFmtId="14" fontId="40" fillId="0" borderId="51" xfId="6" applyNumberFormat="1" applyFont="1" applyBorder="1" applyAlignment="1">
      <alignment horizontal="center" vertical="center"/>
    </xf>
    <xf numFmtId="49" fontId="0" fillId="0" borderId="0" xfId="0" applyNumberFormat="1">
      <alignment vertical="center"/>
    </xf>
    <xf numFmtId="0" fontId="0" fillId="22" borderId="0" xfId="0" applyFill="1">
      <alignment vertical="center"/>
    </xf>
    <xf numFmtId="0" fontId="40" fillId="6" borderId="51" xfId="11" applyFont="1" applyFill="1" applyBorder="1" applyAlignment="1">
      <alignment horizontal="center" vertical="center"/>
    </xf>
    <xf numFmtId="0" fontId="40" fillId="11" borderId="51" xfId="11" applyFont="1" applyFill="1" applyBorder="1" applyAlignment="1">
      <alignment horizontal="center" vertical="center"/>
    </xf>
    <xf numFmtId="0" fontId="40" fillId="10" borderId="51" xfId="11" applyFont="1" applyFill="1" applyBorder="1" applyAlignment="1">
      <alignment horizontal="center" vertical="center"/>
    </xf>
    <xf numFmtId="0" fontId="55" fillId="10" borderId="51" xfId="6" applyFont="1" applyFill="1" applyBorder="1">
      <alignment vertical="center"/>
    </xf>
    <xf numFmtId="0" fontId="40" fillId="12" borderId="102" xfId="6" applyFont="1" applyFill="1" applyBorder="1" applyAlignment="1">
      <alignment horizontal="center" vertical="center"/>
    </xf>
    <xf numFmtId="0" fontId="93" fillId="23" borderId="101" xfId="3" applyFont="1" applyFill="1" applyBorder="1" applyAlignment="1" applyProtection="1">
      <alignment horizontal="center" vertical="center"/>
    </xf>
    <xf numFmtId="0" fontId="0" fillId="23" borderId="102" xfId="0" applyFill="1" applyBorder="1">
      <alignment vertical="center"/>
    </xf>
    <xf numFmtId="49" fontId="0" fillId="23" borderId="102" xfId="0" applyNumberFormat="1" applyFill="1" applyBorder="1">
      <alignment vertical="center"/>
    </xf>
    <xf numFmtId="49" fontId="0" fillId="23" borderId="103" xfId="0" applyNumberFormat="1" applyFill="1" applyBorder="1">
      <alignment vertical="center"/>
    </xf>
    <xf numFmtId="0" fontId="94" fillId="12" borderId="91" xfId="3" applyFont="1" applyFill="1" applyBorder="1" applyAlignment="1" applyProtection="1">
      <alignment horizontal="center" vertical="center"/>
    </xf>
    <xf numFmtId="0" fontId="94" fillId="12" borderId="101" xfId="3" applyFont="1" applyFill="1" applyBorder="1" applyAlignment="1" applyProtection="1">
      <alignment horizontal="center" vertical="center"/>
    </xf>
    <xf numFmtId="191" fontId="40" fillId="0" borderId="0" xfId="2" applyNumberFormat="1" applyFont="1" applyAlignment="1">
      <alignment horizontal="right" vertical="center"/>
    </xf>
    <xf numFmtId="0" fontId="84" fillId="23" borderId="104" xfId="0" applyFont="1" applyFill="1" applyBorder="1" applyAlignment="1">
      <alignment horizontal="center" vertical="center"/>
    </xf>
    <xf numFmtId="49" fontId="84" fillId="23" borderId="104" xfId="0" applyNumberFormat="1" applyFont="1" applyFill="1" applyBorder="1" applyAlignment="1">
      <alignment horizontal="center" vertical="center"/>
    </xf>
    <xf numFmtId="0" fontId="93" fillId="23" borderId="104" xfId="3" applyFont="1" applyFill="1" applyBorder="1" applyAlignment="1" applyProtection="1">
      <alignment horizontal="center" vertical="center"/>
    </xf>
    <xf numFmtId="0" fontId="0" fillId="0" borderId="0" xfId="0" applyAlignment="1">
      <alignment horizontal="center" vertical="center"/>
    </xf>
    <xf numFmtId="190" fontId="10" fillId="0" borderId="0" xfId="13" applyNumberFormat="1" applyFont="1" applyFill="1" applyBorder="1" applyAlignment="1" applyProtection="1">
      <alignment horizontal="center" vertical="center"/>
    </xf>
    <xf numFmtId="190" fontId="10" fillId="0" borderId="0" xfId="2" applyNumberFormat="1" applyFont="1" applyAlignment="1">
      <alignment horizontal="center" vertical="center"/>
    </xf>
    <xf numFmtId="187" fontId="10" fillId="0" borderId="7" xfId="2" applyNumberFormat="1" applyFont="1" applyBorder="1" applyAlignment="1" applyProtection="1">
      <alignment horizontal="center" vertical="center"/>
      <protection locked="0"/>
    </xf>
    <xf numFmtId="187" fontId="10" fillId="0" borderId="0" xfId="2" applyNumberFormat="1" applyFont="1" applyAlignment="1">
      <alignment horizontal="center" vertical="center"/>
    </xf>
    <xf numFmtId="0" fontId="0" fillId="25" borderId="0" xfId="0" applyFill="1">
      <alignment vertical="center"/>
    </xf>
    <xf numFmtId="49" fontId="0" fillId="25" borderId="0" xfId="0" applyNumberFormat="1" applyFill="1">
      <alignment vertical="center"/>
    </xf>
    <xf numFmtId="0" fontId="10" fillId="16" borderId="0" xfId="2" applyFont="1" applyFill="1" applyAlignment="1">
      <alignment horizontal="center" vertical="center"/>
    </xf>
    <xf numFmtId="178" fontId="95" fillId="6" borderId="8" xfId="2" applyNumberFormat="1" applyFont="1" applyFill="1" applyBorder="1" applyAlignment="1">
      <alignment vertical="center"/>
    </xf>
    <xf numFmtId="178" fontId="95" fillId="6" borderId="7" xfId="2" applyNumberFormat="1" applyFont="1" applyFill="1" applyBorder="1" applyAlignment="1">
      <alignment vertical="center"/>
    </xf>
    <xf numFmtId="178" fontId="95" fillId="6" borderId="6" xfId="2" applyNumberFormat="1" applyFont="1" applyFill="1" applyBorder="1" applyAlignment="1">
      <alignment vertical="center"/>
    </xf>
    <xf numFmtId="0" fontId="36" fillId="0" borderId="107" xfId="1" applyFont="1" applyBorder="1">
      <alignment vertical="center"/>
    </xf>
    <xf numFmtId="0" fontId="96" fillId="0" borderId="0" xfId="0" applyFont="1">
      <alignment vertical="center"/>
    </xf>
    <xf numFmtId="0" fontId="38" fillId="2" borderId="4" xfId="1" applyFont="1" applyFill="1" applyBorder="1">
      <alignment vertical="center"/>
    </xf>
    <xf numFmtId="0" fontId="40" fillId="26" borderId="51" xfId="11" applyFont="1" applyFill="1" applyBorder="1" applyAlignment="1">
      <alignment horizontal="center" vertical="center"/>
    </xf>
    <xf numFmtId="0" fontId="40" fillId="26" borderId="51" xfId="6" applyFont="1" applyFill="1" applyBorder="1">
      <alignment vertical="center"/>
    </xf>
    <xf numFmtId="0" fontId="40" fillId="26" borderId="0" xfId="6" applyFont="1" applyFill="1">
      <alignment vertical="center"/>
    </xf>
    <xf numFmtId="0" fontId="8" fillId="0" borderId="0" xfId="2" applyFont="1" applyAlignment="1">
      <alignment horizontal="left" vertical="top"/>
    </xf>
    <xf numFmtId="0" fontId="8" fillId="0" borderId="87" xfId="2" applyFont="1" applyBorder="1" applyAlignment="1">
      <alignment horizontal="right" vertical="center"/>
    </xf>
    <xf numFmtId="180" fontId="8" fillId="0" borderId="0" xfId="2" applyNumberFormat="1" applyFont="1" applyAlignment="1">
      <alignment horizontal="center" vertical="center"/>
    </xf>
    <xf numFmtId="0" fontId="3" fillId="0" borderId="0" xfId="3" applyFill="1" applyBorder="1" applyAlignment="1" applyProtection="1">
      <alignment vertical="center"/>
    </xf>
    <xf numFmtId="0" fontId="37" fillId="0" borderId="0" xfId="3" applyFont="1" applyFill="1" applyBorder="1" applyAlignment="1" applyProtection="1">
      <alignment vertical="center"/>
    </xf>
    <xf numFmtId="0" fontId="43" fillId="0" borderId="0" xfId="3" applyFont="1" applyBorder="1" applyAlignment="1" applyProtection="1">
      <alignment vertical="center"/>
    </xf>
    <xf numFmtId="0" fontId="43" fillId="0" borderId="0" xfId="3" applyFont="1" applyFill="1" applyBorder="1" applyAlignment="1" applyProtection="1">
      <alignment vertical="center"/>
    </xf>
    <xf numFmtId="0" fontId="43" fillId="0" borderId="0" xfId="3" applyFont="1" applyAlignment="1" applyProtection="1">
      <alignment vertical="center"/>
    </xf>
    <xf numFmtId="0" fontId="37" fillId="0" borderId="0" xfId="3" applyFont="1" applyFill="1" applyBorder="1" applyAlignment="1" applyProtection="1">
      <alignment vertical="center"/>
      <protection locked="0"/>
    </xf>
    <xf numFmtId="0" fontId="89" fillId="0" borderId="24" xfId="0" applyFont="1" applyBorder="1">
      <alignment vertical="center"/>
    </xf>
    <xf numFmtId="0" fontId="89" fillId="0" borderId="25" xfId="0" applyFont="1" applyBorder="1">
      <alignment vertical="center"/>
    </xf>
    <xf numFmtId="0" fontId="89" fillId="0" borderId="26" xfId="0" applyFont="1" applyBorder="1">
      <alignment vertical="center"/>
    </xf>
    <xf numFmtId="0" fontId="89" fillId="0" borderId="27" xfId="0" applyFont="1" applyBorder="1">
      <alignment vertical="center"/>
    </xf>
    <xf numFmtId="0" fontId="89" fillId="0" borderId="98" xfId="0" applyFont="1" applyBorder="1" applyAlignment="1">
      <alignment horizontal="right" vertical="center"/>
    </xf>
    <xf numFmtId="0" fontId="89" fillId="0" borderId="109" xfId="0" applyFont="1" applyBorder="1">
      <alignment vertical="center"/>
    </xf>
    <xf numFmtId="0" fontId="89" fillId="0" borderId="97" xfId="0" applyFont="1" applyBorder="1">
      <alignment vertical="center"/>
    </xf>
    <xf numFmtId="0" fontId="89" fillId="0" borderId="26" xfId="0" applyFont="1" applyBorder="1" applyAlignment="1">
      <alignment horizontal="right" vertical="center"/>
    </xf>
    <xf numFmtId="0" fontId="97" fillId="0" borderId="0" xfId="0" applyFont="1">
      <alignment vertical="center"/>
    </xf>
    <xf numFmtId="0" fontId="98" fillId="0" borderId="0" xfId="0" applyFont="1" applyAlignment="1">
      <alignment horizontal="centerContinuous" vertical="center"/>
    </xf>
    <xf numFmtId="0" fontId="99" fillId="0" borderId="0" xfId="0" applyFont="1">
      <alignment vertical="center"/>
    </xf>
    <xf numFmtId="0" fontId="55" fillId="14" borderId="113" xfId="0" applyFont="1" applyFill="1" applyBorder="1">
      <alignment vertical="center"/>
    </xf>
    <xf numFmtId="0" fontId="55" fillId="14" borderId="0" xfId="0" applyFont="1" applyFill="1">
      <alignment vertical="center"/>
    </xf>
    <xf numFmtId="49" fontId="1" fillId="0" borderId="24" xfId="2" applyNumberFormat="1" applyBorder="1" applyAlignment="1">
      <alignment vertical="center"/>
    </xf>
    <xf numFmtId="49" fontId="1" fillId="0" borderId="25" xfId="2" applyNumberFormat="1" applyBorder="1" applyAlignment="1">
      <alignment vertical="center"/>
    </xf>
    <xf numFmtId="49" fontId="1" fillId="0" borderId="98" xfId="2" applyNumberFormat="1" applyBorder="1" applyAlignment="1">
      <alignment vertical="center"/>
    </xf>
    <xf numFmtId="49" fontId="1" fillId="0" borderId="109" xfId="2" applyNumberFormat="1" applyBorder="1" applyAlignment="1">
      <alignment vertical="center"/>
    </xf>
    <xf numFmtId="49" fontId="1" fillId="0" borderId="97" xfId="2" applyNumberFormat="1" applyBorder="1" applyAlignment="1">
      <alignment vertical="center"/>
    </xf>
    <xf numFmtId="49" fontId="1" fillId="0" borderId="26" xfId="2" applyNumberFormat="1" applyBorder="1" applyAlignment="1">
      <alignment vertical="center"/>
    </xf>
    <xf numFmtId="49" fontId="1" fillId="0" borderId="27" xfId="2" applyNumberFormat="1" applyBorder="1" applyAlignment="1">
      <alignment vertical="center"/>
    </xf>
    <xf numFmtId="49" fontId="22" fillId="0" borderId="0" xfId="2" applyNumberFormat="1" applyFont="1" applyAlignment="1">
      <alignment horizontal="center" vertical="center"/>
    </xf>
    <xf numFmtId="49" fontId="9" fillId="0" borderId="0" xfId="2" applyNumberFormat="1" applyFont="1" applyAlignment="1">
      <alignment horizontal="centerContinuous" vertical="center"/>
    </xf>
    <xf numFmtId="49" fontId="1" fillId="0" borderId="24" xfId="2" applyNumberFormat="1" applyBorder="1" applyAlignment="1">
      <alignment horizontal="centerContinuous" vertical="top"/>
    </xf>
    <xf numFmtId="49" fontId="1" fillId="0" borderId="21" xfId="2" applyNumberFormat="1" applyBorder="1" applyAlignment="1">
      <alignment horizontal="centerContinuous" vertical="top"/>
    </xf>
    <xf numFmtId="49" fontId="1" fillId="0" borderId="98" xfId="2" applyNumberFormat="1" applyBorder="1" applyAlignment="1">
      <alignment horizontal="centerContinuous"/>
    </xf>
    <xf numFmtId="49" fontId="1" fillId="0" borderId="109" xfId="2" applyNumberFormat="1" applyBorder="1" applyAlignment="1">
      <alignment horizontal="centerContinuous"/>
    </xf>
    <xf numFmtId="49" fontId="1" fillId="0" borderId="26" xfId="2" applyNumberFormat="1" applyBorder="1" applyAlignment="1">
      <alignment horizontal="center"/>
    </xf>
    <xf numFmtId="49" fontId="1" fillId="0" borderId="0" xfId="2" applyNumberFormat="1" applyAlignment="1">
      <alignment horizontal="left"/>
    </xf>
    <xf numFmtId="49" fontId="1" fillId="0" borderId="0" xfId="2" applyNumberFormat="1" applyAlignment="1">
      <alignment horizontal="right"/>
    </xf>
    <xf numFmtId="49" fontId="1" fillId="0" borderId="26" xfId="2" applyNumberFormat="1" applyBorder="1"/>
    <xf numFmtId="49" fontId="1" fillId="0" borderId="0" xfId="2" applyNumberFormat="1" applyAlignment="1">
      <alignment shrinkToFit="1"/>
    </xf>
    <xf numFmtId="49" fontId="1" fillId="0" borderId="0" xfId="2" applyNumberFormat="1" applyAlignment="1">
      <alignment horizontal="right" shrinkToFit="1"/>
    </xf>
    <xf numFmtId="49" fontId="1" fillId="0" borderId="0" xfId="2" applyNumberFormat="1" applyAlignment="1">
      <alignment horizontal="left" shrinkToFit="1"/>
    </xf>
    <xf numFmtId="49" fontId="1" fillId="0" borderId="21" xfId="2" applyNumberFormat="1" applyBorder="1" applyAlignment="1">
      <alignment horizontal="left" vertical="top"/>
    </xf>
    <xf numFmtId="49" fontId="1" fillId="0" borderId="109" xfId="2" applyNumberFormat="1" applyBorder="1" applyAlignment="1">
      <alignment horizontal="left"/>
    </xf>
    <xf numFmtId="49" fontId="1" fillId="0" borderId="0" xfId="2" applyNumberFormat="1" applyAlignment="1">
      <alignment horizontal="center" vertical="center"/>
    </xf>
    <xf numFmtId="49" fontId="1" fillId="0" borderId="109" xfId="2" applyNumberFormat="1" applyBorder="1"/>
    <xf numFmtId="0" fontId="100" fillId="0" borderId="0" xfId="11" applyFont="1" applyAlignment="1"/>
    <xf numFmtId="49" fontId="100" fillId="0" borderId="0" xfId="11" applyNumberFormat="1" applyFont="1" applyAlignment="1"/>
    <xf numFmtId="49" fontId="100" fillId="0" borderId="0" xfId="11" applyNumberFormat="1" applyFont="1">
      <alignment vertical="center"/>
    </xf>
    <xf numFmtId="49" fontId="101" fillId="0" borderId="0" xfId="11" applyNumberFormat="1" applyFont="1">
      <alignment vertical="center"/>
    </xf>
    <xf numFmtId="0" fontId="100" fillId="0" borderId="0" xfId="15" applyFont="1">
      <alignment vertical="center"/>
    </xf>
    <xf numFmtId="49" fontId="100" fillId="0" borderId="24" xfId="14" applyNumberFormat="1" applyFont="1" applyBorder="1" applyAlignment="1">
      <alignment vertical="center"/>
    </xf>
    <xf numFmtId="49" fontId="100" fillId="0" borderId="21" xfId="14" applyNumberFormat="1" applyFont="1" applyBorder="1" applyAlignment="1">
      <alignment vertical="center"/>
    </xf>
    <xf numFmtId="0" fontId="100" fillId="0" borderId="25" xfId="15" applyFont="1" applyBorder="1">
      <alignment vertical="center"/>
    </xf>
    <xf numFmtId="49" fontId="100" fillId="0" borderId="26" xfId="14" applyNumberFormat="1" applyFont="1" applyBorder="1" applyAlignment="1">
      <alignment vertical="center"/>
    </xf>
    <xf numFmtId="49" fontId="100" fillId="0" borderId="0" xfId="14" applyNumberFormat="1" applyFont="1" applyAlignment="1">
      <alignment vertical="center"/>
    </xf>
    <xf numFmtId="49" fontId="100" fillId="0" borderId="109" xfId="14" applyNumberFormat="1" applyFont="1" applyBorder="1" applyAlignment="1">
      <alignment vertical="center"/>
    </xf>
    <xf numFmtId="0" fontId="100" fillId="0" borderId="97" xfId="15" applyFont="1" applyBorder="1">
      <alignment vertical="center"/>
    </xf>
    <xf numFmtId="49" fontId="100" fillId="0" borderId="21" xfId="11" applyNumberFormat="1" applyFont="1" applyBorder="1">
      <alignment vertical="center"/>
    </xf>
    <xf numFmtId="49" fontId="100" fillId="0" borderId="26" xfId="11" applyNumberFormat="1" applyFont="1" applyBorder="1">
      <alignment vertical="center"/>
    </xf>
    <xf numFmtId="49" fontId="100" fillId="0" borderId="26" xfId="11" applyNumberFormat="1" applyFont="1" applyBorder="1" applyAlignment="1">
      <alignment horizontal="centerContinuous" vertical="center"/>
    </xf>
    <xf numFmtId="49" fontId="100" fillId="0" borderId="0" xfId="11" applyNumberFormat="1" applyFont="1" applyAlignment="1">
      <alignment horizontal="centerContinuous" vertical="center"/>
    </xf>
    <xf numFmtId="49" fontId="100" fillId="0" borderId="27" xfId="11" applyNumberFormat="1" applyFont="1" applyBorder="1">
      <alignment vertical="center"/>
    </xf>
    <xf numFmtId="49" fontId="100" fillId="0" borderId="98" xfId="11" applyNumberFormat="1" applyFont="1" applyBorder="1">
      <alignment vertical="center"/>
    </xf>
    <xf numFmtId="49" fontId="100" fillId="0" borderId="109" xfId="11" applyNumberFormat="1" applyFont="1" applyBorder="1">
      <alignment vertical="center"/>
    </xf>
    <xf numFmtId="49" fontId="100" fillId="0" borderId="109" xfId="11" applyNumberFormat="1" applyFont="1" applyBorder="1" applyAlignment="1"/>
    <xf numFmtId="49" fontId="100" fillId="0" borderId="98" xfId="11" applyNumberFormat="1" applyFont="1" applyBorder="1" applyAlignment="1">
      <alignment horizontal="centerContinuous" vertical="center"/>
    </xf>
    <xf numFmtId="49" fontId="100" fillId="0" borderId="109" xfId="11" applyNumberFormat="1" applyFont="1" applyBorder="1" applyAlignment="1">
      <alignment horizontal="centerContinuous" vertical="center"/>
    </xf>
    <xf numFmtId="49" fontId="100" fillId="0" borderId="97" xfId="11" applyNumberFormat="1" applyFont="1" applyBorder="1">
      <alignment vertical="center"/>
    </xf>
    <xf numFmtId="49" fontId="100" fillId="0" borderId="30" xfId="11" applyNumberFormat="1" applyFont="1" applyBorder="1">
      <alignment vertical="center"/>
    </xf>
    <xf numFmtId="49" fontId="100" fillId="0" borderId="87" xfId="11" applyNumberFormat="1" applyFont="1" applyBorder="1">
      <alignment vertical="center"/>
    </xf>
    <xf numFmtId="49" fontId="100" fillId="0" borderId="30" xfId="11" applyNumberFormat="1" applyFont="1" applyBorder="1" applyAlignment="1">
      <alignment horizontal="left" vertical="center"/>
    </xf>
    <xf numFmtId="49" fontId="100" fillId="0" borderId="87" xfId="11" applyNumberFormat="1" applyFont="1" applyBorder="1" applyAlignment="1">
      <alignment horizontal="left" vertical="center"/>
    </xf>
    <xf numFmtId="49" fontId="100" fillId="0" borderId="31" xfId="11" applyNumberFormat="1" applyFont="1" applyBorder="1">
      <alignment vertical="center"/>
    </xf>
    <xf numFmtId="0" fontId="100" fillId="0" borderId="109" xfId="11" applyFont="1" applyBorder="1" applyAlignment="1"/>
    <xf numFmtId="49" fontId="100" fillId="0" borderId="109" xfId="11" applyNumberFormat="1" applyFont="1" applyBorder="1" applyAlignment="1">
      <alignment horizontal="left" vertical="center"/>
    </xf>
    <xf numFmtId="49" fontId="100" fillId="0" borderId="98" xfId="11" applyNumberFormat="1" applyFont="1" applyBorder="1" applyAlignment="1">
      <alignment horizontal="left" vertical="center"/>
    </xf>
    <xf numFmtId="49" fontId="102" fillId="0" borderId="24" xfId="11" applyNumberFormat="1" applyFont="1" applyBorder="1">
      <alignment vertical="center"/>
    </xf>
    <xf numFmtId="49" fontId="102" fillId="0" borderId="26" xfId="11" applyNumberFormat="1" applyFont="1" applyBorder="1" applyAlignment="1"/>
    <xf numFmtId="49" fontId="102" fillId="0" borderId="98" xfId="11" applyNumberFormat="1" applyFont="1" applyBorder="1" applyAlignment="1"/>
    <xf numFmtId="49" fontId="102" fillId="0" borderId="24" xfId="11" applyNumberFormat="1" applyFont="1" applyBorder="1" applyAlignment="1"/>
    <xf numFmtId="49" fontId="100" fillId="0" borderId="21" xfId="11" applyNumberFormat="1" applyFont="1" applyBorder="1" applyAlignment="1"/>
    <xf numFmtId="49" fontId="102" fillId="0" borderId="30" xfId="11" applyNumberFormat="1" applyFont="1" applyBorder="1" applyAlignment="1"/>
    <xf numFmtId="49" fontId="100" fillId="0" borderId="87" xfId="11" applyNumberFormat="1" applyFont="1" applyBorder="1" applyAlignment="1">
      <alignment horizontal="center" vertical="center"/>
    </xf>
    <xf numFmtId="49" fontId="100" fillId="0" borderId="87" xfId="11" applyNumberFormat="1" applyFont="1" applyBorder="1" applyAlignment="1"/>
    <xf numFmtId="49" fontId="100" fillId="0" borderId="109" xfId="11" applyNumberFormat="1" applyFont="1" applyBorder="1" applyAlignment="1">
      <alignment horizontal="centerContinuous"/>
    </xf>
    <xf numFmtId="49" fontId="100" fillId="0" borderId="97" xfId="11" applyNumberFormat="1" applyFont="1" applyBorder="1" applyAlignment="1">
      <alignment horizontal="centerContinuous"/>
    </xf>
    <xf numFmtId="0" fontId="100" fillId="0" borderId="24" xfId="11" applyFont="1" applyBorder="1" applyAlignment="1"/>
    <xf numFmtId="0" fontId="100" fillId="0" borderId="21" xfId="11" applyFont="1" applyBorder="1" applyAlignment="1"/>
    <xf numFmtId="0" fontId="100" fillId="0" borderId="27" xfId="11" applyFont="1" applyBorder="1" applyAlignment="1"/>
    <xf numFmtId="0" fontId="100" fillId="0" borderId="26" xfId="11" applyFont="1" applyBorder="1" applyAlignment="1">
      <alignment horizontal="centerContinuous"/>
    </xf>
    <xf numFmtId="0" fontId="100" fillId="0" borderId="0" xfId="11" applyFont="1" applyAlignment="1">
      <alignment horizontal="centerContinuous"/>
    </xf>
    <xf numFmtId="0" fontId="100" fillId="0" borderId="27" xfId="11" applyFont="1" applyBorder="1" applyAlignment="1">
      <alignment horizontal="centerContinuous"/>
    </xf>
    <xf numFmtId="0" fontId="100" fillId="0" borderId="26" xfId="11" applyFont="1" applyBorder="1" applyAlignment="1"/>
    <xf numFmtId="0" fontId="100" fillId="0" borderId="26" xfId="11" applyFont="1" applyBorder="1">
      <alignment vertical="center"/>
    </xf>
    <xf numFmtId="0" fontId="100" fillId="0" borderId="0" xfId="11" applyFont="1">
      <alignment vertical="center"/>
    </xf>
    <xf numFmtId="0" fontId="100" fillId="0" borderId="0" xfId="11" applyFont="1" applyAlignment="1">
      <alignment horizontal="right" vertical="center"/>
    </xf>
    <xf numFmtId="49" fontId="100" fillId="0" borderId="0" xfId="2" applyNumberFormat="1" applyFont="1" applyAlignment="1">
      <alignment horizontal="right" vertical="center"/>
    </xf>
    <xf numFmtId="0" fontId="103" fillId="0" borderId="0" xfId="11" applyFont="1" applyAlignment="1"/>
    <xf numFmtId="0" fontId="100" fillId="0" borderId="0" xfId="11" applyFont="1" applyAlignment="1">
      <alignment horizontal="center"/>
    </xf>
    <xf numFmtId="0" fontId="100" fillId="0" borderId="0" xfId="11" applyFont="1" applyAlignment="1">
      <alignment horizontal="right"/>
    </xf>
    <xf numFmtId="0" fontId="100" fillId="0" borderId="21" xfId="11" applyFont="1" applyBorder="1" applyAlignment="1">
      <alignment horizontal="center" vertical="top" textRotation="255"/>
    </xf>
    <xf numFmtId="0" fontId="100" fillId="0" borderId="25" xfId="11" applyFont="1" applyBorder="1" applyAlignment="1">
      <alignment horizontal="center" vertical="top" textRotation="255"/>
    </xf>
    <xf numFmtId="0" fontId="100" fillId="0" borderId="0" xfId="11" applyFont="1" applyAlignment="1">
      <alignment horizontal="center" vertical="top" textRotation="255"/>
    </xf>
    <xf numFmtId="0" fontId="100" fillId="0" borderId="27" xfId="11" applyFont="1" applyBorder="1" applyAlignment="1">
      <alignment horizontal="center" vertical="top" textRotation="255"/>
    </xf>
    <xf numFmtId="0" fontId="100" fillId="0" borderId="98" xfId="11" applyFont="1" applyBorder="1">
      <alignment vertical="center"/>
    </xf>
    <xf numFmtId="0" fontId="100" fillId="0" borderId="109" xfId="11" applyFont="1" applyBorder="1">
      <alignment vertical="center"/>
    </xf>
    <xf numFmtId="0" fontId="100" fillId="0" borderId="109" xfId="11" applyFont="1" applyBorder="1" applyAlignment="1">
      <alignment horizontal="center" vertical="top" textRotation="255"/>
    </xf>
    <xf numFmtId="0" fontId="100" fillId="0" borderId="97" xfId="11" applyFont="1" applyBorder="1" applyAlignment="1">
      <alignment horizontal="center" vertical="top" textRotation="255"/>
    </xf>
    <xf numFmtId="0" fontId="100" fillId="0" borderId="97" xfId="11" applyFont="1" applyBorder="1" applyAlignment="1"/>
    <xf numFmtId="49" fontId="100" fillId="0" borderId="0" xfId="15" applyNumberFormat="1" applyFont="1">
      <alignment vertical="center"/>
    </xf>
    <xf numFmtId="49" fontId="105" fillId="0" borderId="0" xfId="15" applyNumberFormat="1" applyFont="1" applyAlignment="1">
      <alignment horizontal="centerContinuous" vertical="center"/>
    </xf>
    <xf numFmtId="49" fontId="1" fillId="0" borderId="30" xfId="2" applyNumberFormat="1" applyBorder="1" applyAlignment="1">
      <alignment vertical="center"/>
    </xf>
    <xf numFmtId="49" fontId="1" fillId="0" borderId="87" xfId="2" applyNumberFormat="1" applyBorder="1" applyAlignment="1">
      <alignment vertical="center"/>
    </xf>
    <xf numFmtId="49" fontId="1" fillId="0" borderId="31" xfId="2" applyNumberFormat="1" applyBorder="1" applyAlignment="1">
      <alignment vertical="center"/>
    </xf>
    <xf numFmtId="49" fontId="1" fillId="0" borderId="87" xfId="2" applyNumberFormat="1" applyBorder="1" applyAlignment="1">
      <alignment vertical="center" shrinkToFit="1"/>
    </xf>
    <xf numFmtId="49" fontId="1" fillId="0" borderId="21" xfId="2" applyNumberFormat="1" applyBorder="1" applyAlignment="1">
      <alignment horizontal="center" vertical="center"/>
    </xf>
    <xf numFmtId="49" fontId="1" fillId="0" borderId="21" xfId="2" applyNumberFormat="1" applyBorder="1" applyAlignment="1">
      <alignment horizontal="right" vertical="center"/>
    </xf>
    <xf numFmtId="49" fontId="1" fillId="0" borderId="27" xfId="2" applyNumberFormat="1" applyBorder="1" applyAlignment="1">
      <alignment horizontal="center" vertical="center"/>
    </xf>
    <xf numFmtId="49" fontId="1" fillId="0" borderId="87" xfId="2" applyNumberFormat="1" applyBorder="1" applyAlignment="1">
      <alignment horizontal="center" vertical="center"/>
    </xf>
    <xf numFmtId="0" fontId="1" fillId="0" borderId="26" xfId="2" applyBorder="1" applyAlignment="1">
      <alignment horizontal="centerContinuous"/>
    </xf>
    <xf numFmtId="0" fontId="1" fillId="0" borderId="27" xfId="2" applyBorder="1" applyAlignment="1">
      <alignment horizontal="centerContinuous"/>
    </xf>
    <xf numFmtId="0" fontId="1" fillId="0" borderId="0" xfId="2" applyAlignment="1">
      <alignment horizontal="center" vertical="top" textRotation="255"/>
    </xf>
    <xf numFmtId="0" fontId="1" fillId="0" borderId="0" xfId="2" applyAlignment="1">
      <alignment vertical="distributed" wrapText="1"/>
    </xf>
    <xf numFmtId="0" fontId="1" fillId="0" borderId="109" xfId="2" applyBorder="1"/>
    <xf numFmtId="0" fontId="1" fillId="0" borderId="97" xfId="2" applyBorder="1"/>
    <xf numFmtId="49" fontId="1" fillId="0" borderId="114" xfId="2" applyNumberFormat="1" applyBorder="1" applyAlignment="1">
      <alignment vertical="center"/>
    </xf>
    <xf numFmtId="49" fontId="1" fillId="0" borderId="115" xfId="2" applyNumberFormat="1" applyBorder="1" applyAlignment="1">
      <alignment vertical="center"/>
    </xf>
    <xf numFmtId="49" fontId="1" fillId="0" borderId="116" xfId="2" applyNumberFormat="1" applyBorder="1" applyAlignment="1">
      <alignment vertical="center"/>
    </xf>
    <xf numFmtId="49" fontId="1" fillId="0" borderId="109" xfId="2" applyNumberFormat="1" applyBorder="1" applyAlignment="1">
      <alignment horizontal="center" vertical="center"/>
    </xf>
    <xf numFmtId="49" fontId="1" fillId="0" borderId="27" xfId="2" applyNumberFormat="1" applyBorder="1"/>
    <xf numFmtId="49" fontId="1" fillId="0" borderId="26" xfId="2" applyNumberFormat="1" applyBorder="1" applyAlignment="1">
      <alignment horizontal="centerContinuous"/>
    </xf>
    <xf numFmtId="49" fontId="1" fillId="0" borderId="0" xfId="2" applyNumberFormat="1" applyAlignment="1">
      <alignment horizontal="centerContinuous"/>
    </xf>
    <xf numFmtId="49" fontId="1" fillId="0" borderId="27" xfId="2" applyNumberFormat="1" applyBorder="1" applyAlignment="1">
      <alignment horizontal="centerContinuous"/>
    </xf>
    <xf numFmtId="49" fontId="1" fillId="0" borderId="97" xfId="2" applyNumberFormat="1" applyBorder="1"/>
    <xf numFmtId="0" fontId="100" fillId="0" borderId="0" xfId="2" applyFont="1"/>
    <xf numFmtId="0" fontId="100" fillId="0" borderId="0" xfId="2" applyFont="1" applyAlignment="1">
      <alignment vertical="center"/>
    </xf>
    <xf numFmtId="0" fontId="101" fillId="0" borderId="0" xfId="2" applyFont="1" applyAlignment="1">
      <alignment vertical="center"/>
    </xf>
    <xf numFmtId="0" fontId="101" fillId="0" borderId="0" xfId="2" applyFont="1" applyAlignment="1">
      <alignment horizontal="right" vertical="center"/>
    </xf>
    <xf numFmtId="177" fontId="101" fillId="0" borderId="0" xfId="2" applyNumberFormat="1" applyFont="1" applyAlignment="1">
      <alignment horizontal="right" vertical="center"/>
    </xf>
    <xf numFmtId="0" fontId="101" fillId="0" borderId="0" xfId="2" applyFont="1" applyAlignment="1">
      <alignment horizontal="center" vertical="center"/>
    </xf>
    <xf numFmtId="176" fontId="101" fillId="0" borderId="0" xfId="4" applyNumberFormat="1" applyFont="1" applyAlignment="1">
      <alignment horizontal="center" vertical="center"/>
    </xf>
    <xf numFmtId="0" fontId="101" fillId="0" borderId="0" xfId="2" applyFont="1"/>
    <xf numFmtId="0" fontId="101" fillId="0" borderId="0" xfId="2" applyFont="1" applyAlignment="1">
      <alignment horizontal="left" vertical="center"/>
    </xf>
    <xf numFmtId="0" fontId="100" fillId="0" borderId="0" xfId="2" applyFont="1" applyAlignment="1">
      <alignment horizontal="center" vertical="center"/>
    </xf>
    <xf numFmtId="49" fontId="101" fillId="0" borderId="0" xfId="2" applyNumberFormat="1" applyFont="1"/>
    <xf numFmtId="0" fontId="101" fillId="0" borderId="0" xfId="2" applyFont="1" applyAlignment="1">
      <alignment vertical="top"/>
    </xf>
    <xf numFmtId="49" fontId="100" fillId="0" borderId="0" xfId="2" applyNumberFormat="1" applyFont="1"/>
    <xf numFmtId="49" fontId="101" fillId="0" borderId="0" xfId="2" applyNumberFormat="1" applyFont="1" applyAlignment="1">
      <alignment vertical="center"/>
    </xf>
    <xf numFmtId="49" fontId="101" fillId="0" borderId="0" xfId="14" applyNumberFormat="1" applyFont="1" applyAlignment="1">
      <alignment horizontal="right" vertical="center"/>
    </xf>
    <xf numFmtId="0" fontId="106" fillId="0" borderId="0" xfId="15" applyFont="1">
      <alignment vertical="center"/>
    </xf>
    <xf numFmtId="0" fontId="101" fillId="0" borderId="0" xfId="15" applyFont="1">
      <alignment vertical="center"/>
    </xf>
    <xf numFmtId="0" fontId="101" fillId="0" borderId="0" xfId="15" applyFont="1" applyAlignment="1">
      <alignment horizontal="right" vertical="center"/>
    </xf>
    <xf numFmtId="0" fontId="100" fillId="0" borderId="0" xfId="15" applyFont="1" applyAlignment="1">
      <alignment horizontal="right" vertical="center"/>
    </xf>
    <xf numFmtId="49" fontId="101" fillId="0" borderId="0" xfId="14" applyNumberFormat="1" applyFont="1" applyAlignment="1">
      <alignment vertical="center"/>
    </xf>
    <xf numFmtId="49" fontId="100" fillId="0" borderId="25" xfId="14" applyNumberFormat="1" applyFont="1" applyBorder="1" applyAlignment="1">
      <alignment vertical="center"/>
    </xf>
    <xf numFmtId="49" fontId="100" fillId="0" borderId="97" xfId="14" applyNumberFormat="1" applyFont="1" applyBorder="1" applyAlignment="1">
      <alignment vertical="center"/>
    </xf>
    <xf numFmtId="0" fontId="100" fillId="0" borderId="27" xfId="15" applyFont="1" applyBorder="1">
      <alignment vertical="center"/>
    </xf>
    <xf numFmtId="49" fontId="100" fillId="0" borderId="27" xfId="14" applyNumberFormat="1" applyFont="1" applyBorder="1" applyAlignment="1">
      <alignment vertical="center"/>
    </xf>
    <xf numFmtId="49" fontId="100" fillId="0" borderId="98" xfId="14" applyNumberFormat="1" applyFont="1" applyBorder="1" applyAlignment="1">
      <alignment vertical="center"/>
    </xf>
    <xf numFmtId="49" fontId="100" fillId="0" borderId="30" xfId="14" applyNumberFormat="1" applyFont="1" applyBorder="1" applyAlignment="1">
      <alignment vertical="center"/>
    </xf>
    <xf numFmtId="49" fontId="100" fillId="0" borderId="87" xfId="14" applyNumberFormat="1" applyFont="1" applyBorder="1" applyAlignment="1">
      <alignment vertical="center"/>
    </xf>
    <xf numFmtId="49" fontId="100" fillId="0" borderId="31" xfId="14" applyNumberFormat="1" applyFont="1" applyBorder="1" applyAlignment="1">
      <alignment vertical="center"/>
    </xf>
    <xf numFmtId="49" fontId="100" fillId="0" borderId="109" xfId="14" applyNumberFormat="1" applyFont="1" applyBorder="1"/>
    <xf numFmtId="49" fontId="100" fillId="0" borderId="87" xfId="14" applyNumberFormat="1" applyFont="1" applyBorder="1" applyAlignment="1">
      <alignment horizontal="right" vertical="center"/>
    </xf>
    <xf numFmtId="49" fontId="100" fillId="0" borderId="24" xfId="14" applyNumberFormat="1" applyFont="1" applyBorder="1" applyAlignment="1">
      <alignment horizontal="centerContinuous" vertical="center"/>
    </xf>
    <xf numFmtId="49" fontId="100" fillId="0" borderId="21" xfId="14" applyNumberFormat="1" applyFont="1" applyBorder="1" applyAlignment="1">
      <alignment horizontal="centerContinuous" vertical="center"/>
    </xf>
    <xf numFmtId="49" fontId="100" fillId="0" borderId="0" xfId="14" applyNumberFormat="1" applyFont="1" applyAlignment="1">
      <alignment horizontal="centerContinuous" vertical="center"/>
    </xf>
    <xf numFmtId="49" fontId="100" fillId="0" borderId="27" xfId="14" applyNumberFormat="1" applyFont="1" applyBorder="1" applyAlignment="1">
      <alignment horizontal="centerContinuous" vertical="center"/>
    </xf>
    <xf numFmtId="49" fontId="100" fillId="0" borderId="0" xfId="14" applyNumberFormat="1" applyFont="1"/>
    <xf numFmtId="49" fontId="100" fillId="0" borderId="0" xfId="14" applyNumberFormat="1" applyFont="1" applyAlignment="1">
      <alignment horizontal="right" vertical="center"/>
    </xf>
    <xf numFmtId="49" fontId="100" fillId="0" borderId="0" xfId="2" applyNumberFormat="1" applyFont="1" applyAlignment="1">
      <alignment horizontal="center" vertical="center"/>
    </xf>
    <xf numFmtId="49" fontId="100" fillId="0" borderId="0" xfId="2" applyNumberFormat="1" applyFont="1" applyAlignment="1">
      <alignment horizontal="center" vertical="center" shrinkToFit="1"/>
    </xf>
    <xf numFmtId="0" fontId="100" fillId="0" borderId="0" xfId="14" applyFont="1" applyAlignment="1">
      <alignment horizontal="left" wrapText="1"/>
    </xf>
    <xf numFmtId="0" fontId="100" fillId="0" borderId="0" xfId="14" applyFont="1" applyAlignment="1">
      <alignment vertical="justify" wrapText="1"/>
    </xf>
    <xf numFmtId="0" fontId="100" fillId="0" borderId="0" xfId="14" applyFont="1" applyAlignment="1">
      <alignment horizontal="justify" vertical="justify" wrapText="1"/>
    </xf>
    <xf numFmtId="0" fontId="107" fillId="0" borderId="0" xfId="15" applyFont="1">
      <alignment vertical="center"/>
    </xf>
    <xf numFmtId="49" fontId="108" fillId="0" borderId="0" xfId="14" applyNumberFormat="1" applyFont="1" applyAlignment="1">
      <alignment horizontal="center" vertical="center"/>
    </xf>
    <xf numFmtId="49" fontId="105" fillId="0" borderId="0" xfId="14" applyNumberFormat="1" applyFont="1" applyAlignment="1">
      <alignment horizontal="centerContinuous" vertical="center"/>
    </xf>
    <xf numFmtId="49" fontId="104" fillId="0" borderId="0" xfId="15" applyNumberFormat="1" applyFont="1">
      <alignment vertical="center"/>
    </xf>
    <xf numFmtId="0" fontId="8" fillId="0" borderId="109" xfId="2" applyFont="1" applyBorder="1" applyAlignment="1">
      <alignment vertical="center"/>
    </xf>
    <xf numFmtId="0" fontId="8" fillId="0" borderId="109" xfId="2" applyFont="1" applyBorder="1" applyAlignment="1">
      <alignment horizontal="right" vertical="center"/>
    </xf>
    <xf numFmtId="0" fontId="1" fillId="0" borderId="21" xfId="2" applyBorder="1" applyAlignment="1">
      <alignment horizontal="centerContinuous"/>
    </xf>
    <xf numFmtId="0" fontId="1" fillId="0" borderId="87" xfId="2" applyBorder="1" applyAlignment="1">
      <alignment vertical="center"/>
    </xf>
    <xf numFmtId="0" fontId="17" fillId="0" borderId="0" xfId="2" applyFont="1" applyAlignment="1">
      <alignment vertical="top"/>
    </xf>
    <xf numFmtId="0" fontId="1" fillId="0" borderId="98" xfId="2" applyBorder="1"/>
    <xf numFmtId="0" fontId="17" fillId="0" borderId="109" xfId="2" applyFont="1" applyBorder="1" applyAlignment="1">
      <alignment horizontal="center"/>
    </xf>
    <xf numFmtId="0" fontId="17" fillId="0" borderId="109" xfId="2" applyFont="1" applyBorder="1" applyAlignment="1">
      <alignment horizontal="left"/>
    </xf>
    <xf numFmtId="58" fontId="0" fillId="0" borderId="0" xfId="0" applyNumberFormat="1" applyAlignment="1">
      <alignment horizontal="distributed" vertical="center" justifyLastLine="1"/>
    </xf>
    <xf numFmtId="0" fontId="89" fillId="0" borderId="0" xfId="0" quotePrefix="1" applyFont="1" applyAlignment="1">
      <alignment horizontal="right" vertical="center"/>
    </xf>
    <xf numFmtId="0" fontId="0" fillId="14" borderId="113" xfId="0" applyFill="1" applyBorder="1">
      <alignment vertical="center"/>
    </xf>
    <xf numFmtId="0" fontId="0" fillId="14" borderId="0" xfId="0" applyFill="1">
      <alignment vertical="center"/>
    </xf>
    <xf numFmtId="0" fontId="41" fillId="0" borderId="0" xfId="3" applyFont="1" applyBorder="1" applyAlignment="1" applyProtection="1"/>
    <xf numFmtId="0" fontId="41" fillId="0" borderId="0" xfId="3" applyFont="1" applyFill="1" applyBorder="1" applyAlignment="1" applyProtection="1">
      <alignment vertical="center"/>
    </xf>
    <xf numFmtId="49" fontId="36" fillId="0" borderId="0" xfId="1" quotePrefix="1" applyNumberFormat="1" applyFont="1" applyAlignment="1">
      <alignment horizontal="right" vertical="center"/>
    </xf>
    <xf numFmtId="0" fontId="40" fillId="0" borderId="0" xfId="2" applyFont="1" applyProtection="1">
      <protection locked="0"/>
    </xf>
    <xf numFmtId="0" fontId="36" fillId="4" borderId="12" xfId="2" applyFont="1" applyFill="1" applyBorder="1"/>
    <xf numFmtId="49" fontId="36" fillId="0" borderId="0" xfId="2" applyNumberFormat="1" applyFont="1"/>
    <xf numFmtId="49" fontId="110" fillId="0" borderId="0" xfId="2" applyNumberFormat="1" applyFont="1"/>
    <xf numFmtId="0" fontId="36" fillId="0" borderId="0" xfId="11" applyFont="1" applyAlignment="1"/>
    <xf numFmtId="0" fontId="43" fillId="4" borderId="12" xfId="3" applyFont="1" applyFill="1" applyBorder="1" applyAlignment="1" applyProtection="1">
      <alignment vertical="center"/>
      <protection locked="0"/>
    </xf>
    <xf numFmtId="0" fontId="112" fillId="4" borderId="12" xfId="2" applyFont="1" applyFill="1" applyBorder="1" applyAlignment="1" applyProtection="1">
      <alignment vertical="center"/>
      <protection locked="0"/>
    </xf>
    <xf numFmtId="0" fontId="78" fillId="4" borderId="12" xfId="2" applyFont="1" applyFill="1" applyBorder="1" applyAlignment="1">
      <alignment vertical="center"/>
    </xf>
    <xf numFmtId="0" fontId="59" fillId="0" borderId="21" xfId="2" applyFont="1" applyBorder="1" applyAlignment="1">
      <alignment vertical="center"/>
    </xf>
    <xf numFmtId="0" fontId="67" fillId="0" borderId="21" xfId="2" applyFont="1" applyBorder="1" applyAlignment="1">
      <alignment vertical="center"/>
    </xf>
    <xf numFmtId="49" fontId="10" fillId="0" borderId="21" xfId="2" applyNumberFormat="1" applyFont="1" applyBorder="1" applyAlignment="1">
      <alignment vertical="center"/>
    </xf>
    <xf numFmtId="0" fontId="60" fillId="0" borderId="21" xfId="2" applyFont="1" applyBorder="1" applyAlignment="1">
      <alignment vertical="center"/>
    </xf>
    <xf numFmtId="0" fontId="95" fillId="0" borderId="0" xfId="2" applyFont="1" applyAlignment="1">
      <alignment horizontal="right" vertical="center"/>
    </xf>
    <xf numFmtId="49" fontId="95" fillId="0" borderId="0" xfId="2" applyNumberFormat="1" applyFont="1" applyAlignment="1">
      <alignment horizontal="right" vertical="center"/>
    </xf>
    <xf numFmtId="185" fontId="8" fillId="0" borderId="21" xfId="2" applyNumberFormat="1" applyFont="1" applyBorder="1" applyAlignment="1">
      <alignment horizontal="right" vertical="center"/>
    </xf>
    <xf numFmtId="185" fontId="8" fillId="0" borderId="21" xfId="2" applyNumberFormat="1" applyFont="1" applyBorder="1" applyAlignment="1">
      <alignment horizontal="center" vertical="center"/>
    </xf>
    <xf numFmtId="0" fontId="8" fillId="0" borderId="0" xfId="2" quotePrefix="1" applyFont="1" applyAlignment="1">
      <alignment horizontal="right" vertical="center"/>
    </xf>
    <xf numFmtId="49" fontId="100" fillId="0" borderId="0" xfId="14" applyNumberFormat="1" applyFont="1" applyAlignment="1">
      <alignment horizontal="center" vertical="center"/>
    </xf>
    <xf numFmtId="0" fontId="104" fillId="0" borderId="0" xfId="11" applyFont="1" applyAlignment="1"/>
    <xf numFmtId="49" fontId="100" fillId="0" borderId="0" xfId="11" applyNumberFormat="1" applyFont="1" applyAlignment="1">
      <alignment horizontal="left" vertical="center"/>
    </xf>
    <xf numFmtId="49" fontId="100" fillId="0" borderId="26" xfId="11" applyNumberFormat="1" applyFont="1" applyBorder="1" applyAlignment="1">
      <alignment horizontal="left" vertical="center"/>
    </xf>
    <xf numFmtId="49" fontId="100" fillId="0" borderId="0" xfId="11" applyNumberFormat="1" applyFont="1" applyAlignment="1">
      <alignment vertical="top"/>
    </xf>
    <xf numFmtId="0" fontId="100" fillId="0" borderId="31" xfId="15" applyFont="1" applyBorder="1">
      <alignment vertical="center"/>
    </xf>
    <xf numFmtId="49" fontId="100" fillId="0" borderId="87" xfId="14" applyNumberFormat="1" applyFont="1" applyBorder="1" applyAlignment="1">
      <alignment horizontal="left" vertical="center"/>
    </xf>
    <xf numFmtId="49" fontId="100" fillId="0" borderId="109" xfId="14" quotePrefix="1" applyNumberFormat="1" applyFont="1" applyBorder="1" applyAlignment="1">
      <alignment vertical="center"/>
    </xf>
    <xf numFmtId="0" fontId="35" fillId="0" borderId="0" xfId="1" applyFont="1" applyAlignment="1">
      <alignment vertical="center" wrapText="1"/>
    </xf>
    <xf numFmtId="0" fontId="1" fillId="27" borderId="0" xfId="2" applyFill="1"/>
    <xf numFmtId="0" fontId="29" fillId="0" borderId="0" xfId="2" applyFont="1" applyAlignment="1">
      <alignment vertical="top"/>
    </xf>
    <xf numFmtId="0" fontId="68" fillId="0" borderId="123" xfId="2" applyFont="1" applyBorder="1" applyAlignment="1">
      <alignment horizontal="right" vertical="center"/>
    </xf>
    <xf numFmtId="0" fontId="68" fillId="0" borderId="123" xfId="2" applyFont="1" applyBorder="1" applyAlignment="1">
      <alignment vertical="center"/>
    </xf>
    <xf numFmtId="0" fontId="10" fillId="0" borderId="123" xfId="2" applyFont="1" applyBorder="1" applyAlignment="1">
      <alignment vertical="center"/>
    </xf>
    <xf numFmtId="0" fontId="60" fillId="0" borderId="123" xfId="2" applyFont="1" applyBorder="1" applyAlignment="1">
      <alignment vertical="center"/>
    </xf>
    <xf numFmtId="0" fontId="40" fillId="0" borderId="124" xfId="11" applyFont="1" applyBorder="1" applyAlignment="1">
      <alignment horizontal="center" vertical="center"/>
    </xf>
    <xf numFmtId="0" fontId="40" fillId="0" borderId="60" xfId="11" applyFont="1" applyBorder="1" applyAlignment="1">
      <alignment horizontal="center" vertical="center"/>
    </xf>
    <xf numFmtId="0" fontId="40" fillId="0" borderId="125" xfId="11" applyFont="1" applyBorder="1">
      <alignment vertical="center"/>
    </xf>
    <xf numFmtId="0" fontId="40" fillId="0" borderId="127" xfId="11" applyFont="1" applyBorder="1" applyAlignment="1">
      <alignment horizontal="center" vertical="center"/>
    </xf>
    <xf numFmtId="0" fontId="40" fillId="0" borderId="127" xfId="11" applyFont="1" applyBorder="1">
      <alignment vertical="center"/>
    </xf>
    <xf numFmtId="0" fontId="40" fillId="0" borderId="128" xfId="11" applyFont="1" applyBorder="1">
      <alignment vertical="center"/>
    </xf>
    <xf numFmtId="0" fontId="40" fillId="0" borderId="126" xfId="11" applyFont="1" applyBorder="1" applyAlignment="1">
      <alignment horizontal="center" vertical="center"/>
    </xf>
    <xf numFmtId="0" fontId="67" fillId="0" borderId="129" xfId="2" applyFont="1" applyBorder="1" applyAlignment="1">
      <alignment horizontal="right" vertical="center"/>
    </xf>
    <xf numFmtId="0" fontId="67" fillId="0" borderId="129" xfId="2" applyFont="1" applyBorder="1" applyAlignment="1">
      <alignment vertical="center"/>
    </xf>
    <xf numFmtId="0" fontId="10" fillId="0" borderId="129" xfId="2" applyFont="1" applyBorder="1" applyAlignment="1">
      <alignment vertical="center"/>
    </xf>
    <xf numFmtId="0" fontId="10" fillId="0" borderId="129" xfId="2" applyFont="1" applyBorder="1" applyAlignment="1">
      <alignment horizontal="center" vertical="center"/>
    </xf>
    <xf numFmtId="0" fontId="8" fillId="0" borderId="129" xfId="2" applyFont="1" applyBorder="1" applyAlignment="1">
      <alignment vertical="center"/>
    </xf>
    <xf numFmtId="0" fontId="1" fillId="0" borderId="129" xfId="2" applyBorder="1"/>
    <xf numFmtId="185" fontId="1" fillId="0" borderId="129" xfId="2" applyNumberFormat="1" applyBorder="1"/>
    <xf numFmtId="0" fontId="1" fillId="0" borderId="129" xfId="2" applyBorder="1" applyAlignment="1">
      <alignment vertical="center"/>
    </xf>
    <xf numFmtId="0" fontId="8" fillId="0" borderId="129" xfId="2" applyFont="1" applyBorder="1" applyAlignment="1">
      <alignment horizontal="center" vertical="center"/>
    </xf>
    <xf numFmtId="49" fontId="8" fillId="0" borderId="0" xfId="2" applyNumberFormat="1" applyFont="1" applyAlignment="1">
      <alignment horizontal="right" vertical="top"/>
    </xf>
    <xf numFmtId="185" fontId="8" fillId="0" borderId="0" xfId="2" applyNumberFormat="1" applyFont="1" applyAlignment="1">
      <alignment horizontal="center" vertical="center" shrinkToFit="1"/>
    </xf>
    <xf numFmtId="0" fontId="40" fillId="0" borderId="130" xfId="11" applyFont="1" applyBorder="1" applyAlignment="1">
      <alignment horizontal="center" vertical="center"/>
    </xf>
    <xf numFmtId="0" fontId="40" fillId="0" borderId="131" xfId="11" applyFont="1" applyBorder="1">
      <alignment vertical="center"/>
    </xf>
    <xf numFmtId="0" fontId="72" fillId="0" borderId="123" xfId="2" applyFont="1" applyBorder="1" applyAlignment="1">
      <alignment vertical="center"/>
    </xf>
    <xf numFmtId="0" fontId="72" fillId="0" borderId="0" xfId="2" applyFont="1" applyAlignment="1">
      <alignment vertical="center"/>
    </xf>
    <xf numFmtId="0" fontId="1" fillId="0" borderId="129" xfId="2" applyBorder="1" applyAlignment="1">
      <alignment horizontal="center" vertical="center"/>
    </xf>
    <xf numFmtId="185" fontId="1" fillId="0" borderId="0" xfId="2" applyNumberFormat="1" applyAlignment="1">
      <alignment horizontal="center" vertical="center"/>
    </xf>
    <xf numFmtId="0" fontId="8" fillId="0" borderId="0" xfId="2" applyFont="1" applyAlignment="1">
      <alignment horizontal="centerContinuous" vertical="center"/>
    </xf>
    <xf numFmtId="0" fontId="59" fillId="0" borderId="132" xfId="2" applyFont="1" applyBorder="1" applyAlignment="1">
      <alignment vertical="center"/>
    </xf>
    <xf numFmtId="0" fontId="10" fillId="0" borderId="132" xfId="2" applyFont="1" applyBorder="1" applyAlignment="1">
      <alignment vertical="center"/>
    </xf>
    <xf numFmtId="0" fontId="10" fillId="0" borderId="132" xfId="2" applyFont="1" applyBorder="1" applyAlignment="1">
      <alignment horizontal="center" vertical="center"/>
    </xf>
    <xf numFmtId="182" fontId="10" fillId="0" borderId="132" xfId="2" applyNumberFormat="1" applyFont="1" applyBorder="1" applyAlignment="1">
      <alignment horizontal="center" vertical="center"/>
    </xf>
    <xf numFmtId="0" fontId="60" fillId="0" borderId="132" xfId="2" applyFont="1" applyBorder="1" applyAlignment="1">
      <alignment vertical="center"/>
    </xf>
    <xf numFmtId="0" fontId="67" fillId="0" borderId="132" xfId="2" applyFont="1" applyBorder="1" applyAlignment="1">
      <alignment vertical="center"/>
    </xf>
    <xf numFmtId="0" fontId="59" fillId="0" borderId="123" xfId="2" applyFont="1" applyBorder="1" applyAlignment="1">
      <alignment vertical="center"/>
    </xf>
    <xf numFmtId="182" fontId="10" fillId="0" borderId="123" xfId="2" applyNumberFormat="1" applyFont="1" applyBorder="1" applyAlignment="1">
      <alignment horizontal="center" vertical="center"/>
    </xf>
    <xf numFmtId="0" fontId="67" fillId="0" borderId="123" xfId="2" applyFont="1" applyBorder="1" applyAlignment="1">
      <alignment vertical="center"/>
    </xf>
    <xf numFmtId="0" fontId="10" fillId="0" borderId="0" xfId="2" applyFont="1" applyAlignment="1">
      <alignment horizontal="centerContinuous" vertical="center"/>
    </xf>
    <xf numFmtId="0" fontId="113" fillId="0" borderId="0" xfId="2" applyFont="1" applyAlignment="1">
      <alignment horizontal="centerContinuous" vertical="center"/>
    </xf>
    <xf numFmtId="0" fontId="10" fillId="0" borderId="0" xfId="2" quotePrefix="1" applyFont="1" applyAlignment="1">
      <alignment horizontal="centerContinuous" vertical="center"/>
    </xf>
    <xf numFmtId="182" fontId="10" fillId="0" borderId="0" xfId="2" applyNumberFormat="1" applyFont="1" applyAlignment="1">
      <alignment horizontal="right" vertical="center"/>
    </xf>
    <xf numFmtId="185" fontId="10" fillId="0" borderId="0" xfId="2" applyNumberFormat="1" applyFont="1" applyAlignment="1">
      <alignment vertical="center"/>
    </xf>
    <xf numFmtId="49" fontId="10" fillId="0" borderId="0" xfId="2" quotePrefix="1" applyNumberFormat="1" applyFont="1" applyAlignment="1">
      <alignment vertical="center"/>
    </xf>
    <xf numFmtId="185" fontId="10" fillId="0" borderId="21" xfId="2" applyNumberFormat="1" applyFont="1" applyBorder="1" applyAlignment="1">
      <alignment vertical="center"/>
    </xf>
    <xf numFmtId="0" fontId="10" fillId="0" borderId="21" xfId="2" applyFont="1" applyBorder="1" applyAlignment="1">
      <alignment horizontal="centerContinuous" vertical="center"/>
    </xf>
    <xf numFmtId="0" fontId="10" fillId="0" borderId="129" xfId="2" applyFont="1" applyBorder="1" applyAlignment="1">
      <alignment horizontal="centerContinuous" vertical="center"/>
    </xf>
    <xf numFmtId="49" fontId="10" fillId="0" borderId="0" xfId="2" applyNumberFormat="1" applyFont="1" applyAlignment="1">
      <alignment horizontal="center" vertical="center"/>
    </xf>
    <xf numFmtId="0" fontId="10" fillId="0" borderId="0" xfId="2" quotePrefix="1" applyFont="1" applyAlignment="1">
      <alignment horizontal="center" vertical="center"/>
    </xf>
    <xf numFmtId="0" fontId="10" fillId="0" borderId="21" xfId="2" applyFont="1" applyBorder="1" applyAlignment="1">
      <alignment horizontal="center" vertical="center"/>
    </xf>
    <xf numFmtId="49" fontId="110" fillId="0" borderId="0" xfId="15" applyNumberFormat="1" applyFont="1">
      <alignment vertical="center"/>
    </xf>
    <xf numFmtId="49" fontId="36" fillId="0" borderId="0" xfId="15" applyNumberFormat="1" applyFont="1">
      <alignment vertical="center"/>
    </xf>
    <xf numFmtId="0" fontId="36" fillId="0" borderId="0" xfId="15" applyFont="1">
      <alignment vertical="center"/>
    </xf>
    <xf numFmtId="49" fontId="38" fillId="0" borderId="0" xfId="15" applyNumberFormat="1" applyFont="1" applyAlignment="1">
      <alignment horizontal="centerContinuous" vertical="center"/>
    </xf>
    <xf numFmtId="49" fontId="114" fillId="0" borderId="0" xfId="15" applyNumberFormat="1" applyFont="1" applyAlignment="1">
      <alignment horizontal="center" vertical="center"/>
    </xf>
    <xf numFmtId="49" fontId="40" fillId="0" borderId="133" xfId="15" applyNumberFormat="1" applyFont="1" applyBorder="1">
      <alignment vertical="center"/>
    </xf>
    <xf numFmtId="49" fontId="40" fillId="0" borderId="88" xfId="15" applyNumberFormat="1" applyFont="1" applyBorder="1">
      <alignment vertical="center"/>
    </xf>
    <xf numFmtId="49" fontId="40" fillId="0" borderId="134" xfId="15" applyNumberFormat="1" applyFont="1" applyBorder="1">
      <alignment vertical="center"/>
    </xf>
    <xf numFmtId="49" fontId="40" fillId="0" borderId="0" xfId="15" applyNumberFormat="1" applyFont="1">
      <alignment vertical="center"/>
    </xf>
    <xf numFmtId="0" fontId="40" fillId="0" borderId="0" xfId="15" applyFont="1">
      <alignment vertical="center"/>
    </xf>
    <xf numFmtId="49" fontId="40" fillId="0" borderId="27" xfId="15" applyNumberFormat="1" applyFont="1" applyBorder="1">
      <alignment vertical="center"/>
    </xf>
    <xf numFmtId="49" fontId="40" fillId="0" borderId="26" xfId="15" applyNumberFormat="1" applyFont="1" applyBorder="1">
      <alignment vertical="center"/>
    </xf>
    <xf numFmtId="0" fontId="40" fillId="0" borderId="0" xfId="15" applyFont="1" applyAlignment="1">
      <alignment horizontal="left" vertical="center" wrapText="1"/>
    </xf>
    <xf numFmtId="49" fontId="40" fillId="0" borderId="129" xfId="15" applyNumberFormat="1" applyFont="1" applyBorder="1">
      <alignment vertical="center"/>
    </xf>
    <xf numFmtId="49" fontId="40" fillId="0" borderId="24" xfId="15" applyNumberFormat="1" applyFont="1" applyBorder="1">
      <alignment vertical="center"/>
    </xf>
    <xf numFmtId="49" fontId="40" fillId="0" borderId="0" xfId="15" applyNumberFormat="1" applyFont="1" applyAlignment="1">
      <alignment horizontal="center" vertical="center" textRotation="255"/>
    </xf>
    <xf numFmtId="49" fontId="40" fillId="0" borderId="120" xfId="15" applyNumberFormat="1" applyFont="1" applyBorder="1">
      <alignment vertical="center"/>
    </xf>
    <xf numFmtId="49" fontId="40" fillId="0" borderId="121" xfId="15" applyNumberFormat="1" applyFont="1" applyBorder="1">
      <alignment vertical="center"/>
    </xf>
    <xf numFmtId="49" fontId="40" fillId="0" borderId="122" xfId="15" applyNumberFormat="1" applyFont="1" applyBorder="1">
      <alignment vertical="center"/>
    </xf>
    <xf numFmtId="0" fontId="40" fillId="0" borderId="121" xfId="15" applyFont="1" applyBorder="1">
      <alignment vertical="center"/>
    </xf>
    <xf numFmtId="49" fontId="40" fillId="0" borderId="25" xfId="15" applyNumberFormat="1" applyFont="1" applyBorder="1">
      <alignment vertical="center"/>
    </xf>
    <xf numFmtId="49" fontId="40" fillId="0" borderId="133" xfId="14" applyNumberFormat="1" applyFont="1" applyBorder="1" applyAlignment="1">
      <alignment vertical="center"/>
    </xf>
    <xf numFmtId="49" fontId="40" fillId="0" borderId="88" xfId="14" applyNumberFormat="1" applyFont="1" applyBorder="1" applyAlignment="1">
      <alignment vertical="center"/>
    </xf>
    <xf numFmtId="49" fontId="40" fillId="0" borderId="0" xfId="14" applyNumberFormat="1" applyFont="1" applyAlignment="1">
      <alignment vertical="center"/>
    </xf>
    <xf numFmtId="49" fontId="40" fillId="0" borderId="26" xfId="14" applyNumberFormat="1" applyFont="1" applyBorder="1" applyAlignment="1">
      <alignment vertical="center"/>
    </xf>
    <xf numFmtId="49" fontId="40" fillId="0" borderId="25" xfId="14" applyNumberFormat="1" applyFont="1" applyBorder="1" applyAlignment="1">
      <alignment vertical="center"/>
    </xf>
    <xf numFmtId="49" fontId="40" fillId="0" borderId="129" xfId="14" applyNumberFormat="1" applyFont="1" applyBorder="1" applyAlignment="1">
      <alignment vertical="center"/>
    </xf>
    <xf numFmtId="49" fontId="40" fillId="0" borderId="24" xfId="14" applyNumberFormat="1" applyFont="1" applyBorder="1" applyAlignment="1">
      <alignment vertical="center"/>
    </xf>
    <xf numFmtId="49" fontId="115" fillId="0" borderId="135" xfId="2" applyNumberFormat="1" applyFont="1" applyBorder="1" applyAlignment="1">
      <alignment horizontal="left" vertical="center" indent="2"/>
    </xf>
    <xf numFmtId="49" fontId="115" fillId="0" borderId="136" xfId="2" applyNumberFormat="1" applyFont="1" applyBorder="1" applyAlignment="1">
      <alignment vertical="center"/>
    </xf>
    <xf numFmtId="49" fontId="115" fillId="0" borderId="136" xfId="2" applyNumberFormat="1" applyFont="1" applyBorder="1" applyAlignment="1">
      <alignment horizontal="left" vertical="center"/>
    </xf>
    <xf numFmtId="49" fontId="115" fillId="0" borderId="137" xfId="2" applyNumberFormat="1" applyFont="1" applyBorder="1" applyAlignment="1">
      <alignment vertical="center"/>
    </xf>
    <xf numFmtId="49" fontId="115" fillId="0" borderId="0" xfId="2" applyNumberFormat="1" applyFont="1" applyAlignment="1">
      <alignment vertical="center"/>
    </xf>
    <xf numFmtId="0" fontId="115" fillId="0" borderId="0" xfId="2" applyFont="1"/>
    <xf numFmtId="49" fontId="115" fillId="0" borderId="0" xfId="2" applyNumberFormat="1" applyFont="1"/>
    <xf numFmtId="0" fontId="115" fillId="0" borderId="64" xfId="11" applyFont="1" applyBorder="1" applyAlignment="1">
      <alignment horizontal="center" vertical="center"/>
    </xf>
    <xf numFmtId="0" fontId="115" fillId="0" borderId="69" xfId="11" applyFont="1" applyBorder="1" applyAlignment="1">
      <alignment horizontal="right" vertical="center"/>
    </xf>
    <xf numFmtId="0" fontId="115" fillId="0" borderId="69" xfId="11" applyFont="1" applyBorder="1">
      <alignment vertical="center"/>
    </xf>
    <xf numFmtId="49" fontId="115" fillId="0" borderId="62" xfId="2" applyNumberFormat="1" applyFont="1" applyBorder="1"/>
    <xf numFmtId="49" fontId="115" fillId="0" borderId="69" xfId="2" applyNumberFormat="1" applyFont="1" applyBorder="1"/>
    <xf numFmtId="0" fontId="115" fillId="0" borderId="69" xfId="11" applyFont="1" applyBorder="1" applyAlignment="1">
      <alignment horizontal="left" vertical="center"/>
    </xf>
    <xf numFmtId="0" fontId="115" fillId="0" borderId="138" xfId="11" applyFont="1" applyBorder="1">
      <alignment vertical="center"/>
    </xf>
    <xf numFmtId="0" fontId="118" fillId="0" borderId="0" xfId="2" applyFont="1"/>
    <xf numFmtId="49" fontId="118" fillId="0" borderId="0" xfId="2" applyNumberFormat="1" applyFont="1"/>
    <xf numFmtId="0" fontId="115" fillId="0" borderId="140" xfId="11" applyFont="1" applyBorder="1" applyAlignment="1">
      <alignment horizontal="center" vertical="center"/>
    </xf>
    <xf numFmtId="0" fontId="115" fillId="0" borderId="141" xfId="11" applyFont="1" applyBorder="1" applyAlignment="1">
      <alignment horizontal="left" vertical="center"/>
    </xf>
    <xf numFmtId="0" fontId="115" fillId="0" borderId="143" xfId="11" applyFont="1" applyBorder="1" applyAlignment="1">
      <alignment horizontal="center" vertical="center"/>
    </xf>
    <xf numFmtId="0" fontId="115" fillId="0" borderId="144" xfId="11" applyFont="1" applyBorder="1">
      <alignment vertical="center"/>
    </xf>
    <xf numFmtId="0" fontId="115" fillId="0" borderId="69" xfId="16" applyFont="1" applyBorder="1" applyAlignment="1">
      <alignment horizontal="left" vertical="center"/>
    </xf>
    <xf numFmtId="0" fontId="115" fillId="0" borderId="138" xfId="16" applyFont="1" applyBorder="1" applyAlignment="1">
      <alignment horizontal="left" vertical="center"/>
    </xf>
    <xf numFmtId="0" fontId="115" fillId="0" borderId="64" xfId="11" applyFont="1" applyBorder="1" applyAlignment="1">
      <alignment horizontal="right" vertical="center"/>
    </xf>
    <xf numFmtId="0" fontId="115" fillId="0" borderId="69" xfId="16" applyFont="1" applyBorder="1" applyAlignment="1">
      <alignment vertical="center"/>
    </xf>
    <xf numFmtId="0" fontId="115" fillId="0" borderId="138" xfId="11" applyFont="1" applyBorder="1" applyAlignment="1">
      <alignment horizontal="right" vertical="center"/>
    </xf>
    <xf numFmtId="49" fontId="115" fillId="0" borderId="27" xfId="2" applyNumberFormat="1" applyFont="1" applyBorder="1" applyAlignment="1">
      <alignment horizontal="center" vertical="center" textRotation="255"/>
    </xf>
    <xf numFmtId="0" fontId="115" fillId="0" borderId="141" xfId="11" applyFont="1" applyBorder="1" applyAlignment="1">
      <alignment horizontal="right" vertical="center"/>
    </xf>
    <xf numFmtId="0" fontId="115" fillId="0" borderId="141" xfId="11" applyFont="1" applyBorder="1">
      <alignment vertical="center"/>
    </xf>
    <xf numFmtId="49" fontId="115" fillId="0" borderId="141" xfId="2" applyNumberFormat="1" applyFont="1" applyBorder="1"/>
    <xf numFmtId="0" fontId="115" fillId="0" borderId="141" xfId="11" applyFont="1" applyBorder="1" applyAlignment="1">
      <alignment horizontal="center" vertical="center"/>
    </xf>
    <xf numFmtId="0" fontId="115" fillId="0" borderId="141" xfId="16" applyFont="1" applyBorder="1" applyAlignment="1">
      <alignment vertical="center"/>
    </xf>
    <xf numFmtId="0" fontId="115" fillId="0" borderId="142" xfId="11" applyFont="1" applyBorder="1" applyAlignment="1">
      <alignment horizontal="right" vertical="center"/>
    </xf>
    <xf numFmtId="49" fontId="115" fillId="0" borderId="146" xfId="2" applyNumberFormat="1" applyFont="1" applyBorder="1" applyAlignment="1">
      <alignment horizontal="center" vertical="center"/>
    </xf>
    <xf numFmtId="49" fontId="115" fillId="0" borderId="147" xfId="2" applyNumberFormat="1" applyFont="1" applyBorder="1" applyAlignment="1">
      <alignment horizontal="left" vertical="center"/>
    </xf>
    <xf numFmtId="0" fontId="115" fillId="0" borderId="147" xfId="11" applyFont="1" applyBorder="1" applyAlignment="1">
      <alignment horizontal="left" vertical="center"/>
    </xf>
    <xf numFmtId="0" fontId="115" fillId="0" borderId="147" xfId="16" applyFont="1" applyBorder="1" applyAlignment="1">
      <alignment horizontal="left" vertical="center"/>
    </xf>
    <xf numFmtId="0" fontId="115" fillId="0" borderId="147" xfId="16" applyFont="1" applyBorder="1" applyAlignment="1">
      <alignment vertical="center"/>
    </xf>
    <xf numFmtId="0" fontId="115" fillId="0" borderId="148" xfId="11" applyFont="1" applyBorder="1" applyAlignment="1">
      <alignment horizontal="right" vertical="center"/>
    </xf>
    <xf numFmtId="49" fontId="118" fillId="0" borderId="0" xfId="2" applyNumberFormat="1" applyFont="1" applyAlignment="1">
      <alignment vertical="center"/>
    </xf>
    <xf numFmtId="49" fontId="38" fillId="0" borderId="0" xfId="2" applyNumberFormat="1" applyFont="1" applyAlignment="1">
      <alignment horizontal="centerContinuous" vertical="center"/>
    </xf>
    <xf numFmtId="49" fontId="36" fillId="0" borderId="0" xfId="2" applyNumberFormat="1" applyFont="1" applyAlignment="1">
      <alignment vertical="center"/>
    </xf>
    <xf numFmtId="49" fontId="114" fillId="0" borderId="0" xfId="2" applyNumberFormat="1" applyFont="1" applyAlignment="1">
      <alignment horizontal="center" vertical="center"/>
    </xf>
    <xf numFmtId="49" fontId="36" fillId="0" borderId="97" xfId="2" applyNumberFormat="1" applyFont="1" applyBorder="1" applyAlignment="1">
      <alignment vertical="center"/>
    </xf>
    <xf numFmtId="49" fontId="36" fillId="0" borderId="109" xfId="2" applyNumberFormat="1" applyFont="1" applyBorder="1" applyAlignment="1">
      <alignment vertical="center"/>
    </xf>
    <xf numFmtId="49" fontId="36" fillId="0" borderId="98" xfId="2" applyNumberFormat="1" applyFont="1" applyBorder="1" applyAlignment="1">
      <alignment vertical="center"/>
    </xf>
    <xf numFmtId="49" fontId="36" fillId="0" borderId="133" xfId="2" applyNumberFormat="1" applyFont="1" applyBorder="1" applyAlignment="1">
      <alignment vertical="center" textRotation="255"/>
    </xf>
    <xf numFmtId="49" fontId="36" fillId="0" borderId="88" xfId="2" applyNumberFormat="1" applyFont="1" applyBorder="1" applyAlignment="1">
      <alignment vertical="center" textRotation="255"/>
    </xf>
    <xf numFmtId="49" fontId="36" fillId="0" borderId="27" xfId="2" applyNumberFormat="1" applyFont="1" applyBorder="1" applyAlignment="1">
      <alignment vertical="center"/>
    </xf>
    <xf numFmtId="49" fontId="36" fillId="0" borderId="27" xfId="2" applyNumberFormat="1" applyFont="1" applyBorder="1" applyAlignment="1">
      <alignment vertical="center" textRotation="255"/>
    </xf>
    <xf numFmtId="49" fontId="36" fillId="0" borderId="0" xfId="2" applyNumberFormat="1" applyFont="1" applyAlignment="1">
      <alignment vertical="center" textRotation="255"/>
    </xf>
    <xf numFmtId="49" fontId="40" fillId="0" borderId="0" xfId="2" applyNumberFormat="1" applyFont="1" applyAlignment="1">
      <alignment vertical="center"/>
    </xf>
    <xf numFmtId="49" fontId="36" fillId="0" borderId="26" xfId="2" applyNumberFormat="1" applyFont="1" applyBorder="1" applyAlignment="1">
      <alignment vertical="center"/>
    </xf>
    <xf numFmtId="49" fontId="36" fillId="0" borderId="25" xfId="2" applyNumberFormat="1" applyFont="1" applyBorder="1" applyAlignment="1">
      <alignment vertical="center" textRotation="255"/>
    </xf>
    <xf numFmtId="49" fontId="36" fillId="0" borderId="129" xfId="2" applyNumberFormat="1" applyFont="1" applyBorder="1" applyAlignment="1">
      <alignment vertical="center" textRotation="255"/>
    </xf>
    <xf numFmtId="49" fontId="36" fillId="0" borderId="129" xfId="2" applyNumberFormat="1" applyFont="1" applyBorder="1" applyAlignment="1">
      <alignment vertical="center"/>
    </xf>
    <xf numFmtId="49" fontId="36" fillId="0" borderId="24" xfId="2" applyNumberFormat="1" applyFont="1" applyBorder="1" applyAlignment="1">
      <alignment vertical="center"/>
    </xf>
    <xf numFmtId="49" fontId="36" fillId="0" borderId="0" xfId="2" applyNumberFormat="1" applyFont="1" applyAlignment="1">
      <alignment horizontal="center"/>
    </xf>
    <xf numFmtId="49" fontId="36" fillId="0" borderId="0" xfId="2" applyNumberFormat="1" applyFont="1" applyAlignment="1">
      <alignment horizontal="left" shrinkToFit="1"/>
    </xf>
    <xf numFmtId="49" fontId="36" fillId="0" borderId="0" xfId="2" applyNumberFormat="1" applyFont="1" applyAlignment="1">
      <alignment horizontal="right" shrinkToFit="1"/>
    </xf>
    <xf numFmtId="49" fontId="36" fillId="0" borderId="0" xfId="2" applyNumberFormat="1" applyFont="1" applyAlignment="1">
      <alignment shrinkToFit="1"/>
    </xf>
    <xf numFmtId="49" fontId="36" fillId="0" borderId="26" xfId="2" applyNumberFormat="1" applyFont="1" applyBorder="1"/>
    <xf numFmtId="49" fontId="36" fillId="0" borderId="0" xfId="2" applyNumberFormat="1" applyFont="1" applyAlignment="1">
      <alignment horizontal="left"/>
    </xf>
    <xf numFmtId="49" fontId="36" fillId="0" borderId="0" xfId="2" applyNumberFormat="1" applyFont="1" applyAlignment="1">
      <alignment horizontal="right"/>
    </xf>
    <xf numFmtId="49" fontId="36" fillId="0" borderId="26" xfId="2" applyNumberFormat="1" applyFont="1" applyBorder="1" applyAlignment="1">
      <alignment horizontal="center"/>
    </xf>
    <xf numFmtId="49" fontId="36" fillId="0" borderId="0" xfId="2" applyNumberFormat="1" applyFont="1" applyAlignment="1">
      <alignment horizontal="right" vertical="center"/>
    </xf>
    <xf numFmtId="49" fontId="36" fillId="0" borderId="109" xfId="2" applyNumberFormat="1" applyFont="1" applyBorder="1" applyAlignment="1">
      <alignment horizontal="centerContinuous"/>
    </xf>
    <xf numFmtId="49" fontId="36" fillId="0" borderId="98" xfId="2" applyNumberFormat="1" applyFont="1" applyBorder="1" applyAlignment="1">
      <alignment horizontal="centerContinuous"/>
    </xf>
    <xf numFmtId="49" fontId="36" fillId="0" borderId="21" xfId="2" applyNumberFormat="1" applyFont="1" applyBorder="1" applyAlignment="1">
      <alignment horizontal="centerContinuous" vertical="top"/>
    </xf>
    <xf numFmtId="49" fontId="36" fillId="0" borderId="24" xfId="2" applyNumberFormat="1" applyFont="1" applyBorder="1" applyAlignment="1">
      <alignment horizontal="centerContinuous" vertical="top"/>
    </xf>
    <xf numFmtId="49" fontId="36" fillId="0" borderId="25" xfId="2" applyNumberFormat="1" applyFont="1" applyBorder="1" applyAlignment="1">
      <alignment vertical="center"/>
    </xf>
    <xf numFmtId="49" fontId="36" fillId="0" borderId="21" xfId="2" applyNumberFormat="1" applyFont="1" applyBorder="1" applyAlignment="1">
      <alignment vertical="center"/>
    </xf>
    <xf numFmtId="0" fontId="40" fillId="0" borderId="0" xfId="2" applyFont="1" applyAlignment="1">
      <alignment vertical="top"/>
    </xf>
    <xf numFmtId="0" fontId="40" fillId="0" borderId="0" xfId="2" applyFont="1" applyAlignment="1">
      <alignment horizontal="right" vertical="center"/>
    </xf>
    <xf numFmtId="0" fontId="40" fillId="0" borderId="0" xfId="2" applyFont="1" applyAlignment="1">
      <alignment horizontal="center" vertical="center"/>
    </xf>
    <xf numFmtId="0" fontId="36" fillId="0" borderId="0" xfId="2" applyFont="1" applyAlignment="1">
      <alignment horizontal="center" vertical="center"/>
    </xf>
    <xf numFmtId="0" fontId="40" fillId="0" borderId="0" xfId="2" applyFont="1" applyAlignment="1">
      <alignment horizontal="left" vertical="center"/>
    </xf>
    <xf numFmtId="176" fontId="40" fillId="0" borderId="0" xfId="4" applyNumberFormat="1" applyFont="1" applyAlignment="1">
      <alignment horizontal="center" vertical="center"/>
    </xf>
    <xf numFmtId="49" fontId="36" fillId="0" borderId="88" xfId="2" applyNumberFormat="1" applyFont="1" applyBorder="1" applyAlignment="1">
      <alignment vertical="center"/>
    </xf>
    <xf numFmtId="49" fontId="36" fillId="0" borderId="134" xfId="2" applyNumberFormat="1" applyFont="1" applyBorder="1" applyAlignment="1">
      <alignment vertical="center"/>
    </xf>
    <xf numFmtId="49" fontId="36" fillId="0" borderId="109" xfId="2" applyNumberFormat="1" applyFont="1" applyBorder="1"/>
    <xf numFmtId="49" fontId="36" fillId="0" borderId="109" xfId="2" applyNumberFormat="1" applyFont="1" applyBorder="1" applyAlignment="1">
      <alignment horizontal="left"/>
    </xf>
    <xf numFmtId="49" fontId="36" fillId="0" borderId="109" xfId="2" applyNumberFormat="1" applyFont="1" applyBorder="1" applyAlignment="1">
      <alignment horizontal="left" vertical="center"/>
    </xf>
    <xf numFmtId="49" fontId="36" fillId="0" borderId="0" xfId="2" applyNumberFormat="1" applyFont="1" applyAlignment="1">
      <alignment horizontal="left" vertical="center"/>
    </xf>
    <xf numFmtId="0" fontId="119" fillId="0" borderId="0" xfId="2" applyFont="1" applyAlignment="1">
      <alignment vertical="center"/>
    </xf>
    <xf numFmtId="0" fontId="119" fillId="0" borderId="0" xfId="2" applyFont="1" applyAlignment="1">
      <alignment horizontal="right" vertical="center"/>
    </xf>
    <xf numFmtId="0" fontId="120" fillId="0" borderId="0" xfId="2" applyFont="1" applyAlignment="1">
      <alignment vertical="center"/>
    </xf>
    <xf numFmtId="0" fontId="121" fillId="0" borderId="0" xfId="2" applyFont="1" applyAlignment="1">
      <alignment horizontal="right" vertical="center"/>
    </xf>
    <xf numFmtId="0" fontId="86" fillId="4" borderId="113" xfId="1" applyFont="1" applyFill="1" applyBorder="1">
      <alignment vertical="center"/>
    </xf>
    <xf numFmtId="0" fontId="36" fillId="4" borderId="113" xfId="1" applyFont="1" applyFill="1" applyBorder="1">
      <alignment vertical="center"/>
    </xf>
    <xf numFmtId="0" fontId="67" fillId="0" borderId="152" xfId="1" applyFont="1" applyBorder="1">
      <alignment vertical="center"/>
    </xf>
    <xf numFmtId="0" fontId="122" fillId="4" borderId="12" xfId="2" applyFont="1" applyFill="1" applyBorder="1" applyAlignment="1" applyProtection="1">
      <alignment vertical="center"/>
      <protection locked="0"/>
    </xf>
    <xf numFmtId="0" fontId="40" fillId="12" borderId="103" xfId="6" applyFont="1" applyFill="1" applyBorder="1" applyAlignment="1">
      <alignment horizontal="center" vertical="center"/>
    </xf>
    <xf numFmtId="0" fontId="40" fillId="0" borderId="51" xfId="1" applyFont="1" applyBorder="1">
      <alignment vertical="center"/>
    </xf>
    <xf numFmtId="0" fontId="40" fillId="6" borderId="51" xfId="6" applyFont="1" applyFill="1" applyBorder="1" applyProtection="1">
      <alignment vertical="center"/>
      <protection locked="0"/>
    </xf>
    <xf numFmtId="0" fontId="40" fillId="0" borderId="51" xfId="2" applyFont="1" applyBorder="1" applyAlignment="1" applyProtection="1">
      <alignment vertical="center"/>
      <protection locked="0"/>
    </xf>
    <xf numFmtId="0" fontId="1" fillId="0" borderId="129" xfId="2" applyBorder="1" applyAlignment="1">
      <alignment horizontal="left"/>
    </xf>
    <xf numFmtId="0" fontId="123" fillId="0" borderId="0" xfId="0" applyFont="1" applyAlignment="1">
      <alignment vertical="top"/>
    </xf>
    <xf numFmtId="0" fontId="123" fillId="0" borderId="0" xfId="0" quotePrefix="1" applyFont="1" applyAlignment="1">
      <alignment vertical="top"/>
    </xf>
    <xf numFmtId="0" fontId="8" fillId="0" borderId="0" xfId="2" applyFont="1" applyAlignment="1">
      <alignment horizontal="right" vertical="top"/>
    </xf>
    <xf numFmtId="0" fontId="123" fillId="0" borderId="153" xfId="0" applyFont="1" applyBorder="1">
      <alignment vertical="center"/>
    </xf>
    <xf numFmtId="0" fontId="123" fillId="0" borderId="154" xfId="0" applyFont="1" applyBorder="1">
      <alignment vertical="center"/>
    </xf>
    <xf numFmtId="0" fontId="123" fillId="0" borderId="154" xfId="0" quotePrefix="1" applyFont="1" applyBorder="1" applyAlignment="1">
      <alignment horizontal="center" vertical="center"/>
    </xf>
    <xf numFmtId="0" fontId="123" fillId="0" borderId="0" xfId="0" applyFont="1" applyAlignment="1">
      <alignment horizontal="right" vertical="top"/>
    </xf>
    <xf numFmtId="0" fontId="123" fillId="0" borderId="120" xfId="0" applyFont="1" applyBorder="1">
      <alignment vertical="center"/>
    </xf>
    <xf numFmtId="0" fontId="123" fillId="0" borderId="155" xfId="0" applyFont="1" applyBorder="1">
      <alignment vertical="center"/>
    </xf>
    <xf numFmtId="0" fontId="8" fillId="0" borderId="0" xfId="2" applyFont="1" applyAlignment="1">
      <alignment vertical="top" wrapText="1"/>
    </xf>
    <xf numFmtId="0" fontId="1" fillId="0" borderId="0" xfId="2" applyAlignment="1">
      <alignment vertical="distributed"/>
    </xf>
    <xf numFmtId="185" fontId="8" fillId="0" borderId="129" xfId="2" applyNumberFormat="1" applyFont="1" applyBorder="1" applyAlignment="1">
      <alignment horizontal="center" vertical="center"/>
    </xf>
    <xf numFmtId="185" fontId="8" fillId="0" borderId="129" xfId="2" applyNumberFormat="1" applyFont="1" applyBorder="1" applyAlignment="1">
      <alignment horizontal="center" vertical="center" shrinkToFit="1"/>
    </xf>
    <xf numFmtId="0" fontId="8" fillId="0" borderId="0" xfId="2" applyFont="1" applyAlignment="1">
      <alignment horizontal="justify" vertical="top" wrapText="1"/>
    </xf>
    <xf numFmtId="0" fontId="8" fillId="0" borderId="0" xfId="2" applyFont="1" applyAlignment="1">
      <alignment horizontal="left" vertical="top" wrapText="1"/>
    </xf>
    <xf numFmtId="185" fontId="1" fillId="0" borderId="129" xfId="2" applyNumberFormat="1" applyBorder="1" applyAlignment="1">
      <alignment horizontal="center" vertical="center"/>
    </xf>
    <xf numFmtId="0" fontId="10" fillId="0" borderId="27" xfId="2" applyFont="1" applyBorder="1" applyAlignment="1">
      <alignment vertical="center"/>
    </xf>
    <xf numFmtId="0" fontId="95" fillId="0" borderId="0" xfId="2" applyFont="1" applyAlignment="1">
      <alignment vertical="center"/>
    </xf>
    <xf numFmtId="0" fontId="123" fillId="0" borderId="0" xfId="0" applyFont="1">
      <alignment vertical="center"/>
    </xf>
    <xf numFmtId="0" fontId="123" fillId="0" borderId="0" xfId="0" applyFont="1" applyAlignment="1">
      <alignment vertical="center" wrapText="1"/>
    </xf>
    <xf numFmtId="0" fontId="123" fillId="0" borderId="0" xfId="0" applyFont="1" applyAlignment="1">
      <alignment horizontal="center" vertical="center"/>
    </xf>
    <xf numFmtId="0" fontId="41" fillId="4" borderId="12" xfId="3" applyFont="1" applyFill="1" applyBorder="1" applyAlignment="1" applyProtection="1">
      <alignment horizontal="center" vertical="center"/>
      <protection locked="0"/>
    </xf>
    <xf numFmtId="185" fontId="8" fillId="0" borderId="129" xfId="2" applyNumberFormat="1" applyFont="1" applyBorder="1" applyAlignment="1">
      <alignment vertical="center"/>
    </xf>
    <xf numFmtId="0" fontId="1" fillId="0" borderId="88" xfId="2" applyBorder="1" applyAlignment="1">
      <alignment vertical="center"/>
    </xf>
    <xf numFmtId="185" fontId="1" fillId="0" borderId="88" xfId="2" applyNumberFormat="1" applyBorder="1"/>
    <xf numFmtId="0" fontId="1" fillId="0" borderId="129" xfId="2" applyBorder="1" applyAlignment="1">
      <alignment horizontal="right" vertical="center"/>
    </xf>
    <xf numFmtId="0" fontId="10" fillId="0" borderId="158" xfId="2" applyFont="1" applyBorder="1" applyAlignment="1">
      <alignment vertical="center"/>
    </xf>
    <xf numFmtId="0" fontId="10" fillId="0" borderId="88" xfId="2" applyFont="1" applyBorder="1" applyAlignment="1">
      <alignment vertical="center"/>
    </xf>
    <xf numFmtId="0" fontId="10" fillId="0" borderId="159" xfId="2" applyFont="1" applyBorder="1" applyAlignment="1">
      <alignment vertical="center"/>
    </xf>
    <xf numFmtId="0" fontId="124" fillId="4" borderId="12" xfId="2" applyFont="1" applyFill="1" applyBorder="1" applyAlignment="1" applyProtection="1">
      <alignment vertical="center"/>
      <protection locked="0"/>
    </xf>
    <xf numFmtId="0" fontId="114" fillId="4" borderId="12" xfId="2" applyFont="1" applyFill="1" applyBorder="1" applyAlignment="1" applyProtection="1">
      <alignment vertical="center"/>
      <protection locked="0"/>
    </xf>
    <xf numFmtId="0" fontId="125" fillId="4" borderId="12" xfId="3" applyFont="1" applyFill="1" applyBorder="1" applyAlignment="1" applyProtection="1">
      <alignment vertical="center"/>
      <protection locked="0"/>
    </xf>
    <xf numFmtId="49" fontId="40" fillId="0" borderId="154" xfId="15" applyNumberFormat="1" applyFont="1" applyBorder="1">
      <alignment vertical="center"/>
    </xf>
    <xf numFmtId="49" fontId="115" fillId="0" borderId="144" xfId="2" applyNumberFormat="1" applyFont="1" applyBorder="1"/>
    <xf numFmtId="49" fontId="40" fillId="0" borderId="27" xfId="15" applyNumberFormat="1" applyFont="1" applyBorder="1" applyAlignment="1">
      <alignment horizontal="centerContinuous" vertical="center"/>
    </xf>
    <xf numFmtId="49" fontId="40" fillId="0" borderId="0" xfId="15" applyNumberFormat="1" applyFont="1" applyAlignment="1">
      <alignment horizontal="centerContinuous" vertical="center"/>
    </xf>
    <xf numFmtId="49" fontId="40" fillId="0" borderId="129" xfId="15" applyNumberFormat="1" applyFont="1" applyBorder="1" applyAlignment="1">
      <alignment horizontal="centerContinuous" vertical="center"/>
    </xf>
    <xf numFmtId="49" fontId="40" fillId="0" borderId="24" xfId="15" applyNumberFormat="1" applyFont="1" applyBorder="1" applyAlignment="1">
      <alignment horizontal="centerContinuous" vertical="center"/>
    </xf>
    <xf numFmtId="0" fontId="83" fillId="0" borderId="0" xfId="15" applyFont="1">
      <alignment vertical="center"/>
    </xf>
    <xf numFmtId="49" fontId="40" fillId="0" borderId="122" xfId="15" applyNumberFormat="1" applyFont="1" applyBorder="1" applyAlignment="1">
      <alignment horizontal="center" vertical="center"/>
    </xf>
    <xf numFmtId="49" fontId="8" fillId="0" borderId="0" xfId="2" applyNumberFormat="1" applyFont="1" applyAlignment="1">
      <alignment vertical="center" wrapText="1"/>
    </xf>
    <xf numFmtId="0" fontId="126" fillId="0" borderId="0" xfId="2" applyFont="1" applyAlignment="1">
      <alignment vertical="center"/>
    </xf>
    <xf numFmtId="0" fontId="88" fillId="4" borderId="12" xfId="2" applyFont="1" applyFill="1" applyBorder="1" applyAlignment="1" applyProtection="1">
      <alignment vertical="center"/>
      <protection locked="0"/>
    </xf>
    <xf numFmtId="49" fontId="8" fillId="0" borderId="0" xfId="5" applyNumberFormat="1" applyFont="1" applyAlignment="1">
      <alignment vertical="center"/>
    </xf>
    <xf numFmtId="0" fontId="8" fillId="0" borderId="0" xfId="5" applyFont="1" applyAlignment="1">
      <alignment vertical="center"/>
    </xf>
    <xf numFmtId="49" fontId="8" fillId="0" borderId="0" xfId="2" applyNumberFormat="1" applyFont="1" applyAlignment="1">
      <alignment horizontal="justify" vertical="center" wrapText="1"/>
    </xf>
    <xf numFmtId="0" fontId="88" fillId="4" borderId="12" xfId="2" applyFont="1" applyFill="1" applyBorder="1" applyAlignment="1" applyProtection="1">
      <alignment horizontal="right" vertical="top"/>
      <protection locked="0"/>
    </xf>
    <xf numFmtId="49" fontId="8" fillId="0" borderId="0" xfId="2" applyNumberFormat="1" applyFont="1" applyAlignment="1">
      <alignment vertical="top"/>
    </xf>
    <xf numFmtId="49" fontId="8" fillId="0" borderId="0" xfId="5" applyNumberFormat="1" applyFont="1" applyAlignment="1">
      <alignment horizontal="right" vertical="top"/>
    </xf>
    <xf numFmtId="0" fontId="8" fillId="0" borderId="0" xfId="5" applyFont="1" applyAlignment="1">
      <alignment horizontal="right" vertical="top"/>
    </xf>
    <xf numFmtId="0" fontId="8" fillId="0" borderId="0" xfId="2" quotePrefix="1" applyFont="1" applyAlignment="1">
      <alignment horizontal="right" vertical="top"/>
    </xf>
    <xf numFmtId="49" fontId="8" fillId="0" borderId="0" xfId="2" quotePrefix="1" applyNumberFormat="1" applyFont="1" applyAlignment="1">
      <alignment horizontal="right" vertical="top"/>
    </xf>
    <xf numFmtId="0" fontId="1" fillId="4" borderId="12" xfId="2" applyFill="1" applyBorder="1" applyAlignment="1" applyProtection="1">
      <alignment vertical="center"/>
      <protection locked="0"/>
    </xf>
    <xf numFmtId="0" fontId="19" fillId="0" borderId="0" xfId="2" applyFont="1" applyAlignment="1" applyProtection="1">
      <alignment vertical="center"/>
      <protection locked="0"/>
    </xf>
    <xf numFmtId="0" fontId="1" fillId="0" borderId="0" xfId="2" applyAlignment="1">
      <alignment horizontal="distributed" vertical="center" justifyLastLine="1"/>
    </xf>
    <xf numFmtId="0" fontId="40" fillId="0" borderId="0" xfId="11" applyFont="1" applyAlignment="1">
      <alignment horizontal="center" vertical="center"/>
    </xf>
    <xf numFmtId="0" fontId="1" fillId="4" borderId="12" xfId="2" applyFill="1" applyBorder="1" applyAlignment="1">
      <alignment vertical="center"/>
    </xf>
    <xf numFmtId="49" fontId="8" fillId="0" borderId="0" xfId="2" applyNumberFormat="1" applyFont="1" applyAlignment="1">
      <alignment horizontal="justify" vertical="justify" wrapText="1"/>
    </xf>
    <xf numFmtId="0" fontId="1" fillId="0" borderId="129" xfId="2" applyBorder="1" applyAlignment="1">
      <alignment vertical="top" wrapText="1"/>
    </xf>
    <xf numFmtId="0" fontId="127" fillId="4" borderId="12" xfId="2" applyFont="1" applyFill="1" applyBorder="1" applyProtection="1">
      <protection locked="0"/>
    </xf>
    <xf numFmtId="0" fontId="127" fillId="0" borderId="0" xfId="2" applyFont="1"/>
    <xf numFmtId="0" fontId="127" fillId="0" borderId="0" xfId="2" applyFont="1" applyAlignment="1">
      <alignment vertical="center"/>
    </xf>
    <xf numFmtId="0" fontId="127" fillId="0" borderId="0" xfId="2" applyFont="1" applyProtection="1">
      <protection locked="0"/>
    </xf>
    <xf numFmtId="0" fontId="127" fillId="0" borderId="0" xfId="2" applyFont="1" applyAlignment="1">
      <alignment horizontal="center"/>
    </xf>
    <xf numFmtId="0" fontId="128" fillId="0" borderId="0" xfId="2" applyFont="1" applyAlignment="1">
      <alignment vertical="center" wrapText="1"/>
    </xf>
    <xf numFmtId="0" fontId="128" fillId="0" borderId="0" xfId="2" applyFont="1" applyAlignment="1">
      <alignment vertical="center"/>
    </xf>
    <xf numFmtId="0" fontId="128" fillId="0" borderId="0" xfId="0" applyFont="1">
      <alignment vertical="center"/>
    </xf>
    <xf numFmtId="0" fontId="127" fillId="0" borderId="0" xfId="2" applyFont="1" applyAlignment="1" applyProtection="1">
      <alignment vertical="center"/>
      <protection locked="0"/>
    </xf>
    <xf numFmtId="0" fontId="41" fillId="0" borderId="0" xfId="3" applyFont="1" applyFill="1" applyAlignment="1" applyProtection="1">
      <alignment vertical="center"/>
    </xf>
    <xf numFmtId="49" fontId="8" fillId="0" borderId="31" xfId="2" applyNumberFormat="1" applyFont="1" applyBorder="1" applyAlignment="1">
      <alignment horizontal="centerContinuous" vertical="center"/>
    </xf>
    <xf numFmtId="0" fontId="1" fillId="0" borderId="23" xfId="2" applyBorder="1" applyAlignment="1">
      <alignment horizontal="centerContinuous" vertical="center"/>
    </xf>
    <xf numFmtId="0" fontId="1" fillId="0" borderId="30" xfId="2" applyBorder="1" applyAlignment="1">
      <alignment horizontal="centerContinuous" vertical="center"/>
    </xf>
    <xf numFmtId="49" fontId="32" fillId="0" borderId="0" xfId="2" applyNumberFormat="1" applyFont="1" applyAlignment="1">
      <alignment horizontal="center" vertical="center"/>
    </xf>
    <xf numFmtId="49" fontId="21" fillId="0" borderId="0" xfId="2" applyNumberFormat="1" applyFont="1" applyAlignment="1">
      <alignment vertical="center"/>
    </xf>
    <xf numFmtId="0" fontId="56" fillId="0" borderId="0" xfId="6" applyFont="1">
      <alignment vertical="center"/>
    </xf>
    <xf numFmtId="0" fontId="40" fillId="0" borderId="163" xfId="11" applyFont="1" applyBorder="1" applyAlignment="1">
      <alignment horizontal="center" vertical="center"/>
    </xf>
    <xf numFmtId="0" fontId="40" fillId="0" borderId="164" xfId="11" applyFont="1" applyBorder="1" applyAlignment="1">
      <alignment horizontal="center" vertical="center"/>
    </xf>
    <xf numFmtId="0" fontId="40" fillId="0" borderId="164" xfId="11" applyFont="1" applyBorder="1">
      <alignment vertical="center"/>
    </xf>
    <xf numFmtId="0" fontId="40" fillId="0" borderId="165" xfId="11" applyFont="1" applyBorder="1">
      <alignment vertical="center"/>
    </xf>
    <xf numFmtId="0" fontId="40" fillId="0" borderId="65" xfId="11" applyFont="1" applyBorder="1">
      <alignment vertical="center"/>
    </xf>
    <xf numFmtId="0" fontId="35" fillId="0" borderId="0" xfId="2" applyFont="1" applyAlignment="1">
      <alignment horizontal="justify" vertical="center"/>
    </xf>
    <xf numFmtId="0" fontId="37" fillId="0" borderId="0" xfId="3" applyFont="1" applyAlignment="1" applyProtection="1">
      <alignment horizontal="center"/>
    </xf>
    <xf numFmtId="0" fontId="44" fillId="0" borderId="0" xfId="2" applyFont="1" applyAlignment="1">
      <alignment horizontal="center" vertical="center"/>
    </xf>
    <xf numFmtId="0" fontId="47" fillId="0" borderId="0" xfId="1" applyFont="1" applyAlignment="1">
      <alignment horizontal="center" vertical="center"/>
    </xf>
    <xf numFmtId="192" fontId="35" fillId="0" borderId="0" xfId="1" applyNumberFormat="1" applyFont="1" applyAlignment="1">
      <alignment horizontal="center" vertical="center"/>
    </xf>
    <xf numFmtId="0" fontId="49" fillId="0" borderId="0" xfId="3" applyFont="1" applyAlignment="1" applyProtection="1">
      <alignment horizontal="center" vertical="center"/>
    </xf>
    <xf numFmtId="0" fontId="51" fillId="0" borderId="0" xfId="3" applyFont="1" applyAlignment="1" applyProtection="1">
      <alignment horizontal="center" vertical="center"/>
    </xf>
    <xf numFmtId="0" fontId="35" fillId="0" borderId="0" xfId="1" applyFont="1" applyAlignment="1">
      <alignment horizontal="justify" vertical="center" wrapText="1"/>
    </xf>
    <xf numFmtId="0" fontId="43" fillId="4" borderId="113" xfId="3" applyFont="1" applyFill="1" applyBorder="1" applyAlignment="1" applyProtection="1">
      <alignment horizontal="center" vertical="center"/>
    </xf>
    <xf numFmtId="0" fontId="41" fillId="0" borderId="10" xfId="3" applyFont="1" applyBorder="1" applyAlignment="1" applyProtection="1">
      <alignment vertical="center"/>
    </xf>
    <xf numFmtId="0" fontId="41" fillId="0" borderId="0" xfId="3" applyFont="1" applyBorder="1" applyAlignment="1" applyProtection="1">
      <alignment vertical="center"/>
    </xf>
    <xf numFmtId="0" fontId="41" fillId="0" borderId="2" xfId="3" applyFont="1" applyBorder="1" applyAlignment="1" applyProtection="1">
      <alignment vertical="center"/>
    </xf>
    <xf numFmtId="0" fontId="39" fillId="2" borderId="0" xfId="1" applyFont="1" applyFill="1" applyAlignment="1">
      <alignment vertical="center" wrapText="1"/>
    </xf>
    <xf numFmtId="0" fontId="39" fillId="2" borderId="4" xfId="1" applyFont="1" applyFill="1" applyBorder="1" applyAlignment="1">
      <alignment vertical="center" wrapText="1"/>
    </xf>
    <xf numFmtId="0" fontId="39" fillId="2" borderId="2" xfId="1" applyFont="1" applyFill="1" applyBorder="1" applyAlignment="1">
      <alignment vertical="center" wrapText="1"/>
    </xf>
    <xf numFmtId="0" fontId="39" fillId="2" borderId="1" xfId="1" applyFont="1" applyFill="1" applyBorder="1" applyAlignment="1">
      <alignment vertical="center" wrapText="1"/>
    </xf>
    <xf numFmtId="0" fontId="41" fillId="0" borderId="0" xfId="3" applyFont="1" applyAlignment="1" applyProtection="1">
      <alignment vertical="center"/>
    </xf>
    <xf numFmtId="0" fontId="41" fillId="0" borderId="0" xfId="3" applyFont="1" applyAlignment="1" applyProtection="1"/>
    <xf numFmtId="0" fontId="10" fillId="0" borderId="0" xfId="2" applyFont="1" applyAlignment="1">
      <alignment vertical="center"/>
    </xf>
    <xf numFmtId="187" fontId="10" fillId="5" borderId="8" xfId="2" applyNumberFormat="1" applyFont="1" applyFill="1" applyBorder="1" applyAlignment="1" applyProtection="1">
      <alignment horizontal="center" vertical="center"/>
      <protection locked="0"/>
    </xf>
    <xf numFmtId="187" fontId="10" fillId="5" borderId="7" xfId="2" applyNumberFormat="1" applyFont="1" applyFill="1" applyBorder="1" applyAlignment="1" applyProtection="1">
      <alignment horizontal="center" vertical="center"/>
      <protection locked="0"/>
    </xf>
    <xf numFmtId="187" fontId="10" fillId="5" borderId="6" xfId="2" applyNumberFormat="1" applyFont="1" applyFill="1" applyBorder="1" applyAlignment="1" applyProtection="1">
      <alignment horizontal="center" vertical="center"/>
      <protection locked="0"/>
    </xf>
    <xf numFmtId="190" fontId="10" fillId="6" borderId="0" xfId="13" applyNumberFormat="1" applyFont="1" applyFill="1" applyBorder="1" applyAlignment="1" applyProtection="1">
      <alignment horizontal="center" vertical="center"/>
    </xf>
    <xf numFmtId="0" fontId="60" fillId="0" borderId="0" xfId="2" applyFont="1" applyAlignment="1">
      <alignment vertical="center"/>
    </xf>
    <xf numFmtId="0" fontId="95" fillId="24" borderId="83" xfId="2" applyFont="1" applyFill="1" applyBorder="1" applyAlignment="1" applyProtection="1">
      <alignment vertical="center"/>
      <protection locked="0"/>
    </xf>
    <xf numFmtId="0" fontId="95" fillId="24" borderId="84" xfId="2" applyFont="1" applyFill="1" applyBorder="1" applyAlignment="1" applyProtection="1">
      <alignment vertical="center"/>
      <protection locked="0"/>
    </xf>
    <xf numFmtId="0" fontId="95" fillId="24" borderId="85" xfId="2" applyFont="1" applyFill="1" applyBorder="1" applyAlignment="1" applyProtection="1">
      <alignment vertical="center"/>
      <protection locked="0"/>
    </xf>
    <xf numFmtId="0" fontId="10" fillId="0" borderId="10" xfId="2" applyFont="1" applyBorder="1" applyAlignment="1">
      <alignment horizontal="center" vertical="center"/>
    </xf>
    <xf numFmtId="0" fontId="10" fillId="5" borderId="0" xfId="2" applyFont="1" applyFill="1" applyAlignment="1">
      <alignment horizontal="left" vertical="center"/>
    </xf>
    <xf numFmtId="0" fontId="95" fillId="24" borderId="83" xfId="2" applyFont="1" applyFill="1" applyBorder="1" applyAlignment="1" applyProtection="1">
      <alignment vertical="center" wrapText="1"/>
      <protection locked="0"/>
    </xf>
    <xf numFmtId="0" fontId="95" fillId="24" borderId="84" xfId="2" applyFont="1" applyFill="1" applyBorder="1" applyAlignment="1" applyProtection="1">
      <alignment vertical="center" wrapText="1"/>
      <protection locked="0"/>
    </xf>
    <xf numFmtId="0" fontId="95" fillId="24" borderId="85" xfId="2" applyFont="1" applyFill="1" applyBorder="1" applyAlignment="1" applyProtection="1">
      <alignment vertical="center" wrapText="1"/>
      <protection locked="0"/>
    </xf>
    <xf numFmtId="187" fontId="10" fillId="6" borderId="0" xfId="2" applyNumberFormat="1" applyFont="1" applyFill="1" applyAlignment="1">
      <alignment horizontal="center" vertical="center"/>
    </xf>
    <xf numFmtId="0" fontId="60" fillId="16" borderId="79" xfId="2" applyFont="1" applyFill="1" applyBorder="1" applyAlignment="1">
      <alignment horizontal="center" vertical="center"/>
    </xf>
    <xf numFmtId="0" fontId="60" fillId="16" borderId="80" xfId="2" applyFont="1" applyFill="1" applyBorder="1" applyAlignment="1">
      <alignment horizontal="center" vertical="center"/>
    </xf>
    <xf numFmtId="0" fontId="60" fillId="16" borderId="81" xfId="2" applyFont="1" applyFill="1" applyBorder="1" applyAlignment="1">
      <alignment horizontal="center" vertical="center"/>
    </xf>
    <xf numFmtId="187" fontId="10" fillId="5" borderId="160" xfId="2" applyNumberFormat="1" applyFont="1" applyFill="1" applyBorder="1" applyAlignment="1" applyProtection="1">
      <alignment horizontal="center" vertical="center"/>
      <protection locked="0"/>
    </xf>
    <xf numFmtId="187" fontId="10" fillId="5" borderId="161" xfId="2" applyNumberFormat="1" applyFont="1" applyFill="1" applyBorder="1" applyAlignment="1" applyProtection="1">
      <alignment horizontal="center" vertical="center"/>
      <protection locked="0"/>
    </xf>
    <xf numFmtId="187" fontId="10" fillId="5" borderId="162" xfId="2" applyNumberFormat="1" applyFont="1" applyFill="1" applyBorder="1" applyAlignment="1" applyProtection="1">
      <alignment horizontal="center" vertical="center"/>
      <protection locked="0"/>
    </xf>
    <xf numFmtId="187" fontId="10" fillId="24" borderId="0" xfId="2" applyNumberFormat="1" applyFont="1" applyFill="1" applyAlignment="1" applyProtection="1">
      <alignment horizontal="center" vertical="center"/>
      <protection locked="0"/>
    </xf>
    <xf numFmtId="0" fontId="10" fillId="5" borderId="149" xfId="2" applyFont="1" applyFill="1" applyBorder="1" applyAlignment="1" applyProtection="1">
      <alignment vertical="center" wrapText="1"/>
      <protection locked="0"/>
    </xf>
    <xf numFmtId="0" fontId="10" fillId="5" borderId="150" xfId="2" applyFont="1" applyFill="1" applyBorder="1" applyAlignment="1" applyProtection="1">
      <alignment vertical="center" wrapText="1"/>
      <protection locked="0"/>
    </xf>
    <xf numFmtId="0" fontId="10" fillId="5" borderId="151" xfId="2" applyFont="1" applyFill="1" applyBorder="1" applyAlignment="1" applyProtection="1">
      <alignment vertical="center" wrapText="1"/>
      <protection locked="0"/>
    </xf>
    <xf numFmtId="0" fontId="10" fillId="24" borderId="0" xfId="2" applyFont="1" applyFill="1" applyAlignment="1">
      <alignment horizontal="center" vertical="center"/>
    </xf>
    <xf numFmtId="0" fontId="60" fillId="5" borderId="0" xfId="2" applyFont="1" applyFill="1" applyAlignment="1">
      <alignment horizontal="center" vertical="center"/>
    </xf>
    <xf numFmtId="189" fontId="10" fillId="24" borderId="0" xfId="2" applyNumberFormat="1" applyFont="1" applyFill="1" applyAlignment="1" applyProtection="1">
      <alignment horizontal="center" vertical="center"/>
      <protection locked="0"/>
    </xf>
    <xf numFmtId="0" fontId="10" fillId="5" borderId="11" xfId="2" applyFont="1" applyFill="1" applyBorder="1" applyAlignment="1" applyProtection="1">
      <alignment vertical="center" wrapText="1"/>
      <protection locked="0"/>
    </xf>
    <xf numFmtId="0" fontId="10" fillId="5" borderId="10" xfId="2" applyFont="1" applyFill="1" applyBorder="1" applyAlignment="1" applyProtection="1">
      <alignment vertical="center" wrapText="1"/>
      <protection locked="0"/>
    </xf>
    <xf numFmtId="0" fontId="10" fillId="5" borderId="9" xfId="2" applyFont="1" applyFill="1" applyBorder="1" applyAlignment="1" applyProtection="1">
      <alignment vertical="center" wrapText="1"/>
      <protection locked="0"/>
    </xf>
    <xf numFmtId="0" fontId="10" fillId="5" borderId="3" xfId="2" applyFont="1" applyFill="1" applyBorder="1" applyAlignment="1" applyProtection="1">
      <alignment vertical="center" wrapText="1"/>
      <protection locked="0"/>
    </xf>
    <xf numFmtId="0" fontId="10" fillId="5" borderId="2" xfId="2" applyFont="1" applyFill="1" applyBorder="1" applyAlignment="1" applyProtection="1">
      <alignment vertical="center" wrapText="1"/>
      <protection locked="0"/>
    </xf>
    <xf numFmtId="0" fontId="10" fillId="5" borderId="1" xfId="2" applyFont="1" applyFill="1" applyBorder="1" applyAlignment="1" applyProtection="1">
      <alignment vertical="center" wrapText="1"/>
      <protection locked="0"/>
    </xf>
    <xf numFmtId="0" fontId="10" fillId="5" borderId="0" xfId="2" applyFont="1" applyFill="1" applyAlignment="1">
      <alignment vertical="center"/>
    </xf>
    <xf numFmtId="178" fontId="95" fillId="6" borderId="8" xfId="2" applyNumberFormat="1" applyFont="1" applyFill="1" applyBorder="1" applyAlignment="1">
      <alignment horizontal="left" vertical="center"/>
    </xf>
    <xf numFmtId="178" fontId="95" fillId="6" borderId="7" xfId="2" applyNumberFormat="1" applyFont="1" applyFill="1" applyBorder="1" applyAlignment="1">
      <alignment horizontal="left" vertical="center"/>
    </xf>
    <xf numFmtId="178" fontId="95" fillId="6" borderId="6" xfId="2" applyNumberFormat="1" applyFont="1" applyFill="1" applyBorder="1" applyAlignment="1">
      <alignment horizontal="left" vertical="center"/>
    </xf>
    <xf numFmtId="0" fontId="10" fillId="0" borderId="7" xfId="2" applyFont="1" applyBorder="1" applyAlignment="1">
      <alignment horizontal="center" vertical="center"/>
    </xf>
    <xf numFmtId="49" fontId="10" fillId="5" borderId="8" xfId="2" applyNumberFormat="1" applyFont="1" applyFill="1" applyBorder="1" applyAlignment="1" applyProtection="1">
      <alignment horizontal="center" vertical="center"/>
      <protection locked="0"/>
    </xf>
    <xf numFmtId="49" fontId="10" fillId="5" borderId="7" xfId="2" applyNumberFormat="1" applyFont="1" applyFill="1" applyBorder="1" applyAlignment="1" applyProtection="1">
      <alignment horizontal="center" vertical="center"/>
      <protection locked="0"/>
    </xf>
    <xf numFmtId="49" fontId="10" fillId="5" borderId="6" xfId="2" applyNumberFormat="1" applyFont="1" applyFill="1" applyBorder="1" applyAlignment="1" applyProtection="1">
      <alignment horizontal="center" vertical="center"/>
      <protection locked="0"/>
    </xf>
    <xf numFmtId="0" fontId="10" fillId="5" borderId="0" xfId="2" applyFont="1" applyFill="1" applyAlignment="1">
      <alignment horizontal="center" vertical="center" shrinkToFit="1"/>
    </xf>
    <xf numFmtId="0" fontId="10" fillId="5" borderId="0" xfId="2" applyFont="1" applyFill="1" applyAlignment="1">
      <alignment horizontal="center" vertical="center"/>
    </xf>
    <xf numFmtId="187" fontId="10" fillId="5" borderId="110" xfId="2" applyNumberFormat="1" applyFont="1" applyFill="1" applyBorder="1" applyAlignment="1" applyProtection="1">
      <alignment horizontal="center" vertical="center"/>
      <protection locked="0"/>
    </xf>
    <xf numFmtId="187" fontId="10" fillId="5" borderId="111" xfId="2" applyNumberFormat="1" applyFont="1" applyFill="1" applyBorder="1" applyAlignment="1" applyProtection="1">
      <alignment horizontal="center" vertical="center"/>
      <protection locked="0"/>
    </xf>
    <xf numFmtId="187" fontId="10" fillId="5" borderId="112" xfId="2" applyNumberFormat="1" applyFont="1" applyFill="1" applyBorder="1" applyAlignment="1" applyProtection="1">
      <alignment horizontal="center" vertical="center"/>
      <protection locked="0"/>
    </xf>
    <xf numFmtId="181" fontId="10" fillId="5" borderId="0" xfId="2" applyNumberFormat="1" applyFont="1" applyFill="1" applyAlignment="1">
      <alignment horizontal="center" vertical="center"/>
    </xf>
    <xf numFmtId="49" fontId="10" fillId="0" borderId="7" xfId="2" applyNumberFormat="1" applyFont="1" applyBorder="1" applyAlignment="1" applyProtection="1">
      <alignment horizontal="center" vertical="center"/>
      <protection locked="0"/>
    </xf>
    <xf numFmtId="49" fontId="10" fillId="0" borderId="6" xfId="2" applyNumberFormat="1" applyFont="1" applyBorder="1" applyAlignment="1" applyProtection="1">
      <alignment horizontal="center" vertical="center"/>
      <protection locked="0"/>
    </xf>
    <xf numFmtId="177" fontId="10" fillId="5" borderId="8" xfId="2" applyNumberFormat="1" applyFont="1" applyFill="1" applyBorder="1" applyAlignment="1" applyProtection="1">
      <alignment horizontal="right" vertical="center"/>
      <protection locked="0"/>
    </xf>
    <xf numFmtId="177" fontId="10" fillId="5" borderId="7" xfId="2" applyNumberFormat="1" applyFont="1" applyFill="1" applyBorder="1" applyAlignment="1" applyProtection="1">
      <alignment horizontal="right" vertical="center"/>
      <protection locked="0"/>
    </xf>
    <xf numFmtId="177" fontId="10" fillId="5" borderId="6" xfId="2" applyNumberFormat="1" applyFont="1" applyFill="1" applyBorder="1" applyAlignment="1" applyProtection="1">
      <alignment horizontal="right" vertical="center"/>
      <protection locked="0"/>
    </xf>
    <xf numFmtId="0" fontId="10" fillId="0" borderId="0" xfId="2" applyFont="1" applyAlignment="1">
      <alignment horizontal="center" vertical="center"/>
    </xf>
    <xf numFmtId="49" fontId="10" fillId="5" borderId="8" xfId="2" applyNumberFormat="1" applyFont="1" applyFill="1" applyBorder="1" applyAlignment="1" applyProtection="1">
      <alignment horizontal="right" vertical="center"/>
      <protection locked="0"/>
    </xf>
    <xf numFmtId="49" fontId="10" fillId="5" borderId="7" xfId="2" applyNumberFormat="1" applyFont="1" applyFill="1" applyBorder="1" applyAlignment="1" applyProtection="1">
      <alignment horizontal="right" vertical="center"/>
      <protection locked="0"/>
    </xf>
    <xf numFmtId="49" fontId="10" fillId="5" borderId="6" xfId="2" applyNumberFormat="1" applyFont="1" applyFill="1" applyBorder="1" applyAlignment="1" applyProtection="1">
      <alignment horizontal="right" vertical="center"/>
      <protection locked="0"/>
    </xf>
    <xf numFmtId="0" fontId="10" fillId="5" borderId="8" xfId="2" applyFont="1" applyFill="1" applyBorder="1" applyAlignment="1" applyProtection="1">
      <alignment vertical="center"/>
      <protection locked="0"/>
    </xf>
    <xf numFmtId="0" fontId="10" fillId="5" borderId="7" xfId="2" applyFont="1" applyFill="1" applyBorder="1" applyAlignment="1" applyProtection="1">
      <alignment vertical="center"/>
      <protection locked="0"/>
    </xf>
    <xf numFmtId="0" fontId="10" fillId="5" borderId="6" xfId="2" applyFont="1" applyFill="1" applyBorder="1" applyAlignment="1" applyProtection="1">
      <alignment vertical="center"/>
      <protection locked="0"/>
    </xf>
    <xf numFmtId="177" fontId="10" fillId="6" borderId="0" xfId="2" applyNumberFormat="1" applyFont="1" applyFill="1" applyAlignment="1">
      <alignment horizontal="right" vertical="center"/>
    </xf>
    <xf numFmtId="180" fontId="10" fillId="5" borderId="8" xfId="2" applyNumberFormat="1" applyFont="1" applyFill="1" applyBorder="1" applyAlignment="1" applyProtection="1">
      <alignment horizontal="right" vertical="center"/>
      <protection locked="0"/>
    </xf>
    <xf numFmtId="180" fontId="10" fillId="5" borderId="7" xfId="2" applyNumberFormat="1" applyFont="1" applyFill="1" applyBorder="1" applyAlignment="1" applyProtection="1">
      <alignment horizontal="right" vertical="center"/>
      <protection locked="0"/>
    </xf>
    <xf numFmtId="180" fontId="10" fillId="5" borderId="6" xfId="2" applyNumberFormat="1" applyFont="1" applyFill="1" applyBorder="1" applyAlignment="1" applyProtection="1">
      <alignment horizontal="right" vertical="center"/>
      <protection locked="0"/>
    </xf>
    <xf numFmtId="49" fontId="10" fillId="0" borderId="0" xfId="4" applyFont="1" applyAlignment="1">
      <alignment horizontal="center" vertical="center"/>
    </xf>
    <xf numFmtId="0" fontId="10" fillId="0" borderId="95" xfId="2" applyFont="1" applyBorder="1" applyAlignment="1" applyProtection="1">
      <alignment horizontal="right" vertical="center"/>
      <protection locked="0"/>
    </xf>
    <xf numFmtId="184" fontId="10" fillId="5" borderId="8" xfId="2" applyNumberFormat="1" applyFont="1" applyFill="1" applyBorder="1" applyAlignment="1" applyProtection="1">
      <alignment horizontal="center" vertical="center"/>
      <protection locked="0"/>
    </xf>
    <xf numFmtId="184" fontId="10" fillId="5" borderId="7" xfId="2" applyNumberFormat="1" applyFont="1" applyFill="1" applyBorder="1" applyAlignment="1" applyProtection="1">
      <alignment horizontal="center" vertical="center"/>
      <protection locked="0"/>
    </xf>
    <xf numFmtId="184" fontId="10" fillId="5" borderId="6" xfId="2" applyNumberFormat="1" applyFont="1" applyFill="1" applyBorder="1" applyAlignment="1" applyProtection="1">
      <alignment horizontal="center" vertical="center"/>
      <protection locked="0"/>
    </xf>
    <xf numFmtId="0" fontId="10" fillId="5" borderId="8" xfId="2" applyFont="1" applyFill="1" applyBorder="1" applyAlignment="1" applyProtection="1">
      <alignment horizontal="center" vertical="center"/>
      <protection locked="0"/>
    </xf>
    <xf numFmtId="0" fontId="10" fillId="5" borderId="7" xfId="2" applyFont="1" applyFill="1" applyBorder="1" applyAlignment="1" applyProtection="1">
      <alignment horizontal="center" vertical="center"/>
      <protection locked="0"/>
    </xf>
    <xf numFmtId="0" fontId="10" fillId="5" borderId="6" xfId="2" applyFont="1" applyFill="1" applyBorder="1" applyAlignment="1" applyProtection="1">
      <alignment horizontal="center" vertical="center"/>
      <protection locked="0"/>
    </xf>
    <xf numFmtId="0" fontId="95" fillId="6" borderId="106" xfId="2" applyFont="1" applyFill="1" applyBorder="1" applyAlignment="1">
      <alignment vertical="center" shrinkToFit="1"/>
    </xf>
    <xf numFmtId="0" fontId="95" fillId="6" borderId="107" xfId="2" applyFont="1" applyFill="1" applyBorder="1" applyAlignment="1">
      <alignment vertical="center" shrinkToFit="1"/>
    </xf>
    <xf numFmtId="0" fontId="95" fillId="6" borderId="108" xfId="2" applyFont="1" applyFill="1" applyBorder="1" applyAlignment="1">
      <alignment vertical="center" shrinkToFit="1"/>
    </xf>
    <xf numFmtId="0" fontId="95" fillId="6" borderId="8" xfId="2" applyFont="1" applyFill="1" applyBorder="1" applyAlignment="1">
      <alignment vertical="center" shrinkToFit="1"/>
    </xf>
    <xf numFmtId="0" fontId="95" fillId="6" borderId="7" xfId="2" applyFont="1" applyFill="1" applyBorder="1" applyAlignment="1">
      <alignment vertical="center" shrinkToFit="1"/>
    </xf>
    <xf numFmtId="0" fontId="95" fillId="6" borderId="6" xfId="2" applyFont="1" applyFill="1" applyBorder="1" applyAlignment="1">
      <alignment vertical="center" shrinkToFit="1"/>
    </xf>
    <xf numFmtId="56" fontId="10" fillId="5" borderId="11" xfId="2" applyNumberFormat="1" applyFont="1" applyFill="1" applyBorder="1" applyAlignment="1" applyProtection="1">
      <alignment horizontal="left" vertical="center"/>
      <protection locked="0"/>
    </xf>
    <xf numFmtId="0" fontId="10" fillId="5" borderId="10" xfId="2" applyFont="1" applyFill="1" applyBorder="1" applyAlignment="1" applyProtection="1">
      <alignment horizontal="left" vertical="center"/>
      <protection locked="0"/>
    </xf>
    <xf numFmtId="0" fontId="10" fillId="5" borderId="9" xfId="2" applyFont="1" applyFill="1" applyBorder="1" applyAlignment="1" applyProtection="1">
      <alignment horizontal="left" vertical="center"/>
      <protection locked="0"/>
    </xf>
    <xf numFmtId="0" fontId="10" fillId="5" borderId="3" xfId="2" applyFont="1" applyFill="1" applyBorder="1" applyAlignment="1" applyProtection="1">
      <alignment horizontal="left" vertical="center"/>
      <protection locked="0"/>
    </xf>
    <xf numFmtId="0" fontId="10" fillId="5" borderId="2" xfId="2" applyFont="1" applyFill="1" applyBorder="1" applyAlignment="1" applyProtection="1">
      <alignment horizontal="left" vertical="center"/>
      <protection locked="0"/>
    </xf>
    <xf numFmtId="0" fontId="10" fillId="5" borderId="1" xfId="2" applyFont="1" applyFill="1" applyBorder="1" applyAlignment="1" applyProtection="1">
      <alignment horizontal="left" vertical="center"/>
      <protection locked="0"/>
    </xf>
    <xf numFmtId="0" fontId="95" fillId="6" borderId="8" xfId="2" applyFont="1" applyFill="1" applyBorder="1" applyAlignment="1">
      <alignment vertical="center"/>
    </xf>
    <xf numFmtId="0" fontId="95" fillId="6" borderId="7" xfId="2" applyFont="1" applyFill="1" applyBorder="1" applyAlignment="1">
      <alignment vertical="center"/>
    </xf>
    <xf numFmtId="0" fontId="95" fillId="6" borderId="6" xfId="2" applyFont="1" applyFill="1" applyBorder="1" applyAlignment="1">
      <alignment vertical="center"/>
    </xf>
    <xf numFmtId="0" fontId="91" fillId="16" borderId="83" xfId="0" applyFont="1" applyFill="1" applyBorder="1" applyAlignment="1">
      <alignment horizontal="center" vertical="center"/>
    </xf>
    <xf numFmtId="0" fontId="91" fillId="16" borderId="84" xfId="0" applyFont="1" applyFill="1" applyBorder="1" applyAlignment="1">
      <alignment horizontal="center" vertical="center"/>
    </xf>
    <xf numFmtId="0" fontId="91" fillId="16" borderId="85" xfId="0" applyFont="1" applyFill="1" applyBorder="1" applyAlignment="1">
      <alignment horizontal="center" vertical="center"/>
    </xf>
    <xf numFmtId="0" fontId="91" fillId="16" borderId="79" xfId="0" applyFont="1" applyFill="1" applyBorder="1" applyAlignment="1">
      <alignment horizontal="center" vertical="center"/>
    </xf>
    <xf numFmtId="0" fontId="91" fillId="16" borderId="80" xfId="0" applyFont="1" applyFill="1" applyBorder="1" applyAlignment="1">
      <alignment horizontal="center" vertical="center"/>
    </xf>
    <xf numFmtId="0" fontId="91" fillId="16" borderId="81" xfId="0" applyFont="1" applyFill="1" applyBorder="1" applyAlignment="1">
      <alignment horizontal="center" vertical="center"/>
    </xf>
    <xf numFmtId="0" fontId="10" fillId="5" borderId="11" xfId="2" applyFont="1" applyFill="1" applyBorder="1" applyAlignment="1" applyProtection="1">
      <alignment horizontal="left" vertical="center"/>
      <protection locked="0"/>
    </xf>
    <xf numFmtId="178" fontId="95" fillId="6" borderId="8" xfId="2" applyNumberFormat="1" applyFont="1" applyFill="1" applyBorder="1" applyAlignment="1">
      <alignment vertical="center"/>
    </xf>
    <xf numFmtId="178" fontId="95" fillId="6" borderId="7" xfId="2" applyNumberFormat="1" applyFont="1" applyFill="1" applyBorder="1" applyAlignment="1">
      <alignment vertical="center"/>
    </xf>
    <xf numFmtId="178" fontId="95" fillId="6" borderId="6" xfId="2" applyNumberFormat="1" applyFont="1" applyFill="1" applyBorder="1" applyAlignment="1">
      <alignment vertical="center"/>
    </xf>
    <xf numFmtId="49" fontId="10" fillId="5" borderId="8" xfId="2" applyNumberFormat="1" applyFont="1" applyFill="1" applyBorder="1" applyAlignment="1" applyProtection="1">
      <alignment vertical="center"/>
      <protection locked="0"/>
    </xf>
    <xf numFmtId="49" fontId="10" fillId="5" borderId="7" xfId="2" applyNumberFormat="1" applyFont="1" applyFill="1" applyBorder="1" applyAlignment="1" applyProtection="1">
      <alignment vertical="center"/>
      <protection locked="0"/>
    </xf>
    <xf numFmtId="49" fontId="10" fillId="5" borderId="6" xfId="2" applyNumberFormat="1" applyFont="1" applyFill="1" applyBorder="1" applyAlignment="1" applyProtection="1">
      <alignment vertical="center"/>
      <protection locked="0"/>
    </xf>
    <xf numFmtId="0" fontId="60" fillId="0" borderId="10" xfId="2" applyFont="1" applyBorder="1" applyAlignment="1" applyProtection="1">
      <alignment vertical="center" wrapText="1"/>
      <protection locked="0"/>
    </xf>
    <xf numFmtId="0" fontId="60" fillId="0" borderId="9" xfId="2" applyFont="1" applyBorder="1" applyAlignment="1" applyProtection="1">
      <alignment vertical="center" wrapText="1"/>
      <protection locked="0"/>
    </xf>
    <xf numFmtId="0" fontId="60" fillId="0" borderId="3" xfId="2" applyFont="1" applyBorder="1" applyAlignment="1" applyProtection="1">
      <alignment vertical="center" wrapText="1"/>
      <protection locked="0"/>
    </xf>
    <xf numFmtId="0" fontId="60" fillId="0" borderId="2" xfId="2" applyFont="1" applyBorder="1" applyAlignment="1" applyProtection="1">
      <alignment vertical="center" wrapText="1"/>
      <protection locked="0"/>
    </xf>
    <xf numFmtId="0" fontId="60" fillId="0" borderId="1" xfId="2" applyFont="1" applyBorder="1" applyAlignment="1" applyProtection="1">
      <alignment vertical="center" wrapText="1"/>
      <protection locked="0"/>
    </xf>
    <xf numFmtId="49" fontId="60" fillId="13" borderId="18" xfId="2" applyNumberFormat="1" applyFont="1" applyFill="1" applyBorder="1" applyAlignment="1">
      <alignment horizontal="center" vertical="center"/>
    </xf>
    <xf numFmtId="49" fontId="60" fillId="13" borderId="17" xfId="2" applyNumberFormat="1" applyFont="1" applyFill="1" applyBorder="1" applyAlignment="1">
      <alignment horizontal="center" vertical="center"/>
    </xf>
    <xf numFmtId="49" fontId="60" fillId="13" borderId="16" xfId="2" applyNumberFormat="1" applyFont="1" applyFill="1" applyBorder="1" applyAlignment="1">
      <alignment horizontal="center" vertical="center"/>
    </xf>
    <xf numFmtId="0" fontId="10" fillId="0" borderId="0" xfId="2" applyFont="1" applyAlignment="1">
      <alignment horizontal="right" vertical="center"/>
    </xf>
    <xf numFmtId="0" fontId="10" fillId="0" borderId="19" xfId="2" applyFont="1" applyBorder="1" applyAlignment="1">
      <alignment horizontal="right" vertical="center"/>
    </xf>
    <xf numFmtId="0" fontId="10" fillId="5" borderId="8" xfId="2" applyFont="1" applyFill="1" applyBorder="1" applyAlignment="1" applyProtection="1">
      <alignment vertical="center" wrapText="1"/>
      <protection locked="0"/>
    </xf>
    <xf numFmtId="0" fontId="10" fillId="5" borderId="7" xfId="2" applyFont="1" applyFill="1" applyBorder="1" applyAlignment="1" applyProtection="1">
      <alignment vertical="center" wrapText="1"/>
      <protection locked="0"/>
    </xf>
    <xf numFmtId="0" fontId="10" fillId="5" borderId="6" xfId="2" applyFont="1" applyFill="1" applyBorder="1" applyAlignment="1" applyProtection="1">
      <alignment vertical="center" wrapText="1"/>
      <protection locked="0"/>
    </xf>
    <xf numFmtId="49" fontId="10" fillId="5" borderId="8" xfId="2" applyNumberFormat="1" applyFont="1" applyFill="1" applyBorder="1" applyAlignment="1" applyProtection="1">
      <alignment horizontal="left" vertical="center"/>
      <protection locked="0"/>
    </xf>
    <xf numFmtId="49" fontId="10" fillId="5" borderId="7" xfId="2" applyNumberFormat="1" applyFont="1" applyFill="1" applyBorder="1" applyAlignment="1" applyProtection="1">
      <alignment horizontal="left" vertical="center"/>
      <protection locked="0"/>
    </xf>
    <xf numFmtId="49" fontId="10" fillId="5" borderId="6" xfId="2" applyNumberFormat="1" applyFont="1" applyFill="1" applyBorder="1" applyAlignment="1" applyProtection="1">
      <alignment horizontal="left" vertical="center"/>
      <protection locked="0"/>
    </xf>
    <xf numFmtId="0" fontId="10" fillId="21" borderId="8" xfId="2" applyFont="1" applyFill="1" applyBorder="1" applyAlignment="1" applyProtection="1">
      <alignment vertical="center"/>
      <protection locked="0"/>
    </xf>
    <xf numFmtId="0" fontId="10" fillId="21" borderId="7" xfId="2" applyFont="1" applyFill="1" applyBorder="1" applyAlignment="1" applyProtection="1">
      <alignment vertical="center"/>
      <protection locked="0"/>
    </xf>
    <xf numFmtId="0" fontId="10" fillId="21" borderId="6" xfId="2" applyFont="1" applyFill="1" applyBorder="1" applyAlignment="1" applyProtection="1">
      <alignment vertical="center"/>
      <protection locked="0"/>
    </xf>
    <xf numFmtId="0" fontId="10" fillId="21" borderId="8" xfId="2" applyFont="1" applyFill="1" applyBorder="1" applyAlignment="1" applyProtection="1">
      <alignment vertical="center" wrapText="1"/>
      <protection locked="0"/>
    </xf>
    <xf numFmtId="0" fontId="10" fillId="21" borderId="0" xfId="2" applyFont="1" applyFill="1" applyAlignment="1">
      <alignment horizontal="center" vertical="center"/>
    </xf>
    <xf numFmtId="0" fontId="79" fillId="0" borderId="0" xfId="2" applyFont="1" applyAlignment="1">
      <alignment vertical="top" wrapText="1"/>
    </xf>
    <xf numFmtId="0" fontId="10" fillId="16" borderId="83" xfId="2" applyFont="1" applyFill="1" applyBorder="1" applyAlignment="1">
      <alignment vertical="center"/>
    </xf>
    <xf numFmtId="0" fontId="10" fillId="16" borderId="84" xfId="2" applyFont="1" applyFill="1" applyBorder="1" applyAlignment="1">
      <alignment vertical="center"/>
    </xf>
    <xf numFmtId="0" fontId="10" fillId="16" borderId="85" xfId="2" applyFont="1" applyFill="1" applyBorder="1" applyAlignment="1">
      <alignment vertical="center"/>
    </xf>
    <xf numFmtId="49" fontId="10" fillId="16" borderId="83" xfId="2" applyNumberFormat="1" applyFont="1" applyFill="1" applyBorder="1" applyAlignment="1">
      <alignment vertical="center"/>
    </xf>
    <xf numFmtId="49" fontId="10" fillId="16" borderId="84" xfId="2" applyNumberFormat="1" applyFont="1" applyFill="1" applyBorder="1" applyAlignment="1">
      <alignment vertical="center"/>
    </xf>
    <xf numFmtId="49" fontId="10" fillId="16" borderId="85" xfId="2" applyNumberFormat="1" applyFont="1" applyFill="1" applyBorder="1" applyAlignment="1">
      <alignment vertical="center"/>
    </xf>
    <xf numFmtId="0" fontId="10" fillId="16" borderId="118" xfId="2" applyFont="1" applyFill="1" applyBorder="1" applyAlignment="1">
      <alignment vertical="center"/>
    </xf>
    <xf numFmtId="0" fontId="10" fillId="16" borderId="78" xfId="2" applyFont="1" applyFill="1" applyBorder="1" applyAlignment="1">
      <alignment vertical="center"/>
    </xf>
    <xf numFmtId="0" fontId="10" fillId="16" borderId="119" xfId="2" applyFont="1" applyFill="1" applyBorder="1" applyAlignment="1">
      <alignment vertical="center"/>
    </xf>
    <xf numFmtId="0" fontId="10" fillId="21" borderId="106" xfId="2" applyFont="1" applyFill="1" applyBorder="1" applyAlignment="1" applyProtection="1">
      <alignment vertical="center"/>
      <protection locked="0"/>
    </xf>
    <xf numFmtId="0" fontId="10" fillId="21" borderId="107" xfId="2" applyFont="1" applyFill="1" applyBorder="1" applyAlignment="1" applyProtection="1">
      <alignment vertical="center"/>
      <protection locked="0"/>
    </xf>
    <xf numFmtId="0" fontId="10" fillId="21" borderId="108" xfId="2" applyFont="1" applyFill="1" applyBorder="1" applyAlignment="1" applyProtection="1">
      <alignment vertical="center"/>
      <protection locked="0"/>
    </xf>
    <xf numFmtId="49" fontId="10" fillId="16" borderId="79" xfId="2" applyNumberFormat="1" applyFont="1" applyFill="1" applyBorder="1" applyAlignment="1">
      <alignment vertical="center"/>
    </xf>
    <xf numFmtId="49" fontId="10" fillId="16" borderId="80" xfId="2" applyNumberFormat="1" applyFont="1" applyFill="1" applyBorder="1" applyAlignment="1">
      <alignment vertical="center"/>
    </xf>
    <xf numFmtId="49" fontId="10" fillId="16" borderId="81" xfId="2" applyNumberFormat="1" applyFont="1" applyFill="1" applyBorder="1" applyAlignment="1">
      <alignment vertical="center"/>
    </xf>
    <xf numFmtId="0" fontId="10" fillId="21" borderId="106" xfId="2" applyFont="1" applyFill="1" applyBorder="1" applyAlignment="1">
      <alignment horizontal="center" vertical="center"/>
    </xf>
    <xf numFmtId="0" fontId="10" fillId="21" borderId="107" xfId="2" applyFont="1" applyFill="1" applyBorder="1" applyAlignment="1">
      <alignment horizontal="center" vertical="center"/>
    </xf>
    <xf numFmtId="0" fontId="10" fillId="21" borderId="108" xfId="2" applyFont="1" applyFill="1" applyBorder="1" applyAlignment="1">
      <alignment horizontal="center" vertical="center"/>
    </xf>
    <xf numFmtId="0" fontId="10" fillId="5" borderId="105" xfId="2" applyFont="1" applyFill="1" applyBorder="1" applyAlignment="1" applyProtection="1">
      <alignment vertical="center"/>
      <protection locked="0"/>
    </xf>
    <xf numFmtId="0" fontId="10" fillId="21" borderId="106" xfId="2" applyFont="1" applyFill="1" applyBorder="1" applyAlignment="1" applyProtection="1">
      <alignment horizontal="center" vertical="center"/>
      <protection locked="0"/>
    </xf>
    <xf numFmtId="0" fontId="10" fillId="21" borderId="107" xfId="2" applyFont="1" applyFill="1" applyBorder="1" applyAlignment="1" applyProtection="1">
      <alignment horizontal="center" vertical="center"/>
      <protection locked="0"/>
    </xf>
    <xf numFmtId="0" fontId="10" fillId="21" borderId="108" xfId="2" applyFont="1" applyFill="1" applyBorder="1" applyAlignment="1" applyProtection="1">
      <alignment horizontal="center" vertical="center"/>
      <protection locked="0"/>
    </xf>
    <xf numFmtId="49" fontId="10" fillId="0" borderId="0" xfId="2" applyNumberFormat="1" applyFont="1" applyAlignment="1">
      <alignment vertical="center"/>
    </xf>
    <xf numFmtId="0" fontId="10" fillId="21" borderId="8" xfId="2" applyFont="1" applyFill="1" applyBorder="1" applyAlignment="1" applyProtection="1">
      <alignment horizontal="center" vertical="center"/>
      <protection locked="0"/>
    </xf>
    <xf numFmtId="0" fontId="10" fillId="21" borderId="7" xfId="2" applyFont="1" applyFill="1" applyBorder="1" applyAlignment="1" applyProtection="1">
      <alignment horizontal="center" vertical="center"/>
      <protection locked="0"/>
    </xf>
    <xf numFmtId="0" fontId="10" fillId="21" borderId="6" xfId="2" applyFont="1" applyFill="1" applyBorder="1" applyAlignment="1" applyProtection="1">
      <alignment horizontal="center" vertical="center"/>
      <protection locked="0"/>
    </xf>
    <xf numFmtId="0" fontId="60" fillId="21" borderId="0" xfId="2" applyFont="1" applyFill="1" applyAlignment="1">
      <alignment horizontal="center" vertical="center"/>
    </xf>
    <xf numFmtId="0" fontId="10" fillId="21" borderId="106" xfId="2" applyFont="1" applyFill="1" applyBorder="1" applyAlignment="1" applyProtection="1">
      <alignment vertical="center" wrapText="1"/>
      <protection locked="0"/>
    </xf>
    <xf numFmtId="0" fontId="60" fillId="5" borderId="11" xfId="2" applyFont="1" applyFill="1" applyBorder="1" applyAlignment="1" applyProtection="1">
      <alignment horizontal="left" vertical="center" wrapText="1"/>
      <protection locked="0"/>
    </xf>
    <xf numFmtId="0" fontId="60" fillId="5" borderId="10" xfId="2" applyFont="1" applyFill="1" applyBorder="1" applyAlignment="1" applyProtection="1">
      <alignment horizontal="left" vertical="center" wrapText="1"/>
      <protection locked="0"/>
    </xf>
    <xf numFmtId="0" fontId="60" fillId="5" borderId="9" xfId="2" applyFont="1" applyFill="1" applyBorder="1" applyAlignment="1" applyProtection="1">
      <alignment horizontal="left" vertical="center" wrapText="1"/>
      <protection locked="0"/>
    </xf>
    <xf numFmtId="0" fontId="60" fillId="5" borderId="3" xfId="2" applyFont="1" applyFill="1" applyBorder="1" applyAlignment="1" applyProtection="1">
      <alignment horizontal="left" vertical="center" wrapText="1"/>
      <protection locked="0"/>
    </xf>
    <xf numFmtId="0" fontId="60" fillId="5" borderId="2" xfId="2" applyFont="1" applyFill="1" applyBorder="1" applyAlignment="1" applyProtection="1">
      <alignment horizontal="left" vertical="center" wrapText="1"/>
      <protection locked="0"/>
    </xf>
    <xf numFmtId="0" fontId="60" fillId="5" borderId="1" xfId="2" applyFont="1" applyFill="1" applyBorder="1" applyAlignment="1" applyProtection="1">
      <alignment horizontal="left" vertical="center" wrapText="1"/>
      <protection locked="0"/>
    </xf>
    <xf numFmtId="0" fontId="10" fillId="5" borderId="8" xfId="2" applyFont="1" applyFill="1" applyBorder="1" applyAlignment="1" applyProtection="1">
      <alignment horizontal="left" vertical="center"/>
      <protection locked="0"/>
    </xf>
    <xf numFmtId="0" fontId="10" fillId="5" borderId="7" xfId="2" applyFont="1" applyFill="1" applyBorder="1" applyAlignment="1" applyProtection="1">
      <alignment horizontal="left" vertical="center"/>
      <protection locked="0"/>
    </xf>
    <xf numFmtId="0" fontId="10" fillId="5" borderId="6" xfId="2" applyFont="1" applyFill="1" applyBorder="1" applyAlignment="1" applyProtection="1">
      <alignment horizontal="left" vertical="center"/>
      <protection locked="0"/>
    </xf>
    <xf numFmtId="0" fontId="60" fillId="5" borderId="7" xfId="2" applyFont="1" applyFill="1" applyBorder="1" applyAlignment="1" applyProtection="1">
      <alignment vertical="center"/>
      <protection locked="0"/>
    </xf>
    <xf numFmtId="0" fontId="60" fillId="5" borderId="6" xfId="2" applyFont="1" applyFill="1" applyBorder="1" applyAlignment="1" applyProtection="1">
      <alignment vertical="center"/>
      <protection locked="0"/>
    </xf>
    <xf numFmtId="182" fontId="60" fillId="0" borderId="0" xfId="2" applyNumberFormat="1" applyFont="1" applyAlignment="1">
      <alignment horizontal="right" vertical="center"/>
    </xf>
    <xf numFmtId="0" fontId="60" fillId="0" borderId="0" xfId="2" applyFont="1" applyAlignment="1">
      <alignment horizontal="right" vertical="center"/>
    </xf>
    <xf numFmtId="0" fontId="60" fillId="0" borderId="0" xfId="2" applyFont="1" applyAlignment="1">
      <alignment horizontal="center" vertical="center"/>
    </xf>
    <xf numFmtId="193" fontId="10" fillId="5" borderId="70" xfId="2" applyNumberFormat="1" applyFont="1" applyFill="1" applyBorder="1" applyAlignment="1" applyProtection="1">
      <alignment horizontal="center" vertical="center"/>
      <protection locked="0"/>
    </xf>
    <xf numFmtId="193" fontId="10" fillId="5" borderId="71" xfId="2" applyNumberFormat="1" applyFont="1" applyFill="1" applyBorder="1" applyAlignment="1" applyProtection="1">
      <alignment horizontal="center" vertical="center"/>
      <protection locked="0"/>
    </xf>
    <xf numFmtId="193" fontId="10" fillId="5" borderId="72" xfId="2" applyNumberFormat="1" applyFont="1" applyFill="1" applyBorder="1" applyAlignment="1" applyProtection="1">
      <alignment horizontal="center" vertical="center"/>
      <protection locked="0"/>
    </xf>
    <xf numFmtId="0" fontId="10" fillId="6" borderId="0" xfId="2" applyFont="1" applyFill="1" applyAlignment="1">
      <alignment vertical="center"/>
    </xf>
    <xf numFmtId="0" fontId="10" fillId="21" borderId="2" xfId="2" applyFont="1" applyFill="1" applyBorder="1" applyAlignment="1">
      <alignment horizontal="center" vertical="center"/>
    </xf>
    <xf numFmtId="49" fontId="10" fillId="5" borderId="0" xfId="2" applyNumberFormat="1" applyFont="1" applyFill="1" applyAlignment="1">
      <alignment horizontal="center" vertical="center" shrinkToFit="1"/>
    </xf>
    <xf numFmtId="0" fontId="10" fillId="5" borderId="0" xfId="2" applyFont="1" applyFill="1" applyAlignment="1">
      <alignment vertical="center" wrapText="1"/>
    </xf>
    <xf numFmtId="0" fontId="60" fillId="0" borderId="0" xfId="2" applyFont="1" applyAlignment="1">
      <alignment vertical="center" wrapText="1"/>
    </xf>
    <xf numFmtId="0" fontId="10" fillId="5" borderId="5" xfId="2" applyFont="1" applyFill="1" applyBorder="1" applyAlignment="1" applyProtection="1">
      <alignment vertical="center" wrapText="1"/>
      <protection locked="0"/>
    </xf>
    <xf numFmtId="0" fontId="10" fillId="5" borderId="0" xfId="2" applyFont="1" applyFill="1" applyAlignment="1" applyProtection="1">
      <alignment vertical="center" wrapText="1"/>
      <protection locked="0"/>
    </xf>
    <xf numFmtId="0" fontId="10" fillId="5" borderId="4" xfId="2" applyFont="1" applyFill="1" applyBorder="1" applyAlignment="1" applyProtection="1">
      <alignment vertical="center" wrapText="1"/>
      <protection locked="0"/>
    </xf>
    <xf numFmtId="193" fontId="10" fillId="5" borderId="8" xfId="2" applyNumberFormat="1" applyFont="1" applyFill="1" applyBorder="1" applyAlignment="1" applyProtection="1">
      <alignment horizontal="center" vertical="center"/>
      <protection locked="0"/>
    </xf>
    <xf numFmtId="193" fontId="10" fillId="5" borderId="7" xfId="2" applyNumberFormat="1" applyFont="1" applyFill="1" applyBorder="1" applyAlignment="1" applyProtection="1">
      <alignment horizontal="center" vertical="center"/>
      <protection locked="0"/>
    </xf>
    <xf numFmtId="193" fontId="10" fillId="5" borderId="6" xfId="2" applyNumberFormat="1" applyFont="1" applyFill="1" applyBorder="1" applyAlignment="1" applyProtection="1">
      <alignment horizontal="center" vertical="center"/>
      <protection locked="0"/>
    </xf>
    <xf numFmtId="187" fontId="10" fillId="5" borderId="79" xfId="2" applyNumberFormat="1" applyFont="1" applyFill="1" applyBorder="1" applyAlignment="1" applyProtection="1">
      <alignment horizontal="center" vertical="center"/>
      <protection locked="0"/>
    </xf>
    <xf numFmtId="187" fontId="10" fillId="5" borderId="80" xfId="2" applyNumberFormat="1" applyFont="1" applyFill="1" applyBorder="1" applyAlignment="1" applyProtection="1">
      <alignment horizontal="center" vertical="center"/>
      <protection locked="0"/>
    </xf>
    <xf numFmtId="187" fontId="10" fillId="5" borderId="81" xfId="2" applyNumberFormat="1" applyFont="1" applyFill="1" applyBorder="1" applyAlignment="1" applyProtection="1">
      <alignment horizontal="center" vertical="center"/>
      <protection locked="0"/>
    </xf>
    <xf numFmtId="0" fontId="10" fillId="0" borderId="0" xfId="2" applyFont="1" applyAlignment="1" applyProtection="1">
      <alignment horizontal="right" vertical="center"/>
      <protection locked="0"/>
    </xf>
    <xf numFmtId="0" fontId="10" fillId="5" borderId="8" xfId="1" applyFont="1" applyFill="1" applyBorder="1" applyProtection="1">
      <alignment vertical="center"/>
      <protection locked="0"/>
    </xf>
    <xf numFmtId="0" fontId="10" fillId="5" borderId="7" xfId="1" applyFont="1" applyFill="1" applyBorder="1" applyProtection="1">
      <alignment vertical="center"/>
      <protection locked="0"/>
    </xf>
    <xf numFmtId="0" fontId="10" fillId="5" borderId="6" xfId="1" applyFont="1" applyFill="1" applyBorder="1" applyProtection="1">
      <alignment vertical="center"/>
      <protection locked="0"/>
    </xf>
    <xf numFmtId="0" fontId="10" fillId="5" borderId="8" xfId="2" applyFont="1" applyFill="1" applyBorder="1" applyAlignment="1" applyProtection="1">
      <alignment horizontal="right" vertical="center"/>
      <protection locked="0"/>
    </xf>
    <xf numFmtId="0" fontId="10" fillId="5" borderId="7" xfId="2" applyFont="1" applyFill="1" applyBorder="1" applyAlignment="1" applyProtection="1">
      <alignment horizontal="right" vertical="center"/>
      <protection locked="0"/>
    </xf>
    <xf numFmtId="0" fontId="10" fillId="5" borderId="6" xfId="2" applyFont="1" applyFill="1" applyBorder="1" applyAlignment="1" applyProtection="1">
      <alignment horizontal="right" vertical="center"/>
      <protection locked="0"/>
    </xf>
    <xf numFmtId="49" fontId="10" fillId="0" borderId="2" xfId="4" applyFont="1" applyBorder="1" applyAlignment="1">
      <alignment horizontal="center" vertical="center"/>
    </xf>
    <xf numFmtId="0" fontId="10" fillId="0" borderId="7" xfId="2" applyFont="1" applyBorder="1" applyAlignment="1" applyProtection="1">
      <alignment horizontal="center" vertical="center"/>
      <protection locked="0"/>
    </xf>
    <xf numFmtId="0" fontId="10" fillId="0" borderId="6" xfId="2" applyFont="1" applyBorder="1" applyAlignment="1" applyProtection="1">
      <alignment horizontal="center" vertical="center"/>
      <protection locked="0"/>
    </xf>
    <xf numFmtId="178" fontId="95" fillId="6" borderId="106" xfId="2" applyNumberFormat="1" applyFont="1" applyFill="1" applyBorder="1" applyAlignment="1">
      <alignment vertical="center"/>
    </xf>
    <xf numFmtId="178" fontId="95" fillId="6" borderId="107" xfId="2" applyNumberFormat="1" applyFont="1" applyFill="1" applyBorder="1" applyAlignment="1">
      <alignment vertical="center"/>
    </xf>
    <xf numFmtId="178" fontId="95" fillId="6" borderId="108" xfId="2" applyNumberFormat="1" applyFont="1" applyFill="1" applyBorder="1" applyAlignment="1">
      <alignment vertical="center"/>
    </xf>
    <xf numFmtId="0" fontId="80" fillId="0" borderId="0" xfId="2" applyFont="1" applyAlignment="1">
      <alignment vertical="center" wrapText="1"/>
    </xf>
    <xf numFmtId="0" fontId="41" fillId="4" borderId="12" xfId="3" applyFont="1" applyFill="1" applyBorder="1" applyAlignment="1" applyProtection="1">
      <alignment horizontal="center" vertical="center" wrapText="1"/>
      <protection locked="0"/>
    </xf>
    <xf numFmtId="0" fontId="41" fillId="4" borderId="12" xfId="3" applyFont="1" applyFill="1" applyBorder="1" applyAlignment="1" applyProtection="1">
      <alignment horizontal="center" vertical="center"/>
      <protection locked="0"/>
    </xf>
    <xf numFmtId="0" fontId="55" fillId="16" borderId="79" xfId="0" applyFont="1" applyFill="1" applyBorder="1" applyAlignment="1">
      <alignment horizontal="center" vertical="center"/>
    </xf>
    <xf numFmtId="0" fontId="55" fillId="16" borderId="80" xfId="0" applyFont="1" applyFill="1" applyBorder="1" applyAlignment="1">
      <alignment horizontal="center" vertical="center"/>
    </xf>
    <xf numFmtId="0" fontId="55" fillId="16" borderId="81" xfId="0" applyFont="1" applyFill="1" applyBorder="1" applyAlignment="1">
      <alignment horizontal="center" vertical="center"/>
    </xf>
    <xf numFmtId="0" fontId="40" fillId="5" borderId="8" xfId="2" applyFont="1" applyFill="1" applyBorder="1" applyAlignment="1" applyProtection="1">
      <alignment horizontal="center" vertical="center"/>
      <protection locked="0"/>
    </xf>
    <xf numFmtId="0" fontId="40" fillId="5" borderId="7" xfId="2" applyFont="1" applyFill="1" applyBorder="1" applyAlignment="1" applyProtection="1">
      <alignment horizontal="center" vertical="center"/>
      <protection locked="0"/>
    </xf>
    <xf numFmtId="0" fontId="40" fillId="5" borderId="6" xfId="2" applyFont="1" applyFill="1" applyBorder="1" applyAlignment="1" applyProtection="1">
      <alignment horizontal="center" vertical="center"/>
      <protection locked="0"/>
    </xf>
    <xf numFmtId="184" fontId="40" fillId="5" borderId="8" xfId="2" applyNumberFormat="1" applyFont="1" applyFill="1" applyBorder="1" applyAlignment="1" applyProtection="1">
      <alignment horizontal="center" vertical="center"/>
      <protection locked="0"/>
    </xf>
    <xf numFmtId="184" fontId="40" fillId="5" borderId="7" xfId="2" applyNumberFormat="1" applyFont="1" applyFill="1" applyBorder="1" applyAlignment="1" applyProtection="1">
      <alignment horizontal="center" vertical="center"/>
      <protection locked="0"/>
    </xf>
    <xf numFmtId="184" fontId="40" fillId="5" borderId="6" xfId="2" applyNumberFormat="1" applyFont="1" applyFill="1" applyBorder="1" applyAlignment="1" applyProtection="1">
      <alignment horizontal="center" vertical="center"/>
      <protection locked="0"/>
    </xf>
    <xf numFmtId="49" fontId="55" fillId="16" borderId="79" xfId="0" applyNumberFormat="1" applyFont="1" applyFill="1" applyBorder="1" applyAlignment="1">
      <alignment horizontal="center" vertical="center"/>
    </xf>
    <xf numFmtId="49" fontId="55" fillId="16" borderId="80" xfId="0" applyNumberFormat="1" applyFont="1" applyFill="1" applyBorder="1" applyAlignment="1">
      <alignment horizontal="center" vertical="center"/>
    </xf>
    <xf numFmtId="49" fontId="55" fillId="16" borderId="81" xfId="0" applyNumberFormat="1" applyFont="1" applyFill="1" applyBorder="1" applyAlignment="1">
      <alignment horizontal="center" vertical="center"/>
    </xf>
    <xf numFmtId="0" fontId="40" fillId="5" borderId="10" xfId="2" applyFont="1" applyFill="1" applyBorder="1" applyAlignment="1" applyProtection="1">
      <alignment horizontal="center" vertical="center"/>
      <protection locked="0"/>
    </xf>
    <xf numFmtId="0" fontId="40" fillId="5" borderId="9" xfId="2" applyFont="1" applyFill="1" applyBorder="1" applyAlignment="1" applyProtection="1">
      <alignment horizontal="center" vertical="center"/>
      <protection locked="0"/>
    </xf>
    <xf numFmtId="0" fontId="55" fillId="16" borderId="83" xfId="0" applyFont="1" applyFill="1" applyBorder="1">
      <alignment vertical="center"/>
    </xf>
    <xf numFmtId="0" fontId="55" fillId="16" borderId="84" xfId="0" applyFont="1" applyFill="1" applyBorder="1">
      <alignment vertical="center"/>
    </xf>
    <xf numFmtId="0" fontId="55" fillId="16" borderId="85" xfId="0" applyFont="1" applyFill="1" applyBorder="1">
      <alignment vertical="center"/>
    </xf>
    <xf numFmtId="0" fontId="51" fillId="14" borderId="82" xfId="3" applyFont="1" applyFill="1" applyBorder="1" applyAlignment="1" applyProtection="1">
      <alignment horizontal="center" vertical="center"/>
    </xf>
    <xf numFmtId="189" fontId="8" fillId="0" borderId="0" xfId="12" applyNumberFormat="1" applyFont="1" applyAlignment="1" applyProtection="1">
      <alignment horizontal="center" vertical="center"/>
    </xf>
    <xf numFmtId="185" fontId="8" fillId="0" borderId="0" xfId="2" applyNumberFormat="1" applyFont="1" applyAlignment="1">
      <alignment horizontal="center" vertical="center"/>
    </xf>
    <xf numFmtId="0" fontId="8" fillId="0" borderId="87" xfId="2" applyFont="1" applyBorder="1" applyAlignment="1">
      <alignment horizontal="right" vertical="center"/>
    </xf>
    <xf numFmtId="0" fontId="8" fillId="0" borderId="22" xfId="2" applyFont="1" applyBorder="1" applyAlignment="1">
      <alignment horizontal="left" vertical="center" wrapText="1"/>
    </xf>
    <xf numFmtId="0" fontId="1" fillId="0" borderId="21" xfId="2" applyBorder="1" applyAlignment="1">
      <alignment vertical="center" wrapText="1"/>
    </xf>
    <xf numFmtId="189" fontId="8" fillId="0" borderId="0" xfId="2" applyNumberFormat="1" applyFont="1" applyAlignment="1">
      <alignment horizontal="center" vertical="center"/>
    </xf>
    <xf numFmtId="185" fontId="1" fillId="0" borderId="0" xfId="2" applyNumberFormat="1" applyAlignment="1">
      <alignment horizontal="center" vertical="center"/>
    </xf>
    <xf numFmtId="187" fontId="8" fillId="0" borderId="0" xfId="2" applyNumberFormat="1" applyFont="1" applyAlignment="1">
      <alignment horizontal="right" vertical="center"/>
    </xf>
    <xf numFmtId="0" fontId="8" fillId="0" borderId="0" xfId="2" applyFont="1" applyAlignment="1">
      <alignment horizontal="left" vertical="top" wrapText="1"/>
    </xf>
    <xf numFmtId="0" fontId="8" fillId="0" borderId="21" xfId="2" applyFont="1" applyBorder="1" applyAlignment="1">
      <alignment horizontal="left" vertical="top" wrapText="1"/>
    </xf>
    <xf numFmtId="0" fontId="8" fillId="0" borderId="0" xfId="2" applyFont="1" applyAlignment="1" applyProtection="1">
      <alignment horizontal="right" vertical="center"/>
      <protection locked="0"/>
    </xf>
    <xf numFmtId="187" fontId="8" fillId="0" borderId="21" xfId="2" applyNumberFormat="1" applyFont="1" applyBorder="1" applyAlignment="1">
      <alignment horizontal="right" vertical="center"/>
    </xf>
    <xf numFmtId="0" fontId="8" fillId="0" borderId="0" xfId="2" applyFont="1" applyAlignment="1">
      <alignment horizontal="center" vertical="center"/>
    </xf>
    <xf numFmtId="0" fontId="8" fillId="0" borderId="23" xfId="2" applyFont="1" applyBorder="1" applyAlignment="1">
      <alignment horizontal="right" vertical="center"/>
    </xf>
    <xf numFmtId="179" fontId="8" fillId="0" borderId="23" xfId="2" applyNumberFormat="1" applyFont="1" applyBorder="1" applyAlignment="1">
      <alignment horizontal="right" vertical="center"/>
    </xf>
    <xf numFmtId="189" fontId="8" fillId="0" borderId="129" xfId="12" applyNumberFormat="1" applyFont="1" applyBorder="1" applyAlignment="1" applyProtection="1">
      <alignment horizontal="center" vertical="center"/>
    </xf>
    <xf numFmtId="185" fontId="8" fillId="0" borderId="23" xfId="2" applyNumberFormat="1" applyFont="1" applyBorder="1" applyAlignment="1">
      <alignment horizontal="center" vertical="center"/>
    </xf>
    <xf numFmtId="184" fontId="8" fillId="0" borderId="23" xfId="2" applyNumberFormat="1" applyFont="1" applyBorder="1" applyAlignment="1">
      <alignment horizontal="right" vertical="center"/>
    </xf>
    <xf numFmtId="0" fontId="1" fillId="0" borderId="21" xfId="2" applyBorder="1" applyAlignment="1">
      <alignment wrapText="1"/>
    </xf>
    <xf numFmtId="184" fontId="8" fillId="0" borderId="0" xfId="2" applyNumberFormat="1" applyFont="1" applyAlignment="1">
      <alignment horizontal="right" vertical="center"/>
    </xf>
    <xf numFmtId="184" fontId="8" fillId="0" borderId="0" xfId="2" applyNumberFormat="1" applyFont="1" applyAlignment="1" applyProtection="1">
      <alignment horizontal="right" vertical="center"/>
      <protection locked="0"/>
    </xf>
    <xf numFmtId="179" fontId="8" fillId="0" borderId="0" xfId="2" applyNumberFormat="1" applyFont="1" applyAlignment="1">
      <alignment horizontal="right" vertical="center"/>
    </xf>
    <xf numFmtId="0" fontId="89" fillId="0" borderId="0" xfId="0" applyFont="1" applyAlignment="1">
      <alignment horizontal="center" vertical="center"/>
    </xf>
    <xf numFmtId="0" fontId="8" fillId="0" borderId="87" xfId="2" applyFont="1" applyBorder="1" applyAlignment="1">
      <alignment horizontal="center" vertical="center"/>
    </xf>
    <xf numFmtId="190" fontId="8" fillId="0" borderId="87" xfId="13" applyNumberFormat="1" applyFont="1" applyBorder="1" applyAlignment="1" applyProtection="1">
      <alignment horizontal="center" vertical="center"/>
      <protection locked="0"/>
    </xf>
    <xf numFmtId="185" fontId="8" fillId="0" borderId="21" xfId="2" applyNumberFormat="1" applyFont="1" applyBorder="1" applyAlignment="1">
      <alignment horizontal="left" vertical="top" wrapText="1"/>
    </xf>
    <xf numFmtId="185" fontId="8" fillId="0" borderId="0" xfId="2" applyNumberFormat="1" applyFont="1" applyAlignment="1">
      <alignment vertical="center" shrinkToFit="1"/>
    </xf>
    <xf numFmtId="49" fontId="89" fillId="0" borderId="0" xfId="0" applyNumberFormat="1" applyFont="1" applyAlignment="1">
      <alignment horizontal="center" vertical="center"/>
    </xf>
    <xf numFmtId="0" fontId="8" fillId="0" borderId="88" xfId="2" applyFont="1" applyBorder="1" applyAlignment="1" applyProtection="1">
      <alignment vertical="center" wrapText="1"/>
      <protection locked="0"/>
    </xf>
    <xf numFmtId="0" fontId="8" fillId="0" borderId="21" xfId="2" applyFont="1" applyBorder="1" applyAlignment="1" applyProtection="1">
      <alignment vertical="center" wrapText="1"/>
      <protection locked="0"/>
    </xf>
    <xf numFmtId="189" fontId="1" fillId="0" borderId="0" xfId="2" applyNumberFormat="1" applyAlignment="1">
      <alignment horizontal="center" vertical="center"/>
    </xf>
    <xf numFmtId="185" fontId="8" fillId="0" borderId="22" xfId="2" applyNumberFormat="1" applyFont="1" applyBorder="1" applyAlignment="1">
      <alignment horizontal="left" vertical="center" wrapText="1"/>
    </xf>
    <xf numFmtId="185" fontId="8" fillId="0" borderId="0" xfId="2" applyNumberFormat="1" applyFont="1" applyAlignment="1">
      <alignment vertical="center"/>
    </xf>
    <xf numFmtId="185" fontId="8" fillId="0" borderId="0" xfId="2" applyNumberFormat="1" applyFont="1" applyAlignment="1">
      <alignment horizontal="left" vertical="center" shrinkToFit="1"/>
    </xf>
    <xf numFmtId="185" fontId="8" fillId="0" borderId="0" xfId="2" applyNumberFormat="1" applyFont="1" applyAlignment="1">
      <alignment horizontal="left" vertical="center" wrapText="1"/>
    </xf>
    <xf numFmtId="0" fontId="8" fillId="0" borderId="0" xfId="2" applyFont="1" applyAlignment="1">
      <alignment horizontal="left" vertical="center" wrapText="1"/>
    </xf>
    <xf numFmtId="0" fontId="8" fillId="0" borderId="21" xfId="2" applyFont="1" applyBorder="1" applyAlignment="1">
      <alignment horizontal="left" vertical="center" wrapText="1"/>
    </xf>
    <xf numFmtId="185" fontId="1" fillId="0" borderId="0" xfId="2" applyNumberFormat="1" applyAlignment="1">
      <alignment vertical="center" shrinkToFit="1"/>
    </xf>
    <xf numFmtId="0" fontId="8" fillId="0" borderId="21" xfId="2" applyFont="1" applyBorder="1" applyAlignment="1">
      <alignment horizontal="center" vertical="center"/>
    </xf>
    <xf numFmtId="186" fontId="8" fillId="0" borderId="0" xfId="2" applyNumberFormat="1" applyFont="1" applyAlignment="1">
      <alignment horizontal="center" vertical="center"/>
    </xf>
    <xf numFmtId="0" fontId="9" fillId="0" borderId="0" xfId="2" applyFont="1" applyAlignment="1">
      <alignment horizontal="center" vertical="center"/>
    </xf>
    <xf numFmtId="0" fontId="1" fillId="0" borderId="0" xfId="2" applyAlignment="1">
      <alignment horizontal="center" vertical="center"/>
    </xf>
    <xf numFmtId="0" fontId="17" fillId="0" borderId="27" xfId="2" applyFont="1" applyBorder="1" applyAlignment="1">
      <alignment horizontal="center" vertical="center"/>
    </xf>
    <xf numFmtId="0" fontId="17" fillId="0" borderId="0" xfId="2" applyFont="1" applyAlignment="1">
      <alignment horizontal="center" vertical="center"/>
    </xf>
    <xf numFmtId="0" fontId="17" fillId="0" borderId="26" xfId="2" applyFont="1" applyBorder="1" applyAlignment="1">
      <alignment horizontal="center" vertical="center"/>
    </xf>
    <xf numFmtId="0" fontId="17" fillId="0" borderId="25" xfId="2" applyFont="1" applyBorder="1" applyAlignment="1">
      <alignment horizontal="center" vertical="center"/>
    </xf>
    <xf numFmtId="0" fontId="17" fillId="0" borderId="21" xfId="2" applyFont="1" applyBorder="1" applyAlignment="1">
      <alignment horizontal="center" vertical="center"/>
    </xf>
    <xf numFmtId="0" fontId="17" fillId="0" borderId="24" xfId="2" applyFont="1" applyBorder="1" applyAlignment="1">
      <alignment horizontal="center" vertical="center"/>
    </xf>
    <xf numFmtId="0" fontId="8" fillId="0" borderId="21" xfId="2" applyFont="1" applyBorder="1" applyAlignment="1">
      <alignment vertical="center"/>
    </xf>
    <xf numFmtId="182" fontId="1" fillId="0" borderId="0" xfId="2" applyNumberFormat="1" applyAlignment="1">
      <alignment horizontal="center" vertical="center"/>
    </xf>
    <xf numFmtId="0" fontId="1" fillId="0" borderId="29" xfId="2" applyBorder="1" applyAlignment="1">
      <alignment vertical="center" shrinkToFit="1"/>
    </xf>
    <xf numFmtId="0" fontId="1" fillId="0" borderId="22" xfId="2" applyBorder="1" applyAlignment="1">
      <alignment vertical="center" shrinkToFit="1"/>
    </xf>
    <xf numFmtId="0" fontId="1" fillId="0" borderId="28" xfId="2" applyBorder="1" applyAlignment="1">
      <alignment vertical="center" shrinkToFit="1"/>
    </xf>
    <xf numFmtId="0" fontId="1" fillId="0" borderId="31" xfId="2" applyBorder="1" applyAlignment="1">
      <alignment horizontal="center" vertical="center"/>
    </xf>
    <xf numFmtId="0" fontId="1" fillId="0" borderId="23" xfId="2" applyBorder="1" applyAlignment="1">
      <alignment horizontal="center" vertical="center"/>
    </xf>
    <xf numFmtId="0" fontId="1" fillId="0" borderId="30" xfId="2" applyBorder="1" applyAlignment="1">
      <alignment horizontal="center" vertical="center"/>
    </xf>
    <xf numFmtId="185" fontId="8" fillId="0" borderId="0" xfId="2" applyNumberFormat="1" applyFont="1" applyAlignment="1">
      <alignment horizontal="left" vertical="center"/>
    </xf>
    <xf numFmtId="185" fontId="8" fillId="0" borderId="21" xfId="2" applyNumberFormat="1" applyFont="1" applyBorder="1" applyAlignment="1">
      <alignment horizontal="left" vertical="center" wrapText="1"/>
    </xf>
    <xf numFmtId="185" fontId="8" fillId="0" borderId="0" xfId="2" applyNumberFormat="1" applyFont="1" applyAlignment="1">
      <alignment vertical="center" wrapText="1"/>
    </xf>
    <xf numFmtId="0" fontId="1" fillId="0" borderId="0" xfId="2" applyAlignment="1">
      <alignment horizontal="left" vertical="center" wrapText="1"/>
    </xf>
    <xf numFmtId="179" fontId="8" fillId="0" borderId="21" xfId="2" applyNumberFormat="1" applyFont="1" applyBorder="1" applyAlignment="1">
      <alignment vertical="center"/>
    </xf>
    <xf numFmtId="179" fontId="1" fillId="0" borderId="21" xfId="2" applyNumberFormat="1" applyBorder="1" applyAlignment="1">
      <alignment vertical="center"/>
    </xf>
    <xf numFmtId="179" fontId="8" fillId="0" borderId="0" xfId="2" applyNumberFormat="1" applyFont="1" applyAlignment="1">
      <alignment vertical="center"/>
    </xf>
    <xf numFmtId="179" fontId="1" fillId="0" borderId="0" xfId="2" applyNumberFormat="1" applyAlignment="1">
      <alignment vertical="center"/>
    </xf>
    <xf numFmtId="0" fontId="1" fillId="0" borderId="0" xfId="2"/>
    <xf numFmtId="0" fontId="1" fillId="0" borderId="21" xfId="2" applyBorder="1"/>
    <xf numFmtId="0" fontId="1" fillId="0" borderId="29" xfId="2" applyBorder="1" applyAlignment="1">
      <alignment vertical="center" wrapText="1"/>
    </xf>
    <xf numFmtId="0" fontId="1" fillId="0" borderId="22" xfId="2" applyBorder="1" applyAlignment="1">
      <alignment vertical="center" wrapText="1"/>
    </xf>
    <xf numFmtId="0" fontId="1" fillId="0" borderId="28" xfId="2" applyBorder="1" applyAlignment="1">
      <alignment vertical="center" wrapText="1"/>
    </xf>
    <xf numFmtId="0" fontId="1" fillId="0" borderId="27" xfId="2" applyBorder="1" applyAlignment="1">
      <alignment vertical="center" wrapText="1"/>
    </xf>
    <xf numFmtId="0" fontId="1" fillId="0" borderId="0" xfId="2" applyAlignment="1">
      <alignment vertical="center" wrapText="1"/>
    </xf>
    <xf numFmtId="0" fontId="1" fillId="0" borderId="26" xfId="2" applyBorder="1" applyAlignment="1">
      <alignment vertical="center" wrapText="1"/>
    </xf>
    <xf numFmtId="0" fontId="8" fillId="0" borderId="22" xfId="2" applyFont="1" applyBorder="1" applyAlignment="1">
      <alignment horizontal="center" vertical="center"/>
    </xf>
    <xf numFmtId="0" fontId="8" fillId="0" borderId="88" xfId="2" applyFont="1" applyBorder="1" applyAlignment="1">
      <alignment vertical="center" wrapText="1"/>
    </xf>
    <xf numFmtId="0" fontId="8" fillId="0" borderId="129" xfId="2" applyFont="1" applyBorder="1" applyAlignment="1">
      <alignment vertical="center" wrapText="1"/>
    </xf>
    <xf numFmtId="0" fontId="17" fillId="0" borderId="29" xfId="2" applyFont="1" applyBorder="1" applyAlignment="1">
      <alignment horizontal="center" vertical="center"/>
    </xf>
    <xf numFmtId="0" fontId="17" fillId="0" borderId="22" xfId="2" applyFont="1" applyBorder="1" applyAlignment="1">
      <alignment horizontal="center" vertical="center"/>
    </xf>
    <xf numFmtId="0" fontId="17" fillId="0" borderId="28" xfId="2" applyFont="1" applyBorder="1" applyAlignment="1">
      <alignment horizontal="center" vertical="center"/>
    </xf>
    <xf numFmtId="187" fontId="8" fillId="0" borderId="0" xfId="2" applyNumberFormat="1" applyFont="1" applyAlignment="1">
      <alignment horizontal="center" vertical="center"/>
    </xf>
    <xf numFmtId="190" fontId="8" fillId="0" borderId="0" xfId="13" applyNumberFormat="1" applyFont="1" applyAlignment="1" applyProtection="1">
      <alignment horizontal="center" vertical="center"/>
    </xf>
    <xf numFmtId="0" fontId="8" fillId="0" borderId="0" xfId="2" applyFont="1" applyAlignment="1">
      <alignment horizontal="left" vertical="center"/>
    </xf>
    <xf numFmtId="184" fontId="8" fillId="0" borderId="0" xfId="2" applyNumberFormat="1" applyFont="1" applyAlignment="1">
      <alignment horizontal="center" vertical="center"/>
    </xf>
    <xf numFmtId="183" fontId="8" fillId="0" borderId="0" xfId="2" applyNumberFormat="1" applyFont="1" applyAlignment="1">
      <alignment horizontal="center" vertical="center"/>
    </xf>
    <xf numFmtId="183" fontId="8" fillId="0" borderId="21" xfId="2" applyNumberFormat="1" applyFont="1" applyBorder="1" applyAlignment="1">
      <alignment horizontal="center" vertical="center"/>
    </xf>
    <xf numFmtId="189" fontId="8" fillId="0" borderId="0" xfId="13" applyNumberFormat="1" applyFont="1" applyAlignment="1" applyProtection="1">
      <alignment horizontal="center" vertical="center"/>
    </xf>
    <xf numFmtId="185" fontId="8" fillId="0" borderId="0" xfId="2" applyNumberFormat="1" applyFont="1" applyAlignment="1">
      <alignment horizontal="center" vertical="center" shrinkToFit="1"/>
    </xf>
    <xf numFmtId="185" fontId="8" fillId="0" borderId="21" xfId="2" applyNumberFormat="1" applyFont="1" applyBorder="1" applyAlignment="1">
      <alignment horizontal="center" vertical="center" shrinkToFit="1"/>
    </xf>
    <xf numFmtId="185" fontId="8" fillId="0" borderId="21" xfId="2" applyNumberFormat="1" applyFont="1" applyBorder="1" applyAlignment="1">
      <alignment horizontal="center" vertical="center"/>
    </xf>
    <xf numFmtId="0" fontId="8" fillId="0" borderId="22" xfId="2" applyFont="1" applyBorder="1" applyAlignment="1">
      <alignment vertical="center" wrapText="1"/>
    </xf>
    <xf numFmtId="0" fontId="8" fillId="0" borderId="21" xfId="2" applyFont="1" applyBorder="1" applyAlignment="1">
      <alignment vertical="center" wrapText="1"/>
    </xf>
    <xf numFmtId="185" fontId="8" fillId="0" borderId="22" xfId="2" applyNumberFormat="1" applyFont="1" applyBorder="1" applyAlignment="1">
      <alignment horizontal="center" vertical="center"/>
    </xf>
    <xf numFmtId="185" fontId="8" fillId="0" borderId="22" xfId="2" applyNumberFormat="1" applyFont="1" applyBorder="1" applyAlignment="1">
      <alignment horizontal="left" vertical="center"/>
    </xf>
    <xf numFmtId="0" fontId="8" fillId="0" borderId="23" xfId="2" applyFont="1" applyBorder="1" applyAlignment="1">
      <alignment horizontal="center" vertical="center"/>
    </xf>
    <xf numFmtId="189" fontId="8" fillId="0" borderId="129" xfId="2" applyNumberFormat="1" applyFont="1" applyBorder="1" applyAlignment="1">
      <alignment horizontal="center" vertical="center"/>
    </xf>
    <xf numFmtId="0" fontId="1" fillId="0" borderId="0" xfId="2" applyAlignment="1">
      <alignment horizontal="distributed" vertical="center" justifyLastLine="1"/>
    </xf>
    <xf numFmtId="184" fontId="8" fillId="0" borderId="21" xfId="2" applyNumberFormat="1" applyFont="1" applyBorder="1" applyAlignment="1">
      <alignment horizontal="center" vertical="center"/>
    </xf>
    <xf numFmtId="0" fontId="1" fillId="0" borderId="22" xfId="2" applyBorder="1"/>
    <xf numFmtId="180" fontId="8" fillId="0" borderId="23" xfId="2" applyNumberFormat="1" applyFont="1" applyBorder="1" applyAlignment="1">
      <alignment horizontal="right" vertical="center"/>
    </xf>
    <xf numFmtId="177" fontId="8" fillId="0" borderId="0" xfId="2" applyNumberFormat="1" applyFont="1" applyAlignment="1">
      <alignment horizontal="right" vertical="center"/>
    </xf>
    <xf numFmtId="177" fontId="8" fillId="0" borderId="21" xfId="2" applyNumberFormat="1" applyFont="1" applyBorder="1" applyAlignment="1">
      <alignment horizontal="right" vertical="center"/>
    </xf>
    <xf numFmtId="185" fontId="8" fillId="0" borderId="23" xfId="2" applyNumberFormat="1" applyFont="1" applyBorder="1" applyAlignment="1">
      <alignment vertical="center" wrapText="1"/>
    </xf>
    <xf numFmtId="187" fontId="8" fillId="0" borderId="129" xfId="2" applyNumberFormat="1" applyFont="1" applyBorder="1" applyAlignment="1">
      <alignment horizontal="center" vertical="center"/>
    </xf>
    <xf numFmtId="180" fontId="8" fillId="0" borderId="0" xfId="2" applyNumberFormat="1" applyFont="1" applyAlignment="1">
      <alignment horizontal="right" vertical="center"/>
    </xf>
    <xf numFmtId="187" fontId="8" fillId="0" borderId="21" xfId="2" applyNumberFormat="1" applyFont="1" applyBorder="1" applyAlignment="1">
      <alignment horizontal="center" vertical="center"/>
    </xf>
    <xf numFmtId="0" fontId="8" fillId="0" borderId="23" xfId="2" applyFont="1" applyBorder="1" applyAlignment="1">
      <alignment vertical="center" wrapText="1"/>
    </xf>
    <xf numFmtId="177" fontId="8" fillId="0" borderId="87" xfId="2" applyNumberFormat="1" applyFont="1" applyBorder="1" applyAlignment="1" applyProtection="1">
      <alignment horizontal="right" vertical="center"/>
      <protection locked="0"/>
    </xf>
    <xf numFmtId="0" fontId="89" fillId="0" borderId="87" xfId="0" applyFont="1" applyBorder="1" applyAlignment="1">
      <alignment horizontal="center" vertical="center"/>
    </xf>
    <xf numFmtId="0" fontId="51" fillId="18" borderId="82" xfId="3" applyFont="1" applyFill="1" applyBorder="1" applyAlignment="1" applyProtection="1">
      <alignment horizontal="center" vertical="center"/>
    </xf>
    <xf numFmtId="187" fontId="8" fillId="0" borderId="87" xfId="2" applyNumberFormat="1" applyFont="1" applyBorder="1" applyAlignment="1" applyProtection="1">
      <alignment horizontal="right" vertical="center"/>
      <protection locked="0"/>
    </xf>
    <xf numFmtId="180" fontId="8" fillId="0" borderId="0" xfId="2" applyNumberFormat="1" applyFont="1" applyAlignment="1" applyProtection="1">
      <alignment horizontal="right" vertical="center"/>
      <protection locked="0"/>
    </xf>
    <xf numFmtId="0" fontId="12" fillId="4" borderId="12" xfId="3" applyFont="1" applyFill="1" applyBorder="1" applyAlignment="1" applyProtection="1">
      <alignment horizontal="center" vertical="center"/>
      <protection locked="0"/>
    </xf>
    <xf numFmtId="0" fontId="8" fillId="0" borderId="0" xfId="8" applyFont="1" applyProtection="1">
      <alignment vertical="center"/>
      <protection locked="0"/>
    </xf>
    <xf numFmtId="49" fontId="8" fillId="0" borderId="88" xfId="2" applyNumberFormat="1" applyFont="1" applyBorder="1" applyAlignment="1">
      <alignment vertical="center" wrapText="1"/>
    </xf>
    <xf numFmtId="49" fontId="8" fillId="0" borderId="0" xfId="2" applyNumberFormat="1" applyFont="1" applyAlignment="1">
      <alignment vertical="center" wrapText="1"/>
    </xf>
    <xf numFmtId="49" fontId="8" fillId="0" borderId="129" xfId="2" applyNumberFormat="1" applyFont="1" applyBorder="1" applyAlignment="1">
      <alignment vertical="center" wrapText="1"/>
    </xf>
    <xf numFmtId="49" fontId="1" fillId="0" borderId="21" xfId="2" applyNumberFormat="1" applyBorder="1" applyAlignment="1">
      <alignment horizontal="distributed" vertical="center"/>
    </xf>
    <xf numFmtId="0" fontId="1" fillId="0" borderId="0" xfId="2" applyAlignment="1" applyProtection="1">
      <alignment vertical="center" wrapText="1"/>
      <protection locked="0"/>
    </xf>
    <xf numFmtId="0" fontId="1" fillId="0" borderId="21" xfId="2" applyBorder="1" applyAlignment="1" applyProtection="1">
      <alignment vertical="center" wrapText="1"/>
      <protection locked="0"/>
    </xf>
    <xf numFmtId="0" fontId="8" fillId="0" borderId="0" xfId="2" applyFont="1" applyAlignment="1">
      <alignment vertical="center" wrapText="1"/>
    </xf>
    <xf numFmtId="185" fontId="8" fillId="0" borderId="129" xfId="2" applyNumberFormat="1" applyFont="1" applyBorder="1" applyAlignment="1">
      <alignment horizontal="center" vertical="center"/>
    </xf>
    <xf numFmtId="185" fontId="8" fillId="0" borderId="129" xfId="2" applyNumberFormat="1" applyFont="1" applyBorder="1" applyAlignment="1">
      <alignment horizontal="center" vertical="center" shrinkToFit="1"/>
    </xf>
    <xf numFmtId="0" fontId="12" fillId="4" borderId="12" xfId="3" applyFont="1" applyFill="1" applyBorder="1" applyAlignment="1" applyProtection="1">
      <alignment vertical="center"/>
      <protection locked="0"/>
    </xf>
    <xf numFmtId="0" fontId="1" fillId="0" borderId="12" xfId="2" applyBorder="1"/>
    <xf numFmtId="0" fontId="1" fillId="0" borderId="35" xfId="2" applyBorder="1" applyAlignment="1">
      <alignment horizontal="center" vertical="center" textRotation="255"/>
    </xf>
    <xf numFmtId="0" fontId="1" fillId="0" borderId="34" xfId="2" applyBorder="1" applyAlignment="1">
      <alignment horizontal="center" vertical="center" textRotation="255"/>
    </xf>
    <xf numFmtId="0" fontId="1" fillId="0" borderId="33" xfId="2" applyBorder="1"/>
    <xf numFmtId="0" fontId="1" fillId="0" borderId="29" xfId="2" applyBorder="1" applyAlignment="1">
      <alignment horizontal="center" vertical="center"/>
    </xf>
    <xf numFmtId="0" fontId="1" fillId="0" borderId="28" xfId="2" applyBorder="1"/>
    <xf numFmtId="0" fontId="1" fillId="0" borderId="25" xfId="2" applyBorder="1"/>
    <xf numFmtId="0" fontId="1" fillId="0" borderId="24" xfId="2" applyBorder="1"/>
    <xf numFmtId="0" fontId="8" fillId="0" borderId="23" xfId="2" applyFont="1" applyBorder="1" applyAlignment="1">
      <alignment horizontal="left" vertical="center" wrapText="1"/>
    </xf>
    <xf numFmtId="0" fontId="17" fillId="0" borderId="0" xfId="2" applyFont="1" applyAlignment="1">
      <alignment horizontal="justify" vertical="top" wrapText="1"/>
    </xf>
    <xf numFmtId="0" fontId="17" fillId="0" borderId="26" xfId="2" applyFont="1" applyBorder="1" applyAlignment="1">
      <alignment horizontal="justify" vertical="top" wrapText="1"/>
    </xf>
    <xf numFmtId="0" fontId="8" fillId="0" borderId="0" xfId="2" applyFont="1" applyAlignment="1">
      <alignment vertical="top" wrapText="1"/>
    </xf>
    <xf numFmtId="0" fontId="8" fillId="0" borderId="21" xfId="2" applyFont="1" applyBorder="1" applyAlignment="1">
      <alignment vertical="top" wrapText="1"/>
    </xf>
    <xf numFmtId="0" fontId="8" fillId="0" borderId="0" xfId="7" applyFont="1" applyProtection="1">
      <alignment vertical="center"/>
      <protection locked="0"/>
    </xf>
    <xf numFmtId="182" fontId="10" fillId="0" borderId="0" xfId="2" applyNumberFormat="1" applyFont="1" applyAlignment="1">
      <alignment horizontal="center" vertical="center"/>
    </xf>
    <xf numFmtId="0" fontId="10" fillId="0" borderId="0" xfId="2" applyFont="1" applyAlignment="1">
      <alignment horizontal="distributed" vertical="center" justifyLastLine="1"/>
    </xf>
    <xf numFmtId="194" fontId="10" fillId="0" borderId="0" xfId="2" applyNumberFormat="1" applyFont="1" applyAlignment="1">
      <alignment horizontal="center" vertical="center"/>
    </xf>
    <xf numFmtId="0" fontId="123" fillId="0" borderId="156" xfId="0" applyFont="1" applyBorder="1" applyAlignment="1">
      <alignment vertical="center" wrapText="1"/>
    </xf>
    <xf numFmtId="0" fontId="123" fillId="0" borderId="156" xfId="0" applyFont="1" applyBorder="1" applyAlignment="1">
      <alignment horizontal="center" vertical="center"/>
    </xf>
    <xf numFmtId="0" fontId="8" fillId="0" borderId="0" xfId="2" applyFont="1" applyAlignment="1">
      <alignment horizontal="justify" vertical="top" wrapText="1"/>
    </xf>
    <xf numFmtId="0" fontId="123" fillId="0" borderId="120" xfId="0" quotePrefix="1" applyFont="1" applyBorder="1" applyAlignment="1">
      <alignment horizontal="center" vertical="center"/>
    </xf>
    <xf numFmtId="0" fontId="123" fillId="0" borderId="154" xfId="0" quotePrefix="1" applyFont="1" applyBorder="1" applyAlignment="1">
      <alignment horizontal="center" vertical="center"/>
    </xf>
    <xf numFmtId="0" fontId="123" fillId="0" borderId="155" xfId="0" quotePrefix="1" applyFont="1" applyBorder="1" applyAlignment="1">
      <alignment horizontal="center" vertical="center"/>
    </xf>
    <xf numFmtId="0" fontId="123" fillId="0" borderId="158" xfId="0" applyFont="1" applyBorder="1" applyAlignment="1">
      <alignment vertical="center" wrapText="1"/>
    </xf>
    <xf numFmtId="0" fontId="123" fillId="0" borderId="88" xfId="0" applyFont="1" applyBorder="1" applyAlignment="1">
      <alignment vertical="center" wrapText="1"/>
    </xf>
    <xf numFmtId="0" fontId="123" fillId="0" borderId="159" xfId="0" applyFont="1" applyBorder="1" applyAlignment="1">
      <alignment vertical="center" wrapText="1"/>
    </xf>
    <xf numFmtId="0" fontId="123" fillId="0" borderId="25" xfId="0" applyFont="1" applyBorder="1" applyAlignment="1">
      <alignment vertical="center" wrapText="1"/>
    </xf>
    <xf numFmtId="0" fontId="123" fillId="0" borderId="129" xfId="0" applyFont="1" applyBorder="1" applyAlignment="1">
      <alignment vertical="center" wrapText="1"/>
    </xf>
    <xf numFmtId="0" fontId="123" fillId="0" borderId="24" xfId="0" applyFont="1" applyBorder="1" applyAlignment="1">
      <alignment vertical="center" wrapText="1"/>
    </xf>
    <xf numFmtId="0" fontId="123" fillId="0" borderId="156" xfId="0" applyFont="1" applyBorder="1" applyAlignment="1">
      <alignment horizontal="justify" vertical="center" wrapText="1"/>
    </xf>
    <xf numFmtId="0" fontId="123" fillId="0" borderId="157" xfId="0" applyFont="1" applyBorder="1" applyAlignment="1">
      <alignment horizontal="center" vertical="center"/>
    </xf>
    <xf numFmtId="0" fontId="123" fillId="0" borderId="33" xfId="0" applyFont="1" applyBorder="1" applyAlignment="1">
      <alignment horizontal="center" vertical="center"/>
    </xf>
    <xf numFmtId="0" fontId="123" fillId="0" borderId="158" xfId="0" applyFont="1" applyBorder="1">
      <alignment vertical="center"/>
    </xf>
    <xf numFmtId="0" fontId="123" fillId="0" borderId="88" xfId="0" applyFont="1" applyBorder="1">
      <alignment vertical="center"/>
    </xf>
    <xf numFmtId="0" fontId="123" fillId="0" borderId="159" xfId="0" applyFont="1" applyBorder="1">
      <alignment vertical="center"/>
    </xf>
    <xf numFmtId="0" fontId="123" fillId="0" borderId="25" xfId="0" applyFont="1" applyBorder="1">
      <alignment vertical="center"/>
    </xf>
    <xf numFmtId="0" fontId="123" fillId="0" borderId="129" xfId="0" applyFont="1" applyBorder="1">
      <alignment vertical="center"/>
    </xf>
    <xf numFmtId="0" fontId="123" fillId="0" borderId="24" xfId="0" applyFont="1" applyBorder="1">
      <alignment vertical="center"/>
    </xf>
    <xf numFmtId="0" fontId="123" fillId="0" borderId="27" xfId="0" applyFont="1" applyBorder="1">
      <alignment vertical="center"/>
    </xf>
    <xf numFmtId="0" fontId="123" fillId="0" borderId="0" xfId="0" applyFont="1">
      <alignment vertical="center"/>
    </xf>
    <xf numFmtId="0" fontId="123" fillId="0" borderId="26" xfId="0" applyFont="1" applyBorder="1">
      <alignment vertical="center"/>
    </xf>
    <xf numFmtId="0" fontId="123" fillId="0" borderId="27" xfId="0" applyFont="1" applyBorder="1" applyAlignment="1">
      <alignment vertical="center" wrapText="1"/>
    </xf>
    <xf numFmtId="0" fontId="123" fillId="0" borderId="0" xfId="0" applyFont="1" applyAlignment="1">
      <alignment vertical="center" wrapText="1"/>
    </xf>
    <xf numFmtId="0" fontId="123" fillId="0" borderId="26" xfId="0" applyFont="1" applyBorder="1" applyAlignment="1">
      <alignment vertical="center" wrapText="1"/>
    </xf>
    <xf numFmtId="195" fontId="10" fillId="0" borderId="25" xfId="2" applyNumberFormat="1" applyFont="1" applyBorder="1" applyAlignment="1">
      <alignment horizontal="center" vertical="center"/>
    </xf>
    <xf numFmtId="195" fontId="10" fillId="0" borderId="129" xfId="2" applyNumberFormat="1" applyFont="1" applyBorder="1" applyAlignment="1">
      <alignment horizontal="center" vertical="center"/>
    </xf>
    <xf numFmtId="195" fontId="10" fillId="0" borderId="24" xfId="2" applyNumberFormat="1" applyFont="1" applyBorder="1" applyAlignment="1">
      <alignment horizontal="center" vertical="center"/>
    </xf>
    <xf numFmtId="38" fontId="10" fillId="0" borderId="0" xfId="13" applyFont="1" applyBorder="1" applyAlignment="1">
      <alignment horizontal="right" vertical="center"/>
    </xf>
    <xf numFmtId="0" fontId="123" fillId="0" borderId="153" xfId="0" applyFont="1" applyBorder="1" applyAlignment="1">
      <alignment horizontal="center" vertical="center"/>
    </xf>
    <xf numFmtId="0" fontId="123" fillId="0" borderId="154" xfId="0" applyFont="1" applyBorder="1" applyAlignment="1">
      <alignment horizontal="center" vertical="center"/>
    </xf>
    <xf numFmtId="0" fontId="123" fillId="0" borderId="155" xfId="0" applyFont="1" applyBorder="1" applyAlignment="1">
      <alignment horizontal="center" vertical="center"/>
    </xf>
    <xf numFmtId="0" fontId="123" fillId="0" borderId="120" xfId="0" applyFont="1" applyBorder="1" applyAlignment="1">
      <alignment horizontal="center" vertical="center"/>
    </xf>
    <xf numFmtId="0" fontId="10" fillId="0" borderId="129" xfId="2" applyFont="1" applyBorder="1" applyAlignment="1">
      <alignment horizontal="center" vertical="center"/>
    </xf>
    <xf numFmtId="185" fontId="1" fillId="0" borderId="21" xfId="2" applyNumberFormat="1" applyBorder="1" applyAlignment="1">
      <alignment horizontal="center" vertical="center"/>
    </xf>
    <xf numFmtId="187" fontId="8" fillId="0" borderId="87" xfId="2" applyNumberFormat="1" applyFont="1" applyBorder="1" applyAlignment="1" applyProtection="1">
      <alignment horizontal="center" vertical="center"/>
      <protection locked="0"/>
    </xf>
    <xf numFmtId="0" fontId="8" fillId="0" borderId="88" xfId="2" applyFont="1" applyBorder="1" applyAlignment="1">
      <alignment horizontal="left" vertical="center" wrapText="1"/>
    </xf>
    <xf numFmtId="0" fontId="1" fillId="0" borderId="97" xfId="2" applyBorder="1" applyAlignment="1">
      <alignment vertical="center" wrapText="1"/>
    </xf>
    <xf numFmtId="0" fontId="1" fillId="0" borderId="109" xfId="2" applyBorder="1" applyAlignment="1">
      <alignment vertical="center" wrapText="1"/>
    </xf>
    <xf numFmtId="0" fontId="1" fillId="0" borderId="98" xfId="2" applyBorder="1" applyAlignment="1">
      <alignment vertical="center" wrapText="1"/>
    </xf>
    <xf numFmtId="0" fontId="1" fillId="5" borderId="8" xfId="2" applyFill="1" applyBorder="1" applyAlignment="1" applyProtection="1">
      <alignment horizontal="left" vertical="center"/>
      <protection locked="0"/>
    </xf>
    <xf numFmtId="0" fontId="1" fillId="5" borderId="7" xfId="2" applyFill="1" applyBorder="1" applyAlignment="1" applyProtection="1">
      <alignment horizontal="left" vertical="center"/>
      <protection locked="0"/>
    </xf>
    <xf numFmtId="0" fontId="1" fillId="5" borderId="6" xfId="2" applyFill="1" applyBorder="1" applyAlignment="1" applyProtection="1">
      <alignment horizontal="left" vertical="center"/>
      <protection locked="0"/>
    </xf>
    <xf numFmtId="185" fontId="1" fillId="0" borderId="0" xfId="2" applyNumberFormat="1" applyAlignment="1">
      <alignment horizontal="left" vertical="center"/>
    </xf>
    <xf numFmtId="182" fontId="1" fillId="0" borderId="0" xfId="2" applyNumberFormat="1" applyAlignment="1">
      <alignment horizontal="left" vertical="center"/>
    </xf>
    <xf numFmtId="0" fontId="1" fillId="0" borderId="0" xfId="2" applyAlignment="1">
      <alignment horizontal="center"/>
    </xf>
    <xf numFmtId="0" fontId="1" fillId="5" borderId="8" xfId="2" applyFill="1" applyBorder="1" applyAlignment="1" applyProtection="1">
      <alignment horizontal="left" vertical="top" wrapText="1"/>
      <protection locked="0"/>
    </xf>
    <xf numFmtId="0" fontId="1" fillId="5" borderId="7" xfId="2" applyFill="1" applyBorder="1" applyAlignment="1" applyProtection="1">
      <alignment horizontal="left" vertical="top" wrapText="1"/>
      <protection locked="0"/>
    </xf>
    <xf numFmtId="0" fontId="1" fillId="5" borderId="6" xfId="2" applyFill="1" applyBorder="1" applyAlignment="1" applyProtection="1">
      <alignment horizontal="left" vertical="top" wrapText="1"/>
      <protection locked="0"/>
    </xf>
    <xf numFmtId="185" fontId="1" fillId="0" borderId="0" xfId="2" applyNumberFormat="1" applyAlignment="1">
      <alignment horizontal="left" vertical="top" wrapText="1"/>
    </xf>
    <xf numFmtId="185" fontId="1" fillId="0" borderId="21" xfId="2" applyNumberFormat="1" applyBorder="1" applyAlignment="1">
      <alignment horizontal="left" vertical="top" wrapText="1"/>
    </xf>
    <xf numFmtId="182" fontId="1" fillId="0" borderId="23" xfId="2" applyNumberFormat="1" applyBorder="1" applyAlignment="1">
      <alignment horizontal="center" vertical="center" shrinkToFit="1"/>
    </xf>
    <xf numFmtId="182" fontId="1" fillId="0" borderId="30" xfId="2" applyNumberFormat="1" applyBorder="1" applyAlignment="1">
      <alignment horizontal="center" vertical="center" shrinkToFit="1"/>
    </xf>
    <xf numFmtId="193" fontId="1" fillId="5" borderId="8" xfId="2" applyNumberFormat="1" applyFill="1" applyBorder="1" applyAlignment="1" applyProtection="1">
      <alignment horizontal="center" vertical="center"/>
      <protection locked="0"/>
    </xf>
    <xf numFmtId="193" fontId="1" fillId="5" borderId="7" xfId="2" applyNumberFormat="1" applyFill="1" applyBorder="1" applyAlignment="1" applyProtection="1">
      <alignment horizontal="center" vertical="center"/>
      <protection locked="0"/>
    </xf>
    <xf numFmtId="193" fontId="1" fillId="5" borderId="6" xfId="2" applyNumberFormat="1" applyFill="1" applyBorder="1" applyAlignment="1" applyProtection="1">
      <alignment horizontal="center" vertical="center"/>
      <protection locked="0"/>
    </xf>
    <xf numFmtId="193" fontId="1" fillId="5" borderId="8" xfId="2" applyNumberFormat="1" applyFill="1" applyBorder="1" applyAlignment="1" applyProtection="1">
      <alignment horizontal="left" vertical="center"/>
      <protection locked="0"/>
    </xf>
    <xf numFmtId="193" fontId="1" fillId="5" borderId="7" xfId="2" applyNumberFormat="1" applyFill="1" applyBorder="1" applyAlignment="1" applyProtection="1">
      <alignment horizontal="left" vertical="center"/>
      <protection locked="0"/>
    </xf>
    <xf numFmtId="193" fontId="1" fillId="5" borderId="6" xfId="2" applyNumberFormat="1" applyFill="1" applyBorder="1" applyAlignment="1" applyProtection="1">
      <alignment horizontal="left" vertical="center"/>
      <protection locked="0"/>
    </xf>
    <xf numFmtId="185" fontId="8" fillId="0" borderId="37" xfId="2" applyNumberFormat="1" applyFont="1" applyBorder="1" applyAlignment="1">
      <alignment horizontal="left" vertical="center" wrapText="1"/>
    </xf>
    <xf numFmtId="0" fontId="1" fillId="0" borderId="29" xfId="2" applyBorder="1" applyAlignment="1">
      <alignment horizontal="center" vertical="center" shrinkToFit="1"/>
    </xf>
    <xf numFmtId="0" fontId="1" fillId="0" borderId="22" xfId="2" applyBorder="1" applyAlignment="1">
      <alignment horizontal="center" vertical="center" shrinkToFit="1"/>
    </xf>
    <xf numFmtId="0" fontId="1" fillId="0" borderId="28" xfId="2" applyBorder="1" applyAlignment="1">
      <alignment horizontal="center" vertical="center" shrinkToFit="1"/>
    </xf>
    <xf numFmtId="0" fontId="1" fillId="0" borderId="27" xfId="2" applyBorder="1" applyAlignment="1">
      <alignment horizontal="center" vertical="center" shrinkToFit="1"/>
    </xf>
    <xf numFmtId="0" fontId="1" fillId="0" borderId="0" xfId="2" applyAlignment="1">
      <alignment horizontal="center" vertical="center" shrinkToFit="1"/>
    </xf>
    <xf numFmtId="0" fontId="1" fillId="0" borderId="26" xfId="2" applyBorder="1" applyAlignment="1">
      <alignment horizontal="center" vertical="center" shrinkToFit="1"/>
    </xf>
    <xf numFmtId="0" fontId="1" fillId="0" borderId="25" xfId="2" applyBorder="1" applyAlignment="1">
      <alignment horizontal="center" vertical="center" shrinkToFit="1"/>
    </xf>
    <xf numFmtId="0" fontId="1" fillId="0" borderId="21" xfId="2" applyBorder="1" applyAlignment="1">
      <alignment horizontal="center" vertical="center" shrinkToFit="1"/>
    </xf>
    <xf numFmtId="0" fontId="1" fillId="0" borderId="24" xfId="2" applyBorder="1" applyAlignment="1">
      <alignment horizontal="center" vertical="center" shrinkToFit="1"/>
    </xf>
    <xf numFmtId="0" fontId="1" fillId="0" borderId="22" xfId="2" applyBorder="1" applyAlignment="1">
      <alignment horizontal="center" vertical="center"/>
    </xf>
    <xf numFmtId="0" fontId="1" fillId="0" borderId="28" xfId="2" applyBorder="1" applyAlignment="1">
      <alignment horizontal="center" vertical="center"/>
    </xf>
    <xf numFmtId="0" fontId="1" fillId="0" borderId="27" xfId="2" applyBorder="1" applyAlignment="1">
      <alignment horizontal="center" vertical="center"/>
    </xf>
    <xf numFmtId="0" fontId="1" fillId="0" borderId="26" xfId="2" applyBorder="1" applyAlignment="1">
      <alignment horizontal="center" vertical="center"/>
    </xf>
    <xf numFmtId="0" fontId="1" fillId="0" borderId="25" xfId="2" applyBorder="1" applyAlignment="1">
      <alignment horizontal="center" vertical="center"/>
    </xf>
    <xf numFmtId="0" fontId="1" fillId="0" borderId="21" xfId="2" applyBorder="1" applyAlignment="1">
      <alignment horizontal="center" vertical="center"/>
    </xf>
    <xf numFmtId="0" fontId="1" fillId="0" borderId="24" xfId="2" applyBorder="1" applyAlignment="1">
      <alignment horizontal="center" vertical="center"/>
    </xf>
    <xf numFmtId="185" fontId="8" fillId="0" borderId="21" xfId="2" applyNumberFormat="1" applyFont="1" applyBorder="1" applyAlignment="1">
      <alignment horizontal="left"/>
    </xf>
    <xf numFmtId="177" fontId="1" fillId="5" borderId="8" xfId="2" applyNumberFormat="1" applyFill="1" applyBorder="1" applyAlignment="1" applyProtection="1">
      <alignment horizontal="left" vertical="center"/>
      <protection locked="0"/>
    </xf>
    <xf numFmtId="177" fontId="1" fillId="5" borderId="7" xfId="2" applyNumberFormat="1" applyFill="1" applyBorder="1" applyAlignment="1" applyProtection="1">
      <alignment horizontal="left" vertical="center"/>
      <protection locked="0"/>
    </xf>
    <xf numFmtId="177" fontId="1" fillId="5" borderId="6" xfId="2" applyNumberFormat="1" applyFill="1" applyBorder="1" applyAlignment="1" applyProtection="1">
      <alignment horizontal="left" vertical="center"/>
      <protection locked="0"/>
    </xf>
    <xf numFmtId="0" fontId="8" fillId="0" borderId="21" xfId="2" applyFont="1" applyBorder="1" applyAlignment="1">
      <alignment horizontal="right" vertical="center"/>
    </xf>
    <xf numFmtId="185" fontId="8" fillId="0" borderId="0" xfId="2" applyNumberFormat="1" applyFont="1" applyAlignment="1">
      <alignment horizontal="left"/>
    </xf>
    <xf numFmtId="182" fontId="8" fillId="0" borderId="21" xfId="2" applyNumberFormat="1" applyFont="1" applyBorder="1" applyAlignment="1">
      <alignment horizontal="center" vertical="center"/>
    </xf>
    <xf numFmtId="185" fontId="8" fillId="0" borderId="23" xfId="2" applyNumberFormat="1" applyFont="1" applyBorder="1" applyAlignment="1">
      <alignment horizontal="left" vertical="center"/>
    </xf>
    <xf numFmtId="0" fontId="1" fillId="0" borderId="0" xfId="2" applyAlignment="1">
      <alignment vertical="center"/>
    </xf>
    <xf numFmtId="0" fontId="17" fillId="0" borderId="25" xfId="2" applyFont="1" applyBorder="1" applyAlignment="1">
      <alignment horizontal="center" vertical="center" wrapText="1"/>
    </xf>
    <xf numFmtId="0" fontId="17" fillId="0" borderId="21" xfId="2" applyFont="1" applyBorder="1" applyAlignment="1">
      <alignment horizontal="center" vertical="center" wrapText="1"/>
    </xf>
    <xf numFmtId="0" fontId="17" fillId="0" borderId="24" xfId="2" applyFont="1" applyBorder="1" applyAlignment="1">
      <alignment horizontal="center" vertical="center" wrapText="1"/>
    </xf>
    <xf numFmtId="0" fontId="17" fillId="0" borderId="97" xfId="2" applyFont="1" applyBorder="1" applyAlignment="1">
      <alignment horizontal="center" vertical="center"/>
    </xf>
    <xf numFmtId="0" fontId="17" fillId="0" borderId="88" xfId="2" applyFont="1" applyBorder="1" applyAlignment="1">
      <alignment horizontal="center" vertical="center"/>
    </xf>
    <xf numFmtId="0" fontId="17" fillId="0" borderId="98" xfId="2" applyFont="1" applyBorder="1" applyAlignment="1">
      <alignment horizontal="center" vertical="center"/>
    </xf>
    <xf numFmtId="0" fontId="1" fillId="0" borderId="97" xfId="2" applyBorder="1" applyAlignment="1">
      <alignment horizontal="center" vertical="center"/>
    </xf>
    <xf numFmtId="0" fontId="1" fillId="0" borderId="88" xfId="2" applyBorder="1" applyAlignment="1">
      <alignment horizontal="center" vertical="center"/>
    </xf>
    <xf numFmtId="0" fontId="1" fillId="0" borderId="98" xfId="2" applyBorder="1" applyAlignment="1">
      <alignment horizontal="center" vertical="center"/>
    </xf>
    <xf numFmtId="0" fontId="17" fillId="0" borderId="29"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28" xfId="2" applyFont="1" applyBorder="1" applyAlignment="1">
      <alignment horizontal="center" vertical="center" wrapText="1"/>
    </xf>
    <xf numFmtId="0" fontId="17" fillId="0" borderId="27" xfId="2" applyFont="1" applyBorder="1" applyAlignment="1">
      <alignment horizontal="center" vertical="center" wrapText="1"/>
    </xf>
    <xf numFmtId="0" fontId="17" fillId="0" borderId="0" xfId="2" applyFont="1" applyAlignment="1">
      <alignment horizontal="center" vertical="center" wrapText="1"/>
    </xf>
    <xf numFmtId="0" fontId="17" fillId="0" borderId="26" xfId="2" applyFont="1" applyBorder="1" applyAlignment="1">
      <alignment horizontal="center" vertical="center" wrapText="1"/>
    </xf>
    <xf numFmtId="0" fontId="1" fillId="5" borderId="11" xfId="2" applyFill="1" applyBorder="1" applyAlignment="1" applyProtection="1">
      <alignment horizontal="left" vertical="top"/>
      <protection locked="0"/>
    </xf>
    <xf numFmtId="0" fontId="1" fillId="5" borderId="10" xfId="2" applyFill="1" applyBorder="1" applyAlignment="1" applyProtection="1">
      <alignment horizontal="left" vertical="top"/>
      <protection locked="0"/>
    </xf>
    <xf numFmtId="0" fontId="1" fillId="5" borderId="9" xfId="2" applyFill="1" applyBorder="1" applyAlignment="1" applyProtection="1">
      <alignment horizontal="left" vertical="top"/>
      <protection locked="0"/>
    </xf>
    <xf numFmtId="0" fontId="1" fillId="5" borderId="5" xfId="2" applyFill="1" applyBorder="1" applyAlignment="1" applyProtection="1">
      <alignment horizontal="left" vertical="top"/>
      <protection locked="0"/>
    </xf>
    <xf numFmtId="0" fontId="1" fillId="5" borderId="0" xfId="2" applyFill="1" applyAlignment="1" applyProtection="1">
      <alignment horizontal="left" vertical="top"/>
      <protection locked="0"/>
    </xf>
    <xf numFmtId="0" fontId="1" fillId="5" borderId="4" xfId="2" applyFill="1" applyBorder="1" applyAlignment="1" applyProtection="1">
      <alignment horizontal="left" vertical="top"/>
      <protection locked="0"/>
    </xf>
    <xf numFmtId="0" fontId="1" fillId="5" borderId="3" xfId="2" applyFill="1" applyBorder="1" applyAlignment="1" applyProtection="1">
      <alignment horizontal="left" vertical="top"/>
      <protection locked="0"/>
    </xf>
    <xf numFmtId="0" fontId="1" fillId="5" borderId="2" xfId="2" applyFill="1" applyBorder="1" applyAlignment="1" applyProtection="1">
      <alignment horizontal="left" vertical="top"/>
      <protection locked="0"/>
    </xf>
    <xf numFmtId="0" fontId="1" fillId="5" borderId="1" xfId="2" applyFill="1" applyBorder="1" applyAlignment="1" applyProtection="1">
      <alignment horizontal="left" vertical="top"/>
      <protection locked="0"/>
    </xf>
    <xf numFmtId="0" fontId="17" fillId="0" borderId="97" xfId="2" applyFont="1" applyBorder="1" applyAlignment="1">
      <alignment horizontal="center" vertical="center" wrapText="1"/>
    </xf>
    <xf numFmtId="0" fontId="17" fillId="0" borderId="88" xfId="2" applyFont="1" applyBorder="1" applyAlignment="1">
      <alignment horizontal="center" vertical="center" wrapText="1"/>
    </xf>
    <xf numFmtId="0" fontId="17" fillId="0" borderId="98" xfId="2" applyFont="1" applyBorder="1" applyAlignment="1">
      <alignment horizontal="center" vertical="center" wrapText="1"/>
    </xf>
    <xf numFmtId="0" fontId="1" fillId="0" borderId="88" xfId="2" applyBorder="1" applyAlignment="1">
      <alignment horizontal="left" vertical="center" wrapText="1"/>
    </xf>
    <xf numFmtId="0" fontId="1" fillId="0" borderId="88" xfId="2" applyBorder="1" applyAlignment="1">
      <alignment horizontal="left" vertical="center"/>
    </xf>
    <xf numFmtId="0" fontId="1" fillId="0" borderId="98" xfId="2" applyBorder="1" applyAlignment="1">
      <alignment horizontal="left" vertical="center"/>
    </xf>
    <xf numFmtId="0" fontId="1" fillId="0" borderId="29" xfId="2" applyBorder="1" applyAlignment="1" applyProtection="1">
      <alignment horizontal="center"/>
      <protection locked="0"/>
    </xf>
    <xf numFmtId="0" fontId="1" fillId="0" borderId="22" xfId="2" applyBorder="1" applyAlignment="1" applyProtection="1">
      <alignment horizontal="center"/>
      <protection locked="0"/>
    </xf>
    <xf numFmtId="0" fontId="1" fillId="0" borderId="28" xfId="2" applyBorder="1" applyAlignment="1" applyProtection="1">
      <alignment horizontal="center"/>
      <protection locked="0"/>
    </xf>
    <xf numFmtId="0" fontId="1" fillId="0" borderId="27" xfId="2" applyBorder="1" applyAlignment="1" applyProtection="1">
      <alignment horizontal="center"/>
      <protection locked="0"/>
    </xf>
    <xf numFmtId="0" fontId="1" fillId="0" borderId="0" xfId="2" applyAlignment="1" applyProtection="1">
      <alignment horizontal="center"/>
      <protection locked="0"/>
    </xf>
    <xf numFmtId="0" fontId="1" fillId="0" borderId="26" xfId="2" applyBorder="1" applyAlignment="1" applyProtection="1">
      <alignment horizontal="center"/>
      <protection locked="0"/>
    </xf>
    <xf numFmtId="0" fontId="1" fillId="0" borderId="25" xfId="2" applyBorder="1" applyAlignment="1" applyProtection="1">
      <alignment horizontal="center"/>
      <protection locked="0"/>
    </xf>
    <xf numFmtId="0" fontId="1" fillId="0" borderId="21" xfId="2" applyBorder="1" applyAlignment="1" applyProtection="1">
      <alignment horizontal="center"/>
      <protection locked="0"/>
    </xf>
    <xf numFmtId="0" fontId="1" fillId="0" borderId="24" xfId="2" applyBorder="1" applyAlignment="1" applyProtection="1">
      <alignment horizontal="center"/>
      <protection locked="0"/>
    </xf>
    <xf numFmtId="0" fontId="1" fillId="0" borderId="97" xfId="2" applyBorder="1" applyAlignment="1" applyProtection="1">
      <alignment horizontal="center"/>
      <protection locked="0"/>
    </xf>
    <xf numFmtId="0" fontId="1" fillId="0" borderId="88" xfId="2" applyBorder="1" applyAlignment="1" applyProtection="1">
      <alignment horizontal="center"/>
      <protection locked="0"/>
    </xf>
    <xf numFmtId="0" fontId="1" fillId="0" borderId="98" xfId="2" applyBorder="1" applyAlignment="1" applyProtection="1">
      <alignment horizontal="center"/>
      <protection locked="0"/>
    </xf>
    <xf numFmtId="0" fontId="17" fillId="0" borderId="29" xfId="2" applyFont="1" applyBorder="1" applyAlignment="1">
      <alignment horizontal="justify" vertical="center" wrapText="1"/>
    </xf>
    <xf numFmtId="0" fontId="17" fillId="0" borderId="22" xfId="2" applyFont="1" applyBorder="1" applyAlignment="1">
      <alignment horizontal="justify" vertical="center" wrapText="1"/>
    </xf>
    <xf numFmtId="0" fontId="17" fillId="0" borderId="28" xfId="2" applyFont="1" applyBorder="1" applyAlignment="1">
      <alignment horizontal="justify" vertical="center" wrapText="1"/>
    </xf>
    <xf numFmtId="0" fontId="17" fillId="0" borderId="27" xfId="2" applyFont="1" applyBorder="1" applyAlignment="1">
      <alignment horizontal="justify" vertical="center" wrapText="1"/>
    </xf>
    <xf numFmtId="0" fontId="17" fillId="0" borderId="0" xfId="2" applyFont="1" applyAlignment="1">
      <alignment horizontal="justify" vertical="center" wrapText="1"/>
    </xf>
    <xf numFmtId="0" fontId="17" fillId="0" borderId="26" xfId="2" applyFont="1" applyBorder="1" applyAlignment="1">
      <alignment horizontal="justify" vertical="center" wrapText="1"/>
    </xf>
    <xf numFmtId="0" fontId="17" fillId="0" borderId="25" xfId="2" applyFont="1" applyBorder="1" applyAlignment="1">
      <alignment horizontal="justify" vertical="center" wrapText="1"/>
    </xf>
    <xf numFmtId="0" fontId="17" fillId="0" borderId="21" xfId="2" applyFont="1" applyBorder="1" applyAlignment="1">
      <alignment horizontal="justify" vertical="center" wrapText="1"/>
    </xf>
    <xf numFmtId="0" fontId="17" fillId="0" borderId="24" xfId="2" applyFont="1" applyBorder="1" applyAlignment="1">
      <alignment horizontal="justify" vertical="center" wrapText="1"/>
    </xf>
    <xf numFmtId="0" fontId="17" fillId="0" borderId="29" xfId="2" applyFont="1" applyBorder="1" applyAlignment="1" applyProtection="1">
      <alignment horizontal="center" wrapText="1"/>
      <protection locked="0"/>
    </xf>
    <xf numFmtId="0" fontId="17" fillId="0" borderId="22" xfId="2" applyFont="1" applyBorder="1" applyAlignment="1" applyProtection="1">
      <alignment horizontal="center"/>
      <protection locked="0"/>
    </xf>
    <xf numFmtId="0" fontId="17" fillId="0" borderId="28" xfId="2" applyFont="1" applyBorder="1" applyAlignment="1" applyProtection="1">
      <alignment horizontal="center"/>
      <protection locked="0"/>
    </xf>
    <xf numFmtId="0" fontId="17" fillId="0" borderId="27" xfId="2" applyFont="1" applyBorder="1" applyAlignment="1" applyProtection="1">
      <alignment horizontal="center"/>
      <protection locked="0"/>
    </xf>
    <xf numFmtId="0" fontId="17" fillId="0" borderId="0" xfId="2" applyFont="1" applyAlignment="1" applyProtection="1">
      <alignment horizontal="center"/>
      <protection locked="0"/>
    </xf>
    <xf numFmtId="0" fontId="17" fillId="0" borderId="26" xfId="2" applyFont="1" applyBorder="1" applyAlignment="1" applyProtection="1">
      <alignment horizontal="center"/>
      <protection locked="0"/>
    </xf>
    <xf numFmtId="0" fontId="17" fillId="0" borderId="25" xfId="2" applyFont="1" applyBorder="1" applyAlignment="1" applyProtection="1">
      <alignment horizontal="center"/>
      <protection locked="0"/>
    </xf>
    <xf numFmtId="0" fontId="17" fillId="0" borderId="21" xfId="2" applyFont="1" applyBorder="1" applyAlignment="1" applyProtection="1">
      <alignment horizontal="center"/>
      <protection locked="0"/>
    </xf>
    <xf numFmtId="0" fontId="17" fillId="0" borderId="24" xfId="2" applyFont="1" applyBorder="1" applyAlignment="1" applyProtection="1">
      <alignment horizontal="center"/>
      <protection locked="0"/>
    </xf>
    <xf numFmtId="0" fontId="8" fillId="0" borderId="29" xfId="2" applyFont="1" applyBorder="1" applyAlignment="1">
      <alignment horizontal="justify" vertical="center" wrapText="1"/>
    </xf>
    <xf numFmtId="0" fontId="8" fillId="0" borderId="22" xfId="2" applyFont="1" applyBorder="1" applyAlignment="1">
      <alignment horizontal="justify" vertical="center" wrapText="1"/>
    </xf>
    <xf numFmtId="0" fontId="8" fillId="0" borderId="28" xfId="2" applyFont="1" applyBorder="1" applyAlignment="1">
      <alignment horizontal="justify" vertical="center" wrapText="1"/>
    </xf>
    <xf numFmtId="0" fontId="8" fillId="0" borderId="27" xfId="2" applyFont="1" applyBorder="1" applyAlignment="1">
      <alignment horizontal="justify" vertical="center" wrapText="1"/>
    </xf>
    <xf numFmtId="0" fontId="8" fillId="0" borderId="0" xfId="2" applyFont="1" applyAlignment="1">
      <alignment horizontal="justify" vertical="center" wrapText="1"/>
    </xf>
    <xf numFmtId="0" fontId="8" fillId="0" borderId="26" xfId="2" applyFont="1" applyBorder="1" applyAlignment="1">
      <alignment horizontal="justify" vertical="center" wrapText="1"/>
    </xf>
    <xf numFmtId="0" fontId="8" fillId="0" borderId="25" xfId="2" applyFont="1" applyBorder="1" applyAlignment="1">
      <alignment horizontal="justify" vertical="center" wrapText="1"/>
    </xf>
    <xf numFmtId="0" fontId="8" fillId="0" borderId="21" xfId="2" applyFont="1" applyBorder="1" applyAlignment="1">
      <alignment horizontal="justify" vertical="center" wrapText="1"/>
    </xf>
    <xf numFmtId="0" fontId="8" fillId="0" borderId="24" xfId="2" applyFont="1" applyBorder="1" applyAlignment="1">
      <alignment horizontal="justify" vertical="center" wrapText="1"/>
    </xf>
    <xf numFmtId="0" fontId="17" fillId="0" borderId="29" xfId="2" applyFont="1" applyBorder="1" applyAlignment="1" applyProtection="1">
      <alignment horizontal="center"/>
      <protection locked="0"/>
    </xf>
    <xf numFmtId="0" fontId="1" fillId="0" borderId="159" xfId="2" applyBorder="1" applyAlignment="1" applyProtection="1">
      <alignment horizontal="center"/>
      <protection locked="0"/>
    </xf>
    <xf numFmtId="0" fontId="1" fillId="0" borderId="129" xfId="2" applyBorder="1" applyAlignment="1" applyProtection="1">
      <alignment horizontal="center"/>
      <protection locked="0"/>
    </xf>
    <xf numFmtId="0" fontId="8" fillId="0" borderId="29" xfId="2" applyFont="1" applyBorder="1" applyAlignment="1">
      <alignment horizontal="center" vertical="center" wrapText="1"/>
    </xf>
    <xf numFmtId="0" fontId="8" fillId="0" borderId="22" xfId="2" applyFont="1" applyBorder="1" applyAlignment="1">
      <alignment horizontal="center" vertical="center" wrapText="1"/>
    </xf>
    <xf numFmtId="0" fontId="8" fillId="0" borderId="28" xfId="2" applyFont="1" applyBorder="1" applyAlignment="1">
      <alignment horizontal="center" vertical="center" wrapText="1"/>
    </xf>
    <xf numFmtId="0" fontId="8" fillId="0" borderId="27" xfId="2" applyFont="1" applyBorder="1" applyAlignment="1">
      <alignment horizontal="center" vertical="center" wrapText="1"/>
    </xf>
    <xf numFmtId="0" fontId="8" fillId="0" borderId="0" xfId="2" applyFont="1" applyAlignment="1">
      <alignment horizontal="center" vertical="center" wrapText="1"/>
    </xf>
    <xf numFmtId="0" fontId="8" fillId="0" borderId="26" xfId="2" applyFont="1" applyBorder="1" applyAlignment="1">
      <alignment horizontal="center" vertical="center" wrapText="1"/>
    </xf>
    <xf numFmtId="0" fontId="8" fillId="0" borderId="25" xfId="2" applyFont="1" applyBorder="1" applyAlignment="1">
      <alignment horizontal="center" vertical="center" wrapText="1"/>
    </xf>
    <xf numFmtId="0" fontId="8" fillId="0" borderId="21" xfId="2" applyFont="1" applyBorder="1" applyAlignment="1">
      <alignment horizontal="center" vertical="center" wrapText="1"/>
    </xf>
    <xf numFmtId="0" fontId="8" fillId="0" borderId="24" xfId="2" applyFont="1" applyBorder="1" applyAlignment="1">
      <alignment horizontal="center" vertical="center" wrapText="1"/>
    </xf>
    <xf numFmtId="0" fontId="1" fillId="0" borderId="158" xfId="2" applyBorder="1" applyAlignment="1" applyProtection="1">
      <alignment horizontal="center"/>
      <protection locked="0"/>
    </xf>
    <xf numFmtId="0" fontId="27" fillId="0" borderId="0" xfId="2" applyFont="1" applyAlignment="1">
      <alignment horizontal="justify" vertical="distributed" wrapText="1"/>
    </xf>
    <xf numFmtId="0" fontId="1" fillId="0" borderId="120" xfId="2" applyBorder="1" applyAlignment="1">
      <alignment horizontal="center" vertical="center"/>
    </xf>
    <xf numFmtId="0" fontId="1" fillId="0" borderId="121" xfId="2" applyBorder="1" applyAlignment="1">
      <alignment horizontal="center" vertical="center"/>
    </xf>
    <xf numFmtId="0" fontId="1" fillId="0" borderId="122" xfId="2" applyBorder="1" applyAlignment="1">
      <alignment horizontal="center" vertical="center"/>
    </xf>
    <xf numFmtId="0" fontId="29" fillId="0" borderId="97" xfId="2" applyFont="1" applyBorder="1" applyAlignment="1">
      <alignment horizontal="center" vertical="center"/>
    </xf>
    <xf numFmtId="0" fontId="29" fillId="0" borderId="88" xfId="2" applyFont="1" applyBorder="1" applyAlignment="1">
      <alignment horizontal="center" vertical="center"/>
    </xf>
    <xf numFmtId="0" fontId="29" fillId="0" borderId="98" xfId="2" applyFont="1" applyBorder="1" applyAlignment="1">
      <alignment horizontal="center" vertical="center"/>
    </xf>
    <xf numFmtId="0" fontId="29" fillId="0" borderId="27" xfId="2" applyFont="1" applyBorder="1" applyAlignment="1">
      <alignment horizontal="center" vertical="center"/>
    </xf>
    <xf numFmtId="0" fontId="29" fillId="0" borderId="0" xfId="2" applyFont="1" applyAlignment="1">
      <alignment horizontal="center" vertical="center"/>
    </xf>
    <xf numFmtId="0" fontId="29" fillId="0" borderId="26" xfId="2" applyFont="1" applyBorder="1" applyAlignment="1">
      <alignment horizontal="center" vertical="center"/>
    </xf>
    <xf numFmtId="0" fontId="29" fillId="0" borderId="25" xfId="2" applyFont="1" applyBorder="1" applyAlignment="1">
      <alignment horizontal="center" vertical="center"/>
    </xf>
    <xf numFmtId="0" fontId="29" fillId="0" borderId="21" xfId="2" applyFont="1" applyBorder="1" applyAlignment="1">
      <alignment horizontal="center" vertical="center"/>
    </xf>
    <xf numFmtId="0" fontId="29" fillId="0" borderId="24" xfId="2" applyFont="1" applyBorder="1" applyAlignment="1">
      <alignment horizontal="center" vertical="center"/>
    </xf>
    <xf numFmtId="0" fontId="8" fillId="0" borderId="0" xfId="2" applyFont="1" applyAlignment="1" applyProtection="1">
      <alignment horizontal="center" vertical="center"/>
      <protection locked="0"/>
    </xf>
    <xf numFmtId="0" fontId="1" fillId="5" borderId="11" xfId="2" applyFill="1" applyBorder="1" applyAlignment="1" applyProtection="1">
      <alignment horizontal="left" vertical="center"/>
      <protection locked="0"/>
    </xf>
    <xf numFmtId="0" fontId="1" fillId="5" borderId="10" xfId="2" applyFill="1" applyBorder="1" applyAlignment="1" applyProtection="1">
      <alignment horizontal="left" vertical="center"/>
      <protection locked="0"/>
    </xf>
    <xf numFmtId="0" fontId="1" fillId="5" borderId="9" xfId="2" applyFill="1" applyBorder="1" applyAlignment="1" applyProtection="1">
      <alignment horizontal="left" vertical="center"/>
      <protection locked="0"/>
    </xf>
    <xf numFmtId="0" fontId="1" fillId="5" borderId="5" xfId="2" applyFill="1" applyBorder="1" applyAlignment="1" applyProtection="1">
      <alignment horizontal="left" vertical="center"/>
      <protection locked="0"/>
    </xf>
    <xf numFmtId="0" fontId="1" fillId="5" borderId="0" xfId="2" applyFill="1" applyAlignment="1" applyProtection="1">
      <alignment horizontal="left" vertical="center"/>
      <protection locked="0"/>
    </xf>
    <xf numFmtId="0" fontId="1" fillId="5" borderId="4" xfId="2" applyFill="1" applyBorder="1" applyAlignment="1" applyProtection="1">
      <alignment horizontal="left" vertical="center"/>
      <protection locked="0"/>
    </xf>
    <xf numFmtId="0" fontId="1" fillId="5" borderId="3" xfId="2" applyFill="1" applyBorder="1" applyAlignment="1" applyProtection="1">
      <alignment horizontal="left" vertical="center"/>
      <protection locked="0"/>
    </xf>
    <xf numFmtId="0" fontId="1" fillId="5" borderId="2" xfId="2" applyFill="1" applyBorder="1" applyAlignment="1" applyProtection="1">
      <alignment horizontal="left" vertical="center"/>
      <protection locked="0"/>
    </xf>
    <xf numFmtId="0" fontId="1" fillId="5" borderId="1" xfId="2" applyFill="1" applyBorder="1" applyAlignment="1" applyProtection="1">
      <alignment horizontal="left" vertical="center"/>
      <protection locked="0"/>
    </xf>
    <xf numFmtId="185" fontId="8" fillId="0" borderId="21" xfId="2" applyNumberFormat="1" applyFont="1" applyBorder="1" applyAlignment="1">
      <alignment horizontal="left" vertical="center"/>
    </xf>
    <xf numFmtId="58" fontId="1" fillId="0" borderId="0" xfId="2" applyNumberFormat="1" applyAlignment="1">
      <alignment horizontal="center" vertical="center"/>
    </xf>
    <xf numFmtId="0" fontId="1" fillId="0" borderId="87" xfId="2" applyBorder="1" applyAlignment="1">
      <alignment horizontal="distributed" vertical="center"/>
    </xf>
    <xf numFmtId="0" fontId="1" fillId="0" borderId="23" xfId="2" applyBorder="1" applyAlignment="1">
      <alignment horizontal="distributed"/>
    </xf>
    <xf numFmtId="0" fontId="1" fillId="0" borderId="30" xfId="2" applyBorder="1" applyAlignment="1">
      <alignment horizontal="distributed"/>
    </xf>
    <xf numFmtId="0" fontId="1" fillId="0" borderId="21" xfId="2" applyBorder="1" applyAlignment="1">
      <alignment horizontal="left" vertical="top" wrapText="1"/>
    </xf>
    <xf numFmtId="177" fontId="8" fillId="0" borderId="23" xfId="2" applyNumberFormat="1" applyFont="1" applyBorder="1" applyAlignment="1">
      <alignment horizontal="right" vertical="center"/>
    </xf>
    <xf numFmtId="0" fontId="29" fillId="0" borderId="0" xfId="2" applyFont="1" applyAlignment="1">
      <alignment vertical="top" wrapText="1"/>
    </xf>
    <xf numFmtId="0" fontId="29" fillId="0" borderId="2" xfId="2" applyFont="1" applyBorder="1" applyAlignment="1">
      <alignment vertical="top" wrapText="1"/>
    </xf>
    <xf numFmtId="0" fontId="8" fillId="0" borderId="0" xfId="2" applyFont="1" applyAlignment="1">
      <alignment horizontal="left" vertical="top"/>
    </xf>
    <xf numFmtId="0" fontId="8" fillId="0" borderId="0" xfId="2" applyFont="1" applyAlignment="1">
      <alignment vertical="center" shrinkToFit="1"/>
    </xf>
    <xf numFmtId="0" fontId="1" fillId="0" borderId="0" xfId="2" applyAlignment="1">
      <alignment vertical="center" shrinkToFit="1"/>
    </xf>
    <xf numFmtId="182" fontId="8" fillId="0" borderId="0" xfId="2" applyNumberFormat="1" applyFont="1" applyAlignment="1" applyProtection="1">
      <alignment horizontal="center" vertical="center"/>
      <protection locked="0"/>
    </xf>
    <xf numFmtId="177" fontId="8" fillId="0" borderId="0" xfId="2" applyNumberFormat="1" applyFont="1" applyAlignment="1">
      <alignment horizontal="center" vertical="center"/>
    </xf>
    <xf numFmtId="0" fontId="1" fillId="0" borderId="0" xfId="2" applyAlignment="1">
      <alignment wrapText="1"/>
    </xf>
    <xf numFmtId="180" fontId="8" fillId="0" borderId="0" xfId="2" applyNumberFormat="1" applyFont="1" applyAlignment="1">
      <alignment horizontal="center" vertical="center"/>
    </xf>
    <xf numFmtId="49" fontId="31" fillId="0" borderId="0" xfId="2" applyNumberFormat="1" applyFont="1" applyAlignment="1">
      <alignment vertical="distributed" wrapText="1"/>
    </xf>
    <xf numFmtId="49" fontId="8" fillId="0" borderId="21" xfId="2" applyNumberFormat="1" applyFont="1" applyBorder="1" applyAlignment="1">
      <alignment shrinkToFit="1"/>
    </xf>
    <xf numFmtId="49" fontId="8" fillId="0" borderId="0" xfId="2" applyNumberFormat="1" applyFont="1" applyAlignment="1">
      <alignment shrinkToFit="1"/>
    </xf>
    <xf numFmtId="0" fontId="1" fillId="0" borderId="0" xfId="2" applyAlignment="1">
      <alignment horizontal="left" vertical="top" wrapText="1"/>
    </xf>
    <xf numFmtId="58" fontId="1" fillId="0" borderId="0" xfId="2" applyNumberFormat="1" applyAlignment="1">
      <alignment horizontal="right" vertical="center"/>
    </xf>
    <xf numFmtId="0" fontId="1" fillId="0" borderId="29" xfId="2" applyBorder="1" applyAlignment="1">
      <alignment horizontal="left" vertical="top" wrapText="1"/>
    </xf>
    <xf numFmtId="0" fontId="1" fillId="0" borderId="22" xfId="2" applyBorder="1" applyAlignment="1">
      <alignment horizontal="left" vertical="top" wrapText="1"/>
    </xf>
    <xf numFmtId="0" fontId="1" fillId="0" borderId="28" xfId="2" applyBorder="1" applyAlignment="1">
      <alignment horizontal="left" vertical="top" wrapText="1"/>
    </xf>
    <xf numFmtId="0" fontId="1" fillId="0" borderId="29" xfId="2" applyBorder="1" applyAlignment="1">
      <alignment horizontal="left" vertical="center" wrapText="1"/>
    </xf>
    <xf numFmtId="0" fontId="1" fillId="0" borderId="22" xfId="2" applyBorder="1" applyAlignment="1">
      <alignment horizontal="left" vertical="center"/>
    </xf>
    <xf numFmtId="0" fontId="1" fillId="0" borderId="28" xfId="2" applyBorder="1" applyAlignment="1">
      <alignment horizontal="left" vertical="center"/>
    </xf>
    <xf numFmtId="49" fontId="8" fillId="0" borderId="21" xfId="2" applyNumberFormat="1" applyFont="1" applyBorder="1" applyAlignment="1">
      <alignment vertical="center" shrinkToFit="1"/>
    </xf>
    <xf numFmtId="49" fontId="8" fillId="0" borderId="0" xfId="2" applyNumberFormat="1" applyFont="1" applyAlignment="1">
      <alignment vertical="center" shrinkToFit="1"/>
    </xf>
    <xf numFmtId="0" fontId="8" fillId="0" borderId="21" xfId="2" applyFont="1" applyBorder="1" applyAlignment="1">
      <alignment horizontal="center" vertical="center" shrinkToFit="1"/>
    </xf>
    <xf numFmtId="0" fontId="8" fillId="0" borderId="0" xfId="2" applyFont="1" applyAlignment="1">
      <alignment horizontal="center" vertical="center" shrinkToFit="1"/>
    </xf>
    <xf numFmtId="0" fontId="8" fillId="0" borderId="29" xfId="2" applyFont="1" applyBorder="1" applyAlignment="1">
      <alignment horizontal="center" vertical="center"/>
    </xf>
    <xf numFmtId="0" fontId="8" fillId="0" borderId="28" xfId="2" applyFont="1" applyBorder="1" applyAlignment="1">
      <alignment horizontal="center" vertical="center"/>
    </xf>
    <xf numFmtId="0" fontId="8" fillId="0" borderId="27" xfId="2" applyFont="1" applyBorder="1" applyAlignment="1">
      <alignment horizontal="center" vertical="center"/>
    </xf>
    <xf numFmtId="0" fontId="8" fillId="0" borderId="26" xfId="2" applyFont="1" applyBorder="1" applyAlignment="1">
      <alignment horizontal="center" vertical="center"/>
    </xf>
    <xf numFmtId="0" fontId="8" fillId="0" borderId="25" xfId="2" applyFont="1" applyBorder="1" applyAlignment="1">
      <alignment horizontal="center" vertical="center"/>
    </xf>
    <xf numFmtId="0" fontId="8" fillId="0" borderId="24" xfId="2" applyFont="1" applyBorder="1" applyAlignment="1">
      <alignment horizontal="center" vertical="center"/>
    </xf>
    <xf numFmtId="180" fontId="8" fillId="0" borderId="0" xfId="2" applyNumberFormat="1" applyFont="1" applyAlignment="1">
      <alignment vertical="center"/>
    </xf>
    <xf numFmtId="0" fontId="1" fillId="0" borderId="0" xfId="2" applyAlignment="1">
      <alignment vertical="top" wrapText="1"/>
    </xf>
    <xf numFmtId="0" fontId="1" fillId="0" borderId="0" xfId="2" applyAlignment="1" applyProtection="1">
      <alignment horizontal="left"/>
      <protection locked="0"/>
    </xf>
    <xf numFmtId="0" fontId="1" fillId="0" borderId="0" xfId="2" applyAlignment="1" applyProtection="1">
      <alignment horizontal="left" vertical="top" wrapText="1"/>
      <protection locked="0"/>
    </xf>
    <xf numFmtId="0" fontId="37" fillId="4" borderId="12" xfId="3" applyFont="1" applyFill="1" applyBorder="1" applyAlignment="1" applyProtection="1">
      <alignment vertical="center"/>
      <protection locked="0"/>
    </xf>
    <xf numFmtId="0" fontId="36" fillId="0" borderId="12" xfId="2" applyFont="1" applyBorder="1"/>
    <xf numFmtId="0" fontId="1" fillId="0" borderId="117" xfId="2" applyBorder="1" applyAlignment="1">
      <alignment horizontal="center" vertical="center" textRotation="255"/>
    </xf>
    <xf numFmtId="0" fontId="1" fillId="0" borderId="109" xfId="2" applyBorder="1"/>
    <xf numFmtId="0" fontId="1" fillId="0" borderId="98" xfId="2" applyBorder="1"/>
    <xf numFmtId="0" fontId="8" fillId="0" borderId="109" xfId="2" applyFont="1" applyBorder="1" applyAlignment="1">
      <alignment vertical="top"/>
    </xf>
    <xf numFmtId="0" fontId="8" fillId="0" borderId="21" xfId="2" applyFont="1" applyBorder="1" applyAlignment="1">
      <alignment vertical="top"/>
    </xf>
    <xf numFmtId="0" fontId="81" fillId="14" borderId="0" xfId="0" applyFont="1" applyFill="1" applyAlignment="1">
      <alignment horizontal="center" vertical="center"/>
    </xf>
    <xf numFmtId="0" fontId="81" fillId="14" borderId="113" xfId="0" applyFont="1" applyFill="1" applyBorder="1" applyAlignment="1">
      <alignment horizontal="center" vertical="center"/>
    </xf>
    <xf numFmtId="182" fontId="8" fillId="0" borderId="0" xfId="2" applyNumberFormat="1" applyFont="1" applyAlignment="1">
      <alignment horizontal="distributed" vertical="center" justifyLastLine="1"/>
    </xf>
    <xf numFmtId="0" fontId="111" fillId="14" borderId="0" xfId="0" applyFont="1" applyFill="1">
      <alignment vertical="center"/>
    </xf>
    <xf numFmtId="0" fontId="111" fillId="14" borderId="113" xfId="0" applyFont="1" applyFill="1" applyBorder="1">
      <alignment vertical="center"/>
    </xf>
    <xf numFmtId="0" fontId="43" fillId="14" borderId="113" xfId="3" applyFont="1" applyFill="1" applyBorder="1" applyAlignment="1" applyProtection="1">
      <alignment horizontal="center" vertical="center"/>
    </xf>
    <xf numFmtId="0" fontId="89" fillId="0" borderId="0" xfId="0" applyFont="1" applyAlignment="1">
      <alignment horizontal="justify" vertical="justify" wrapText="1"/>
    </xf>
    <xf numFmtId="0" fontId="89" fillId="0" borderId="31" xfId="0" applyFont="1" applyBorder="1" applyAlignment="1">
      <alignment horizontal="center" vertical="center"/>
    </xf>
    <xf numFmtId="0" fontId="89" fillId="0" borderId="30" xfId="0" applyFont="1" applyBorder="1" applyAlignment="1">
      <alignment horizontal="center" vertical="center"/>
    </xf>
    <xf numFmtId="0" fontId="89" fillId="0" borderId="97" xfId="0" applyFont="1" applyBorder="1" applyAlignment="1">
      <alignment horizontal="center" vertical="center"/>
    </xf>
    <xf numFmtId="0" fontId="89" fillId="0" borderId="109" xfId="0" applyFont="1" applyBorder="1" applyAlignment="1">
      <alignment horizontal="center" vertical="center"/>
    </xf>
    <xf numFmtId="0" fontId="89" fillId="0" borderId="98" xfId="0" applyFont="1" applyBorder="1" applyAlignment="1">
      <alignment horizontal="center" vertical="center"/>
    </xf>
    <xf numFmtId="0" fontId="89" fillId="0" borderId="27" xfId="0" applyFont="1" applyBorder="1" applyAlignment="1">
      <alignment horizontal="center" vertical="center"/>
    </xf>
    <xf numFmtId="0" fontId="89" fillId="0" borderId="26" xfId="0" applyFont="1" applyBorder="1" applyAlignment="1">
      <alignment horizontal="center" vertical="center"/>
    </xf>
    <xf numFmtId="0" fontId="89" fillId="0" borderId="25" xfId="0" applyFont="1" applyBorder="1" applyAlignment="1">
      <alignment horizontal="center" vertical="center"/>
    </xf>
    <xf numFmtId="0" fontId="89" fillId="0" borderId="21" xfId="0" applyFont="1" applyBorder="1" applyAlignment="1">
      <alignment horizontal="center" vertical="center"/>
    </xf>
    <xf numFmtId="0" fontId="89" fillId="0" borderId="24" xfId="0" applyFont="1" applyBorder="1" applyAlignment="1">
      <alignment horizontal="center" vertical="center"/>
    </xf>
    <xf numFmtId="182" fontId="89" fillId="0" borderId="27" xfId="0" applyNumberFormat="1" applyFont="1" applyBorder="1" applyAlignment="1">
      <alignment horizontal="distributed" vertical="center" justifyLastLine="1"/>
    </xf>
    <xf numFmtId="182" fontId="89" fillId="0" borderId="0" xfId="0" applyNumberFormat="1" applyFont="1" applyAlignment="1">
      <alignment horizontal="distributed" vertical="center" justifyLastLine="1"/>
    </xf>
    <xf numFmtId="182" fontId="89" fillId="0" borderId="26" xfId="0" applyNumberFormat="1" applyFont="1" applyBorder="1" applyAlignment="1">
      <alignment horizontal="distributed" vertical="center" justifyLastLine="1"/>
    </xf>
    <xf numFmtId="182" fontId="89" fillId="0" borderId="109" xfId="0" applyNumberFormat="1" applyFont="1" applyBorder="1" applyAlignment="1">
      <alignment horizontal="center" vertical="center"/>
    </xf>
    <xf numFmtId="0" fontId="89" fillId="0" borderId="0" xfId="0" applyFont="1" applyAlignment="1">
      <alignment vertical="top" wrapText="1"/>
    </xf>
    <xf numFmtId="0" fontId="89" fillId="0" borderId="109" xfId="0" applyFont="1" applyBorder="1" applyAlignment="1">
      <alignment vertical="center" wrapText="1"/>
    </xf>
    <xf numFmtId="0" fontId="89" fillId="0" borderId="0" xfId="0" applyFont="1" applyAlignment="1">
      <alignment vertical="center" wrapText="1"/>
    </xf>
    <xf numFmtId="0" fontId="89" fillId="0" borderId="21" xfId="0" applyFont="1" applyBorder="1" applyAlignment="1">
      <alignment vertical="center" wrapText="1"/>
    </xf>
    <xf numFmtId="182" fontId="89" fillId="0" borderId="27" xfId="0" applyNumberFormat="1" applyFont="1" applyBorder="1" applyAlignment="1">
      <alignment horizontal="center" vertical="center" justifyLastLine="1"/>
    </xf>
    <xf numFmtId="182" fontId="89" fillId="0" borderId="0" xfId="0" applyNumberFormat="1" applyFont="1" applyAlignment="1">
      <alignment horizontal="center" vertical="center" justifyLastLine="1"/>
    </xf>
    <xf numFmtId="182" fontId="89" fillId="0" borderId="26" xfId="0" applyNumberFormat="1" applyFont="1" applyBorder="1" applyAlignment="1">
      <alignment horizontal="center" vertical="center" justifyLastLine="1"/>
    </xf>
    <xf numFmtId="182" fontId="89" fillId="0" borderId="25" xfId="0" applyNumberFormat="1" applyFont="1" applyBorder="1" applyAlignment="1">
      <alignment horizontal="center" vertical="center" justifyLastLine="1"/>
    </xf>
    <xf numFmtId="182" fontId="89" fillId="0" borderId="21" xfId="0" applyNumberFormat="1" applyFont="1" applyBorder="1" applyAlignment="1">
      <alignment horizontal="center" vertical="center" justifyLastLine="1"/>
    </xf>
    <xf numFmtId="182" fontId="89" fillId="0" borderId="24" xfId="0" applyNumberFormat="1" applyFont="1" applyBorder="1" applyAlignment="1">
      <alignment horizontal="center" vertical="center" justifyLastLine="1"/>
    </xf>
    <xf numFmtId="0" fontId="89" fillId="0" borderId="21" xfId="0" applyFont="1" applyBorder="1" applyAlignment="1">
      <alignment vertical="top" wrapText="1"/>
    </xf>
    <xf numFmtId="182" fontId="89" fillId="0" borderId="0" xfId="0" applyNumberFormat="1" applyFont="1" applyAlignment="1">
      <alignment horizontal="center" vertical="center"/>
    </xf>
    <xf numFmtId="0" fontId="109" fillId="0" borderId="27" xfId="0" applyFont="1" applyBorder="1" applyAlignment="1">
      <alignment horizontal="center" vertical="center"/>
    </xf>
    <xf numFmtId="0" fontId="109" fillId="0" borderId="0" xfId="0" applyFont="1" applyAlignment="1">
      <alignment horizontal="center" vertical="center"/>
    </xf>
    <xf numFmtId="0" fontId="109" fillId="0" borderId="26" xfId="0" applyFont="1" applyBorder="1" applyAlignment="1">
      <alignment horizontal="center" vertical="center"/>
    </xf>
    <xf numFmtId="0" fontId="109" fillId="0" borderId="25" xfId="0" applyFont="1" applyBorder="1" applyAlignment="1">
      <alignment horizontal="center" vertical="center"/>
    </xf>
    <xf numFmtId="0" fontId="109" fillId="0" borderId="21" xfId="0" applyFont="1" applyBorder="1" applyAlignment="1">
      <alignment horizontal="center" vertical="center"/>
    </xf>
    <xf numFmtId="0" fontId="109" fillId="0" borderId="24" xfId="0" applyFont="1" applyBorder="1" applyAlignment="1">
      <alignment horizontal="center" vertical="center"/>
    </xf>
    <xf numFmtId="49" fontId="40" fillId="0" borderId="133" xfId="15" applyNumberFormat="1" applyFont="1" applyBorder="1" applyAlignment="1">
      <alignment horizontal="center" vertical="center" textRotation="255"/>
    </xf>
    <xf numFmtId="49" fontId="40" fillId="0" borderId="134" xfId="15" applyNumberFormat="1" applyFont="1" applyBorder="1" applyAlignment="1">
      <alignment horizontal="center" vertical="center" textRotation="255"/>
    </xf>
    <xf numFmtId="49" fontId="40" fillId="0" borderId="27" xfId="15" applyNumberFormat="1" applyFont="1" applyBorder="1" applyAlignment="1">
      <alignment horizontal="center" vertical="center" textRotation="255"/>
    </xf>
    <xf numFmtId="49" fontId="40" fillId="0" borderId="26" xfId="15" applyNumberFormat="1" applyFont="1" applyBorder="1" applyAlignment="1">
      <alignment horizontal="center" vertical="center" textRotation="255"/>
    </xf>
    <xf numFmtId="49" fontId="40" fillId="0" borderId="25" xfId="15" applyNumberFormat="1" applyFont="1" applyBorder="1" applyAlignment="1">
      <alignment horizontal="center" vertical="center" textRotation="255"/>
    </xf>
    <xf numFmtId="49" fontId="40" fillId="0" borderId="24" xfId="15" applyNumberFormat="1" applyFont="1" applyBorder="1" applyAlignment="1">
      <alignment horizontal="center" vertical="center" textRotation="255"/>
    </xf>
    <xf numFmtId="0" fontId="40" fillId="0" borderId="0" xfId="15" applyFont="1" applyAlignment="1">
      <alignment horizontal="left" vertical="center" wrapText="1"/>
    </xf>
    <xf numFmtId="0" fontId="40" fillId="0" borderId="0" xfId="16" applyFont="1" applyAlignment="1">
      <alignment horizontal="left" vertical="center" wrapText="1"/>
    </xf>
    <xf numFmtId="49" fontId="117" fillId="0" borderId="124" xfId="2" applyNumberFormat="1" applyFont="1" applyBorder="1" applyAlignment="1">
      <alignment horizontal="center" vertical="center" textRotation="255"/>
    </xf>
    <xf numFmtId="49" fontId="117" fillId="0" borderId="139" xfId="2" applyNumberFormat="1" applyFont="1" applyBorder="1" applyAlignment="1">
      <alignment horizontal="center" vertical="center" textRotation="255"/>
    </xf>
    <xf numFmtId="49" fontId="117" fillId="0" borderId="130" xfId="2" applyNumberFormat="1" applyFont="1" applyBorder="1" applyAlignment="1">
      <alignment horizontal="center" vertical="center" textRotation="255"/>
    </xf>
    <xf numFmtId="49" fontId="40" fillId="0" borderId="158" xfId="15" applyNumberFormat="1" applyFont="1" applyBorder="1" applyAlignment="1">
      <alignment horizontal="center" vertical="center"/>
    </xf>
    <xf numFmtId="49" fontId="40" fillId="0" borderId="88" xfId="15" applyNumberFormat="1" applyFont="1" applyBorder="1" applyAlignment="1">
      <alignment horizontal="center" vertical="center"/>
    </xf>
    <xf numFmtId="49" fontId="40" fillId="0" borderId="159" xfId="15" applyNumberFormat="1" applyFont="1" applyBorder="1" applyAlignment="1">
      <alignment horizontal="center" vertical="center"/>
    </xf>
    <xf numFmtId="49" fontId="40" fillId="0" borderId="25" xfId="15" applyNumberFormat="1" applyFont="1" applyBorder="1" applyAlignment="1">
      <alignment horizontal="center" vertical="center"/>
    </xf>
    <xf numFmtId="49" fontId="40" fillId="0" borderId="129" xfId="15" applyNumberFormat="1" applyFont="1" applyBorder="1" applyAlignment="1">
      <alignment horizontal="center" vertical="center"/>
    </xf>
    <xf numFmtId="49" fontId="40" fillId="0" borderId="24" xfId="15" applyNumberFormat="1" applyFont="1" applyBorder="1" applyAlignment="1">
      <alignment horizontal="center" vertical="center"/>
    </xf>
    <xf numFmtId="0" fontId="40" fillId="0" borderId="0" xfId="15" applyFont="1" applyAlignment="1">
      <alignment vertical="center" wrapText="1"/>
    </xf>
    <xf numFmtId="0" fontId="115" fillId="0" borderId="141" xfId="11" applyFont="1" applyBorder="1" applyAlignment="1">
      <alignment vertical="center" wrapText="1"/>
    </xf>
    <xf numFmtId="0" fontId="115" fillId="0" borderId="142" xfId="11" applyFont="1" applyBorder="1" applyAlignment="1">
      <alignment vertical="center" wrapText="1"/>
    </xf>
    <xf numFmtId="0" fontId="115" fillId="0" borderId="144" xfId="11" applyFont="1" applyBorder="1" applyAlignment="1">
      <alignment vertical="center" wrapText="1"/>
    </xf>
    <xf numFmtId="0" fontId="115" fillId="0" borderId="145" xfId="11" applyFont="1" applyBorder="1" applyAlignment="1">
      <alignment vertical="center" wrapText="1"/>
    </xf>
    <xf numFmtId="49" fontId="40" fillId="0" borderId="154" xfId="15" applyNumberFormat="1" applyFont="1" applyBorder="1" applyAlignment="1">
      <alignment horizontal="center" vertical="center"/>
    </xf>
    <xf numFmtId="0" fontId="36" fillId="0" borderId="0" xfId="2" applyFont="1" applyAlignment="1">
      <alignment horizontal="justify" vertical="distributed" wrapText="1"/>
    </xf>
    <xf numFmtId="0" fontId="36" fillId="0" borderId="0" xfId="2" applyFont="1"/>
    <xf numFmtId="49" fontId="36" fillId="0" borderId="0" xfId="2" applyNumberFormat="1" applyFont="1" applyAlignment="1">
      <alignment horizontal="center"/>
    </xf>
    <xf numFmtId="49" fontId="36" fillId="0" borderId="21" xfId="2" applyNumberFormat="1" applyFont="1" applyBorder="1" applyAlignment="1">
      <alignment horizontal="left" vertical="center" shrinkToFit="1"/>
    </xf>
    <xf numFmtId="0" fontId="36" fillId="0" borderId="0" xfId="2" applyFont="1" applyAlignment="1">
      <alignment horizontal="left" vertical="center" wrapText="1"/>
    </xf>
    <xf numFmtId="0" fontId="40" fillId="0" borderId="0" xfId="2" applyFont="1" applyAlignment="1">
      <alignment vertical="center" wrapText="1"/>
    </xf>
    <xf numFmtId="0" fontId="40" fillId="0" borderId="0" xfId="2" applyFont="1" applyAlignment="1">
      <alignment horizontal="center" vertical="center"/>
    </xf>
    <xf numFmtId="0" fontId="40" fillId="0" borderId="0" xfId="2" applyFont="1" applyAlignment="1">
      <alignment horizontal="left" vertical="center"/>
    </xf>
    <xf numFmtId="0" fontId="36" fillId="0" borderId="0" xfId="2" applyFont="1" applyAlignment="1">
      <alignment horizontal="center" vertical="center"/>
    </xf>
    <xf numFmtId="177" fontId="40" fillId="0" borderId="0" xfId="2" applyNumberFormat="1" applyFont="1" applyAlignment="1">
      <alignment horizontal="center" vertical="center"/>
    </xf>
    <xf numFmtId="180" fontId="40" fillId="0" borderId="0" xfId="2" applyNumberFormat="1" applyFont="1" applyAlignment="1">
      <alignment horizontal="center" vertical="center"/>
    </xf>
    <xf numFmtId="186" fontId="40" fillId="0" borderId="0" xfId="2" applyNumberFormat="1" applyFont="1" applyAlignment="1">
      <alignment horizontal="center" vertical="center"/>
    </xf>
    <xf numFmtId="180" fontId="40" fillId="0" borderId="0" xfId="2" applyNumberFormat="1" applyFont="1" applyAlignment="1">
      <alignment horizontal="right" vertical="center"/>
    </xf>
    <xf numFmtId="0" fontId="40" fillId="0" borderId="0" xfId="2" applyFont="1" applyAlignment="1">
      <alignment horizontal="left" vertical="center" wrapText="1"/>
    </xf>
    <xf numFmtId="0" fontId="36" fillId="0" borderId="0" xfId="2" applyFont="1" applyAlignment="1">
      <alignment wrapText="1"/>
    </xf>
    <xf numFmtId="0" fontId="36" fillId="0" borderId="0" xfId="2" applyFont="1" applyAlignment="1">
      <alignment vertical="center" wrapText="1"/>
    </xf>
    <xf numFmtId="177" fontId="40" fillId="0" borderId="0" xfId="2" applyNumberFormat="1" applyFont="1" applyAlignment="1">
      <alignment horizontal="right" vertical="center"/>
    </xf>
    <xf numFmtId="0" fontId="40" fillId="0" borderId="0" xfId="2" applyFont="1" applyAlignment="1">
      <alignment horizontal="left" vertical="top"/>
    </xf>
    <xf numFmtId="0" fontId="40" fillId="0" borderId="133" xfId="2" applyFont="1" applyBorder="1" applyAlignment="1">
      <alignment horizontal="center" vertical="center" wrapText="1"/>
    </xf>
    <xf numFmtId="0" fontId="40" fillId="0" borderId="88" xfId="2" applyFont="1" applyBorder="1" applyAlignment="1">
      <alignment horizontal="center" vertical="center"/>
    </xf>
    <xf numFmtId="0" fontId="40" fillId="0" borderId="134" xfId="2" applyFont="1" applyBorder="1" applyAlignment="1">
      <alignment horizontal="center" vertical="center"/>
    </xf>
    <xf numFmtId="0" fontId="40" fillId="0" borderId="27" xfId="2" applyFont="1" applyBorder="1" applyAlignment="1">
      <alignment horizontal="center" vertical="center"/>
    </xf>
    <xf numFmtId="0" fontId="40" fillId="0" borderId="26" xfId="2" applyFont="1" applyBorder="1" applyAlignment="1">
      <alignment horizontal="center" vertical="center"/>
    </xf>
    <xf numFmtId="0" fontId="40" fillId="0" borderId="25" xfId="2" applyFont="1" applyBorder="1" applyAlignment="1">
      <alignment horizontal="center" vertical="center"/>
    </xf>
    <xf numFmtId="0" fontId="40" fillId="0" borderId="129" xfId="2" applyFont="1" applyBorder="1" applyAlignment="1">
      <alignment horizontal="center" vertical="center"/>
    </xf>
    <xf numFmtId="0" fontId="40" fillId="0" borderId="24" xfId="2" applyFont="1" applyBorder="1" applyAlignment="1">
      <alignment horizontal="center" vertical="center"/>
    </xf>
    <xf numFmtId="49" fontId="1" fillId="0" borderId="97" xfId="2" applyNumberFormat="1" applyBorder="1" applyAlignment="1">
      <alignment horizontal="center" vertical="center" textRotation="255"/>
    </xf>
    <xf numFmtId="49" fontId="1" fillId="0" borderId="98" xfId="2" applyNumberFormat="1" applyBorder="1" applyAlignment="1">
      <alignment horizontal="center" vertical="center" textRotation="255"/>
    </xf>
    <xf numFmtId="49" fontId="1" fillId="0" borderId="27" xfId="2" applyNumberFormat="1" applyBorder="1" applyAlignment="1">
      <alignment horizontal="center" vertical="center" textRotation="255"/>
    </xf>
    <xf numFmtId="49" fontId="1" fillId="0" borderId="26" xfId="2" applyNumberFormat="1" applyBorder="1" applyAlignment="1">
      <alignment horizontal="center" vertical="center" textRotation="255"/>
    </xf>
    <xf numFmtId="49" fontId="1" fillId="0" borderId="25" xfId="2" applyNumberFormat="1" applyBorder="1" applyAlignment="1">
      <alignment horizontal="center" vertical="center" textRotation="255"/>
    </xf>
    <xf numFmtId="49" fontId="1" fillId="0" borderId="24" xfId="2" applyNumberFormat="1" applyBorder="1" applyAlignment="1">
      <alignment horizontal="center" vertical="center" textRotation="255"/>
    </xf>
    <xf numFmtId="49" fontId="8" fillId="0" borderId="97" xfId="2" applyNumberFormat="1" applyFont="1" applyBorder="1" applyAlignment="1">
      <alignment horizontal="center" vertical="center"/>
    </xf>
    <xf numFmtId="49" fontId="8" fillId="0" borderId="109" xfId="2" applyNumberFormat="1" applyFont="1" applyBorder="1" applyAlignment="1">
      <alignment horizontal="center" vertical="center"/>
    </xf>
    <xf numFmtId="49" fontId="8" fillId="0" borderId="98" xfId="2" applyNumberFormat="1" applyFont="1" applyBorder="1" applyAlignment="1">
      <alignment horizontal="center" vertical="center"/>
    </xf>
    <xf numFmtId="49" fontId="8" fillId="0" borderId="25" xfId="2" applyNumberFormat="1" applyFont="1" applyBorder="1" applyAlignment="1">
      <alignment horizontal="center" vertical="center"/>
    </xf>
    <xf numFmtId="49" fontId="8" fillId="0" borderId="21" xfId="2" applyNumberFormat="1" applyFont="1" applyBorder="1" applyAlignment="1">
      <alignment horizontal="center" vertical="center"/>
    </xf>
    <xf numFmtId="49" fontId="8" fillId="0" borderId="24" xfId="2" applyNumberFormat="1" applyFont="1" applyBorder="1" applyAlignment="1">
      <alignment horizontal="center" vertical="center"/>
    </xf>
    <xf numFmtId="0" fontId="1" fillId="0" borderId="0" xfId="2" applyAlignment="1">
      <alignment vertical="distributed"/>
    </xf>
    <xf numFmtId="49" fontId="1" fillId="0" borderId="0" xfId="2" applyNumberFormat="1" applyAlignment="1">
      <alignment horizontal="center"/>
    </xf>
    <xf numFmtId="49" fontId="1" fillId="0" borderId="21" xfId="2" applyNumberFormat="1" applyBorder="1" applyAlignment="1">
      <alignment horizontal="left" vertical="center" shrinkToFit="1"/>
    </xf>
    <xf numFmtId="49" fontId="36" fillId="0" borderId="109" xfId="2" applyNumberFormat="1" applyFont="1" applyBorder="1" applyAlignment="1">
      <alignment vertical="center"/>
    </xf>
    <xf numFmtId="0" fontId="36" fillId="0" borderId="109" xfId="2" applyFont="1" applyBorder="1" applyAlignment="1">
      <alignment vertical="center"/>
    </xf>
    <xf numFmtId="0" fontId="36" fillId="0" borderId="98" xfId="2" applyFont="1" applyBorder="1" applyAlignment="1">
      <alignment vertical="center"/>
    </xf>
    <xf numFmtId="49" fontId="36" fillId="0" borderId="0" xfId="2" applyNumberFormat="1" applyFont="1" applyAlignment="1">
      <alignment vertical="center"/>
    </xf>
    <xf numFmtId="0" fontId="36" fillId="0" borderId="0" xfId="2" applyFont="1" applyAlignment="1">
      <alignment vertical="center"/>
    </xf>
    <xf numFmtId="0" fontId="36" fillId="0" borderId="26" xfId="2" applyFont="1" applyBorder="1" applyAlignment="1">
      <alignment vertical="center"/>
    </xf>
    <xf numFmtId="0" fontId="36" fillId="0" borderId="21" xfId="2" applyFont="1" applyBorder="1" applyAlignment="1">
      <alignment vertical="center"/>
    </xf>
    <xf numFmtId="0" fontId="36" fillId="0" borderId="24" xfId="2" applyFont="1" applyBorder="1" applyAlignment="1">
      <alignment vertical="center"/>
    </xf>
    <xf numFmtId="49" fontId="36" fillId="0" borderId="21" xfId="2" applyNumberFormat="1" applyFont="1" applyBorder="1" applyAlignment="1">
      <alignment vertical="center"/>
    </xf>
    <xf numFmtId="49" fontId="36" fillId="0" borderId="97" xfId="2" applyNumberFormat="1" applyFont="1" applyBorder="1" applyAlignment="1">
      <alignment vertical="center"/>
    </xf>
    <xf numFmtId="49" fontId="36" fillId="0" borderId="27" xfId="2" applyNumberFormat="1" applyFont="1" applyBorder="1" applyAlignment="1">
      <alignment vertical="center"/>
    </xf>
    <xf numFmtId="0" fontId="36" fillId="0" borderId="25" xfId="2" applyFont="1" applyBorder="1" applyAlignment="1">
      <alignment vertical="center"/>
    </xf>
    <xf numFmtId="49" fontId="36" fillId="0" borderId="21" xfId="2" applyNumberFormat="1" applyFont="1" applyBorder="1" applyAlignment="1">
      <alignment horizontal="center" vertical="center"/>
    </xf>
    <xf numFmtId="49" fontId="100" fillId="0" borderId="97" xfId="11" applyNumberFormat="1" applyFont="1" applyBorder="1" applyAlignment="1">
      <alignment horizontal="center" vertical="center"/>
    </xf>
    <xf numFmtId="49" fontId="100" fillId="0" borderId="109" xfId="11" applyNumberFormat="1" applyFont="1" applyBorder="1" applyAlignment="1">
      <alignment horizontal="center" vertical="center"/>
    </xf>
    <xf numFmtId="49" fontId="100" fillId="0" borderId="98" xfId="11" applyNumberFormat="1" applyFont="1" applyBorder="1" applyAlignment="1">
      <alignment horizontal="center" vertical="center"/>
    </xf>
    <xf numFmtId="49" fontId="100" fillId="0" borderId="27" xfId="11" applyNumberFormat="1" applyFont="1" applyBorder="1" applyAlignment="1">
      <alignment horizontal="center" vertical="center"/>
    </xf>
    <xf numFmtId="49" fontId="100" fillId="0" borderId="0" xfId="11" applyNumberFormat="1" applyFont="1" applyAlignment="1">
      <alignment horizontal="center" vertical="center"/>
    </xf>
    <xf numFmtId="49" fontId="100" fillId="0" borderId="26" xfId="11" applyNumberFormat="1" applyFont="1" applyBorder="1" applyAlignment="1">
      <alignment horizontal="center" vertical="center"/>
    </xf>
    <xf numFmtId="49" fontId="100" fillId="0" borderId="25" xfId="11" applyNumberFormat="1" applyFont="1" applyBorder="1" applyAlignment="1">
      <alignment horizontal="center" vertical="center"/>
    </xf>
    <xf numFmtId="49" fontId="100" fillId="0" borderId="21" xfId="11" applyNumberFormat="1" applyFont="1" applyBorder="1" applyAlignment="1">
      <alignment horizontal="center" vertical="center"/>
    </xf>
    <xf numFmtId="49" fontId="100" fillId="0" borderId="24" xfId="11" applyNumberFormat="1" applyFont="1" applyBorder="1" applyAlignment="1">
      <alignment horizontal="center" vertical="center"/>
    </xf>
    <xf numFmtId="49" fontId="100" fillId="0" borderId="0" xfId="11" applyNumberFormat="1" applyFont="1" applyAlignment="1">
      <alignment horizontal="distributed" vertical="center"/>
    </xf>
    <xf numFmtId="49" fontId="100" fillId="0" borderId="27" xfId="11" applyNumberFormat="1" applyFont="1" applyBorder="1" applyAlignment="1">
      <alignment horizontal="center" vertical="center" textRotation="255"/>
    </xf>
    <xf numFmtId="0" fontId="100" fillId="0" borderId="0" xfId="11" applyFont="1" applyAlignment="1">
      <alignment vertical="center" textRotation="255"/>
    </xf>
    <xf numFmtId="0" fontId="100" fillId="0" borderId="26" xfId="11" applyFont="1" applyBorder="1" applyAlignment="1">
      <alignment vertical="center" textRotation="255"/>
    </xf>
    <xf numFmtId="0" fontId="100" fillId="0" borderId="27" xfId="11" applyFont="1" applyBorder="1" applyAlignment="1">
      <alignment vertical="center" textRotation="255"/>
    </xf>
    <xf numFmtId="0" fontId="100" fillId="0" borderId="25" xfId="11" applyFont="1" applyBorder="1" applyAlignment="1">
      <alignment vertical="center" textRotation="255"/>
    </xf>
    <xf numFmtId="0" fontId="100" fillId="0" borderId="21" xfId="11" applyFont="1" applyBorder="1" applyAlignment="1">
      <alignment vertical="center" textRotation="255"/>
    </xf>
    <xf numFmtId="0" fontId="100" fillId="0" borderId="24" xfId="11" applyFont="1" applyBorder="1" applyAlignment="1">
      <alignment vertical="center" textRotation="255"/>
    </xf>
    <xf numFmtId="49" fontId="100" fillId="0" borderId="97" xfId="11" applyNumberFormat="1" applyFont="1" applyBorder="1" applyAlignment="1">
      <alignment horizontal="center" vertical="center" textRotation="255"/>
    </xf>
    <xf numFmtId="49" fontId="100" fillId="0" borderId="109" xfId="11" applyNumberFormat="1" applyFont="1" applyBorder="1" applyAlignment="1">
      <alignment horizontal="center" vertical="center" textRotation="255"/>
    </xf>
    <xf numFmtId="49" fontId="100" fillId="0" borderId="98" xfId="11" applyNumberFormat="1" applyFont="1" applyBorder="1" applyAlignment="1">
      <alignment horizontal="center" vertical="center" textRotation="255"/>
    </xf>
    <xf numFmtId="49" fontId="100" fillId="0" borderId="0" xfId="11" applyNumberFormat="1" applyFont="1" applyAlignment="1">
      <alignment horizontal="center" vertical="center" textRotation="255"/>
    </xf>
    <xf numFmtId="49" fontId="100" fillId="0" borderId="26" xfId="11" applyNumberFormat="1" applyFont="1" applyBorder="1" applyAlignment="1">
      <alignment horizontal="center" vertical="center" textRotation="255"/>
    </xf>
    <xf numFmtId="49" fontId="100" fillId="0" borderId="25" xfId="11" applyNumberFormat="1" applyFont="1" applyBorder="1" applyAlignment="1">
      <alignment horizontal="center" vertical="center" textRotation="255"/>
    </xf>
    <xf numFmtId="49" fontId="100" fillId="0" borderId="21" xfId="11" applyNumberFormat="1" applyFont="1" applyBorder="1" applyAlignment="1">
      <alignment horizontal="center" vertical="center" textRotation="255"/>
    </xf>
    <xf numFmtId="49" fontId="100" fillId="0" borderId="24" xfId="11" applyNumberFormat="1" applyFont="1" applyBorder="1" applyAlignment="1">
      <alignment horizontal="center" vertical="center" textRotation="255"/>
    </xf>
    <xf numFmtId="49" fontId="100" fillId="0" borderId="31" xfId="11" applyNumberFormat="1" applyFont="1" applyBorder="1" applyAlignment="1">
      <alignment horizontal="center" vertical="center"/>
    </xf>
    <xf numFmtId="0" fontId="100" fillId="0" borderId="87" xfId="11" applyFont="1" applyBorder="1" applyAlignment="1">
      <alignment horizontal="center" vertical="center"/>
    </xf>
    <xf numFmtId="0" fontId="100" fillId="0" borderId="30" xfId="11" applyFont="1" applyBorder="1" applyAlignment="1">
      <alignment horizontal="center" vertical="center"/>
    </xf>
    <xf numFmtId="0" fontId="100" fillId="0" borderId="0" xfId="11" applyFont="1" applyAlignment="1">
      <alignment horizontal="center" vertical="center"/>
    </xf>
    <xf numFmtId="0" fontId="100" fillId="0" borderId="26" xfId="11" applyFont="1" applyBorder="1" applyAlignment="1">
      <alignment horizontal="center" vertical="center"/>
    </xf>
    <xf numFmtId="0" fontId="100" fillId="0" borderId="25" xfId="11" applyFont="1" applyBorder="1" applyAlignment="1">
      <alignment horizontal="center" vertical="center"/>
    </xf>
    <xf numFmtId="0" fontId="100" fillId="0" borderId="21" xfId="11" applyFont="1" applyBorder="1" applyAlignment="1">
      <alignment horizontal="center" vertical="center"/>
    </xf>
    <xf numFmtId="0" fontId="100" fillId="0" borderId="24" xfId="11" applyFont="1" applyBorder="1" applyAlignment="1">
      <alignment horizontal="center" vertical="center"/>
    </xf>
    <xf numFmtId="0" fontId="100" fillId="0" borderId="97" xfId="11" applyFont="1" applyBorder="1" applyAlignment="1">
      <alignment horizontal="center"/>
    </xf>
    <xf numFmtId="0" fontId="100" fillId="0" borderId="98" xfId="11" applyFont="1" applyBorder="1" applyAlignment="1">
      <alignment horizontal="center"/>
    </xf>
    <xf numFmtId="0" fontId="104" fillId="0" borderId="97" xfId="11" applyFont="1" applyBorder="1" applyAlignment="1">
      <alignment horizontal="center"/>
    </xf>
    <xf numFmtId="0" fontId="10" fillId="0" borderId="109" xfId="11" applyBorder="1" applyAlignment="1">
      <alignment horizontal="center"/>
    </xf>
    <xf numFmtId="0" fontId="10" fillId="0" borderId="98" xfId="11" applyBorder="1" applyAlignment="1">
      <alignment horizontal="center"/>
    </xf>
    <xf numFmtId="0" fontId="104" fillId="0" borderId="25" xfId="11" applyFont="1" applyBorder="1" applyAlignment="1">
      <alignment horizontal="center" vertical="top"/>
    </xf>
    <xf numFmtId="0" fontId="10" fillId="0" borderId="21" xfId="11" applyBorder="1" applyAlignment="1">
      <alignment horizontal="center" vertical="top"/>
    </xf>
    <xf numFmtId="0" fontId="10" fillId="0" borderId="24" xfId="11" applyBorder="1" applyAlignment="1">
      <alignment horizontal="center" vertical="top"/>
    </xf>
    <xf numFmtId="0" fontId="100" fillId="0" borderId="27" xfId="11" applyFont="1" applyBorder="1" applyAlignment="1">
      <alignment horizontal="distributed" vertical="distributed" textRotation="255" justifyLastLine="1"/>
    </xf>
    <xf numFmtId="0" fontId="100" fillId="0" borderId="26" xfId="11" applyFont="1" applyBorder="1" applyAlignment="1">
      <alignment horizontal="distributed" vertical="distributed" justifyLastLine="1"/>
    </xf>
    <xf numFmtId="0" fontId="100" fillId="0" borderId="27" xfId="11" applyFont="1" applyBorder="1" applyAlignment="1">
      <alignment horizontal="distributed" vertical="distributed" justifyLastLine="1"/>
    </xf>
    <xf numFmtId="0" fontId="100" fillId="0" borderId="25" xfId="11" applyFont="1" applyBorder="1" applyAlignment="1">
      <alignment horizontal="distributed" vertical="distributed" justifyLastLine="1"/>
    </xf>
    <xf numFmtId="0" fontId="100" fillId="0" borderId="24" xfId="11" applyFont="1" applyBorder="1" applyAlignment="1">
      <alignment horizontal="distributed" vertical="distributed" justifyLastLine="1"/>
    </xf>
    <xf numFmtId="0" fontId="43" fillId="4" borderId="12" xfId="3" applyFont="1" applyFill="1" applyBorder="1" applyAlignment="1" applyProtection="1">
      <alignment horizontal="center" vertical="center"/>
      <protection locked="0"/>
    </xf>
    <xf numFmtId="49" fontId="1" fillId="0" borderId="97" xfId="2" applyNumberFormat="1" applyBorder="1" applyAlignment="1">
      <alignment horizontal="center" vertical="center"/>
    </xf>
    <xf numFmtId="49" fontId="1" fillId="0" borderId="109" xfId="2" applyNumberFormat="1" applyBorder="1" applyAlignment="1">
      <alignment horizontal="center" vertical="center"/>
    </xf>
    <xf numFmtId="49" fontId="1" fillId="0" borderId="98" xfId="2" applyNumberFormat="1" applyBorder="1" applyAlignment="1">
      <alignment horizontal="center" vertical="center"/>
    </xf>
    <xf numFmtId="49" fontId="1" fillId="0" borderId="31" xfId="2" applyNumberFormat="1" applyBorder="1" applyAlignment="1">
      <alignment horizontal="center" vertical="center"/>
    </xf>
    <xf numFmtId="0" fontId="1" fillId="0" borderId="87" xfId="2" applyBorder="1" applyAlignment="1">
      <alignment horizontal="center" vertical="center"/>
    </xf>
    <xf numFmtId="49" fontId="1" fillId="0" borderId="87" xfId="2" applyNumberFormat="1" applyBorder="1" applyAlignment="1">
      <alignment vertical="center"/>
    </xf>
    <xf numFmtId="49" fontId="1" fillId="0" borderId="25" xfId="2" applyNumberFormat="1" applyBorder="1" applyAlignment="1">
      <alignment horizontal="center" vertical="center"/>
    </xf>
    <xf numFmtId="49" fontId="1" fillId="0" borderId="21" xfId="2" applyNumberFormat="1" applyBorder="1" applyAlignment="1">
      <alignment horizontal="center" vertical="center"/>
    </xf>
    <xf numFmtId="49" fontId="1" fillId="0" borderId="24" xfId="2" applyNumberFormat="1" applyBorder="1" applyAlignment="1">
      <alignment horizontal="center" vertical="center"/>
    </xf>
    <xf numFmtId="49" fontId="1" fillId="0" borderId="97" xfId="2" applyNumberFormat="1" applyBorder="1" applyAlignment="1">
      <alignment vertical="center" wrapText="1"/>
    </xf>
    <xf numFmtId="49" fontId="1" fillId="0" borderId="109" xfId="2" applyNumberFormat="1" applyBorder="1" applyAlignment="1">
      <alignment vertical="center" wrapText="1"/>
    </xf>
    <xf numFmtId="49" fontId="1" fillId="0" borderId="98" xfId="2" applyNumberFormat="1" applyBorder="1" applyAlignment="1">
      <alignment vertical="center" wrapText="1"/>
    </xf>
    <xf numFmtId="0" fontId="1" fillId="0" borderId="25" xfId="2" applyBorder="1" applyAlignment="1">
      <alignment vertical="center" wrapText="1"/>
    </xf>
    <xf numFmtId="0" fontId="1" fillId="0" borderId="24" xfId="2" applyBorder="1" applyAlignment="1">
      <alignment vertical="center" wrapText="1"/>
    </xf>
    <xf numFmtId="49" fontId="1" fillId="0" borderId="97" xfId="2" applyNumberFormat="1" applyBorder="1" applyAlignment="1">
      <alignment horizontal="center" vertical="center" textRotation="255" wrapText="1"/>
    </xf>
    <xf numFmtId="49" fontId="1" fillId="0" borderId="98" xfId="2" applyNumberFormat="1" applyBorder="1" applyAlignment="1">
      <alignment horizontal="center" vertical="center" textRotation="255" wrapText="1"/>
    </xf>
    <xf numFmtId="49" fontId="1" fillId="0" borderId="27" xfId="2" applyNumberFormat="1" applyBorder="1" applyAlignment="1">
      <alignment horizontal="center" vertical="center" textRotation="255" wrapText="1"/>
    </xf>
    <xf numFmtId="49" fontId="1" fillId="0" borderId="26" xfId="2" applyNumberFormat="1" applyBorder="1" applyAlignment="1">
      <alignment horizontal="center" vertical="center" textRotation="255" wrapText="1"/>
    </xf>
    <xf numFmtId="49" fontId="1" fillId="0" borderId="25" xfId="2" applyNumberFormat="1" applyBorder="1" applyAlignment="1">
      <alignment horizontal="center" vertical="center" textRotation="255" wrapText="1"/>
    </xf>
    <xf numFmtId="49" fontId="1" fillId="0" borderId="24" xfId="2" applyNumberFormat="1" applyBorder="1" applyAlignment="1">
      <alignment horizontal="center" vertical="center" textRotation="255" wrapText="1"/>
    </xf>
    <xf numFmtId="49" fontId="1" fillId="0" borderId="109" xfId="2" applyNumberFormat="1" applyBorder="1" applyAlignment="1">
      <alignment vertical="center"/>
    </xf>
    <xf numFmtId="49" fontId="1" fillId="0" borderId="98" xfId="2" applyNumberFormat="1" applyBorder="1" applyAlignment="1">
      <alignment vertical="center"/>
    </xf>
    <xf numFmtId="49" fontId="1" fillId="0" borderId="0" xfId="2" applyNumberFormat="1" applyAlignment="1">
      <alignment vertical="center"/>
    </xf>
    <xf numFmtId="49" fontId="1" fillId="0" borderId="26" xfId="2" applyNumberFormat="1" applyBorder="1" applyAlignment="1">
      <alignment vertical="center"/>
    </xf>
    <xf numFmtId="49" fontId="1" fillId="0" borderId="21" xfId="2" applyNumberFormat="1" applyBorder="1" applyAlignment="1">
      <alignment vertical="center"/>
    </xf>
    <xf numFmtId="49" fontId="1" fillId="0" borderId="24" xfId="2" applyNumberFormat="1" applyBorder="1" applyAlignment="1">
      <alignment vertical="center"/>
    </xf>
    <xf numFmtId="49" fontId="1" fillId="0" borderId="27" xfId="2" applyNumberFormat="1" applyBorder="1" applyAlignment="1">
      <alignment vertical="center" textRotation="255"/>
    </xf>
    <xf numFmtId="49" fontId="1" fillId="0" borderId="0" xfId="2" applyNumberFormat="1" applyAlignment="1">
      <alignment vertical="center" textRotation="255"/>
    </xf>
    <xf numFmtId="49" fontId="1" fillId="0" borderId="26" xfId="2" applyNumberFormat="1" applyBorder="1" applyAlignment="1">
      <alignment vertical="center" textRotation="255"/>
    </xf>
    <xf numFmtId="0" fontId="1" fillId="0" borderId="0" xfId="2" applyAlignment="1">
      <alignment horizontal="justify" vertical="distributed" wrapText="1"/>
    </xf>
    <xf numFmtId="49" fontId="1" fillId="0" borderId="87" xfId="2" applyNumberFormat="1" applyBorder="1" applyAlignment="1">
      <alignment vertical="center" shrinkToFit="1"/>
    </xf>
    <xf numFmtId="49" fontId="1" fillId="0" borderId="97" xfId="2" applyNumberFormat="1" applyBorder="1" applyAlignment="1">
      <alignment horizontal="center" vertical="center" shrinkToFit="1"/>
    </xf>
    <xf numFmtId="49" fontId="1" fillId="0" borderId="109" xfId="2" applyNumberFormat="1" applyBorder="1" applyAlignment="1">
      <alignment horizontal="center" vertical="center" shrinkToFit="1"/>
    </xf>
    <xf numFmtId="49" fontId="1" fillId="0" borderId="98" xfId="2" applyNumberFormat="1" applyBorder="1" applyAlignment="1">
      <alignment horizontal="center" vertical="center" shrinkToFit="1"/>
    </xf>
    <xf numFmtId="49" fontId="1" fillId="0" borderId="116" xfId="2" applyNumberFormat="1" applyBorder="1" applyAlignment="1">
      <alignment horizontal="center" vertical="center" shrinkToFit="1"/>
    </xf>
    <xf numFmtId="49" fontId="1" fillId="0" borderId="115" xfId="2" applyNumberFormat="1" applyBorder="1" applyAlignment="1">
      <alignment horizontal="center" vertical="center" shrinkToFit="1"/>
    </xf>
    <xf numFmtId="49" fontId="1" fillId="0" borderId="114" xfId="2" applyNumberFormat="1" applyBorder="1" applyAlignment="1">
      <alignment horizontal="center" vertical="center" shrinkToFit="1"/>
    </xf>
    <xf numFmtId="49" fontId="1" fillId="0" borderId="97" xfId="2" applyNumberFormat="1" applyBorder="1" applyAlignment="1">
      <alignment vertical="center" textRotation="255"/>
    </xf>
    <xf numFmtId="49" fontId="1" fillId="0" borderId="98" xfId="2" applyNumberFormat="1" applyBorder="1" applyAlignment="1">
      <alignment vertical="center" textRotation="255"/>
    </xf>
    <xf numFmtId="49" fontId="1" fillId="0" borderId="25" xfId="2" applyNumberFormat="1" applyBorder="1" applyAlignment="1">
      <alignment vertical="center" textRotation="255"/>
    </xf>
    <xf numFmtId="49" fontId="1" fillId="0" borderId="21" xfId="2" applyNumberFormat="1" applyBorder="1" applyAlignment="1">
      <alignment vertical="center" textRotation="255"/>
    </xf>
    <xf numFmtId="49" fontId="1" fillId="0" borderId="25" xfId="2" applyNumberFormat="1" applyBorder="1" applyAlignment="1">
      <alignment horizontal="center" vertical="center" shrinkToFit="1"/>
    </xf>
    <xf numFmtId="49" fontId="1" fillId="0" borderId="21" xfId="2" applyNumberFormat="1" applyBorder="1" applyAlignment="1">
      <alignment horizontal="center" vertical="center" shrinkToFit="1"/>
    </xf>
    <xf numFmtId="49" fontId="1" fillId="0" borderId="24" xfId="2" applyNumberFormat="1" applyBorder="1" applyAlignment="1">
      <alignment horizontal="center" vertical="center" shrinkToFit="1"/>
    </xf>
    <xf numFmtId="0" fontId="100" fillId="0" borderId="0" xfId="14" applyFont="1" applyAlignment="1">
      <alignment horizontal="justify" vertical="justify" wrapText="1"/>
    </xf>
    <xf numFmtId="49" fontId="101" fillId="0" borderId="25" xfId="14" applyNumberFormat="1" applyFont="1" applyBorder="1" applyAlignment="1">
      <alignment horizontal="center" vertical="top"/>
    </xf>
    <xf numFmtId="49" fontId="101" fillId="0" borderId="21" xfId="14" applyNumberFormat="1" applyFont="1" applyBorder="1" applyAlignment="1">
      <alignment horizontal="center" vertical="top"/>
    </xf>
    <xf numFmtId="49" fontId="101" fillId="0" borderId="24" xfId="14" applyNumberFormat="1" applyFont="1" applyBorder="1" applyAlignment="1">
      <alignment horizontal="center" vertical="top"/>
    </xf>
    <xf numFmtId="0" fontId="101" fillId="0" borderId="0" xfId="2" applyFont="1" applyAlignment="1">
      <alignment horizontal="center" vertical="center"/>
    </xf>
    <xf numFmtId="0" fontId="101" fillId="0" borderId="0" xfId="2" applyFont="1" applyAlignment="1">
      <alignment vertical="center" wrapText="1"/>
    </xf>
    <xf numFmtId="0" fontId="100" fillId="0" borderId="0" xfId="2" applyFont="1"/>
    <xf numFmtId="49" fontId="100" fillId="0" borderId="97" xfId="14" applyNumberFormat="1" applyFont="1" applyBorder="1" applyAlignment="1">
      <alignment horizontal="center" vertical="center" textRotation="255"/>
    </xf>
    <xf numFmtId="49" fontId="100" fillId="0" borderId="98" xfId="14" applyNumberFormat="1" applyFont="1" applyBorder="1" applyAlignment="1">
      <alignment horizontal="center" vertical="center" textRotation="255"/>
    </xf>
    <xf numFmtId="49" fontId="100" fillId="0" borderId="27" xfId="14" applyNumberFormat="1" applyFont="1" applyBorder="1" applyAlignment="1">
      <alignment horizontal="center" vertical="center" textRotation="255"/>
    </xf>
    <xf numFmtId="49" fontId="100" fillId="0" borderId="26" xfId="14" applyNumberFormat="1" applyFont="1" applyBorder="1" applyAlignment="1">
      <alignment horizontal="center" vertical="center" textRotation="255"/>
    </xf>
    <xf numFmtId="49" fontId="100" fillId="0" borderId="25" xfId="14" applyNumberFormat="1" applyFont="1" applyBorder="1" applyAlignment="1">
      <alignment horizontal="center" vertical="center" textRotation="255"/>
    </xf>
    <xf numFmtId="49" fontId="100" fillId="0" borderId="24" xfId="14" applyNumberFormat="1" applyFont="1" applyBorder="1" applyAlignment="1">
      <alignment horizontal="center" vertical="center" textRotation="255"/>
    </xf>
    <xf numFmtId="49" fontId="101" fillId="0" borderId="97" xfId="14" applyNumberFormat="1" applyFont="1" applyBorder="1" applyAlignment="1">
      <alignment horizontal="center"/>
    </xf>
    <xf numFmtId="49" fontId="101" fillId="0" borderId="109" xfId="14" applyNumberFormat="1" applyFont="1" applyBorder="1" applyAlignment="1">
      <alignment horizontal="center"/>
    </xf>
    <xf numFmtId="49" fontId="101" fillId="0" borderId="98" xfId="14" applyNumberFormat="1" applyFont="1" applyBorder="1" applyAlignment="1">
      <alignment horizontal="center"/>
    </xf>
    <xf numFmtId="0" fontId="101" fillId="0" borderId="0" xfId="2" applyFont="1" applyAlignment="1">
      <alignment horizontal="left" vertical="center"/>
    </xf>
    <xf numFmtId="49" fontId="100" fillId="0" borderId="0" xfId="2" applyNumberFormat="1" applyFont="1" applyAlignment="1">
      <alignment horizontal="center" vertical="center"/>
    </xf>
    <xf numFmtId="0" fontId="100" fillId="0" borderId="0" xfId="14" applyFont="1" applyAlignment="1">
      <alignment horizontal="left" vertical="center" wrapText="1"/>
    </xf>
    <xf numFmtId="0" fontId="100" fillId="0" borderId="0" xfId="11" applyFont="1">
      <alignment vertical="center"/>
    </xf>
    <xf numFmtId="177" fontId="101" fillId="0" borderId="0" xfId="2" applyNumberFormat="1" applyFont="1" applyAlignment="1">
      <alignment horizontal="center" vertical="center"/>
    </xf>
    <xf numFmtId="180" fontId="101" fillId="0" borderId="0" xfId="2" applyNumberFormat="1" applyFont="1" applyAlignment="1">
      <alignment horizontal="center" vertical="center"/>
    </xf>
    <xf numFmtId="186" fontId="101" fillId="0" borderId="0" xfId="2" applyNumberFormat="1" applyFont="1" applyAlignment="1">
      <alignment horizontal="center" vertical="center"/>
    </xf>
    <xf numFmtId="177" fontId="101" fillId="0" borderId="0" xfId="2" applyNumberFormat="1" applyFont="1" applyAlignment="1">
      <alignment horizontal="right" vertical="center"/>
    </xf>
    <xf numFmtId="0" fontId="100" fillId="0" borderId="0" xfId="2" applyFont="1" applyAlignment="1">
      <alignment horizontal="center" vertical="center"/>
    </xf>
    <xf numFmtId="0" fontId="101" fillId="0" borderId="0" xfId="2" applyFont="1" applyAlignment="1">
      <alignment horizontal="left" vertical="top"/>
    </xf>
    <xf numFmtId="180" fontId="101" fillId="0" borderId="0" xfId="2" applyNumberFormat="1" applyFont="1" applyAlignment="1">
      <alignment horizontal="right" vertical="center"/>
    </xf>
    <xf numFmtId="0" fontId="101" fillId="0" borderId="0" xfId="2" applyFont="1" applyAlignment="1">
      <alignment horizontal="left" vertical="center" wrapText="1"/>
    </xf>
    <xf numFmtId="0" fontId="100" fillId="0" borderId="0" xfId="2" applyFont="1" applyAlignment="1">
      <alignment wrapText="1"/>
    </xf>
    <xf numFmtId="0" fontId="100" fillId="0" borderId="0" xfId="2" applyFont="1" applyAlignment="1">
      <alignment vertical="center" wrapText="1"/>
    </xf>
    <xf numFmtId="49" fontId="8" fillId="0" borderId="0" xfId="2" applyNumberFormat="1" applyFont="1" applyAlignment="1">
      <alignment horizontal="justify" vertical="justify" wrapText="1"/>
    </xf>
    <xf numFmtId="49" fontId="8" fillId="0" borderId="0" xfId="2" applyNumberFormat="1" applyFont="1" applyAlignment="1">
      <alignment horizontal="justify" vertical="distributed" wrapText="1"/>
    </xf>
    <xf numFmtId="49" fontId="8" fillId="0" borderId="0" xfId="2" applyNumberFormat="1" applyFont="1" applyAlignment="1">
      <alignment vertical="distributed" wrapText="1"/>
    </xf>
    <xf numFmtId="0" fontId="8" fillId="0" borderId="0" xfId="2" applyFont="1" applyAlignment="1">
      <alignment horizontal="justify" vertical="justify" wrapText="1"/>
    </xf>
    <xf numFmtId="0" fontId="53" fillId="14" borderId="0" xfId="0" applyFont="1" applyFill="1">
      <alignment vertical="center"/>
    </xf>
    <xf numFmtId="0" fontId="53" fillId="14" borderId="113" xfId="0" applyFont="1" applyFill="1" applyBorder="1">
      <alignment vertical="center"/>
    </xf>
    <xf numFmtId="0" fontId="37" fillId="14" borderId="113" xfId="3" applyFont="1" applyFill="1" applyBorder="1" applyAlignment="1" applyProtection="1">
      <alignment horizontal="center" vertical="center"/>
    </xf>
    <xf numFmtId="0" fontId="1" fillId="0" borderId="0" xfId="2" applyBorder="1"/>
    <xf numFmtId="0" fontId="8" fillId="0" borderId="0" xfId="2" applyFont="1" applyBorder="1" applyAlignment="1">
      <alignment vertical="center" wrapText="1"/>
    </xf>
    <xf numFmtId="0" fontId="10" fillId="0" borderId="0" xfId="2" applyFont="1" applyBorder="1" applyAlignment="1">
      <alignment vertical="center"/>
    </xf>
    <xf numFmtId="0" fontId="89" fillId="0" borderId="0" xfId="0" applyFont="1" applyBorder="1">
      <alignment vertical="center"/>
    </xf>
    <xf numFmtId="0" fontId="8" fillId="0" borderId="0" xfId="2" applyFont="1" applyBorder="1" applyAlignment="1">
      <alignment vertical="center"/>
    </xf>
    <xf numFmtId="0" fontId="1" fillId="0" borderId="0" xfId="2" applyBorder="1" applyAlignment="1">
      <alignment vertical="center"/>
    </xf>
    <xf numFmtId="185" fontId="1" fillId="0" borderId="0" xfId="2" applyNumberFormat="1" applyBorder="1" applyAlignment="1">
      <alignment vertical="center"/>
    </xf>
    <xf numFmtId="0" fontId="9" fillId="0" borderId="0" xfId="1" applyFont="1" applyBorder="1">
      <alignment vertical="center"/>
    </xf>
    <xf numFmtId="0" fontId="0" fillId="0" borderId="0" xfId="0" applyFill="1">
      <alignment vertical="center"/>
    </xf>
    <xf numFmtId="185" fontId="8" fillId="0" borderId="0" xfId="2" applyNumberFormat="1" applyFont="1" applyBorder="1" applyAlignment="1">
      <alignment horizontal="left" vertical="center" wrapText="1"/>
    </xf>
    <xf numFmtId="185" fontId="8" fillId="0" borderId="129" xfId="2" applyNumberFormat="1" applyFont="1" applyBorder="1" applyAlignment="1">
      <alignment horizontal="left" vertical="center" wrapText="1"/>
    </xf>
  </cellXfs>
  <cellStyles count="17">
    <cellStyle name="ハイパーリンク" xfId="3" builtinId="8"/>
    <cellStyle name="桁区切り" xfId="13" builtinId="6"/>
    <cellStyle name="桁区切り 2" xfId="12" xr:uid="{00000000-0005-0000-0000-000002000000}"/>
    <cellStyle name="標準" xfId="0" builtinId="0"/>
    <cellStyle name="標準 2" xfId="11" xr:uid="{00000000-0005-0000-0000-000004000000}"/>
    <cellStyle name="標準 3" xfId="16" xr:uid="{00000000-0005-0000-0000-000005000000}"/>
    <cellStyle name="標準_copy_W14_確認申請書(建築物)" xfId="4" xr:uid="{00000000-0005-0000-0000-000006000000}"/>
    <cellStyle name="標準_kakunin" xfId="2" xr:uid="{00000000-0005-0000-0000-000007000000}"/>
    <cellStyle name="標準_Sheet1" xfId="14" xr:uid="{00000000-0005-0000-0000-000008000000}"/>
    <cellStyle name="標準_コピーkakunin091127" xfId="5" xr:uid="{00000000-0005-0000-0000-000009000000}"/>
    <cellStyle name="標準_確認申請電子申請用ver2.0" xfId="1" xr:uid="{00000000-0005-0000-0000-00000A000000}"/>
    <cellStyle name="標準_確認申請電子申請用ver2.0_1" xfId="6" xr:uid="{00000000-0005-0000-0000-00000B000000}"/>
    <cellStyle name="標準_確認申請電子申請用ver2.0_kakunin1" xfId="7" xr:uid="{00000000-0005-0000-0000-00000C000000}"/>
    <cellStyle name="標準_確認申請電子申請用ver2.0_newkakunin" xfId="8" xr:uid="{00000000-0005-0000-0000-00000D000000}"/>
    <cellStyle name="標準_軽微な変更説明書.追加説明書の書式" xfId="15" xr:uid="{00000000-0005-0000-0000-00000E000000}"/>
    <cellStyle name="標準_主要用途" xfId="9" xr:uid="{00000000-0005-0000-0000-00000F000000}"/>
    <cellStyle name="標準_値一覧" xfId="10" xr:uid="{00000000-0005-0000-0000-000010000000}"/>
  </cellStyles>
  <dxfs count="0"/>
  <tableStyles count="0" defaultTableStyle="TableStyleMedium2" defaultPivotStyle="PivotStyleLight16"/>
  <colors>
    <mruColors>
      <color rgb="FFFFFF99"/>
      <color rgb="FFCCFFFF"/>
      <color rgb="FFCC99FF"/>
      <color rgb="FFCCCCFF"/>
      <color rgb="FFFFFF66"/>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fmlaLink="項目一覧!$D$316" lockText="1" noThreeD="1"/>
</file>

<file path=xl/ctrlProps/ctrlProp10.xml><?xml version="1.0" encoding="utf-8"?>
<formControlPr xmlns="http://schemas.microsoft.com/office/spreadsheetml/2009/9/main" objectType="Drop" dropStyle="combo" dx="16" fmlaLink="項目一覧!$D$72" fmlaRange="値一覧項目!$C$2:$C$18" noThreeD="1" sel="1" val="0"/>
</file>

<file path=xl/ctrlProps/ctrlProp100.xml><?xml version="1.0" encoding="utf-8"?>
<formControlPr xmlns="http://schemas.microsoft.com/office/spreadsheetml/2009/9/main" objectType="Drop" dropStyle="combo" dx="16" fmlaLink="項目一覧②!$G$179" fmlaRange="主要用途!$B$2:$B$72" noThreeD="1" sel="1" val="0"/>
</file>

<file path=xl/ctrlProps/ctrlProp101.xml><?xml version="1.0" encoding="utf-8"?>
<formControlPr xmlns="http://schemas.microsoft.com/office/spreadsheetml/2009/9/main" objectType="Drop" dropStyle="combo" dx="16" fmlaLink="項目一覧②!$G$180" fmlaRange="主要用途!$B$2:$B$72" noThreeD="1" sel="1" val="0"/>
</file>

<file path=xl/ctrlProps/ctrlProp102.xml><?xml version="1.0" encoding="utf-8"?>
<formControlPr xmlns="http://schemas.microsoft.com/office/spreadsheetml/2009/9/main" objectType="Drop" dropStyle="combo" dx="16" fmlaLink="項目一覧②!$G$181" fmlaRange="主要用途!$B$2:$B$72" noThreeD="1" sel="1" val="0"/>
</file>

<file path=xl/ctrlProps/ctrlProp103.xml><?xml version="1.0" encoding="utf-8"?>
<formControlPr xmlns="http://schemas.microsoft.com/office/spreadsheetml/2009/9/main" objectType="Drop" dropStyle="combo" dx="16" fmlaLink="項目一覧②!$G$182" fmlaRange="主要用途!$B$2:$B$72" noThreeD="1" sel="1" val="0"/>
</file>

<file path=xl/ctrlProps/ctrlProp104.xml><?xml version="1.0" encoding="utf-8"?>
<formControlPr xmlns="http://schemas.microsoft.com/office/spreadsheetml/2009/9/main" objectType="Drop" dropStyle="combo" dx="16" fmlaLink="項目一覧②!$G$183" fmlaRange="主要用途!$B$2:$B$72" noThreeD="1" sel="1" val="0"/>
</file>

<file path=xl/ctrlProps/ctrlProp105.xml><?xml version="1.0" encoding="utf-8"?>
<formControlPr xmlns="http://schemas.microsoft.com/office/spreadsheetml/2009/9/main" objectType="Drop" dropStyle="combo" dx="16" fmlaLink="項目一覧②!$G$205" fmlaRange="主要用途!$B$2:$B$72" noThreeD="1" sel="1" val="0"/>
</file>

<file path=xl/ctrlProps/ctrlProp106.xml><?xml version="1.0" encoding="utf-8"?>
<formControlPr xmlns="http://schemas.microsoft.com/office/spreadsheetml/2009/9/main" objectType="Drop" dropStyle="combo" dx="16" fmlaLink="項目一覧②!$G$206" fmlaRange="主要用途!$B$2:$B$72" noThreeD="1" sel="1" val="0"/>
</file>

<file path=xl/ctrlProps/ctrlProp107.xml><?xml version="1.0" encoding="utf-8"?>
<formControlPr xmlns="http://schemas.microsoft.com/office/spreadsheetml/2009/9/main" objectType="Drop" dropStyle="combo" dx="16" fmlaLink="項目一覧②!$G$207" fmlaRange="主要用途!$B$2:$B$72" noThreeD="1" sel="1" val="0"/>
</file>

<file path=xl/ctrlProps/ctrlProp108.xml><?xml version="1.0" encoding="utf-8"?>
<formControlPr xmlns="http://schemas.microsoft.com/office/spreadsheetml/2009/9/main" objectType="Drop" dropStyle="combo" dx="16" fmlaLink="項目一覧②!$G$208" fmlaRange="主要用途!$B$2:$B$72" noThreeD="1" sel="1" val="0"/>
</file>

<file path=xl/ctrlProps/ctrlProp109.xml><?xml version="1.0" encoding="utf-8"?>
<formControlPr xmlns="http://schemas.microsoft.com/office/spreadsheetml/2009/9/main" objectType="Drop" dropStyle="combo" dx="16" fmlaLink="項目一覧②!$G$209" fmlaRange="主要用途!$B$2:$B$72" noThreeD="1" sel="1" val="0"/>
</file>

<file path=xl/ctrlProps/ctrlProp11.xml><?xml version="1.0" encoding="utf-8"?>
<formControlPr xmlns="http://schemas.microsoft.com/office/spreadsheetml/2009/9/main" objectType="CheckBox" fmlaLink="項目一覧!$E$75" lockText="1" noThreeD="1"/>
</file>

<file path=xl/ctrlProps/ctrlProp110.xml><?xml version="1.0" encoding="utf-8"?>
<formControlPr xmlns="http://schemas.microsoft.com/office/spreadsheetml/2009/9/main" objectType="Drop" dropStyle="combo" dx="16" fmlaLink="項目一覧②!$G$210" fmlaRange="主要用途!$B$2:$B$72" noThreeD="1" sel="1" val="0"/>
</file>

<file path=xl/ctrlProps/ctrlProp111.xml><?xml version="1.0" encoding="utf-8"?>
<formControlPr xmlns="http://schemas.microsoft.com/office/spreadsheetml/2009/9/main" objectType="Drop" dropStyle="combo" dx="16" fmlaLink="項目一覧!$D$169" fmlaRange="値一覧項目!$B$2:$B$14" noThreeD="1" sel="1" val="0"/>
</file>

<file path=xl/ctrlProps/ctrlProp112.xml><?xml version="1.0" encoding="utf-8"?>
<formControlPr xmlns="http://schemas.microsoft.com/office/spreadsheetml/2009/9/main" objectType="CheckBox" fmlaLink="項目一覧②!$G$69" lockText="1" noThreeD="1"/>
</file>

<file path=xl/ctrlProps/ctrlProp113.xml><?xml version="1.0" encoding="utf-8"?>
<formControlPr xmlns="http://schemas.microsoft.com/office/spreadsheetml/2009/9/main" objectType="CheckBox" fmlaLink="項目一覧②!$H$69" lockText="1" noThreeD="1"/>
</file>

<file path=xl/ctrlProps/ctrlProp114.xml><?xml version="1.0" encoding="utf-8"?>
<formControlPr xmlns="http://schemas.microsoft.com/office/spreadsheetml/2009/9/main" objectType="CheckBox" fmlaLink="項目一覧②!$G$96" lockText="1" noThreeD="1"/>
</file>

<file path=xl/ctrlProps/ctrlProp115.xml><?xml version="1.0" encoding="utf-8"?>
<formControlPr xmlns="http://schemas.microsoft.com/office/spreadsheetml/2009/9/main" objectType="CheckBox" fmlaLink="項目一覧②!$H$96" lockText="1" noThreeD="1"/>
</file>

<file path=xl/ctrlProps/ctrlProp116.xml><?xml version="1.0" encoding="utf-8"?>
<formControlPr xmlns="http://schemas.microsoft.com/office/spreadsheetml/2009/9/main" objectType="CheckBox" fmlaLink="項目一覧②!$G$123" lockText="1" noThreeD="1"/>
</file>

<file path=xl/ctrlProps/ctrlProp117.xml><?xml version="1.0" encoding="utf-8"?>
<formControlPr xmlns="http://schemas.microsoft.com/office/spreadsheetml/2009/9/main" objectType="CheckBox" fmlaLink="項目一覧②!$H$123" lockText="1" noThreeD="1"/>
</file>

<file path=xl/ctrlProps/ctrlProp118.xml><?xml version="1.0" encoding="utf-8"?>
<formControlPr xmlns="http://schemas.microsoft.com/office/spreadsheetml/2009/9/main" objectType="CheckBox" fmlaLink="項目一覧②!$G$150" lockText="1" noThreeD="1"/>
</file>

<file path=xl/ctrlProps/ctrlProp119.xml><?xml version="1.0" encoding="utf-8"?>
<formControlPr xmlns="http://schemas.microsoft.com/office/spreadsheetml/2009/9/main" objectType="CheckBox" fmlaLink="項目一覧②!$H$150" lockText="1" noThreeD="1"/>
</file>

<file path=xl/ctrlProps/ctrlProp12.xml><?xml version="1.0" encoding="utf-8"?>
<formControlPr xmlns="http://schemas.microsoft.com/office/spreadsheetml/2009/9/main" objectType="CheckBox" fmlaLink="項目一覧!$F$75" lockText="1" noThreeD="1"/>
</file>

<file path=xl/ctrlProps/ctrlProp120.xml><?xml version="1.0" encoding="utf-8"?>
<formControlPr xmlns="http://schemas.microsoft.com/office/spreadsheetml/2009/9/main" objectType="CheckBox" fmlaLink="項目一覧②!$G$177" lockText="1" noThreeD="1"/>
</file>

<file path=xl/ctrlProps/ctrlProp121.xml><?xml version="1.0" encoding="utf-8"?>
<formControlPr xmlns="http://schemas.microsoft.com/office/spreadsheetml/2009/9/main" objectType="CheckBox" fmlaLink="項目一覧②!$H$177" lockText="1" noThreeD="1"/>
</file>

<file path=xl/ctrlProps/ctrlProp122.xml><?xml version="1.0" encoding="utf-8"?>
<formControlPr xmlns="http://schemas.microsoft.com/office/spreadsheetml/2009/9/main" objectType="CheckBox" fmlaLink="項目一覧②!$G$204" lockText="1" noThreeD="1"/>
</file>

<file path=xl/ctrlProps/ctrlProp123.xml><?xml version="1.0" encoding="utf-8"?>
<formControlPr xmlns="http://schemas.microsoft.com/office/spreadsheetml/2009/9/main" objectType="CheckBox" fmlaLink="項目一覧②!$H$204" lockText="1" noThreeD="1"/>
</file>

<file path=xl/ctrlProps/ctrlProp124.xml><?xml version="1.0" encoding="utf-8"?>
<formControlPr xmlns="http://schemas.microsoft.com/office/spreadsheetml/2009/9/main" objectType="Drop" dropStyle="combo" dx="16" fmlaLink="項目一覧!$D$337" fmlaRange="主要用途!$B$2:$B$72" noThreeD="1" sel="1" val="0"/>
</file>

<file path=xl/ctrlProps/ctrlProp125.xml><?xml version="1.0" encoding="utf-8"?>
<formControlPr xmlns="http://schemas.microsoft.com/office/spreadsheetml/2009/9/main" objectType="Drop" dropStyle="combo" dx="16" fmlaLink="項目一覧!$D$339" fmlaRange="主要用途!$B$2:$B$72" noThreeD="1" sel="1" val="0"/>
</file>

<file path=xl/ctrlProps/ctrlProp126.xml><?xml version="1.0" encoding="utf-8"?>
<formControlPr xmlns="http://schemas.microsoft.com/office/spreadsheetml/2009/9/main" objectType="Drop" dropStyle="combo" dx="16" fmlaLink="項目一覧②!G31" fmlaRange="値一覧項目!$U$2:$U$12" noThreeD="1" sel="1" val="3"/>
</file>

<file path=xl/ctrlProps/ctrlProp127.xml><?xml version="1.0" encoding="utf-8"?>
<formControlPr xmlns="http://schemas.microsoft.com/office/spreadsheetml/2009/9/main" objectType="CheckBox" fmlaLink="項目一覧!$D$342" lockText="1" noThreeD="1"/>
</file>

<file path=xl/ctrlProps/ctrlProp128.xml><?xml version="1.0" encoding="utf-8"?>
<formControlPr xmlns="http://schemas.microsoft.com/office/spreadsheetml/2009/9/main" objectType="CheckBox" fmlaLink="項目一覧!$E$342" lockText="1" noThreeD="1"/>
</file>

<file path=xl/ctrlProps/ctrlProp129.xml><?xml version="1.0" encoding="utf-8"?>
<formControlPr xmlns="http://schemas.microsoft.com/office/spreadsheetml/2009/9/main" objectType="CheckBox" fmlaLink="項目一覧!$F$342" lockText="1" noThreeD="1"/>
</file>

<file path=xl/ctrlProps/ctrlProp13.xml><?xml version="1.0" encoding="utf-8"?>
<formControlPr xmlns="http://schemas.microsoft.com/office/spreadsheetml/2009/9/main" objectType="CheckBox" fmlaLink="項目一覧!$D$78" lockText="1" noThreeD="1"/>
</file>

<file path=xl/ctrlProps/ctrlProp130.xml><?xml version="1.0" encoding="utf-8"?>
<formControlPr xmlns="http://schemas.microsoft.com/office/spreadsheetml/2009/9/main" objectType="CheckBox" fmlaLink="項目一覧②!$G$821" lockText="1" noThreeD="1"/>
</file>

<file path=xl/ctrlProps/ctrlProp131.xml><?xml version="1.0" encoding="utf-8"?>
<formControlPr xmlns="http://schemas.microsoft.com/office/spreadsheetml/2009/9/main" objectType="CheckBox" fmlaLink="項目一覧②!$G$21" lockText="1" noThreeD="1"/>
</file>

<file path=xl/ctrlProps/ctrlProp132.xml><?xml version="1.0" encoding="utf-8"?>
<formControlPr xmlns="http://schemas.microsoft.com/office/spreadsheetml/2009/9/main" objectType="CheckBox" fmlaLink="項目一覧②!$H$21" lockText="1" noThreeD="1"/>
</file>

<file path=xl/ctrlProps/ctrlProp133.xml><?xml version="1.0" encoding="utf-8"?>
<formControlPr xmlns="http://schemas.microsoft.com/office/spreadsheetml/2009/9/main" objectType="CheckBox" fmlaLink="項目一覧②!$G$760" lockText="1" noThreeD="1"/>
</file>

<file path=xl/ctrlProps/ctrlProp134.xml><?xml version="1.0" encoding="utf-8"?>
<formControlPr xmlns="http://schemas.microsoft.com/office/spreadsheetml/2009/9/main" objectType="CheckBox" fmlaLink="項目一覧②!$G$761" lockText="1" noThreeD="1"/>
</file>

<file path=xl/ctrlProps/ctrlProp135.xml><?xml version="1.0" encoding="utf-8"?>
<formControlPr xmlns="http://schemas.microsoft.com/office/spreadsheetml/2009/9/main" objectType="CheckBox" fmlaLink="項目一覧②!$G$762" lockText="1" noThreeD="1"/>
</file>

<file path=xl/ctrlProps/ctrlProp136.xml><?xml version="1.0" encoding="utf-8"?>
<formControlPr xmlns="http://schemas.microsoft.com/office/spreadsheetml/2009/9/main" objectType="CheckBox" fmlaLink="項目一覧②!$G$763" lockText="1" noThreeD="1"/>
</file>

<file path=xl/ctrlProps/ctrlProp137.xml><?xml version="1.0" encoding="utf-8"?>
<formControlPr xmlns="http://schemas.microsoft.com/office/spreadsheetml/2009/9/main" objectType="CheckBox" fmlaLink="項目一覧②!$G$764" lockText="1" noThreeD="1"/>
</file>

<file path=xl/ctrlProps/ctrlProp138.xml><?xml version="1.0" encoding="utf-8"?>
<formControlPr xmlns="http://schemas.microsoft.com/office/spreadsheetml/2009/9/main" objectType="CheckBox" fmlaLink="項目一覧②!$G$765" lockText="1" noThreeD="1"/>
</file>

<file path=xl/ctrlProps/ctrlProp139.xml><?xml version="1.0" encoding="utf-8"?>
<formControlPr xmlns="http://schemas.microsoft.com/office/spreadsheetml/2009/9/main" objectType="CheckBox" fmlaLink="項目一覧②!$G$766" lockText="1" noThreeD="1"/>
</file>

<file path=xl/ctrlProps/ctrlProp14.xml><?xml version="1.0" encoding="utf-8"?>
<formControlPr xmlns="http://schemas.microsoft.com/office/spreadsheetml/2009/9/main" objectType="CheckBox" fmlaLink="項目一覧!$E$78" lockText="1" noThreeD="1"/>
</file>

<file path=xl/ctrlProps/ctrlProp140.xml><?xml version="1.0" encoding="utf-8"?>
<formControlPr xmlns="http://schemas.microsoft.com/office/spreadsheetml/2009/9/main" objectType="CheckBox" fmlaLink="項目一覧②!$G$768" lockText="1" noThreeD="1"/>
</file>

<file path=xl/ctrlProps/ctrlProp141.xml><?xml version="1.0" encoding="utf-8"?>
<formControlPr xmlns="http://schemas.microsoft.com/office/spreadsheetml/2009/9/main" objectType="CheckBox" fmlaLink="項目一覧②!$G$770" lockText="1" noThreeD="1"/>
</file>

<file path=xl/ctrlProps/ctrlProp142.xml><?xml version="1.0" encoding="utf-8"?>
<formControlPr xmlns="http://schemas.microsoft.com/office/spreadsheetml/2009/9/main" objectType="Drop" dropStyle="combo" dx="16" fmlaLink="項目一覧②!$G$758" fmlaRange="値一覧項目!$I$2:$I$12" noThreeD="1" sel="1" val="3"/>
</file>

<file path=xl/ctrlProps/ctrlProp143.xml><?xml version="1.0" encoding="utf-8"?>
<formControlPr xmlns="http://schemas.microsoft.com/office/spreadsheetml/2009/9/main" objectType="Drop" dropStyle="combo" dx="16" fmlaLink="項目一覧②!$G$759" fmlaRange="値一覧項目!$I$2:$I$12" noThreeD="1" sel="1" val="3"/>
</file>

<file path=xl/ctrlProps/ctrlProp144.xml><?xml version="1.0" encoding="utf-8"?>
<formControlPr xmlns="http://schemas.microsoft.com/office/spreadsheetml/2009/9/main" objectType="CheckBox" fmlaLink="項目一覧②!$G$815" lockText="1" noThreeD="1"/>
</file>

<file path=xl/ctrlProps/ctrlProp145.xml><?xml version="1.0" encoding="utf-8"?>
<formControlPr xmlns="http://schemas.microsoft.com/office/spreadsheetml/2009/9/main" objectType="CheckBox" fmlaLink="項目一覧②!$G$816" lockText="1" noThreeD="1"/>
</file>

<file path=xl/ctrlProps/ctrlProp146.xml><?xml version="1.0" encoding="utf-8"?>
<formControlPr xmlns="http://schemas.microsoft.com/office/spreadsheetml/2009/9/main" objectType="CheckBox" fmlaLink="項目一覧!$D$349" lockText="1" noThreeD="1"/>
</file>

<file path=xl/ctrlProps/ctrlProp147.xml><?xml version="1.0" encoding="utf-8"?>
<formControlPr xmlns="http://schemas.microsoft.com/office/spreadsheetml/2009/9/main" objectType="CheckBox" fmlaLink="項目一覧!$E$349" lockText="1" noThreeD="1"/>
</file>

<file path=xl/ctrlProps/ctrlProp148.xml><?xml version="1.0" encoding="utf-8"?>
<formControlPr xmlns="http://schemas.microsoft.com/office/spreadsheetml/2009/9/main" objectType="CheckBox" fmlaLink="項目一覧!$F$349" lockText="1" noThreeD="1"/>
</file>

<file path=xl/ctrlProps/ctrlProp149.xml><?xml version="1.0" encoding="utf-8"?>
<formControlPr xmlns="http://schemas.microsoft.com/office/spreadsheetml/2009/9/main" objectType="CheckBox" fmlaLink="項目一覧②!$G$822" lockText="1" noThreeD="1"/>
</file>

<file path=xl/ctrlProps/ctrlProp15.xml><?xml version="1.0" encoding="utf-8"?>
<formControlPr xmlns="http://schemas.microsoft.com/office/spreadsheetml/2009/9/main" objectType="CheckBox" fmlaLink="項目一覧!$F$78" lockText="1" noThreeD="1"/>
</file>

<file path=xl/ctrlProps/ctrlProp150.xml><?xml version="1.0" encoding="utf-8"?>
<formControlPr xmlns="http://schemas.microsoft.com/office/spreadsheetml/2009/9/main" objectType="CheckBox" fmlaLink="項目一覧②!$G$823" lockText="1" noThreeD="1"/>
</file>

<file path=xl/ctrlProps/ctrlProp151.xml><?xml version="1.0" encoding="utf-8"?>
<formControlPr xmlns="http://schemas.microsoft.com/office/spreadsheetml/2009/9/main" objectType="CheckBox" fmlaLink="項目一覧②!$G$824" lockText="1" noThreeD="1"/>
</file>

<file path=xl/ctrlProps/ctrlProp152.xml><?xml version="1.0" encoding="utf-8"?>
<formControlPr xmlns="http://schemas.microsoft.com/office/spreadsheetml/2009/9/main" objectType="CheckBox" fmlaLink="項目一覧②!$G$825" lockText="1" noThreeD="1"/>
</file>

<file path=xl/ctrlProps/ctrlProp153.xml><?xml version="1.0" encoding="utf-8"?>
<formControlPr xmlns="http://schemas.microsoft.com/office/spreadsheetml/2009/9/main" objectType="CheckBox" fmlaLink="項目一覧②!$G$827" lockText="1" noThreeD="1"/>
</file>

<file path=xl/ctrlProps/ctrlProp154.xml><?xml version="1.0" encoding="utf-8"?>
<formControlPr xmlns="http://schemas.microsoft.com/office/spreadsheetml/2009/9/main" objectType="CheckBox" fmlaLink="項目一覧②!$G$828" lockText="1" noThreeD="1"/>
</file>

<file path=xl/ctrlProps/ctrlProp155.xml><?xml version="1.0" encoding="utf-8"?>
<formControlPr xmlns="http://schemas.microsoft.com/office/spreadsheetml/2009/9/main" objectType="CheckBox" fmlaLink="項目一覧②!$G$829" lockText="1" noThreeD="1"/>
</file>

<file path=xl/ctrlProps/ctrlProp156.xml><?xml version="1.0" encoding="utf-8"?>
<formControlPr xmlns="http://schemas.microsoft.com/office/spreadsheetml/2009/9/main" objectType="CheckBox" fmlaLink="項目一覧②!$G$860" lockText="1" noThreeD="1"/>
</file>

<file path=xl/ctrlProps/ctrlProp157.xml><?xml version="1.0" encoding="utf-8"?>
<formControlPr xmlns="http://schemas.microsoft.com/office/spreadsheetml/2009/9/main" objectType="CheckBox" fmlaLink="項目一覧②!$G$831" lockText="1" noThreeD="1"/>
</file>

<file path=xl/ctrlProps/ctrlProp158.xml><?xml version="1.0" encoding="utf-8"?>
<formControlPr xmlns="http://schemas.microsoft.com/office/spreadsheetml/2009/9/main" objectType="CheckBox" fmlaLink="項目一覧②!$G$832" lockText="1" noThreeD="1"/>
</file>

<file path=xl/ctrlProps/ctrlProp159.xml><?xml version="1.0" encoding="utf-8"?>
<formControlPr xmlns="http://schemas.microsoft.com/office/spreadsheetml/2009/9/main" objectType="CheckBox" fmlaLink="項目一覧②!$G$857" lockText="1" noThreeD="1"/>
</file>

<file path=xl/ctrlProps/ctrlProp16.xml><?xml version="1.0" encoding="utf-8"?>
<formControlPr xmlns="http://schemas.microsoft.com/office/spreadsheetml/2009/9/main" objectType="Drop" dropStyle="combo" dx="16" fmlaLink="項目一覧!$D$80" fmlaRange="値一覧項目!$N$2:$N$17" noThreeD="1" sel="1" val="0"/>
</file>

<file path=xl/ctrlProps/ctrlProp160.xml><?xml version="1.0" encoding="utf-8"?>
<formControlPr xmlns="http://schemas.microsoft.com/office/spreadsheetml/2009/9/main" objectType="CheckBox" fmlaLink="項目一覧②!$G$858" lockText="1" noThreeD="1"/>
</file>

<file path=xl/ctrlProps/ctrlProp161.xml><?xml version="1.0" encoding="utf-8"?>
<formControlPr xmlns="http://schemas.microsoft.com/office/spreadsheetml/2009/9/main" objectType="CheckBox" fmlaLink="項目一覧②!$G$859" lockText="1" noThreeD="1"/>
</file>

<file path=xl/ctrlProps/ctrlProp162.xml><?xml version="1.0" encoding="utf-8"?>
<formControlPr xmlns="http://schemas.microsoft.com/office/spreadsheetml/2009/9/main" objectType="CheckBox" fmlaLink="項目一覧②!$G$830" lockText="1" noThreeD="1"/>
</file>

<file path=xl/ctrlProps/ctrlProp163.xml><?xml version="1.0" encoding="utf-8"?>
<formControlPr xmlns="http://schemas.microsoft.com/office/spreadsheetml/2009/9/main" objectType="CheckBox" fmlaLink="項目一覧②!$G$862" lockText="1" noThreeD="1"/>
</file>

<file path=xl/ctrlProps/ctrlProp164.xml><?xml version="1.0" encoding="utf-8"?>
<formControlPr xmlns="http://schemas.microsoft.com/office/spreadsheetml/2009/9/main" objectType="CheckBox" fmlaLink="項目一覧②!$G$861" lockText="1" noThreeD="1"/>
</file>

<file path=xl/ctrlProps/ctrlProp165.xml><?xml version="1.0" encoding="utf-8"?>
<formControlPr xmlns="http://schemas.microsoft.com/office/spreadsheetml/2009/9/main" objectType="CheckBox" fmlaLink="項目一覧!$F$110" lockText="1" noThreeD="1"/>
</file>

<file path=xl/ctrlProps/ctrlProp166.xml><?xml version="1.0" encoding="utf-8"?>
<formControlPr xmlns="http://schemas.microsoft.com/office/spreadsheetml/2009/9/main" objectType="CheckBox" fmlaLink="項目一覧!$F$111" lockText="1" noThreeD="1"/>
</file>

<file path=xl/ctrlProps/ctrlProp167.xml><?xml version="1.0" encoding="utf-8"?>
<formControlPr xmlns="http://schemas.microsoft.com/office/spreadsheetml/2009/9/main" objectType="CheckBox" fmlaLink="項目一覧!$F$120" lockText="1" noThreeD="1"/>
</file>

<file path=xl/ctrlProps/ctrlProp168.xml><?xml version="1.0" encoding="utf-8"?>
<formControlPr xmlns="http://schemas.microsoft.com/office/spreadsheetml/2009/9/main" objectType="CheckBox" fmlaLink="項目一覧!$F$137" lockText="1" noThreeD="1"/>
</file>

<file path=xl/ctrlProps/ctrlProp169.xml><?xml version="1.0" encoding="utf-8"?>
<formControlPr xmlns="http://schemas.microsoft.com/office/spreadsheetml/2009/9/main" objectType="CheckBox" fmlaLink="項目一覧!$D$358" lockText="1" noThreeD="1"/>
</file>

<file path=xl/ctrlProps/ctrlProp17.xml><?xml version="1.0" encoding="utf-8"?>
<formControlPr xmlns="http://schemas.microsoft.com/office/spreadsheetml/2009/9/main" objectType="Drop" dropStyle="combo" dx="16" fmlaLink="項目一覧!$D$96" fmlaRange="値一覧項目!$H$2:$H$17" noThreeD="1" sel="1" val="0"/>
</file>

<file path=xl/ctrlProps/ctrlProp170.xml><?xml version="1.0" encoding="utf-8"?>
<formControlPr xmlns="http://schemas.microsoft.com/office/spreadsheetml/2009/9/main" objectType="CheckBox" fmlaLink="項目一覧!$E$358" lockText="1" noThreeD="1"/>
</file>

<file path=xl/ctrlProps/ctrlProp171.xml><?xml version="1.0" encoding="utf-8"?>
<formControlPr xmlns="http://schemas.microsoft.com/office/spreadsheetml/2009/9/main" objectType="CheckBox" fmlaLink="項目一覧!$D$359" lockText="1" noThreeD="1"/>
</file>

<file path=xl/ctrlProps/ctrlProp172.xml><?xml version="1.0" encoding="utf-8"?>
<formControlPr xmlns="http://schemas.microsoft.com/office/spreadsheetml/2009/9/main" objectType="CheckBox" fmlaLink="項目一覧!$E$359" lockText="1" noThreeD="1"/>
</file>

<file path=xl/ctrlProps/ctrlProp173.xml><?xml version="1.0" encoding="utf-8"?>
<formControlPr xmlns="http://schemas.microsoft.com/office/spreadsheetml/2009/9/main" objectType="CheckBox" fmlaLink="項目一覧!$K$116" lockText="1" noThreeD="1"/>
</file>

<file path=xl/ctrlProps/ctrlProp174.xml><?xml version="1.0" encoding="utf-8"?>
<formControlPr xmlns="http://schemas.microsoft.com/office/spreadsheetml/2009/9/main" objectType="CheckBox" fmlaLink="項目一覧②!$G$878" lockText="1" noThreeD="1"/>
</file>

<file path=xl/ctrlProps/ctrlProp175.xml><?xml version="1.0" encoding="utf-8"?>
<formControlPr xmlns="http://schemas.microsoft.com/office/spreadsheetml/2009/9/main" objectType="CheckBox" fmlaLink="項目一覧②!$G$881" lockText="1" noThreeD="1"/>
</file>

<file path=xl/ctrlProps/ctrlProp176.xml><?xml version="1.0" encoding="utf-8"?>
<formControlPr xmlns="http://schemas.microsoft.com/office/spreadsheetml/2009/9/main" objectType="Drop" dropStyle="combo" dx="16" fmlaLink="項目一覧②!$G$884" fmlaRange="値一覧項目!$U$2:$U$12" noThreeD="1" sel="1" val="0"/>
</file>

<file path=xl/ctrlProps/ctrlProp177.xml><?xml version="1.0" encoding="utf-8"?>
<formControlPr xmlns="http://schemas.microsoft.com/office/spreadsheetml/2009/9/main" objectType="Drop" dropStyle="combo" dx="16" fmlaLink="項目一覧②!$G$903" fmlaRange="主要用途!$B$2:$B$72" noThreeD="1" sel="1" val="0"/>
</file>

<file path=xl/ctrlProps/ctrlProp178.xml><?xml version="1.0" encoding="utf-8"?>
<formControlPr xmlns="http://schemas.microsoft.com/office/spreadsheetml/2009/9/main" objectType="Drop" dropStyle="combo" dx="16" fmlaLink="項目一覧②!$G$904" fmlaRange="主要用途!$B$2:$B$72" noThreeD="1" sel="1" val="0"/>
</file>

<file path=xl/ctrlProps/ctrlProp179.xml><?xml version="1.0" encoding="utf-8"?>
<formControlPr xmlns="http://schemas.microsoft.com/office/spreadsheetml/2009/9/main" objectType="Drop" dropStyle="combo" dx="16" fmlaLink="項目一覧②!$G$905" fmlaRange="主要用途!$B$2:$B$72" noThreeD="1" sel="1" val="0"/>
</file>

<file path=xl/ctrlProps/ctrlProp18.xml><?xml version="1.0" encoding="utf-8"?>
<formControlPr xmlns="http://schemas.microsoft.com/office/spreadsheetml/2009/9/main" objectType="Drop" dropStyle="combo" dx="16" fmlaLink="項目一覧!$D$97" fmlaRange="値一覧項目!$H$2:$H$17" noThreeD="1" sel="1" val="0"/>
</file>

<file path=xl/ctrlProps/ctrlProp180.xml><?xml version="1.0" encoding="utf-8"?>
<formControlPr xmlns="http://schemas.microsoft.com/office/spreadsheetml/2009/9/main" objectType="Drop" dropStyle="combo" dx="16" fmlaLink="項目一覧②!$G$906" fmlaRange="主要用途!$B$2:$B$72" noThreeD="1" sel="1" val="0"/>
</file>

<file path=xl/ctrlProps/ctrlProp181.xml><?xml version="1.0" encoding="utf-8"?>
<formControlPr xmlns="http://schemas.microsoft.com/office/spreadsheetml/2009/9/main" objectType="Drop" dropStyle="combo" dx="16" fmlaLink="項目一覧②!$G$907" fmlaRange="主要用途!$B$2:$B$72" noThreeD="1" sel="1" val="0"/>
</file>

<file path=xl/ctrlProps/ctrlProp182.xml><?xml version="1.0" encoding="utf-8"?>
<formControlPr xmlns="http://schemas.microsoft.com/office/spreadsheetml/2009/9/main" objectType="Drop" dropStyle="combo" dx="16" fmlaLink="項目一覧②!$G$908" fmlaRange="主要用途!$B$2:$B$72" noThreeD="1" sel="1" val="0"/>
</file>

<file path=xl/ctrlProps/ctrlProp183.xml><?xml version="1.0" encoding="utf-8"?>
<formControlPr xmlns="http://schemas.microsoft.com/office/spreadsheetml/2009/9/main" objectType="CheckBox" fmlaLink="項目一覧②!$G$902" lockText="1" noThreeD="1"/>
</file>

<file path=xl/ctrlProps/ctrlProp184.xml><?xml version="1.0" encoding="utf-8"?>
<formControlPr xmlns="http://schemas.microsoft.com/office/spreadsheetml/2009/9/main" objectType="CheckBox" fmlaLink="項目一覧②!$H$902" lockText="1" noThreeD="1"/>
</file>

<file path=xl/ctrlProps/ctrlProp185.xml><?xml version="1.0" encoding="utf-8"?>
<formControlPr xmlns="http://schemas.microsoft.com/office/spreadsheetml/2009/9/main" objectType="Drop" dropStyle="combo" dx="16" fmlaLink="項目一覧②!$G$232" fmlaRange="主要用途!$B$2:$B$72" noThreeD="1" sel="1" val="0"/>
</file>

<file path=xl/ctrlProps/ctrlProp186.xml><?xml version="1.0" encoding="utf-8"?>
<formControlPr xmlns="http://schemas.microsoft.com/office/spreadsheetml/2009/9/main" objectType="Drop" dropStyle="combo" dx="16" fmlaLink="項目一覧②!$G$233" fmlaRange="主要用途!$B$2:$B$72" noThreeD="1" sel="1" val="0"/>
</file>

<file path=xl/ctrlProps/ctrlProp187.xml><?xml version="1.0" encoding="utf-8"?>
<formControlPr xmlns="http://schemas.microsoft.com/office/spreadsheetml/2009/9/main" objectType="Drop" dropStyle="combo" dx="16" fmlaLink="項目一覧②!$G$234" fmlaRange="主要用途!$B$2:$B$72" noThreeD="1" sel="1" val="0"/>
</file>

<file path=xl/ctrlProps/ctrlProp188.xml><?xml version="1.0" encoding="utf-8"?>
<formControlPr xmlns="http://schemas.microsoft.com/office/spreadsheetml/2009/9/main" objectType="Drop" dropStyle="combo" dx="16" fmlaLink="項目一覧②!$G$235" fmlaRange="主要用途!$B$2:$B$72" noThreeD="1" sel="1" val="0"/>
</file>

<file path=xl/ctrlProps/ctrlProp189.xml><?xml version="1.0" encoding="utf-8"?>
<formControlPr xmlns="http://schemas.microsoft.com/office/spreadsheetml/2009/9/main" objectType="Drop" dropStyle="combo" dx="16" fmlaLink="項目一覧②!$G$236" fmlaRange="主要用途!$B$2:$B$72" noThreeD="1" sel="1" val="0"/>
</file>

<file path=xl/ctrlProps/ctrlProp19.xml><?xml version="1.0" encoding="utf-8"?>
<formControlPr xmlns="http://schemas.microsoft.com/office/spreadsheetml/2009/9/main" objectType="Drop" dropStyle="combo" dx="16" fmlaLink="項目一覧!$D$98" fmlaRange="値一覧項目!$H$2:$H$17" noThreeD="1" sel="1" val="0"/>
</file>

<file path=xl/ctrlProps/ctrlProp190.xml><?xml version="1.0" encoding="utf-8"?>
<formControlPr xmlns="http://schemas.microsoft.com/office/spreadsheetml/2009/9/main" objectType="Drop" dropStyle="combo" dx="16" fmlaLink="項目一覧②!$G$237" fmlaRange="主要用途!$B$2:$B$72" noThreeD="1" sel="1" val="0"/>
</file>

<file path=xl/ctrlProps/ctrlProp191.xml><?xml version="1.0" encoding="utf-8"?>
<formControlPr xmlns="http://schemas.microsoft.com/office/spreadsheetml/2009/9/main" objectType="CheckBox" fmlaLink="項目一覧②!$G$231" lockText="1" noThreeD="1"/>
</file>

<file path=xl/ctrlProps/ctrlProp192.xml><?xml version="1.0" encoding="utf-8"?>
<formControlPr xmlns="http://schemas.microsoft.com/office/spreadsheetml/2009/9/main" objectType="CheckBox" fmlaLink="項目一覧②!$H$231" lockText="1" noThreeD="1"/>
</file>

<file path=xl/ctrlProps/ctrlProp193.xml><?xml version="1.0" encoding="utf-8"?>
<formControlPr xmlns="http://schemas.microsoft.com/office/spreadsheetml/2009/9/main" objectType="Drop" dropStyle="combo" dx="16" fmlaLink="項目一覧②!$G$253" fmlaRange="主要用途!$B$2:$B$73" noThreeD="1" sel="1" val="0"/>
</file>

<file path=xl/ctrlProps/ctrlProp194.xml><?xml version="1.0" encoding="utf-8"?>
<formControlPr xmlns="http://schemas.microsoft.com/office/spreadsheetml/2009/9/main" objectType="Drop" dropStyle="combo" dx="16" fmlaLink="項目一覧②!$G$255" fmlaRange="主要用途!$B$2:$B$73" noThreeD="1" sel="1" val="0"/>
</file>

<file path=xl/ctrlProps/ctrlProp195.xml><?xml version="1.0" encoding="utf-8"?>
<formControlPr xmlns="http://schemas.microsoft.com/office/spreadsheetml/2009/9/main" objectType="Drop" dropStyle="combo" dx="16" fmlaLink="項目一覧②!$G$257" fmlaRange="主要用途!$B$2:$B$73" noThreeD="1" sel="1" val="0"/>
</file>

<file path=xl/ctrlProps/ctrlProp196.xml><?xml version="1.0" encoding="utf-8"?>
<formControlPr xmlns="http://schemas.microsoft.com/office/spreadsheetml/2009/9/main" objectType="CheckBox" fmlaLink="項目一覧②!$G$259" lockText="1" noThreeD="1"/>
</file>

<file path=xl/ctrlProps/ctrlProp197.xml><?xml version="1.0" encoding="utf-8"?>
<formControlPr xmlns="http://schemas.microsoft.com/office/spreadsheetml/2009/9/main" objectType="CheckBox" fmlaLink="項目一覧②!$H$259" lockText="1" noThreeD="1"/>
</file>

<file path=xl/ctrlProps/ctrlProp198.xml><?xml version="1.0" encoding="utf-8"?>
<formControlPr xmlns="http://schemas.microsoft.com/office/spreadsheetml/2009/9/main" objectType="CheckBox" fmlaLink="項目一覧②!$I$259" lockText="1" noThreeD="1"/>
</file>

<file path=xl/ctrlProps/ctrlProp199.xml><?xml version="1.0" encoding="utf-8"?>
<formControlPr xmlns="http://schemas.microsoft.com/office/spreadsheetml/2009/9/main" objectType="CheckBox" fmlaLink="項目一覧②!$J$259" lockText="1" noThreeD="1"/>
</file>

<file path=xl/ctrlProps/ctrlProp2.xml><?xml version="1.0" encoding="utf-8"?>
<formControlPr xmlns="http://schemas.microsoft.com/office/spreadsheetml/2009/9/main" objectType="CheckBox" fmlaLink="項目一覧!$D$319" lockText="1" noThreeD="1"/>
</file>

<file path=xl/ctrlProps/ctrlProp20.xml><?xml version="1.0" encoding="utf-8"?>
<formControlPr xmlns="http://schemas.microsoft.com/office/spreadsheetml/2009/9/main" objectType="Drop" dropStyle="combo" dx="16" fmlaLink="項目一覧!$D$99" fmlaRange="値一覧項目!$H$2:$H$17" noThreeD="1" sel="1" val="0"/>
</file>

<file path=xl/ctrlProps/ctrlProp200.xml><?xml version="1.0" encoding="utf-8"?>
<formControlPr xmlns="http://schemas.microsoft.com/office/spreadsheetml/2009/9/main" objectType="CheckBox" fmlaLink="項目一覧②!$K$259" lockText="1" noThreeD="1"/>
</file>

<file path=xl/ctrlProps/ctrlProp201.xml><?xml version="1.0" encoding="utf-8"?>
<formControlPr xmlns="http://schemas.microsoft.com/office/spreadsheetml/2009/9/main" objectType="CheckBox" fmlaLink="項目一覧②!$L$259" lockText="1" noThreeD="1"/>
</file>

<file path=xl/ctrlProps/ctrlProp202.xml><?xml version="1.0" encoding="utf-8"?>
<formControlPr xmlns="http://schemas.microsoft.com/office/spreadsheetml/2009/9/main" objectType="CheckBox" fmlaLink="項目一覧②!$M$259" lockText="1" noThreeD="1"/>
</file>

<file path=xl/ctrlProps/ctrlProp203.xml><?xml version="1.0" encoding="utf-8"?>
<formControlPr xmlns="http://schemas.microsoft.com/office/spreadsheetml/2009/9/main" objectType="Drop" dropStyle="combo" dx="16" fmlaLink="項目一覧②!$G$260" fmlaRange="値一覧項目!$I$2:$I$12" noThreeD="1" sel="1" val="0"/>
</file>

<file path=xl/ctrlProps/ctrlProp204.xml><?xml version="1.0" encoding="utf-8"?>
<formControlPr xmlns="http://schemas.microsoft.com/office/spreadsheetml/2009/9/main" objectType="Drop" dropStyle="combo" dx="16" fmlaLink="項目一覧②!$G$876" fmlaRange="値一覧項目!$I$2:$I$12" noThreeD="1" sel="1" val="0"/>
</file>

<file path=xl/ctrlProps/ctrlProp205.xml><?xml version="1.0" encoding="utf-8"?>
<formControlPr xmlns="http://schemas.microsoft.com/office/spreadsheetml/2009/9/main" objectType="Drop" dropStyle="combo" dx="16" fmlaLink="項目一覧②!$G$263" fmlaRange="値一覧項目!$P$2:$P$11" noThreeD="1" sel="1" val="2"/>
</file>

<file path=xl/ctrlProps/ctrlProp206.xml><?xml version="1.0" encoding="utf-8"?>
<formControlPr xmlns="http://schemas.microsoft.com/office/spreadsheetml/2009/9/main" objectType="Drop" dropStyle="combo" dx="16" fmlaLink="項目一覧②!$G$264" fmlaRange="値一覧項目!$Q$2:$Q$11" noThreeD="1" sel="1" val="2"/>
</file>

<file path=xl/ctrlProps/ctrlProp207.xml><?xml version="1.0" encoding="utf-8"?>
<formControlPr xmlns="http://schemas.microsoft.com/office/spreadsheetml/2009/9/main" objectType="Drop" dropStyle="combo" dx="16" fmlaLink="項目一覧②!$G$265" fmlaRange="値一覧項目!$P$2:$P$11" noThreeD="1" sel="1" val="2"/>
</file>

<file path=xl/ctrlProps/ctrlProp208.xml><?xml version="1.0" encoding="utf-8"?>
<formControlPr xmlns="http://schemas.microsoft.com/office/spreadsheetml/2009/9/main" objectType="Drop" dropStyle="combo" dx="16" fmlaLink="項目一覧②!$G$266" fmlaRange="値一覧項目!$Q$2:$Q$11" noThreeD="1" sel="1" val="0"/>
</file>

<file path=xl/ctrlProps/ctrlProp209.xml><?xml version="1.0" encoding="utf-8"?>
<formControlPr xmlns="http://schemas.microsoft.com/office/spreadsheetml/2009/9/main" objectType="CheckBox" fmlaLink="項目一覧②!$G$270" lockText="1" noThreeD="1"/>
</file>

<file path=xl/ctrlProps/ctrlProp21.xml><?xml version="1.0" encoding="utf-8"?>
<formControlPr xmlns="http://schemas.microsoft.com/office/spreadsheetml/2009/9/main" objectType="Drop" dropStyle="combo" dx="16" fmlaLink="項目一覧!$D$113" fmlaRange="主要用途!$B$2:$B$72" noThreeD="1" sel="1" val="0"/>
</file>

<file path=xl/ctrlProps/ctrlProp210.xml><?xml version="1.0" encoding="utf-8"?>
<formControlPr xmlns="http://schemas.microsoft.com/office/spreadsheetml/2009/9/main" objectType="CheckBox" fmlaLink="項目一覧②!$H$270" lockText="1" noThreeD="1"/>
</file>

<file path=xl/ctrlProps/ctrlProp211.xml><?xml version="1.0" encoding="utf-8"?>
<formControlPr xmlns="http://schemas.microsoft.com/office/spreadsheetml/2009/9/main" objectType="Drop" dropStyle="combo" dx="16" fmlaLink="項目一覧②!$G$275" fmlaRange="値一覧項目!$U$2:$U$12" noThreeD="1" sel="1" val="0"/>
</file>

<file path=xl/ctrlProps/ctrlProp212.xml><?xml version="1.0" encoding="utf-8"?>
<formControlPr xmlns="http://schemas.microsoft.com/office/spreadsheetml/2009/9/main" objectType="Drop" dropStyle="combo" dx="16" fmlaLink="項目一覧②!$G$276" fmlaRange="値一覧項目!$U$2:$U$12" noThreeD="1" sel="1" val="3"/>
</file>

<file path=xl/ctrlProps/ctrlProp213.xml><?xml version="1.0" encoding="utf-8"?>
<formControlPr xmlns="http://schemas.microsoft.com/office/spreadsheetml/2009/9/main" objectType="Drop" dropStyle="combo" dx="16" fmlaLink="項目一覧②!$G$277" fmlaRange="値一覧項目!$U$2:$U$12" noThreeD="1" sel="1" val="3"/>
</file>

<file path=xl/ctrlProps/ctrlProp214.xml><?xml version="1.0" encoding="utf-8"?>
<formControlPr xmlns="http://schemas.microsoft.com/office/spreadsheetml/2009/9/main" objectType="Drop" dropStyle="combo" dx="16" fmlaLink="項目一覧②!$G$278" fmlaRange="値一覧項目!$U$2:$U$12" noThreeD="1" sel="1" val="0"/>
</file>

<file path=xl/ctrlProps/ctrlProp215.xml><?xml version="1.0" encoding="utf-8"?>
<formControlPr xmlns="http://schemas.microsoft.com/office/spreadsheetml/2009/9/main" objectType="Drop" dropStyle="combo" dx="16" fmlaLink="項目一覧②!$G$279" fmlaRange="値一覧項目!$U$2:$U$12" noThreeD="1" sel="1" val="0"/>
</file>

<file path=xl/ctrlProps/ctrlProp216.xml><?xml version="1.0" encoding="utf-8"?>
<formControlPr xmlns="http://schemas.microsoft.com/office/spreadsheetml/2009/9/main" objectType="Drop" dropStyle="combo" dx="16" fmlaLink="項目一覧②!$G$280" fmlaRange="値一覧項目!$U$2:$U$12" noThreeD="1" sel="1" val="3"/>
</file>

<file path=xl/ctrlProps/ctrlProp217.xml><?xml version="1.0" encoding="utf-8"?>
<formControlPr xmlns="http://schemas.microsoft.com/office/spreadsheetml/2009/9/main" objectType="Drop" dropStyle="combo" dx="16" fmlaLink="項目一覧②!$G$320" fmlaRange="主要用途!$B$2:$B$73" noThreeD="1" sel="1" val="54"/>
</file>

<file path=xl/ctrlProps/ctrlProp218.xml><?xml version="1.0" encoding="utf-8"?>
<formControlPr xmlns="http://schemas.microsoft.com/office/spreadsheetml/2009/9/main" objectType="Drop" dropStyle="combo" dx="16" fmlaLink="項目一覧②!$G$321" fmlaRange="主要用途!$B$2:$B$73" noThreeD="1" sel="1" val="0"/>
</file>

<file path=xl/ctrlProps/ctrlProp219.xml><?xml version="1.0" encoding="utf-8"?>
<formControlPr xmlns="http://schemas.microsoft.com/office/spreadsheetml/2009/9/main" objectType="Drop" dropStyle="combo" dx="16" fmlaLink="項目一覧②!$G$322" fmlaRange="主要用途!$B$2:$B$73" noThreeD="1" sel="1" val="0"/>
</file>

<file path=xl/ctrlProps/ctrlProp22.xml><?xml version="1.0" encoding="utf-8"?>
<formControlPr xmlns="http://schemas.microsoft.com/office/spreadsheetml/2009/9/main" objectType="CheckBox" fmlaLink="項目一覧!$D$116" lockText="1" noThreeD="1"/>
</file>

<file path=xl/ctrlProps/ctrlProp220.xml><?xml version="1.0" encoding="utf-8"?>
<formControlPr xmlns="http://schemas.microsoft.com/office/spreadsheetml/2009/9/main" objectType="Drop" dropStyle="combo" dx="16" fmlaLink="項目一覧②!$G$323" fmlaRange="主要用途!$B$2:$B$73" noThreeD="1" sel="1" val="0"/>
</file>

<file path=xl/ctrlProps/ctrlProp221.xml><?xml version="1.0" encoding="utf-8"?>
<formControlPr xmlns="http://schemas.microsoft.com/office/spreadsheetml/2009/9/main" objectType="Drop" dropStyle="combo" dx="16" fmlaLink="項目一覧②!$G$324" fmlaRange="主要用途!$B$2:$B$73" noThreeD="1" sel="1" val="0"/>
</file>

<file path=xl/ctrlProps/ctrlProp222.xml><?xml version="1.0" encoding="utf-8"?>
<formControlPr xmlns="http://schemas.microsoft.com/office/spreadsheetml/2009/9/main" objectType="Drop" dropStyle="combo" dx="16" fmlaLink="項目一覧②!$G$325" fmlaRange="主要用途!$B$2:$B$73" noThreeD="1" sel="1" val="0"/>
</file>

<file path=xl/ctrlProps/ctrlProp223.xml><?xml version="1.0" encoding="utf-8"?>
<formControlPr xmlns="http://schemas.microsoft.com/office/spreadsheetml/2009/9/main" objectType="Drop" dropStyle="combo" dx="16" fmlaLink="項目一覧②!$G$347" fmlaRange="主要用途!$B$2:$B$73" noThreeD="1" sel="1" val="0"/>
</file>

<file path=xl/ctrlProps/ctrlProp224.xml><?xml version="1.0" encoding="utf-8"?>
<formControlPr xmlns="http://schemas.microsoft.com/office/spreadsheetml/2009/9/main" objectType="Drop" dropStyle="combo" dx="16" fmlaLink="項目一覧②!$G$348" fmlaRange="主要用途!$B$2:$B$73" noThreeD="1" sel="1" val="0"/>
</file>

<file path=xl/ctrlProps/ctrlProp225.xml><?xml version="1.0" encoding="utf-8"?>
<formControlPr xmlns="http://schemas.microsoft.com/office/spreadsheetml/2009/9/main" objectType="Drop" dropStyle="combo" dx="16" fmlaLink="項目一覧②!$G$349" fmlaRange="主要用途!$B$2:$B$73" noThreeD="1" sel="1" val="0"/>
</file>

<file path=xl/ctrlProps/ctrlProp226.xml><?xml version="1.0" encoding="utf-8"?>
<formControlPr xmlns="http://schemas.microsoft.com/office/spreadsheetml/2009/9/main" objectType="Drop" dropStyle="combo" dx="16" fmlaLink="項目一覧②!$G$350" fmlaRange="主要用途!$B$2:$B$73" noThreeD="1" sel="1" val="0"/>
</file>

<file path=xl/ctrlProps/ctrlProp227.xml><?xml version="1.0" encoding="utf-8"?>
<formControlPr xmlns="http://schemas.microsoft.com/office/spreadsheetml/2009/9/main" objectType="Drop" dropStyle="combo" dx="16" fmlaLink="項目一覧②!$G$351" fmlaRange="主要用途!$B$2:$B$73" noThreeD="1" sel="1" val="0"/>
</file>

<file path=xl/ctrlProps/ctrlProp228.xml><?xml version="1.0" encoding="utf-8"?>
<formControlPr xmlns="http://schemas.microsoft.com/office/spreadsheetml/2009/9/main" objectType="Drop" dropStyle="combo" dx="16" fmlaLink="項目一覧②!$G$352" fmlaRange="主要用途!$B$2:$B$73" noThreeD="1" sel="1" val="0"/>
</file>

<file path=xl/ctrlProps/ctrlProp229.xml><?xml version="1.0" encoding="utf-8"?>
<formControlPr xmlns="http://schemas.microsoft.com/office/spreadsheetml/2009/9/main" objectType="Drop" dropStyle="combo" dx="16" fmlaLink="項目一覧②!$G$374" fmlaRange="主要用途!$B$2:$B$73" noThreeD="1" sel="1" val="0"/>
</file>

<file path=xl/ctrlProps/ctrlProp23.xml><?xml version="1.0" encoding="utf-8"?>
<formControlPr xmlns="http://schemas.microsoft.com/office/spreadsheetml/2009/9/main" objectType="CheckBox" fmlaLink="項目一覧!$E$116" lockText="1" noThreeD="1"/>
</file>

<file path=xl/ctrlProps/ctrlProp230.xml><?xml version="1.0" encoding="utf-8"?>
<formControlPr xmlns="http://schemas.microsoft.com/office/spreadsheetml/2009/9/main" objectType="Drop" dropStyle="combo" dx="16" fmlaLink="項目一覧②!$G$375" fmlaRange="主要用途!$B$2:$B$73" noThreeD="1" sel="1" val="0"/>
</file>

<file path=xl/ctrlProps/ctrlProp231.xml><?xml version="1.0" encoding="utf-8"?>
<formControlPr xmlns="http://schemas.microsoft.com/office/spreadsheetml/2009/9/main" objectType="Drop" dropStyle="combo" dx="16" fmlaLink="項目一覧②!$G$376" fmlaRange="主要用途!$B$2:$B$73" noThreeD="1" sel="1" val="0"/>
</file>

<file path=xl/ctrlProps/ctrlProp232.xml><?xml version="1.0" encoding="utf-8"?>
<formControlPr xmlns="http://schemas.microsoft.com/office/spreadsheetml/2009/9/main" objectType="Drop" dropStyle="combo" dx="16" fmlaLink="項目一覧②!$G$377" fmlaRange="主要用途!$B$2:$B$73" noThreeD="1" sel="1" val="0"/>
</file>

<file path=xl/ctrlProps/ctrlProp233.xml><?xml version="1.0" encoding="utf-8"?>
<formControlPr xmlns="http://schemas.microsoft.com/office/spreadsheetml/2009/9/main" objectType="Drop" dropStyle="combo" dx="16" fmlaLink="項目一覧②!$G$378" fmlaRange="主要用途!$B$2:$B$73" noThreeD="1" sel="1" val="0"/>
</file>

<file path=xl/ctrlProps/ctrlProp234.xml><?xml version="1.0" encoding="utf-8"?>
<formControlPr xmlns="http://schemas.microsoft.com/office/spreadsheetml/2009/9/main" objectType="Drop" dropStyle="combo" dx="16" fmlaLink="項目一覧②!$G$379" fmlaRange="主要用途!$B$2:$B$73" noThreeD="1" sel="1" val="0"/>
</file>

<file path=xl/ctrlProps/ctrlProp235.xml><?xml version="1.0" encoding="utf-8"?>
<formControlPr xmlns="http://schemas.microsoft.com/office/spreadsheetml/2009/9/main" objectType="Drop" dropStyle="combo" dx="16" fmlaLink="項目一覧②!$G$401" fmlaRange="主要用途!$B$2:$B$73" noThreeD="1" sel="1" val="0"/>
</file>

<file path=xl/ctrlProps/ctrlProp236.xml><?xml version="1.0" encoding="utf-8"?>
<formControlPr xmlns="http://schemas.microsoft.com/office/spreadsheetml/2009/9/main" objectType="Drop" dropStyle="combo" dx="16" fmlaLink="項目一覧②!$G$402" fmlaRange="主要用途!$B$2:$B$73" noThreeD="1" sel="1" val="0"/>
</file>

<file path=xl/ctrlProps/ctrlProp237.xml><?xml version="1.0" encoding="utf-8"?>
<formControlPr xmlns="http://schemas.microsoft.com/office/spreadsheetml/2009/9/main" objectType="Drop" dropStyle="combo" dx="16" fmlaLink="項目一覧②!$G$403" fmlaRange="主要用途!$B$2:$B$73" noThreeD="1" sel="1" val="0"/>
</file>

<file path=xl/ctrlProps/ctrlProp238.xml><?xml version="1.0" encoding="utf-8"?>
<formControlPr xmlns="http://schemas.microsoft.com/office/spreadsheetml/2009/9/main" objectType="Drop" dropStyle="combo" dx="16" fmlaLink="項目一覧②!$G$404" fmlaRange="主要用途!$B$2:$B$73" noThreeD="1" sel="1" val="0"/>
</file>

<file path=xl/ctrlProps/ctrlProp239.xml><?xml version="1.0" encoding="utf-8"?>
<formControlPr xmlns="http://schemas.microsoft.com/office/spreadsheetml/2009/9/main" objectType="Drop" dropStyle="combo" dx="16" fmlaLink="項目一覧②!$G$405" fmlaRange="主要用途!$B$2:$B$73" noThreeD="1" sel="1" val="0"/>
</file>

<file path=xl/ctrlProps/ctrlProp24.xml><?xml version="1.0" encoding="utf-8"?>
<formControlPr xmlns="http://schemas.microsoft.com/office/spreadsheetml/2009/9/main" objectType="CheckBox" fmlaLink="項目一覧!$F$116" lockText="1" noThreeD="1"/>
</file>

<file path=xl/ctrlProps/ctrlProp240.xml><?xml version="1.0" encoding="utf-8"?>
<formControlPr xmlns="http://schemas.microsoft.com/office/spreadsheetml/2009/9/main" objectType="Drop" dropStyle="combo" dx="16" fmlaLink="項目一覧②!$G$406" fmlaRange="主要用途!$B$2:$B$73" noThreeD="1" sel="1" val="0"/>
</file>

<file path=xl/ctrlProps/ctrlProp241.xml><?xml version="1.0" encoding="utf-8"?>
<formControlPr xmlns="http://schemas.microsoft.com/office/spreadsheetml/2009/9/main" objectType="Drop" dropStyle="combo" dx="16" fmlaLink="項目一覧②!$G$428" fmlaRange="主要用途!$B$2:$B$73" noThreeD="1" sel="1" val="0"/>
</file>

<file path=xl/ctrlProps/ctrlProp242.xml><?xml version="1.0" encoding="utf-8"?>
<formControlPr xmlns="http://schemas.microsoft.com/office/spreadsheetml/2009/9/main" objectType="Drop" dropStyle="combo" dx="16" fmlaLink="項目一覧②!$G$429" fmlaRange="主要用途!$B$2:$B$73" noThreeD="1" sel="1" val="0"/>
</file>

<file path=xl/ctrlProps/ctrlProp243.xml><?xml version="1.0" encoding="utf-8"?>
<formControlPr xmlns="http://schemas.microsoft.com/office/spreadsheetml/2009/9/main" objectType="Drop" dropStyle="combo" dx="16" fmlaLink="項目一覧②!$G$430" fmlaRange="主要用途!$B$2:$B$73" noThreeD="1" sel="1" val="0"/>
</file>

<file path=xl/ctrlProps/ctrlProp244.xml><?xml version="1.0" encoding="utf-8"?>
<formControlPr xmlns="http://schemas.microsoft.com/office/spreadsheetml/2009/9/main" objectType="Drop" dropStyle="combo" dx="16" fmlaLink="項目一覧②!$G$431" fmlaRange="主要用途!$B$2:$B$73" noThreeD="1" sel="1" val="0"/>
</file>

<file path=xl/ctrlProps/ctrlProp245.xml><?xml version="1.0" encoding="utf-8"?>
<formControlPr xmlns="http://schemas.microsoft.com/office/spreadsheetml/2009/9/main" objectType="Drop" dropStyle="combo" dx="16" fmlaLink="項目一覧②!$G$432" fmlaRange="主要用途!$B$2:$B$73" noThreeD="1" sel="1" val="0"/>
</file>

<file path=xl/ctrlProps/ctrlProp246.xml><?xml version="1.0" encoding="utf-8"?>
<formControlPr xmlns="http://schemas.microsoft.com/office/spreadsheetml/2009/9/main" objectType="Drop" dropStyle="combo" dx="16" fmlaLink="項目一覧②!$G$433" fmlaRange="主要用途!$B$2:$B$73" noThreeD="1" sel="1" val="0"/>
</file>

<file path=xl/ctrlProps/ctrlProp247.xml><?xml version="1.0" encoding="utf-8"?>
<formControlPr xmlns="http://schemas.microsoft.com/office/spreadsheetml/2009/9/main" objectType="Drop" dropStyle="combo" dx="16" fmlaLink="項目一覧②!$G$455" fmlaRange="主要用途!$B$2:$B$73" noThreeD="1" sel="1" val="0"/>
</file>

<file path=xl/ctrlProps/ctrlProp248.xml><?xml version="1.0" encoding="utf-8"?>
<formControlPr xmlns="http://schemas.microsoft.com/office/spreadsheetml/2009/9/main" objectType="Drop" dropStyle="combo" dx="16" fmlaLink="項目一覧②!$G$456" fmlaRange="主要用途!$B$2:$B$73" noThreeD="1" sel="1" val="0"/>
</file>

<file path=xl/ctrlProps/ctrlProp249.xml><?xml version="1.0" encoding="utf-8"?>
<formControlPr xmlns="http://schemas.microsoft.com/office/spreadsheetml/2009/9/main" objectType="Drop" dropStyle="combo" dx="16" fmlaLink="項目一覧②!$G$457" fmlaRange="主要用途!$B$2:$B$73" noThreeD="1" sel="1" val="0"/>
</file>

<file path=xl/ctrlProps/ctrlProp25.xml><?xml version="1.0" encoding="utf-8"?>
<formControlPr xmlns="http://schemas.microsoft.com/office/spreadsheetml/2009/9/main" objectType="CheckBox" fmlaLink="項目一覧!$G$116" lockText="1" noThreeD="1"/>
</file>

<file path=xl/ctrlProps/ctrlProp250.xml><?xml version="1.0" encoding="utf-8"?>
<formControlPr xmlns="http://schemas.microsoft.com/office/spreadsheetml/2009/9/main" objectType="Drop" dropStyle="combo" dx="16" fmlaLink="項目一覧②!$G$458" fmlaRange="主要用途!$B$2:$B$73" noThreeD="1" sel="1" val="0"/>
</file>

<file path=xl/ctrlProps/ctrlProp251.xml><?xml version="1.0" encoding="utf-8"?>
<formControlPr xmlns="http://schemas.microsoft.com/office/spreadsheetml/2009/9/main" objectType="Drop" dropStyle="combo" dx="16" fmlaLink="項目一覧②!$G$459" fmlaRange="主要用途!$B$2:$B$73" noThreeD="1" sel="1" val="0"/>
</file>

<file path=xl/ctrlProps/ctrlProp252.xml><?xml version="1.0" encoding="utf-8"?>
<formControlPr xmlns="http://schemas.microsoft.com/office/spreadsheetml/2009/9/main" objectType="Drop" dropStyle="combo" dx="16" fmlaLink="項目一覧②!$G$460" fmlaRange="主要用途!$B$2:$B$73" noThreeD="1" sel="1" val="0"/>
</file>

<file path=xl/ctrlProps/ctrlProp253.xml><?xml version="1.0" encoding="utf-8"?>
<formControlPr xmlns="http://schemas.microsoft.com/office/spreadsheetml/2009/9/main" objectType="Drop" dropStyle="combo" dx="16" fmlaLink="項目一覧②!$G$503" fmlaRange="主要用途!$B$2:$B$73" noThreeD="1" sel="1" val="54"/>
</file>

<file path=xl/ctrlProps/ctrlProp254.xml><?xml version="1.0" encoding="utf-8"?>
<formControlPr xmlns="http://schemas.microsoft.com/office/spreadsheetml/2009/9/main" objectType="Drop" dropStyle="combo" dx="16" fmlaLink="項目一覧②!$G$504" fmlaRange="主要用途!$B$2:$B$73" noThreeD="1" sel="1" val="54"/>
</file>

<file path=xl/ctrlProps/ctrlProp255.xml><?xml version="1.0" encoding="utf-8"?>
<formControlPr xmlns="http://schemas.microsoft.com/office/spreadsheetml/2009/9/main" objectType="Drop" dropStyle="combo" dx="16" fmlaLink="項目一覧②!$G$505" fmlaRange="主要用途!$B$2:$B$73" noThreeD="1" sel="1" val="0"/>
</file>

<file path=xl/ctrlProps/ctrlProp256.xml><?xml version="1.0" encoding="utf-8"?>
<formControlPr xmlns="http://schemas.microsoft.com/office/spreadsheetml/2009/9/main" objectType="CheckBox" fmlaLink="項目一覧②!$G$509" lockText="1" noThreeD="1"/>
</file>

<file path=xl/ctrlProps/ctrlProp257.xml><?xml version="1.0" encoding="utf-8"?>
<formControlPr xmlns="http://schemas.microsoft.com/office/spreadsheetml/2009/9/main" objectType="CheckBox" fmlaLink="項目一覧②!$H$509" lockText="1" noThreeD="1"/>
</file>

<file path=xl/ctrlProps/ctrlProp258.xml><?xml version="1.0" encoding="utf-8"?>
<formControlPr xmlns="http://schemas.microsoft.com/office/spreadsheetml/2009/9/main" objectType="CheckBox" fmlaLink="項目一覧②!$I$509" lockText="1" noThreeD="1"/>
</file>

<file path=xl/ctrlProps/ctrlProp259.xml><?xml version="1.0" encoding="utf-8"?>
<formControlPr xmlns="http://schemas.microsoft.com/office/spreadsheetml/2009/9/main" objectType="CheckBox" fmlaLink="項目一覧②!$J$509" lockText="1" noThreeD="1"/>
</file>

<file path=xl/ctrlProps/ctrlProp26.xml><?xml version="1.0" encoding="utf-8"?>
<formControlPr xmlns="http://schemas.microsoft.com/office/spreadsheetml/2009/9/main" objectType="CheckBox" fmlaLink="項目一覧!$H$116" lockText="1" noThreeD="1"/>
</file>

<file path=xl/ctrlProps/ctrlProp260.xml><?xml version="1.0" encoding="utf-8"?>
<formControlPr xmlns="http://schemas.microsoft.com/office/spreadsheetml/2009/9/main" objectType="CheckBox" fmlaLink="項目一覧②!$K$509" lockText="1" noThreeD="1"/>
</file>

<file path=xl/ctrlProps/ctrlProp261.xml><?xml version="1.0" encoding="utf-8"?>
<formControlPr xmlns="http://schemas.microsoft.com/office/spreadsheetml/2009/9/main" objectType="CheckBox" fmlaLink="項目一覧②!$L$509" lockText="1" noThreeD="1"/>
</file>

<file path=xl/ctrlProps/ctrlProp262.xml><?xml version="1.0" encoding="utf-8"?>
<formControlPr xmlns="http://schemas.microsoft.com/office/spreadsheetml/2009/9/main" objectType="CheckBox" fmlaLink="項目一覧②!$M$509" lockText="1" noThreeD="1"/>
</file>

<file path=xl/ctrlProps/ctrlProp263.xml><?xml version="1.0" encoding="utf-8"?>
<formControlPr xmlns="http://schemas.microsoft.com/office/spreadsheetml/2009/9/main" objectType="Drop" dropStyle="combo" dx="16" fmlaLink="項目一覧②!$G$510" fmlaRange="値一覧項目!$I$2:$I$12" noThreeD="1" sel="1" val="0"/>
</file>

<file path=xl/ctrlProps/ctrlProp264.xml><?xml version="1.0" encoding="utf-8"?>
<formControlPr xmlns="http://schemas.microsoft.com/office/spreadsheetml/2009/9/main" objectType="Drop" dropStyle="combo" dx="16" fmlaLink="項目一覧②!$G$877" fmlaRange="値一覧項目!$I$2:$I$12" noThreeD="1" sel="1" val="0"/>
</file>

<file path=xl/ctrlProps/ctrlProp265.xml><?xml version="1.0" encoding="utf-8"?>
<formControlPr xmlns="http://schemas.microsoft.com/office/spreadsheetml/2009/9/main" objectType="Drop" dropStyle="combo" dx="16" fmlaLink="項目一覧②!$G$513" fmlaRange="値一覧項目!$P$2:$P$11" noThreeD="1" sel="1" val="0"/>
</file>

<file path=xl/ctrlProps/ctrlProp266.xml><?xml version="1.0" encoding="utf-8"?>
<formControlPr xmlns="http://schemas.microsoft.com/office/spreadsheetml/2009/9/main" objectType="Drop" dropStyle="combo" dx="16" fmlaLink="項目一覧②!$G$514" fmlaRange="値一覧項目!$Q$2:$Q$11" noThreeD="1" sel="1" val="0"/>
</file>

<file path=xl/ctrlProps/ctrlProp267.xml><?xml version="1.0" encoding="utf-8"?>
<formControlPr xmlns="http://schemas.microsoft.com/office/spreadsheetml/2009/9/main" objectType="Drop" dropStyle="combo" dx="16" fmlaLink="項目一覧②!$G$515" fmlaRange="値一覧項目!$P$2:$P$11" noThreeD="1" sel="1" val="0"/>
</file>

<file path=xl/ctrlProps/ctrlProp268.xml><?xml version="1.0" encoding="utf-8"?>
<formControlPr xmlns="http://schemas.microsoft.com/office/spreadsheetml/2009/9/main" objectType="Drop" dropStyle="combo" dx="16" fmlaLink="項目一覧②!$G$516" fmlaRange="値一覧項目!$Q$2:$Q$11" noThreeD="1" sel="1" val="0"/>
</file>

<file path=xl/ctrlProps/ctrlProp269.xml><?xml version="1.0" encoding="utf-8"?>
<formControlPr xmlns="http://schemas.microsoft.com/office/spreadsheetml/2009/9/main" objectType="CheckBox" fmlaLink="項目一覧②!$G$520" lockText="1" noThreeD="1"/>
</file>

<file path=xl/ctrlProps/ctrlProp27.xml><?xml version="1.0" encoding="utf-8"?>
<formControlPr xmlns="http://schemas.microsoft.com/office/spreadsheetml/2009/9/main" objectType="CheckBox" fmlaLink="項目一覧!$I$116" lockText="1" noThreeD="1"/>
</file>

<file path=xl/ctrlProps/ctrlProp270.xml><?xml version="1.0" encoding="utf-8"?>
<formControlPr xmlns="http://schemas.microsoft.com/office/spreadsheetml/2009/9/main" objectType="CheckBox" fmlaLink="項目一覧②!$H$520" lockText="1" noThreeD="1"/>
</file>

<file path=xl/ctrlProps/ctrlProp271.xml><?xml version="1.0" encoding="utf-8"?>
<formControlPr xmlns="http://schemas.microsoft.com/office/spreadsheetml/2009/9/main" objectType="Drop" dropStyle="combo" dx="16" fmlaLink="項目一覧②!$G$525" fmlaRange="値一覧項目!$U$2:$U$12" noThreeD="1" sel="1" val="3"/>
</file>

<file path=xl/ctrlProps/ctrlProp272.xml><?xml version="1.0" encoding="utf-8"?>
<formControlPr xmlns="http://schemas.microsoft.com/office/spreadsheetml/2009/9/main" objectType="Drop" dropStyle="combo" dx="16" fmlaLink="項目一覧②!$G$526" fmlaRange="値一覧項目!$U$2:$U$12" noThreeD="1" sel="1" val="0"/>
</file>

<file path=xl/ctrlProps/ctrlProp273.xml><?xml version="1.0" encoding="utf-8"?>
<formControlPr xmlns="http://schemas.microsoft.com/office/spreadsheetml/2009/9/main" objectType="Drop" dropStyle="combo" dx="16" fmlaLink="項目一覧②!$G$527" fmlaRange="値一覧項目!$U$2:$U$12" noThreeD="1" sel="1" val="0"/>
</file>

<file path=xl/ctrlProps/ctrlProp274.xml><?xml version="1.0" encoding="utf-8"?>
<formControlPr xmlns="http://schemas.microsoft.com/office/spreadsheetml/2009/9/main" objectType="Drop" dropStyle="combo" dx="16" fmlaLink="項目一覧②!$G$528" fmlaRange="値一覧項目!$U$2:$U$12" noThreeD="1" sel="1" val="3"/>
</file>

<file path=xl/ctrlProps/ctrlProp275.xml><?xml version="1.0" encoding="utf-8"?>
<formControlPr xmlns="http://schemas.microsoft.com/office/spreadsheetml/2009/9/main" objectType="Drop" dropStyle="combo" dx="16" fmlaLink="項目一覧②!$G$560" fmlaRange="値一覧項目!$L$2:$L$6" noThreeD="1" sel="1" val="0"/>
</file>

<file path=xl/ctrlProps/ctrlProp276.xml><?xml version="1.0" encoding="utf-8"?>
<formControlPr xmlns="http://schemas.microsoft.com/office/spreadsheetml/2009/9/main" objectType="Drop" dropStyle="combo" dx="16" fmlaLink="項目一覧②!$G$529" fmlaRange="値一覧項目!$U$2:$U$12" noThreeD="1" sel="1" val="0"/>
</file>

<file path=xl/ctrlProps/ctrlProp277.xml><?xml version="1.0" encoding="utf-8"?>
<formControlPr xmlns="http://schemas.microsoft.com/office/spreadsheetml/2009/9/main" objectType="Drop" dropStyle="combo" dx="16" fmlaLink="項目一覧②!$G$530" fmlaRange="値一覧項目!$U$2:$U$12" noThreeD="1" sel="1" val="0"/>
</file>

<file path=xl/ctrlProps/ctrlProp278.xml><?xml version="1.0" encoding="utf-8"?>
<formControlPr xmlns="http://schemas.microsoft.com/office/spreadsheetml/2009/9/main" objectType="Drop" dropStyle="combo" dx="16" fmlaLink="項目一覧②!$G$570" fmlaRange="主要用途!$B$2:$B$73" noThreeD="1" sel="1" val="60"/>
</file>

<file path=xl/ctrlProps/ctrlProp279.xml><?xml version="1.0" encoding="utf-8"?>
<formControlPr xmlns="http://schemas.microsoft.com/office/spreadsheetml/2009/9/main" objectType="Drop" dropStyle="combo" dx="16" fmlaLink="項目一覧②!$G$571" fmlaRange="主要用途!$B$2:$B$73" noThreeD="1" sel="1" val="0"/>
</file>

<file path=xl/ctrlProps/ctrlProp28.xml><?xml version="1.0" encoding="utf-8"?>
<formControlPr xmlns="http://schemas.microsoft.com/office/spreadsheetml/2009/9/main" objectType="CheckBox" fmlaLink="項目一覧!$J$116" lockText="1" noThreeD="1"/>
</file>

<file path=xl/ctrlProps/ctrlProp280.xml><?xml version="1.0" encoding="utf-8"?>
<formControlPr xmlns="http://schemas.microsoft.com/office/spreadsheetml/2009/9/main" objectType="Drop" dropStyle="combo" dx="16" fmlaLink="項目一覧②!$G$572" fmlaRange="主要用途!$B$2:$B$73" noThreeD="1" sel="1" val="0"/>
</file>

<file path=xl/ctrlProps/ctrlProp281.xml><?xml version="1.0" encoding="utf-8"?>
<formControlPr xmlns="http://schemas.microsoft.com/office/spreadsheetml/2009/9/main" objectType="Drop" dropStyle="combo" dx="16" fmlaLink="項目一覧②!$G$573" fmlaRange="主要用途!$B$2:$B$73" noThreeD="1" sel="1" val="0"/>
</file>

<file path=xl/ctrlProps/ctrlProp282.xml><?xml version="1.0" encoding="utf-8"?>
<formControlPr xmlns="http://schemas.microsoft.com/office/spreadsheetml/2009/9/main" objectType="Drop" dropStyle="combo" dx="16" fmlaLink="項目一覧②!$G$574" fmlaRange="主要用途!$B$2:$B$73" noThreeD="1" sel="1" val="0"/>
</file>

<file path=xl/ctrlProps/ctrlProp283.xml><?xml version="1.0" encoding="utf-8"?>
<formControlPr xmlns="http://schemas.microsoft.com/office/spreadsheetml/2009/9/main" objectType="Drop" dropStyle="combo" dx="16" fmlaLink="項目一覧②!$G$575" fmlaRange="主要用途!$B$2:$B$73" noThreeD="1" sel="1" val="0"/>
</file>

<file path=xl/ctrlProps/ctrlProp284.xml><?xml version="1.0" encoding="utf-8"?>
<formControlPr xmlns="http://schemas.microsoft.com/office/spreadsheetml/2009/9/main" objectType="Drop" dropStyle="combo" dx="16" fmlaLink="項目一覧②!$G$597" fmlaRange="主要用途!$B$2:$B$73" noThreeD="1" sel="1" val="0"/>
</file>

<file path=xl/ctrlProps/ctrlProp285.xml><?xml version="1.0" encoding="utf-8"?>
<formControlPr xmlns="http://schemas.microsoft.com/office/spreadsheetml/2009/9/main" objectType="Drop" dropStyle="combo" dx="16" fmlaLink="項目一覧②!$G$598" fmlaRange="主要用途!$B$2:$B$73" noThreeD="1" sel="1" val="0"/>
</file>

<file path=xl/ctrlProps/ctrlProp286.xml><?xml version="1.0" encoding="utf-8"?>
<formControlPr xmlns="http://schemas.microsoft.com/office/spreadsheetml/2009/9/main" objectType="Drop" dropStyle="combo" dx="16" fmlaLink="項目一覧②!$G$599" fmlaRange="主要用途!$B$2:$B$73" noThreeD="1" sel="1" val="0"/>
</file>

<file path=xl/ctrlProps/ctrlProp287.xml><?xml version="1.0" encoding="utf-8"?>
<formControlPr xmlns="http://schemas.microsoft.com/office/spreadsheetml/2009/9/main" objectType="Drop" dropStyle="combo" dx="16" fmlaLink="項目一覧②!$G$600" fmlaRange="主要用途!$B$2:$B$73" noThreeD="1" sel="1" val="0"/>
</file>

<file path=xl/ctrlProps/ctrlProp288.xml><?xml version="1.0" encoding="utf-8"?>
<formControlPr xmlns="http://schemas.microsoft.com/office/spreadsheetml/2009/9/main" objectType="Drop" dropStyle="combo" dx="16" fmlaLink="項目一覧②!$G$601" fmlaRange="主要用途!$B$2:$B$73" noThreeD="1" sel="1" val="0"/>
</file>

<file path=xl/ctrlProps/ctrlProp289.xml><?xml version="1.0" encoding="utf-8"?>
<formControlPr xmlns="http://schemas.microsoft.com/office/spreadsheetml/2009/9/main" objectType="Drop" dropStyle="combo" dx="16" fmlaLink="項目一覧②!$G$602" fmlaRange="主要用途!$B$2:$B$73" noThreeD="1" sel="1" val="0"/>
</file>

<file path=xl/ctrlProps/ctrlProp29.xml><?xml version="1.0" encoding="utf-8"?>
<formControlPr xmlns="http://schemas.microsoft.com/office/spreadsheetml/2009/9/main" objectType="Drop" dropStyle="combo" dx="16" fmlaLink="項目一覧!$D$146" fmlaRange="値一覧項目!$I$2:$I$15" noThreeD="1" sel="1" val="0"/>
</file>

<file path=xl/ctrlProps/ctrlProp290.xml><?xml version="1.0" encoding="utf-8"?>
<formControlPr xmlns="http://schemas.microsoft.com/office/spreadsheetml/2009/9/main" objectType="Drop" dropStyle="combo" dx="16" fmlaLink="項目一覧②!$G$624" fmlaRange="主要用途!$B$2:$B$73" noThreeD="1" sel="1" val="0"/>
</file>

<file path=xl/ctrlProps/ctrlProp291.xml><?xml version="1.0" encoding="utf-8"?>
<formControlPr xmlns="http://schemas.microsoft.com/office/spreadsheetml/2009/9/main" objectType="Drop" dropStyle="combo" dx="16" fmlaLink="項目一覧②!$G$625" fmlaRange="主要用途!$B$2:$B$73" noThreeD="1" sel="1" val="0"/>
</file>

<file path=xl/ctrlProps/ctrlProp292.xml><?xml version="1.0" encoding="utf-8"?>
<formControlPr xmlns="http://schemas.microsoft.com/office/spreadsheetml/2009/9/main" objectType="Drop" dropStyle="combo" dx="16" fmlaLink="項目一覧②!$G$626" fmlaRange="主要用途!$B$2:$B$73" noThreeD="1" sel="1" val="0"/>
</file>

<file path=xl/ctrlProps/ctrlProp293.xml><?xml version="1.0" encoding="utf-8"?>
<formControlPr xmlns="http://schemas.microsoft.com/office/spreadsheetml/2009/9/main" objectType="Drop" dropStyle="combo" dx="16" fmlaLink="項目一覧②!$G$627" fmlaRange="主要用途!$B$2:$B$73" noThreeD="1" sel="1" val="0"/>
</file>

<file path=xl/ctrlProps/ctrlProp294.xml><?xml version="1.0" encoding="utf-8"?>
<formControlPr xmlns="http://schemas.microsoft.com/office/spreadsheetml/2009/9/main" objectType="Drop" dropStyle="combo" dx="16" fmlaLink="項目一覧②!$G$628" fmlaRange="主要用途!$B$2:$B$73" noThreeD="1" sel="1" val="0"/>
</file>

<file path=xl/ctrlProps/ctrlProp295.xml><?xml version="1.0" encoding="utf-8"?>
<formControlPr xmlns="http://schemas.microsoft.com/office/spreadsheetml/2009/9/main" objectType="Drop" dropStyle="combo" dx="16" fmlaLink="項目一覧②!$G$629" fmlaRange="主要用途!$B$2:$B$73" noThreeD="1" sel="1" val="0"/>
</file>

<file path=xl/ctrlProps/ctrlProp296.xml><?xml version="1.0" encoding="utf-8"?>
<formControlPr xmlns="http://schemas.microsoft.com/office/spreadsheetml/2009/9/main" objectType="Drop" dropStyle="combo" dx="16" fmlaLink="項目一覧②!$G$651" fmlaRange="主要用途!$B$2:$B$73" noThreeD="1" sel="1" val="0"/>
</file>

<file path=xl/ctrlProps/ctrlProp297.xml><?xml version="1.0" encoding="utf-8"?>
<formControlPr xmlns="http://schemas.microsoft.com/office/spreadsheetml/2009/9/main" objectType="Drop" dropStyle="combo" dx="16" fmlaLink="項目一覧②!$G$652" fmlaRange="主要用途!$B$2:$B$73" noThreeD="1" sel="1" val="0"/>
</file>

<file path=xl/ctrlProps/ctrlProp298.xml><?xml version="1.0" encoding="utf-8"?>
<formControlPr xmlns="http://schemas.microsoft.com/office/spreadsheetml/2009/9/main" objectType="Drop" dropStyle="combo" dx="16" fmlaLink="項目一覧②!$G$653" fmlaRange="主要用途!$B$2:$B$73" noThreeD="1" sel="1" val="0"/>
</file>

<file path=xl/ctrlProps/ctrlProp299.xml><?xml version="1.0" encoding="utf-8"?>
<formControlPr xmlns="http://schemas.microsoft.com/office/spreadsheetml/2009/9/main" objectType="Drop" dropStyle="combo" dx="16" fmlaLink="項目一覧②!$G$654" fmlaRange="主要用途!$B$2:$B$73" noThreeD="1" sel="1" val="0"/>
</file>

<file path=xl/ctrlProps/ctrlProp3.xml><?xml version="1.0" encoding="utf-8"?>
<formControlPr xmlns="http://schemas.microsoft.com/office/spreadsheetml/2009/9/main" objectType="CheckBox" fmlaLink="項目一覧!#REF!" lockText="1" noThreeD="1"/>
</file>

<file path=xl/ctrlProps/ctrlProp30.xml><?xml version="1.0" encoding="utf-8"?>
<formControlPr xmlns="http://schemas.microsoft.com/office/spreadsheetml/2009/9/main" objectType="Drop" dropStyle="combo" dx="16" fmlaLink="項目一覧!$D$149" fmlaRange="値一覧項目!$I$2:$I$15" noThreeD="1" sel="1" val="0"/>
</file>

<file path=xl/ctrlProps/ctrlProp300.xml><?xml version="1.0" encoding="utf-8"?>
<formControlPr xmlns="http://schemas.microsoft.com/office/spreadsheetml/2009/9/main" objectType="Drop" dropStyle="combo" dx="16" fmlaLink="項目一覧②!$G$655" fmlaRange="主要用途!$B$2:$B$73" noThreeD="1" sel="1" val="0"/>
</file>

<file path=xl/ctrlProps/ctrlProp301.xml><?xml version="1.0" encoding="utf-8"?>
<formControlPr xmlns="http://schemas.microsoft.com/office/spreadsheetml/2009/9/main" objectType="Drop" dropStyle="combo" dx="16" fmlaLink="項目一覧②!$G$656" fmlaRange="主要用途!$B$2:$B$73" noThreeD="1" sel="1" val="0"/>
</file>

<file path=xl/ctrlProps/ctrlProp302.xml><?xml version="1.0" encoding="utf-8"?>
<formControlPr xmlns="http://schemas.microsoft.com/office/spreadsheetml/2009/9/main" objectType="Drop" dropStyle="combo" dx="16" fmlaLink="項目一覧②!$G$678" fmlaRange="主要用途!$B$2:$B$73" noThreeD="1" sel="1" val="0"/>
</file>

<file path=xl/ctrlProps/ctrlProp303.xml><?xml version="1.0" encoding="utf-8"?>
<formControlPr xmlns="http://schemas.microsoft.com/office/spreadsheetml/2009/9/main" objectType="Drop" dropStyle="combo" dx="16" fmlaLink="項目一覧②!$G$679" fmlaRange="主要用途!$B$2:$B$73" noThreeD="1" sel="1" val="0"/>
</file>

<file path=xl/ctrlProps/ctrlProp304.xml><?xml version="1.0" encoding="utf-8"?>
<formControlPr xmlns="http://schemas.microsoft.com/office/spreadsheetml/2009/9/main" objectType="Drop" dropStyle="combo" dx="16" fmlaLink="項目一覧②!$G$680" fmlaRange="主要用途!$B$2:$B$73" noThreeD="1" sel="1" val="0"/>
</file>

<file path=xl/ctrlProps/ctrlProp305.xml><?xml version="1.0" encoding="utf-8"?>
<formControlPr xmlns="http://schemas.microsoft.com/office/spreadsheetml/2009/9/main" objectType="Drop" dropStyle="combo" dx="16" fmlaLink="項目一覧②!$G$681" fmlaRange="主要用途!$B$2:$B$73" noThreeD="1" sel="1" val="0"/>
</file>

<file path=xl/ctrlProps/ctrlProp306.xml><?xml version="1.0" encoding="utf-8"?>
<formControlPr xmlns="http://schemas.microsoft.com/office/spreadsheetml/2009/9/main" objectType="Drop" dropStyle="combo" dx="16" fmlaLink="項目一覧②!$G$682" fmlaRange="主要用途!$B$2:$B$73" noThreeD="1" sel="1" val="0"/>
</file>

<file path=xl/ctrlProps/ctrlProp307.xml><?xml version="1.0" encoding="utf-8"?>
<formControlPr xmlns="http://schemas.microsoft.com/office/spreadsheetml/2009/9/main" objectType="Drop" dropStyle="combo" dx="16" fmlaLink="項目一覧②!$G$683" fmlaRange="主要用途!$B$2:$B$73" noThreeD="1" sel="1" val="0"/>
</file>

<file path=xl/ctrlProps/ctrlProp308.xml><?xml version="1.0" encoding="utf-8"?>
<formControlPr xmlns="http://schemas.microsoft.com/office/spreadsheetml/2009/9/main" objectType="Drop" dropStyle="combo" dx="16" fmlaLink="項目一覧②!$G$705" fmlaRange="主要用途!$B$2:$B$73" noThreeD="1" sel="1" val="0"/>
</file>

<file path=xl/ctrlProps/ctrlProp309.xml><?xml version="1.0" encoding="utf-8"?>
<formControlPr xmlns="http://schemas.microsoft.com/office/spreadsheetml/2009/9/main" objectType="Drop" dropStyle="combo" dx="16" fmlaLink="項目一覧②!$G$706" fmlaRange="主要用途!$B$2:$B$73" noThreeD="1" sel="1" val="0"/>
</file>

<file path=xl/ctrlProps/ctrlProp31.xml><?xml version="1.0" encoding="utf-8"?>
<formControlPr xmlns="http://schemas.microsoft.com/office/spreadsheetml/2009/9/main" objectType="CheckBox" fmlaLink="項目一覧!$D$152" lockText="1" noThreeD="1"/>
</file>

<file path=xl/ctrlProps/ctrlProp310.xml><?xml version="1.0" encoding="utf-8"?>
<formControlPr xmlns="http://schemas.microsoft.com/office/spreadsheetml/2009/9/main" objectType="Drop" dropStyle="combo" dx="16" fmlaLink="項目一覧②!$G$707" fmlaRange="主要用途!$B$2:$B$73" noThreeD="1" sel="1" val="0"/>
</file>

<file path=xl/ctrlProps/ctrlProp311.xml><?xml version="1.0" encoding="utf-8"?>
<formControlPr xmlns="http://schemas.microsoft.com/office/spreadsheetml/2009/9/main" objectType="Drop" dropStyle="combo" dx="16" fmlaLink="項目一覧②!$G$708" fmlaRange="主要用途!$B$2:$B$73" noThreeD="1" sel="1" val="0"/>
</file>

<file path=xl/ctrlProps/ctrlProp312.xml><?xml version="1.0" encoding="utf-8"?>
<formControlPr xmlns="http://schemas.microsoft.com/office/spreadsheetml/2009/9/main" objectType="Drop" dropStyle="combo" dx="16" fmlaLink="項目一覧②!$G$709" fmlaRange="主要用途!$B$2:$B$73" noThreeD="1" sel="1" val="0"/>
</file>

<file path=xl/ctrlProps/ctrlProp313.xml><?xml version="1.0" encoding="utf-8"?>
<formControlPr xmlns="http://schemas.microsoft.com/office/spreadsheetml/2009/9/main" objectType="Drop" dropStyle="combo" dx="16" fmlaLink="項目一覧②!$G$710" fmlaRange="主要用途!$B$2:$B$73" noThreeD="1" sel="1" val="0"/>
</file>

<file path=xl/ctrlProps/ctrlProp314.xml><?xml version="1.0" encoding="utf-8"?>
<formControlPr xmlns="http://schemas.microsoft.com/office/spreadsheetml/2009/9/main" objectType="CheckBox" fmlaLink="項目一覧②!$G$319" lockText="1" noThreeD="1"/>
</file>

<file path=xl/ctrlProps/ctrlProp315.xml><?xml version="1.0" encoding="utf-8"?>
<formControlPr xmlns="http://schemas.microsoft.com/office/spreadsheetml/2009/9/main" objectType="CheckBox" fmlaLink="項目一覧②!$H$319" lockText="1" noThreeD="1"/>
</file>

<file path=xl/ctrlProps/ctrlProp316.xml><?xml version="1.0" encoding="utf-8"?>
<formControlPr xmlns="http://schemas.microsoft.com/office/spreadsheetml/2009/9/main" objectType="CheckBox" fmlaLink="項目一覧②!$G$346" lockText="1" noThreeD="1"/>
</file>

<file path=xl/ctrlProps/ctrlProp317.xml><?xml version="1.0" encoding="utf-8"?>
<formControlPr xmlns="http://schemas.microsoft.com/office/spreadsheetml/2009/9/main" objectType="CheckBox" fmlaLink="項目一覧②!$H$346" lockText="1" noThreeD="1"/>
</file>

<file path=xl/ctrlProps/ctrlProp318.xml><?xml version="1.0" encoding="utf-8"?>
<formControlPr xmlns="http://schemas.microsoft.com/office/spreadsheetml/2009/9/main" objectType="CheckBox" fmlaLink="項目一覧②!$G$373" lockText="1" noThreeD="1"/>
</file>

<file path=xl/ctrlProps/ctrlProp319.xml><?xml version="1.0" encoding="utf-8"?>
<formControlPr xmlns="http://schemas.microsoft.com/office/spreadsheetml/2009/9/main" objectType="CheckBox" fmlaLink="項目一覧②!$H$373" lockText="1" noThreeD="1"/>
</file>

<file path=xl/ctrlProps/ctrlProp32.xml><?xml version="1.0" encoding="utf-8"?>
<formControlPr xmlns="http://schemas.microsoft.com/office/spreadsheetml/2009/9/main" objectType="CheckBox" fmlaLink="項目一覧!$E$152" lockText="1" noThreeD="1"/>
</file>

<file path=xl/ctrlProps/ctrlProp320.xml><?xml version="1.0" encoding="utf-8"?>
<formControlPr xmlns="http://schemas.microsoft.com/office/spreadsheetml/2009/9/main" objectType="CheckBox" fmlaLink="項目一覧②!$G$400" lockText="1" noThreeD="1"/>
</file>

<file path=xl/ctrlProps/ctrlProp321.xml><?xml version="1.0" encoding="utf-8"?>
<formControlPr xmlns="http://schemas.microsoft.com/office/spreadsheetml/2009/9/main" objectType="CheckBox" fmlaLink="項目一覧②!$H$400" lockText="1" noThreeD="1"/>
</file>

<file path=xl/ctrlProps/ctrlProp322.xml><?xml version="1.0" encoding="utf-8"?>
<formControlPr xmlns="http://schemas.microsoft.com/office/spreadsheetml/2009/9/main" objectType="CheckBox" fmlaLink="項目一覧②!$G$427" lockText="1" noThreeD="1"/>
</file>

<file path=xl/ctrlProps/ctrlProp323.xml><?xml version="1.0" encoding="utf-8"?>
<formControlPr xmlns="http://schemas.microsoft.com/office/spreadsheetml/2009/9/main" objectType="CheckBox" fmlaLink="項目一覧②!$H$427" lockText="1" noThreeD="1"/>
</file>

<file path=xl/ctrlProps/ctrlProp324.xml><?xml version="1.0" encoding="utf-8"?>
<formControlPr xmlns="http://schemas.microsoft.com/office/spreadsheetml/2009/9/main" objectType="CheckBox" fmlaLink="項目一覧②!$G$454" lockText="1" noThreeD="1"/>
</file>

<file path=xl/ctrlProps/ctrlProp325.xml><?xml version="1.0" encoding="utf-8"?>
<formControlPr xmlns="http://schemas.microsoft.com/office/spreadsheetml/2009/9/main" objectType="CheckBox" fmlaLink="項目一覧②!$H$454" lockText="1" noThreeD="1"/>
</file>

<file path=xl/ctrlProps/ctrlProp326.xml><?xml version="1.0" encoding="utf-8"?>
<formControlPr xmlns="http://schemas.microsoft.com/office/spreadsheetml/2009/9/main" objectType="CheckBox" fmlaLink="項目一覧②!$G$569" lockText="1" noThreeD="1"/>
</file>

<file path=xl/ctrlProps/ctrlProp327.xml><?xml version="1.0" encoding="utf-8"?>
<formControlPr xmlns="http://schemas.microsoft.com/office/spreadsheetml/2009/9/main" objectType="CheckBox" fmlaLink="項目一覧②!$H$569" lockText="1" noThreeD="1"/>
</file>

<file path=xl/ctrlProps/ctrlProp328.xml><?xml version="1.0" encoding="utf-8"?>
<formControlPr xmlns="http://schemas.microsoft.com/office/spreadsheetml/2009/9/main" objectType="CheckBox" fmlaLink="項目一覧②!$G$596" lockText="1" noThreeD="1"/>
</file>

<file path=xl/ctrlProps/ctrlProp329.xml><?xml version="1.0" encoding="utf-8"?>
<formControlPr xmlns="http://schemas.microsoft.com/office/spreadsheetml/2009/9/main" objectType="CheckBox" fmlaLink="項目一覧②!$H$596" lockText="1" noThreeD="1"/>
</file>

<file path=xl/ctrlProps/ctrlProp33.xml><?xml version="1.0" encoding="utf-8"?>
<formControlPr xmlns="http://schemas.microsoft.com/office/spreadsheetml/2009/9/main" objectType="CheckBox" fmlaLink="項目一覧!$D$153" lockText="1" noThreeD="1"/>
</file>

<file path=xl/ctrlProps/ctrlProp330.xml><?xml version="1.0" encoding="utf-8"?>
<formControlPr xmlns="http://schemas.microsoft.com/office/spreadsheetml/2009/9/main" objectType="CheckBox" fmlaLink="項目一覧②!$G$623" lockText="1" noThreeD="1"/>
</file>

<file path=xl/ctrlProps/ctrlProp331.xml><?xml version="1.0" encoding="utf-8"?>
<formControlPr xmlns="http://schemas.microsoft.com/office/spreadsheetml/2009/9/main" objectType="CheckBox" fmlaLink="項目一覧②!$H$623" lockText="1" noThreeD="1"/>
</file>

<file path=xl/ctrlProps/ctrlProp332.xml><?xml version="1.0" encoding="utf-8"?>
<formControlPr xmlns="http://schemas.microsoft.com/office/spreadsheetml/2009/9/main" objectType="CheckBox" fmlaLink="項目一覧②!$G$650" lockText="1" noThreeD="1"/>
</file>

<file path=xl/ctrlProps/ctrlProp333.xml><?xml version="1.0" encoding="utf-8"?>
<formControlPr xmlns="http://schemas.microsoft.com/office/spreadsheetml/2009/9/main" objectType="CheckBox" fmlaLink="項目一覧②!$H$650" lockText="1" noThreeD="1"/>
</file>

<file path=xl/ctrlProps/ctrlProp334.xml><?xml version="1.0" encoding="utf-8"?>
<formControlPr xmlns="http://schemas.microsoft.com/office/spreadsheetml/2009/9/main" objectType="CheckBox" fmlaLink="項目一覧②!$G$677" lockText="1" noThreeD="1"/>
</file>

<file path=xl/ctrlProps/ctrlProp335.xml><?xml version="1.0" encoding="utf-8"?>
<formControlPr xmlns="http://schemas.microsoft.com/office/spreadsheetml/2009/9/main" objectType="CheckBox" fmlaLink="項目一覧②!$H$677" lockText="1" noThreeD="1"/>
</file>

<file path=xl/ctrlProps/ctrlProp336.xml><?xml version="1.0" encoding="utf-8"?>
<formControlPr xmlns="http://schemas.microsoft.com/office/spreadsheetml/2009/9/main" objectType="CheckBox" fmlaLink="項目一覧②!$G$704" lockText="1" noThreeD="1"/>
</file>

<file path=xl/ctrlProps/ctrlProp337.xml><?xml version="1.0" encoding="utf-8"?>
<formControlPr xmlns="http://schemas.microsoft.com/office/spreadsheetml/2009/9/main" objectType="CheckBox" fmlaLink="項目一覧②!$H$704" lockText="1" noThreeD="1"/>
</file>

<file path=xl/ctrlProps/ctrlProp338.xml><?xml version="1.0" encoding="utf-8"?>
<formControlPr xmlns="http://schemas.microsoft.com/office/spreadsheetml/2009/9/main" objectType="Drop" dropStyle="combo" dx="16" fmlaLink="項目一覧②!$G$281" fmlaRange="値一覧項目!$U$2:$U$12" noThreeD="1" sel="1" val="0"/>
</file>

<file path=xl/ctrlProps/ctrlProp339.xml><?xml version="1.0" encoding="utf-8"?>
<formControlPr xmlns="http://schemas.microsoft.com/office/spreadsheetml/2009/9/main" objectType="Drop" dropStyle="combo" dx="16" fmlaLink="項目一覧②!$G$482" fmlaRange="主要用途!$B$2:$B$73" noThreeD="1" sel="1" val="0"/>
</file>

<file path=xl/ctrlProps/ctrlProp34.xml><?xml version="1.0" encoding="utf-8"?>
<formControlPr xmlns="http://schemas.microsoft.com/office/spreadsheetml/2009/9/main" objectType="CheckBox" fmlaLink="項目一覧!$E$153" lockText="1" noThreeD="1"/>
</file>

<file path=xl/ctrlProps/ctrlProp340.xml><?xml version="1.0" encoding="utf-8"?>
<formControlPr xmlns="http://schemas.microsoft.com/office/spreadsheetml/2009/9/main" objectType="Drop" dropStyle="combo" dx="16" fmlaLink="項目一覧②!$G$483" fmlaRange="主要用途!$B$2:$B$73" noThreeD="1" sel="1" val="0"/>
</file>

<file path=xl/ctrlProps/ctrlProp341.xml><?xml version="1.0" encoding="utf-8"?>
<formControlPr xmlns="http://schemas.microsoft.com/office/spreadsheetml/2009/9/main" objectType="Drop" dropStyle="combo" dx="16" fmlaLink="項目一覧②!$G$484" fmlaRange="主要用途!$B$2:$B$73" noThreeD="1" sel="1" val="0"/>
</file>

<file path=xl/ctrlProps/ctrlProp342.xml><?xml version="1.0" encoding="utf-8"?>
<formControlPr xmlns="http://schemas.microsoft.com/office/spreadsheetml/2009/9/main" objectType="Drop" dropStyle="combo" dx="16" fmlaLink="項目一覧②!$G$485" fmlaRange="主要用途!$B$2:$B$73" noThreeD="1" sel="1" val="0"/>
</file>

<file path=xl/ctrlProps/ctrlProp343.xml><?xml version="1.0" encoding="utf-8"?>
<formControlPr xmlns="http://schemas.microsoft.com/office/spreadsheetml/2009/9/main" objectType="Drop" dropStyle="combo" dx="16" fmlaLink="項目一覧②!$G$486" fmlaRange="主要用途!$B$2:$B$73" noThreeD="1" sel="1" val="0"/>
</file>

<file path=xl/ctrlProps/ctrlProp344.xml><?xml version="1.0" encoding="utf-8"?>
<formControlPr xmlns="http://schemas.microsoft.com/office/spreadsheetml/2009/9/main" objectType="Drop" dropStyle="combo" dx="16" fmlaLink="項目一覧②!$G$487" fmlaRange="主要用途!$B$2:$B$73" noThreeD="1" sel="1" val="0"/>
</file>

<file path=xl/ctrlProps/ctrlProp345.xml><?xml version="1.0" encoding="utf-8"?>
<formControlPr xmlns="http://schemas.microsoft.com/office/spreadsheetml/2009/9/main" objectType="CheckBox" fmlaLink="項目一覧②!$G$481" lockText="1" noThreeD="1"/>
</file>

<file path=xl/ctrlProps/ctrlProp346.xml><?xml version="1.0" encoding="utf-8"?>
<formControlPr xmlns="http://schemas.microsoft.com/office/spreadsheetml/2009/9/main" objectType="CheckBox" fmlaLink="項目一覧②!$H$481" lockText="1" noThreeD="1"/>
</file>

<file path=xl/ctrlProps/ctrlProp347.xml><?xml version="1.0" encoding="utf-8"?>
<formControlPr xmlns="http://schemas.microsoft.com/office/spreadsheetml/2009/9/main" objectType="Drop" dropStyle="combo" dx="16" fmlaLink="項目一覧②!$G$892" fmlaRange="値一覧項目!$U$2:$U$12" noThreeD="1" sel="1" val="0"/>
</file>

<file path=xl/ctrlProps/ctrlProp348.xml><?xml version="1.0" encoding="utf-8"?>
<formControlPr xmlns="http://schemas.microsoft.com/office/spreadsheetml/2009/9/main" objectType="Drop" dropStyle="combo" dx="16" fmlaLink="項目一覧②!$G$732" fmlaRange="主要用途!$B$2:$B$73" noThreeD="1" sel="1" val="0"/>
</file>

<file path=xl/ctrlProps/ctrlProp349.xml><?xml version="1.0" encoding="utf-8"?>
<formControlPr xmlns="http://schemas.microsoft.com/office/spreadsheetml/2009/9/main" objectType="Drop" dropStyle="combo" dx="16" fmlaLink="項目一覧②!$G$733" fmlaRange="主要用途!$B$2:$B$73" noThreeD="1" sel="1" val="0"/>
</file>

<file path=xl/ctrlProps/ctrlProp35.xml><?xml version="1.0" encoding="utf-8"?>
<formControlPr xmlns="http://schemas.microsoft.com/office/spreadsheetml/2009/9/main" objectType="CheckBox" fmlaLink="項目一覧!$F$153" lockText="1" noThreeD="1"/>
</file>

<file path=xl/ctrlProps/ctrlProp350.xml><?xml version="1.0" encoding="utf-8"?>
<formControlPr xmlns="http://schemas.microsoft.com/office/spreadsheetml/2009/9/main" objectType="Drop" dropStyle="combo" dx="16" fmlaLink="項目一覧②!$G$734" fmlaRange="主要用途!$B$2:$B$73" noThreeD="1" sel="1" val="0"/>
</file>

<file path=xl/ctrlProps/ctrlProp351.xml><?xml version="1.0" encoding="utf-8"?>
<formControlPr xmlns="http://schemas.microsoft.com/office/spreadsheetml/2009/9/main" objectType="Drop" dropStyle="combo" dx="16" fmlaLink="項目一覧②!$G$735" fmlaRange="主要用途!$B$2:$B$73" noThreeD="1" sel="1" val="0"/>
</file>

<file path=xl/ctrlProps/ctrlProp352.xml><?xml version="1.0" encoding="utf-8"?>
<formControlPr xmlns="http://schemas.microsoft.com/office/spreadsheetml/2009/9/main" objectType="Drop" dropStyle="combo" dx="16" fmlaLink="項目一覧②!$G$736" fmlaRange="主要用途!$B$2:$B$73" noThreeD="1" sel="1" val="0"/>
</file>

<file path=xl/ctrlProps/ctrlProp353.xml><?xml version="1.0" encoding="utf-8"?>
<formControlPr xmlns="http://schemas.microsoft.com/office/spreadsheetml/2009/9/main" objectType="Drop" dropStyle="combo" dx="16" fmlaLink="項目一覧②!$G$737" fmlaRange="主要用途!$B$2:$B$73" noThreeD="1" sel="1" val="0"/>
</file>

<file path=xl/ctrlProps/ctrlProp354.xml><?xml version="1.0" encoding="utf-8"?>
<formControlPr xmlns="http://schemas.microsoft.com/office/spreadsheetml/2009/9/main" objectType="CheckBox" fmlaLink="項目一覧②!$G$731" lockText="1" noThreeD="1"/>
</file>

<file path=xl/ctrlProps/ctrlProp355.xml><?xml version="1.0" encoding="utf-8"?>
<formControlPr xmlns="http://schemas.microsoft.com/office/spreadsheetml/2009/9/main" objectType="CheckBox" fmlaLink="項目一覧②!$H$731" lockText="1" noThreeD="1"/>
</file>

<file path=xl/ctrlProps/ctrlProp356.xml><?xml version="1.0" encoding="utf-8"?>
<formControlPr xmlns="http://schemas.microsoft.com/office/spreadsheetml/2009/9/main" objectType="Drop" dropStyle="combo" dx="16" fmlaLink="項目一覧②!$G$310" fmlaRange="値一覧項目!$L$2:$L$6" noThreeD="1" sel="1" val="0"/>
</file>

<file path=xl/ctrlProps/ctrlProp357.xml><?xml version="1.0" encoding="utf-8"?>
<formControlPr xmlns="http://schemas.microsoft.com/office/spreadsheetml/2009/9/main" objectType="CheckBox" fmlaLink="項目一覧②!$G$271" lockText="1" noThreeD="1"/>
</file>

<file path=xl/ctrlProps/ctrlProp358.xml><?xml version="1.0" encoding="utf-8"?>
<formControlPr xmlns="http://schemas.microsoft.com/office/spreadsheetml/2009/9/main" objectType="CheckBox" fmlaLink="項目一覧②!$H$271" lockText="1" noThreeD="1"/>
</file>

<file path=xl/ctrlProps/ctrlProp359.xml><?xml version="1.0" encoding="utf-8"?>
<formControlPr xmlns="http://schemas.microsoft.com/office/spreadsheetml/2009/9/main" objectType="CheckBox" fmlaLink="項目一覧②!$G$521" lockText="1" noThreeD="1"/>
</file>

<file path=xl/ctrlProps/ctrlProp36.xml><?xml version="1.0" encoding="utf-8"?>
<formControlPr xmlns="http://schemas.microsoft.com/office/spreadsheetml/2009/9/main" objectType="Drop" dropStyle="combo" dx="16" fmlaLink="項目一覧!$D$157" fmlaRange="値一覧項目!$R$2:$R$7" noThreeD="1" sel="1" val="0"/>
</file>

<file path=xl/ctrlProps/ctrlProp360.xml><?xml version="1.0" encoding="utf-8"?>
<formControlPr xmlns="http://schemas.microsoft.com/office/spreadsheetml/2009/9/main" objectType="CheckBox" fmlaLink="項目一覧②!$H$521" lockText="1" noThreeD="1"/>
</file>

<file path=xl/ctrlProps/ctrlProp361.xml><?xml version="1.0" encoding="utf-8"?>
<formControlPr xmlns="http://schemas.microsoft.com/office/spreadsheetml/2009/9/main" objectType="CheckBox" fmlaLink="項目一覧②!$G$817" lockText="1" noThreeD="1"/>
</file>

<file path=xl/ctrlProps/ctrlProp362.xml><?xml version="1.0" encoding="utf-8"?>
<formControlPr xmlns="http://schemas.microsoft.com/office/spreadsheetml/2009/9/main" objectType="CheckBox" fmlaLink="項目一覧②!$G$818" lockText="1" noThreeD="1"/>
</file>

<file path=xl/ctrlProps/ctrlProp363.xml><?xml version="1.0" encoding="utf-8"?>
<formControlPr xmlns="http://schemas.microsoft.com/office/spreadsheetml/2009/9/main" objectType="CheckBox" fmlaLink="項目一覧②!$G$819" lockText="1" noThreeD="1"/>
</file>

<file path=xl/ctrlProps/ctrlProp364.xml><?xml version="1.0" encoding="utf-8"?>
<formControlPr xmlns="http://schemas.microsoft.com/office/spreadsheetml/2009/9/main" objectType="CheckBox" fmlaLink="項目一覧②!$G$820" lockText="1" noThreeD="1"/>
</file>

<file path=xl/ctrlProps/ctrlProp365.xml><?xml version="1.0" encoding="utf-8"?>
<formControlPr xmlns="http://schemas.microsoft.com/office/spreadsheetml/2009/9/main" objectType="CheckBox" fmlaLink="項目一覧②!$G$845" lockText="1" noThreeD="1"/>
</file>

<file path=xl/ctrlProps/ctrlProp366.xml><?xml version="1.0" encoding="utf-8"?>
<formControlPr xmlns="http://schemas.microsoft.com/office/spreadsheetml/2009/9/main" objectType="CheckBox" fmlaLink="項目一覧②!$G$846" lockText="1" noThreeD="1"/>
</file>

<file path=xl/ctrlProps/ctrlProp367.xml><?xml version="1.0" encoding="utf-8"?>
<formControlPr xmlns="http://schemas.microsoft.com/office/spreadsheetml/2009/9/main" objectType="CheckBox" fmlaLink="項目一覧②!$G$847" lockText="1" noThreeD="1"/>
</file>

<file path=xl/ctrlProps/ctrlProp368.xml><?xml version="1.0" encoding="utf-8"?>
<formControlPr xmlns="http://schemas.microsoft.com/office/spreadsheetml/2009/9/main" objectType="CheckBox" fmlaLink="項目一覧②!$G$848" lockText="1" noThreeD="1"/>
</file>

<file path=xl/ctrlProps/ctrlProp369.xml><?xml version="1.0" encoding="utf-8"?>
<formControlPr xmlns="http://schemas.microsoft.com/office/spreadsheetml/2009/9/main" objectType="CheckBox" fmlaLink="項目一覧②!$G$849" lockText="1" noThreeD="1"/>
</file>

<file path=xl/ctrlProps/ctrlProp37.xml><?xml version="1.0" encoding="utf-8"?>
<formControlPr xmlns="http://schemas.microsoft.com/office/spreadsheetml/2009/9/main" objectType="Drop" dropStyle="combo" dx="16" fmlaLink="項目一覧!$D$160" fmlaRange="値一覧項目!$R$2:$R$7" noThreeD="1" sel="1" val="0"/>
</file>

<file path=xl/ctrlProps/ctrlProp370.xml><?xml version="1.0" encoding="utf-8"?>
<formControlPr xmlns="http://schemas.microsoft.com/office/spreadsheetml/2009/9/main" objectType="CheckBox" fmlaLink="項目一覧②!$G$851" lockText="1" noThreeD="1"/>
</file>

<file path=xl/ctrlProps/ctrlProp371.xml><?xml version="1.0" encoding="utf-8"?>
<formControlPr xmlns="http://schemas.microsoft.com/office/spreadsheetml/2009/9/main" objectType="CheckBox" fmlaLink="項目一覧②!$G$852" lockText="1" noThreeD="1"/>
</file>

<file path=xl/ctrlProps/ctrlProp372.xml><?xml version="1.0" encoding="utf-8"?>
<formControlPr xmlns="http://schemas.microsoft.com/office/spreadsheetml/2009/9/main" objectType="CheckBox" fmlaLink="項目一覧②!$G$853" lockText="1" noThreeD="1"/>
</file>

<file path=xl/ctrlProps/ctrlProp373.xml><?xml version="1.0" encoding="utf-8"?>
<formControlPr xmlns="http://schemas.microsoft.com/office/spreadsheetml/2009/9/main" objectType="CheckBox" fmlaLink="項目一覧②!$G$854" lockText="1" noThreeD="1"/>
</file>

<file path=xl/ctrlProps/ctrlProp374.xml><?xml version="1.0" encoding="utf-8"?>
<formControlPr xmlns="http://schemas.microsoft.com/office/spreadsheetml/2009/9/main" objectType="CheckBox" fmlaLink="項目一覧②!$G$855" lockText="1" noThreeD="1"/>
</file>

<file path=xl/ctrlProps/ctrlProp375.xml><?xml version="1.0" encoding="utf-8"?>
<formControlPr xmlns="http://schemas.microsoft.com/office/spreadsheetml/2009/9/main" objectType="CheckBox" fmlaLink="項目一覧②!$G$856" lockText="1" noThreeD="1"/>
</file>

<file path=xl/ctrlProps/ctrlProp376.xml><?xml version="1.0" encoding="utf-8"?>
<formControlPr xmlns="http://schemas.microsoft.com/office/spreadsheetml/2009/9/main" objectType="CheckBox" fmlaLink="項目一覧②!$G$833" lockText="1" noThreeD="1"/>
</file>

<file path=xl/ctrlProps/ctrlProp377.xml><?xml version="1.0" encoding="utf-8"?>
<formControlPr xmlns="http://schemas.microsoft.com/office/spreadsheetml/2009/9/main" objectType="CheckBox" fmlaLink="項目一覧②!$G$834" lockText="1" noThreeD="1"/>
</file>

<file path=xl/ctrlProps/ctrlProp378.xml><?xml version="1.0" encoding="utf-8"?>
<formControlPr xmlns="http://schemas.microsoft.com/office/spreadsheetml/2009/9/main" objectType="CheckBox" fmlaLink="項目一覧②!$G$835" lockText="1" noThreeD="1"/>
</file>

<file path=xl/ctrlProps/ctrlProp379.xml><?xml version="1.0" encoding="utf-8"?>
<formControlPr xmlns="http://schemas.microsoft.com/office/spreadsheetml/2009/9/main" objectType="CheckBox" fmlaLink="項目一覧②!$G$836" lockText="1" noThreeD="1"/>
</file>

<file path=xl/ctrlProps/ctrlProp38.xml><?xml version="1.0" encoding="utf-8"?>
<formControlPr xmlns="http://schemas.microsoft.com/office/spreadsheetml/2009/9/main" objectType="Drop" dropStyle="combo" dx="16" fmlaLink="項目一覧!$D$163" fmlaRange="値一覧項目!$R$2:$R$7" noThreeD="1" sel="1" val="0"/>
</file>

<file path=xl/ctrlProps/ctrlProp380.xml><?xml version="1.0" encoding="utf-8"?>
<formControlPr xmlns="http://schemas.microsoft.com/office/spreadsheetml/2009/9/main" objectType="CheckBox" fmlaLink="項目一覧②!$G$837" lockText="1" noThreeD="1"/>
</file>

<file path=xl/ctrlProps/ctrlProp381.xml><?xml version="1.0" encoding="utf-8"?>
<formControlPr xmlns="http://schemas.microsoft.com/office/spreadsheetml/2009/9/main" objectType="CheckBox" fmlaLink="項目一覧②!$G$839" lockText="1" noThreeD="1"/>
</file>

<file path=xl/ctrlProps/ctrlProp382.xml><?xml version="1.0" encoding="utf-8"?>
<formControlPr xmlns="http://schemas.microsoft.com/office/spreadsheetml/2009/9/main" objectType="CheckBox" fmlaLink="項目一覧②!$G$840" lockText="1" noThreeD="1"/>
</file>

<file path=xl/ctrlProps/ctrlProp383.xml><?xml version="1.0" encoding="utf-8"?>
<formControlPr xmlns="http://schemas.microsoft.com/office/spreadsheetml/2009/9/main" objectType="CheckBox" fmlaLink="項目一覧②!$G$841" lockText="1" noThreeD="1"/>
</file>

<file path=xl/ctrlProps/ctrlProp384.xml><?xml version="1.0" encoding="utf-8"?>
<formControlPr xmlns="http://schemas.microsoft.com/office/spreadsheetml/2009/9/main" objectType="CheckBox" fmlaLink="項目一覧②!$G$842" lockText="1" noThreeD="1"/>
</file>

<file path=xl/ctrlProps/ctrlProp385.xml><?xml version="1.0" encoding="utf-8"?>
<formControlPr xmlns="http://schemas.microsoft.com/office/spreadsheetml/2009/9/main" objectType="CheckBox" fmlaLink="項目一覧②!$G$843" lockText="1" noThreeD="1"/>
</file>

<file path=xl/ctrlProps/ctrlProp386.xml><?xml version="1.0" encoding="utf-8"?>
<formControlPr xmlns="http://schemas.microsoft.com/office/spreadsheetml/2009/9/main" objectType="CheckBox" fmlaLink="項目一覧②!$G$844" lockText="1" noThreeD="1"/>
</file>

<file path=xl/ctrlProps/ctrlProp387.xml><?xml version="1.0" encoding="utf-8"?>
<formControlPr xmlns="http://schemas.microsoft.com/office/spreadsheetml/2009/9/main" objectType="CheckBox" fmlaLink="項目一覧②!$G$863" lockText="1" noThreeD="1"/>
</file>

<file path=xl/ctrlProps/ctrlProp388.xml><?xml version="1.0" encoding="utf-8"?>
<formControlPr xmlns="http://schemas.microsoft.com/office/spreadsheetml/2009/9/main" objectType="CheckBox" fmlaLink="項目一覧②!$G$864" lockText="1" noThreeD="1"/>
</file>

<file path=xl/ctrlProps/ctrlProp389.xml><?xml version="1.0" encoding="utf-8"?>
<formControlPr xmlns="http://schemas.microsoft.com/office/spreadsheetml/2009/9/main" objectType="CheckBox" fmlaLink="項目一覧②!$G$865" lockText="1" noThreeD="1"/>
</file>

<file path=xl/ctrlProps/ctrlProp39.xml><?xml version="1.0" encoding="utf-8"?>
<formControlPr xmlns="http://schemas.microsoft.com/office/spreadsheetml/2009/9/main" objectType="Drop" dropStyle="combo" dx="16" fmlaLink="項目一覧!$D$159" fmlaRange="値一覧項目!$O$2:$O$17" noThreeD="1" sel="1" val="0"/>
</file>

<file path=xl/ctrlProps/ctrlProp390.xml><?xml version="1.0" encoding="utf-8"?>
<formControlPr xmlns="http://schemas.microsoft.com/office/spreadsheetml/2009/9/main" objectType="CheckBox" fmlaLink="項目一覧②!$G$866" lockText="1" noThreeD="1"/>
</file>

<file path=xl/ctrlProps/ctrlProp391.xml><?xml version="1.0" encoding="utf-8"?>
<formControlPr xmlns="http://schemas.microsoft.com/office/spreadsheetml/2009/9/main" objectType="CheckBox" fmlaLink="項目一覧②!$G$867" lockText="1" noThreeD="1"/>
</file>

<file path=xl/ctrlProps/ctrlProp392.xml><?xml version="1.0" encoding="utf-8"?>
<formControlPr xmlns="http://schemas.microsoft.com/office/spreadsheetml/2009/9/main" objectType="CheckBox" fmlaLink="項目一覧②!$G$868" lockText="1" noThreeD="1"/>
</file>

<file path=xl/ctrlProps/ctrlProp393.xml><?xml version="1.0" encoding="utf-8"?>
<formControlPr xmlns="http://schemas.microsoft.com/office/spreadsheetml/2009/9/main" objectType="CheckBox" fmlaLink="項目一覧②!$G$869" lockText="1" noThreeD="1"/>
</file>

<file path=xl/ctrlProps/ctrlProp394.xml><?xml version="1.0" encoding="utf-8"?>
<formControlPr xmlns="http://schemas.microsoft.com/office/spreadsheetml/2009/9/main" objectType="CheckBox" fmlaLink="項目一覧②!$G$870" lockText="1" noThreeD="1"/>
</file>

<file path=xl/ctrlProps/ctrlProp395.xml><?xml version="1.0" encoding="utf-8"?>
<formControlPr xmlns="http://schemas.microsoft.com/office/spreadsheetml/2009/9/main" objectType="CheckBox" fmlaLink="項目一覧②!$G$871" lockText="1" noThreeD="1"/>
</file>

<file path=xl/ctrlProps/ctrlProp396.xml><?xml version="1.0" encoding="utf-8"?>
<formControlPr xmlns="http://schemas.microsoft.com/office/spreadsheetml/2009/9/main" objectType="CheckBox" fmlaLink="項目一覧②!$G$874" lockText="1" noThreeD="1"/>
</file>

<file path=xl/ctrlProps/ctrlProp397.xml><?xml version="1.0" encoding="utf-8"?>
<formControlPr xmlns="http://schemas.microsoft.com/office/spreadsheetml/2009/9/main" objectType="CheckBox" fmlaLink="項目一覧②!$G$873" lockText="1" noThreeD="1"/>
</file>

<file path=xl/ctrlProps/ctrlProp398.xml><?xml version="1.0" encoding="utf-8"?>
<formControlPr xmlns="http://schemas.microsoft.com/office/spreadsheetml/2009/9/main" objectType="CheckBox" fmlaLink="項目一覧②!$G$872" lockText="1" noThreeD="1"/>
</file>

<file path=xl/ctrlProps/ctrlProp399.xml><?xml version="1.0" encoding="utf-8"?>
<formControlPr xmlns="http://schemas.microsoft.com/office/spreadsheetml/2009/9/main" objectType="CheckBox" fmlaLink="項目一覧②!$G$879" lockText="1" noThreeD="1"/>
</file>

<file path=xl/ctrlProps/ctrlProp4.xml><?xml version="1.0" encoding="utf-8"?>
<formControlPr xmlns="http://schemas.microsoft.com/office/spreadsheetml/2009/9/main" objectType="CheckBox" fmlaLink="項目一覧!#REF!" lockText="1" noThreeD="1"/>
</file>

<file path=xl/ctrlProps/ctrlProp40.xml><?xml version="1.0" encoding="utf-8"?>
<formControlPr xmlns="http://schemas.microsoft.com/office/spreadsheetml/2009/9/main" objectType="Drop" dropStyle="combo" dx="16" fmlaLink="項目一覧!$D$162" fmlaRange="値一覧項目!$O$2:$O$17" noThreeD="1" sel="1" val="0"/>
</file>

<file path=xl/ctrlProps/ctrlProp400.xml><?xml version="1.0" encoding="utf-8"?>
<formControlPr xmlns="http://schemas.microsoft.com/office/spreadsheetml/2009/9/main" objectType="CheckBox" fmlaLink="項目一覧②!$G$882" lockText="1" noThreeD="1"/>
</file>

<file path=xl/ctrlProps/ctrlProp401.xml><?xml version="1.0" encoding="utf-8"?>
<formControlPr xmlns="http://schemas.microsoft.com/office/spreadsheetml/2009/9/main" objectType="CheckBox" fmlaLink="項目一覧②!$G$880" lockText="1" noThreeD="1"/>
</file>

<file path=xl/ctrlProps/ctrlProp402.xml><?xml version="1.0" encoding="utf-8"?>
<formControlPr xmlns="http://schemas.microsoft.com/office/spreadsheetml/2009/9/main" objectType="CheckBox" fmlaLink="項目一覧②!$G$883" lockText="1" noThreeD="1"/>
</file>

<file path=xl/ctrlProps/ctrlProp403.xml><?xml version="1.0" encoding="utf-8"?>
<formControlPr xmlns="http://schemas.microsoft.com/office/spreadsheetml/2009/9/main" objectType="Drop" dropStyle="combo" dx="16" fmlaLink="項目一覧②!$G$888" fmlaRange="値一覧項目!$U$2:$U$12" noThreeD="1" sel="1" val="0"/>
</file>

<file path=xl/ctrlProps/ctrlProp404.xml><?xml version="1.0" encoding="utf-8"?>
<formControlPr xmlns="http://schemas.microsoft.com/office/spreadsheetml/2009/9/main" objectType="Drop" dropStyle="combo" dx="16" fmlaLink="項目一覧②!$G$930" fmlaRange="主要用途!$B$2:$B$73" noThreeD="1" sel="1" val="0"/>
</file>

<file path=xl/ctrlProps/ctrlProp405.xml><?xml version="1.0" encoding="utf-8"?>
<formControlPr xmlns="http://schemas.microsoft.com/office/spreadsheetml/2009/9/main" objectType="Drop" dropStyle="combo" dx="16" fmlaLink="項目一覧②!$G$931" fmlaRange="主要用途!$B$2:$B$73" noThreeD="1" sel="1" val="0"/>
</file>

<file path=xl/ctrlProps/ctrlProp406.xml><?xml version="1.0" encoding="utf-8"?>
<formControlPr xmlns="http://schemas.microsoft.com/office/spreadsheetml/2009/9/main" objectType="Drop" dropStyle="combo" dx="16" fmlaLink="項目一覧②!$G$932" fmlaRange="主要用途!$B$2:$B$73" noThreeD="1" sel="1" val="0"/>
</file>

<file path=xl/ctrlProps/ctrlProp407.xml><?xml version="1.0" encoding="utf-8"?>
<formControlPr xmlns="http://schemas.microsoft.com/office/spreadsheetml/2009/9/main" objectType="Drop" dropStyle="combo" dx="16" fmlaLink="項目一覧②!$G$933" fmlaRange="主要用途!$B$2:$B$73" noThreeD="1" sel="1" val="0"/>
</file>

<file path=xl/ctrlProps/ctrlProp408.xml><?xml version="1.0" encoding="utf-8"?>
<formControlPr xmlns="http://schemas.microsoft.com/office/spreadsheetml/2009/9/main" objectType="Drop" dropStyle="combo" dx="16" fmlaLink="項目一覧②!$G$934" fmlaRange="主要用途!$B$2:$B$73" noThreeD="1" sel="1" val="0"/>
</file>

<file path=xl/ctrlProps/ctrlProp409.xml><?xml version="1.0" encoding="utf-8"?>
<formControlPr xmlns="http://schemas.microsoft.com/office/spreadsheetml/2009/9/main" objectType="Drop" dropStyle="combo" dx="16" fmlaLink="項目一覧②!$G$935" fmlaRange="主要用途!$B$2:$B$73" noThreeD="1" sel="1" val="0"/>
</file>

<file path=xl/ctrlProps/ctrlProp41.xml><?xml version="1.0" encoding="utf-8"?>
<formControlPr xmlns="http://schemas.microsoft.com/office/spreadsheetml/2009/9/main" objectType="Drop" dropStyle="combo" dx="16" fmlaLink="項目一覧!$D$165" fmlaRange="値一覧項目!$O$2:$O$17" noThreeD="1" sel="1" val="0"/>
</file>

<file path=xl/ctrlProps/ctrlProp410.xml><?xml version="1.0" encoding="utf-8"?>
<formControlPr xmlns="http://schemas.microsoft.com/office/spreadsheetml/2009/9/main" objectType="CheckBox" fmlaLink="項目一覧②!$G$929" lockText="1" noThreeD="1"/>
</file>

<file path=xl/ctrlProps/ctrlProp411.xml><?xml version="1.0" encoding="utf-8"?>
<formControlPr xmlns="http://schemas.microsoft.com/office/spreadsheetml/2009/9/main" objectType="CheckBox" fmlaLink="項目一覧②!$H$929" lockText="1" noThreeD="1"/>
</file>

<file path=xl/ctrlProps/ctrlProp412.xml><?xml version="1.0" encoding="utf-8"?>
<formControlPr xmlns="http://schemas.microsoft.com/office/spreadsheetml/2009/9/main" objectType="Drop" dropStyle="combo" dx="16" fmlaLink="項目一覧②!$G$957" fmlaRange="主要用途!$B$2:$B$73" noThreeD="1" sel="1" val="0"/>
</file>

<file path=xl/ctrlProps/ctrlProp413.xml><?xml version="1.0" encoding="utf-8"?>
<formControlPr xmlns="http://schemas.microsoft.com/office/spreadsheetml/2009/9/main" objectType="Drop" dropStyle="combo" dx="16" fmlaLink="項目一覧②!$G$958" fmlaRange="主要用途!$B$2:$B$73" noThreeD="1" sel="1" val="0"/>
</file>

<file path=xl/ctrlProps/ctrlProp414.xml><?xml version="1.0" encoding="utf-8"?>
<formControlPr xmlns="http://schemas.microsoft.com/office/spreadsheetml/2009/9/main" objectType="Drop" dropStyle="combo" dx="16" fmlaLink="項目一覧②!$G$959" fmlaRange="主要用途!$B$2:$B$73" noThreeD="1" sel="1" val="0"/>
</file>

<file path=xl/ctrlProps/ctrlProp415.xml><?xml version="1.0" encoding="utf-8"?>
<formControlPr xmlns="http://schemas.microsoft.com/office/spreadsheetml/2009/9/main" objectType="Drop" dropStyle="combo" dx="16" fmlaLink="項目一覧②!$G$960" fmlaRange="主要用途!$B$2:$B$73" noThreeD="1" sel="1" val="0"/>
</file>

<file path=xl/ctrlProps/ctrlProp416.xml><?xml version="1.0" encoding="utf-8"?>
<formControlPr xmlns="http://schemas.microsoft.com/office/spreadsheetml/2009/9/main" objectType="Drop" dropStyle="combo" dx="16" fmlaLink="項目一覧②!$G$961" fmlaRange="主要用途!$B$2:$B$73" noThreeD="1" sel="1" val="0"/>
</file>

<file path=xl/ctrlProps/ctrlProp417.xml><?xml version="1.0" encoding="utf-8"?>
<formControlPr xmlns="http://schemas.microsoft.com/office/spreadsheetml/2009/9/main" objectType="Drop" dropStyle="combo" dx="16" fmlaLink="項目一覧②!$G$962" fmlaRange="主要用途!$B$2:$B$73" noThreeD="1" sel="1" val="0"/>
</file>

<file path=xl/ctrlProps/ctrlProp418.xml><?xml version="1.0" encoding="utf-8"?>
<formControlPr xmlns="http://schemas.microsoft.com/office/spreadsheetml/2009/9/main" objectType="CheckBox" fmlaLink="項目一覧②!$G$956" lockText="1" noThreeD="1"/>
</file>

<file path=xl/ctrlProps/ctrlProp419.xml><?xml version="1.0" encoding="utf-8"?>
<formControlPr xmlns="http://schemas.microsoft.com/office/spreadsheetml/2009/9/main" objectType="CheckBox" fmlaLink="項目一覧②!$H$956" lockText="1" noThreeD="1"/>
</file>

<file path=xl/ctrlProps/ctrlProp42.xml><?xml version="1.0" encoding="utf-8"?>
<formControlPr xmlns="http://schemas.microsoft.com/office/spreadsheetml/2009/9/main" objectType="Drop" dropStyle="combo" dx="16" fmlaLink="項目一覧②!$G$3" fmlaRange="主要用途!$B$2:$B$72" noThreeD="1" sel="1" val="0"/>
</file>

<file path=xl/ctrlProps/ctrlProp420.xml><?xml version="1.0" encoding="utf-8"?>
<formControlPr xmlns="http://schemas.microsoft.com/office/spreadsheetml/2009/9/main" objectType="Drop" dropStyle="combo" dx="16" fmlaLink="項目一覧②!$G$779" fmlaRange="値一覧項目!$I$2:$I$12" noThreeD="1" sel="1" val="0"/>
</file>

<file path=xl/ctrlProps/ctrlProp421.xml><?xml version="1.0" encoding="utf-8"?>
<formControlPr xmlns="http://schemas.microsoft.com/office/spreadsheetml/2009/9/main" objectType="CheckBox" fmlaLink="項目一覧②!$G$781" lockText="1" noThreeD="1"/>
</file>

<file path=xl/ctrlProps/ctrlProp422.xml><?xml version="1.0" encoding="utf-8"?>
<formControlPr xmlns="http://schemas.microsoft.com/office/spreadsheetml/2009/9/main" objectType="CheckBox" fmlaLink="項目一覧②!$G$782" lockText="1" noThreeD="1"/>
</file>

<file path=xl/ctrlProps/ctrlProp423.xml><?xml version="1.0" encoding="utf-8"?>
<formControlPr xmlns="http://schemas.microsoft.com/office/spreadsheetml/2009/9/main" objectType="CheckBox" fmlaLink="項目一覧②!$G$783" lockText="1" noThreeD="1"/>
</file>

<file path=xl/ctrlProps/ctrlProp424.xml><?xml version="1.0" encoding="utf-8"?>
<formControlPr xmlns="http://schemas.microsoft.com/office/spreadsheetml/2009/9/main" objectType="CheckBox" fmlaLink="項目一覧②!$G$784" lockText="1" noThreeD="1"/>
</file>

<file path=xl/ctrlProps/ctrlProp425.xml><?xml version="1.0" encoding="utf-8"?>
<formControlPr xmlns="http://schemas.microsoft.com/office/spreadsheetml/2009/9/main" objectType="CheckBox" fmlaLink="項目一覧②!$G$785" lockText="1" noThreeD="1"/>
</file>

<file path=xl/ctrlProps/ctrlProp426.xml><?xml version="1.0" encoding="utf-8"?>
<formControlPr xmlns="http://schemas.microsoft.com/office/spreadsheetml/2009/9/main" objectType="CheckBox" fmlaLink="項目一覧②!$G$786" lockText="1" noThreeD="1"/>
</file>

<file path=xl/ctrlProps/ctrlProp427.xml><?xml version="1.0" encoding="utf-8"?>
<formControlPr xmlns="http://schemas.microsoft.com/office/spreadsheetml/2009/9/main" objectType="CheckBox" fmlaLink="項目一覧②!$G$787" lockText="1" noThreeD="1"/>
</file>

<file path=xl/ctrlProps/ctrlProp428.xml><?xml version="1.0" encoding="utf-8"?>
<formControlPr xmlns="http://schemas.microsoft.com/office/spreadsheetml/2009/9/main" objectType="CheckBox" fmlaLink="項目一覧②!$G$789" lockText="1" noThreeD="1"/>
</file>

<file path=xl/ctrlProps/ctrlProp429.xml><?xml version="1.0" encoding="utf-8"?>
<formControlPr xmlns="http://schemas.microsoft.com/office/spreadsheetml/2009/9/main" objectType="CheckBox" fmlaLink="項目一覧②!$G$791" lockText="1" noThreeD="1"/>
</file>

<file path=xl/ctrlProps/ctrlProp43.xml><?xml version="1.0" encoding="utf-8"?>
<formControlPr xmlns="http://schemas.microsoft.com/office/spreadsheetml/2009/9/main" objectType="Drop" dropStyle="combo" dx="16" fmlaLink="項目一覧②!$G$4" fmlaRange="主要用途!$B$2:$B$72" noThreeD="1" sel="1" val="0"/>
</file>

<file path=xl/ctrlProps/ctrlProp430.xml><?xml version="1.0" encoding="utf-8"?>
<formControlPr xmlns="http://schemas.microsoft.com/office/spreadsheetml/2009/9/main" objectType="CheckBox" fmlaLink="項目一覧②!$G$802" lockText="1" noThreeD="1"/>
</file>

<file path=xl/ctrlProps/ctrlProp431.xml><?xml version="1.0" encoding="utf-8"?>
<formControlPr xmlns="http://schemas.microsoft.com/office/spreadsheetml/2009/9/main" objectType="CheckBox" fmlaLink="項目一覧②!$G$803" lockText="1" noThreeD="1"/>
</file>

<file path=xl/ctrlProps/ctrlProp432.xml><?xml version="1.0" encoding="utf-8"?>
<formControlPr xmlns="http://schemas.microsoft.com/office/spreadsheetml/2009/9/main" objectType="CheckBox" fmlaLink="項目一覧②!$G$804" lockText="1" noThreeD="1"/>
</file>

<file path=xl/ctrlProps/ctrlProp433.xml><?xml version="1.0" encoding="utf-8"?>
<formControlPr xmlns="http://schemas.microsoft.com/office/spreadsheetml/2009/9/main" objectType="CheckBox" fmlaLink="項目一覧②!$G$805" lockText="1" noThreeD="1"/>
</file>

<file path=xl/ctrlProps/ctrlProp434.xml><?xml version="1.0" encoding="utf-8"?>
<formControlPr xmlns="http://schemas.microsoft.com/office/spreadsheetml/2009/9/main" objectType="CheckBox" fmlaLink="項目一覧②!$G$806" lockText="1" noThreeD="1"/>
</file>

<file path=xl/ctrlProps/ctrlProp435.xml><?xml version="1.0" encoding="utf-8"?>
<formControlPr xmlns="http://schemas.microsoft.com/office/spreadsheetml/2009/9/main" objectType="CheckBox" fmlaLink="項目一覧②!$G$807" lockText="1" noThreeD="1"/>
</file>

<file path=xl/ctrlProps/ctrlProp436.xml><?xml version="1.0" encoding="utf-8"?>
<formControlPr xmlns="http://schemas.microsoft.com/office/spreadsheetml/2009/9/main" objectType="CheckBox" fmlaLink="項目一覧②!$G$808" lockText="1" noThreeD="1"/>
</file>

<file path=xl/ctrlProps/ctrlProp437.xml><?xml version="1.0" encoding="utf-8"?>
<formControlPr xmlns="http://schemas.microsoft.com/office/spreadsheetml/2009/9/main" objectType="CheckBox" fmlaLink="項目一覧②!$G$810" lockText="1" noThreeD="1"/>
</file>

<file path=xl/ctrlProps/ctrlProp438.xml><?xml version="1.0" encoding="utf-8"?>
<formControlPr xmlns="http://schemas.microsoft.com/office/spreadsheetml/2009/9/main" objectType="CheckBox" fmlaLink="項目一覧②!$G$812" lockText="1" noThreeD="1"/>
</file>

<file path=xl/ctrlProps/ctrlProp439.xml><?xml version="1.0" encoding="utf-8"?>
<formControlPr xmlns="http://schemas.microsoft.com/office/spreadsheetml/2009/9/main" objectType="Drop" dropStyle="combo" dx="16" fmlaLink="項目一覧②!$G$800" fmlaRange="値一覧項目!$I$2:$I$12" noThreeD="1" sel="1" val="3"/>
</file>

<file path=xl/ctrlProps/ctrlProp44.xml><?xml version="1.0" encoding="utf-8"?>
<formControlPr xmlns="http://schemas.microsoft.com/office/spreadsheetml/2009/9/main" objectType="Drop" dropStyle="combo" dx="16" fmlaLink="項目一覧②!$G$5" fmlaRange="主要用途!$B$2:$B$72" noThreeD="1" sel="1" val="0"/>
</file>

<file path=xl/ctrlProps/ctrlProp440.xml><?xml version="1.0" encoding="utf-8"?>
<formControlPr xmlns="http://schemas.microsoft.com/office/spreadsheetml/2009/9/main" objectType="Drop" dropStyle="combo" dx="16" fmlaLink="項目一覧②!$G$801" fmlaRange="値一覧項目!$I$2:$I$12" noThreeD="1" sel="1" val="3"/>
</file>

<file path=xl/ctrlProps/ctrlProp441.xml><?xml version="1.0" encoding="utf-8"?>
<formControlPr xmlns="http://schemas.microsoft.com/office/spreadsheetml/2009/9/main" objectType="Drop" dropStyle="combo" dx="16" fmlaLink="項目一覧②!$G$780" fmlaRange="値一覧項目!$I$2:$I$12" noThreeD="1" sel="1" val="3"/>
</file>

<file path=xl/ctrlProps/ctrlProp442.xml><?xml version="1.0" encoding="utf-8"?>
<formControlPr xmlns="http://schemas.microsoft.com/office/spreadsheetml/2009/9/main" objectType="CheckBox" fmlaLink="$AJ$22" lockText="1" noThreeD="1"/>
</file>

<file path=xl/ctrlProps/ctrlProp443.xml><?xml version="1.0" encoding="utf-8"?>
<formControlPr xmlns="http://schemas.microsoft.com/office/spreadsheetml/2009/9/main" objectType="CheckBox" fmlaLink="$AJ$24" lockText="1" noThreeD="1"/>
</file>

<file path=xl/ctrlProps/ctrlProp444.xml><?xml version="1.0" encoding="utf-8"?>
<formControlPr xmlns="http://schemas.microsoft.com/office/spreadsheetml/2009/9/main" objectType="CheckBox" fmlaLink="$AJ$26"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fmlaLink="項目一覧②!$G$9"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fmlaLink="項目一覧②!$H$9"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項目一覧②!$I$9"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項目一覧②!$J$9"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fmlaLink="項目一覧②!$K$9"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項目一覧!$D$75" lockText="1" noThreeD="1"/>
</file>

<file path=xl/ctrlProps/ctrlProp50.xml><?xml version="1.0" encoding="utf-8"?>
<formControlPr xmlns="http://schemas.microsoft.com/office/spreadsheetml/2009/9/main" objectType="CheckBox" fmlaLink="項目一覧②!$L$9"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項目一覧②!$M$9"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Drop" dropStyle="combo" dx="16" fmlaLink="項目一覧②!$G$10" fmlaRange="値一覧項目!$I$2:$I$12" noThreeD="1" sel="1" val="0"/>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Drop" dropStyle="combo" dx="16" fmlaLink="項目一覧②!$G$875" fmlaRange="値一覧項目!$I$2:$I$12" noThreeD="1" sel="1" val="3"/>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fmlaLink="$AJ$22" lockText="1" noThreeD="1"/>
</file>

<file path=xl/ctrlProps/ctrlProp538.xml><?xml version="1.0" encoding="utf-8"?>
<formControlPr xmlns="http://schemas.microsoft.com/office/spreadsheetml/2009/9/main" objectType="CheckBox" fmlaLink="$AJ$24" lockText="1" noThreeD="1"/>
</file>

<file path=xl/ctrlProps/ctrlProp539.xml><?xml version="1.0" encoding="utf-8"?>
<formControlPr xmlns="http://schemas.microsoft.com/office/spreadsheetml/2009/9/main" objectType="CheckBox" fmlaLink="$AJ$26" lockText="1" noThreeD="1"/>
</file>

<file path=xl/ctrlProps/ctrlProp54.xml><?xml version="1.0" encoding="utf-8"?>
<formControlPr xmlns="http://schemas.microsoft.com/office/spreadsheetml/2009/9/main" objectType="Drop" dropStyle="combo" dx="16" fmlaLink="項目一覧②!$G$13" fmlaRange="値一覧項目!$P$2:$P$10" noThreeD="1" sel="1" val="0"/>
</file>

<file path=xl/ctrlProps/ctrlProp540.xml><?xml version="1.0" encoding="utf-8"?>
<formControlPr xmlns="http://schemas.microsoft.com/office/spreadsheetml/2009/9/main" objectType="Drop" dropStyle="combo" dx="16" fmlaLink="$AU$204" fmlaRange="値一覧項目!$O$2:$O$16" noThreeD="1" sel="1" val="0"/>
</file>

<file path=xl/ctrlProps/ctrlProp541.xml><?xml version="1.0" encoding="utf-8"?>
<formControlPr xmlns="http://schemas.microsoft.com/office/spreadsheetml/2009/9/main" objectType="Drop" dropStyle="combo" dx="16" fmlaLink="$AU$208" fmlaRange="値一覧項目!$O$2:$O$16" noThreeD="1" sel="1" val="0"/>
</file>

<file path=xl/ctrlProps/ctrlProp542.xml><?xml version="1.0" encoding="utf-8"?>
<formControlPr xmlns="http://schemas.microsoft.com/office/spreadsheetml/2009/9/main" objectType="Drop" dropStyle="combo" dx="16" fmlaLink="$AU$213" fmlaRange="値一覧項目!$O$2:$O$16" noThreeD="1" sel="1" val="0"/>
</file>

<file path=xl/ctrlProps/ctrlProp543.xml><?xml version="1.0" encoding="utf-8"?>
<formControlPr xmlns="http://schemas.microsoft.com/office/spreadsheetml/2009/9/main" objectType="Drop" dropLines="5" dropStyle="combo" dx="16" fmlaLink="中間検査申請書!$AO$40" fmlaRange="値一覧項目!$AA$2:$AA$6" noThreeD="1" sel="1" val="0"/>
</file>

<file path=xl/ctrlProps/ctrlProp544.xml><?xml version="1.0" encoding="utf-8"?>
<formControlPr xmlns="http://schemas.microsoft.com/office/spreadsheetml/2009/9/main" objectType="Drop" dropStyle="combo" dx="16" fmlaLink="$AU$212" fmlaRange="値一覧項目!$O$2:$O$16" noThreeD="1" sel="1" val="0"/>
</file>

<file path=xl/ctrlProps/ctrlProp545.xml><?xml version="1.0" encoding="utf-8"?>
<formControlPr xmlns="http://schemas.microsoft.com/office/spreadsheetml/2009/9/main" objectType="Drop" dropStyle="combo" dx="16" fmlaLink="$BC$207" fmlaRange="値一覧項目!$R$2:$R$7" noThreeD="1" sel="1" val="0"/>
</file>

<file path=xl/ctrlProps/ctrlProp546.xml><?xml version="1.0" encoding="utf-8"?>
<formControlPr xmlns="http://schemas.microsoft.com/office/spreadsheetml/2009/9/main" objectType="Drop" dropStyle="combo" dx="16" fmlaLink="$BC$208" fmlaRange="値一覧項目!$R$2:$R$7" noThreeD="1" sel="1" val="0"/>
</file>

<file path=xl/ctrlProps/ctrlProp547.xml><?xml version="1.0" encoding="utf-8"?>
<formControlPr xmlns="http://schemas.microsoft.com/office/spreadsheetml/2009/9/main" objectType="Drop" dropStyle="combo" dx="16" fmlaLink="$BC$209" fmlaRange="値一覧項目!$R$2:$R$7" noThreeD="1" sel="1" val="0"/>
</file>

<file path=xl/ctrlProps/ctrlProp548.xml><?xml version="1.0" encoding="utf-8"?>
<formControlPr xmlns="http://schemas.microsoft.com/office/spreadsheetml/2009/9/main" objectType="Drop" dropStyle="combo" dx="16" fmlaLink="$BC$210" fmlaRange="値一覧項目!$R$2:$R$7" noThreeD="1" sel="1" val="0"/>
</file>

<file path=xl/ctrlProps/ctrlProp549.xml><?xml version="1.0" encoding="utf-8"?>
<formControlPr xmlns="http://schemas.microsoft.com/office/spreadsheetml/2009/9/main" objectType="Drop" dropStyle="combo" dx="16" fmlaLink="$BC$211" fmlaRange="値一覧項目!$O$2:$O$16" noThreeD="1" sel="1" val="0"/>
</file>

<file path=xl/ctrlProps/ctrlProp55.xml><?xml version="1.0" encoding="utf-8"?>
<formControlPr xmlns="http://schemas.microsoft.com/office/spreadsheetml/2009/9/main" objectType="Drop" dropStyle="combo" dx="16" fmlaLink="項目一覧②!$G$14" fmlaRange="値一覧項目!$Q$2:$Q$10" noThreeD="1" sel="1" val="0"/>
</file>

<file path=xl/ctrlProps/ctrlProp550.xml><?xml version="1.0" encoding="utf-8"?>
<formControlPr xmlns="http://schemas.microsoft.com/office/spreadsheetml/2009/9/main" objectType="CheckBox" fmlaLink="$AD$22" lockText="1" noThreeD="1"/>
</file>

<file path=xl/ctrlProps/ctrlProp551.xml><?xml version="1.0" encoding="utf-8"?>
<formControlPr xmlns="http://schemas.microsoft.com/office/spreadsheetml/2009/9/main" objectType="CheckBox" fmlaLink="$AD$24" lockText="1" noThreeD="1"/>
</file>

<file path=xl/ctrlProps/ctrlProp552.xml><?xml version="1.0" encoding="utf-8"?>
<formControlPr xmlns="http://schemas.microsoft.com/office/spreadsheetml/2009/9/main" objectType="CheckBox" fmlaLink="$AD$26" lockText="1" noThreeD="1"/>
</file>

<file path=xl/ctrlProps/ctrlProp553.xml><?xml version="1.0" encoding="utf-8"?>
<formControlPr xmlns="http://schemas.microsoft.com/office/spreadsheetml/2009/9/main" objectType="Drop" dropStyle="combo" dx="16" fmlaLink="$AU$207" fmlaRange="値一覧項目!$O$2:$O$16" noThreeD="1" sel="1" val="0"/>
</file>

<file path=xl/ctrlProps/ctrlProp554.xml><?xml version="1.0" encoding="utf-8"?>
<formControlPr xmlns="http://schemas.microsoft.com/office/spreadsheetml/2009/9/main" objectType="Drop" dropStyle="combo" dx="16" fmlaLink="$AU$213" fmlaRange="値一覧項目!$O$2:$O$16" noThreeD="1" sel="1" val="0"/>
</file>

<file path=xl/ctrlProps/ctrlProp555.xml><?xml version="1.0" encoding="utf-8"?>
<formControlPr xmlns="http://schemas.microsoft.com/office/spreadsheetml/2009/9/main" objectType="Drop" dropStyle="combo" dx="16" fmlaLink="$AU$206" fmlaRange="値一覧項目!$R$2:$R$7" noThreeD="1" sel="1" val="0"/>
</file>

<file path=xl/ctrlProps/ctrlProp556.xml><?xml version="1.0" encoding="utf-8"?>
<formControlPr xmlns="http://schemas.microsoft.com/office/spreadsheetml/2009/9/main" objectType="Drop" dropStyle="combo" dx="16" fmlaLink="$AU$212" fmlaRange="値一覧項目!$R$2:$R$7" noThreeD="1" sel="1" val="0"/>
</file>

<file path=xl/ctrlProps/ctrlProp557.xml><?xml version="1.0" encoding="utf-8"?>
<formControlPr xmlns="http://schemas.microsoft.com/office/spreadsheetml/2009/9/main" objectType="Drop" dropLines="6" dropStyle="combo" dx="16" fmlaLink="完了検査申請書!$AR$44" fmlaRange="値一覧項目!$AB$2:$AB$7" noThreeD="1" sel="1" val="0"/>
</file>

<file path=xl/ctrlProps/ctrlProp558.xml><?xml version="1.0" encoding="utf-8"?>
<formControlPr xmlns="http://schemas.microsoft.com/office/spreadsheetml/2009/9/main" objectType="CheckBox" fmlaLink="$BK$221" lockText="1"/>
</file>

<file path=xl/ctrlProps/ctrlProp559.xml><?xml version="1.0" encoding="utf-8"?>
<formControlPr xmlns="http://schemas.microsoft.com/office/spreadsheetml/2009/9/main" objectType="CheckBox" fmlaLink="$AD$25" lockText="1" noThreeD="1"/>
</file>

<file path=xl/ctrlProps/ctrlProp56.xml><?xml version="1.0" encoding="utf-8"?>
<formControlPr xmlns="http://schemas.microsoft.com/office/spreadsheetml/2009/9/main" objectType="Drop" dropStyle="combo" dx="16" fmlaLink="項目一覧②!$G$15" fmlaRange="値一覧項目!$P$2:$P$10" noThreeD="1" sel="1" val="0"/>
</file>

<file path=xl/ctrlProps/ctrlProp560.xml><?xml version="1.0" encoding="utf-8"?>
<formControlPr xmlns="http://schemas.microsoft.com/office/spreadsheetml/2009/9/main" objectType="CheckBox" fmlaLink="$AD$27" lockText="1" noThreeD="1"/>
</file>

<file path=xl/ctrlProps/ctrlProp561.xml><?xml version="1.0" encoding="utf-8"?>
<formControlPr xmlns="http://schemas.microsoft.com/office/spreadsheetml/2009/9/main" objectType="CheckBox" fmlaLink="$AD$29" lockText="1" noThreeD="1"/>
</file>

<file path=xl/ctrlProps/ctrlProp57.xml><?xml version="1.0" encoding="utf-8"?>
<formControlPr xmlns="http://schemas.microsoft.com/office/spreadsheetml/2009/9/main" objectType="Drop" dropStyle="combo" dx="16" fmlaLink="項目一覧②!$G$16" fmlaRange="値一覧項目!$Q$2:$Q$10" noThreeD="1" sel="1" val="0"/>
</file>

<file path=xl/ctrlProps/ctrlProp58.xml><?xml version="1.0" encoding="utf-8"?>
<formControlPr xmlns="http://schemas.microsoft.com/office/spreadsheetml/2009/9/main" objectType="Drop" dropStyle="combo" dx="16" fmlaLink="項目一覧!$D$142" fmlaRange="値一覧項目!$P$2:$P$10" noThreeD="1" sel="1" val="0"/>
</file>

<file path=xl/ctrlProps/ctrlProp59.xml><?xml version="1.0" encoding="utf-8"?>
<formControlPr xmlns="http://schemas.microsoft.com/office/spreadsheetml/2009/9/main" objectType="Drop" dropStyle="combo" dx="16" fmlaLink="項目一覧!$D$143" fmlaRange="値一覧項目!$P$2:$P$10" noThreeD="1" sel="1" val="0"/>
</file>

<file path=xl/ctrlProps/ctrlProp6.xml><?xml version="1.0" encoding="utf-8"?>
<formControlPr xmlns="http://schemas.microsoft.com/office/spreadsheetml/2009/9/main" objectType="CheckBox" fmlaLink="項目一覧!$D$76" lockText="1" noThreeD="1"/>
</file>

<file path=xl/ctrlProps/ctrlProp60.xml><?xml version="1.0" encoding="utf-8"?>
<formControlPr xmlns="http://schemas.microsoft.com/office/spreadsheetml/2009/9/main" objectType="Drop" dropStyle="combo" dx="16" fmlaLink="項目一覧!$D$144" fmlaRange="値一覧項目!$Q$2:$Q$10" noThreeD="1" sel="1" val="0"/>
</file>

<file path=xl/ctrlProps/ctrlProp61.xml><?xml version="1.0" encoding="utf-8"?>
<formControlPr xmlns="http://schemas.microsoft.com/office/spreadsheetml/2009/9/main" objectType="Drop" dropStyle="combo" dx="16" fmlaLink="項目一覧!$D$145" fmlaRange="値一覧項目!$Q$2:$Q$10" noThreeD="1" sel="1" val="0"/>
</file>

<file path=xl/ctrlProps/ctrlProp62.xml><?xml version="1.0" encoding="utf-8"?>
<formControlPr xmlns="http://schemas.microsoft.com/office/spreadsheetml/2009/9/main" objectType="CheckBox" fmlaLink="項目一覧②!$G$20" lockText="1" noThreeD="1"/>
</file>

<file path=xl/ctrlProps/ctrlProp63.xml><?xml version="1.0" encoding="utf-8"?>
<formControlPr xmlns="http://schemas.microsoft.com/office/spreadsheetml/2009/9/main" objectType="CheckBox" fmlaLink="項目一覧②!$H$20" lockText="1" noThreeD="1"/>
</file>

<file path=xl/ctrlProps/ctrlProp64.xml><?xml version="1.0" encoding="utf-8"?>
<formControlPr xmlns="http://schemas.microsoft.com/office/spreadsheetml/2009/9/main" objectType="Drop" dropStyle="combo" dx="16" fmlaLink="項目一覧②!$G$25" fmlaRange="値一覧項目!$U$2:$U$12" noThreeD="1" sel="1" val="0"/>
</file>

<file path=xl/ctrlProps/ctrlProp65.xml><?xml version="1.0" encoding="utf-8"?>
<formControlPr xmlns="http://schemas.microsoft.com/office/spreadsheetml/2009/9/main" objectType="Drop" dropStyle="combo" dx="16" fmlaLink="項目一覧②!$G$26" fmlaRange="値一覧項目!$U$2:$U$12" noThreeD="1" sel="1" val="3"/>
</file>

<file path=xl/ctrlProps/ctrlProp66.xml><?xml version="1.0" encoding="utf-8"?>
<formControlPr xmlns="http://schemas.microsoft.com/office/spreadsheetml/2009/9/main" objectType="Drop" dropStyle="combo" dx="16" fmlaLink="項目一覧②!$G$27" fmlaRange="値一覧項目!$U$2:$U$12" noThreeD="1" sel="1" val="3"/>
</file>

<file path=xl/ctrlProps/ctrlProp67.xml><?xml version="1.0" encoding="utf-8"?>
<formControlPr xmlns="http://schemas.microsoft.com/office/spreadsheetml/2009/9/main" objectType="Drop" dropStyle="combo" dx="16" fmlaLink="項目一覧②!$G$28" fmlaRange="値一覧項目!$U$2:$U$12" noThreeD="1" sel="1" val="3"/>
</file>

<file path=xl/ctrlProps/ctrlProp68.xml><?xml version="1.0" encoding="utf-8"?>
<formControlPr xmlns="http://schemas.microsoft.com/office/spreadsheetml/2009/9/main" objectType="Drop" dropStyle="combo" dx="16" fmlaLink="項目一覧②!$G$60" fmlaRange="値一覧項目!$L$2:$L$6" noThreeD="1" sel="1" val="0"/>
</file>

<file path=xl/ctrlProps/ctrlProp69.xml><?xml version="1.0" encoding="utf-8"?>
<formControlPr xmlns="http://schemas.microsoft.com/office/spreadsheetml/2009/9/main" objectType="Drop" dropStyle="combo" dx="16" fmlaLink="項目一覧②!$G$70" fmlaRange="主要用途!$B$2:$B$72" noThreeD="1" sel="1" val="27"/>
</file>

<file path=xl/ctrlProps/ctrlProp7.xml><?xml version="1.0" encoding="utf-8"?>
<formControlPr xmlns="http://schemas.microsoft.com/office/spreadsheetml/2009/9/main" objectType="CheckBox" fmlaLink="項目一覧!$E$76" lockText="1" noThreeD="1"/>
</file>

<file path=xl/ctrlProps/ctrlProp70.xml><?xml version="1.0" encoding="utf-8"?>
<formControlPr xmlns="http://schemas.microsoft.com/office/spreadsheetml/2009/9/main" objectType="Drop" dropStyle="combo" dx="16" fmlaLink="項目一覧②!$G$71" fmlaRange="主要用途!$B$2:$B$72" noThreeD="1" sel="1" val="0"/>
</file>

<file path=xl/ctrlProps/ctrlProp71.xml><?xml version="1.0" encoding="utf-8"?>
<formControlPr xmlns="http://schemas.microsoft.com/office/spreadsheetml/2009/9/main" objectType="Drop" dropStyle="combo" dx="16" fmlaLink="項目一覧②!$G$72" fmlaRange="主要用途!$B$2:$B$72" noThreeD="1" sel="1" val="0"/>
</file>

<file path=xl/ctrlProps/ctrlProp72.xml><?xml version="1.0" encoding="utf-8"?>
<formControlPr xmlns="http://schemas.microsoft.com/office/spreadsheetml/2009/9/main" objectType="Drop" dropStyle="combo" dx="16" fmlaLink="項目一覧②!$G$73" fmlaRange="主要用途!$B$2:$B$72" noThreeD="1" sel="1" val="0"/>
</file>

<file path=xl/ctrlProps/ctrlProp73.xml><?xml version="1.0" encoding="utf-8"?>
<formControlPr xmlns="http://schemas.microsoft.com/office/spreadsheetml/2009/9/main" objectType="Drop" dropStyle="combo" dx="16" fmlaLink="項目一覧②!$G$74" fmlaRange="主要用途!$B$2:$B$72" noThreeD="1" sel="1" val="0"/>
</file>

<file path=xl/ctrlProps/ctrlProp74.xml><?xml version="1.0" encoding="utf-8"?>
<formControlPr xmlns="http://schemas.microsoft.com/office/spreadsheetml/2009/9/main" objectType="Drop" dropStyle="combo" dx="16" fmlaLink="項目一覧②!$G$75" fmlaRange="主要用途!$B$2:$B$72" noThreeD="1" sel="1" val="0"/>
</file>

<file path=xl/ctrlProps/ctrlProp75.xml><?xml version="1.0" encoding="utf-8"?>
<formControlPr xmlns="http://schemas.microsoft.com/office/spreadsheetml/2009/9/main" objectType="Drop" dropStyle="combo" dx="16" fmlaLink="項目一覧②!$G$97" fmlaRange="主要用途!$B$2:$B$73" noThreeD="1" sel="1" val="0"/>
</file>

<file path=xl/ctrlProps/ctrlProp76.xml><?xml version="1.0" encoding="utf-8"?>
<formControlPr xmlns="http://schemas.microsoft.com/office/spreadsheetml/2009/9/main" objectType="Drop" dropStyle="combo" dx="16" fmlaLink="項目一覧②!$G$98" fmlaRange="主要用途!$B$2:$B$73" noThreeD="1" sel="1" val="0"/>
</file>

<file path=xl/ctrlProps/ctrlProp77.xml><?xml version="1.0" encoding="utf-8"?>
<formControlPr xmlns="http://schemas.microsoft.com/office/spreadsheetml/2009/9/main" objectType="Drop" dropStyle="combo" dx="16" fmlaLink="項目一覧②!$G$99" fmlaRange="主要用途!$B$2:$B$73" noThreeD="1" sel="1" val="0"/>
</file>

<file path=xl/ctrlProps/ctrlProp78.xml><?xml version="1.0" encoding="utf-8"?>
<formControlPr xmlns="http://schemas.microsoft.com/office/spreadsheetml/2009/9/main" objectType="Drop" dropStyle="combo" dx="16" fmlaLink="項目一覧②!$G$100" fmlaRange="主要用途!$B$2:$B$73" noThreeD="1" sel="1" val="0"/>
</file>

<file path=xl/ctrlProps/ctrlProp79.xml><?xml version="1.0" encoding="utf-8"?>
<formControlPr xmlns="http://schemas.microsoft.com/office/spreadsheetml/2009/9/main" objectType="Drop" dropStyle="combo" dx="16" fmlaLink="項目一覧②!$G$101" fmlaRange="主要用途!$B$2:$B$73" noThreeD="1" sel="1" val="0"/>
</file>

<file path=xl/ctrlProps/ctrlProp8.xml><?xml version="1.0" encoding="utf-8"?>
<formControlPr xmlns="http://schemas.microsoft.com/office/spreadsheetml/2009/9/main" objectType="CheckBox" fmlaLink="項目一覧!$F$76" lockText="1" noThreeD="1"/>
</file>

<file path=xl/ctrlProps/ctrlProp80.xml><?xml version="1.0" encoding="utf-8"?>
<formControlPr xmlns="http://schemas.microsoft.com/office/spreadsheetml/2009/9/main" objectType="Drop" dropStyle="combo" dx="16" fmlaLink="項目一覧②!$G$102" fmlaRange="主要用途!$B$2:$B$73" noThreeD="1" sel="1" val="0"/>
</file>

<file path=xl/ctrlProps/ctrlProp81.xml><?xml version="1.0" encoding="utf-8"?>
<formControlPr xmlns="http://schemas.microsoft.com/office/spreadsheetml/2009/9/main" objectType="Drop" dropStyle="combo" dx="16" fmlaLink="項目一覧②!$G$124" fmlaRange="主要用途!$B$2:$B$73" noThreeD="1" sel="1" val="0"/>
</file>

<file path=xl/ctrlProps/ctrlProp82.xml><?xml version="1.0" encoding="utf-8"?>
<formControlPr xmlns="http://schemas.microsoft.com/office/spreadsheetml/2009/9/main" objectType="Drop" dropStyle="combo" dx="16" fmlaLink="項目一覧②!$G$125" fmlaRange="主要用途!$B$2:$B$73" noThreeD="1" sel="1" val="0"/>
</file>

<file path=xl/ctrlProps/ctrlProp83.xml><?xml version="1.0" encoding="utf-8"?>
<formControlPr xmlns="http://schemas.microsoft.com/office/spreadsheetml/2009/9/main" objectType="Drop" dropStyle="combo" dx="16" fmlaLink="項目一覧②!$G$126" fmlaRange="主要用途!$B$2:$B$73" noThreeD="1" sel="1" val="0"/>
</file>

<file path=xl/ctrlProps/ctrlProp84.xml><?xml version="1.0" encoding="utf-8"?>
<formControlPr xmlns="http://schemas.microsoft.com/office/spreadsheetml/2009/9/main" objectType="Drop" dropStyle="combo" dx="16" fmlaLink="項目一覧②!$G$127" fmlaRange="主要用途!$B$2:$B$73" noThreeD="1" sel="1" val="0"/>
</file>

<file path=xl/ctrlProps/ctrlProp85.xml><?xml version="1.0" encoding="utf-8"?>
<formControlPr xmlns="http://schemas.microsoft.com/office/spreadsheetml/2009/9/main" objectType="Drop" dropStyle="combo" dx="16" fmlaLink="項目一覧②!$G$128" fmlaRange="主要用途!$B$2:$B$73" noThreeD="1" sel="1" val="0"/>
</file>

<file path=xl/ctrlProps/ctrlProp86.xml><?xml version="1.0" encoding="utf-8"?>
<formControlPr xmlns="http://schemas.microsoft.com/office/spreadsheetml/2009/9/main" objectType="Drop" dropStyle="combo" dx="16" fmlaLink="項目一覧②!$G$129" fmlaRange="主要用途!$B$2:$B$73" noThreeD="1" sel="1" val="0"/>
</file>

<file path=xl/ctrlProps/ctrlProp87.xml><?xml version="1.0" encoding="utf-8"?>
<formControlPr xmlns="http://schemas.microsoft.com/office/spreadsheetml/2009/9/main" objectType="Drop" dropStyle="combo" dx="16" fmlaLink="項目一覧②!$G$151" fmlaRange="主要用途!$B$2:$B$72" noThreeD="1" sel="1" val="0"/>
</file>

<file path=xl/ctrlProps/ctrlProp88.xml><?xml version="1.0" encoding="utf-8"?>
<formControlPr xmlns="http://schemas.microsoft.com/office/spreadsheetml/2009/9/main" objectType="Drop" dropStyle="combo" dx="16" fmlaLink="項目一覧②!$G$152" fmlaRange="主要用途!$B$2:$B$72" noThreeD="1" sel="1" val="0"/>
</file>

<file path=xl/ctrlProps/ctrlProp89.xml><?xml version="1.0" encoding="utf-8"?>
<formControlPr xmlns="http://schemas.microsoft.com/office/spreadsheetml/2009/9/main" objectType="Drop" dropStyle="combo" dx="16" fmlaLink="項目一覧②!$G$153" fmlaRange="主要用途!$B$2:$B$72" noThreeD="1" sel="1" val="0"/>
</file>

<file path=xl/ctrlProps/ctrlProp9.xml><?xml version="1.0" encoding="utf-8"?>
<formControlPr xmlns="http://schemas.microsoft.com/office/spreadsheetml/2009/9/main" objectType="Drop" dropStyle="combo" dx="16" fmlaLink="項目一覧!$D$69" fmlaRange="値一覧項目!$C$2:$C$18" noThreeD="1" sel="1" val="0"/>
</file>

<file path=xl/ctrlProps/ctrlProp90.xml><?xml version="1.0" encoding="utf-8"?>
<formControlPr xmlns="http://schemas.microsoft.com/office/spreadsheetml/2009/9/main" objectType="Drop" dropStyle="combo" dx="16" fmlaLink="項目一覧②!$G$154" fmlaRange="主要用途!$B$2:$B$72" noThreeD="1" sel="1" val="0"/>
</file>

<file path=xl/ctrlProps/ctrlProp91.xml><?xml version="1.0" encoding="utf-8"?>
<formControlPr xmlns="http://schemas.microsoft.com/office/spreadsheetml/2009/9/main" objectType="Drop" dropStyle="combo" dx="16" fmlaLink="項目一覧②!$G$155" fmlaRange="主要用途!$B$2:$B$72" noThreeD="1" sel="1" val="0"/>
</file>

<file path=xl/ctrlProps/ctrlProp92.xml><?xml version="1.0" encoding="utf-8"?>
<formControlPr xmlns="http://schemas.microsoft.com/office/spreadsheetml/2009/9/main" objectType="Drop" dropStyle="combo" dx="16" fmlaLink="項目一覧②!$G$156" fmlaRange="主要用途!$B$2:$B$72" noThreeD="1" sel="1" val="0"/>
</file>

<file path=xl/ctrlProps/ctrlProp93.xml><?xml version="1.0" encoding="utf-8"?>
<formControlPr xmlns="http://schemas.microsoft.com/office/spreadsheetml/2009/9/main" objectType="Drop" dropStyle="combo" dx="16" fmlaLink="項目一覧②!G29" fmlaRange="値一覧項目!$U$2:$U$12" noThreeD="1" sel="1" val="3"/>
</file>

<file path=xl/ctrlProps/ctrlProp94.xml><?xml version="1.0" encoding="utf-8"?>
<formControlPr xmlns="http://schemas.microsoft.com/office/spreadsheetml/2009/9/main" objectType="Drop" dropStyle="combo" dx="16" fmlaLink="項目一覧②!G30" fmlaRange="値一覧項目!$U$2:$U$12" noThreeD="1" sel="1" val="3"/>
</file>

<file path=xl/ctrlProps/ctrlProp95.xml><?xml version="1.0" encoding="utf-8"?>
<formControlPr xmlns="http://schemas.microsoft.com/office/spreadsheetml/2009/9/main" objectType="Drop" dropStyle="combo" dx="16" fmlaLink="項目一覧!$D$81" fmlaRange="値一覧項目!$N$2:$N$17" noThreeD="1" sel="1" val="0"/>
</file>

<file path=xl/ctrlProps/ctrlProp96.xml><?xml version="1.0" encoding="utf-8"?>
<formControlPr xmlns="http://schemas.microsoft.com/office/spreadsheetml/2009/9/main" objectType="Drop" dropStyle="combo" dx="16" fmlaLink="項目一覧!$D$82" fmlaRange="値一覧項目!$N$2:$N$17" noThreeD="1" sel="1" val="0"/>
</file>

<file path=xl/ctrlProps/ctrlProp97.xml><?xml version="1.0" encoding="utf-8"?>
<formControlPr xmlns="http://schemas.microsoft.com/office/spreadsheetml/2009/9/main" objectType="Drop" dropStyle="combo" dx="16" fmlaLink="項目一覧!$D$83" fmlaRange="値一覧項目!$N$2:$N$17" noThreeD="1" sel="1" val="0"/>
</file>

<file path=xl/ctrlProps/ctrlProp98.xml><?xml version="1.0" encoding="utf-8"?>
<formControlPr xmlns="http://schemas.microsoft.com/office/spreadsheetml/2009/9/main" objectType="Drop" dropStyle="combo" dx="16" fmlaLink="項目一覧!$D$84" fmlaRange="値一覧項目!$N$2:$N$17" noThreeD="1" sel="1" val="0"/>
</file>

<file path=xl/ctrlProps/ctrlProp99.xml><?xml version="1.0" encoding="utf-8"?>
<formControlPr xmlns="http://schemas.microsoft.com/office/spreadsheetml/2009/9/main" objectType="Drop" dropStyle="combo" dx="16" fmlaLink="項目一覧②!$G$178" fmlaRange="主要用途!$B$2:$B$7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190500</xdr:colOff>
      <xdr:row>0</xdr:row>
      <xdr:rowOff>0</xdr:rowOff>
    </xdr:from>
    <xdr:to>
      <xdr:col>7</xdr:col>
      <xdr:colOff>19050</xdr:colOff>
      <xdr:row>0</xdr:row>
      <xdr:rowOff>0</xdr:rowOff>
    </xdr:to>
    <xdr:sp macro="[0]!作業メニュー表示"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twoCellAnchor>
    <xdr:from>
      <xdr:col>5</xdr:col>
      <xdr:colOff>190500</xdr:colOff>
      <xdr:row>0</xdr:row>
      <xdr:rowOff>0</xdr:rowOff>
    </xdr:from>
    <xdr:to>
      <xdr:col>7</xdr:col>
      <xdr:colOff>19050</xdr:colOff>
      <xdr:row>0</xdr:row>
      <xdr:rowOff>0</xdr:rowOff>
    </xdr:to>
    <xdr:sp macro="" textlink="">
      <xdr:nvSpPr>
        <xdr:cNvPr id="6" name="Rectangle 5">
          <a:extLst>
            <a:ext uri="{FF2B5EF4-FFF2-40B4-BE49-F238E27FC236}">
              <a16:creationId xmlns:a16="http://schemas.microsoft.com/office/drawing/2014/main" id="{00000000-0008-0000-0000-000006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oneCellAnchor>
    <xdr:from>
      <xdr:col>6</xdr:col>
      <xdr:colOff>123824</xdr:colOff>
      <xdr:row>33</xdr:row>
      <xdr:rowOff>152399</xdr:rowOff>
    </xdr:from>
    <xdr:ext cx="504000" cy="504000"/>
    <xdr:pic>
      <xdr:nvPicPr>
        <xdr:cNvPr id="8" name="Picture 7">
          <a:extLst>
            <a:ext uri="{FF2B5EF4-FFF2-40B4-BE49-F238E27FC236}">
              <a16:creationId xmlns:a16="http://schemas.microsoft.com/office/drawing/2014/main" id="{00000000-0008-0000-0000-000008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4" y="5295899"/>
          <a:ext cx="50400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19050</xdr:colOff>
      <xdr:row>228</xdr:row>
      <xdr:rowOff>9525</xdr:rowOff>
    </xdr:from>
    <xdr:to>
      <xdr:col>5</xdr:col>
      <xdr:colOff>9525</xdr:colOff>
      <xdr:row>231</xdr:row>
      <xdr:rowOff>9525</xdr:rowOff>
    </xdr:to>
    <xdr:sp macro="" textlink="">
      <xdr:nvSpPr>
        <xdr:cNvPr id="2" name="Line 13">
          <a:extLst>
            <a:ext uri="{FF2B5EF4-FFF2-40B4-BE49-F238E27FC236}">
              <a16:creationId xmlns:a16="http://schemas.microsoft.com/office/drawing/2014/main" id="{00000000-0008-0000-0E00-000002000000}"/>
            </a:ext>
          </a:extLst>
        </xdr:cNvPr>
        <xdr:cNvSpPr>
          <a:spLocks noChangeShapeType="1"/>
        </xdr:cNvSpPr>
      </xdr:nvSpPr>
      <xdr:spPr bwMode="auto">
        <a:xfrm>
          <a:off x="19050" y="3845242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203</xdr:row>
          <xdr:rowOff>0</xdr:rowOff>
        </xdr:from>
        <xdr:to>
          <xdr:col>42</xdr:col>
          <xdr:colOff>38100</xdr:colOff>
          <xdr:row>203</xdr:row>
          <xdr:rowOff>209550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E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207</xdr:row>
          <xdr:rowOff>0</xdr:rowOff>
        </xdr:from>
        <xdr:to>
          <xdr:col>42</xdr:col>
          <xdr:colOff>38100</xdr:colOff>
          <xdr:row>207</xdr:row>
          <xdr:rowOff>209550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E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212</xdr:row>
          <xdr:rowOff>0</xdr:rowOff>
        </xdr:from>
        <xdr:to>
          <xdr:col>42</xdr:col>
          <xdr:colOff>38100</xdr:colOff>
          <xdr:row>213</xdr:row>
          <xdr:rowOff>0</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0E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39</xdr:row>
          <xdr:rowOff>28575</xdr:rowOff>
        </xdr:from>
        <xdr:to>
          <xdr:col>36</xdr:col>
          <xdr:colOff>314325</xdr:colOff>
          <xdr:row>40</xdr:row>
          <xdr:rowOff>28575</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0E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207</xdr:row>
          <xdr:rowOff>0</xdr:rowOff>
        </xdr:from>
        <xdr:to>
          <xdr:col>51</xdr:col>
          <xdr:colOff>200025</xdr:colOff>
          <xdr:row>207</xdr:row>
          <xdr:rowOff>209550</xdr:rowOff>
        </xdr:to>
        <xdr:sp macro="" textlink="">
          <xdr:nvSpPr>
            <xdr:cNvPr id="12293" name="Drop Down 5" hidden="1">
              <a:extLst>
                <a:ext uri="{63B3BB69-23CF-44E3-9099-C40C66FF867C}">
                  <a14:compatExt spid="_x0000_s12293"/>
                </a:ext>
                <a:ext uri="{FF2B5EF4-FFF2-40B4-BE49-F238E27FC236}">
                  <a16:creationId xmlns:a16="http://schemas.microsoft.com/office/drawing/2014/main" id="{00000000-0008-0000-0E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206</xdr:row>
          <xdr:rowOff>0</xdr:rowOff>
        </xdr:from>
        <xdr:to>
          <xdr:col>42</xdr:col>
          <xdr:colOff>38100</xdr:colOff>
          <xdr:row>207</xdr:row>
          <xdr:rowOff>0</xdr:rowOff>
        </xdr:to>
        <xdr:sp macro="" textlink="">
          <xdr:nvSpPr>
            <xdr:cNvPr id="12294" name="Drop Down 6" hidden="1">
              <a:extLst>
                <a:ext uri="{63B3BB69-23CF-44E3-9099-C40C66FF867C}">
                  <a14:compatExt spid="_x0000_s12294"/>
                </a:ext>
                <a:ext uri="{FF2B5EF4-FFF2-40B4-BE49-F238E27FC236}">
                  <a16:creationId xmlns:a16="http://schemas.microsoft.com/office/drawing/2014/main" id="{00000000-0008-0000-0E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206</xdr:row>
          <xdr:rowOff>0</xdr:rowOff>
        </xdr:from>
        <xdr:to>
          <xdr:col>51</xdr:col>
          <xdr:colOff>200025</xdr:colOff>
          <xdr:row>207</xdr:row>
          <xdr:rowOff>0</xdr:rowOff>
        </xdr:to>
        <xdr:sp macro="" textlink="">
          <xdr:nvSpPr>
            <xdr:cNvPr id="12295" name="Drop Down 7" hidden="1">
              <a:extLst>
                <a:ext uri="{63B3BB69-23CF-44E3-9099-C40C66FF867C}">
                  <a14:compatExt spid="_x0000_s12295"/>
                </a:ext>
                <a:ext uri="{FF2B5EF4-FFF2-40B4-BE49-F238E27FC236}">
                  <a16:creationId xmlns:a16="http://schemas.microsoft.com/office/drawing/2014/main" id="{00000000-0008-0000-0E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211</xdr:row>
          <xdr:rowOff>0</xdr:rowOff>
        </xdr:from>
        <xdr:to>
          <xdr:col>42</xdr:col>
          <xdr:colOff>38100</xdr:colOff>
          <xdr:row>211</xdr:row>
          <xdr:rowOff>209550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00000000-0008-0000-0E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211</xdr:row>
          <xdr:rowOff>0</xdr:rowOff>
        </xdr:from>
        <xdr:to>
          <xdr:col>51</xdr:col>
          <xdr:colOff>200025</xdr:colOff>
          <xdr:row>211</xdr:row>
          <xdr:rowOff>209550</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00000000-0008-0000-0E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212</xdr:row>
          <xdr:rowOff>0</xdr:rowOff>
        </xdr:from>
        <xdr:to>
          <xdr:col>51</xdr:col>
          <xdr:colOff>200025</xdr:colOff>
          <xdr:row>213</xdr:row>
          <xdr:rowOff>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00000000-0008-0000-0E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20</xdr:row>
          <xdr:rowOff>190500</xdr:rowOff>
        </xdr:from>
        <xdr:to>
          <xdr:col>35</xdr:col>
          <xdr:colOff>114300</xdr:colOff>
          <xdr:row>22</xdr:row>
          <xdr:rowOff>19050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E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22</xdr:row>
          <xdr:rowOff>190500</xdr:rowOff>
        </xdr:from>
        <xdr:to>
          <xdr:col>35</xdr:col>
          <xdr:colOff>114300</xdr:colOff>
          <xdr:row>24</xdr:row>
          <xdr:rowOff>19050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E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190500</xdr:rowOff>
        </xdr:from>
        <xdr:to>
          <xdr:col>35</xdr:col>
          <xdr:colOff>114300</xdr:colOff>
          <xdr:row>26</xdr:row>
          <xdr:rowOff>9525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E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230</xdr:row>
      <xdr:rowOff>0</xdr:rowOff>
    </xdr:from>
    <xdr:to>
      <xdr:col>0</xdr:col>
      <xdr:colOff>0</xdr:colOff>
      <xdr:row>230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0" y="3945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232</xdr:row>
      <xdr:rowOff>9525</xdr:rowOff>
    </xdr:from>
    <xdr:to>
      <xdr:col>5</xdr:col>
      <xdr:colOff>9525</xdr:colOff>
      <xdr:row>235</xdr:row>
      <xdr:rowOff>9525</xdr:rowOff>
    </xdr:to>
    <xdr:sp macro="" textlink="">
      <xdr:nvSpPr>
        <xdr:cNvPr id="3" name="Line 11">
          <a:extLst>
            <a:ext uri="{FF2B5EF4-FFF2-40B4-BE49-F238E27FC236}">
              <a16:creationId xmlns:a16="http://schemas.microsoft.com/office/drawing/2014/main" id="{00000000-0008-0000-0F00-000003000000}"/>
            </a:ext>
          </a:extLst>
        </xdr:cNvPr>
        <xdr:cNvSpPr>
          <a:spLocks noChangeShapeType="1"/>
        </xdr:cNvSpPr>
      </xdr:nvSpPr>
      <xdr:spPr bwMode="auto">
        <a:xfrm>
          <a:off x="19050" y="3980497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35</xdr:col>
          <xdr:colOff>209550</xdr:colOff>
          <xdr:row>206</xdr:row>
          <xdr:rowOff>0</xdr:rowOff>
        </xdr:from>
        <xdr:to>
          <xdr:col>42</xdr:col>
          <xdr:colOff>133350</xdr:colOff>
          <xdr:row>206</xdr:row>
          <xdr:rowOff>219075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F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209550</xdr:rowOff>
        </xdr:from>
        <xdr:to>
          <xdr:col>42</xdr:col>
          <xdr:colOff>133350</xdr:colOff>
          <xdr:row>212</xdr:row>
          <xdr:rowOff>200025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F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205</xdr:row>
          <xdr:rowOff>19050</xdr:rowOff>
        </xdr:from>
        <xdr:to>
          <xdr:col>42</xdr:col>
          <xdr:colOff>133350</xdr:colOff>
          <xdr:row>206</xdr:row>
          <xdr:rowOff>0</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0F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0</xdr:rowOff>
        </xdr:from>
        <xdr:to>
          <xdr:col>42</xdr:col>
          <xdr:colOff>133350</xdr:colOff>
          <xdr:row>211</xdr:row>
          <xdr:rowOff>209550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0F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76200</xdr:rowOff>
        </xdr:from>
        <xdr:to>
          <xdr:col>39</xdr:col>
          <xdr:colOff>104775</xdr:colOff>
          <xdr:row>44</xdr:row>
          <xdr:rowOff>66675</xdr:rowOff>
        </xdr:to>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0F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219</xdr:row>
          <xdr:rowOff>219075</xdr:rowOff>
        </xdr:from>
        <xdr:to>
          <xdr:col>37</xdr:col>
          <xdr:colOff>104775</xdr:colOff>
          <xdr:row>220</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F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58</xdr:col>
      <xdr:colOff>42332</xdr:colOff>
      <xdr:row>219</xdr:row>
      <xdr:rowOff>201084</xdr:rowOff>
    </xdr:from>
    <xdr:to>
      <xdr:col>67</xdr:col>
      <xdr:colOff>201083</xdr:colOff>
      <xdr:row>221</xdr:row>
      <xdr:rowOff>190501</xdr:rowOff>
    </xdr:to>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3906499" y="50704751"/>
          <a:ext cx="2074334"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n-ea"/>
              <a:ea typeface="+mn-ea"/>
            </a:rPr>
            <a:t>←　建築物の省エネ適合判定を受けたものに限ります。</a:t>
          </a:r>
        </a:p>
      </xdr:txBody>
    </xdr:sp>
    <xdr:clientData/>
  </xdr:twoCellAnchor>
  <mc:AlternateContent xmlns:mc="http://schemas.openxmlformats.org/markup-compatibility/2006">
    <mc:Choice xmlns:a14="http://schemas.microsoft.com/office/drawing/2010/main" Requires="a14">
      <xdr:twoCellAnchor editAs="oneCell">
        <xdr:from>
          <xdr:col>30</xdr:col>
          <xdr:colOff>9525</xdr:colOff>
          <xdr:row>23</xdr:row>
          <xdr:rowOff>180975</xdr:rowOff>
        </xdr:from>
        <xdr:to>
          <xdr:col>35</xdr:col>
          <xdr:colOff>142875</xdr:colOff>
          <xdr:row>25</xdr:row>
          <xdr:rowOff>9525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F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25</xdr:row>
          <xdr:rowOff>180975</xdr:rowOff>
        </xdr:from>
        <xdr:to>
          <xdr:col>35</xdr:col>
          <xdr:colOff>142875</xdr:colOff>
          <xdr:row>27</xdr:row>
          <xdr:rowOff>9525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F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27</xdr:row>
          <xdr:rowOff>180975</xdr:rowOff>
        </xdr:from>
        <xdr:to>
          <xdr:col>35</xdr:col>
          <xdr:colOff>142875</xdr:colOff>
          <xdr:row>29</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F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13</xdr:col>
      <xdr:colOff>114300</xdr:colOff>
      <xdr:row>2</xdr:row>
      <xdr:rowOff>171451</xdr:rowOff>
    </xdr:from>
    <xdr:ext cx="1876496" cy="381000"/>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1353800" y="533401"/>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4</xdr:col>
      <xdr:colOff>66675</xdr:colOff>
      <xdr:row>1</xdr:row>
      <xdr:rowOff>47625</xdr:rowOff>
    </xdr:from>
    <xdr:ext cx="1876496" cy="381000"/>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2876550" y="228600"/>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9</xdr:col>
      <xdr:colOff>104775</xdr:colOff>
      <xdr:row>1</xdr:row>
      <xdr:rowOff>76200</xdr:rowOff>
    </xdr:from>
    <xdr:ext cx="1876496" cy="381000"/>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10601325" y="257175"/>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33</xdr:col>
      <xdr:colOff>0</xdr:colOff>
      <xdr:row>1</xdr:row>
      <xdr:rowOff>0</xdr:rowOff>
    </xdr:from>
    <xdr:to>
      <xdr:col>44</xdr:col>
      <xdr:colOff>30690</xdr:colOff>
      <xdr:row>4</xdr:row>
      <xdr:rowOff>58432</xdr:rowOff>
    </xdr:to>
    <xdr:sp macro="" textlink="">
      <xdr:nvSpPr>
        <xdr:cNvPr id="3" name="AutoShape 270">
          <a:extLst>
            <a:ext uri="{FF2B5EF4-FFF2-40B4-BE49-F238E27FC236}">
              <a16:creationId xmlns:a16="http://schemas.microsoft.com/office/drawing/2014/main" id="{00000000-0008-0000-0200-000003000000}"/>
            </a:ext>
          </a:extLst>
        </xdr:cNvPr>
        <xdr:cNvSpPr>
          <a:spLocks noChangeArrowheads="1"/>
        </xdr:cNvSpPr>
      </xdr:nvSpPr>
      <xdr:spPr bwMode="auto">
        <a:xfrm>
          <a:off x="16459200" y="180975"/>
          <a:ext cx="7574490" cy="582307"/>
        </a:xfrm>
        <a:prstGeom prst="roundRect">
          <a:avLst>
            <a:gd name="adj" fmla="val 16667"/>
          </a:avLst>
        </a:prstGeom>
        <a:noFill/>
        <a:ln>
          <a:noFill/>
        </a:ln>
        <a:extLst>
          <a:ext uri="{909E8E84-426E-40DD-AFC4-6F175D3DCCD1}">
            <a14:hiddenFill xmlns:a14="http://schemas.microsoft.com/office/drawing/2010/main">
              <a:solidFill>
                <a:srgbClr val="FFCCFF">
                  <a:alpha val="49001"/>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wrap="none" lIns="18288" tIns="18288" rIns="0" bIns="0" anchor="t" upright="1">
          <a:noAutofit/>
        </a:bodyPr>
        <a:lstStyle/>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※申請書等に「0」(ゼロ)を表示される場合は、</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「'」(シングルコーテイション)を入力して、</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「0」を入力しますと、「0」が表示されます。</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例）　'0</a:t>
          </a:r>
        </a:p>
      </xdr:txBody>
    </xdr:sp>
    <xdr:clientData/>
  </xdr:twoCellAnchor>
  <xdr:twoCellAnchor>
    <xdr:from>
      <xdr:col>12</xdr:col>
      <xdr:colOff>190500</xdr:colOff>
      <xdr:row>245</xdr:row>
      <xdr:rowOff>47625</xdr:rowOff>
    </xdr:from>
    <xdr:to>
      <xdr:col>40</xdr:col>
      <xdr:colOff>190500</xdr:colOff>
      <xdr:row>247</xdr:row>
      <xdr:rowOff>28575</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2609850" y="51787425"/>
          <a:ext cx="6124575" cy="2857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28575</xdr:colOff>
          <xdr:row>74</xdr:row>
          <xdr:rowOff>19050</xdr:rowOff>
        </xdr:from>
        <xdr:to>
          <xdr:col>2</xdr:col>
          <xdr:colOff>0</xdr:colOff>
          <xdr:row>75</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77</xdr:row>
          <xdr:rowOff>19050</xdr:rowOff>
        </xdr:from>
        <xdr:to>
          <xdr:col>2</xdr:col>
          <xdr:colOff>0</xdr:colOff>
          <xdr:row>78</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80</xdr:row>
          <xdr:rowOff>19050</xdr:rowOff>
        </xdr:from>
        <xdr:to>
          <xdr:col>2</xdr:col>
          <xdr:colOff>0</xdr:colOff>
          <xdr:row>81</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87</xdr:row>
          <xdr:rowOff>19050</xdr:rowOff>
        </xdr:from>
        <xdr:to>
          <xdr:col>2</xdr:col>
          <xdr:colOff>0</xdr:colOff>
          <xdr:row>88</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193325</xdr:colOff>
      <xdr:row>248</xdr:row>
      <xdr:rowOff>2634</xdr:rowOff>
    </xdr:from>
    <xdr:to>
      <xdr:col>31</xdr:col>
      <xdr:colOff>23297</xdr:colOff>
      <xdr:row>249</xdr:row>
      <xdr:rowOff>61281</xdr:rowOff>
    </xdr:to>
    <xdr:sp macro="" textlink="">
      <xdr:nvSpPr>
        <xdr:cNvPr id="9" name="Rectangle 1">
          <a:extLst>
            <a:ext uri="{FF2B5EF4-FFF2-40B4-BE49-F238E27FC236}">
              <a16:creationId xmlns:a16="http://schemas.microsoft.com/office/drawing/2014/main" id="{00000000-0008-0000-0200-000009000000}"/>
            </a:ext>
          </a:extLst>
        </xdr:cNvPr>
        <xdr:cNvSpPr>
          <a:spLocks noChangeArrowheads="1"/>
        </xdr:cNvSpPr>
      </xdr:nvSpPr>
      <xdr:spPr bwMode="auto">
        <a:xfrm>
          <a:off x="2612675" y="52123434"/>
          <a:ext cx="3992397" cy="287247"/>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157707</xdr:colOff>
      <xdr:row>309</xdr:row>
      <xdr:rowOff>10074</xdr:rowOff>
    </xdr:from>
    <xdr:to>
      <xdr:col>22</xdr:col>
      <xdr:colOff>203312</xdr:colOff>
      <xdr:row>309</xdr:row>
      <xdr:rowOff>213665</xdr:rowOff>
    </xdr:to>
    <xdr:sp macro="" textlink="">
      <xdr:nvSpPr>
        <xdr:cNvPr id="10" name="Text Box 3">
          <a:extLst>
            <a:ext uri="{FF2B5EF4-FFF2-40B4-BE49-F238E27FC236}">
              <a16:creationId xmlns:a16="http://schemas.microsoft.com/office/drawing/2014/main" id="{00000000-0008-0000-0200-00000A000000}"/>
            </a:ext>
          </a:extLst>
        </xdr:cNvPr>
        <xdr:cNvSpPr txBox="1">
          <a:spLocks noChangeArrowheads="1"/>
        </xdr:cNvSpPr>
      </xdr:nvSpPr>
      <xdr:spPr bwMode="auto">
        <a:xfrm>
          <a:off x="4110582" y="64732449"/>
          <a:ext cx="702830" cy="203591"/>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一部構造</a:t>
          </a:r>
          <a:endParaRPr lang="ja-JP" altLang="en-US"/>
        </a:p>
      </xdr:txBody>
    </xdr:sp>
    <xdr:clientData/>
  </xdr:twoCellAnchor>
  <xdr:twoCellAnchor>
    <xdr:from>
      <xdr:col>25</xdr:col>
      <xdr:colOff>315</xdr:colOff>
      <xdr:row>349</xdr:row>
      <xdr:rowOff>10096</xdr:rowOff>
    </xdr:from>
    <xdr:to>
      <xdr:col>26</xdr:col>
      <xdr:colOff>143869</xdr:colOff>
      <xdr:row>350</xdr:row>
      <xdr:rowOff>0</xdr:rowOff>
    </xdr:to>
    <xdr:sp macro="" textlink="">
      <xdr:nvSpPr>
        <xdr:cNvPr id="11" name="Text Box 4">
          <a:extLst>
            <a:ext uri="{FF2B5EF4-FFF2-40B4-BE49-F238E27FC236}">
              <a16:creationId xmlns:a16="http://schemas.microsoft.com/office/drawing/2014/main" id="{00000000-0008-0000-0200-00000B000000}"/>
            </a:ext>
          </a:extLst>
        </xdr:cNvPr>
        <xdr:cNvSpPr txBox="1">
          <a:spLocks noChangeArrowheads="1"/>
        </xdr:cNvSpPr>
      </xdr:nvSpPr>
      <xdr:spPr bwMode="auto">
        <a:xfrm>
          <a:off x="5267640" y="71066596"/>
          <a:ext cx="362629" cy="218504"/>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一部</a:t>
          </a:r>
          <a:endParaRPr lang="ja-JP" altLang="en-US" sz="800"/>
        </a:p>
      </xdr:txBody>
    </xdr:sp>
    <xdr:clientData/>
  </xdr:twoCellAnchor>
  <xdr:twoCellAnchor>
    <xdr:from>
      <xdr:col>26</xdr:col>
      <xdr:colOff>75641</xdr:colOff>
      <xdr:row>449</xdr:row>
      <xdr:rowOff>36101</xdr:rowOff>
    </xdr:from>
    <xdr:to>
      <xdr:col>32</xdr:col>
      <xdr:colOff>214983</xdr:colOff>
      <xdr:row>453</xdr:row>
      <xdr:rowOff>181780</xdr:rowOff>
    </xdr:to>
    <xdr:sp macro="" textlink="">
      <xdr:nvSpPr>
        <xdr:cNvPr id="12" name="WordArt 145">
          <a:extLst>
            <a:ext uri="{FF2B5EF4-FFF2-40B4-BE49-F238E27FC236}">
              <a16:creationId xmlns:a16="http://schemas.microsoft.com/office/drawing/2014/main" id="{00000000-0008-0000-0200-00000C000000}"/>
            </a:ext>
          </a:extLst>
        </xdr:cNvPr>
        <xdr:cNvSpPr>
          <a:spLocks noChangeArrowheads="1" noChangeShapeType="1" noTextEdit="1"/>
        </xdr:cNvSpPr>
      </xdr:nvSpPr>
      <xdr:spPr bwMode="auto">
        <a:xfrm>
          <a:off x="5562041" y="87380351"/>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472</xdr:row>
      <xdr:rowOff>51129</xdr:rowOff>
    </xdr:from>
    <xdr:to>
      <xdr:col>32</xdr:col>
      <xdr:colOff>214983</xdr:colOff>
      <xdr:row>476</xdr:row>
      <xdr:rowOff>196808</xdr:rowOff>
    </xdr:to>
    <xdr:sp macro="" textlink="">
      <xdr:nvSpPr>
        <xdr:cNvPr id="13" name="WordArt 146">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5562041" y="92443629"/>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495</xdr:row>
      <xdr:rowOff>67043</xdr:rowOff>
    </xdr:from>
    <xdr:to>
      <xdr:col>32</xdr:col>
      <xdr:colOff>214983</xdr:colOff>
      <xdr:row>499</xdr:row>
      <xdr:rowOff>212722</xdr:rowOff>
    </xdr:to>
    <xdr:sp macro="" textlink="">
      <xdr:nvSpPr>
        <xdr:cNvPr id="14" name="WordArt 147">
          <a:extLst>
            <a:ext uri="{FF2B5EF4-FFF2-40B4-BE49-F238E27FC236}">
              <a16:creationId xmlns:a16="http://schemas.microsoft.com/office/drawing/2014/main" id="{00000000-0008-0000-0200-00000E000000}"/>
            </a:ext>
          </a:extLst>
        </xdr:cNvPr>
        <xdr:cNvSpPr>
          <a:spLocks noChangeArrowheads="1" noChangeShapeType="1" noTextEdit="1"/>
        </xdr:cNvSpPr>
      </xdr:nvSpPr>
      <xdr:spPr bwMode="auto">
        <a:xfrm>
          <a:off x="5562041" y="97498268"/>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76484</xdr:colOff>
      <xdr:row>426</xdr:row>
      <xdr:rowOff>9773</xdr:rowOff>
    </xdr:from>
    <xdr:to>
      <xdr:col>31</xdr:col>
      <xdr:colOff>215826</xdr:colOff>
      <xdr:row>430</xdr:row>
      <xdr:rowOff>154564</xdr:rowOff>
    </xdr:to>
    <xdr:sp macro="" textlink="">
      <xdr:nvSpPr>
        <xdr:cNvPr id="15" name="WordArt 148">
          <a:extLst>
            <a:ext uri="{FF2B5EF4-FFF2-40B4-BE49-F238E27FC236}">
              <a16:creationId xmlns:a16="http://schemas.microsoft.com/office/drawing/2014/main" id="{00000000-0008-0000-0200-00000F000000}"/>
            </a:ext>
          </a:extLst>
        </xdr:cNvPr>
        <xdr:cNvSpPr>
          <a:spLocks noChangeArrowheads="1" noChangeShapeType="1" noTextEdit="1"/>
        </xdr:cNvSpPr>
      </xdr:nvSpPr>
      <xdr:spPr bwMode="auto">
        <a:xfrm>
          <a:off x="5343809" y="82324823"/>
          <a:ext cx="1453792" cy="105919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62135</xdr:colOff>
      <xdr:row>80</xdr:row>
      <xdr:rowOff>63499</xdr:rowOff>
    </xdr:from>
    <xdr:to>
      <xdr:col>35</xdr:col>
      <xdr:colOff>112479</xdr:colOff>
      <xdr:row>93</xdr:row>
      <xdr:rowOff>217135</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6015260" y="17589499"/>
          <a:ext cx="2431594" cy="3125436"/>
          <a:chOff x="5258552" y="17854083"/>
          <a:chExt cx="2272844" cy="3180470"/>
        </a:xfrm>
      </xdr:grpSpPr>
      <xdr:sp macro="" textlink="">
        <xdr:nvSpPr>
          <xdr:cNvPr id="16" name="AutoShape 157">
            <a:extLst>
              <a:ext uri="{FF2B5EF4-FFF2-40B4-BE49-F238E27FC236}">
                <a16:creationId xmlns:a16="http://schemas.microsoft.com/office/drawing/2014/main" id="{00000000-0008-0000-0200-000010000000}"/>
              </a:ext>
            </a:extLst>
          </xdr:cNvPr>
          <xdr:cNvSpPr>
            <a:spLocks/>
          </xdr:cNvSpPr>
        </xdr:nvSpPr>
        <xdr:spPr bwMode="auto">
          <a:xfrm>
            <a:off x="5258552" y="17854083"/>
            <a:ext cx="442815" cy="3180470"/>
          </a:xfrm>
          <a:prstGeom prst="rightBrace">
            <a:avLst>
              <a:gd name="adj1" fmla="val 56488"/>
              <a:gd name="adj2" fmla="val 5000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7" name="Text Box 158">
            <a:extLst>
              <a:ext uri="{FF2B5EF4-FFF2-40B4-BE49-F238E27FC236}">
                <a16:creationId xmlns:a16="http://schemas.microsoft.com/office/drawing/2014/main" id="{00000000-0008-0000-0200-000011000000}"/>
              </a:ext>
            </a:extLst>
          </xdr:cNvPr>
          <xdr:cNvSpPr txBox="1">
            <a:spLocks noChangeArrowheads="1"/>
          </xdr:cNvSpPr>
        </xdr:nvSpPr>
        <xdr:spPr bwMode="auto">
          <a:xfrm>
            <a:off x="5731256" y="19292388"/>
            <a:ext cx="1800140" cy="349013"/>
          </a:xfrm>
          <a:prstGeom prst="rect">
            <a:avLst/>
          </a:prstGeom>
          <a:noFill/>
          <a:ln>
            <a:noFill/>
          </a:ln>
          <a:effectLst/>
        </xdr:spPr>
        <xdr:txBody>
          <a:bodyPr wrap="none" lIns="18288" tIns="18288" rIns="0" bIns="0" anchor="t"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※当機関へ申請する場合は、</a:t>
            </a:r>
          </a:p>
          <a:p>
            <a:pPr algn="l" rtl="0">
              <a:lnSpc>
                <a:spcPts val="1200"/>
              </a:lnSpc>
              <a:defRPr sz="1000"/>
            </a:pPr>
            <a:r>
              <a:rPr lang="ja-JP" altLang="en-US" sz="1100" b="0" i="0" u="none" strike="noStrike" baseline="0">
                <a:solidFill>
                  <a:srgbClr val="000000"/>
                </a:solidFill>
                <a:latin typeface="ＭＳ Ｐゴシック"/>
                <a:ea typeface="ＭＳ Ｐゴシック"/>
              </a:rPr>
              <a:t>記入不要です。</a:t>
            </a:r>
            <a:endParaRPr lang="ja-JP" altLang="en-US"/>
          </a:p>
        </xdr:txBody>
      </xdr:sp>
    </xdr:grpSp>
    <xdr:clientData/>
  </xdr:twoCellAnchor>
  <xdr:twoCellAnchor>
    <xdr:from>
      <xdr:col>26</xdr:col>
      <xdr:colOff>75641</xdr:colOff>
      <xdr:row>518</xdr:row>
      <xdr:rowOff>87323</xdr:rowOff>
    </xdr:from>
    <xdr:to>
      <xdr:col>32</xdr:col>
      <xdr:colOff>214983</xdr:colOff>
      <xdr:row>523</xdr:row>
      <xdr:rowOff>169</xdr:rowOff>
    </xdr:to>
    <xdr:sp macro="" textlink="">
      <xdr:nvSpPr>
        <xdr:cNvPr id="18" name="WordArt 172">
          <a:extLst>
            <a:ext uri="{FF2B5EF4-FFF2-40B4-BE49-F238E27FC236}">
              <a16:creationId xmlns:a16="http://schemas.microsoft.com/office/drawing/2014/main" id="{00000000-0008-0000-0200-000012000000}"/>
            </a:ext>
          </a:extLst>
        </xdr:cNvPr>
        <xdr:cNvSpPr>
          <a:spLocks noChangeArrowheads="1" noChangeShapeType="1" noTextEdit="1"/>
        </xdr:cNvSpPr>
      </xdr:nvSpPr>
      <xdr:spPr bwMode="auto">
        <a:xfrm>
          <a:off x="5562041" y="102623948"/>
          <a:ext cx="1453792" cy="104632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541</xdr:row>
      <xdr:rowOff>110267</xdr:rowOff>
    </xdr:from>
    <xdr:to>
      <xdr:col>32</xdr:col>
      <xdr:colOff>214983</xdr:colOff>
      <xdr:row>546</xdr:row>
      <xdr:rowOff>23112</xdr:rowOff>
    </xdr:to>
    <xdr:sp macro="" textlink="">
      <xdr:nvSpPr>
        <xdr:cNvPr id="19" name="WordArt 173">
          <a:extLst>
            <a:ext uri="{FF2B5EF4-FFF2-40B4-BE49-F238E27FC236}">
              <a16:creationId xmlns:a16="http://schemas.microsoft.com/office/drawing/2014/main" id="{00000000-0008-0000-0200-000013000000}"/>
            </a:ext>
          </a:extLst>
        </xdr:cNvPr>
        <xdr:cNvSpPr>
          <a:spLocks noChangeArrowheads="1" noChangeShapeType="1" noTextEdit="1"/>
        </xdr:cNvSpPr>
      </xdr:nvSpPr>
      <xdr:spPr bwMode="auto">
        <a:xfrm>
          <a:off x="5562041" y="1077237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12</xdr:col>
          <xdr:colOff>9525</xdr:colOff>
          <xdr:row>241</xdr:row>
          <xdr:rowOff>19050</xdr:rowOff>
        </xdr:from>
        <xdr:to>
          <xdr:col>13</xdr:col>
          <xdr:colOff>104775</xdr:colOff>
          <xdr:row>242</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241</xdr:row>
          <xdr:rowOff>9525</xdr:rowOff>
        </xdr:from>
        <xdr:to>
          <xdr:col>20</xdr:col>
          <xdr:colOff>95250</xdr:colOff>
          <xdr:row>242</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241</xdr:row>
          <xdr:rowOff>9525</xdr:rowOff>
        </xdr:from>
        <xdr:to>
          <xdr:col>25</xdr:col>
          <xdr:colOff>9525</xdr:colOff>
          <xdr:row>242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0</xdr:colOff>
          <xdr:row>241</xdr:row>
          <xdr:rowOff>9525</xdr:rowOff>
        </xdr:from>
        <xdr:to>
          <xdr:col>32</xdr:col>
          <xdr:colOff>85725</xdr:colOff>
          <xdr:row>242</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237</xdr:row>
          <xdr:rowOff>19050</xdr:rowOff>
        </xdr:from>
        <xdr:to>
          <xdr:col>16</xdr:col>
          <xdr:colOff>19050</xdr:colOff>
          <xdr:row>237</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238</xdr:row>
          <xdr:rowOff>19050</xdr:rowOff>
        </xdr:from>
        <xdr:to>
          <xdr:col>16</xdr:col>
          <xdr:colOff>19050</xdr:colOff>
          <xdr:row>238</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242</xdr:row>
          <xdr:rowOff>19050</xdr:rowOff>
        </xdr:from>
        <xdr:to>
          <xdr:col>13</xdr:col>
          <xdr:colOff>104775</xdr:colOff>
          <xdr:row>243</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242</xdr:row>
          <xdr:rowOff>19050</xdr:rowOff>
        </xdr:from>
        <xdr:to>
          <xdr:col>20</xdr:col>
          <xdr:colOff>95250</xdr:colOff>
          <xdr:row>243</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243</xdr:row>
          <xdr:rowOff>19050</xdr:rowOff>
        </xdr:from>
        <xdr:to>
          <xdr:col>13</xdr:col>
          <xdr:colOff>104775</xdr:colOff>
          <xdr:row>244</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243</xdr:row>
          <xdr:rowOff>19050</xdr:rowOff>
        </xdr:from>
        <xdr:to>
          <xdr:col>17</xdr:col>
          <xdr:colOff>104775</xdr:colOff>
          <xdr:row>244</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243</xdr:row>
          <xdr:rowOff>19050</xdr:rowOff>
        </xdr:from>
        <xdr:to>
          <xdr:col>22</xdr:col>
          <xdr:colOff>95250</xdr:colOff>
          <xdr:row>244</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246</xdr:row>
          <xdr:rowOff>0</xdr:rowOff>
        </xdr:from>
        <xdr:to>
          <xdr:col>21</xdr:col>
          <xdr:colOff>142875</xdr:colOff>
          <xdr:row>246</xdr:row>
          <xdr:rowOff>209550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161925</xdr:colOff>
          <xdr:row>257</xdr:row>
          <xdr:rowOff>38100</xdr:rowOff>
        </xdr:from>
        <xdr:to>
          <xdr:col>18</xdr:col>
          <xdr:colOff>57150</xdr:colOff>
          <xdr:row>258</xdr:row>
          <xdr:rowOff>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257</xdr:row>
          <xdr:rowOff>38100</xdr:rowOff>
        </xdr:from>
        <xdr:to>
          <xdr:col>24</xdr:col>
          <xdr:colOff>57150</xdr:colOff>
          <xdr:row>258</xdr:row>
          <xdr:rowOff>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161925</xdr:colOff>
          <xdr:row>257</xdr:row>
          <xdr:rowOff>38100</xdr:rowOff>
        </xdr:from>
        <xdr:to>
          <xdr:col>30</xdr:col>
          <xdr:colOff>57150</xdr:colOff>
          <xdr:row>258</xdr:row>
          <xdr:rowOff>0</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190500</xdr:colOff>
          <xdr:row>257</xdr:row>
          <xdr:rowOff>38100</xdr:rowOff>
        </xdr:from>
        <xdr:to>
          <xdr:col>36</xdr:col>
          <xdr:colOff>76200</xdr:colOff>
          <xdr:row>258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269</xdr:row>
          <xdr:rowOff>19050</xdr:rowOff>
        </xdr:from>
        <xdr:to>
          <xdr:col>17</xdr:col>
          <xdr:colOff>171450</xdr:colOff>
          <xdr:row>269</xdr:row>
          <xdr:rowOff>209550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274</xdr:row>
          <xdr:rowOff>28575</xdr:rowOff>
        </xdr:from>
        <xdr:to>
          <xdr:col>12</xdr:col>
          <xdr:colOff>95250</xdr:colOff>
          <xdr:row>275</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xdr:colOff>
          <xdr:row>274</xdr:row>
          <xdr:rowOff>28575</xdr:rowOff>
        </xdr:from>
        <xdr:to>
          <xdr:col>15</xdr:col>
          <xdr:colOff>95250</xdr:colOff>
          <xdr:row>275</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274</xdr:row>
          <xdr:rowOff>28575</xdr:rowOff>
        </xdr:from>
        <xdr:to>
          <xdr:col>18</xdr:col>
          <xdr:colOff>95250</xdr:colOff>
          <xdr:row>275</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274</xdr:row>
          <xdr:rowOff>19050</xdr:rowOff>
        </xdr:from>
        <xdr:to>
          <xdr:col>21</xdr:col>
          <xdr:colOff>66675</xdr:colOff>
          <xdr:row>275</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274</xdr:row>
          <xdr:rowOff>28575</xdr:rowOff>
        </xdr:from>
        <xdr:to>
          <xdr:col>24</xdr:col>
          <xdr:colOff>85725</xdr:colOff>
          <xdr:row>275</xdr:row>
          <xdr:rowOff>9525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274</xdr:row>
          <xdr:rowOff>28575</xdr:rowOff>
        </xdr:from>
        <xdr:to>
          <xdr:col>28</xdr:col>
          <xdr:colOff>85725</xdr:colOff>
          <xdr:row>275</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200025</xdr:colOff>
          <xdr:row>274</xdr:row>
          <xdr:rowOff>28575</xdr:rowOff>
        </xdr:from>
        <xdr:to>
          <xdr:col>33</xdr:col>
          <xdr:colOff>57150</xdr:colOff>
          <xdr:row>275</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309</xdr:row>
          <xdr:rowOff>19050</xdr:rowOff>
        </xdr:from>
        <xdr:to>
          <xdr:col>19</xdr:col>
          <xdr:colOff>38100</xdr:colOff>
          <xdr:row>309</xdr:row>
          <xdr:rowOff>209550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309</xdr:row>
          <xdr:rowOff>19050</xdr:rowOff>
        </xdr:from>
        <xdr:to>
          <xdr:col>29</xdr:col>
          <xdr:colOff>0</xdr:colOff>
          <xdr:row>309</xdr:row>
          <xdr:rowOff>209550</xdr:rowOff>
        </xdr:to>
        <xdr:sp macro="" textlink="">
          <xdr:nvSpPr>
            <xdr:cNvPr id="2080" name="Drop Dow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310</xdr:row>
          <xdr:rowOff>0</xdr:rowOff>
        </xdr:from>
        <xdr:to>
          <xdr:col>22</xdr:col>
          <xdr:colOff>95250</xdr:colOff>
          <xdr:row>310</xdr:row>
          <xdr:rowOff>209550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310</xdr:row>
          <xdr:rowOff>0</xdr:rowOff>
        </xdr:from>
        <xdr:to>
          <xdr:col>25</xdr:col>
          <xdr:colOff>95250</xdr:colOff>
          <xdr:row>310</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311</xdr:row>
          <xdr:rowOff>9525</xdr:rowOff>
        </xdr:from>
        <xdr:to>
          <xdr:col>14</xdr:col>
          <xdr:colOff>123825</xdr:colOff>
          <xdr:row>311</xdr:row>
          <xdr:rowOff>219075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311</xdr:row>
          <xdr:rowOff>9525</xdr:rowOff>
        </xdr:from>
        <xdr:to>
          <xdr:col>22</xdr:col>
          <xdr:colOff>95250</xdr:colOff>
          <xdr:row>311</xdr:row>
          <xdr:rowOff>219075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311</xdr:row>
          <xdr:rowOff>9525</xdr:rowOff>
        </xdr:from>
        <xdr:to>
          <xdr:col>29</xdr:col>
          <xdr:colOff>76200</xdr:colOff>
          <xdr:row>311</xdr:row>
          <xdr:rowOff>219075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322</xdr:row>
          <xdr:rowOff>19050</xdr:rowOff>
        </xdr:from>
        <xdr:to>
          <xdr:col>17</xdr:col>
          <xdr:colOff>9525</xdr:colOff>
          <xdr:row>322</xdr:row>
          <xdr:rowOff>209550</xdr:rowOff>
        </xdr:to>
        <xdr:sp macro="" textlink="">
          <xdr:nvSpPr>
            <xdr:cNvPr id="2086" name="Drop Down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323</xdr:row>
          <xdr:rowOff>19050</xdr:rowOff>
        </xdr:from>
        <xdr:to>
          <xdr:col>17</xdr:col>
          <xdr:colOff>9525</xdr:colOff>
          <xdr:row>323</xdr:row>
          <xdr:rowOff>209550</xdr:rowOff>
        </xdr:to>
        <xdr:sp macro="" textlink="">
          <xdr:nvSpPr>
            <xdr:cNvPr id="2087" name="Drop Down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324</xdr:row>
          <xdr:rowOff>19050</xdr:rowOff>
        </xdr:from>
        <xdr:to>
          <xdr:col>17</xdr:col>
          <xdr:colOff>9525</xdr:colOff>
          <xdr:row>324</xdr:row>
          <xdr:rowOff>209550</xdr:rowOff>
        </xdr:to>
        <xdr:sp macro="" textlink="">
          <xdr:nvSpPr>
            <xdr:cNvPr id="2088" name="Drop Down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322</xdr:row>
          <xdr:rowOff>19050</xdr:rowOff>
        </xdr:from>
        <xdr:to>
          <xdr:col>35</xdr:col>
          <xdr:colOff>0</xdr:colOff>
          <xdr:row>322</xdr:row>
          <xdr:rowOff>209550</xdr:rowOff>
        </xdr:to>
        <xdr:sp macro="" textlink="">
          <xdr:nvSpPr>
            <xdr:cNvPr id="2089" name="Drop Down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323</xdr:row>
          <xdr:rowOff>19050</xdr:rowOff>
        </xdr:from>
        <xdr:to>
          <xdr:col>35</xdr:col>
          <xdr:colOff>0</xdr:colOff>
          <xdr:row>323</xdr:row>
          <xdr:rowOff>209550</xdr:rowOff>
        </xdr:to>
        <xdr:sp macro="" textlink="">
          <xdr:nvSpPr>
            <xdr:cNvPr id="2090" name="Drop Down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324</xdr:row>
          <xdr:rowOff>19050</xdr:rowOff>
        </xdr:from>
        <xdr:to>
          <xdr:col>35</xdr:col>
          <xdr:colOff>0</xdr:colOff>
          <xdr:row>324</xdr:row>
          <xdr:rowOff>209550</xdr:rowOff>
        </xdr:to>
        <xdr:sp macro="" textlink="">
          <xdr:nvSpPr>
            <xdr:cNvPr id="2091" name="Drop Down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343</xdr:row>
          <xdr:rowOff>9525</xdr:rowOff>
        </xdr:from>
        <xdr:to>
          <xdr:col>17</xdr:col>
          <xdr:colOff>9525</xdr:colOff>
          <xdr:row>343</xdr:row>
          <xdr:rowOff>209550</xdr:rowOff>
        </xdr:to>
        <xdr:sp macro="" textlink="">
          <xdr:nvSpPr>
            <xdr:cNvPr id="2092" name="Drp118"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344</xdr:row>
          <xdr:rowOff>9525</xdr:rowOff>
        </xdr:from>
        <xdr:to>
          <xdr:col>17</xdr:col>
          <xdr:colOff>9525</xdr:colOff>
          <xdr:row>344</xdr:row>
          <xdr:rowOff>209550</xdr:rowOff>
        </xdr:to>
        <xdr:sp macro="" textlink="">
          <xdr:nvSpPr>
            <xdr:cNvPr id="2093" name="Drop Down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345</xdr:row>
          <xdr:rowOff>9525</xdr:rowOff>
        </xdr:from>
        <xdr:to>
          <xdr:col>17</xdr:col>
          <xdr:colOff>9525</xdr:colOff>
          <xdr:row>345</xdr:row>
          <xdr:rowOff>209550</xdr:rowOff>
        </xdr:to>
        <xdr:sp macro="" textlink="">
          <xdr:nvSpPr>
            <xdr:cNvPr id="2094" name="Drop Down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347</xdr:row>
          <xdr:rowOff>9525</xdr:rowOff>
        </xdr:from>
        <xdr:to>
          <xdr:col>13</xdr:col>
          <xdr:colOff>95250</xdr:colOff>
          <xdr:row>348</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347</xdr:row>
          <xdr:rowOff>9525</xdr:rowOff>
        </xdr:from>
        <xdr:to>
          <xdr:col>16</xdr:col>
          <xdr:colOff>95250</xdr:colOff>
          <xdr:row>348</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347</xdr:row>
          <xdr:rowOff>9525</xdr:rowOff>
        </xdr:from>
        <xdr:to>
          <xdr:col>19</xdr:col>
          <xdr:colOff>95250</xdr:colOff>
          <xdr:row>348</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209550</xdr:colOff>
          <xdr:row>347</xdr:row>
          <xdr:rowOff>0</xdr:rowOff>
        </xdr:from>
        <xdr:to>
          <xdr:col>22</xdr:col>
          <xdr:colOff>66675</xdr:colOff>
          <xdr:row>348</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347</xdr:row>
          <xdr:rowOff>9525</xdr:rowOff>
        </xdr:from>
        <xdr:to>
          <xdr:col>25</xdr:col>
          <xdr:colOff>85725</xdr:colOff>
          <xdr:row>348</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347</xdr:row>
          <xdr:rowOff>9525</xdr:rowOff>
        </xdr:from>
        <xdr:to>
          <xdr:col>29</xdr:col>
          <xdr:colOff>85725</xdr:colOff>
          <xdr:row>348</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200025</xdr:colOff>
          <xdr:row>347</xdr:row>
          <xdr:rowOff>9525</xdr:rowOff>
        </xdr:from>
        <xdr:to>
          <xdr:col>34</xdr:col>
          <xdr:colOff>57150</xdr:colOff>
          <xdr:row>348</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349</xdr:row>
          <xdr:rowOff>9525</xdr:rowOff>
        </xdr:from>
        <xdr:to>
          <xdr:col>22</xdr:col>
          <xdr:colOff>200025</xdr:colOff>
          <xdr:row>349</xdr:row>
          <xdr:rowOff>209550</xdr:rowOff>
        </xdr:to>
        <xdr:sp macro="" textlink="">
          <xdr:nvSpPr>
            <xdr:cNvPr id="2102" name="Drop Down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349</xdr:row>
          <xdr:rowOff>9525</xdr:rowOff>
        </xdr:from>
        <xdr:to>
          <xdr:col>36</xdr:col>
          <xdr:colOff>180975</xdr:colOff>
          <xdr:row>349</xdr:row>
          <xdr:rowOff>209550</xdr:rowOff>
        </xdr:to>
        <xdr:sp macro="" textlink="">
          <xdr:nvSpPr>
            <xdr:cNvPr id="2103" name="Drop Down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375</xdr:row>
          <xdr:rowOff>0</xdr:rowOff>
        </xdr:from>
        <xdr:to>
          <xdr:col>16</xdr:col>
          <xdr:colOff>19050</xdr:colOff>
          <xdr:row>375</xdr:row>
          <xdr:rowOff>190500</xdr:rowOff>
        </xdr:to>
        <xdr:sp macro="" textlink="">
          <xdr:nvSpPr>
            <xdr:cNvPr id="2105" name="Drop Down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376</xdr:row>
          <xdr:rowOff>0</xdr:rowOff>
        </xdr:from>
        <xdr:to>
          <xdr:col>16</xdr:col>
          <xdr:colOff>19050</xdr:colOff>
          <xdr:row>376</xdr:row>
          <xdr:rowOff>190500</xdr:rowOff>
        </xdr:to>
        <xdr:sp macro="" textlink="">
          <xdr:nvSpPr>
            <xdr:cNvPr id="2106" name="Drop Down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377</xdr:row>
          <xdr:rowOff>0</xdr:rowOff>
        </xdr:from>
        <xdr:to>
          <xdr:col>16</xdr:col>
          <xdr:colOff>19050</xdr:colOff>
          <xdr:row>377</xdr:row>
          <xdr:rowOff>200025</xdr:rowOff>
        </xdr:to>
        <xdr:sp macro="" textlink="">
          <xdr:nvSpPr>
            <xdr:cNvPr id="2107" name="Drop Down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378</xdr:row>
          <xdr:rowOff>0</xdr:rowOff>
        </xdr:from>
        <xdr:to>
          <xdr:col>16</xdr:col>
          <xdr:colOff>19050</xdr:colOff>
          <xdr:row>378</xdr:row>
          <xdr:rowOff>200025</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307</xdr:row>
          <xdr:rowOff>28575</xdr:rowOff>
        </xdr:from>
        <xdr:to>
          <xdr:col>17</xdr:col>
          <xdr:colOff>19050</xdr:colOff>
          <xdr:row>307</xdr:row>
          <xdr:rowOff>219075</xdr:rowOff>
        </xdr:to>
        <xdr:sp macro="" textlink="">
          <xdr:nvSpPr>
            <xdr:cNvPr id="2109" name="Drop Down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307</xdr:row>
          <xdr:rowOff>28575</xdr:rowOff>
        </xdr:from>
        <xdr:to>
          <xdr:col>24</xdr:col>
          <xdr:colOff>9525</xdr:colOff>
          <xdr:row>307</xdr:row>
          <xdr:rowOff>219075</xdr:rowOff>
        </xdr:to>
        <xdr:sp macro="" textlink="">
          <xdr:nvSpPr>
            <xdr:cNvPr id="2110" name="Drop Down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308</xdr:row>
          <xdr:rowOff>19050</xdr:rowOff>
        </xdr:from>
        <xdr:to>
          <xdr:col>17</xdr:col>
          <xdr:colOff>19050</xdr:colOff>
          <xdr:row>308</xdr:row>
          <xdr:rowOff>209550</xdr:rowOff>
        </xdr:to>
        <xdr:sp macro="" textlink="">
          <xdr:nvSpPr>
            <xdr:cNvPr id="2111" name="Drop Down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308</xdr:row>
          <xdr:rowOff>19050</xdr:rowOff>
        </xdr:from>
        <xdr:to>
          <xdr:col>24</xdr:col>
          <xdr:colOff>9525</xdr:colOff>
          <xdr:row>308</xdr:row>
          <xdr:rowOff>209550</xdr:rowOff>
        </xdr:to>
        <xdr:sp macro="" textlink="">
          <xdr:nvSpPr>
            <xdr:cNvPr id="2112" name="Drop Down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387</xdr:row>
          <xdr:rowOff>0</xdr:rowOff>
        </xdr:from>
        <xdr:to>
          <xdr:col>30</xdr:col>
          <xdr:colOff>85725</xdr:colOff>
          <xdr:row>387</xdr:row>
          <xdr:rowOff>219075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387</xdr:row>
          <xdr:rowOff>0</xdr:rowOff>
        </xdr:from>
        <xdr:to>
          <xdr:col>33</xdr:col>
          <xdr:colOff>76200</xdr:colOff>
          <xdr:row>387</xdr:row>
          <xdr:rowOff>219075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403</xdr:row>
          <xdr:rowOff>0</xdr:rowOff>
        </xdr:from>
        <xdr:to>
          <xdr:col>16</xdr:col>
          <xdr:colOff>19050</xdr:colOff>
          <xdr:row>403</xdr:row>
          <xdr:rowOff>190500</xdr:rowOff>
        </xdr:to>
        <xdr:sp macro="" textlink="">
          <xdr:nvSpPr>
            <xdr:cNvPr id="2115" name="Drop Down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404</xdr:row>
          <xdr:rowOff>0</xdr:rowOff>
        </xdr:from>
        <xdr:to>
          <xdr:col>16</xdr:col>
          <xdr:colOff>19050</xdr:colOff>
          <xdr:row>404</xdr:row>
          <xdr:rowOff>190500</xdr:rowOff>
        </xdr:to>
        <xdr:sp macro="" textlink="">
          <xdr:nvSpPr>
            <xdr:cNvPr id="2116" name="Drop Down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405</xdr:row>
          <xdr:rowOff>0</xdr:rowOff>
        </xdr:from>
        <xdr:to>
          <xdr:col>16</xdr:col>
          <xdr:colOff>19050</xdr:colOff>
          <xdr:row>405</xdr:row>
          <xdr:rowOff>190500</xdr:rowOff>
        </xdr:to>
        <xdr:sp macro="" textlink="">
          <xdr:nvSpPr>
            <xdr:cNvPr id="2117" name="Drop Down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406</xdr:row>
          <xdr:rowOff>0</xdr:rowOff>
        </xdr:from>
        <xdr:to>
          <xdr:col>16</xdr:col>
          <xdr:colOff>19050</xdr:colOff>
          <xdr:row>406</xdr:row>
          <xdr:rowOff>190500</xdr:rowOff>
        </xdr:to>
        <xdr:sp macro="" textlink="">
          <xdr:nvSpPr>
            <xdr:cNvPr id="2118" name="Drop Down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418</xdr:row>
          <xdr:rowOff>9525</xdr:rowOff>
        </xdr:from>
        <xdr:to>
          <xdr:col>17</xdr:col>
          <xdr:colOff>19050</xdr:colOff>
          <xdr:row>418</xdr:row>
          <xdr:rowOff>209550</xdr:rowOff>
        </xdr:to>
        <xdr:sp macro="" textlink="">
          <xdr:nvSpPr>
            <xdr:cNvPr id="2119" name="Drop Down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436</xdr:row>
          <xdr:rowOff>0</xdr:rowOff>
        </xdr:from>
        <xdr:to>
          <xdr:col>18</xdr:col>
          <xdr:colOff>9525</xdr:colOff>
          <xdr:row>436</xdr:row>
          <xdr:rowOff>209550</xdr:rowOff>
        </xdr:to>
        <xdr:sp macro="" textlink="">
          <xdr:nvSpPr>
            <xdr:cNvPr id="2120" name="Drop Down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437</xdr:row>
          <xdr:rowOff>0</xdr:rowOff>
        </xdr:from>
        <xdr:to>
          <xdr:col>18</xdr:col>
          <xdr:colOff>9525</xdr:colOff>
          <xdr:row>437</xdr:row>
          <xdr:rowOff>209550</xdr:rowOff>
        </xdr:to>
        <xdr:sp macro="" textlink="">
          <xdr:nvSpPr>
            <xdr:cNvPr id="2121" name="Drop Down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438</xdr:row>
          <xdr:rowOff>0</xdr:rowOff>
        </xdr:from>
        <xdr:to>
          <xdr:col>18</xdr:col>
          <xdr:colOff>9525</xdr:colOff>
          <xdr:row>438</xdr:row>
          <xdr:rowOff>209550</xdr:rowOff>
        </xdr:to>
        <xdr:sp macro="" textlink="">
          <xdr:nvSpPr>
            <xdr:cNvPr id="2122" name="Drop Down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439</xdr:row>
          <xdr:rowOff>0</xdr:rowOff>
        </xdr:from>
        <xdr:to>
          <xdr:col>18</xdr:col>
          <xdr:colOff>9525</xdr:colOff>
          <xdr:row>439</xdr:row>
          <xdr:rowOff>209550</xdr:rowOff>
        </xdr:to>
        <xdr:sp macro="" textlink="">
          <xdr:nvSpPr>
            <xdr:cNvPr id="2123" name="Drop Down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440</xdr:row>
          <xdr:rowOff>9525</xdr:rowOff>
        </xdr:from>
        <xdr:to>
          <xdr:col>18</xdr:col>
          <xdr:colOff>9525</xdr:colOff>
          <xdr:row>440</xdr:row>
          <xdr:rowOff>209550</xdr:rowOff>
        </xdr:to>
        <xdr:sp macro="" textlink="">
          <xdr:nvSpPr>
            <xdr:cNvPr id="2124" name="Drop Down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441</xdr:row>
          <xdr:rowOff>9525</xdr:rowOff>
        </xdr:from>
        <xdr:to>
          <xdr:col>18</xdr:col>
          <xdr:colOff>9525</xdr:colOff>
          <xdr:row>441</xdr:row>
          <xdr:rowOff>209550</xdr:rowOff>
        </xdr:to>
        <xdr:sp macro="" textlink="">
          <xdr:nvSpPr>
            <xdr:cNvPr id="2125" name="Drop Down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459</xdr:row>
          <xdr:rowOff>0</xdr:rowOff>
        </xdr:from>
        <xdr:to>
          <xdr:col>18</xdr:col>
          <xdr:colOff>9525</xdr:colOff>
          <xdr:row>459</xdr:row>
          <xdr:rowOff>200025</xdr:rowOff>
        </xdr:to>
        <xdr:sp macro="" textlink="">
          <xdr:nvSpPr>
            <xdr:cNvPr id="2126" name="Drop Down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460</xdr:row>
          <xdr:rowOff>0</xdr:rowOff>
        </xdr:from>
        <xdr:to>
          <xdr:col>18</xdr:col>
          <xdr:colOff>9525</xdr:colOff>
          <xdr:row>460</xdr:row>
          <xdr:rowOff>209550</xdr:rowOff>
        </xdr:to>
        <xdr:sp macro="" textlink="">
          <xdr:nvSpPr>
            <xdr:cNvPr id="2127" name="Drop Down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461</xdr:row>
          <xdr:rowOff>0</xdr:rowOff>
        </xdr:from>
        <xdr:to>
          <xdr:col>18</xdr:col>
          <xdr:colOff>9525</xdr:colOff>
          <xdr:row>461</xdr:row>
          <xdr:rowOff>209550</xdr:rowOff>
        </xdr:to>
        <xdr:sp macro="" textlink="">
          <xdr:nvSpPr>
            <xdr:cNvPr id="2128" name="Drop Down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462</xdr:row>
          <xdr:rowOff>0</xdr:rowOff>
        </xdr:from>
        <xdr:to>
          <xdr:col>18</xdr:col>
          <xdr:colOff>9525</xdr:colOff>
          <xdr:row>462</xdr:row>
          <xdr:rowOff>209550</xdr:rowOff>
        </xdr:to>
        <xdr:sp macro="" textlink="">
          <xdr:nvSpPr>
            <xdr:cNvPr id="2129" name="Drop Down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463</xdr:row>
          <xdr:rowOff>0</xdr:rowOff>
        </xdr:from>
        <xdr:to>
          <xdr:col>18</xdr:col>
          <xdr:colOff>9525</xdr:colOff>
          <xdr:row>463</xdr:row>
          <xdr:rowOff>209550</xdr:rowOff>
        </xdr:to>
        <xdr:sp macro="" textlink="">
          <xdr:nvSpPr>
            <xdr:cNvPr id="2130" name="Drop Down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464</xdr:row>
          <xdr:rowOff>0</xdr:rowOff>
        </xdr:from>
        <xdr:to>
          <xdr:col>18</xdr:col>
          <xdr:colOff>9525</xdr:colOff>
          <xdr:row>464</xdr:row>
          <xdr:rowOff>209550</xdr:rowOff>
        </xdr:to>
        <xdr:sp macro="" textlink="">
          <xdr:nvSpPr>
            <xdr:cNvPr id="2131" name="Drop Down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482</xdr:row>
          <xdr:rowOff>9525</xdr:rowOff>
        </xdr:from>
        <xdr:to>
          <xdr:col>18</xdr:col>
          <xdr:colOff>9525</xdr:colOff>
          <xdr:row>482</xdr:row>
          <xdr:rowOff>209550</xdr:rowOff>
        </xdr:to>
        <xdr:sp macro="" textlink="">
          <xdr:nvSpPr>
            <xdr:cNvPr id="2132" name="Drop Down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483</xdr:row>
          <xdr:rowOff>9525</xdr:rowOff>
        </xdr:from>
        <xdr:to>
          <xdr:col>18</xdr:col>
          <xdr:colOff>9525</xdr:colOff>
          <xdr:row>483</xdr:row>
          <xdr:rowOff>209550</xdr:rowOff>
        </xdr:to>
        <xdr:sp macro="" textlink="">
          <xdr:nvSpPr>
            <xdr:cNvPr id="2133" name="Drop Down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484</xdr:row>
          <xdr:rowOff>9525</xdr:rowOff>
        </xdr:from>
        <xdr:to>
          <xdr:col>18</xdr:col>
          <xdr:colOff>9525</xdr:colOff>
          <xdr:row>484</xdr:row>
          <xdr:rowOff>209550</xdr:rowOff>
        </xdr:to>
        <xdr:sp macro="" textlink="">
          <xdr:nvSpPr>
            <xdr:cNvPr id="2134" name="Drop Down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485</xdr:row>
          <xdr:rowOff>9525</xdr:rowOff>
        </xdr:from>
        <xdr:to>
          <xdr:col>18</xdr:col>
          <xdr:colOff>9525</xdr:colOff>
          <xdr:row>485</xdr:row>
          <xdr:rowOff>209550</xdr:rowOff>
        </xdr:to>
        <xdr:sp macro="" textlink="">
          <xdr:nvSpPr>
            <xdr:cNvPr id="2135" name="Drop Down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486</xdr:row>
          <xdr:rowOff>9525</xdr:rowOff>
        </xdr:from>
        <xdr:to>
          <xdr:col>18</xdr:col>
          <xdr:colOff>9525</xdr:colOff>
          <xdr:row>486</xdr:row>
          <xdr:rowOff>209550</xdr:rowOff>
        </xdr:to>
        <xdr:sp macro="" textlink="">
          <xdr:nvSpPr>
            <xdr:cNvPr id="2136" name="Drop Down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487</xdr:row>
          <xdr:rowOff>9525</xdr:rowOff>
        </xdr:from>
        <xdr:to>
          <xdr:col>18</xdr:col>
          <xdr:colOff>9525</xdr:colOff>
          <xdr:row>487</xdr:row>
          <xdr:rowOff>209550</xdr:rowOff>
        </xdr:to>
        <xdr:sp macro="" textlink="">
          <xdr:nvSpPr>
            <xdr:cNvPr id="2137" name="Drop Down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505</xdr:row>
          <xdr:rowOff>9525</xdr:rowOff>
        </xdr:from>
        <xdr:to>
          <xdr:col>18</xdr:col>
          <xdr:colOff>9525</xdr:colOff>
          <xdr:row>505</xdr:row>
          <xdr:rowOff>209550</xdr:rowOff>
        </xdr:to>
        <xdr:sp macro="" textlink="">
          <xdr:nvSpPr>
            <xdr:cNvPr id="2138" name="Drop Down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506</xdr:row>
          <xdr:rowOff>9525</xdr:rowOff>
        </xdr:from>
        <xdr:to>
          <xdr:col>18</xdr:col>
          <xdr:colOff>9525</xdr:colOff>
          <xdr:row>506</xdr:row>
          <xdr:rowOff>209550</xdr:rowOff>
        </xdr:to>
        <xdr:sp macro="" textlink="">
          <xdr:nvSpPr>
            <xdr:cNvPr id="2139" name="Drop Down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507</xdr:row>
          <xdr:rowOff>9525</xdr:rowOff>
        </xdr:from>
        <xdr:to>
          <xdr:col>18</xdr:col>
          <xdr:colOff>9525</xdr:colOff>
          <xdr:row>507</xdr:row>
          <xdr:rowOff>209550</xdr:rowOff>
        </xdr:to>
        <xdr:sp macro="" textlink="">
          <xdr:nvSpPr>
            <xdr:cNvPr id="2140" name="Drop Down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508</xdr:row>
          <xdr:rowOff>9525</xdr:rowOff>
        </xdr:from>
        <xdr:to>
          <xdr:col>18</xdr:col>
          <xdr:colOff>9525</xdr:colOff>
          <xdr:row>508</xdr:row>
          <xdr:rowOff>209550</xdr:rowOff>
        </xdr:to>
        <xdr:sp macro="" textlink="">
          <xdr:nvSpPr>
            <xdr:cNvPr id="2141" name="Drop Down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509</xdr:row>
          <xdr:rowOff>9525</xdr:rowOff>
        </xdr:from>
        <xdr:to>
          <xdr:col>18</xdr:col>
          <xdr:colOff>9525</xdr:colOff>
          <xdr:row>509</xdr:row>
          <xdr:rowOff>209550</xdr:rowOff>
        </xdr:to>
        <xdr:sp macro="" textlink="">
          <xdr:nvSpPr>
            <xdr:cNvPr id="2142" name="Drop Down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510</xdr:row>
          <xdr:rowOff>9525</xdr:rowOff>
        </xdr:from>
        <xdr:to>
          <xdr:col>18</xdr:col>
          <xdr:colOff>9525</xdr:colOff>
          <xdr:row>510</xdr:row>
          <xdr:rowOff>209550</xdr:rowOff>
        </xdr:to>
        <xdr:sp macro="" textlink="">
          <xdr:nvSpPr>
            <xdr:cNvPr id="2143" name="Drop Down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407</xdr:row>
          <xdr:rowOff>0</xdr:rowOff>
        </xdr:from>
        <xdr:to>
          <xdr:col>16</xdr:col>
          <xdr:colOff>19050</xdr:colOff>
          <xdr:row>407</xdr:row>
          <xdr:rowOff>190500</xdr:rowOff>
        </xdr:to>
        <xdr:sp macro="" textlink="">
          <xdr:nvSpPr>
            <xdr:cNvPr id="2144" name="Drop Down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408</xdr:row>
          <xdr:rowOff>0</xdr:rowOff>
        </xdr:from>
        <xdr:to>
          <xdr:col>16</xdr:col>
          <xdr:colOff>19050</xdr:colOff>
          <xdr:row>408</xdr:row>
          <xdr:rowOff>190500</xdr:rowOff>
        </xdr:to>
        <xdr:sp macro="" textlink="">
          <xdr:nvSpPr>
            <xdr:cNvPr id="2145" name="Drop Down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104775</xdr:colOff>
          <xdr:row>246</xdr:row>
          <xdr:rowOff>0</xdr:rowOff>
        </xdr:from>
        <xdr:to>
          <xdr:col>31</xdr:col>
          <xdr:colOff>19050</xdr:colOff>
          <xdr:row>246</xdr:row>
          <xdr:rowOff>209550</xdr:rowOff>
        </xdr:to>
        <xdr:sp macro="" textlink="">
          <xdr:nvSpPr>
            <xdr:cNvPr id="2146" name="Drop Down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246</xdr:row>
          <xdr:rowOff>0</xdr:rowOff>
        </xdr:from>
        <xdr:to>
          <xdr:col>40</xdr:col>
          <xdr:colOff>142875</xdr:colOff>
          <xdr:row>246</xdr:row>
          <xdr:rowOff>209550</xdr:rowOff>
        </xdr:to>
        <xdr:sp macro="" textlink="">
          <xdr:nvSpPr>
            <xdr:cNvPr id="2147" name="Drop Down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248</xdr:row>
          <xdr:rowOff>38100</xdr:rowOff>
        </xdr:from>
        <xdr:to>
          <xdr:col>21</xdr:col>
          <xdr:colOff>142875</xdr:colOff>
          <xdr:row>249</xdr:row>
          <xdr:rowOff>19050</xdr:rowOff>
        </xdr:to>
        <xdr:sp macro="" textlink="">
          <xdr:nvSpPr>
            <xdr:cNvPr id="2148" name="Drop Down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248</xdr:row>
          <xdr:rowOff>38100</xdr:rowOff>
        </xdr:from>
        <xdr:to>
          <xdr:col>31</xdr:col>
          <xdr:colOff>0</xdr:colOff>
          <xdr:row>249</xdr:row>
          <xdr:rowOff>19050</xdr:rowOff>
        </xdr:to>
        <xdr:sp macro="" textlink="">
          <xdr:nvSpPr>
            <xdr:cNvPr id="2149" name="Drop Down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528</xdr:row>
          <xdr:rowOff>19050</xdr:rowOff>
        </xdr:from>
        <xdr:to>
          <xdr:col>18</xdr:col>
          <xdr:colOff>9525</xdr:colOff>
          <xdr:row>528</xdr:row>
          <xdr:rowOff>219075</xdr:rowOff>
        </xdr:to>
        <xdr:sp macro="" textlink="">
          <xdr:nvSpPr>
            <xdr:cNvPr id="2150" name="Drop Down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529</xdr:row>
          <xdr:rowOff>19050</xdr:rowOff>
        </xdr:from>
        <xdr:to>
          <xdr:col>18</xdr:col>
          <xdr:colOff>9525</xdr:colOff>
          <xdr:row>529</xdr:row>
          <xdr:rowOff>219075</xdr:rowOff>
        </xdr:to>
        <xdr:sp macro="" textlink="">
          <xdr:nvSpPr>
            <xdr:cNvPr id="2151" name="Drop Down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530</xdr:row>
          <xdr:rowOff>19050</xdr:rowOff>
        </xdr:from>
        <xdr:to>
          <xdr:col>18</xdr:col>
          <xdr:colOff>9525</xdr:colOff>
          <xdr:row>530</xdr:row>
          <xdr:rowOff>219075</xdr:rowOff>
        </xdr:to>
        <xdr:sp macro="" textlink="">
          <xdr:nvSpPr>
            <xdr:cNvPr id="2152" name="Drop Down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531</xdr:row>
          <xdr:rowOff>19050</xdr:rowOff>
        </xdr:from>
        <xdr:to>
          <xdr:col>18</xdr:col>
          <xdr:colOff>9525</xdr:colOff>
          <xdr:row>531</xdr:row>
          <xdr:rowOff>219075</xdr:rowOff>
        </xdr:to>
        <xdr:sp macro="" textlink="">
          <xdr:nvSpPr>
            <xdr:cNvPr id="2153" name="Drop Down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532</xdr:row>
          <xdr:rowOff>19050</xdr:rowOff>
        </xdr:from>
        <xdr:to>
          <xdr:col>18</xdr:col>
          <xdr:colOff>9525</xdr:colOff>
          <xdr:row>532</xdr:row>
          <xdr:rowOff>219075</xdr:rowOff>
        </xdr:to>
        <xdr:sp macro="" textlink="">
          <xdr:nvSpPr>
            <xdr:cNvPr id="2154" name="Drop Down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533</xdr:row>
          <xdr:rowOff>19050</xdr:rowOff>
        </xdr:from>
        <xdr:to>
          <xdr:col>18</xdr:col>
          <xdr:colOff>9525</xdr:colOff>
          <xdr:row>533</xdr:row>
          <xdr:rowOff>219075</xdr:rowOff>
        </xdr:to>
        <xdr:sp macro="" textlink="">
          <xdr:nvSpPr>
            <xdr:cNvPr id="2155" name="Drop Down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551</xdr:row>
          <xdr:rowOff>28575</xdr:rowOff>
        </xdr:from>
        <xdr:to>
          <xdr:col>18</xdr:col>
          <xdr:colOff>9525</xdr:colOff>
          <xdr:row>552</xdr:row>
          <xdr:rowOff>0</xdr:rowOff>
        </xdr:to>
        <xdr:sp macro="" textlink="">
          <xdr:nvSpPr>
            <xdr:cNvPr id="2156" name="Drop Down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552</xdr:row>
          <xdr:rowOff>28575</xdr:rowOff>
        </xdr:from>
        <xdr:to>
          <xdr:col>18</xdr:col>
          <xdr:colOff>9525</xdr:colOff>
          <xdr:row>553</xdr:row>
          <xdr:rowOff>0</xdr:rowOff>
        </xdr:to>
        <xdr:sp macro="" textlink="">
          <xdr:nvSpPr>
            <xdr:cNvPr id="2157" name="Drop Down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553</xdr:row>
          <xdr:rowOff>28575</xdr:rowOff>
        </xdr:from>
        <xdr:to>
          <xdr:col>18</xdr:col>
          <xdr:colOff>9525</xdr:colOff>
          <xdr:row>554</xdr:row>
          <xdr:rowOff>0</xdr:rowOff>
        </xdr:to>
        <xdr:sp macro="" textlink="">
          <xdr:nvSpPr>
            <xdr:cNvPr id="2158" name="Drop Down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554</xdr:row>
          <xdr:rowOff>38100</xdr:rowOff>
        </xdr:from>
        <xdr:to>
          <xdr:col>18</xdr:col>
          <xdr:colOff>9525</xdr:colOff>
          <xdr:row>555</xdr:row>
          <xdr:rowOff>9525</xdr:rowOff>
        </xdr:to>
        <xdr:sp macro="" textlink="">
          <xdr:nvSpPr>
            <xdr:cNvPr id="2159" name="Drop Down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555</xdr:row>
          <xdr:rowOff>38100</xdr:rowOff>
        </xdr:from>
        <xdr:to>
          <xdr:col>18</xdr:col>
          <xdr:colOff>9525</xdr:colOff>
          <xdr:row>556</xdr:row>
          <xdr:rowOff>9525</xdr:rowOff>
        </xdr:to>
        <xdr:sp macro="" textlink="">
          <xdr:nvSpPr>
            <xdr:cNvPr id="2160" name="Drop Down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556</xdr:row>
          <xdr:rowOff>38100</xdr:rowOff>
        </xdr:from>
        <xdr:to>
          <xdr:col>18</xdr:col>
          <xdr:colOff>9525</xdr:colOff>
          <xdr:row>557</xdr:row>
          <xdr:rowOff>9525</xdr:rowOff>
        </xdr:to>
        <xdr:sp macro="" textlink="">
          <xdr:nvSpPr>
            <xdr:cNvPr id="2161" name="Drop Down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5</xdr:row>
          <xdr:rowOff>28575</xdr:rowOff>
        </xdr:from>
        <xdr:to>
          <xdr:col>20</xdr:col>
          <xdr:colOff>0</xdr:colOff>
          <xdr:row>6</xdr:row>
          <xdr:rowOff>0</xdr:rowOff>
        </xdr:to>
        <xdr:sp macro="" textlink="">
          <xdr:nvSpPr>
            <xdr:cNvPr id="2162" name="Drop Down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433</xdr:row>
          <xdr:rowOff>19050</xdr:rowOff>
        </xdr:from>
        <xdr:to>
          <xdr:col>23</xdr:col>
          <xdr:colOff>19050</xdr:colOff>
          <xdr:row>434</xdr:row>
          <xdr:rowOff>9525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433</xdr:row>
          <xdr:rowOff>0</xdr:rowOff>
        </xdr:from>
        <xdr:to>
          <xdr:col>26</xdr:col>
          <xdr:colOff>19050</xdr:colOff>
          <xdr:row>434</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456</xdr:row>
          <xdr:rowOff>9525</xdr:rowOff>
        </xdr:from>
        <xdr:to>
          <xdr:col>23</xdr:col>
          <xdr:colOff>85725</xdr:colOff>
          <xdr:row>456</xdr:row>
          <xdr:rowOff>219075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456</xdr:row>
          <xdr:rowOff>19050</xdr:rowOff>
        </xdr:from>
        <xdr:to>
          <xdr:col>26</xdr:col>
          <xdr:colOff>85725</xdr:colOff>
          <xdr:row>457</xdr:row>
          <xdr:rowOff>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479</xdr:row>
          <xdr:rowOff>0</xdr:rowOff>
        </xdr:from>
        <xdr:to>
          <xdr:col>23</xdr:col>
          <xdr:colOff>85725</xdr:colOff>
          <xdr:row>479</xdr:row>
          <xdr:rowOff>209550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479</xdr:row>
          <xdr:rowOff>0</xdr:rowOff>
        </xdr:from>
        <xdr:to>
          <xdr:col>26</xdr:col>
          <xdr:colOff>85725</xdr:colOff>
          <xdr:row>479</xdr:row>
          <xdr:rowOff>209550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502</xdr:row>
          <xdr:rowOff>0</xdr:rowOff>
        </xdr:from>
        <xdr:to>
          <xdr:col>23</xdr:col>
          <xdr:colOff>85725</xdr:colOff>
          <xdr:row>502</xdr:row>
          <xdr:rowOff>209550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502</xdr:row>
          <xdr:rowOff>0</xdr:rowOff>
        </xdr:from>
        <xdr:to>
          <xdr:col>26</xdr:col>
          <xdr:colOff>85725</xdr:colOff>
          <xdr:row>502</xdr:row>
          <xdr:rowOff>209550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525</xdr:row>
          <xdr:rowOff>0</xdr:rowOff>
        </xdr:from>
        <xdr:to>
          <xdr:col>23</xdr:col>
          <xdr:colOff>85725</xdr:colOff>
          <xdr:row>525</xdr:row>
          <xdr:rowOff>219075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525</xdr:row>
          <xdr:rowOff>0</xdr:rowOff>
        </xdr:from>
        <xdr:to>
          <xdr:col>26</xdr:col>
          <xdr:colOff>85725</xdr:colOff>
          <xdr:row>525</xdr:row>
          <xdr:rowOff>219075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548</xdr:row>
          <xdr:rowOff>19050</xdr:rowOff>
        </xdr:from>
        <xdr:to>
          <xdr:col>23</xdr:col>
          <xdr:colOff>85725</xdr:colOff>
          <xdr:row>549</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548</xdr:row>
          <xdr:rowOff>19050</xdr:rowOff>
        </xdr:from>
        <xdr:to>
          <xdr:col>26</xdr:col>
          <xdr:colOff>85725</xdr:colOff>
          <xdr:row>549</xdr:row>
          <xdr:rowOff>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270</xdr:row>
          <xdr:rowOff>28575</xdr:rowOff>
        </xdr:from>
        <xdr:to>
          <xdr:col>17</xdr:col>
          <xdr:colOff>171450</xdr:colOff>
          <xdr:row>270</xdr:row>
          <xdr:rowOff>219075</xdr:rowOff>
        </xdr:to>
        <xdr:sp macro="" textlink="">
          <xdr:nvSpPr>
            <xdr:cNvPr id="2211" name="Drop Down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271</xdr:row>
          <xdr:rowOff>38100</xdr:rowOff>
        </xdr:from>
        <xdr:to>
          <xdr:col>17</xdr:col>
          <xdr:colOff>171450</xdr:colOff>
          <xdr:row>272</xdr:row>
          <xdr:rowOff>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409</xdr:row>
          <xdr:rowOff>0</xdr:rowOff>
        </xdr:from>
        <xdr:to>
          <xdr:col>16</xdr:col>
          <xdr:colOff>19050</xdr:colOff>
          <xdr:row>409</xdr:row>
          <xdr:rowOff>190500</xdr:rowOff>
        </xdr:to>
        <xdr:sp macro="" textlink="">
          <xdr:nvSpPr>
            <xdr:cNvPr id="2213" name="Drop Down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75641</xdr:colOff>
      <xdr:row>565</xdr:row>
      <xdr:rowOff>110267</xdr:rowOff>
    </xdr:from>
    <xdr:to>
      <xdr:col>32</xdr:col>
      <xdr:colOff>214983</xdr:colOff>
      <xdr:row>570</xdr:row>
      <xdr:rowOff>23112</xdr:rowOff>
    </xdr:to>
    <xdr:sp macro="" textlink="">
      <xdr:nvSpPr>
        <xdr:cNvPr id="180" name="WordArt 173">
          <a:extLst>
            <a:ext uri="{FF2B5EF4-FFF2-40B4-BE49-F238E27FC236}">
              <a16:creationId xmlns:a16="http://schemas.microsoft.com/office/drawing/2014/main" id="{00000000-0008-0000-0200-0000B4000000}"/>
            </a:ext>
          </a:extLst>
        </xdr:cNvPr>
        <xdr:cNvSpPr>
          <a:spLocks noChangeArrowheads="1" noChangeShapeType="1" noTextEdit="1"/>
        </xdr:cNvSpPr>
      </xdr:nvSpPr>
      <xdr:spPr bwMode="auto">
        <a:xfrm>
          <a:off x="5562041" y="1129815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13</xdr:col>
          <xdr:colOff>9525</xdr:colOff>
          <xdr:row>575</xdr:row>
          <xdr:rowOff>28575</xdr:rowOff>
        </xdr:from>
        <xdr:to>
          <xdr:col>18</xdr:col>
          <xdr:colOff>9525</xdr:colOff>
          <xdr:row>576</xdr:row>
          <xdr:rowOff>0</xdr:rowOff>
        </xdr:to>
        <xdr:sp macro="" textlink="">
          <xdr:nvSpPr>
            <xdr:cNvPr id="2214" name="Drop Down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576</xdr:row>
          <xdr:rowOff>28575</xdr:rowOff>
        </xdr:from>
        <xdr:to>
          <xdr:col>18</xdr:col>
          <xdr:colOff>9525</xdr:colOff>
          <xdr:row>577</xdr:row>
          <xdr:rowOff>0</xdr:rowOff>
        </xdr:to>
        <xdr:sp macro="" textlink="">
          <xdr:nvSpPr>
            <xdr:cNvPr id="2215" name="Drop Down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577</xdr:row>
          <xdr:rowOff>28575</xdr:rowOff>
        </xdr:from>
        <xdr:to>
          <xdr:col>18</xdr:col>
          <xdr:colOff>9525</xdr:colOff>
          <xdr:row>578</xdr:row>
          <xdr:rowOff>0</xdr:rowOff>
        </xdr:to>
        <xdr:sp macro="" textlink="">
          <xdr:nvSpPr>
            <xdr:cNvPr id="2216" name="Drop Down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578</xdr:row>
          <xdr:rowOff>38100</xdr:rowOff>
        </xdr:from>
        <xdr:to>
          <xdr:col>18</xdr:col>
          <xdr:colOff>9525</xdr:colOff>
          <xdr:row>579</xdr:row>
          <xdr:rowOff>9525</xdr:rowOff>
        </xdr:to>
        <xdr:sp macro="" textlink="">
          <xdr:nvSpPr>
            <xdr:cNvPr id="2217" name="Drop Down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579</xdr:row>
          <xdr:rowOff>38100</xdr:rowOff>
        </xdr:from>
        <xdr:to>
          <xdr:col>18</xdr:col>
          <xdr:colOff>9525</xdr:colOff>
          <xdr:row>580</xdr:row>
          <xdr:rowOff>9525</xdr:rowOff>
        </xdr:to>
        <xdr:sp macro="" textlink="">
          <xdr:nvSpPr>
            <xdr:cNvPr id="2218" name="Drop Down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580</xdr:row>
          <xdr:rowOff>38100</xdr:rowOff>
        </xdr:from>
        <xdr:to>
          <xdr:col>18</xdr:col>
          <xdr:colOff>9525</xdr:colOff>
          <xdr:row>581</xdr:row>
          <xdr:rowOff>9525</xdr:rowOff>
        </xdr:to>
        <xdr:sp macro="" textlink="">
          <xdr:nvSpPr>
            <xdr:cNvPr id="2219" name="Drop Down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572</xdr:row>
          <xdr:rowOff>19050</xdr:rowOff>
        </xdr:from>
        <xdr:to>
          <xdr:col>23</xdr:col>
          <xdr:colOff>85725</xdr:colOff>
          <xdr:row>573</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572</xdr:row>
          <xdr:rowOff>19050</xdr:rowOff>
        </xdr:from>
        <xdr:to>
          <xdr:col>26</xdr:col>
          <xdr:colOff>85725</xdr:colOff>
          <xdr:row>573</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221</xdr:row>
          <xdr:rowOff>19050</xdr:rowOff>
        </xdr:from>
        <xdr:to>
          <xdr:col>13</xdr:col>
          <xdr:colOff>9525</xdr:colOff>
          <xdr:row>222</xdr:row>
          <xdr:rowOff>9525</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222</xdr:row>
          <xdr:rowOff>9525</xdr:rowOff>
        </xdr:from>
        <xdr:to>
          <xdr:col>13</xdr:col>
          <xdr:colOff>9525</xdr:colOff>
          <xdr:row>223</xdr:row>
          <xdr:rowOff>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223</xdr:row>
          <xdr:rowOff>0</xdr:rowOff>
        </xdr:from>
        <xdr:to>
          <xdr:col>13</xdr:col>
          <xdr:colOff>9525</xdr:colOff>
          <xdr:row>224</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352</xdr:row>
          <xdr:rowOff>9525</xdr:rowOff>
        </xdr:from>
        <xdr:to>
          <xdr:col>13</xdr:col>
          <xdr:colOff>0</xdr:colOff>
          <xdr:row>353</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389</xdr:row>
          <xdr:rowOff>0</xdr:rowOff>
        </xdr:from>
        <xdr:to>
          <xdr:col>30</xdr:col>
          <xdr:colOff>85725</xdr:colOff>
          <xdr:row>389</xdr:row>
          <xdr:rowOff>219075</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389</xdr:row>
          <xdr:rowOff>0</xdr:rowOff>
        </xdr:from>
        <xdr:to>
          <xdr:col>33</xdr:col>
          <xdr:colOff>76200</xdr:colOff>
          <xdr:row>389</xdr:row>
          <xdr:rowOff>219075</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629</xdr:row>
          <xdr:rowOff>0</xdr:rowOff>
        </xdr:from>
        <xdr:to>
          <xdr:col>3</xdr:col>
          <xdr:colOff>0</xdr:colOff>
          <xdr:row>629</xdr:row>
          <xdr:rowOff>219075</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630</xdr:row>
          <xdr:rowOff>19050</xdr:rowOff>
        </xdr:from>
        <xdr:to>
          <xdr:col>3</xdr:col>
          <xdr:colOff>9525</xdr:colOff>
          <xdr:row>631</xdr:row>
          <xdr:rowOff>19050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633</xdr:row>
          <xdr:rowOff>0</xdr:rowOff>
        </xdr:from>
        <xdr:to>
          <xdr:col>3</xdr:col>
          <xdr:colOff>0</xdr:colOff>
          <xdr:row>633</xdr:row>
          <xdr:rowOff>219075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634</xdr:row>
          <xdr:rowOff>0</xdr:rowOff>
        </xdr:from>
        <xdr:to>
          <xdr:col>3</xdr:col>
          <xdr:colOff>0</xdr:colOff>
          <xdr:row>634</xdr:row>
          <xdr:rowOff>219075</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635</xdr:row>
          <xdr:rowOff>0</xdr:rowOff>
        </xdr:from>
        <xdr:to>
          <xdr:col>3</xdr:col>
          <xdr:colOff>0</xdr:colOff>
          <xdr:row>635</xdr:row>
          <xdr:rowOff>219075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636</xdr:row>
          <xdr:rowOff>0</xdr:rowOff>
        </xdr:from>
        <xdr:to>
          <xdr:col>3</xdr:col>
          <xdr:colOff>0</xdr:colOff>
          <xdr:row>636</xdr:row>
          <xdr:rowOff>219075</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637</xdr:row>
          <xdr:rowOff>0</xdr:rowOff>
        </xdr:from>
        <xdr:to>
          <xdr:col>3</xdr:col>
          <xdr:colOff>0</xdr:colOff>
          <xdr:row>637</xdr:row>
          <xdr:rowOff>219075</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642</xdr:row>
          <xdr:rowOff>0</xdr:rowOff>
        </xdr:from>
        <xdr:to>
          <xdr:col>3</xdr:col>
          <xdr:colOff>0</xdr:colOff>
          <xdr:row>642</xdr:row>
          <xdr:rowOff>219075</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644</xdr:row>
          <xdr:rowOff>0</xdr:rowOff>
        </xdr:from>
        <xdr:to>
          <xdr:col>3</xdr:col>
          <xdr:colOff>0</xdr:colOff>
          <xdr:row>644</xdr:row>
          <xdr:rowOff>219075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626</xdr:row>
          <xdr:rowOff>19050</xdr:rowOff>
        </xdr:from>
        <xdr:to>
          <xdr:col>16</xdr:col>
          <xdr:colOff>0</xdr:colOff>
          <xdr:row>626</xdr:row>
          <xdr:rowOff>209550</xdr:rowOff>
        </xdr:to>
        <xdr:sp macro="" textlink="">
          <xdr:nvSpPr>
            <xdr:cNvPr id="2244" name="Drop Down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626</xdr:row>
          <xdr:rowOff>19050</xdr:rowOff>
        </xdr:from>
        <xdr:to>
          <xdr:col>26</xdr:col>
          <xdr:colOff>0</xdr:colOff>
          <xdr:row>626</xdr:row>
          <xdr:rowOff>209550</xdr:rowOff>
        </xdr:to>
        <xdr:sp macro="" textlink="">
          <xdr:nvSpPr>
            <xdr:cNvPr id="2245" name="Drop Down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395</xdr:row>
          <xdr:rowOff>0</xdr:rowOff>
        </xdr:from>
        <xdr:to>
          <xdr:col>26</xdr:col>
          <xdr:colOff>9525</xdr:colOff>
          <xdr:row>396</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396</xdr:row>
          <xdr:rowOff>0</xdr:rowOff>
        </xdr:from>
        <xdr:to>
          <xdr:col>26</xdr:col>
          <xdr:colOff>9525</xdr:colOff>
          <xdr:row>397</xdr:row>
          <xdr:rowOff>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227</xdr:row>
          <xdr:rowOff>0</xdr:rowOff>
        </xdr:from>
        <xdr:to>
          <xdr:col>12</xdr:col>
          <xdr:colOff>219075</xdr:colOff>
          <xdr:row>228</xdr:row>
          <xdr:rowOff>19050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228</xdr:row>
          <xdr:rowOff>0</xdr:rowOff>
        </xdr:from>
        <xdr:to>
          <xdr:col>12</xdr:col>
          <xdr:colOff>219075</xdr:colOff>
          <xdr:row>229</xdr:row>
          <xdr:rowOff>19050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229</xdr:row>
          <xdr:rowOff>0</xdr:rowOff>
        </xdr:from>
        <xdr:to>
          <xdr:col>12</xdr:col>
          <xdr:colOff>219075</xdr:colOff>
          <xdr:row>230</xdr:row>
          <xdr:rowOff>19050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354</xdr:row>
          <xdr:rowOff>0</xdr:rowOff>
        </xdr:from>
        <xdr:to>
          <xdr:col>13</xdr:col>
          <xdr:colOff>0</xdr:colOff>
          <xdr:row>354</xdr:row>
          <xdr:rowOff>219075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355</xdr:row>
          <xdr:rowOff>9525</xdr:rowOff>
        </xdr:from>
        <xdr:to>
          <xdr:col>13</xdr:col>
          <xdr:colOff>0</xdr:colOff>
          <xdr:row>356</xdr:row>
          <xdr:rowOff>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356</xdr:row>
          <xdr:rowOff>9525</xdr:rowOff>
        </xdr:from>
        <xdr:to>
          <xdr:col>13</xdr:col>
          <xdr:colOff>0</xdr:colOff>
          <xdr:row>357</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357</xdr:row>
          <xdr:rowOff>9525</xdr:rowOff>
        </xdr:from>
        <xdr:to>
          <xdr:col>13</xdr:col>
          <xdr:colOff>0</xdr:colOff>
          <xdr:row>358</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362</xdr:row>
          <xdr:rowOff>9525</xdr:rowOff>
        </xdr:from>
        <xdr:to>
          <xdr:col>13</xdr:col>
          <xdr:colOff>0</xdr:colOff>
          <xdr:row>363</xdr:row>
          <xdr:rowOff>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363</xdr:row>
          <xdr:rowOff>9525</xdr:rowOff>
        </xdr:from>
        <xdr:to>
          <xdr:col>13</xdr:col>
          <xdr:colOff>0</xdr:colOff>
          <xdr:row>364</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365</xdr:row>
          <xdr:rowOff>9525</xdr:rowOff>
        </xdr:from>
        <xdr:to>
          <xdr:col>13</xdr:col>
          <xdr:colOff>0</xdr:colOff>
          <xdr:row>366</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371</xdr:row>
          <xdr:rowOff>9525</xdr:rowOff>
        </xdr:from>
        <xdr:to>
          <xdr:col>13</xdr:col>
          <xdr:colOff>0</xdr:colOff>
          <xdr:row>372</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9525</xdr:colOff>
          <xdr:row>371</xdr:row>
          <xdr:rowOff>0</xdr:rowOff>
        </xdr:from>
        <xdr:to>
          <xdr:col>32</xdr:col>
          <xdr:colOff>0</xdr:colOff>
          <xdr:row>371</xdr:row>
          <xdr:rowOff>219075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372</xdr:row>
          <xdr:rowOff>9525</xdr:rowOff>
        </xdr:from>
        <xdr:to>
          <xdr:col>13</xdr:col>
          <xdr:colOff>0</xdr:colOff>
          <xdr:row>373</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358</xdr:row>
          <xdr:rowOff>9525</xdr:rowOff>
        </xdr:from>
        <xdr:to>
          <xdr:col>13</xdr:col>
          <xdr:colOff>0</xdr:colOff>
          <xdr:row>359</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366</xdr:row>
          <xdr:rowOff>9525</xdr:rowOff>
        </xdr:from>
        <xdr:to>
          <xdr:col>13</xdr:col>
          <xdr:colOff>0</xdr:colOff>
          <xdr:row>367</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367</xdr:row>
          <xdr:rowOff>9525</xdr:rowOff>
        </xdr:from>
        <xdr:to>
          <xdr:col>13</xdr:col>
          <xdr:colOff>0</xdr:colOff>
          <xdr:row>368</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371</xdr:row>
          <xdr:rowOff>9525</xdr:rowOff>
        </xdr:from>
        <xdr:to>
          <xdr:col>19</xdr:col>
          <xdr:colOff>0</xdr:colOff>
          <xdr:row>372</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372</xdr:row>
          <xdr:rowOff>9525</xdr:rowOff>
        </xdr:from>
        <xdr:to>
          <xdr:col>19</xdr:col>
          <xdr:colOff>0</xdr:colOff>
          <xdr:row>373</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371</xdr:row>
          <xdr:rowOff>9525</xdr:rowOff>
        </xdr:from>
        <xdr:to>
          <xdr:col>26</xdr:col>
          <xdr:colOff>0</xdr:colOff>
          <xdr:row>372</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332</xdr:row>
          <xdr:rowOff>9525</xdr:rowOff>
        </xdr:from>
        <xdr:to>
          <xdr:col>13</xdr:col>
          <xdr:colOff>0</xdr:colOff>
          <xdr:row>333</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332</xdr:row>
          <xdr:rowOff>19050</xdr:rowOff>
        </xdr:from>
        <xdr:to>
          <xdr:col>18</xdr:col>
          <xdr:colOff>0</xdr:colOff>
          <xdr:row>332</xdr:row>
          <xdr:rowOff>238125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264</xdr:row>
          <xdr:rowOff>19050</xdr:rowOff>
        </xdr:from>
        <xdr:to>
          <xdr:col>34</xdr:col>
          <xdr:colOff>0</xdr:colOff>
          <xdr:row>265</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265</xdr:row>
          <xdr:rowOff>19050</xdr:rowOff>
        </xdr:from>
        <xdr:to>
          <xdr:col>34</xdr:col>
          <xdr:colOff>0</xdr:colOff>
          <xdr:row>266</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279</xdr:row>
          <xdr:rowOff>19050</xdr:rowOff>
        </xdr:from>
        <xdr:to>
          <xdr:col>30</xdr:col>
          <xdr:colOff>0</xdr:colOff>
          <xdr:row>280</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0</xdr:colOff>
          <xdr:row>299</xdr:row>
          <xdr:rowOff>19050</xdr:rowOff>
        </xdr:from>
        <xdr:to>
          <xdr:col>31</xdr:col>
          <xdr:colOff>0</xdr:colOff>
          <xdr:row>300</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328</xdr:row>
          <xdr:rowOff>9525</xdr:rowOff>
        </xdr:from>
        <xdr:to>
          <xdr:col>13</xdr:col>
          <xdr:colOff>0</xdr:colOff>
          <xdr:row>329</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328</xdr:row>
          <xdr:rowOff>19050</xdr:rowOff>
        </xdr:from>
        <xdr:to>
          <xdr:col>18</xdr:col>
          <xdr:colOff>0</xdr:colOff>
          <xdr:row>328</xdr:row>
          <xdr:rowOff>238125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274</xdr:row>
          <xdr:rowOff>9525</xdr:rowOff>
        </xdr:from>
        <xdr:to>
          <xdr:col>39</xdr:col>
          <xdr:colOff>95250</xdr:colOff>
          <xdr:row>274</xdr:row>
          <xdr:rowOff>219075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353</xdr:row>
          <xdr:rowOff>9525</xdr:rowOff>
        </xdr:from>
        <xdr:to>
          <xdr:col>13</xdr:col>
          <xdr:colOff>0</xdr:colOff>
          <xdr:row>354</xdr:row>
          <xdr:rowOff>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364</xdr:row>
          <xdr:rowOff>0</xdr:rowOff>
        </xdr:from>
        <xdr:to>
          <xdr:col>13</xdr:col>
          <xdr:colOff>0</xdr:colOff>
          <xdr:row>364</xdr:row>
          <xdr:rowOff>219075</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410</xdr:row>
          <xdr:rowOff>0</xdr:rowOff>
        </xdr:from>
        <xdr:to>
          <xdr:col>16</xdr:col>
          <xdr:colOff>19050</xdr:colOff>
          <xdr:row>410</xdr:row>
          <xdr:rowOff>190500</xdr:rowOff>
        </xdr:to>
        <xdr:sp macro="" textlink="">
          <xdr:nvSpPr>
            <xdr:cNvPr id="2279" name="Drop Down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601</xdr:row>
          <xdr:rowOff>28575</xdr:rowOff>
        </xdr:from>
        <xdr:to>
          <xdr:col>18</xdr:col>
          <xdr:colOff>9525</xdr:colOff>
          <xdr:row>602</xdr:row>
          <xdr:rowOff>0</xdr:rowOff>
        </xdr:to>
        <xdr:sp macro="" textlink="">
          <xdr:nvSpPr>
            <xdr:cNvPr id="2280" name="Drop Down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602</xdr:row>
          <xdr:rowOff>28575</xdr:rowOff>
        </xdr:from>
        <xdr:to>
          <xdr:col>18</xdr:col>
          <xdr:colOff>9525</xdr:colOff>
          <xdr:row>603</xdr:row>
          <xdr:rowOff>0</xdr:rowOff>
        </xdr:to>
        <xdr:sp macro="" textlink="">
          <xdr:nvSpPr>
            <xdr:cNvPr id="2281" name="Drop Down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603</xdr:row>
          <xdr:rowOff>28575</xdr:rowOff>
        </xdr:from>
        <xdr:to>
          <xdr:col>18</xdr:col>
          <xdr:colOff>9525</xdr:colOff>
          <xdr:row>604</xdr:row>
          <xdr:rowOff>0</xdr:rowOff>
        </xdr:to>
        <xdr:sp macro="" textlink="">
          <xdr:nvSpPr>
            <xdr:cNvPr id="2282" name="Drop Down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604</xdr:row>
          <xdr:rowOff>38100</xdr:rowOff>
        </xdr:from>
        <xdr:to>
          <xdr:col>18</xdr:col>
          <xdr:colOff>9525</xdr:colOff>
          <xdr:row>605</xdr:row>
          <xdr:rowOff>9525</xdr:rowOff>
        </xdr:to>
        <xdr:sp macro="" textlink="">
          <xdr:nvSpPr>
            <xdr:cNvPr id="2283" name="Drop Down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605</xdr:row>
          <xdr:rowOff>38100</xdr:rowOff>
        </xdr:from>
        <xdr:to>
          <xdr:col>18</xdr:col>
          <xdr:colOff>9525</xdr:colOff>
          <xdr:row>606</xdr:row>
          <xdr:rowOff>9525</xdr:rowOff>
        </xdr:to>
        <xdr:sp macro="" textlink="">
          <xdr:nvSpPr>
            <xdr:cNvPr id="2284" name="Drop Down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606</xdr:row>
          <xdr:rowOff>38100</xdr:rowOff>
        </xdr:from>
        <xdr:to>
          <xdr:col>18</xdr:col>
          <xdr:colOff>9525</xdr:colOff>
          <xdr:row>607</xdr:row>
          <xdr:rowOff>9525</xdr:rowOff>
        </xdr:to>
        <xdr:sp macro="" textlink="">
          <xdr:nvSpPr>
            <xdr:cNvPr id="2285" name="Drop Down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598</xdr:row>
          <xdr:rowOff>19050</xdr:rowOff>
        </xdr:from>
        <xdr:to>
          <xdr:col>23</xdr:col>
          <xdr:colOff>85725</xdr:colOff>
          <xdr:row>599</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598</xdr:row>
          <xdr:rowOff>19050</xdr:rowOff>
        </xdr:from>
        <xdr:to>
          <xdr:col>26</xdr:col>
          <xdr:colOff>85725</xdr:colOff>
          <xdr:row>599</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0</xdr:colOff>
      <xdr:row>592</xdr:row>
      <xdr:rowOff>38100</xdr:rowOff>
    </xdr:from>
    <xdr:to>
      <xdr:col>33</xdr:col>
      <xdr:colOff>139342</xdr:colOff>
      <xdr:row>596</xdr:row>
      <xdr:rowOff>170020</xdr:rowOff>
    </xdr:to>
    <xdr:sp macro="" textlink="">
      <xdr:nvSpPr>
        <xdr:cNvPr id="6" name="WordArt 173">
          <a:extLst>
            <a:ext uri="{FF2B5EF4-FFF2-40B4-BE49-F238E27FC236}">
              <a16:creationId xmlns:a16="http://schemas.microsoft.com/office/drawing/2014/main" id="{00000000-0008-0000-0200-000006000000}"/>
            </a:ext>
          </a:extLst>
        </xdr:cNvPr>
        <xdr:cNvSpPr>
          <a:spLocks noChangeArrowheads="1" noChangeShapeType="1" noTextEdit="1"/>
        </xdr:cNvSpPr>
      </xdr:nvSpPr>
      <xdr:spPr bwMode="auto">
        <a:xfrm>
          <a:off x="6429375" y="126882525"/>
          <a:ext cx="15680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209549</xdr:colOff>
      <xdr:row>9</xdr:row>
      <xdr:rowOff>137920</xdr:rowOff>
    </xdr:from>
    <xdr:to>
      <xdr:col>16</xdr:col>
      <xdr:colOff>133349</xdr:colOff>
      <xdr:row>10</xdr:row>
      <xdr:rowOff>214730</xdr:rowOff>
    </xdr:to>
    <xdr:sp macro="" textlink="">
      <xdr:nvSpPr>
        <xdr:cNvPr id="208" name="Text Box 4">
          <a:extLst>
            <a:ext uri="{FF2B5EF4-FFF2-40B4-BE49-F238E27FC236}">
              <a16:creationId xmlns:a16="http://schemas.microsoft.com/office/drawing/2014/main" id="{00000000-0008-0000-0400-0000D0000000}"/>
            </a:ext>
          </a:extLst>
        </xdr:cNvPr>
        <xdr:cNvSpPr txBox="1">
          <a:spLocks noChangeArrowheads="1"/>
        </xdr:cNvSpPr>
      </xdr:nvSpPr>
      <xdr:spPr bwMode="auto">
        <a:xfrm>
          <a:off x="4924424" y="2433445"/>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110</xdr:row>
      <xdr:rowOff>40215</xdr:rowOff>
    </xdr:from>
    <xdr:to>
      <xdr:col>23</xdr:col>
      <xdr:colOff>209549</xdr:colOff>
      <xdr:row>114</xdr:row>
      <xdr:rowOff>186008</xdr:rowOff>
    </xdr:to>
    <xdr:sp macro="" textlink="">
      <xdr:nvSpPr>
        <xdr:cNvPr id="209" name="WordArt 212">
          <a:extLst>
            <a:ext uri="{FF2B5EF4-FFF2-40B4-BE49-F238E27FC236}">
              <a16:creationId xmlns:a16="http://schemas.microsoft.com/office/drawing/2014/main" id="{00000000-0008-0000-0400-0000D1000000}"/>
            </a:ext>
          </a:extLst>
        </xdr:cNvPr>
        <xdr:cNvSpPr>
          <a:spLocks noChangeArrowheads="1" noChangeShapeType="1" noTextEdit="1"/>
        </xdr:cNvSpPr>
      </xdr:nvSpPr>
      <xdr:spPr bwMode="auto">
        <a:xfrm>
          <a:off x="5438774" y="1890924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133</xdr:row>
      <xdr:rowOff>54277</xdr:rowOff>
    </xdr:from>
    <xdr:to>
      <xdr:col>23</xdr:col>
      <xdr:colOff>209549</xdr:colOff>
      <xdr:row>137</xdr:row>
      <xdr:rowOff>200070</xdr:rowOff>
    </xdr:to>
    <xdr:sp macro="" textlink="">
      <xdr:nvSpPr>
        <xdr:cNvPr id="210" name="WordArt 213">
          <a:extLst>
            <a:ext uri="{FF2B5EF4-FFF2-40B4-BE49-F238E27FC236}">
              <a16:creationId xmlns:a16="http://schemas.microsoft.com/office/drawing/2014/main" id="{00000000-0008-0000-0400-0000D2000000}"/>
            </a:ext>
          </a:extLst>
        </xdr:cNvPr>
        <xdr:cNvSpPr>
          <a:spLocks noChangeArrowheads="1" noChangeShapeType="1" noTextEdit="1"/>
        </xdr:cNvSpPr>
      </xdr:nvSpPr>
      <xdr:spPr bwMode="auto">
        <a:xfrm>
          <a:off x="5438774" y="2397155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156</xdr:row>
      <xdr:rowOff>68313</xdr:rowOff>
    </xdr:from>
    <xdr:to>
      <xdr:col>23</xdr:col>
      <xdr:colOff>209549</xdr:colOff>
      <xdr:row>160</xdr:row>
      <xdr:rowOff>214106</xdr:rowOff>
    </xdr:to>
    <xdr:sp macro="" textlink="">
      <xdr:nvSpPr>
        <xdr:cNvPr id="211" name="WordArt 214">
          <a:extLst>
            <a:ext uri="{FF2B5EF4-FFF2-40B4-BE49-F238E27FC236}">
              <a16:creationId xmlns:a16="http://schemas.microsoft.com/office/drawing/2014/main" id="{00000000-0008-0000-0400-0000D3000000}"/>
            </a:ext>
          </a:extLst>
        </xdr:cNvPr>
        <xdr:cNvSpPr>
          <a:spLocks noChangeArrowheads="1" noChangeShapeType="1" noTextEdit="1"/>
        </xdr:cNvSpPr>
      </xdr:nvSpPr>
      <xdr:spPr bwMode="auto">
        <a:xfrm>
          <a:off x="5438774" y="2902431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87</xdr:row>
      <xdr:rowOff>35757</xdr:rowOff>
    </xdr:from>
    <xdr:to>
      <xdr:col>23</xdr:col>
      <xdr:colOff>209549</xdr:colOff>
      <xdr:row>91</xdr:row>
      <xdr:rowOff>172025</xdr:rowOff>
    </xdr:to>
    <xdr:sp macro="" textlink="">
      <xdr:nvSpPr>
        <xdr:cNvPr id="212" name="WordArt 215">
          <a:extLst>
            <a:ext uri="{FF2B5EF4-FFF2-40B4-BE49-F238E27FC236}">
              <a16:creationId xmlns:a16="http://schemas.microsoft.com/office/drawing/2014/main" id="{00000000-0008-0000-0400-0000D4000000}"/>
            </a:ext>
          </a:extLst>
        </xdr:cNvPr>
        <xdr:cNvSpPr>
          <a:spLocks noChangeArrowheads="1" noChangeShapeType="1" noTextEdit="1"/>
        </xdr:cNvSpPr>
      </xdr:nvSpPr>
      <xdr:spPr bwMode="auto">
        <a:xfrm>
          <a:off x="5438774" y="1387558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179</xdr:row>
      <xdr:rowOff>82535</xdr:rowOff>
    </xdr:from>
    <xdr:to>
      <xdr:col>23</xdr:col>
      <xdr:colOff>209549</xdr:colOff>
      <xdr:row>183</xdr:row>
      <xdr:rowOff>228328</xdr:rowOff>
    </xdr:to>
    <xdr:sp macro="" textlink="">
      <xdr:nvSpPr>
        <xdr:cNvPr id="213" name="WordArt 228">
          <a:extLst>
            <a:ext uri="{FF2B5EF4-FFF2-40B4-BE49-F238E27FC236}">
              <a16:creationId xmlns:a16="http://schemas.microsoft.com/office/drawing/2014/main" id="{00000000-0008-0000-0400-0000D5000000}"/>
            </a:ext>
          </a:extLst>
        </xdr:cNvPr>
        <xdr:cNvSpPr>
          <a:spLocks noChangeArrowheads="1" noChangeShapeType="1" noTextEdit="1"/>
        </xdr:cNvSpPr>
      </xdr:nvSpPr>
      <xdr:spPr bwMode="auto">
        <a:xfrm>
          <a:off x="5438774" y="34143935"/>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202</xdr:row>
      <xdr:rowOff>96677</xdr:rowOff>
    </xdr:from>
    <xdr:to>
      <xdr:col>23</xdr:col>
      <xdr:colOff>209549</xdr:colOff>
      <xdr:row>207</xdr:row>
      <xdr:rowOff>13870</xdr:rowOff>
    </xdr:to>
    <xdr:sp macro="" textlink="">
      <xdr:nvSpPr>
        <xdr:cNvPr id="214" name="WordArt 229">
          <a:extLst>
            <a:ext uri="{FF2B5EF4-FFF2-40B4-BE49-F238E27FC236}">
              <a16:creationId xmlns:a16="http://schemas.microsoft.com/office/drawing/2014/main" id="{00000000-0008-0000-0400-0000D6000000}"/>
            </a:ext>
          </a:extLst>
        </xdr:cNvPr>
        <xdr:cNvSpPr>
          <a:spLocks noChangeArrowheads="1" noChangeShapeType="1" noTextEdit="1"/>
        </xdr:cNvSpPr>
      </xdr:nvSpPr>
      <xdr:spPr bwMode="auto">
        <a:xfrm>
          <a:off x="5438774" y="3923490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4</xdr:row>
          <xdr:rowOff>9525</xdr:rowOff>
        </xdr:from>
        <xdr:to>
          <xdr:col>6</xdr:col>
          <xdr:colOff>209550</xdr:colOff>
          <xdr:row>4</xdr:row>
          <xdr:rowOff>200025</xdr:rowOff>
        </xdr:to>
        <xdr:sp macro="" textlink="">
          <xdr:nvSpPr>
            <xdr:cNvPr id="80061" name="Drp118" hidden="1">
              <a:extLst>
                <a:ext uri="{63B3BB69-23CF-44E3-9099-C40C66FF867C}">
                  <a14:compatExt spid="_x0000_s80061"/>
                </a:ext>
                <a:ext uri="{FF2B5EF4-FFF2-40B4-BE49-F238E27FC236}">
                  <a16:creationId xmlns:a16="http://schemas.microsoft.com/office/drawing/2014/main" id="{00000000-0008-0000-0400-0000B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5</xdr:row>
          <xdr:rowOff>9525</xdr:rowOff>
        </xdr:from>
        <xdr:to>
          <xdr:col>6</xdr:col>
          <xdr:colOff>209550</xdr:colOff>
          <xdr:row>5</xdr:row>
          <xdr:rowOff>200025</xdr:rowOff>
        </xdr:to>
        <xdr:sp macro="" textlink="">
          <xdr:nvSpPr>
            <xdr:cNvPr id="80062" name="Drop Down 190" hidden="1">
              <a:extLst>
                <a:ext uri="{63B3BB69-23CF-44E3-9099-C40C66FF867C}">
                  <a14:compatExt spid="_x0000_s80062"/>
                </a:ext>
                <a:ext uri="{FF2B5EF4-FFF2-40B4-BE49-F238E27FC236}">
                  <a16:creationId xmlns:a16="http://schemas.microsoft.com/office/drawing/2014/main" id="{00000000-0008-0000-0400-0000B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6</xdr:row>
          <xdr:rowOff>9525</xdr:rowOff>
        </xdr:from>
        <xdr:to>
          <xdr:col>6</xdr:col>
          <xdr:colOff>209550</xdr:colOff>
          <xdr:row>6</xdr:row>
          <xdr:rowOff>200025</xdr:rowOff>
        </xdr:to>
        <xdr:sp macro="" textlink="">
          <xdr:nvSpPr>
            <xdr:cNvPr id="80063" name="Drop Down 191" hidden="1">
              <a:extLst>
                <a:ext uri="{63B3BB69-23CF-44E3-9099-C40C66FF867C}">
                  <a14:compatExt spid="_x0000_s80063"/>
                </a:ext>
                <a:ext uri="{FF2B5EF4-FFF2-40B4-BE49-F238E27FC236}">
                  <a16:creationId xmlns:a16="http://schemas.microsoft.com/office/drawing/2014/main" id="{00000000-0008-0000-0400-0000B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8</xdr:row>
          <xdr:rowOff>9525</xdr:rowOff>
        </xdr:from>
        <xdr:to>
          <xdr:col>3</xdr:col>
          <xdr:colOff>76200</xdr:colOff>
          <xdr:row>9</xdr:row>
          <xdr:rowOff>0</xdr:rowOff>
        </xdr:to>
        <xdr:sp macro="" textlink="">
          <xdr:nvSpPr>
            <xdr:cNvPr id="80064" name="Check Box 192" hidden="1">
              <a:extLst>
                <a:ext uri="{63B3BB69-23CF-44E3-9099-C40C66FF867C}">
                  <a14:compatExt spid="_x0000_s80064"/>
                </a:ext>
                <a:ext uri="{FF2B5EF4-FFF2-40B4-BE49-F238E27FC236}">
                  <a16:creationId xmlns:a16="http://schemas.microsoft.com/office/drawing/2014/main" id="{00000000-0008-0000-0400-0000C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8</xdr:row>
          <xdr:rowOff>9525</xdr:rowOff>
        </xdr:from>
        <xdr:to>
          <xdr:col>6</xdr:col>
          <xdr:colOff>76200</xdr:colOff>
          <xdr:row>9</xdr:row>
          <xdr:rowOff>0</xdr:rowOff>
        </xdr:to>
        <xdr:sp macro="" textlink="">
          <xdr:nvSpPr>
            <xdr:cNvPr id="80065" name="Check Box 193" hidden="1">
              <a:extLst>
                <a:ext uri="{63B3BB69-23CF-44E3-9099-C40C66FF867C}">
                  <a14:compatExt spid="_x0000_s80065"/>
                </a:ext>
                <a:ext uri="{FF2B5EF4-FFF2-40B4-BE49-F238E27FC236}">
                  <a16:creationId xmlns:a16="http://schemas.microsoft.com/office/drawing/2014/main" id="{00000000-0008-0000-0400-0000C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8</xdr:row>
          <xdr:rowOff>9525</xdr:rowOff>
        </xdr:from>
        <xdr:to>
          <xdr:col>9</xdr:col>
          <xdr:colOff>76200</xdr:colOff>
          <xdr:row>9</xdr:row>
          <xdr:rowOff>0</xdr:rowOff>
        </xdr:to>
        <xdr:sp macro="" textlink="">
          <xdr:nvSpPr>
            <xdr:cNvPr id="80066" name="Check Box 194" hidden="1">
              <a:extLst>
                <a:ext uri="{63B3BB69-23CF-44E3-9099-C40C66FF867C}">
                  <a14:compatExt spid="_x0000_s80066"/>
                </a:ext>
                <a:ext uri="{FF2B5EF4-FFF2-40B4-BE49-F238E27FC236}">
                  <a16:creationId xmlns:a16="http://schemas.microsoft.com/office/drawing/2014/main" id="{00000000-0008-0000-0400-0000C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8</xdr:row>
          <xdr:rowOff>0</xdr:rowOff>
        </xdr:from>
        <xdr:to>
          <xdr:col>12</xdr:col>
          <xdr:colOff>57150</xdr:colOff>
          <xdr:row>9</xdr:row>
          <xdr:rowOff>0</xdr:rowOff>
        </xdr:to>
        <xdr:sp macro="" textlink="">
          <xdr:nvSpPr>
            <xdr:cNvPr id="80067" name="Check Box 195" hidden="1">
              <a:extLst>
                <a:ext uri="{63B3BB69-23CF-44E3-9099-C40C66FF867C}">
                  <a14:compatExt spid="_x0000_s80067"/>
                </a:ext>
                <a:ext uri="{FF2B5EF4-FFF2-40B4-BE49-F238E27FC236}">
                  <a16:creationId xmlns:a16="http://schemas.microsoft.com/office/drawing/2014/main" id="{00000000-0008-0000-0400-0000C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8</xdr:row>
          <xdr:rowOff>9525</xdr:rowOff>
        </xdr:from>
        <xdr:to>
          <xdr:col>15</xdr:col>
          <xdr:colOff>76200</xdr:colOff>
          <xdr:row>9</xdr:row>
          <xdr:rowOff>0</xdr:rowOff>
        </xdr:to>
        <xdr:sp macro="" textlink="">
          <xdr:nvSpPr>
            <xdr:cNvPr id="80068" name="Check Box 196" hidden="1">
              <a:extLst>
                <a:ext uri="{63B3BB69-23CF-44E3-9099-C40C66FF867C}">
                  <a14:compatExt spid="_x0000_s80068"/>
                </a:ext>
                <a:ext uri="{FF2B5EF4-FFF2-40B4-BE49-F238E27FC236}">
                  <a16:creationId xmlns:a16="http://schemas.microsoft.com/office/drawing/2014/main" id="{00000000-0008-0000-0400-0000C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8</xdr:row>
          <xdr:rowOff>9525</xdr:rowOff>
        </xdr:from>
        <xdr:to>
          <xdr:col>19</xdr:col>
          <xdr:colOff>76200</xdr:colOff>
          <xdr:row>9</xdr:row>
          <xdr:rowOff>0</xdr:rowOff>
        </xdr:to>
        <xdr:sp macro="" textlink="">
          <xdr:nvSpPr>
            <xdr:cNvPr id="80069" name="Check Box 197" hidden="1">
              <a:extLst>
                <a:ext uri="{63B3BB69-23CF-44E3-9099-C40C66FF867C}">
                  <a14:compatExt spid="_x0000_s80069"/>
                </a:ext>
                <a:ext uri="{FF2B5EF4-FFF2-40B4-BE49-F238E27FC236}">
                  <a16:creationId xmlns:a16="http://schemas.microsoft.com/office/drawing/2014/main" id="{00000000-0008-0000-0400-0000C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8</xdr:row>
          <xdr:rowOff>9525</xdr:rowOff>
        </xdr:from>
        <xdr:to>
          <xdr:col>24</xdr:col>
          <xdr:colOff>57150</xdr:colOff>
          <xdr:row>9</xdr:row>
          <xdr:rowOff>0</xdr:rowOff>
        </xdr:to>
        <xdr:sp macro="" textlink="">
          <xdr:nvSpPr>
            <xdr:cNvPr id="80070" name="Check Box 198" hidden="1">
              <a:extLst>
                <a:ext uri="{63B3BB69-23CF-44E3-9099-C40C66FF867C}">
                  <a14:compatExt spid="_x0000_s80070"/>
                </a:ext>
                <a:ext uri="{FF2B5EF4-FFF2-40B4-BE49-F238E27FC236}">
                  <a16:creationId xmlns:a16="http://schemas.microsoft.com/office/drawing/2014/main" id="{00000000-0008-0000-0400-0000C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19050</xdr:rowOff>
        </xdr:from>
        <xdr:to>
          <xdr:col>12</xdr:col>
          <xdr:colOff>180975</xdr:colOff>
          <xdr:row>10</xdr:row>
          <xdr:rowOff>200025</xdr:rowOff>
        </xdr:to>
        <xdr:sp macro="" textlink="">
          <xdr:nvSpPr>
            <xdr:cNvPr id="80071" name="Drop Down 199" hidden="1">
              <a:extLst>
                <a:ext uri="{63B3BB69-23CF-44E3-9099-C40C66FF867C}">
                  <a14:compatExt spid="_x0000_s80071"/>
                </a:ext>
                <a:ext uri="{FF2B5EF4-FFF2-40B4-BE49-F238E27FC236}">
                  <a16:creationId xmlns:a16="http://schemas.microsoft.com/office/drawing/2014/main" id="{00000000-0008-0000-0400-0000C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10</xdr:row>
          <xdr:rowOff>19050</xdr:rowOff>
        </xdr:from>
        <xdr:to>
          <xdr:col>26</xdr:col>
          <xdr:colOff>180975</xdr:colOff>
          <xdr:row>10</xdr:row>
          <xdr:rowOff>200025</xdr:rowOff>
        </xdr:to>
        <xdr:sp macro="" textlink="">
          <xdr:nvSpPr>
            <xdr:cNvPr id="80072" name="Drop Down 200" hidden="1">
              <a:extLst>
                <a:ext uri="{63B3BB69-23CF-44E3-9099-C40C66FF867C}">
                  <a14:compatExt spid="_x0000_s80072"/>
                </a:ext>
                <a:ext uri="{FF2B5EF4-FFF2-40B4-BE49-F238E27FC236}">
                  <a16:creationId xmlns:a16="http://schemas.microsoft.com/office/drawing/2014/main" id="{00000000-0008-0000-0400-0000C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xdr:row>
          <xdr:rowOff>19050</xdr:rowOff>
        </xdr:from>
        <xdr:to>
          <xdr:col>7</xdr:col>
          <xdr:colOff>0</xdr:colOff>
          <xdr:row>36</xdr:row>
          <xdr:rowOff>209550</xdr:rowOff>
        </xdr:to>
        <xdr:sp macro="" textlink="">
          <xdr:nvSpPr>
            <xdr:cNvPr id="80073" name="Drop Down 201" hidden="1">
              <a:extLst>
                <a:ext uri="{63B3BB69-23CF-44E3-9099-C40C66FF867C}">
                  <a14:compatExt spid="_x0000_s80073"/>
                </a:ext>
                <a:ext uri="{FF2B5EF4-FFF2-40B4-BE49-F238E27FC236}">
                  <a16:creationId xmlns:a16="http://schemas.microsoft.com/office/drawing/2014/main" id="{00000000-0008-0000-0400-0000C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37</xdr:row>
          <xdr:rowOff>19050</xdr:rowOff>
        </xdr:from>
        <xdr:to>
          <xdr:col>7</xdr:col>
          <xdr:colOff>0</xdr:colOff>
          <xdr:row>37</xdr:row>
          <xdr:rowOff>209550</xdr:rowOff>
        </xdr:to>
        <xdr:sp macro="" textlink="">
          <xdr:nvSpPr>
            <xdr:cNvPr id="80074" name="Drop Down 202" hidden="1">
              <a:extLst>
                <a:ext uri="{63B3BB69-23CF-44E3-9099-C40C66FF867C}">
                  <a14:compatExt spid="_x0000_s80074"/>
                </a:ext>
                <a:ext uri="{FF2B5EF4-FFF2-40B4-BE49-F238E27FC236}">
                  <a16:creationId xmlns:a16="http://schemas.microsoft.com/office/drawing/2014/main" id="{00000000-0008-0000-0400-0000C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38</xdr:row>
          <xdr:rowOff>19050</xdr:rowOff>
        </xdr:from>
        <xdr:to>
          <xdr:col>7</xdr:col>
          <xdr:colOff>0</xdr:colOff>
          <xdr:row>38</xdr:row>
          <xdr:rowOff>209550</xdr:rowOff>
        </xdr:to>
        <xdr:sp macro="" textlink="">
          <xdr:nvSpPr>
            <xdr:cNvPr id="80075" name="Drop Down 203" hidden="1">
              <a:extLst>
                <a:ext uri="{63B3BB69-23CF-44E3-9099-C40C66FF867C}">
                  <a14:compatExt spid="_x0000_s80075"/>
                </a:ext>
                <a:ext uri="{FF2B5EF4-FFF2-40B4-BE49-F238E27FC236}">
                  <a16:creationId xmlns:a16="http://schemas.microsoft.com/office/drawing/2014/main" id="{00000000-0008-0000-0400-0000C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39</xdr:row>
          <xdr:rowOff>19050</xdr:rowOff>
        </xdr:from>
        <xdr:to>
          <xdr:col>7</xdr:col>
          <xdr:colOff>0</xdr:colOff>
          <xdr:row>39</xdr:row>
          <xdr:rowOff>209550</xdr:rowOff>
        </xdr:to>
        <xdr:sp macro="" textlink="">
          <xdr:nvSpPr>
            <xdr:cNvPr id="80076" name="Drop Down 204" hidden="1">
              <a:extLst>
                <a:ext uri="{63B3BB69-23CF-44E3-9099-C40C66FF867C}">
                  <a14:compatExt spid="_x0000_s80076"/>
                </a:ext>
                <a:ext uri="{FF2B5EF4-FFF2-40B4-BE49-F238E27FC236}">
                  <a16:creationId xmlns:a16="http://schemas.microsoft.com/office/drawing/2014/main" id="{00000000-0008-0000-0400-0000C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49</xdr:row>
          <xdr:rowOff>9525</xdr:rowOff>
        </xdr:from>
        <xdr:to>
          <xdr:col>20</xdr:col>
          <xdr:colOff>76200</xdr:colOff>
          <xdr:row>50</xdr:row>
          <xdr:rowOff>9525</xdr:rowOff>
        </xdr:to>
        <xdr:sp macro="" textlink="">
          <xdr:nvSpPr>
            <xdr:cNvPr id="80077" name="Check Box 205" hidden="1">
              <a:extLst>
                <a:ext uri="{63B3BB69-23CF-44E3-9099-C40C66FF867C}">
                  <a14:compatExt spid="_x0000_s80077"/>
                </a:ext>
                <a:ext uri="{FF2B5EF4-FFF2-40B4-BE49-F238E27FC236}">
                  <a16:creationId xmlns:a16="http://schemas.microsoft.com/office/drawing/2014/main" id="{00000000-0008-0000-0400-0000C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49</xdr:row>
          <xdr:rowOff>28575</xdr:rowOff>
        </xdr:from>
        <xdr:to>
          <xdr:col>23</xdr:col>
          <xdr:colOff>76200</xdr:colOff>
          <xdr:row>50</xdr:row>
          <xdr:rowOff>9525</xdr:rowOff>
        </xdr:to>
        <xdr:sp macro="" textlink="">
          <xdr:nvSpPr>
            <xdr:cNvPr id="80078" name="Check Box 206" hidden="1">
              <a:extLst>
                <a:ext uri="{63B3BB69-23CF-44E3-9099-C40C66FF867C}">
                  <a14:compatExt spid="_x0000_s80078"/>
                </a:ext>
                <a:ext uri="{FF2B5EF4-FFF2-40B4-BE49-F238E27FC236}">
                  <a16:creationId xmlns:a16="http://schemas.microsoft.com/office/drawing/2014/main" id="{00000000-0008-0000-0400-0000C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64</xdr:row>
          <xdr:rowOff>19050</xdr:rowOff>
        </xdr:from>
        <xdr:to>
          <xdr:col>7</xdr:col>
          <xdr:colOff>0</xdr:colOff>
          <xdr:row>65</xdr:row>
          <xdr:rowOff>0</xdr:rowOff>
        </xdr:to>
        <xdr:sp macro="" textlink="">
          <xdr:nvSpPr>
            <xdr:cNvPr id="80079" name="Drop Down 207" hidden="1">
              <a:extLst>
                <a:ext uri="{63B3BB69-23CF-44E3-9099-C40C66FF867C}">
                  <a14:compatExt spid="_x0000_s80079"/>
                </a:ext>
                <a:ext uri="{FF2B5EF4-FFF2-40B4-BE49-F238E27FC236}">
                  <a16:creationId xmlns:a16="http://schemas.microsoft.com/office/drawing/2014/main" id="{00000000-0008-0000-0400-0000C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65</xdr:row>
          <xdr:rowOff>28575</xdr:rowOff>
        </xdr:from>
        <xdr:to>
          <xdr:col>7</xdr:col>
          <xdr:colOff>0</xdr:colOff>
          <xdr:row>66</xdr:row>
          <xdr:rowOff>0</xdr:rowOff>
        </xdr:to>
        <xdr:sp macro="" textlink="">
          <xdr:nvSpPr>
            <xdr:cNvPr id="80080" name="Drop Down 208" hidden="1">
              <a:extLst>
                <a:ext uri="{63B3BB69-23CF-44E3-9099-C40C66FF867C}">
                  <a14:compatExt spid="_x0000_s80080"/>
                </a:ext>
                <a:ext uri="{FF2B5EF4-FFF2-40B4-BE49-F238E27FC236}">
                  <a16:creationId xmlns:a16="http://schemas.microsoft.com/office/drawing/2014/main" id="{00000000-0008-0000-0400-0000D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66</xdr:row>
          <xdr:rowOff>28575</xdr:rowOff>
        </xdr:from>
        <xdr:to>
          <xdr:col>7</xdr:col>
          <xdr:colOff>0</xdr:colOff>
          <xdr:row>66</xdr:row>
          <xdr:rowOff>209550</xdr:rowOff>
        </xdr:to>
        <xdr:sp macro="" textlink="">
          <xdr:nvSpPr>
            <xdr:cNvPr id="80081" name="Drop Down 209" hidden="1">
              <a:extLst>
                <a:ext uri="{63B3BB69-23CF-44E3-9099-C40C66FF867C}">
                  <a14:compatExt spid="_x0000_s80081"/>
                </a:ext>
                <a:ext uri="{FF2B5EF4-FFF2-40B4-BE49-F238E27FC236}">
                  <a16:creationId xmlns:a16="http://schemas.microsoft.com/office/drawing/2014/main" id="{00000000-0008-0000-0400-0000D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67</xdr:row>
          <xdr:rowOff>28575</xdr:rowOff>
        </xdr:from>
        <xdr:to>
          <xdr:col>7</xdr:col>
          <xdr:colOff>0</xdr:colOff>
          <xdr:row>67</xdr:row>
          <xdr:rowOff>209550</xdr:rowOff>
        </xdr:to>
        <xdr:sp macro="" textlink="">
          <xdr:nvSpPr>
            <xdr:cNvPr id="80082" name="Drop Down 210" hidden="1">
              <a:extLst>
                <a:ext uri="{63B3BB69-23CF-44E3-9099-C40C66FF867C}">
                  <a14:compatExt spid="_x0000_s80082"/>
                </a:ext>
                <a:ext uri="{FF2B5EF4-FFF2-40B4-BE49-F238E27FC236}">
                  <a16:creationId xmlns:a16="http://schemas.microsoft.com/office/drawing/2014/main" id="{00000000-0008-0000-0400-0000D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68</xdr:row>
          <xdr:rowOff>28575</xdr:rowOff>
        </xdr:from>
        <xdr:to>
          <xdr:col>7</xdr:col>
          <xdr:colOff>0</xdr:colOff>
          <xdr:row>68</xdr:row>
          <xdr:rowOff>209550</xdr:rowOff>
        </xdr:to>
        <xdr:sp macro="" textlink="">
          <xdr:nvSpPr>
            <xdr:cNvPr id="80083" name="Drop Down 211" hidden="1">
              <a:extLst>
                <a:ext uri="{63B3BB69-23CF-44E3-9099-C40C66FF867C}">
                  <a14:compatExt spid="_x0000_s80083"/>
                </a:ext>
                <a:ext uri="{FF2B5EF4-FFF2-40B4-BE49-F238E27FC236}">
                  <a16:creationId xmlns:a16="http://schemas.microsoft.com/office/drawing/2014/main" id="{00000000-0008-0000-0400-0000D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69</xdr:row>
          <xdr:rowOff>28575</xdr:rowOff>
        </xdr:from>
        <xdr:to>
          <xdr:col>7</xdr:col>
          <xdr:colOff>0</xdr:colOff>
          <xdr:row>69</xdr:row>
          <xdr:rowOff>209550</xdr:rowOff>
        </xdr:to>
        <xdr:sp macro="" textlink="">
          <xdr:nvSpPr>
            <xdr:cNvPr id="80084" name="Drop Down 212" hidden="1">
              <a:extLst>
                <a:ext uri="{63B3BB69-23CF-44E3-9099-C40C66FF867C}">
                  <a14:compatExt spid="_x0000_s80084"/>
                </a:ext>
                <a:ext uri="{FF2B5EF4-FFF2-40B4-BE49-F238E27FC236}">
                  <a16:creationId xmlns:a16="http://schemas.microsoft.com/office/drawing/2014/main" id="{00000000-0008-0000-0400-0000D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97</xdr:row>
          <xdr:rowOff>28575</xdr:rowOff>
        </xdr:from>
        <xdr:to>
          <xdr:col>8</xdr:col>
          <xdr:colOff>209550</xdr:colOff>
          <xdr:row>98</xdr:row>
          <xdr:rowOff>9525</xdr:rowOff>
        </xdr:to>
        <xdr:sp macro="" textlink="">
          <xdr:nvSpPr>
            <xdr:cNvPr id="80085" name="Drop Down 213" hidden="1">
              <a:extLst>
                <a:ext uri="{63B3BB69-23CF-44E3-9099-C40C66FF867C}">
                  <a14:compatExt spid="_x0000_s80085"/>
                </a:ext>
                <a:ext uri="{FF2B5EF4-FFF2-40B4-BE49-F238E27FC236}">
                  <a16:creationId xmlns:a16="http://schemas.microsoft.com/office/drawing/2014/main" id="{00000000-0008-0000-0400-0000D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98</xdr:row>
          <xdr:rowOff>28575</xdr:rowOff>
        </xdr:from>
        <xdr:to>
          <xdr:col>8</xdr:col>
          <xdr:colOff>209550</xdr:colOff>
          <xdr:row>99</xdr:row>
          <xdr:rowOff>9525</xdr:rowOff>
        </xdr:to>
        <xdr:sp macro="" textlink="">
          <xdr:nvSpPr>
            <xdr:cNvPr id="80086" name="Drop Down 214" hidden="1">
              <a:extLst>
                <a:ext uri="{63B3BB69-23CF-44E3-9099-C40C66FF867C}">
                  <a14:compatExt spid="_x0000_s80086"/>
                </a:ext>
                <a:ext uri="{FF2B5EF4-FFF2-40B4-BE49-F238E27FC236}">
                  <a16:creationId xmlns:a16="http://schemas.microsoft.com/office/drawing/2014/main" id="{00000000-0008-0000-0400-0000D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99</xdr:row>
          <xdr:rowOff>28575</xdr:rowOff>
        </xdr:from>
        <xdr:to>
          <xdr:col>8</xdr:col>
          <xdr:colOff>209550</xdr:colOff>
          <xdr:row>100</xdr:row>
          <xdr:rowOff>9525</xdr:rowOff>
        </xdr:to>
        <xdr:sp macro="" textlink="">
          <xdr:nvSpPr>
            <xdr:cNvPr id="80087" name="Drop Down 215" hidden="1">
              <a:extLst>
                <a:ext uri="{63B3BB69-23CF-44E3-9099-C40C66FF867C}">
                  <a14:compatExt spid="_x0000_s80087"/>
                </a:ext>
                <a:ext uri="{FF2B5EF4-FFF2-40B4-BE49-F238E27FC236}">
                  <a16:creationId xmlns:a16="http://schemas.microsoft.com/office/drawing/2014/main" id="{00000000-0008-0000-0400-0000D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100</xdr:row>
          <xdr:rowOff>38100</xdr:rowOff>
        </xdr:from>
        <xdr:to>
          <xdr:col>8</xdr:col>
          <xdr:colOff>209550</xdr:colOff>
          <xdr:row>101</xdr:row>
          <xdr:rowOff>9525</xdr:rowOff>
        </xdr:to>
        <xdr:sp macro="" textlink="">
          <xdr:nvSpPr>
            <xdr:cNvPr id="80088" name="Drop Down 216" hidden="1">
              <a:extLst>
                <a:ext uri="{63B3BB69-23CF-44E3-9099-C40C66FF867C}">
                  <a14:compatExt spid="_x0000_s80088"/>
                </a:ext>
                <a:ext uri="{FF2B5EF4-FFF2-40B4-BE49-F238E27FC236}">
                  <a16:creationId xmlns:a16="http://schemas.microsoft.com/office/drawing/2014/main" id="{00000000-0008-0000-0400-0000D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101</xdr:row>
          <xdr:rowOff>38100</xdr:rowOff>
        </xdr:from>
        <xdr:to>
          <xdr:col>8</xdr:col>
          <xdr:colOff>209550</xdr:colOff>
          <xdr:row>102</xdr:row>
          <xdr:rowOff>9525</xdr:rowOff>
        </xdr:to>
        <xdr:sp macro="" textlink="">
          <xdr:nvSpPr>
            <xdr:cNvPr id="80089" name="Drop Down 217" hidden="1">
              <a:extLst>
                <a:ext uri="{63B3BB69-23CF-44E3-9099-C40C66FF867C}">
                  <a14:compatExt spid="_x0000_s80089"/>
                </a:ext>
                <a:ext uri="{FF2B5EF4-FFF2-40B4-BE49-F238E27FC236}">
                  <a16:creationId xmlns:a16="http://schemas.microsoft.com/office/drawing/2014/main" id="{00000000-0008-0000-0400-0000D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102</xdr:row>
          <xdr:rowOff>38100</xdr:rowOff>
        </xdr:from>
        <xdr:to>
          <xdr:col>8</xdr:col>
          <xdr:colOff>209550</xdr:colOff>
          <xdr:row>103</xdr:row>
          <xdr:rowOff>9525</xdr:rowOff>
        </xdr:to>
        <xdr:sp macro="" textlink="">
          <xdr:nvSpPr>
            <xdr:cNvPr id="80090" name="Drop Down 218" hidden="1">
              <a:extLst>
                <a:ext uri="{63B3BB69-23CF-44E3-9099-C40C66FF867C}">
                  <a14:compatExt spid="_x0000_s80090"/>
                </a:ext>
                <a:ext uri="{FF2B5EF4-FFF2-40B4-BE49-F238E27FC236}">
                  <a16:creationId xmlns:a16="http://schemas.microsoft.com/office/drawing/2014/main" id="{00000000-0008-0000-0400-0000D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120</xdr:row>
          <xdr:rowOff>38100</xdr:rowOff>
        </xdr:from>
        <xdr:to>
          <xdr:col>8</xdr:col>
          <xdr:colOff>209550</xdr:colOff>
          <xdr:row>121</xdr:row>
          <xdr:rowOff>9525</xdr:rowOff>
        </xdr:to>
        <xdr:sp macro="" textlink="">
          <xdr:nvSpPr>
            <xdr:cNvPr id="80091" name="Drop Down 219" hidden="1">
              <a:extLst>
                <a:ext uri="{63B3BB69-23CF-44E3-9099-C40C66FF867C}">
                  <a14:compatExt spid="_x0000_s80091"/>
                </a:ext>
                <a:ext uri="{FF2B5EF4-FFF2-40B4-BE49-F238E27FC236}">
                  <a16:creationId xmlns:a16="http://schemas.microsoft.com/office/drawing/2014/main" id="{00000000-0008-0000-0400-0000D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121</xdr:row>
          <xdr:rowOff>38100</xdr:rowOff>
        </xdr:from>
        <xdr:to>
          <xdr:col>8</xdr:col>
          <xdr:colOff>209550</xdr:colOff>
          <xdr:row>122</xdr:row>
          <xdr:rowOff>9525</xdr:rowOff>
        </xdr:to>
        <xdr:sp macro="" textlink="">
          <xdr:nvSpPr>
            <xdr:cNvPr id="80092" name="Drop Down 220" hidden="1">
              <a:extLst>
                <a:ext uri="{63B3BB69-23CF-44E3-9099-C40C66FF867C}">
                  <a14:compatExt spid="_x0000_s80092"/>
                </a:ext>
                <a:ext uri="{FF2B5EF4-FFF2-40B4-BE49-F238E27FC236}">
                  <a16:creationId xmlns:a16="http://schemas.microsoft.com/office/drawing/2014/main" id="{00000000-0008-0000-0400-0000D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122</xdr:row>
          <xdr:rowOff>38100</xdr:rowOff>
        </xdr:from>
        <xdr:to>
          <xdr:col>8</xdr:col>
          <xdr:colOff>209550</xdr:colOff>
          <xdr:row>123</xdr:row>
          <xdr:rowOff>9525</xdr:rowOff>
        </xdr:to>
        <xdr:sp macro="" textlink="">
          <xdr:nvSpPr>
            <xdr:cNvPr id="80093" name="Drop Down 221" hidden="1">
              <a:extLst>
                <a:ext uri="{63B3BB69-23CF-44E3-9099-C40C66FF867C}">
                  <a14:compatExt spid="_x0000_s80093"/>
                </a:ext>
                <a:ext uri="{FF2B5EF4-FFF2-40B4-BE49-F238E27FC236}">
                  <a16:creationId xmlns:a16="http://schemas.microsoft.com/office/drawing/2014/main" id="{00000000-0008-0000-0400-0000D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123</xdr:row>
          <xdr:rowOff>38100</xdr:rowOff>
        </xdr:from>
        <xdr:to>
          <xdr:col>8</xdr:col>
          <xdr:colOff>209550</xdr:colOff>
          <xdr:row>124</xdr:row>
          <xdr:rowOff>9525</xdr:rowOff>
        </xdr:to>
        <xdr:sp macro="" textlink="">
          <xdr:nvSpPr>
            <xdr:cNvPr id="80094" name="Drop Down 222" hidden="1">
              <a:extLst>
                <a:ext uri="{63B3BB69-23CF-44E3-9099-C40C66FF867C}">
                  <a14:compatExt spid="_x0000_s80094"/>
                </a:ext>
                <a:ext uri="{FF2B5EF4-FFF2-40B4-BE49-F238E27FC236}">
                  <a16:creationId xmlns:a16="http://schemas.microsoft.com/office/drawing/2014/main" id="{00000000-0008-0000-0400-0000D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124</xdr:row>
          <xdr:rowOff>38100</xdr:rowOff>
        </xdr:from>
        <xdr:to>
          <xdr:col>8</xdr:col>
          <xdr:colOff>209550</xdr:colOff>
          <xdr:row>125</xdr:row>
          <xdr:rowOff>9525</xdr:rowOff>
        </xdr:to>
        <xdr:sp macro="" textlink="">
          <xdr:nvSpPr>
            <xdr:cNvPr id="80095" name="Drop Down 223" hidden="1">
              <a:extLst>
                <a:ext uri="{63B3BB69-23CF-44E3-9099-C40C66FF867C}">
                  <a14:compatExt spid="_x0000_s80095"/>
                </a:ext>
                <a:ext uri="{FF2B5EF4-FFF2-40B4-BE49-F238E27FC236}">
                  <a16:creationId xmlns:a16="http://schemas.microsoft.com/office/drawing/2014/main" id="{00000000-0008-0000-0400-0000D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125</xdr:row>
          <xdr:rowOff>38100</xdr:rowOff>
        </xdr:from>
        <xdr:to>
          <xdr:col>8</xdr:col>
          <xdr:colOff>209550</xdr:colOff>
          <xdr:row>126</xdr:row>
          <xdr:rowOff>9525</xdr:rowOff>
        </xdr:to>
        <xdr:sp macro="" textlink="">
          <xdr:nvSpPr>
            <xdr:cNvPr id="80096" name="Drop Down 224" hidden="1">
              <a:extLst>
                <a:ext uri="{63B3BB69-23CF-44E3-9099-C40C66FF867C}">
                  <a14:compatExt spid="_x0000_s80096"/>
                </a:ext>
                <a:ext uri="{FF2B5EF4-FFF2-40B4-BE49-F238E27FC236}">
                  <a16:creationId xmlns:a16="http://schemas.microsoft.com/office/drawing/2014/main" id="{00000000-0008-0000-0400-0000E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143</xdr:row>
          <xdr:rowOff>28575</xdr:rowOff>
        </xdr:from>
        <xdr:to>
          <xdr:col>8</xdr:col>
          <xdr:colOff>209550</xdr:colOff>
          <xdr:row>144</xdr:row>
          <xdr:rowOff>0</xdr:rowOff>
        </xdr:to>
        <xdr:sp macro="" textlink="">
          <xdr:nvSpPr>
            <xdr:cNvPr id="80097" name="Drop Down 225" hidden="1">
              <a:extLst>
                <a:ext uri="{63B3BB69-23CF-44E3-9099-C40C66FF867C}">
                  <a14:compatExt spid="_x0000_s80097"/>
                </a:ext>
                <a:ext uri="{FF2B5EF4-FFF2-40B4-BE49-F238E27FC236}">
                  <a16:creationId xmlns:a16="http://schemas.microsoft.com/office/drawing/2014/main" id="{00000000-0008-0000-0400-0000E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144</xdr:row>
          <xdr:rowOff>28575</xdr:rowOff>
        </xdr:from>
        <xdr:to>
          <xdr:col>8</xdr:col>
          <xdr:colOff>209550</xdr:colOff>
          <xdr:row>145</xdr:row>
          <xdr:rowOff>0</xdr:rowOff>
        </xdr:to>
        <xdr:sp macro="" textlink="">
          <xdr:nvSpPr>
            <xdr:cNvPr id="80098" name="Drop Down 226" hidden="1">
              <a:extLst>
                <a:ext uri="{63B3BB69-23CF-44E3-9099-C40C66FF867C}">
                  <a14:compatExt spid="_x0000_s80098"/>
                </a:ext>
                <a:ext uri="{FF2B5EF4-FFF2-40B4-BE49-F238E27FC236}">
                  <a16:creationId xmlns:a16="http://schemas.microsoft.com/office/drawing/2014/main" id="{00000000-0008-0000-0400-0000E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145</xdr:row>
          <xdr:rowOff>28575</xdr:rowOff>
        </xdr:from>
        <xdr:to>
          <xdr:col>8</xdr:col>
          <xdr:colOff>209550</xdr:colOff>
          <xdr:row>146</xdr:row>
          <xdr:rowOff>0</xdr:rowOff>
        </xdr:to>
        <xdr:sp macro="" textlink="">
          <xdr:nvSpPr>
            <xdr:cNvPr id="80099" name="Drop Down 227" hidden="1">
              <a:extLst>
                <a:ext uri="{63B3BB69-23CF-44E3-9099-C40C66FF867C}">
                  <a14:compatExt spid="_x0000_s80099"/>
                </a:ext>
                <a:ext uri="{FF2B5EF4-FFF2-40B4-BE49-F238E27FC236}">
                  <a16:creationId xmlns:a16="http://schemas.microsoft.com/office/drawing/2014/main" id="{00000000-0008-0000-0400-0000E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146</xdr:row>
          <xdr:rowOff>28575</xdr:rowOff>
        </xdr:from>
        <xdr:to>
          <xdr:col>8</xdr:col>
          <xdr:colOff>209550</xdr:colOff>
          <xdr:row>147</xdr:row>
          <xdr:rowOff>0</xdr:rowOff>
        </xdr:to>
        <xdr:sp macro="" textlink="">
          <xdr:nvSpPr>
            <xdr:cNvPr id="80100" name="Drop Down 228" hidden="1">
              <a:extLst>
                <a:ext uri="{63B3BB69-23CF-44E3-9099-C40C66FF867C}">
                  <a14:compatExt spid="_x0000_s80100"/>
                </a:ext>
                <a:ext uri="{FF2B5EF4-FFF2-40B4-BE49-F238E27FC236}">
                  <a16:creationId xmlns:a16="http://schemas.microsoft.com/office/drawing/2014/main" id="{00000000-0008-0000-0400-0000E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147</xdr:row>
          <xdr:rowOff>28575</xdr:rowOff>
        </xdr:from>
        <xdr:to>
          <xdr:col>8</xdr:col>
          <xdr:colOff>209550</xdr:colOff>
          <xdr:row>148</xdr:row>
          <xdr:rowOff>9525</xdr:rowOff>
        </xdr:to>
        <xdr:sp macro="" textlink="">
          <xdr:nvSpPr>
            <xdr:cNvPr id="80101" name="Drop Down 229" hidden="1">
              <a:extLst>
                <a:ext uri="{63B3BB69-23CF-44E3-9099-C40C66FF867C}">
                  <a14:compatExt spid="_x0000_s80101"/>
                </a:ext>
                <a:ext uri="{FF2B5EF4-FFF2-40B4-BE49-F238E27FC236}">
                  <a16:creationId xmlns:a16="http://schemas.microsoft.com/office/drawing/2014/main" id="{00000000-0008-0000-0400-0000E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148</xdr:row>
          <xdr:rowOff>28575</xdr:rowOff>
        </xdr:from>
        <xdr:to>
          <xdr:col>8</xdr:col>
          <xdr:colOff>209550</xdr:colOff>
          <xdr:row>149</xdr:row>
          <xdr:rowOff>19050</xdr:rowOff>
        </xdr:to>
        <xdr:sp macro="" textlink="">
          <xdr:nvSpPr>
            <xdr:cNvPr id="80102" name="Drop Down 230" hidden="1">
              <a:extLst>
                <a:ext uri="{63B3BB69-23CF-44E3-9099-C40C66FF867C}">
                  <a14:compatExt spid="_x0000_s80102"/>
                </a:ext>
                <a:ext uri="{FF2B5EF4-FFF2-40B4-BE49-F238E27FC236}">
                  <a16:creationId xmlns:a16="http://schemas.microsoft.com/office/drawing/2014/main" id="{00000000-0008-0000-0400-0000E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166</xdr:row>
          <xdr:rowOff>19050</xdr:rowOff>
        </xdr:from>
        <xdr:to>
          <xdr:col>8</xdr:col>
          <xdr:colOff>209550</xdr:colOff>
          <xdr:row>167</xdr:row>
          <xdr:rowOff>0</xdr:rowOff>
        </xdr:to>
        <xdr:sp macro="" textlink="">
          <xdr:nvSpPr>
            <xdr:cNvPr id="80103" name="Drop Down 231" hidden="1">
              <a:extLst>
                <a:ext uri="{63B3BB69-23CF-44E3-9099-C40C66FF867C}">
                  <a14:compatExt spid="_x0000_s80103"/>
                </a:ext>
                <a:ext uri="{FF2B5EF4-FFF2-40B4-BE49-F238E27FC236}">
                  <a16:creationId xmlns:a16="http://schemas.microsoft.com/office/drawing/2014/main" id="{00000000-0008-0000-0400-0000E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167</xdr:row>
          <xdr:rowOff>19050</xdr:rowOff>
        </xdr:from>
        <xdr:to>
          <xdr:col>8</xdr:col>
          <xdr:colOff>209550</xdr:colOff>
          <xdr:row>168</xdr:row>
          <xdr:rowOff>0</xdr:rowOff>
        </xdr:to>
        <xdr:sp macro="" textlink="">
          <xdr:nvSpPr>
            <xdr:cNvPr id="80104" name="Drop Down 232" hidden="1">
              <a:extLst>
                <a:ext uri="{63B3BB69-23CF-44E3-9099-C40C66FF867C}">
                  <a14:compatExt spid="_x0000_s80104"/>
                </a:ext>
                <a:ext uri="{FF2B5EF4-FFF2-40B4-BE49-F238E27FC236}">
                  <a16:creationId xmlns:a16="http://schemas.microsoft.com/office/drawing/2014/main" id="{00000000-0008-0000-0400-0000E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168</xdr:row>
          <xdr:rowOff>19050</xdr:rowOff>
        </xdr:from>
        <xdr:to>
          <xdr:col>8</xdr:col>
          <xdr:colOff>209550</xdr:colOff>
          <xdr:row>169</xdr:row>
          <xdr:rowOff>0</xdr:rowOff>
        </xdr:to>
        <xdr:sp macro="" textlink="">
          <xdr:nvSpPr>
            <xdr:cNvPr id="80105" name="Drop Down 233" hidden="1">
              <a:extLst>
                <a:ext uri="{63B3BB69-23CF-44E3-9099-C40C66FF867C}">
                  <a14:compatExt spid="_x0000_s80105"/>
                </a:ext>
                <a:ext uri="{FF2B5EF4-FFF2-40B4-BE49-F238E27FC236}">
                  <a16:creationId xmlns:a16="http://schemas.microsoft.com/office/drawing/2014/main" id="{00000000-0008-0000-0400-0000E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169</xdr:row>
          <xdr:rowOff>19050</xdr:rowOff>
        </xdr:from>
        <xdr:to>
          <xdr:col>8</xdr:col>
          <xdr:colOff>209550</xdr:colOff>
          <xdr:row>170</xdr:row>
          <xdr:rowOff>0</xdr:rowOff>
        </xdr:to>
        <xdr:sp macro="" textlink="">
          <xdr:nvSpPr>
            <xdr:cNvPr id="80106" name="Drop Down 234" hidden="1">
              <a:extLst>
                <a:ext uri="{63B3BB69-23CF-44E3-9099-C40C66FF867C}">
                  <a14:compatExt spid="_x0000_s80106"/>
                </a:ext>
                <a:ext uri="{FF2B5EF4-FFF2-40B4-BE49-F238E27FC236}">
                  <a16:creationId xmlns:a16="http://schemas.microsoft.com/office/drawing/2014/main" id="{00000000-0008-0000-0400-0000E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170</xdr:row>
          <xdr:rowOff>19050</xdr:rowOff>
        </xdr:from>
        <xdr:to>
          <xdr:col>8</xdr:col>
          <xdr:colOff>209550</xdr:colOff>
          <xdr:row>171</xdr:row>
          <xdr:rowOff>9525</xdr:rowOff>
        </xdr:to>
        <xdr:sp macro="" textlink="">
          <xdr:nvSpPr>
            <xdr:cNvPr id="80107" name="Drop Down 235" hidden="1">
              <a:extLst>
                <a:ext uri="{63B3BB69-23CF-44E3-9099-C40C66FF867C}">
                  <a14:compatExt spid="_x0000_s80107"/>
                </a:ext>
                <a:ext uri="{FF2B5EF4-FFF2-40B4-BE49-F238E27FC236}">
                  <a16:creationId xmlns:a16="http://schemas.microsoft.com/office/drawing/2014/main" id="{00000000-0008-0000-0400-0000E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171</xdr:row>
          <xdr:rowOff>28575</xdr:rowOff>
        </xdr:from>
        <xdr:to>
          <xdr:col>8</xdr:col>
          <xdr:colOff>209550</xdr:colOff>
          <xdr:row>172</xdr:row>
          <xdr:rowOff>19050</xdr:rowOff>
        </xdr:to>
        <xdr:sp macro="" textlink="">
          <xdr:nvSpPr>
            <xdr:cNvPr id="80108" name="Drop Down 236" hidden="1">
              <a:extLst>
                <a:ext uri="{63B3BB69-23CF-44E3-9099-C40C66FF867C}">
                  <a14:compatExt spid="_x0000_s80108"/>
                </a:ext>
                <a:ext uri="{FF2B5EF4-FFF2-40B4-BE49-F238E27FC236}">
                  <a16:creationId xmlns:a16="http://schemas.microsoft.com/office/drawing/2014/main" id="{00000000-0008-0000-0400-0000E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189</xdr:row>
          <xdr:rowOff>19050</xdr:rowOff>
        </xdr:from>
        <xdr:to>
          <xdr:col>8</xdr:col>
          <xdr:colOff>209550</xdr:colOff>
          <xdr:row>190</xdr:row>
          <xdr:rowOff>9525</xdr:rowOff>
        </xdr:to>
        <xdr:sp macro="" textlink="">
          <xdr:nvSpPr>
            <xdr:cNvPr id="80109" name="Drop Down 237" hidden="1">
              <a:extLst>
                <a:ext uri="{63B3BB69-23CF-44E3-9099-C40C66FF867C}">
                  <a14:compatExt spid="_x0000_s80109"/>
                </a:ext>
                <a:ext uri="{FF2B5EF4-FFF2-40B4-BE49-F238E27FC236}">
                  <a16:creationId xmlns:a16="http://schemas.microsoft.com/office/drawing/2014/main" id="{00000000-0008-0000-0400-0000E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190</xdr:row>
          <xdr:rowOff>19050</xdr:rowOff>
        </xdr:from>
        <xdr:to>
          <xdr:col>8</xdr:col>
          <xdr:colOff>209550</xdr:colOff>
          <xdr:row>191</xdr:row>
          <xdr:rowOff>9525</xdr:rowOff>
        </xdr:to>
        <xdr:sp macro="" textlink="">
          <xdr:nvSpPr>
            <xdr:cNvPr id="80110" name="Drop Down 238" hidden="1">
              <a:extLst>
                <a:ext uri="{63B3BB69-23CF-44E3-9099-C40C66FF867C}">
                  <a14:compatExt spid="_x0000_s80110"/>
                </a:ext>
                <a:ext uri="{FF2B5EF4-FFF2-40B4-BE49-F238E27FC236}">
                  <a16:creationId xmlns:a16="http://schemas.microsoft.com/office/drawing/2014/main" id="{00000000-0008-0000-0400-0000E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191</xdr:row>
          <xdr:rowOff>28575</xdr:rowOff>
        </xdr:from>
        <xdr:to>
          <xdr:col>8</xdr:col>
          <xdr:colOff>209550</xdr:colOff>
          <xdr:row>192</xdr:row>
          <xdr:rowOff>19050</xdr:rowOff>
        </xdr:to>
        <xdr:sp macro="" textlink="">
          <xdr:nvSpPr>
            <xdr:cNvPr id="80111" name="Drop Down 239" hidden="1">
              <a:extLst>
                <a:ext uri="{63B3BB69-23CF-44E3-9099-C40C66FF867C}">
                  <a14:compatExt spid="_x0000_s80111"/>
                </a:ext>
                <a:ext uri="{FF2B5EF4-FFF2-40B4-BE49-F238E27FC236}">
                  <a16:creationId xmlns:a16="http://schemas.microsoft.com/office/drawing/2014/main" id="{00000000-0008-0000-0400-0000E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192</xdr:row>
          <xdr:rowOff>28575</xdr:rowOff>
        </xdr:from>
        <xdr:to>
          <xdr:col>8</xdr:col>
          <xdr:colOff>209550</xdr:colOff>
          <xdr:row>193</xdr:row>
          <xdr:rowOff>19050</xdr:rowOff>
        </xdr:to>
        <xdr:sp macro="" textlink="">
          <xdr:nvSpPr>
            <xdr:cNvPr id="80112" name="Drop Down 240" hidden="1">
              <a:extLst>
                <a:ext uri="{63B3BB69-23CF-44E3-9099-C40C66FF867C}">
                  <a14:compatExt spid="_x0000_s80112"/>
                </a:ext>
                <a:ext uri="{FF2B5EF4-FFF2-40B4-BE49-F238E27FC236}">
                  <a16:creationId xmlns:a16="http://schemas.microsoft.com/office/drawing/2014/main" id="{00000000-0008-0000-0400-0000F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193</xdr:row>
          <xdr:rowOff>38100</xdr:rowOff>
        </xdr:from>
        <xdr:to>
          <xdr:col>8</xdr:col>
          <xdr:colOff>209550</xdr:colOff>
          <xdr:row>194</xdr:row>
          <xdr:rowOff>28575</xdr:rowOff>
        </xdr:to>
        <xdr:sp macro="" textlink="">
          <xdr:nvSpPr>
            <xdr:cNvPr id="80113" name="Drop Down 241" hidden="1">
              <a:extLst>
                <a:ext uri="{63B3BB69-23CF-44E3-9099-C40C66FF867C}">
                  <a14:compatExt spid="_x0000_s80113"/>
                </a:ext>
                <a:ext uri="{FF2B5EF4-FFF2-40B4-BE49-F238E27FC236}">
                  <a16:creationId xmlns:a16="http://schemas.microsoft.com/office/drawing/2014/main" id="{00000000-0008-0000-0400-0000F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194</xdr:row>
          <xdr:rowOff>38100</xdr:rowOff>
        </xdr:from>
        <xdr:to>
          <xdr:col>8</xdr:col>
          <xdr:colOff>209550</xdr:colOff>
          <xdr:row>195</xdr:row>
          <xdr:rowOff>19050</xdr:rowOff>
        </xdr:to>
        <xdr:sp macro="" textlink="">
          <xdr:nvSpPr>
            <xdr:cNvPr id="80114" name="Drop Down 242" hidden="1">
              <a:extLst>
                <a:ext uri="{63B3BB69-23CF-44E3-9099-C40C66FF867C}">
                  <a14:compatExt spid="_x0000_s80114"/>
                </a:ext>
                <a:ext uri="{FF2B5EF4-FFF2-40B4-BE49-F238E27FC236}">
                  <a16:creationId xmlns:a16="http://schemas.microsoft.com/office/drawing/2014/main" id="{00000000-0008-0000-0400-0000F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212</xdr:row>
          <xdr:rowOff>19050</xdr:rowOff>
        </xdr:from>
        <xdr:to>
          <xdr:col>8</xdr:col>
          <xdr:colOff>209550</xdr:colOff>
          <xdr:row>212</xdr:row>
          <xdr:rowOff>219075</xdr:rowOff>
        </xdr:to>
        <xdr:sp macro="" textlink="">
          <xdr:nvSpPr>
            <xdr:cNvPr id="80115" name="Drop Down 243" hidden="1">
              <a:extLst>
                <a:ext uri="{63B3BB69-23CF-44E3-9099-C40C66FF867C}">
                  <a14:compatExt spid="_x0000_s80115"/>
                </a:ext>
                <a:ext uri="{FF2B5EF4-FFF2-40B4-BE49-F238E27FC236}">
                  <a16:creationId xmlns:a16="http://schemas.microsoft.com/office/drawing/2014/main" id="{00000000-0008-0000-0400-0000F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213</xdr:row>
          <xdr:rowOff>19050</xdr:rowOff>
        </xdr:from>
        <xdr:to>
          <xdr:col>8</xdr:col>
          <xdr:colOff>209550</xdr:colOff>
          <xdr:row>213</xdr:row>
          <xdr:rowOff>219075</xdr:rowOff>
        </xdr:to>
        <xdr:sp macro="" textlink="">
          <xdr:nvSpPr>
            <xdr:cNvPr id="80116" name="Drop Down 244" hidden="1">
              <a:extLst>
                <a:ext uri="{63B3BB69-23CF-44E3-9099-C40C66FF867C}">
                  <a14:compatExt spid="_x0000_s80116"/>
                </a:ext>
                <a:ext uri="{FF2B5EF4-FFF2-40B4-BE49-F238E27FC236}">
                  <a16:creationId xmlns:a16="http://schemas.microsoft.com/office/drawing/2014/main" id="{00000000-0008-0000-0400-0000F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214</xdr:row>
          <xdr:rowOff>19050</xdr:rowOff>
        </xdr:from>
        <xdr:to>
          <xdr:col>8</xdr:col>
          <xdr:colOff>209550</xdr:colOff>
          <xdr:row>214</xdr:row>
          <xdr:rowOff>219075</xdr:rowOff>
        </xdr:to>
        <xdr:sp macro="" textlink="">
          <xdr:nvSpPr>
            <xdr:cNvPr id="80117" name="Drop Down 245" hidden="1">
              <a:extLst>
                <a:ext uri="{63B3BB69-23CF-44E3-9099-C40C66FF867C}">
                  <a14:compatExt spid="_x0000_s80117"/>
                </a:ext>
                <a:ext uri="{FF2B5EF4-FFF2-40B4-BE49-F238E27FC236}">
                  <a16:creationId xmlns:a16="http://schemas.microsoft.com/office/drawing/2014/main" id="{00000000-0008-0000-0400-0000F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215</xdr:row>
          <xdr:rowOff>19050</xdr:rowOff>
        </xdr:from>
        <xdr:to>
          <xdr:col>8</xdr:col>
          <xdr:colOff>209550</xdr:colOff>
          <xdr:row>215</xdr:row>
          <xdr:rowOff>219075</xdr:rowOff>
        </xdr:to>
        <xdr:sp macro="" textlink="">
          <xdr:nvSpPr>
            <xdr:cNvPr id="80118" name="Drop Down 246" hidden="1">
              <a:extLst>
                <a:ext uri="{63B3BB69-23CF-44E3-9099-C40C66FF867C}">
                  <a14:compatExt spid="_x0000_s80118"/>
                </a:ext>
                <a:ext uri="{FF2B5EF4-FFF2-40B4-BE49-F238E27FC236}">
                  <a16:creationId xmlns:a16="http://schemas.microsoft.com/office/drawing/2014/main" id="{00000000-0008-0000-0400-0000F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216</xdr:row>
          <xdr:rowOff>19050</xdr:rowOff>
        </xdr:from>
        <xdr:to>
          <xdr:col>8</xdr:col>
          <xdr:colOff>209550</xdr:colOff>
          <xdr:row>217</xdr:row>
          <xdr:rowOff>0</xdr:rowOff>
        </xdr:to>
        <xdr:sp macro="" textlink="">
          <xdr:nvSpPr>
            <xdr:cNvPr id="80119" name="Drop Down 247" hidden="1">
              <a:extLst>
                <a:ext uri="{63B3BB69-23CF-44E3-9099-C40C66FF867C}">
                  <a14:compatExt spid="_x0000_s80119"/>
                </a:ext>
                <a:ext uri="{FF2B5EF4-FFF2-40B4-BE49-F238E27FC236}">
                  <a16:creationId xmlns:a16="http://schemas.microsoft.com/office/drawing/2014/main" id="{00000000-0008-0000-0400-0000F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217</xdr:row>
          <xdr:rowOff>19050</xdr:rowOff>
        </xdr:from>
        <xdr:to>
          <xdr:col>8</xdr:col>
          <xdr:colOff>209550</xdr:colOff>
          <xdr:row>218</xdr:row>
          <xdr:rowOff>9525</xdr:rowOff>
        </xdr:to>
        <xdr:sp macro="" textlink="">
          <xdr:nvSpPr>
            <xdr:cNvPr id="80120" name="Drop Down 248" hidden="1">
              <a:extLst>
                <a:ext uri="{63B3BB69-23CF-44E3-9099-C40C66FF867C}">
                  <a14:compatExt spid="_x0000_s80120"/>
                </a:ext>
                <a:ext uri="{FF2B5EF4-FFF2-40B4-BE49-F238E27FC236}">
                  <a16:creationId xmlns:a16="http://schemas.microsoft.com/office/drawing/2014/main" id="{00000000-0008-0000-0400-0000F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209549</xdr:colOff>
      <xdr:row>282</xdr:row>
      <xdr:rowOff>140766</xdr:rowOff>
    </xdr:from>
    <xdr:to>
      <xdr:col>16</xdr:col>
      <xdr:colOff>133349</xdr:colOff>
      <xdr:row>283</xdr:row>
      <xdr:rowOff>217576</xdr:rowOff>
    </xdr:to>
    <xdr:sp macro="" textlink="">
      <xdr:nvSpPr>
        <xdr:cNvPr id="275" name="Text Box 4">
          <a:extLst>
            <a:ext uri="{FF2B5EF4-FFF2-40B4-BE49-F238E27FC236}">
              <a16:creationId xmlns:a16="http://schemas.microsoft.com/office/drawing/2014/main" id="{00000000-0008-0000-0400-000013010000}"/>
            </a:ext>
          </a:extLst>
        </xdr:cNvPr>
        <xdr:cNvSpPr txBox="1">
          <a:spLocks noChangeArrowheads="1"/>
        </xdr:cNvSpPr>
      </xdr:nvSpPr>
      <xdr:spPr bwMode="auto">
        <a:xfrm>
          <a:off x="4924424" y="51604341"/>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383</xdr:row>
      <xdr:rowOff>157590</xdr:rowOff>
    </xdr:from>
    <xdr:to>
      <xdr:col>23</xdr:col>
      <xdr:colOff>209549</xdr:colOff>
      <xdr:row>388</xdr:row>
      <xdr:rowOff>74783</xdr:rowOff>
    </xdr:to>
    <xdr:sp macro="" textlink="">
      <xdr:nvSpPr>
        <xdr:cNvPr id="276" name="WordArt 212">
          <a:extLst>
            <a:ext uri="{FF2B5EF4-FFF2-40B4-BE49-F238E27FC236}">
              <a16:creationId xmlns:a16="http://schemas.microsoft.com/office/drawing/2014/main" id="{00000000-0008-0000-0400-000014010000}"/>
            </a:ext>
          </a:extLst>
        </xdr:cNvPr>
        <xdr:cNvSpPr>
          <a:spLocks noChangeArrowheads="1" noChangeShapeType="1" noTextEdit="1"/>
        </xdr:cNvSpPr>
      </xdr:nvSpPr>
      <xdr:spPr bwMode="auto">
        <a:xfrm>
          <a:off x="5438774" y="6831849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406</xdr:row>
      <xdr:rowOff>171654</xdr:rowOff>
    </xdr:from>
    <xdr:to>
      <xdr:col>23</xdr:col>
      <xdr:colOff>209549</xdr:colOff>
      <xdr:row>411</xdr:row>
      <xdr:rowOff>88846</xdr:rowOff>
    </xdr:to>
    <xdr:sp macro="" textlink="">
      <xdr:nvSpPr>
        <xdr:cNvPr id="277" name="WordArt 213">
          <a:extLst>
            <a:ext uri="{FF2B5EF4-FFF2-40B4-BE49-F238E27FC236}">
              <a16:creationId xmlns:a16="http://schemas.microsoft.com/office/drawing/2014/main" id="{00000000-0008-0000-0400-000015010000}"/>
            </a:ext>
          </a:extLst>
        </xdr:cNvPr>
        <xdr:cNvSpPr>
          <a:spLocks noChangeArrowheads="1" noChangeShapeType="1" noTextEdit="1"/>
        </xdr:cNvSpPr>
      </xdr:nvSpPr>
      <xdr:spPr bwMode="auto">
        <a:xfrm>
          <a:off x="5438774" y="73380804"/>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429</xdr:row>
      <xdr:rowOff>185688</xdr:rowOff>
    </xdr:from>
    <xdr:to>
      <xdr:col>23</xdr:col>
      <xdr:colOff>209549</xdr:colOff>
      <xdr:row>434</xdr:row>
      <xdr:rowOff>102881</xdr:rowOff>
    </xdr:to>
    <xdr:sp macro="" textlink="">
      <xdr:nvSpPr>
        <xdr:cNvPr id="278" name="WordArt 214">
          <a:extLst>
            <a:ext uri="{FF2B5EF4-FFF2-40B4-BE49-F238E27FC236}">
              <a16:creationId xmlns:a16="http://schemas.microsoft.com/office/drawing/2014/main" id="{00000000-0008-0000-0400-000016010000}"/>
            </a:ext>
          </a:extLst>
        </xdr:cNvPr>
        <xdr:cNvSpPr>
          <a:spLocks noChangeArrowheads="1" noChangeShapeType="1" noTextEdit="1"/>
        </xdr:cNvSpPr>
      </xdr:nvSpPr>
      <xdr:spPr bwMode="auto">
        <a:xfrm>
          <a:off x="5438774" y="7843356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360</xdr:row>
      <xdr:rowOff>153132</xdr:rowOff>
    </xdr:from>
    <xdr:to>
      <xdr:col>23</xdr:col>
      <xdr:colOff>209549</xdr:colOff>
      <xdr:row>365</xdr:row>
      <xdr:rowOff>60801</xdr:rowOff>
    </xdr:to>
    <xdr:sp macro="" textlink="">
      <xdr:nvSpPr>
        <xdr:cNvPr id="279" name="WordArt 215">
          <a:extLst>
            <a:ext uri="{FF2B5EF4-FFF2-40B4-BE49-F238E27FC236}">
              <a16:creationId xmlns:a16="http://schemas.microsoft.com/office/drawing/2014/main" id="{00000000-0008-0000-0400-000017010000}"/>
            </a:ext>
          </a:extLst>
        </xdr:cNvPr>
        <xdr:cNvSpPr>
          <a:spLocks noChangeArrowheads="1" noChangeShapeType="1" noTextEdit="1"/>
        </xdr:cNvSpPr>
      </xdr:nvSpPr>
      <xdr:spPr bwMode="auto">
        <a:xfrm>
          <a:off x="5438774" y="63284832"/>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452</xdr:row>
      <xdr:rowOff>199910</xdr:rowOff>
    </xdr:from>
    <xdr:to>
      <xdr:col>23</xdr:col>
      <xdr:colOff>209549</xdr:colOff>
      <xdr:row>457</xdr:row>
      <xdr:rowOff>117104</xdr:rowOff>
    </xdr:to>
    <xdr:sp macro="" textlink="">
      <xdr:nvSpPr>
        <xdr:cNvPr id="280" name="WordArt 228">
          <a:extLst>
            <a:ext uri="{FF2B5EF4-FFF2-40B4-BE49-F238E27FC236}">
              <a16:creationId xmlns:a16="http://schemas.microsoft.com/office/drawing/2014/main" id="{00000000-0008-0000-0400-000018010000}"/>
            </a:ext>
          </a:extLst>
        </xdr:cNvPr>
        <xdr:cNvSpPr>
          <a:spLocks noChangeArrowheads="1" noChangeShapeType="1" noTextEdit="1"/>
        </xdr:cNvSpPr>
      </xdr:nvSpPr>
      <xdr:spPr bwMode="auto">
        <a:xfrm>
          <a:off x="5438774" y="83553185"/>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475</xdr:row>
      <xdr:rowOff>214053</xdr:rowOff>
    </xdr:from>
    <xdr:to>
      <xdr:col>23</xdr:col>
      <xdr:colOff>209549</xdr:colOff>
      <xdr:row>480</xdr:row>
      <xdr:rowOff>131245</xdr:rowOff>
    </xdr:to>
    <xdr:sp macro="" textlink="">
      <xdr:nvSpPr>
        <xdr:cNvPr id="281" name="WordArt 229">
          <a:extLst>
            <a:ext uri="{FF2B5EF4-FFF2-40B4-BE49-F238E27FC236}">
              <a16:creationId xmlns:a16="http://schemas.microsoft.com/office/drawing/2014/main" id="{00000000-0008-0000-0400-000019010000}"/>
            </a:ext>
          </a:extLst>
        </xdr:cNvPr>
        <xdr:cNvSpPr>
          <a:spLocks noChangeArrowheads="1" noChangeShapeType="1" noTextEdit="1"/>
        </xdr:cNvSpPr>
      </xdr:nvSpPr>
      <xdr:spPr bwMode="auto">
        <a:xfrm>
          <a:off x="5438774" y="88644153"/>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277</xdr:row>
          <xdr:rowOff>0</xdr:rowOff>
        </xdr:from>
        <xdr:to>
          <xdr:col>6</xdr:col>
          <xdr:colOff>209550</xdr:colOff>
          <xdr:row>277</xdr:row>
          <xdr:rowOff>190500</xdr:rowOff>
        </xdr:to>
        <xdr:sp macro="" textlink="">
          <xdr:nvSpPr>
            <xdr:cNvPr id="80121" name="Drop Down 249" hidden="1">
              <a:extLst>
                <a:ext uri="{63B3BB69-23CF-44E3-9099-C40C66FF867C}">
                  <a14:compatExt spid="_x0000_s80121"/>
                </a:ext>
                <a:ext uri="{FF2B5EF4-FFF2-40B4-BE49-F238E27FC236}">
                  <a16:creationId xmlns:a16="http://schemas.microsoft.com/office/drawing/2014/main" id="{00000000-0008-0000-0400-0000F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278</xdr:row>
          <xdr:rowOff>0</xdr:rowOff>
        </xdr:from>
        <xdr:to>
          <xdr:col>6</xdr:col>
          <xdr:colOff>209550</xdr:colOff>
          <xdr:row>278</xdr:row>
          <xdr:rowOff>190500</xdr:rowOff>
        </xdr:to>
        <xdr:sp macro="" textlink="">
          <xdr:nvSpPr>
            <xdr:cNvPr id="80122" name="Drop Down 250" hidden="1">
              <a:extLst>
                <a:ext uri="{63B3BB69-23CF-44E3-9099-C40C66FF867C}">
                  <a14:compatExt spid="_x0000_s80122"/>
                </a:ext>
                <a:ext uri="{FF2B5EF4-FFF2-40B4-BE49-F238E27FC236}">
                  <a16:creationId xmlns:a16="http://schemas.microsoft.com/office/drawing/2014/main" id="{00000000-0008-0000-0400-0000F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279</xdr:row>
          <xdr:rowOff>0</xdr:rowOff>
        </xdr:from>
        <xdr:to>
          <xdr:col>6</xdr:col>
          <xdr:colOff>209550</xdr:colOff>
          <xdr:row>279</xdr:row>
          <xdr:rowOff>190500</xdr:rowOff>
        </xdr:to>
        <xdr:sp macro="" textlink="">
          <xdr:nvSpPr>
            <xdr:cNvPr id="80123" name="Drop Down 251" hidden="1">
              <a:extLst>
                <a:ext uri="{63B3BB69-23CF-44E3-9099-C40C66FF867C}">
                  <a14:compatExt spid="_x0000_s80123"/>
                </a:ext>
                <a:ext uri="{FF2B5EF4-FFF2-40B4-BE49-F238E27FC236}">
                  <a16:creationId xmlns:a16="http://schemas.microsoft.com/office/drawing/2014/main" id="{00000000-0008-0000-0400-0000F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281</xdr:row>
          <xdr:rowOff>19050</xdr:rowOff>
        </xdr:from>
        <xdr:to>
          <xdr:col>3</xdr:col>
          <xdr:colOff>76200</xdr:colOff>
          <xdr:row>282</xdr:row>
          <xdr:rowOff>0</xdr:rowOff>
        </xdr:to>
        <xdr:sp macro="" textlink="">
          <xdr:nvSpPr>
            <xdr:cNvPr id="80124" name="Check Box 252" hidden="1">
              <a:extLst>
                <a:ext uri="{63B3BB69-23CF-44E3-9099-C40C66FF867C}">
                  <a14:compatExt spid="_x0000_s80124"/>
                </a:ext>
                <a:ext uri="{FF2B5EF4-FFF2-40B4-BE49-F238E27FC236}">
                  <a16:creationId xmlns:a16="http://schemas.microsoft.com/office/drawing/2014/main" id="{00000000-0008-0000-0400-0000F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281</xdr:row>
          <xdr:rowOff>19050</xdr:rowOff>
        </xdr:from>
        <xdr:to>
          <xdr:col>6</xdr:col>
          <xdr:colOff>76200</xdr:colOff>
          <xdr:row>282</xdr:row>
          <xdr:rowOff>0</xdr:rowOff>
        </xdr:to>
        <xdr:sp macro="" textlink="">
          <xdr:nvSpPr>
            <xdr:cNvPr id="80125" name="Check Box 253" hidden="1">
              <a:extLst>
                <a:ext uri="{63B3BB69-23CF-44E3-9099-C40C66FF867C}">
                  <a14:compatExt spid="_x0000_s80125"/>
                </a:ext>
                <a:ext uri="{FF2B5EF4-FFF2-40B4-BE49-F238E27FC236}">
                  <a16:creationId xmlns:a16="http://schemas.microsoft.com/office/drawing/2014/main" id="{00000000-0008-0000-0400-0000F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281</xdr:row>
          <xdr:rowOff>19050</xdr:rowOff>
        </xdr:from>
        <xdr:to>
          <xdr:col>9</xdr:col>
          <xdr:colOff>76200</xdr:colOff>
          <xdr:row>282</xdr:row>
          <xdr:rowOff>0</xdr:rowOff>
        </xdr:to>
        <xdr:sp macro="" textlink="">
          <xdr:nvSpPr>
            <xdr:cNvPr id="80126" name="Check Box 254" hidden="1">
              <a:extLst>
                <a:ext uri="{63B3BB69-23CF-44E3-9099-C40C66FF867C}">
                  <a14:compatExt spid="_x0000_s80126"/>
                </a:ext>
                <a:ext uri="{FF2B5EF4-FFF2-40B4-BE49-F238E27FC236}">
                  <a16:creationId xmlns:a16="http://schemas.microsoft.com/office/drawing/2014/main" id="{00000000-0008-0000-0400-0000F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281</xdr:row>
          <xdr:rowOff>9525</xdr:rowOff>
        </xdr:from>
        <xdr:to>
          <xdr:col>12</xdr:col>
          <xdr:colOff>57150</xdr:colOff>
          <xdr:row>282</xdr:row>
          <xdr:rowOff>0</xdr:rowOff>
        </xdr:to>
        <xdr:sp macro="" textlink="">
          <xdr:nvSpPr>
            <xdr:cNvPr id="80127" name="Check Box 255" hidden="1">
              <a:extLst>
                <a:ext uri="{63B3BB69-23CF-44E3-9099-C40C66FF867C}">
                  <a14:compatExt spid="_x0000_s80127"/>
                </a:ext>
                <a:ext uri="{FF2B5EF4-FFF2-40B4-BE49-F238E27FC236}">
                  <a16:creationId xmlns:a16="http://schemas.microsoft.com/office/drawing/2014/main" id="{00000000-0008-0000-0400-0000F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281</xdr:row>
          <xdr:rowOff>19050</xdr:rowOff>
        </xdr:from>
        <xdr:to>
          <xdr:col>15</xdr:col>
          <xdr:colOff>76200</xdr:colOff>
          <xdr:row>282</xdr:row>
          <xdr:rowOff>0</xdr:rowOff>
        </xdr:to>
        <xdr:sp macro="" textlink="">
          <xdr:nvSpPr>
            <xdr:cNvPr id="80128" name="Check Box 256" hidden="1">
              <a:extLst>
                <a:ext uri="{63B3BB69-23CF-44E3-9099-C40C66FF867C}">
                  <a14:compatExt spid="_x0000_s80128"/>
                </a:ext>
                <a:ext uri="{FF2B5EF4-FFF2-40B4-BE49-F238E27FC236}">
                  <a16:creationId xmlns:a16="http://schemas.microsoft.com/office/drawing/2014/main" id="{00000000-0008-0000-0400-00000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281</xdr:row>
          <xdr:rowOff>19050</xdr:rowOff>
        </xdr:from>
        <xdr:to>
          <xdr:col>19</xdr:col>
          <xdr:colOff>76200</xdr:colOff>
          <xdr:row>282</xdr:row>
          <xdr:rowOff>0</xdr:rowOff>
        </xdr:to>
        <xdr:sp macro="" textlink="">
          <xdr:nvSpPr>
            <xdr:cNvPr id="80129" name="Check Box 257" hidden="1">
              <a:extLst>
                <a:ext uri="{63B3BB69-23CF-44E3-9099-C40C66FF867C}">
                  <a14:compatExt spid="_x0000_s80129"/>
                </a:ext>
                <a:ext uri="{FF2B5EF4-FFF2-40B4-BE49-F238E27FC236}">
                  <a16:creationId xmlns:a16="http://schemas.microsoft.com/office/drawing/2014/main" id="{00000000-0008-0000-0400-00000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281</xdr:row>
          <xdr:rowOff>19050</xdr:rowOff>
        </xdr:from>
        <xdr:to>
          <xdr:col>24</xdr:col>
          <xdr:colOff>57150</xdr:colOff>
          <xdr:row>282</xdr:row>
          <xdr:rowOff>0</xdr:rowOff>
        </xdr:to>
        <xdr:sp macro="" textlink="">
          <xdr:nvSpPr>
            <xdr:cNvPr id="80130" name="Check Box 258" hidden="1">
              <a:extLst>
                <a:ext uri="{63B3BB69-23CF-44E3-9099-C40C66FF867C}">
                  <a14:compatExt spid="_x0000_s80130"/>
                </a:ext>
                <a:ext uri="{FF2B5EF4-FFF2-40B4-BE49-F238E27FC236}">
                  <a16:creationId xmlns:a16="http://schemas.microsoft.com/office/drawing/2014/main" id="{00000000-0008-0000-0400-00000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283</xdr:row>
          <xdr:rowOff>19050</xdr:rowOff>
        </xdr:from>
        <xdr:to>
          <xdr:col>12</xdr:col>
          <xdr:colOff>180975</xdr:colOff>
          <xdr:row>283</xdr:row>
          <xdr:rowOff>209550</xdr:rowOff>
        </xdr:to>
        <xdr:sp macro="" textlink="">
          <xdr:nvSpPr>
            <xdr:cNvPr id="80131" name="Drop Down 259" hidden="1">
              <a:extLst>
                <a:ext uri="{63B3BB69-23CF-44E3-9099-C40C66FF867C}">
                  <a14:compatExt spid="_x0000_s80131"/>
                </a:ext>
                <a:ext uri="{FF2B5EF4-FFF2-40B4-BE49-F238E27FC236}">
                  <a16:creationId xmlns:a16="http://schemas.microsoft.com/office/drawing/2014/main" id="{00000000-0008-0000-0400-00000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283</xdr:row>
          <xdr:rowOff>19050</xdr:rowOff>
        </xdr:from>
        <xdr:to>
          <xdr:col>26</xdr:col>
          <xdr:colOff>180975</xdr:colOff>
          <xdr:row>283</xdr:row>
          <xdr:rowOff>209550</xdr:rowOff>
        </xdr:to>
        <xdr:sp macro="" textlink="">
          <xdr:nvSpPr>
            <xdr:cNvPr id="80132" name="Drop Down 260" hidden="1">
              <a:extLst>
                <a:ext uri="{63B3BB69-23CF-44E3-9099-C40C66FF867C}">
                  <a14:compatExt spid="_x0000_s80132"/>
                </a:ext>
                <a:ext uri="{FF2B5EF4-FFF2-40B4-BE49-F238E27FC236}">
                  <a16:creationId xmlns:a16="http://schemas.microsoft.com/office/drawing/2014/main" id="{00000000-0008-0000-0400-00000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309</xdr:row>
          <xdr:rowOff>28575</xdr:rowOff>
        </xdr:from>
        <xdr:to>
          <xdr:col>7</xdr:col>
          <xdr:colOff>0</xdr:colOff>
          <xdr:row>309</xdr:row>
          <xdr:rowOff>209550</xdr:rowOff>
        </xdr:to>
        <xdr:sp macro="" textlink="">
          <xdr:nvSpPr>
            <xdr:cNvPr id="80133" name="Drop Down 261" hidden="1">
              <a:extLst>
                <a:ext uri="{63B3BB69-23CF-44E3-9099-C40C66FF867C}">
                  <a14:compatExt spid="_x0000_s80133"/>
                </a:ext>
                <a:ext uri="{FF2B5EF4-FFF2-40B4-BE49-F238E27FC236}">
                  <a16:creationId xmlns:a16="http://schemas.microsoft.com/office/drawing/2014/main" id="{00000000-0008-0000-0400-00000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310</xdr:row>
          <xdr:rowOff>28575</xdr:rowOff>
        </xdr:from>
        <xdr:to>
          <xdr:col>7</xdr:col>
          <xdr:colOff>0</xdr:colOff>
          <xdr:row>310</xdr:row>
          <xdr:rowOff>209550</xdr:rowOff>
        </xdr:to>
        <xdr:sp macro="" textlink="">
          <xdr:nvSpPr>
            <xdr:cNvPr id="80134" name="Drop Down 262" hidden="1">
              <a:extLst>
                <a:ext uri="{63B3BB69-23CF-44E3-9099-C40C66FF867C}">
                  <a14:compatExt spid="_x0000_s80134"/>
                </a:ext>
                <a:ext uri="{FF2B5EF4-FFF2-40B4-BE49-F238E27FC236}">
                  <a16:creationId xmlns:a16="http://schemas.microsoft.com/office/drawing/2014/main" id="{00000000-0008-0000-0400-00000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311</xdr:row>
          <xdr:rowOff>28575</xdr:rowOff>
        </xdr:from>
        <xdr:to>
          <xdr:col>7</xdr:col>
          <xdr:colOff>0</xdr:colOff>
          <xdr:row>311</xdr:row>
          <xdr:rowOff>209550</xdr:rowOff>
        </xdr:to>
        <xdr:sp macro="" textlink="">
          <xdr:nvSpPr>
            <xdr:cNvPr id="80135" name="Drop Down 263" hidden="1">
              <a:extLst>
                <a:ext uri="{63B3BB69-23CF-44E3-9099-C40C66FF867C}">
                  <a14:compatExt spid="_x0000_s80135"/>
                </a:ext>
                <a:ext uri="{FF2B5EF4-FFF2-40B4-BE49-F238E27FC236}">
                  <a16:creationId xmlns:a16="http://schemas.microsoft.com/office/drawing/2014/main" id="{00000000-0008-0000-0400-00000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312</xdr:row>
          <xdr:rowOff>28575</xdr:rowOff>
        </xdr:from>
        <xdr:to>
          <xdr:col>7</xdr:col>
          <xdr:colOff>0</xdr:colOff>
          <xdr:row>312</xdr:row>
          <xdr:rowOff>209550</xdr:rowOff>
        </xdr:to>
        <xdr:sp macro="" textlink="">
          <xdr:nvSpPr>
            <xdr:cNvPr id="80136" name="Drop Down 264" hidden="1">
              <a:extLst>
                <a:ext uri="{63B3BB69-23CF-44E3-9099-C40C66FF867C}">
                  <a14:compatExt spid="_x0000_s80136"/>
                </a:ext>
                <a:ext uri="{FF2B5EF4-FFF2-40B4-BE49-F238E27FC236}">
                  <a16:creationId xmlns:a16="http://schemas.microsoft.com/office/drawing/2014/main" id="{00000000-0008-0000-0400-00000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322</xdr:row>
          <xdr:rowOff>9525</xdr:rowOff>
        </xdr:from>
        <xdr:to>
          <xdr:col>20</xdr:col>
          <xdr:colOff>76200</xdr:colOff>
          <xdr:row>323</xdr:row>
          <xdr:rowOff>9525</xdr:rowOff>
        </xdr:to>
        <xdr:sp macro="" textlink="">
          <xdr:nvSpPr>
            <xdr:cNvPr id="80137" name="Check Box 265" hidden="1">
              <a:extLst>
                <a:ext uri="{63B3BB69-23CF-44E3-9099-C40C66FF867C}">
                  <a14:compatExt spid="_x0000_s80137"/>
                </a:ext>
                <a:ext uri="{FF2B5EF4-FFF2-40B4-BE49-F238E27FC236}">
                  <a16:creationId xmlns:a16="http://schemas.microsoft.com/office/drawing/2014/main" id="{00000000-0008-0000-0400-00000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322</xdr:row>
          <xdr:rowOff>9525</xdr:rowOff>
        </xdr:from>
        <xdr:to>
          <xdr:col>23</xdr:col>
          <xdr:colOff>76200</xdr:colOff>
          <xdr:row>323</xdr:row>
          <xdr:rowOff>9525</xdr:rowOff>
        </xdr:to>
        <xdr:sp macro="" textlink="">
          <xdr:nvSpPr>
            <xdr:cNvPr id="80138" name="Check Box 266" hidden="1">
              <a:extLst>
                <a:ext uri="{63B3BB69-23CF-44E3-9099-C40C66FF867C}">
                  <a14:compatExt spid="_x0000_s80138"/>
                </a:ext>
                <a:ext uri="{FF2B5EF4-FFF2-40B4-BE49-F238E27FC236}">
                  <a16:creationId xmlns:a16="http://schemas.microsoft.com/office/drawing/2014/main" id="{00000000-0008-0000-0400-00000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338</xdr:row>
          <xdr:rowOff>19050</xdr:rowOff>
        </xdr:from>
        <xdr:to>
          <xdr:col>7</xdr:col>
          <xdr:colOff>0</xdr:colOff>
          <xdr:row>339</xdr:row>
          <xdr:rowOff>0</xdr:rowOff>
        </xdr:to>
        <xdr:sp macro="" textlink="">
          <xdr:nvSpPr>
            <xdr:cNvPr id="80139" name="Drop Down 267" hidden="1">
              <a:extLst>
                <a:ext uri="{63B3BB69-23CF-44E3-9099-C40C66FF867C}">
                  <a14:compatExt spid="_x0000_s80139"/>
                </a:ext>
                <a:ext uri="{FF2B5EF4-FFF2-40B4-BE49-F238E27FC236}">
                  <a16:creationId xmlns:a16="http://schemas.microsoft.com/office/drawing/2014/main" id="{00000000-0008-0000-0400-00000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339</xdr:row>
          <xdr:rowOff>19050</xdr:rowOff>
        </xdr:from>
        <xdr:to>
          <xdr:col>7</xdr:col>
          <xdr:colOff>0</xdr:colOff>
          <xdr:row>340</xdr:row>
          <xdr:rowOff>0</xdr:rowOff>
        </xdr:to>
        <xdr:sp macro="" textlink="">
          <xdr:nvSpPr>
            <xdr:cNvPr id="80140" name="Drop Down 268" hidden="1">
              <a:extLst>
                <a:ext uri="{63B3BB69-23CF-44E3-9099-C40C66FF867C}">
                  <a14:compatExt spid="_x0000_s80140"/>
                </a:ext>
                <a:ext uri="{FF2B5EF4-FFF2-40B4-BE49-F238E27FC236}">
                  <a16:creationId xmlns:a16="http://schemas.microsoft.com/office/drawing/2014/main" id="{00000000-0008-0000-0400-00000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340</xdr:row>
          <xdr:rowOff>28575</xdr:rowOff>
        </xdr:from>
        <xdr:to>
          <xdr:col>7</xdr:col>
          <xdr:colOff>0</xdr:colOff>
          <xdr:row>341</xdr:row>
          <xdr:rowOff>0</xdr:rowOff>
        </xdr:to>
        <xdr:sp macro="" textlink="">
          <xdr:nvSpPr>
            <xdr:cNvPr id="80141" name="Drop Down 269" hidden="1">
              <a:extLst>
                <a:ext uri="{63B3BB69-23CF-44E3-9099-C40C66FF867C}">
                  <a14:compatExt spid="_x0000_s80141"/>
                </a:ext>
                <a:ext uri="{FF2B5EF4-FFF2-40B4-BE49-F238E27FC236}">
                  <a16:creationId xmlns:a16="http://schemas.microsoft.com/office/drawing/2014/main" id="{00000000-0008-0000-0400-00000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341</xdr:row>
          <xdr:rowOff>28575</xdr:rowOff>
        </xdr:from>
        <xdr:to>
          <xdr:col>7</xdr:col>
          <xdr:colOff>0</xdr:colOff>
          <xdr:row>342</xdr:row>
          <xdr:rowOff>0</xdr:rowOff>
        </xdr:to>
        <xdr:sp macro="" textlink="">
          <xdr:nvSpPr>
            <xdr:cNvPr id="80142" name="Drop Down 270" hidden="1">
              <a:extLst>
                <a:ext uri="{63B3BB69-23CF-44E3-9099-C40C66FF867C}">
                  <a14:compatExt spid="_x0000_s80142"/>
                </a:ext>
                <a:ext uri="{FF2B5EF4-FFF2-40B4-BE49-F238E27FC236}">
                  <a16:creationId xmlns:a16="http://schemas.microsoft.com/office/drawing/2014/main" id="{00000000-0008-0000-0400-00000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352</xdr:row>
          <xdr:rowOff>38100</xdr:rowOff>
        </xdr:from>
        <xdr:to>
          <xdr:col>8</xdr:col>
          <xdr:colOff>0</xdr:colOff>
          <xdr:row>353</xdr:row>
          <xdr:rowOff>9525</xdr:rowOff>
        </xdr:to>
        <xdr:sp macro="" textlink="">
          <xdr:nvSpPr>
            <xdr:cNvPr id="80143" name="Drop Down 271" hidden="1">
              <a:extLst>
                <a:ext uri="{63B3BB69-23CF-44E3-9099-C40C66FF867C}">
                  <a14:compatExt spid="_x0000_s80143"/>
                </a:ext>
                <a:ext uri="{FF2B5EF4-FFF2-40B4-BE49-F238E27FC236}">
                  <a16:creationId xmlns:a16="http://schemas.microsoft.com/office/drawing/2014/main" id="{00000000-0008-0000-0400-00000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342</xdr:row>
          <xdr:rowOff>28575</xdr:rowOff>
        </xdr:from>
        <xdr:to>
          <xdr:col>7</xdr:col>
          <xdr:colOff>0</xdr:colOff>
          <xdr:row>343</xdr:row>
          <xdr:rowOff>0</xdr:rowOff>
        </xdr:to>
        <xdr:sp macro="" textlink="">
          <xdr:nvSpPr>
            <xdr:cNvPr id="80144" name="Drop Down 272" hidden="1">
              <a:extLst>
                <a:ext uri="{63B3BB69-23CF-44E3-9099-C40C66FF867C}">
                  <a14:compatExt spid="_x0000_s80144"/>
                </a:ext>
                <a:ext uri="{FF2B5EF4-FFF2-40B4-BE49-F238E27FC236}">
                  <a16:creationId xmlns:a16="http://schemas.microsoft.com/office/drawing/2014/main" id="{00000000-0008-0000-0400-00001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343</xdr:row>
          <xdr:rowOff>28575</xdr:rowOff>
        </xdr:from>
        <xdr:to>
          <xdr:col>7</xdr:col>
          <xdr:colOff>0</xdr:colOff>
          <xdr:row>344</xdr:row>
          <xdr:rowOff>0</xdr:rowOff>
        </xdr:to>
        <xdr:sp macro="" textlink="">
          <xdr:nvSpPr>
            <xdr:cNvPr id="80145" name="Drop Down 273" hidden="1">
              <a:extLst>
                <a:ext uri="{63B3BB69-23CF-44E3-9099-C40C66FF867C}">
                  <a14:compatExt spid="_x0000_s80145"/>
                </a:ext>
                <a:ext uri="{FF2B5EF4-FFF2-40B4-BE49-F238E27FC236}">
                  <a16:creationId xmlns:a16="http://schemas.microsoft.com/office/drawing/2014/main" id="{00000000-0008-0000-0400-00001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370</xdr:row>
          <xdr:rowOff>19050</xdr:rowOff>
        </xdr:from>
        <xdr:to>
          <xdr:col>8</xdr:col>
          <xdr:colOff>209550</xdr:colOff>
          <xdr:row>371</xdr:row>
          <xdr:rowOff>0</xdr:rowOff>
        </xdr:to>
        <xdr:sp macro="" textlink="">
          <xdr:nvSpPr>
            <xdr:cNvPr id="80146" name="Drop Down 274" hidden="1">
              <a:extLst>
                <a:ext uri="{63B3BB69-23CF-44E3-9099-C40C66FF867C}">
                  <a14:compatExt spid="_x0000_s80146"/>
                </a:ext>
                <a:ext uri="{FF2B5EF4-FFF2-40B4-BE49-F238E27FC236}">
                  <a16:creationId xmlns:a16="http://schemas.microsoft.com/office/drawing/2014/main" id="{00000000-0008-0000-0400-00001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371</xdr:row>
          <xdr:rowOff>19050</xdr:rowOff>
        </xdr:from>
        <xdr:to>
          <xdr:col>8</xdr:col>
          <xdr:colOff>209550</xdr:colOff>
          <xdr:row>372</xdr:row>
          <xdr:rowOff>0</xdr:rowOff>
        </xdr:to>
        <xdr:sp macro="" textlink="">
          <xdr:nvSpPr>
            <xdr:cNvPr id="80147" name="Drop Down 275" hidden="1">
              <a:extLst>
                <a:ext uri="{63B3BB69-23CF-44E3-9099-C40C66FF867C}">
                  <a14:compatExt spid="_x0000_s80147"/>
                </a:ext>
                <a:ext uri="{FF2B5EF4-FFF2-40B4-BE49-F238E27FC236}">
                  <a16:creationId xmlns:a16="http://schemas.microsoft.com/office/drawing/2014/main" id="{00000000-0008-0000-0400-00001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372</xdr:row>
          <xdr:rowOff>19050</xdr:rowOff>
        </xdr:from>
        <xdr:to>
          <xdr:col>8</xdr:col>
          <xdr:colOff>209550</xdr:colOff>
          <xdr:row>373</xdr:row>
          <xdr:rowOff>0</xdr:rowOff>
        </xdr:to>
        <xdr:sp macro="" textlink="">
          <xdr:nvSpPr>
            <xdr:cNvPr id="80148" name="Drop Down 276" hidden="1">
              <a:extLst>
                <a:ext uri="{63B3BB69-23CF-44E3-9099-C40C66FF867C}">
                  <a14:compatExt spid="_x0000_s80148"/>
                </a:ext>
                <a:ext uri="{FF2B5EF4-FFF2-40B4-BE49-F238E27FC236}">
                  <a16:creationId xmlns:a16="http://schemas.microsoft.com/office/drawing/2014/main" id="{00000000-0008-0000-0400-00001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373</xdr:row>
          <xdr:rowOff>19050</xdr:rowOff>
        </xdr:from>
        <xdr:to>
          <xdr:col>8</xdr:col>
          <xdr:colOff>209550</xdr:colOff>
          <xdr:row>374</xdr:row>
          <xdr:rowOff>9525</xdr:rowOff>
        </xdr:to>
        <xdr:sp macro="" textlink="">
          <xdr:nvSpPr>
            <xdr:cNvPr id="80149" name="Drop Down 277" hidden="1">
              <a:extLst>
                <a:ext uri="{63B3BB69-23CF-44E3-9099-C40C66FF867C}">
                  <a14:compatExt spid="_x0000_s80149"/>
                </a:ext>
                <a:ext uri="{FF2B5EF4-FFF2-40B4-BE49-F238E27FC236}">
                  <a16:creationId xmlns:a16="http://schemas.microsoft.com/office/drawing/2014/main" id="{00000000-0008-0000-0400-00001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374</xdr:row>
          <xdr:rowOff>28575</xdr:rowOff>
        </xdr:from>
        <xdr:to>
          <xdr:col>8</xdr:col>
          <xdr:colOff>209550</xdr:colOff>
          <xdr:row>375</xdr:row>
          <xdr:rowOff>9525</xdr:rowOff>
        </xdr:to>
        <xdr:sp macro="" textlink="">
          <xdr:nvSpPr>
            <xdr:cNvPr id="80150" name="Drop Down 278" hidden="1">
              <a:extLst>
                <a:ext uri="{63B3BB69-23CF-44E3-9099-C40C66FF867C}">
                  <a14:compatExt spid="_x0000_s80150"/>
                </a:ext>
                <a:ext uri="{FF2B5EF4-FFF2-40B4-BE49-F238E27FC236}">
                  <a16:creationId xmlns:a16="http://schemas.microsoft.com/office/drawing/2014/main" id="{00000000-0008-0000-0400-00001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375</xdr:row>
          <xdr:rowOff>28575</xdr:rowOff>
        </xdr:from>
        <xdr:to>
          <xdr:col>8</xdr:col>
          <xdr:colOff>209550</xdr:colOff>
          <xdr:row>376</xdr:row>
          <xdr:rowOff>9525</xdr:rowOff>
        </xdr:to>
        <xdr:sp macro="" textlink="">
          <xdr:nvSpPr>
            <xdr:cNvPr id="80151" name="Drop Down 279" hidden="1">
              <a:extLst>
                <a:ext uri="{63B3BB69-23CF-44E3-9099-C40C66FF867C}">
                  <a14:compatExt spid="_x0000_s80151"/>
                </a:ext>
                <a:ext uri="{FF2B5EF4-FFF2-40B4-BE49-F238E27FC236}">
                  <a16:creationId xmlns:a16="http://schemas.microsoft.com/office/drawing/2014/main" id="{00000000-0008-0000-0400-00001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393</xdr:row>
          <xdr:rowOff>28575</xdr:rowOff>
        </xdr:from>
        <xdr:to>
          <xdr:col>8</xdr:col>
          <xdr:colOff>209550</xdr:colOff>
          <xdr:row>394</xdr:row>
          <xdr:rowOff>9525</xdr:rowOff>
        </xdr:to>
        <xdr:sp macro="" textlink="">
          <xdr:nvSpPr>
            <xdr:cNvPr id="80152" name="Drop Down 280" hidden="1">
              <a:extLst>
                <a:ext uri="{63B3BB69-23CF-44E3-9099-C40C66FF867C}">
                  <a14:compatExt spid="_x0000_s80152"/>
                </a:ext>
                <a:ext uri="{FF2B5EF4-FFF2-40B4-BE49-F238E27FC236}">
                  <a16:creationId xmlns:a16="http://schemas.microsoft.com/office/drawing/2014/main" id="{00000000-0008-0000-0400-00001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394</xdr:row>
          <xdr:rowOff>28575</xdr:rowOff>
        </xdr:from>
        <xdr:to>
          <xdr:col>8</xdr:col>
          <xdr:colOff>209550</xdr:colOff>
          <xdr:row>395</xdr:row>
          <xdr:rowOff>9525</xdr:rowOff>
        </xdr:to>
        <xdr:sp macro="" textlink="">
          <xdr:nvSpPr>
            <xdr:cNvPr id="80153" name="Drop Down 281" hidden="1">
              <a:extLst>
                <a:ext uri="{63B3BB69-23CF-44E3-9099-C40C66FF867C}">
                  <a14:compatExt spid="_x0000_s80153"/>
                </a:ext>
                <a:ext uri="{FF2B5EF4-FFF2-40B4-BE49-F238E27FC236}">
                  <a16:creationId xmlns:a16="http://schemas.microsoft.com/office/drawing/2014/main" id="{00000000-0008-0000-0400-00001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395</xdr:row>
          <xdr:rowOff>28575</xdr:rowOff>
        </xdr:from>
        <xdr:to>
          <xdr:col>8</xdr:col>
          <xdr:colOff>209550</xdr:colOff>
          <xdr:row>396</xdr:row>
          <xdr:rowOff>9525</xdr:rowOff>
        </xdr:to>
        <xdr:sp macro="" textlink="">
          <xdr:nvSpPr>
            <xdr:cNvPr id="80154" name="Drop Down 282" hidden="1">
              <a:extLst>
                <a:ext uri="{63B3BB69-23CF-44E3-9099-C40C66FF867C}">
                  <a14:compatExt spid="_x0000_s80154"/>
                </a:ext>
                <a:ext uri="{FF2B5EF4-FFF2-40B4-BE49-F238E27FC236}">
                  <a16:creationId xmlns:a16="http://schemas.microsoft.com/office/drawing/2014/main" id="{00000000-0008-0000-0400-00001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396</xdr:row>
          <xdr:rowOff>28575</xdr:rowOff>
        </xdr:from>
        <xdr:to>
          <xdr:col>8</xdr:col>
          <xdr:colOff>209550</xdr:colOff>
          <xdr:row>397</xdr:row>
          <xdr:rowOff>9525</xdr:rowOff>
        </xdr:to>
        <xdr:sp macro="" textlink="">
          <xdr:nvSpPr>
            <xdr:cNvPr id="80155" name="Drop Down 283" hidden="1">
              <a:extLst>
                <a:ext uri="{63B3BB69-23CF-44E3-9099-C40C66FF867C}">
                  <a14:compatExt spid="_x0000_s80155"/>
                </a:ext>
                <a:ext uri="{FF2B5EF4-FFF2-40B4-BE49-F238E27FC236}">
                  <a16:creationId xmlns:a16="http://schemas.microsoft.com/office/drawing/2014/main" id="{00000000-0008-0000-0400-00001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397</xdr:row>
          <xdr:rowOff>28575</xdr:rowOff>
        </xdr:from>
        <xdr:to>
          <xdr:col>8</xdr:col>
          <xdr:colOff>209550</xdr:colOff>
          <xdr:row>398</xdr:row>
          <xdr:rowOff>9525</xdr:rowOff>
        </xdr:to>
        <xdr:sp macro="" textlink="">
          <xdr:nvSpPr>
            <xdr:cNvPr id="80156" name="Drop Down 284" hidden="1">
              <a:extLst>
                <a:ext uri="{63B3BB69-23CF-44E3-9099-C40C66FF867C}">
                  <a14:compatExt spid="_x0000_s80156"/>
                </a:ext>
                <a:ext uri="{FF2B5EF4-FFF2-40B4-BE49-F238E27FC236}">
                  <a16:creationId xmlns:a16="http://schemas.microsoft.com/office/drawing/2014/main" id="{00000000-0008-0000-0400-00001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398</xdr:row>
          <xdr:rowOff>28575</xdr:rowOff>
        </xdr:from>
        <xdr:to>
          <xdr:col>8</xdr:col>
          <xdr:colOff>209550</xdr:colOff>
          <xdr:row>399</xdr:row>
          <xdr:rowOff>9525</xdr:rowOff>
        </xdr:to>
        <xdr:sp macro="" textlink="">
          <xdr:nvSpPr>
            <xdr:cNvPr id="80157" name="Drop Down 285" hidden="1">
              <a:extLst>
                <a:ext uri="{63B3BB69-23CF-44E3-9099-C40C66FF867C}">
                  <a14:compatExt spid="_x0000_s80157"/>
                </a:ext>
                <a:ext uri="{FF2B5EF4-FFF2-40B4-BE49-F238E27FC236}">
                  <a16:creationId xmlns:a16="http://schemas.microsoft.com/office/drawing/2014/main" id="{00000000-0008-0000-0400-00001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416</xdr:row>
          <xdr:rowOff>28575</xdr:rowOff>
        </xdr:from>
        <xdr:to>
          <xdr:col>8</xdr:col>
          <xdr:colOff>209550</xdr:colOff>
          <xdr:row>417</xdr:row>
          <xdr:rowOff>9525</xdr:rowOff>
        </xdr:to>
        <xdr:sp macro="" textlink="">
          <xdr:nvSpPr>
            <xdr:cNvPr id="80158" name="Drop Down 286" hidden="1">
              <a:extLst>
                <a:ext uri="{63B3BB69-23CF-44E3-9099-C40C66FF867C}">
                  <a14:compatExt spid="_x0000_s80158"/>
                </a:ext>
                <a:ext uri="{FF2B5EF4-FFF2-40B4-BE49-F238E27FC236}">
                  <a16:creationId xmlns:a16="http://schemas.microsoft.com/office/drawing/2014/main" id="{00000000-0008-0000-0400-00001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417</xdr:row>
          <xdr:rowOff>28575</xdr:rowOff>
        </xdr:from>
        <xdr:to>
          <xdr:col>8</xdr:col>
          <xdr:colOff>209550</xdr:colOff>
          <xdr:row>418</xdr:row>
          <xdr:rowOff>9525</xdr:rowOff>
        </xdr:to>
        <xdr:sp macro="" textlink="">
          <xdr:nvSpPr>
            <xdr:cNvPr id="80159" name="Drop Down 287" hidden="1">
              <a:extLst>
                <a:ext uri="{63B3BB69-23CF-44E3-9099-C40C66FF867C}">
                  <a14:compatExt spid="_x0000_s80159"/>
                </a:ext>
                <a:ext uri="{FF2B5EF4-FFF2-40B4-BE49-F238E27FC236}">
                  <a16:creationId xmlns:a16="http://schemas.microsoft.com/office/drawing/2014/main" id="{00000000-0008-0000-0400-00001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418</xdr:row>
          <xdr:rowOff>28575</xdr:rowOff>
        </xdr:from>
        <xdr:to>
          <xdr:col>8</xdr:col>
          <xdr:colOff>209550</xdr:colOff>
          <xdr:row>419</xdr:row>
          <xdr:rowOff>9525</xdr:rowOff>
        </xdr:to>
        <xdr:sp macro="" textlink="">
          <xdr:nvSpPr>
            <xdr:cNvPr id="80160" name="Drop Down 288" hidden="1">
              <a:extLst>
                <a:ext uri="{63B3BB69-23CF-44E3-9099-C40C66FF867C}">
                  <a14:compatExt spid="_x0000_s80160"/>
                </a:ext>
                <a:ext uri="{FF2B5EF4-FFF2-40B4-BE49-F238E27FC236}">
                  <a16:creationId xmlns:a16="http://schemas.microsoft.com/office/drawing/2014/main" id="{00000000-0008-0000-0400-00002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419</xdr:row>
          <xdr:rowOff>28575</xdr:rowOff>
        </xdr:from>
        <xdr:to>
          <xdr:col>8</xdr:col>
          <xdr:colOff>209550</xdr:colOff>
          <xdr:row>420</xdr:row>
          <xdr:rowOff>9525</xdr:rowOff>
        </xdr:to>
        <xdr:sp macro="" textlink="">
          <xdr:nvSpPr>
            <xdr:cNvPr id="80161" name="Drop Down 289" hidden="1">
              <a:extLst>
                <a:ext uri="{63B3BB69-23CF-44E3-9099-C40C66FF867C}">
                  <a14:compatExt spid="_x0000_s80161"/>
                </a:ext>
                <a:ext uri="{FF2B5EF4-FFF2-40B4-BE49-F238E27FC236}">
                  <a16:creationId xmlns:a16="http://schemas.microsoft.com/office/drawing/2014/main" id="{00000000-0008-0000-0400-00002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420</xdr:row>
          <xdr:rowOff>28575</xdr:rowOff>
        </xdr:from>
        <xdr:to>
          <xdr:col>8</xdr:col>
          <xdr:colOff>209550</xdr:colOff>
          <xdr:row>421</xdr:row>
          <xdr:rowOff>9525</xdr:rowOff>
        </xdr:to>
        <xdr:sp macro="" textlink="">
          <xdr:nvSpPr>
            <xdr:cNvPr id="80162" name="Drop Down 290" hidden="1">
              <a:extLst>
                <a:ext uri="{63B3BB69-23CF-44E3-9099-C40C66FF867C}">
                  <a14:compatExt spid="_x0000_s80162"/>
                </a:ext>
                <a:ext uri="{FF2B5EF4-FFF2-40B4-BE49-F238E27FC236}">
                  <a16:creationId xmlns:a16="http://schemas.microsoft.com/office/drawing/2014/main" id="{00000000-0008-0000-0400-00002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421</xdr:row>
          <xdr:rowOff>28575</xdr:rowOff>
        </xdr:from>
        <xdr:to>
          <xdr:col>8</xdr:col>
          <xdr:colOff>209550</xdr:colOff>
          <xdr:row>422</xdr:row>
          <xdr:rowOff>19050</xdr:rowOff>
        </xdr:to>
        <xdr:sp macro="" textlink="">
          <xdr:nvSpPr>
            <xdr:cNvPr id="80163" name="Drop Down 291" hidden="1">
              <a:extLst>
                <a:ext uri="{63B3BB69-23CF-44E3-9099-C40C66FF867C}">
                  <a14:compatExt spid="_x0000_s80163"/>
                </a:ext>
                <a:ext uri="{FF2B5EF4-FFF2-40B4-BE49-F238E27FC236}">
                  <a16:creationId xmlns:a16="http://schemas.microsoft.com/office/drawing/2014/main" id="{00000000-0008-0000-0400-00002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439</xdr:row>
          <xdr:rowOff>19050</xdr:rowOff>
        </xdr:from>
        <xdr:to>
          <xdr:col>9</xdr:col>
          <xdr:colOff>0</xdr:colOff>
          <xdr:row>440</xdr:row>
          <xdr:rowOff>9525</xdr:rowOff>
        </xdr:to>
        <xdr:sp macro="" textlink="">
          <xdr:nvSpPr>
            <xdr:cNvPr id="80164" name="Drop Down 292" hidden="1">
              <a:extLst>
                <a:ext uri="{63B3BB69-23CF-44E3-9099-C40C66FF867C}">
                  <a14:compatExt spid="_x0000_s80164"/>
                </a:ext>
                <a:ext uri="{FF2B5EF4-FFF2-40B4-BE49-F238E27FC236}">
                  <a16:creationId xmlns:a16="http://schemas.microsoft.com/office/drawing/2014/main" id="{00000000-0008-0000-0400-00002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440</xdr:row>
          <xdr:rowOff>19050</xdr:rowOff>
        </xdr:from>
        <xdr:to>
          <xdr:col>9</xdr:col>
          <xdr:colOff>0</xdr:colOff>
          <xdr:row>441</xdr:row>
          <xdr:rowOff>9525</xdr:rowOff>
        </xdr:to>
        <xdr:sp macro="" textlink="">
          <xdr:nvSpPr>
            <xdr:cNvPr id="80165" name="Drop Down 293" hidden="1">
              <a:extLst>
                <a:ext uri="{63B3BB69-23CF-44E3-9099-C40C66FF867C}">
                  <a14:compatExt spid="_x0000_s80165"/>
                </a:ext>
                <a:ext uri="{FF2B5EF4-FFF2-40B4-BE49-F238E27FC236}">
                  <a16:creationId xmlns:a16="http://schemas.microsoft.com/office/drawing/2014/main" id="{00000000-0008-0000-0400-00002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441</xdr:row>
          <xdr:rowOff>19050</xdr:rowOff>
        </xdr:from>
        <xdr:to>
          <xdr:col>9</xdr:col>
          <xdr:colOff>0</xdr:colOff>
          <xdr:row>442</xdr:row>
          <xdr:rowOff>9525</xdr:rowOff>
        </xdr:to>
        <xdr:sp macro="" textlink="">
          <xdr:nvSpPr>
            <xdr:cNvPr id="80166" name="Drop Down 294" hidden="1">
              <a:extLst>
                <a:ext uri="{63B3BB69-23CF-44E3-9099-C40C66FF867C}">
                  <a14:compatExt spid="_x0000_s80166"/>
                </a:ext>
                <a:ext uri="{FF2B5EF4-FFF2-40B4-BE49-F238E27FC236}">
                  <a16:creationId xmlns:a16="http://schemas.microsoft.com/office/drawing/2014/main" id="{00000000-0008-0000-0400-00002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442</xdr:row>
          <xdr:rowOff>19050</xdr:rowOff>
        </xdr:from>
        <xdr:to>
          <xdr:col>9</xdr:col>
          <xdr:colOff>0</xdr:colOff>
          <xdr:row>443</xdr:row>
          <xdr:rowOff>9525</xdr:rowOff>
        </xdr:to>
        <xdr:sp macro="" textlink="">
          <xdr:nvSpPr>
            <xdr:cNvPr id="80167" name="Drop Down 295" hidden="1">
              <a:extLst>
                <a:ext uri="{63B3BB69-23CF-44E3-9099-C40C66FF867C}">
                  <a14:compatExt spid="_x0000_s80167"/>
                </a:ext>
                <a:ext uri="{FF2B5EF4-FFF2-40B4-BE49-F238E27FC236}">
                  <a16:creationId xmlns:a16="http://schemas.microsoft.com/office/drawing/2014/main" id="{00000000-0008-0000-0400-00002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443</xdr:row>
          <xdr:rowOff>19050</xdr:rowOff>
        </xdr:from>
        <xdr:to>
          <xdr:col>9</xdr:col>
          <xdr:colOff>0</xdr:colOff>
          <xdr:row>444</xdr:row>
          <xdr:rowOff>9525</xdr:rowOff>
        </xdr:to>
        <xdr:sp macro="" textlink="">
          <xdr:nvSpPr>
            <xdr:cNvPr id="80168" name="Drop Down 296" hidden="1">
              <a:extLst>
                <a:ext uri="{63B3BB69-23CF-44E3-9099-C40C66FF867C}">
                  <a14:compatExt spid="_x0000_s80168"/>
                </a:ext>
                <a:ext uri="{FF2B5EF4-FFF2-40B4-BE49-F238E27FC236}">
                  <a16:creationId xmlns:a16="http://schemas.microsoft.com/office/drawing/2014/main" id="{00000000-0008-0000-0400-00002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444</xdr:row>
          <xdr:rowOff>19050</xdr:rowOff>
        </xdr:from>
        <xdr:to>
          <xdr:col>9</xdr:col>
          <xdr:colOff>0</xdr:colOff>
          <xdr:row>445</xdr:row>
          <xdr:rowOff>9525</xdr:rowOff>
        </xdr:to>
        <xdr:sp macro="" textlink="">
          <xdr:nvSpPr>
            <xdr:cNvPr id="80169" name="Drop Down 297" hidden="1">
              <a:extLst>
                <a:ext uri="{63B3BB69-23CF-44E3-9099-C40C66FF867C}">
                  <a14:compatExt spid="_x0000_s80169"/>
                </a:ext>
                <a:ext uri="{FF2B5EF4-FFF2-40B4-BE49-F238E27FC236}">
                  <a16:creationId xmlns:a16="http://schemas.microsoft.com/office/drawing/2014/main" id="{00000000-0008-0000-0400-00002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462</xdr:row>
          <xdr:rowOff>19050</xdr:rowOff>
        </xdr:from>
        <xdr:to>
          <xdr:col>8</xdr:col>
          <xdr:colOff>209550</xdr:colOff>
          <xdr:row>462</xdr:row>
          <xdr:rowOff>219075</xdr:rowOff>
        </xdr:to>
        <xdr:sp macro="" textlink="">
          <xdr:nvSpPr>
            <xdr:cNvPr id="80170" name="Drop Down 298" hidden="1">
              <a:extLst>
                <a:ext uri="{63B3BB69-23CF-44E3-9099-C40C66FF867C}">
                  <a14:compatExt spid="_x0000_s80170"/>
                </a:ext>
                <a:ext uri="{FF2B5EF4-FFF2-40B4-BE49-F238E27FC236}">
                  <a16:creationId xmlns:a16="http://schemas.microsoft.com/office/drawing/2014/main" id="{00000000-0008-0000-0400-00002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463</xdr:row>
          <xdr:rowOff>19050</xdr:rowOff>
        </xdr:from>
        <xdr:to>
          <xdr:col>8</xdr:col>
          <xdr:colOff>209550</xdr:colOff>
          <xdr:row>463</xdr:row>
          <xdr:rowOff>219075</xdr:rowOff>
        </xdr:to>
        <xdr:sp macro="" textlink="">
          <xdr:nvSpPr>
            <xdr:cNvPr id="80171" name="Drop Down 299" hidden="1">
              <a:extLst>
                <a:ext uri="{63B3BB69-23CF-44E3-9099-C40C66FF867C}">
                  <a14:compatExt spid="_x0000_s80171"/>
                </a:ext>
                <a:ext uri="{FF2B5EF4-FFF2-40B4-BE49-F238E27FC236}">
                  <a16:creationId xmlns:a16="http://schemas.microsoft.com/office/drawing/2014/main" id="{00000000-0008-0000-0400-00002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464</xdr:row>
          <xdr:rowOff>19050</xdr:rowOff>
        </xdr:from>
        <xdr:to>
          <xdr:col>8</xdr:col>
          <xdr:colOff>209550</xdr:colOff>
          <xdr:row>464</xdr:row>
          <xdr:rowOff>219075</xdr:rowOff>
        </xdr:to>
        <xdr:sp macro="" textlink="">
          <xdr:nvSpPr>
            <xdr:cNvPr id="80172" name="Drop Down 300" hidden="1">
              <a:extLst>
                <a:ext uri="{63B3BB69-23CF-44E3-9099-C40C66FF867C}">
                  <a14:compatExt spid="_x0000_s80172"/>
                </a:ext>
                <a:ext uri="{FF2B5EF4-FFF2-40B4-BE49-F238E27FC236}">
                  <a16:creationId xmlns:a16="http://schemas.microsoft.com/office/drawing/2014/main" id="{00000000-0008-0000-0400-00002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465</xdr:row>
          <xdr:rowOff>19050</xdr:rowOff>
        </xdr:from>
        <xdr:to>
          <xdr:col>8</xdr:col>
          <xdr:colOff>209550</xdr:colOff>
          <xdr:row>466</xdr:row>
          <xdr:rowOff>0</xdr:rowOff>
        </xdr:to>
        <xdr:sp macro="" textlink="">
          <xdr:nvSpPr>
            <xdr:cNvPr id="80173" name="Drop Down 301" hidden="1">
              <a:extLst>
                <a:ext uri="{63B3BB69-23CF-44E3-9099-C40C66FF867C}">
                  <a14:compatExt spid="_x0000_s80173"/>
                </a:ext>
                <a:ext uri="{FF2B5EF4-FFF2-40B4-BE49-F238E27FC236}">
                  <a16:creationId xmlns:a16="http://schemas.microsoft.com/office/drawing/2014/main" id="{00000000-0008-0000-0400-00002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466</xdr:row>
          <xdr:rowOff>19050</xdr:rowOff>
        </xdr:from>
        <xdr:to>
          <xdr:col>8</xdr:col>
          <xdr:colOff>209550</xdr:colOff>
          <xdr:row>467</xdr:row>
          <xdr:rowOff>0</xdr:rowOff>
        </xdr:to>
        <xdr:sp macro="" textlink="">
          <xdr:nvSpPr>
            <xdr:cNvPr id="80174" name="Drop Down 302" hidden="1">
              <a:extLst>
                <a:ext uri="{63B3BB69-23CF-44E3-9099-C40C66FF867C}">
                  <a14:compatExt spid="_x0000_s80174"/>
                </a:ext>
                <a:ext uri="{FF2B5EF4-FFF2-40B4-BE49-F238E27FC236}">
                  <a16:creationId xmlns:a16="http://schemas.microsoft.com/office/drawing/2014/main" id="{00000000-0008-0000-0400-00002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467</xdr:row>
          <xdr:rowOff>19050</xdr:rowOff>
        </xdr:from>
        <xdr:to>
          <xdr:col>8</xdr:col>
          <xdr:colOff>209550</xdr:colOff>
          <xdr:row>468</xdr:row>
          <xdr:rowOff>0</xdr:rowOff>
        </xdr:to>
        <xdr:sp macro="" textlink="">
          <xdr:nvSpPr>
            <xdr:cNvPr id="80175" name="Drop Down 303" hidden="1">
              <a:extLst>
                <a:ext uri="{63B3BB69-23CF-44E3-9099-C40C66FF867C}">
                  <a14:compatExt spid="_x0000_s80175"/>
                </a:ext>
                <a:ext uri="{FF2B5EF4-FFF2-40B4-BE49-F238E27FC236}">
                  <a16:creationId xmlns:a16="http://schemas.microsoft.com/office/drawing/2014/main" id="{00000000-0008-0000-0400-00002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485</xdr:row>
          <xdr:rowOff>19050</xdr:rowOff>
        </xdr:from>
        <xdr:to>
          <xdr:col>8</xdr:col>
          <xdr:colOff>209550</xdr:colOff>
          <xdr:row>486</xdr:row>
          <xdr:rowOff>0</xdr:rowOff>
        </xdr:to>
        <xdr:sp macro="" textlink="">
          <xdr:nvSpPr>
            <xdr:cNvPr id="80176" name="Drop Down 304" hidden="1">
              <a:extLst>
                <a:ext uri="{63B3BB69-23CF-44E3-9099-C40C66FF867C}">
                  <a14:compatExt spid="_x0000_s80176"/>
                </a:ext>
                <a:ext uri="{FF2B5EF4-FFF2-40B4-BE49-F238E27FC236}">
                  <a16:creationId xmlns:a16="http://schemas.microsoft.com/office/drawing/2014/main" id="{00000000-0008-0000-0400-00003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486</xdr:row>
          <xdr:rowOff>19050</xdr:rowOff>
        </xdr:from>
        <xdr:to>
          <xdr:col>8</xdr:col>
          <xdr:colOff>209550</xdr:colOff>
          <xdr:row>487</xdr:row>
          <xdr:rowOff>0</xdr:rowOff>
        </xdr:to>
        <xdr:sp macro="" textlink="">
          <xdr:nvSpPr>
            <xdr:cNvPr id="80177" name="Drop Down 305" hidden="1">
              <a:extLst>
                <a:ext uri="{63B3BB69-23CF-44E3-9099-C40C66FF867C}">
                  <a14:compatExt spid="_x0000_s80177"/>
                </a:ext>
                <a:ext uri="{FF2B5EF4-FFF2-40B4-BE49-F238E27FC236}">
                  <a16:creationId xmlns:a16="http://schemas.microsoft.com/office/drawing/2014/main" id="{00000000-0008-0000-0400-00003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487</xdr:row>
          <xdr:rowOff>19050</xdr:rowOff>
        </xdr:from>
        <xdr:to>
          <xdr:col>8</xdr:col>
          <xdr:colOff>209550</xdr:colOff>
          <xdr:row>488</xdr:row>
          <xdr:rowOff>0</xdr:rowOff>
        </xdr:to>
        <xdr:sp macro="" textlink="">
          <xdr:nvSpPr>
            <xdr:cNvPr id="80178" name="Drop Down 306" hidden="1">
              <a:extLst>
                <a:ext uri="{63B3BB69-23CF-44E3-9099-C40C66FF867C}">
                  <a14:compatExt spid="_x0000_s80178"/>
                </a:ext>
                <a:ext uri="{FF2B5EF4-FFF2-40B4-BE49-F238E27FC236}">
                  <a16:creationId xmlns:a16="http://schemas.microsoft.com/office/drawing/2014/main" id="{00000000-0008-0000-0400-00003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488</xdr:row>
          <xdr:rowOff>19050</xdr:rowOff>
        </xdr:from>
        <xdr:to>
          <xdr:col>8</xdr:col>
          <xdr:colOff>209550</xdr:colOff>
          <xdr:row>489</xdr:row>
          <xdr:rowOff>0</xdr:rowOff>
        </xdr:to>
        <xdr:sp macro="" textlink="">
          <xdr:nvSpPr>
            <xdr:cNvPr id="80179" name="Drop Down 307" hidden="1">
              <a:extLst>
                <a:ext uri="{63B3BB69-23CF-44E3-9099-C40C66FF867C}">
                  <a14:compatExt spid="_x0000_s80179"/>
                </a:ext>
                <a:ext uri="{FF2B5EF4-FFF2-40B4-BE49-F238E27FC236}">
                  <a16:creationId xmlns:a16="http://schemas.microsoft.com/office/drawing/2014/main" id="{00000000-0008-0000-0400-00003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489</xdr:row>
          <xdr:rowOff>19050</xdr:rowOff>
        </xdr:from>
        <xdr:to>
          <xdr:col>8</xdr:col>
          <xdr:colOff>209550</xdr:colOff>
          <xdr:row>490</xdr:row>
          <xdr:rowOff>0</xdr:rowOff>
        </xdr:to>
        <xdr:sp macro="" textlink="">
          <xdr:nvSpPr>
            <xdr:cNvPr id="80180" name="Drop Down 308" hidden="1">
              <a:extLst>
                <a:ext uri="{63B3BB69-23CF-44E3-9099-C40C66FF867C}">
                  <a14:compatExt spid="_x0000_s80180"/>
                </a:ext>
                <a:ext uri="{FF2B5EF4-FFF2-40B4-BE49-F238E27FC236}">
                  <a16:creationId xmlns:a16="http://schemas.microsoft.com/office/drawing/2014/main" id="{00000000-0008-0000-0400-00003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490</xdr:row>
          <xdr:rowOff>19050</xdr:rowOff>
        </xdr:from>
        <xdr:to>
          <xdr:col>8</xdr:col>
          <xdr:colOff>209550</xdr:colOff>
          <xdr:row>491</xdr:row>
          <xdr:rowOff>9525</xdr:rowOff>
        </xdr:to>
        <xdr:sp macro="" textlink="">
          <xdr:nvSpPr>
            <xdr:cNvPr id="80181" name="Drop Down 309" hidden="1">
              <a:extLst>
                <a:ext uri="{63B3BB69-23CF-44E3-9099-C40C66FF867C}">
                  <a14:compatExt spid="_x0000_s80181"/>
                </a:ext>
                <a:ext uri="{FF2B5EF4-FFF2-40B4-BE49-F238E27FC236}">
                  <a16:creationId xmlns:a16="http://schemas.microsoft.com/office/drawing/2014/main" id="{00000000-0008-0000-0400-00003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94</xdr:row>
          <xdr:rowOff>28575</xdr:rowOff>
        </xdr:from>
        <xdr:to>
          <xdr:col>13</xdr:col>
          <xdr:colOff>76200</xdr:colOff>
          <xdr:row>95</xdr:row>
          <xdr:rowOff>9525</xdr:rowOff>
        </xdr:to>
        <xdr:sp macro="" textlink="">
          <xdr:nvSpPr>
            <xdr:cNvPr id="80182" name="Check Box 310" hidden="1">
              <a:extLst>
                <a:ext uri="{63B3BB69-23CF-44E3-9099-C40C66FF867C}">
                  <a14:compatExt spid="_x0000_s80182"/>
                </a:ext>
                <a:ext uri="{FF2B5EF4-FFF2-40B4-BE49-F238E27FC236}">
                  <a16:creationId xmlns:a16="http://schemas.microsoft.com/office/drawing/2014/main" id="{00000000-0008-0000-0400-00003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94</xdr:row>
          <xdr:rowOff>28575</xdr:rowOff>
        </xdr:from>
        <xdr:to>
          <xdr:col>17</xdr:col>
          <xdr:colOff>76200</xdr:colOff>
          <xdr:row>95</xdr:row>
          <xdr:rowOff>9525</xdr:rowOff>
        </xdr:to>
        <xdr:sp macro="" textlink="">
          <xdr:nvSpPr>
            <xdr:cNvPr id="80183" name="Check Box 311" hidden="1">
              <a:extLst>
                <a:ext uri="{63B3BB69-23CF-44E3-9099-C40C66FF867C}">
                  <a14:compatExt spid="_x0000_s80183"/>
                </a:ext>
                <a:ext uri="{FF2B5EF4-FFF2-40B4-BE49-F238E27FC236}">
                  <a16:creationId xmlns:a16="http://schemas.microsoft.com/office/drawing/2014/main" id="{00000000-0008-0000-0400-00003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117</xdr:row>
          <xdr:rowOff>19050</xdr:rowOff>
        </xdr:from>
        <xdr:to>
          <xdr:col>14</xdr:col>
          <xdr:colOff>76200</xdr:colOff>
          <xdr:row>118</xdr:row>
          <xdr:rowOff>0</xdr:rowOff>
        </xdr:to>
        <xdr:sp macro="" textlink="">
          <xdr:nvSpPr>
            <xdr:cNvPr id="80184" name="Check Box 312" hidden="1">
              <a:extLst>
                <a:ext uri="{63B3BB69-23CF-44E3-9099-C40C66FF867C}">
                  <a14:compatExt spid="_x0000_s80184"/>
                </a:ext>
                <a:ext uri="{FF2B5EF4-FFF2-40B4-BE49-F238E27FC236}">
                  <a16:creationId xmlns:a16="http://schemas.microsoft.com/office/drawing/2014/main" id="{00000000-0008-0000-0400-00003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117</xdr:row>
          <xdr:rowOff>19050</xdr:rowOff>
        </xdr:from>
        <xdr:to>
          <xdr:col>17</xdr:col>
          <xdr:colOff>76200</xdr:colOff>
          <xdr:row>118</xdr:row>
          <xdr:rowOff>0</xdr:rowOff>
        </xdr:to>
        <xdr:sp macro="" textlink="">
          <xdr:nvSpPr>
            <xdr:cNvPr id="80185" name="Check Box 313" hidden="1">
              <a:extLst>
                <a:ext uri="{63B3BB69-23CF-44E3-9099-C40C66FF867C}">
                  <a14:compatExt spid="_x0000_s80185"/>
                </a:ext>
                <a:ext uri="{FF2B5EF4-FFF2-40B4-BE49-F238E27FC236}">
                  <a16:creationId xmlns:a16="http://schemas.microsoft.com/office/drawing/2014/main" id="{00000000-0008-0000-0400-00003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140</xdr:row>
          <xdr:rowOff>9525</xdr:rowOff>
        </xdr:from>
        <xdr:to>
          <xdr:col>14</xdr:col>
          <xdr:colOff>76200</xdr:colOff>
          <xdr:row>141</xdr:row>
          <xdr:rowOff>0</xdr:rowOff>
        </xdr:to>
        <xdr:sp macro="" textlink="">
          <xdr:nvSpPr>
            <xdr:cNvPr id="80186" name="Check Box 314" hidden="1">
              <a:extLst>
                <a:ext uri="{63B3BB69-23CF-44E3-9099-C40C66FF867C}">
                  <a14:compatExt spid="_x0000_s80186"/>
                </a:ext>
                <a:ext uri="{FF2B5EF4-FFF2-40B4-BE49-F238E27FC236}">
                  <a16:creationId xmlns:a16="http://schemas.microsoft.com/office/drawing/2014/main" id="{00000000-0008-0000-0400-00003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140</xdr:row>
          <xdr:rowOff>9525</xdr:rowOff>
        </xdr:from>
        <xdr:to>
          <xdr:col>17</xdr:col>
          <xdr:colOff>76200</xdr:colOff>
          <xdr:row>141</xdr:row>
          <xdr:rowOff>0</xdr:rowOff>
        </xdr:to>
        <xdr:sp macro="" textlink="">
          <xdr:nvSpPr>
            <xdr:cNvPr id="80187" name="Check Box 315" hidden="1">
              <a:extLst>
                <a:ext uri="{63B3BB69-23CF-44E3-9099-C40C66FF867C}">
                  <a14:compatExt spid="_x0000_s80187"/>
                </a:ext>
                <a:ext uri="{FF2B5EF4-FFF2-40B4-BE49-F238E27FC236}">
                  <a16:creationId xmlns:a16="http://schemas.microsoft.com/office/drawing/2014/main" id="{00000000-0008-0000-0400-00003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163</xdr:row>
          <xdr:rowOff>19050</xdr:rowOff>
        </xdr:from>
        <xdr:to>
          <xdr:col>14</xdr:col>
          <xdr:colOff>76200</xdr:colOff>
          <xdr:row>164</xdr:row>
          <xdr:rowOff>0</xdr:rowOff>
        </xdr:to>
        <xdr:sp macro="" textlink="">
          <xdr:nvSpPr>
            <xdr:cNvPr id="80188" name="Check Box 316" hidden="1">
              <a:extLst>
                <a:ext uri="{63B3BB69-23CF-44E3-9099-C40C66FF867C}">
                  <a14:compatExt spid="_x0000_s80188"/>
                </a:ext>
                <a:ext uri="{FF2B5EF4-FFF2-40B4-BE49-F238E27FC236}">
                  <a16:creationId xmlns:a16="http://schemas.microsoft.com/office/drawing/2014/main" id="{00000000-0008-0000-0400-00003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163</xdr:row>
          <xdr:rowOff>19050</xdr:rowOff>
        </xdr:from>
        <xdr:to>
          <xdr:col>17</xdr:col>
          <xdr:colOff>76200</xdr:colOff>
          <xdr:row>164</xdr:row>
          <xdr:rowOff>0</xdr:rowOff>
        </xdr:to>
        <xdr:sp macro="" textlink="">
          <xdr:nvSpPr>
            <xdr:cNvPr id="80189" name="Check Box 317" hidden="1">
              <a:extLst>
                <a:ext uri="{63B3BB69-23CF-44E3-9099-C40C66FF867C}">
                  <a14:compatExt spid="_x0000_s80189"/>
                </a:ext>
                <a:ext uri="{FF2B5EF4-FFF2-40B4-BE49-F238E27FC236}">
                  <a16:creationId xmlns:a16="http://schemas.microsoft.com/office/drawing/2014/main" id="{00000000-0008-0000-0400-00003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186</xdr:row>
          <xdr:rowOff>28575</xdr:rowOff>
        </xdr:from>
        <xdr:to>
          <xdr:col>14</xdr:col>
          <xdr:colOff>76200</xdr:colOff>
          <xdr:row>187</xdr:row>
          <xdr:rowOff>0</xdr:rowOff>
        </xdr:to>
        <xdr:sp macro="" textlink="">
          <xdr:nvSpPr>
            <xdr:cNvPr id="80190" name="Check Box 318" hidden="1">
              <a:extLst>
                <a:ext uri="{63B3BB69-23CF-44E3-9099-C40C66FF867C}">
                  <a14:compatExt spid="_x0000_s80190"/>
                </a:ext>
                <a:ext uri="{FF2B5EF4-FFF2-40B4-BE49-F238E27FC236}">
                  <a16:creationId xmlns:a16="http://schemas.microsoft.com/office/drawing/2014/main" id="{00000000-0008-0000-0400-00003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186</xdr:row>
          <xdr:rowOff>28575</xdr:rowOff>
        </xdr:from>
        <xdr:to>
          <xdr:col>17</xdr:col>
          <xdr:colOff>76200</xdr:colOff>
          <xdr:row>187</xdr:row>
          <xdr:rowOff>0</xdr:rowOff>
        </xdr:to>
        <xdr:sp macro="" textlink="">
          <xdr:nvSpPr>
            <xdr:cNvPr id="80191" name="Check Box 319" hidden="1">
              <a:extLst>
                <a:ext uri="{63B3BB69-23CF-44E3-9099-C40C66FF867C}">
                  <a14:compatExt spid="_x0000_s80191"/>
                </a:ext>
                <a:ext uri="{FF2B5EF4-FFF2-40B4-BE49-F238E27FC236}">
                  <a16:creationId xmlns:a16="http://schemas.microsoft.com/office/drawing/2014/main" id="{00000000-0008-0000-0400-00003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209</xdr:row>
          <xdr:rowOff>0</xdr:rowOff>
        </xdr:from>
        <xdr:to>
          <xdr:col>14</xdr:col>
          <xdr:colOff>76200</xdr:colOff>
          <xdr:row>209</xdr:row>
          <xdr:rowOff>219075</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4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209</xdr:row>
          <xdr:rowOff>0</xdr:rowOff>
        </xdr:from>
        <xdr:to>
          <xdr:col>17</xdr:col>
          <xdr:colOff>76200</xdr:colOff>
          <xdr:row>209</xdr:row>
          <xdr:rowOff>219075</xdr:rowOff>
        </xdr:to>
        <xdr:sp macro="" textlink="">
          <xdr:nvSpPr>
            <xdr:cNvPr id="80193" name="Check Box 321" hidden="1">
              <a:extLst>
                <a:ext uri="{63B3BB69-23CF-44E3-9099-C40C66FF867C}">
                  <a14:compatExt spid="_x0000_s80193"/>
                </a:ext>
                <a:ext uri="{FF2B5EF4-FFF2-40B4-BE49-F238E27FC236}">
                  <a16:creationId xmlns:a16="http://schemas.microsoft.com/office/drawing/2014/main" id="{00000000-0008-0000-0400-00004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367</xdr:row>
          <xdr:rowOff>9525</xdr:rowOff>
        </xdr:from>
        <xdr:to>
          <xdr:col>14</xdr:col>
          <xdr:colOff>76200</xdr:colOff>
          <xdr:row>367</xdr:row>
          <xdr:rowOff>219075</xdr:rowOff>
        </xdr:to>
        <xdr:sp macro="" textlink="">
          <xdr:nvSpPr>
            <xdr:cNvPr id="80194" name="Check Box 322" hidden="1">
              <a:extLst>
                <a:ext uri="{63B3BB69-23CF-44E3-9099-C40C66FF867C}">
                  <a14:compatExt spid="_x0000_s80194"/>
                </a:ext>
                <a:ext uri="{FF2B5EF4-FFF2-40B4-BE49-F238E27FC236}">
                  <a16:creationId xmlns:a16="http://schemas.microsoft.com/office/drawing/2014/main" id="{00000000-0008-0000-0400-00004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367</xdr:row>
          <xdr:rowOff>9525</xdr:rowOff>
        </xdr:from>
        <xdr:to>
          <xdr:col>17</xdr:col>
          <xdr:colOff>76200</xdr:colOff>
          <xdr:row>367</xdr:row>
          <xdr:rowOff>219075</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4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390</xdr:row>
          <xdr:rowOff>19050</xdr:rowOff>
        </xdr:from>
        <xdr:to>
          <xdr:col>14</xdr:col>
          <xdr:colOff>76200</xdr:colOff>
          <xdr:row>391</xdr:row>
          <xdr:rowOff>0</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4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390</xdr:row>
          <xdr:rowOff>19050</xdr:rowOff>
        </xdr:from>
        <xdr:to>
          <xdr:col>17</xdr:col>
          <xdr:colOff>76200</xdr:colOff>
          <xdr:row>391</xdr:row>
          <xdr:rowOff>0</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4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413</xdr:row>
          <xdr:rowOff>19050</xdr:rowOff>
        </xdr:from>
        <xdr:to>
          <xdr:col>14</xdr:col>
          <xdr:colOff>76200</xdr:colOff>
          <xdr:row>414</xdr:row>
          <xdr:rowOff>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4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413</xdr:row>
          <xdr:rowOff>19050</xdr:rowOff>
        </xdr:from>
        <xdr:to>
          <xdr:col>17</xdr:col>
          <xdr:colOff>76200</xdr:colOff>
          <xdr:row>414</xdr:row>
          <xdr:rowOff>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4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436</xdr:row>
          <xdr:rowOff>9525</xdr:rowOff>
        </xdr:from>
        <xdr:to>
          <xdr:col>14</xdr:col>
          <xdr:colOff>85725</xdr:colOff>
          <xdr:row>436</xdr:row>
          <xdr:rowOff>219075</xdr:rowOff>
        </xdr:to>
        <xdr:sp macro="" textlink="">
          <xdr:nvSpPr>
            <xdr:cNvPr id="80200" name="Check Box 328" hidden="1">
              <a:extLst>
                <a:ext uri="{63B3BB69-23CF-44E3-9099-C40C66FF867C}">
                  <a14:compatExt spid="_x0000_s80200"/>
                </a:ext>
                <a:ext uri="{FF2B5EF4-FFF2-40B4-BE49-F238E27FC236}">
                  <a16:creationId xmlns:a16="http://schemas.microsoft.com/office/drawing/2014/main" id="{00000000-0008-0000-0400-00004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436</xdr:row>
          <xdr:rowOff>9525</xdr:rowOff>
        </xdr:from>
        <xdr:to>
          <xdr:col>17</xdr:col>
          <xdr:colOff>85725</xdr:colOff>
          <xdr:row>436</xdr:row>
          <xdr:rowOff>219075</xdr:rowOff>
        </xdr:to>
        <xdr:sp macro="" textlink="">
          <xdr:nvSpPr>
            <xdr:cNvPr id="80201" name="Check Box 329" hidden="1">
              <a:extLst>
                <a:ext uri="{63B3BB69-23CF-44E3-9099-C40C66FF867C}">
                  <a14:compatExt spid="_x0000_s80201"/>
                </a:ext>
                <a:ext uri="{FF2B5EF4-FFF2-40B4-BE49-F238E27FC236}">
                  <a16:creationId xmlns:a16="http://schemas.microsoft.com/office/drawing/2014/main" id="{00000000-0008-0000-0400-00004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459</xdr:row>
          <xdr:rowOff>9525</xdr:rowOff>
        </xdr:from>
        <xdr:to>
          <xdr:col>14</xdr:col>
          <xdr:colOff>76200</xdr:colOff>
          <xdr:row>459</xdr:row>
          <xdr:rowOff>219075</xdr:rowOff>
        </xdr:to>
        <xdr:sp macro="" textlink="">
          <xdr:nvSpPr>
            <xdr:cNvPr id="80202" name="Check Box 330" hidden="1">
              <a:extLst>
                <a:ext uri="{63B3BB69-23CF-44E3-9099-C40C66FF867C}">
                  <a14:compatExt spid="_x0000_s80202"/>
                </a:ext>
                <a:ext uri="{FF2B5EF4-FFF2-40B4-BE49-F238E27FC236}">
                  <a16:creationId xmlns:a16="http://schemas.microsoft.com/office/drawing/2014/main" id="{00000000-0008-0000-0400-00004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459</xdr:row>
          <xdr:rowOff>9525</xdr:rowOff>
        </xdr:from>
        <xdr:to>
          <xdr:col>17</xdr:col>
          <xdr:colOff>76200</xdr:colOff>
          <xdr:row>459</xdr:row>
          <xdr:rowOff>219075</xdr:rowOff>
        </xdr:to>
        <xdr:sp macro="" textlink="">
          <xdr:nvSpPr>
            <xdr:cNvPr id="80203" name="Check Box 331" hidden="1">
              <a:extLst>
                <a:ext uri="{63B3BB69-23CF-44E3-9099-C40C66FF867C}">
                  <a14:compatExt spid="_x0000_s80203"/>
                </a:ext>
                <a:ext uri="{FF2B5EF4-FFF2-40B4-BE49-F238E27FC236}">
                  <a16:creationId xmlns:a16="http://schemas.microsoft.com/office/drawing/2014/main" id="{00000000-0008-0000-0400-00004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482</xdr:row>
          <xdr:rowOff>9525</xdr:rowOff>
        </xdr:from>
        <xdr:to>
          <xdr:col>14</xdr:col>
          <xdr:colOff>76200</xdr:colOff>
          <xdr:row>482</xdr:row>
          <xdr:rowOff>219075</xdr:rowOff>
        </xdr:to>
        <xdr:sp macro="" textlink="">
          <xdr:nvSpPr>
            <xdr:cNvPr id="80204" name="Check Box 332" hidden="1">
              <a:extLst>
                <a:ext uri="{63B3BB69-23CF-44E3-9099-C40C66FF867C}">
                  <a14:compatExt spid="_x0000_s80204"/>
                </a:ext>
                <a:ext uri="{FF2B5EF4-FFF2-40B4-BE49-F238E27FC236}">
                  <a16:creationId xmlns:a16="http://schemas.microsoft.com/office/drawing/2014/main" id="{00000000-0008-0000-0400-00004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482</xdr:row>
          <xdr:rowOff>9525</xdr:rowOff>
        </xdr:from>
        <xdr:to>
          <xdr:col>17</xdr:col>
          <xdr:colOff>76200</xdr:colOff>
          <xdr:row>482</xdr:row>
          <xdr:rowOff>219075</xdr:rowOff>
        </xdr:to>
        <xdr:sp macro="" textlink="">
          <xdr:nvSpPr>
            <xdr:cNvPr id="80205" name="Check Box 333" hidden="1">
              <a:extLst>
                <a:ext uri="{63B3BB69-23CF-44E3-9099-C40C66FF867C}">
                  <a14:compatExt spid="_x0000_s80205"/>
                </a:ext>
                <a:ext uri="{FF2B5EF4-FFF2-40B4-BE49-F238E27FC236}">
                  <a16:creationId xmlns:a16="http://schemas.microsoft.com/office/drawing/2014/main" id="{00000000-0008-0000-0400-00004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70</xdr:row>
          <xdr:rowOff>38100</xdr:rowOff>
        </xdr:from>
        <xdr:to>
          <xdr:col>7</xdr:col>
          <xdr:colOff>0</xdr:colOff>
          <xdr:row>71</xdr:row>
          <xdr:rowOff>0</xdr:rowOff>
        </xdr:to>
        <xdr:sp macro="" textlink="">
          <xdr:nvSpPr>
            <xdr:cNvPr id="80206" name="Drop Down 334" hidden="1">
              <a:extLst>
                <a:ext uri="{63B3BB69-23CF-44E3-9099-C40C66FF867C}">
                  <a14:compatExt spid="_x0000_s80206"/>
                </a:ext>
                <a:ext uri="{FF2B5EF4-FFF2-40B4-BE49-F238E27FC236}">
                  <a16:creationId xmlns:a16="http://schemas.microsoft.com/office/drawing/2014/main" id="{00000000-0008-0000-0400-00004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225</xdr:row>
      <xdr:rowOff>92953</xdr:rowOff>
    </xdr:from>
    <xdr:to>
      <xdr:col>23</xdr:col>
      <xdr:colOff>209549</xdr:colOff>
      <xdr:row>230</xdr:row>
      <xdr:rowOff>10147</xdr:rowOff>
    </xdr:to>
    <xdr:sp macro="" textlink="">
      <xdr:nvSpPr>
        <xdr:cNvPr id="368" name="WordArt 229">
          <a:extLst>
            <a:ext uri="{FF2B5EF4-FFF2-40B4-BE49-F238E27FC236}">
              <a16:creationId xmlns:a16="http://schemas.microsoft.com/office/drawing/2014/main" id="{00000000-0008-0000-0400-000070010000}"/>
            </a:ext>
          </a:extLst>
        </xdr:cNvPr>
        <xdr:cNvSpPr>
          <a:spLocks noChangeArrowheads="1" noChangeShapeType="1" noTextEdit="1"/>
        </xdr:cNvSpPr>
      </xdr:nvSpPr>
      <xdr:spPr bwMode="auto">
        <a:xfrm>
          <a:off x="5438774" y="443365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235</xdr:row>
          <xdr:rowOff>9525</xdr:rowOff>
        </xdr:from>
        <xdr:to>
          <xdr:col>8</xdr:col>
          <xdr:colOff>209550</xdr:colOff>
          <xdr:row>235</xdr:row>
          <xdr:rowOff>219075</xdr:rowOff>
        </xdr:to>
        <xdr:sp macro="" textlink="">
          <xdr:nvSpPr>
            <xdr:cNvPr id="80207" name="Drop Down 335" hidden="1">
              <a:extLst>
                <a:ext uri="{63B3BB69-23CF-44E3-9099-C40C66FF867C}">
                  <a14:compatExt spid="_x0000_s80207"/>
                </a:ext>
                <a:ext uri="{FF2B5EF4-FFF2-40B4-BE49-F238E27FC236}">
                  <a16:creationId xmlns:a16="http://schemas.microsoft.com/office/drawing/2014/main" id="{00000000-0008-0000-0400-00004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236</xdr:row>
          <xdr:rowOff>9525</xdr:rowOff>
        </xdr:from>
        <xdr:to>
          <xdr:col>8</xdr:col>
          <xdr:colOff>209550</xdr:colOff>
          <xdr:row>236</xdr:row>
          <xdr:rowOff>219075</xdr:rowOff>
        </xdr:to>
        <xdr:sp macro="" textlink="">
          <xdr:nvSpPr>
            <xdr:cNvPr id="80208" name="Drop Down 336" hidden="1">
              <a:extLst>
                <a:ext uri="{63B3BB69-23CF-44E3-9099-C40C66FF867C}">
                  <a14:compatExt spid="_x0000_s80208"/>
                </a:ext>
                <a:ext uri="{FF2B5EF4-FFF2-40B4-BE49-F238E27FC236}">
                  <a16:creationId xmlns:a16="http://schemas.microsoft.com/office/drawing/2014/main" id="{00000000-0008-0000-0400-00005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237</xdr:row>
          <xdr:rowOff>9525</xdr:rowOff>
        </xdr:from>
        <xdr:to>
          <xdr:col>8</xdr:col>
          <xdr:colOff>209550</xdr:colOff>
          <xdr:row>237</xdr:row>
          <xdr:rowOff>219075</xdr:rowOff>
        </xdr:to>
        <xdr:sp macro="" textlink="">
          <xdr:nvSpPr>
            <xdr:cNvPr id="80209" name="Drop Down 337" hidden="1">
              <a:extLst>
                <a:ext uri="{63B3BB69-23CF-44E3-9099-C40C66FF867C}">
                  <a14:compatExt spid="_x0000_s80209"/>
                </a:ext>
                <a:ext uri="{FF2B5EF4-FFF2-40B4-BE49-F238E27FC236}">
                  <a16:creationId xmlns:a16="http://schemas.microsoft.com/office/drawing/2014/main" id="{00000000-0008-0000-0400-00005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238</xdr:row>
          <xdr:rowOff>9525</xdr:rowOff>
        </xdr:from>
        <xdr:to>
          <xdr:col>8</xdr:col>
          <xdr:colOff>209550</xdr:colOff>
          <xdr:row>238</xdr:row>
          <xdr:rowOff>219075</xdr:rowOff>
        </xdr:to>
        <xdr:sp macro="" textlink="">
          <xdr:nvSpPr>
            <xdr:cNvPr id="80210" name="Drop Down 338" hidden="1">
              <a:extLst>
                <a:ext uri="{63B3BB69-23CF-44E3-9099-C40C66FF867C}">
                  <a14:compatExt spid="_x0000_s80210"/>
                </a:ext>
                <a:ext uri="{FF2B5EF4-FFF2-40B4-BE49-F238E27FC236}">
                  <a16:creationId xmlns:a16="http://schemas.microsoft.com/office/drawing/2014/main" id="{00000000-0008-0000-0400-00005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239</xdr:row>
          <xdr:rowOff>9525</xdr:rowOff>
        </xdr:from>
        <xdr:to>
          <xdr:col>8</xdr:col>
          <xdr:colOff>209550</xdr:colOff>
          <xdr:row>240</xdr:row>
          <xdr:rowOff>0</xdr:rowOff>
        </xdr:to>
        <xdr:sp macro="" textlink="">
          <xdr:nvSpPr>
            <xdr:cNvPr id="80211" name="Drop Down 339" hidden="1">
              <a:extLst>
                <a:ext uri="{63B3BB69-23CF-44E3-9099-C40C66FF867C}">
                  <a14:compatExt spid="_x0000_s80211"/>
                </a:ext>
                <a:ext uri="{FF2B5EF4-FFF2-40B4-BE49-F238E27FC236}">
                  <a16:creationId xmlns:a16="http://schemas.microsoft.com/office/drawing/2014/main" id="{00000000-0008-0000-0400-00005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240</xdr:row>
          <xdr:rowOff>9525</xdr:rowOff>
        </xdr:from>
        <xdr:to>
          <xdr:col>8</xdr:col>
          <xdr:colOff>209550</xdr:colOff>
          <xdr:row>241</xdr:row>
          <xdr:rowOff>0</xdr:rowOff>
        </xdr:to>
        <xdr:sp macro="" textlink="">
          <xdr:nvSpPr>
            <xdr:cNvPr id="80212" name="Drop Down 340" hidden="1">
              <a:extLst>
                <a:ext uri="{63B3BB69-23CF-44E3-9099-C40C66FF867C}">
                  <a14:compatExt spid="_x0000_s80212"/>
                </a:ext>
                <a:ext uri="{FF2B5EF4-FFF2-40B4-BE49-F238E27FC236}">
                  <a16:creationId xmlns:a16="http://schemas.microsoft.com/office/drawing/2014/main" id="{00000000-0008-0000-0400-00005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232</xdr:row>
          <xdr:rowOff>0</xdr:rowOff>
        </xdr:from>
        <xdr:to>
          <xdr:col>14</xdr:col>
          <xdr:colOff>76200</xdr:colOff>
          <xdr:row>232</xdr:row>
          <xdr:rowOff>209550</xdr:rowOff>
        </xdr:to>
        <xdr:sp macro="" textlink="">
          <xdr:nvSpPr>
            <xdr:cNvPr id="80213" name="Check Box 341" hidden="1">
              <a:extLst>
                <a:ext uri="{63B3BB69-23CF-44E3-9099-C40C66FF867C}">
                  <a14:compatExt spid="_x0000_s80213"/>
                </a:ext>
                <a:ext uri="{FF2B5EF4-FFF2-40B4-BE49-F238E27FC236}">
                  <a16:creationId xmlns:a16="http://schemas.microsoft.com/office/drawing/2014/main" id="{00000000-0008-0000-0400-00005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232</xdr:row>
          <xdr:rowOff>0</xdr:rowOff>
        </xdr:from>
        <xdr:to>
          <xdr:col>17</xdr:col>
          <xdr:colOff>76200</xdr:colOff>
          <xdr:row>232</xdr:row>
          <xdr:rowOff>209550</xdr:rowOff>
        </xdr:to>
        <xdr:sp macro="" textlink="">
          <xdr:nvSpPr>
            <xdr:cNvPr id="80214" name="Check Box 342" hidden="1">
              <a:extLst>
                <a:ext uri="{63B3BB69-23CF-44E3-9099-C40C66FF867C}">
                  <a14:compatExt spid="_x0000_s80214"/>
                </a:ext>
                <a:ext uri="{FF2B5EF4-FFF2-40B4-BE49-F238E27FC236}">
                  <a16:creationId xmlns:a16="http://schemas.microsoft.com/office/drawing/2014/main" id="{00000000-0008-0000-0400-00005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344</xdr:row>
          <xdr:rowOff>28575</xdr:rowOff>
        </xdr:from>
        <xdr:to>
          <xdr:col>7</xdr:col>
          <xdr:colOff>0</xdr:colOff>
          <xdr:row>345</xdr:row>
          <xdr:rowOff>0</xdr:rowOff>
        </xdr:to>
        <xdr:sp macro="" textlink="">
          <xdr:nvSpPr>
            <xdr:cNvPr id="80215" name="Drop Down 343" hidden="1">
              <a:extLst>
                <a:ext uri="{63B3BB69-23CF-44E3-9099-C40C66FF867C}">
                  <a14:compatExt spid="_x0000_s80215"/>
                </a:ext>
                <a:ext uri="{FF2B5EF4-FFF2-40B4-BE49-F238E27FC236}">
                  <a16:creationId xmlns:a16="http://schemas.microsoft.com/office/drawing/2014/main" id="{00000000-0008-0000-0400-00005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499</xdr:row>
      <xdr:rowOff>205464</xdr:rowOff>
    </xdr:from>
    <xdr:to>
      <xdr:col>23</xdr:col>
      <xdr:colOff>209549</xdr:colOff>
      <xdr:row>504</xdr:row>
      <xdr:rowOff>122657</xdr:rowOff>
    </xdr:to>
    <xdr:sp macro="" textlink="">
      <xdr:nvSpPr>
        <xdr:cNvPr id="378" name="WordArt 229">
          <a:extLst>
            <a:ext uri="{FF2B5EF4-FFF2-40B4-BE49-F238E27FC236}">
              <a16:creationId xmlns:a16="http://schemas.microsoft.com/office/drawing/2014/main" id="{00000000-0008-0000-0400-00007A010000}"/>
            </a:ext>
          </a:extLst>
        </xdr:cNvPr>
        <xdr:cNvSpPr>
          <a:spLocks noChangeArrowheads="1" noChangeShapeType="1" noTextEdit="1"/>
        </xdr:cNvSpPr>
      </xdr:nvSpPr>
      <xdr:spPr bwMode="auto">
        <a:xfrm>
          <a:off x="5438774" y="93912414"/>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509</xdr:row>
          <xdr:rowOff>9525</xdr:rowOff>
        </xdr:from>
        <xdr:to>
          <xdr:col>8</xdr:col>
          <xdr:colOff>209550</xdr:colOff>
          <xdr:row>509</xdr:row>
          <xdr:rowOff>219075</xdr:rowOff>
        </xdr:to>
        <xdr:sp macro="" textlink="">
          <xdr:nvSpPr>
            <xdr:cNvPr id="80216" name="Drop Down 344" hidden="1">
              <a:extLst>
                <a:ext uri="{63B3BB69-23CF-44E3-9099-C40C66FF867C}">
                  <a14:compatExt spid="_x0000_s80216"/>
                </a:ext>
                <a:ext uri="{FF2B5EF4-FFF2-40B4-BE49-F238E27FC236}">
                  <a16:creationId xmlns:a16="http://schemas.microsoft.com/office/drawing/2014/main" id="{00000000-0008-0000-0400-00005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510</xdr:row>
          <xdr:rowOff>9525</xdr:rowOff>
        </xdr:from>
        <xdr:to>
          <xdr:col>8</xdr:col>
          <xdr:colOff>209550</xdr:colOff>
          <xdr:row>510</xdr:row>
          <xdr:rowOff>219075</xdr:rowOff>
        </xdr:to>
        <xdr:sp macro="" textlink="">
          <xdr:nvSpPr>
            <xdr:cNvPr id="80217" name="Drop Down 345" hidden="1">
              <a:extLst>
                <a:ext uri="{63B3BB69-23CF-44E3-9099-C40C66FF867C}">
                  <a14:compatExt spid="_x0000_s80217"/>
                </a:ext>
                <a:ext uri="{FF2B5EF4-FFF2-40B4-BE49-F238E27FC236}">
                  <a16:creationId xmlns:a16="http://schemas.microsoft.com/office/drawing/2014/main" id="{00000000-0008-0000-0400-00005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511</xdr:row>
          <xdr:rowOff>9525</xdr:rowOff>
        </xdr:from>
        <xdr:to>
          <xdr:col>8</xdr:col>
          <xdr:colOff>209550</xdr:colOff>
          <xdr:row>511</xdr:row>
          <xdr:rowOff>219075</xdr:rowOff>
        </xdr:to>
        <xdr:sp macro="" textlink="">
          <xdr:nvSpPr>
            <xdr:cNvPr id="80218" name="Drop Down 346" hidden="1">
              <a:extLst>
                <a:ext uri="{63B3BB69-23CF-44E3-9099-C40C66FF867C}">
                  <a14:compatExt spid="_x0000_s80218"/>
                </a:ext>
                <a:ext uri="{FF2B5EF4-FFF2-40B4-BE49-F238E27FC236}">
                  <a16:creationId xmlns:a16="http://schemas.microsoft.com/office/drawing/2014/main" id="{00000000-0008-0000-0400-00005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512</xdr:row>
          <xdr:rowOff>9525</xdr:rowOff>
        </xdr:from>
        <xdr:to>
          <xdr:col>8</xdr:col>
          <xdr:colOff>209550</xdr:colOff>
          <xdr:row>512</xdr:row>
          <xdr:rowOff>219075</xdr:rowOff>
        </xdr:to>
        <xdr:sp macro="" textlink="">
          <xdr:nvSpPr>
            <xdr:cNvPr id="80219" name="Drop Down 347" hidden="1">
              <a:extLst>
                <a:ext uri="{63B3BB69-23CF-44E3-9099-C40C66FF867C}">
                  <a14:compatExt spid="_x0000_s80219"/>
                </a:ext>
                <a:ext uri="{FF2B5EF4-FFF2-40B4-BE49-F238E27FC236}">
                  <a16:creationId xmlns:a16="http://schemas.microsoft.com/office/drawing/2014/main" id="{00000000-0008-0000-0400-00005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513</xdr:row>
          <xdr:rowOff>9525</xdr:rowOff>
        </xdr:from>
        <xdr:to>
          <xdr:col>8</xdr:col>
          <xdr:colOff>209550</xdr:colOff>
          <xdr:row>513</xdr:row>
          <xdr:rowOff>219075</xdr:rowOff>
        </xdr:to>
        <xdr:sp macro="" textlink="">
          <xdr:nvSpPr>
            <xdr:cNvPr id="80220" name="Drop Down 348" hidden="1">
              <a:extLst>
                <a:ext uri="{63B3BB69-23CF-44E3-9099-C40C66FF867C}">
                  <a14:compatExt spid="_x0000_s80220"/>
                </a:ext>
                <a:ext uri="{FF2B5EF4-FFF2-40B4-BE49-F238E27FC236}">
                  <a16:creationId xmlns:a16="http://schemas.microsoft.com/office/drawing/2014/main" id="{00000000-0008-0000-0400-00005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514</xdr:row>
          <xdr:rowOff>9525</xdr:rowOff>
        </xdr:from>
        <xdr:to>
          <xdr:col>8</xdr:col>
          <xdr:colOff>209550</xdr:colOff>
          <xdr:row>515</xdr:row>
          <xdr:rowOff>0</xdr:rowOff>
        </xdr:to>
        <xdr:sp macro="" textlink="">
          <xdr:nvSpPr>
            <xdr:cNvPr id="80221" name="Drop Down 349" hidden="1">
              <a:extLst>
                <a:ext uri="{63B3BB69-23CF-44E3-9099-C40C66FF867C}">
                  <a14:compatExt spid="_x0000_s80221"/>
                </a:ext>
                <a:ext uri="{FF2B5EF4-FFF2-40B4-BE49-F238E27FC236}">
                  <a16:creationId xmlns:a16="http://schemas.microsoft.com/office/drawing/2014/main" id="{00000000-0008-0000-0400-00005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506</xdr:row>
          <xdr:rowOff>0</xdr:rowOff>
        </xdr:from>
        <xdr:to>
          <xdr:col>14</xdr:col>
          <xdr:colOff>76200</xdr:colOff>
          <xdr:row>506</xdr:row>
          <xdr:rowOff>209550</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4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506</xdr:row>
          <xdr:rowOff>0</xdr:rowOff>
        </xdr:from>
        <xdr:to>
          <xdr:col>17</xdr:col>
          <xdr:colOff>76200</xdr:colOff>
          <xdr:row>506</xdr:row>
          <xdr:rowOff>209550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4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79</xdr:row>
          <xdr:rowOff>28575</xdr:rowOff>
        </xdr:from>
        <xdr:to>
          <xdr:col>7</xdr:col>
          <xdr:colOff>209550</xdr:colOff>
          <xdr:row>80</xdr:row>
          <xdr:rowOff>9525</xdr:rowOff>
        </xdr:to>
        <xdr:sp macro="" textlink="">
          <xdr:nvSpPr>
            <xdr:cNvPr id="80224" name="Drop Down 352" hidden="1">
              <a:extLst>
                <a:ext uri="{63B3BB69-23CF-44E3-9099-C40C66FF867C}">
                  <a14:compatExt spid="_x0000_s80224"/>
                </a:ext>
                <a:ext uri="{FF2B5EF4-FFF2-40B4-BE49-F238E27FC236}">
                  <a16:creationId xmlns:a16="http://schemas.microsoft.com/office/drawing/2014/main" id="{00000000-0008-0000-0400-00006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51</xdr:row>
          <xdr:rowOff>19050</xdr:rowOff>
        </xdr:from>
        <xdr:to>
          <xdr:col>20</xdr:col>
          <xdr:colOff>0</xdr:colOff>
          <xdr:row>52</xdr:row>
          <xdr:rowOff>9525</xdr:rowOff>
        </xdr:to>
        <xdr:sp macro="" textlink="">
          <xdr:nvSpPr>
            <xdr:cNvPr id="80233" name="Check Box 361" hidden="1">
              <a:extLst>
                <a:ext uri="{63B3BB69-23CF-44E3-9099-C40C66FF867C}">
                  <a14:compatExt spid="_x0000_s80233"/>
                </a:ext>
                <a:ext uri="{FF2B5EF4-FFF2-40B4-BE49-F238E27FC236}">
                  <a16:creationId xmlns:a16="http://schemas.microsoft.com/office/drawing/2014/main" id="{00000000-0008-0000-0400-00006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51</xdr:row>
          <xdr:rowOff>19050</xdr:rowOff>
        </xdr:from>
        <xdr:to>
          <xdr:col>23</xdr:col>
          <xdr:colOff>0</xdr:colOff>
          <xdr:row>52</xdr:row>
          <xdr:rowOff>9525</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4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324</xdr:row>
          <xdr:rowOff>19050</xdr:rowOff>
        </xdr:from>
        <xdr:to>
          <xdr:col>20</xdr:col>
          <xdr:colOff>76200</xdr:colOff>
          <xdr:row>325</xdr:row>
          <xdr:rowOff>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4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324</xdr:row>
          <xdr:rowOff>19050</xdr:rowOff>
        </xdr:from>
        <xdr:to>
          <xdr:col>23</xdr:col>
          <xdr:colOff>66675</xdr:colOff>
          <xdr:row>325</xdr:row>
          <xdr:rowOff>0</xdr:rowOff>
        </xdr:to>
        <xdr:sp macro="" textlink="">
          <xdr:nvSpPr>
            <xdr:cNvPr id="80236" name="Check Box 364" hidden="1">
              <a:extLst>
                <a:ext uri="{63B3BB69-23CF-44E3-9099-C40C66FF867C}">
                  <a14:compatExt spid="_x0000_s80236"/>
                </a:ext>
                <a:ext uri="{FF2B5EF4-FFF2-40B4-BE49-F238E27FC236}">
                  <a16:creationId xmlns:a16="http://schemas.microsoft.com/office/drawing/2014/main" id="{00000000-0008-0000-0400-00006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57</xdr:row>
          <xdr:rowOff>0</xdr:rowOff>
        </xdr:from>
        <xdr:to>
          <xdr:col>17</xdr:col>
          <xdr:colOff>0</xdr:colOff>
          <xdr:row>58</xdr:row>
          <xdr:rowOff>0</xdr:rowOff>
        </xdr:to>
        <xdr:sp macro="" textlink="">
          <xdr:nvSpPr>
            <xdr:cNvPr id="80245" name="Check Box 373" hidden="1">
              <a:extLst>
                <a:ext uri="{63B3BB69-23CF-44E3-9099-C40C66FF867C}">
                  <a14:compatExt spid="_x0000_s80245"/>
                </a:ext>
                <a:ext uri="{FF2B5EF4-FFF2-40B4-BE49-F238E27FC236}">
                  <a16:creationId xmlns:a16="http://schemas.microsoft.com/office/drawing/2014/main" id="{00000000-0008-0000-0400-00007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58</xdr:row>
          <xdr:rowOff>0</xdr:rowOff>
        </xdr:from>
        <xdr:to>
          <xdr:col>17</xdr:col>
          <xdr:colOff>0</xdr:colOff>
          <xdr:row>59</xdr:row>
          <xdr:rowOff>0</xdr:rowOff>
        </xdr:to>
        <xdr:sp macro="" textlink="">
          <xdr:nvSpPr>
            <xdr:cNvPr id="80246" name="Check Box 374" hidden="1">
              <a:extLst>
                <a:ext uri="{63B3BB69-23CF-44E3-9099-C40C66FF867C}">
                  <a14:compatExt spid="_x0000_s80246"/>
                </a:ext>
                <a:ext uri="{FF2B5EF4-FFF2-40B4-BE49-F238E27FC236}">
                  <a16:creationId xmlns:a16="http://schemas.microsoft.com/office/drawing/2014/main" id="{00000000-0008-0000-0400-00007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330</xdr:row>
          <xdr:rowOff>0</xdr:rowOff>
        </xdr:from>
        <xdr:to>
          <xdr:col>17</xdr:col>
          <xdr:colOff>0</xdr:colOff>
          <xdr:row>331</xdr:row>
          <xdr:rowOff>0</xdr:rowOff>
        </xdr:to>
        <xdr:sp macro="" textlink="">
          <xdr:nvSpPr>
            <xdr:cNvPr id="80247" name="Check Box 375" hidden="1">
              <a:extLst>
                <a:ext uri="{63B3BB69-23CF-44E3-9099-C40C66FF867C}">
                  <a14:compatExt spid="_x0000_s80247"/>
                </a:ext>
                <a:ext uri="{FF2B5EF4-FFF2-40B4-BE49-F238E27FC236}">
                  <a16:creationId xmlns:a16="http://schemas.microsoft.com/office/drawing/2014/main" id="{00000000-0008-0000-0400-00007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331</xdr:row>
          <xdr:rowOff>0</xdr:rowOff>
        </xdr:from>
        <xdr:to>
          <xdr:col>17</xdr:col>
          <xdr:colOff>0</xdr:colOff>
          <xdr:row>332</xdr:row>
          <xdr:rowOff>0</xdr:rowOff>
        </xdr:to>
        <xdr:sp macro="" textlink="">
          <xdr:nvSpPr>
            <xdr:cNvPr id="80248" name="Check Box 376" hidden="1">
              <a:extLst>
                <a:ext uri="{63B3BB69-23CF-44E3-9099-C40C66FF867C}">
                  <a14:compatExt spid="_x0000_s80248"/>
                </a:ext>
                <a:ext uri="{FF2B5EF4-FFF2-40B4-BE49-F238E27FC236}">
                  <a16:creationId xmlns:a16="http://schemas.microsoft.com/office/drawing/2014/main" id="{00000000-0008-0000-0400-00007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286</xdr:row>
          <xdr:rowOff>9525</xdr:rowOff>
        </xdr:from>
        <xdr:to>
          <xdr:col>3</xdr:col>
          <xdr:colOff>0</xdr:colOff>
          <xdr:row>287</xdr:row>
          <xdr:rowOff>0</xdr:rowOff>
        </xdr:to>
        <xdr:sp macro="" textlink="">
          <xdr:nvSpPr>
            <xdr:cNvPr id="80249" name="Check Box 377" hidden="1">
              <a:extLst>
                <a:ext uri="{63B3BB69-23CF-44E3-9099-C40C66FF867C}">
                  <a14:compatExt spid="_x0000_s80249"/>
                </a:ext>
                <a:ext uri="{FF2B5EF4-FFF2-40B4-BE49-F238E27FC236}">
                  <a16:creationId xmlns:a16="http://schemas.microsoft.com/office/drawing/2014/main" id="{00000000-0008-0000-0400-00007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288</xdr:row>
          <xdr:rowOff>9525</xdr:rowOff>
        </xdr:from>
        <xdr:to>
          <xdr:col>3</xdr:col>
          <xdr:colOff>0</xdr:colOff>
          <xdr:row>289</xdr:row>
          <xdr:rowOff>0</xdr:rowOff>
        </xdr:to>
        <xdr:sp macro="" textlink="">
          <xdr:nvSpPr>
            <xdr:cNvPr id="80250" name="Check Box 378" hidden="1">
              <a:extLst>
                <a:ext uri="{63B3BB69-23CF-44E3-9099-C40C66FF867C}">
                  <a14:compatExt spid="_x0000_s80250"/>
                </a:ext>
                <a:ext uri="{FF2B5EF4-FFF2-40B4-BE49-F238E27FC236}">
                  <a16:creationId xmlns:a16="http://schemas.microsoft.com/office/drawing/2014/main" id="{00000000-0008-0000-0400-00007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289</xdr:row>
          <xdr:rowOff>9525</xdr:rowOff>
        </xdr:from>
        <xdr:to>
          <xdr:col>3</xdr:col>
          <xdr:colOff>0</xdr:colOff>
          <xdr:row>290</xdr:row>
          <xdr:rowOff>0</xdr:rowOff>
        </xdr:to>
        <xdr:sp macro="" textlink="">
          <xdr:nvSpPr>
            <xdr:cNvPr id="80251" name="Check Box 379" hidden="1">
              <a:extLst>
                <a:ext uri="{63B3BB69-23CF-44E3-9099-C40C66FF867C}">
                  <a14:compatExt spid="_x0000_s80251"/>
                </a:ext>
                <a:ext uri="{FF2B5EF4-FFF2-40B4-BE49-F238E27FC236}">
                  <a16:creationId xmlns:a16="http://schemas.microsoft.com/office/drawing/2014/main" id="{00000000-0008-0000-0400-00007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290</xdr:row>
          <xdr:rowOff>9525</xdr:rowOff>
        </xdr:from>
        <xdr:to>
          <xdr:col>3</xdr:col>
          <xdr:colOff>0</xdr:colOff>
          <xdr:row>291</xdr:row>
          <xdr:rowOff>0</xdr:rowOff>
        </xdr:to>
        <xdr:sp macro="" textlink="">
          <xdr:nvSpPr>
            <xdr:cNvPr id="80252" name="Check Box 380" hidden="1">
              <a:extLst>
                <a:ext uri="{63B3BB69-23CF-44E3-9099-C40C66FF867C}">
                  <a14:compatExt spid="_x0000_s80252"/>
                </a:ext>
                <a:ext uri="{FF2B5EF4-FFF2-40B4-BE49-F238E27FC236}">
                  <a16:creationId xmlns:a16="http://schemas.microsoft.com/office/drawing/2014/main" id="{00000000-0008-0000-0400-00007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291</xdr:row>
          <xdr:rowOff>9525</xdr:rowOff>
        </xdr:from>
        <xdr:to>
          <xdr:col>3</xdr:col>
          <xdr:colOff>0</xdr:colOff>
          <xdr:row>292</xdr:row>
          <xdr:rowOff>0</xdr:rowOff>
        </xdr:to>
        <xdr:sp macro="" textlink="">
          <xdr:nvSpPr>
            <xdr:cNvPr id="80253" name="Check Box 381" hidden="1">
              <a:extLst>
                <a:ext uri="{63B3BB69-23CF-44E3-9099-C40C66FF867C}">
                  <a14:compatExt spid="_x0000_s80253"/>
                </a:ext>
                <a:ext uri="{FF2B5EF4-FFF2-40B4-BE49-F238E27FC236}">
                  <a16:creationId xmlns:a16="http://schemas.microsoft.com/office/drawing/2014/main" id="{00000000-0008-0000-0400-00007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296</xdr:row>
          <xdr:rowOff>9525</xdr:rowOff>
        </xdr:from>
        <xdr:to>
          <xdr:col>3</xdr:col>
          <xdr:colOff>0</xdr:colOff>
          <xdr:row>297</xdr:row>
          <xdr:rowOff>0</xdr:rowOff>
        </xdr:to>
        <xdr:sp macro="" textlink="">
          <xdr:nvSpPr>
            <xdr:cNvPr id="80254" name="Check Box 382" hidden="1">
              <a:extLst>
                <a:ext uri="{63B3BB69-23CF-44E3-9099-C40C66FF867C}">
                  <a14:compatExt spid="_x0000_s80254"/>
                </a:ext>
                <a:ext uri="{FF2B5EF4-FFF2-40B4-BE49-F238E27FC236}">
                  <a16:creationId xmlns:a16="http://schemas.microsoft.com/office/drawing/2014/main" id="{00000000-0008-0000-0400-00007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297</xdr:row>
          <xdr:rowOff>9525</xdr:rowOff>
        </xdr:from>
        <xdr:to>
          <xdr:col>3</xdr:col>
          <xdr:colOff>0</xdr:colOff>
          <xdr:row>298</xdr:row>
          <xdr:rowOff>0</xdr:rowOff>
        </xdr:to>
        <xdr:sp macro="" textlink="">
          <xdr:nvSpPr>
            <xdr:cNvPr id="80255" name="Check Box 383" hidden="1">
              <a:extLst>
                <a:ext uri="{63B3BB69-23CF-44E3-9099-C40C66FF867C}">
                  <a14:compatExt spid="_x0000_s80255"/>
                </a:ext>
                <a:ext uri="{FF2B5EF4-FFF2-40B4-BE49-F238E27FC236}">
                  <a16:creationId xmlns:a16="http://schemas.microsoft.com/office/drawing/2014/main" id="{00000000-0008-0000-0400-00007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299</xdr:row>
          <xdr:rowOff>9525</xdr:rowOff>
        </xdr:from>
        <xdr:to>
          <xdr:col>3</xdr:col>
          <xdr:colOff>0</xdr:colOff>
          <xdr:row>300</xdr:row>
          <xdr:rowOff>0</xdr:rowOff>
        </xdr:to>
        <xdr:sp macro="" textlink="">
          <xdr:nvSpPr>
            <xdr:cNvPr id="80256" name="Check Box 384" hidden="1">
              <a:extLst>
                <a:ext uri="{63B3BB69-23CF-44E3-9099-C40C66FF867C}">
                  <a14:compatExt spid="_x0000_s80256"/>
                </a:ext>
                <a:ext uri="{FF2B5EF4-FFF2-40B4-BE49-F238E27FC236}">
                  <a16:creationId xmlns:a16="http://schemas.microsoft.com/office/drawing/2014/main" id="{00000000-0008-0000-0400-00008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305</xdr:row>
          <xdr:rowOff>9525</xdr:rowOff>
        </xdr:from>
        <xdr:to>
          <xdr:col>9</xdr:col>
          <xdr:colOff>0</xdr:colOff>
          <xdr:row>306</xdr:row>
          <xdr:rowOff>0</xdr:rowOff>
        </xdr:to>
        <xdr:sp macro="" textlink="">
          <xdr:nvSpPr>
            <xdr:cNvPr id="80257" name="Check Box 385" hidden="1">
              <a:extLst>
                <a:ext uri="{63B3BB69-23CF-44E3-9099-C40C66FF867C}">
                  <a14:compatExt spid="_x0000_s80257"/>
                </a:ext>
                <a:ext uri="{FF2B5EF4-FFF2-40B4-BE49-F238E27FC236}">
                  <a16:creationId xmlns:a16="http://schemas.microsoft.com/office/drawing/2014/main" id="{00000000-0008-0000-0400-00008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305</xdr:row>
          <xdr:rowOff>9525</xdr:rowOff>
        </xdr:from>
        <xdr:to>
          <xdr:col>22</xdr:col>
          <xdr:colOff>0</xdr:colOff>
          <xdr:row>306</xdr:row>
          <xdr:rowOff>0</xdr:rowOff>
        </xdr:to>
        <xdr:sp macro="" textlink="">
          <xdr:nvSpPr>
            <xdr:cNvPr id="80258" name="Check Box 386" hidden="1">
              <a:extLst>
                <a:ext uri="{63B3BB69-23CF-44E3-9099-C40C66FF867C}">
                  <a14:compatExt spid="_x0000_s80258"/>
                </a:ext>
                <a:ext uri="{FF2B5EF4-FFF2-40B4-BE49-F238E27FC236}">
                  <a16:creationId xmlns:a16="http://schemas.microsoft.com/office/drawing/2014/main" id="{00000000-0008-0000-0400-00008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306</xdr:row>
          <xdr:rowOff>9525</xdr:rowOff>
        </xdr:from>
        <xdr:to>
          <xdr:col>3</xdr:col>
          <xdr:colOff>0</xdr:colOff>
          <xdr:row>307</xdr:row>
          <xdr:rowOff>0</xdr:rowOff>
        </xdr:to>
        <xdr:sp macro="" textlink="">
          <xdr:nvSpPr>
            <xdr:cNvPr id="80259" name="Check Box 387" hidden="1">
              <a:extLst>
                <a:ext uri="{63B3BB69-23CF-44E3-9099-C40C66FF867C}">
                  <a14:compatExt spid="_x0000_s80259"/>
                </a:ext>
                <a:ext uri="{FF2B5EF4-FFF2-40B4-BE49-F238E27FC236}">
                  <a16:creationId xmlns:a16="http://schemas.microsoft.com/office/drawing/2014/main" id="{00000000-0008-0000-0400-00008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13</xdr:row>
          <xdr:rowOff>9525</xdr:rowOff>
        </xdr:from>
        <xdr:to>
          <xdr:col>3</xdr:col>
          <xdr:colOff>0</xdr:colOff>
          <xdr:row>14</xdr:row>
          <xdr:rowOff>0</xdr:rowOff>
        </xdr:to>
        <xdr:sp macro="" textlink="">
          <xdr:nvSpPr>
            <xdr:cNvPr id="80260" name="Check Box 388" hidden="1">
              <a:extLst>
                <a:ext uri="{63B3BB69-23CF-44E3-9099-C40C66FF867C}">
                  <a14:compatExt spid="_x0000_s80260"/>
                </a:ext>
                <a:ext uri="{FF2B5EF4-FFF2-40B4-BE49-F238E27FC236}">
                  <a16:creationId xmlns:a16="http://schemas.microsoft.com/office/drawing/2014/main" id="{00000000-0008-0000-0400-00008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15</xdr:row>
          <xdr:rowOff>9525</xdr:rowOff>
        </xdr:from>
        <xdr:to>
          <xdr:col>3</xdr:col>
          <xdr:colOff>0</xdr:colOff>
          <xdr:row>16</xdr:row>
          <xdr:rowOff>0</xdr:rowOff>
        </xdr:to>
        <xdr:sp macro="" textlink="">
          <xdr:nvSpPr>
            <xdr:cNvPr id="80261" name="Check Box 389" hidden="1">
              <a:extLst>
                <a:ext uri="{63B3BB69-23CF-44E3-9099-C40C66FF867C}">
                  <a14:compatExt spid="_x0000_s80261"/>
                </a:ext>
                <a:ext uri="{FF2B5EF4-FFF2-40B4-BE49-F238E27FC236}">
                  <a16:creationId xmlns:a16="http://schemas.microsoft.com/office/drawing/2014/main" id="{00000000-0008-0000-0400-00008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16</xdr:row>
          <xdr:rowOff>9525</xdr:rowOff>
        </xdr:from>
        <xdr:to>
          <xdr:col>3</xdr:col>
          <xdr:colOff>0</xdr:colOff>
          <xdr:row>17</xdr:row>
          <xdr:rowOff>0</xdr:rowOff>
        </xdr:to>
        <xdr:sp macro="" textlink="">
          <xdr:nvSpPr>
            <xdr:cNvPr id="80262" name="Check Box 390" hidden="1">
              <a:extLst>
                <a:ext uri="{63B3BB69-23CF-44E3-9099-C40C66FF867C}">
                  <a14:compatExt spid="_x0000_s80262"/>
                </a:ext>
                <a:ext uri="{FF2B5EF4-FFF2-40B4-BE49-F238E27FC236}">
                  <a16:creationId xmlns:a16="http://schemas.microsoft.com/office/drawing/2014/main" id="{00000000-0008-0000-0400-00008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17</xdr:row>
          <xdr:rowOff>9525</xdr:rowOff>
        </xdr:from>
        <xdr:to>
          <xdr:col>3</xdr:col>
          <xdr:colOff>0</xdr:colOff>
          <xdr:row>18</xdr:row>
          <xdr:rowOff>0</xdr:rowOff>
        </xdr:to>
        <xdr:sp macro="" textlink="">
          <xdr:nvSpPr>
            <xdr:cNvPr id="80263" name="Check Box 391" hidden="1">
              <a:extLst>
                <a:ext uri="{63B3BB69-23CF-44E3-9099-C40C66FF867C}">
                  <a14:compatExt spid="_x0000_s80263"/>
                </a:ext>
                <a:ext uri="{FF2B5EF4-FFF2-40B4-BE49-F238E27FC236}">
                  <a16:creationId xmlns:a16="http://schemas.microsoft.com/office/drawing/2014/main" id="{00000000-0008-0000-0400-00008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18</xdr:row>
          <xdr:rowOff>9525</xdr:rowOff>
        </xdr:from>
        <xdr:to>
          <xdr:col>3</xdr:col>
          <xdr:colOff>0</xdr:colOff>
          <xdr:row>19</xdr:row>
          <xdr:rowOff>0</xdr:rowOff>
        </xdr:to>
        <xdr:sp macro="" textlink="">
          <xdr:nvSpPr>
            <xdr:cNvPr id="80264" name="Check Box 392" hidden="1">
              <a:extLst>
                <a:ext uri="{63B3BB69-23CF-44E3-9099-C40C66FF867C}">
                  <a14:compatExt spid="_x0000_s80264"/>
                </a:ext>
                <a:ext uri="{FF2B5EF4-FFF2-40B4-BE49-F238E27FC236}">
                  <a16:creationId xmlns:a16="http://schemas.microsoft.com/office/drawing/2014/main" id="{00000000-0008-0000-0400-00008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23</xdr:row>
          <xdr:rowOff>9525</xdr:rowOff>
        </xdr:from>
        <xdr:to>
          <xdr:col>3</xdr:col>
          <xdr:colOff>0</xdr:colOff>
          <xdr:row>24</xdr:row>
          <xdr:rowOff>0</xdr:rowOff>
        </xdr:to>
        <xdr:sp macro="" textlink="">
          <xdr:nvSpPr>
            <xdr:cNvPr id="80265" name="Check Box 393" hidden="1">
              <a:extLst>
                <a:ext uri="{63B3BB69-23CF-44E3-9099-C40C66FF867C}">
                  <a14:compatExt spid="_x0000_s80265"/>
                </a:ext>
                <a:ext uri="{FF2B5EF4-FFF2-40B4-BE49-F238E27FC236}">
                  <a16:creationId xmlns:a16="http://schemas.microsoft.com/office/drawing/2014/main" id="{00000000-0008-0000-0400-00008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24</xdr:row>
          <xdr:rowOff>9525</xdr:rowOff>
        </xdr:from>
        <xdr:to>
          <xdr:col>3</xdr:col>
          <xdr:colOff>0</xdr:colOff>
          <xdr:row>25</xdr:row>
          <xdr:rowOff>0</xdr:rowOff>
        </xdr:to>
        <xdr:sp macro="" textlink="">
          <xdr:nvSpPr>
            <xdr:cNvPr id="80266" name="Check Box 394" hidden="1">
              <a:extLst>
                <a:ext uri="{63B3BB69-23CF-44E3-9099-C40C66FF867C}">
                  <a14:compatExt spid="_x0000_s80266"/>
                </a:ext>
                <a:ext uri="{FF2B5EF4-FFF2-40B4-BE49-F238E27FC236}">
                  <a16:creationId xmlns:a16="http://schemas.microsoft.com/office/drawing/2014/main" id="{00000000-0008-0000-0400-00008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xdr:row>
          <xdr:rowOff>9525</xdr:rowOff>
        </xdr:from>
        <xdr:to>
          <xdr:col>3</xdr:col>
          <xdr:colOff>0</xdr:colOff>
          <xdr:row>27</xdr:row>
          <xdr:rowOff>0</xdr:rowOff>
        </xdr:to>
        <xdr:sp macro="" textlink="">
          <xdr:nvSpPr>
            <xdr:cNvPr id="80267" name="Check Box 395" hidden="1">
              <a:extLst>
                <a:ext uri="{63B3BB69-23CF-44E3-9099-C40C66FF867C}">
                  <a14:compatExt spid="_x0000_s80267"/>
                </a:ext>
                <a:ext uri="{FF2B5EF4-FFF2-40B4-BE49-F238E27FC236}">
                  <a16:creationId xmlns:a16="http://schemas.microsoft.com/office/drawing/2014/main" id="{00000000-0008-0000-0400-00008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32</xdr:row>
          <xdr:rowOff>9525</xdr:rowOff>
        </xdr:from>
        <xdr:to>
          <xdr:col>9</xdr:col>
          <xdr:colOff>0</xdr:colOff>
          <xdr:row>33</xdr:row>
          <xdr:rowOff>0</xdr:rowOff>
        </xdr:to>
        <xdr:sp macro="" textlink="">
          <xdr:nvSpPr>
            <xdr:cNvPr id="80268" name="Check Box 396" hidden="1">
              <a:extLst>
                <a:ext uri="{63B3BB69-23CF-44E3-9099-C40C66FF867C}">
                  <a14:compatExt spid="_x0000_s80268"/>
                </a:ext>
                <a:ext uri="{FF2B5EF4-FFF2-40B4-BE49-F238E27FC236}">
                  <a16:creationId xmlns:a16="http://schemas.microsoft.com/office/drawing/2014/main" id="{00000000-0008-0000-0400-00008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32</xdr:row>
          <xdr:rowOff>9525</xdr:rowOff>
        </xdr:from>
        <xdr:to>
          <xdr:col>22</xdr:col>
          <xdr:colOff>0</xdr:colOff>
          <xdr:row>33</xdr:row>
          <xdr:rowOff>0</xdr:rowOff>
        </xdr:to>
        <xdr:sp macro="" textlink="">
          <xdr:nvSpPr>
            <xdr:cNvPr id="80269" name="Check Box 397" hidden="1">
              <a:extLst>
                <a:ext uri="{63B3BB69-23CF-44E3-9099-C40C66FF867C}">
                  <a14:compatExt spid="_x0000_s80269"/>
                </a:ext>
                <a:ext uri="{FF2B5EF4-FFF2-40B4-BE49-F238E27FC236}">
                  <a16:creationId xmlns:a16="http://schemas.microsoft.com/office/drawing/2014/main" id="{00000000-0008-0000-0400-00008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xdr:row>
          <xdr:rowOff>9525</xdr:rowOff>
        </xdr:from>
        <xdr:to>
          <xdr:col>3</xdr:col>
          <xdr:colOff>0</xdr:colOff>
          <xdr:row>34</xdr:row>
          <xdr:rowOff>0</xdr:rowOff>
        </xdr:to>
        <xdr:sp macro="" textlink="">
          <xdr:nvSpPr>
            <xdr:cNvPr id="80270" name="Check Box 398" hidden="1">
              <a:extLst>
                <a:ext uri="{63B3BB69-23CF-44E3-9099-C40C66FF867C}">
                  <a14:compatExt spid="_x0000_s80270"/>
                </a:ext>
                <a:ext uri="{FF2B5EF4-FFF2-40B4-BE49-F238E27FC236}">
                  <a16:creationId xmlns:a16="http://schemas.microsoft.com/office/drawing/2014/main" id="{00000000-0008-0000-0400-00008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19</xdr:row>
          <xdr:rowOff>9525</xdr:rowOff>
        </xdr:from>
        <xdr:to>
          <xdr:col>3</xdr:col>
          <xdr:colOff>0</xdr:colOff>
          <xdr:row>20</xdr:row>
          <xdr:rowOff>0</xdr:rowOff>
        </xdr:to>
        <xdr:sp macro="" textlink="">
          <xdr:nvSpPr>
            <xdr:cNvPr id="80271" name="Check Box 399" hidden="1">
              <a:extLst>
                <a:ext uri="{63B3BB69-23CF-44E3-9099-C40C66FF867C}">
                  <a14:compatExt spid="_x0000_s80271"/>
                </a:ext>
                <a:ext uri="{FF2B5EF4-FFF2-40B4-BE49-F238E27FC236}">
                  <a16:creationId xmlns:a16="http://schemas.microsoft.com/office/drawing/2014/main" id="{00000000-0008-0000-0400-00008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27</xdr:row>
          <xdr:rowOff>9525</xdr:rowOff>
        </xdr:from>
        <xdr:to>
          <xdr:col>3</xdr:col>
          <xdr:colOff>0</xdr:colOff>
          <xdr:row>28</xdr:row>
          <xdr:rowOff>0</xdr:rowOff>
        </xdr:to>
        <xdr:sp macro="" textlink="">
          <xdr:nvSpPr>
            <xdr:cNvPr id="80272" name="Check Box 400" hidden="1">
              <a:extLst>
                <a:ext uri="{63B3BB69-23CF-44E3-9099-C40C66FF867C}">
                  <a14:compatExt spid="_x0000_s80272"/>
                </a:ext>
                <a:ext uri="{FF2B5EF4-FFF2-40B4-BE49-F238E27FC236}">
                  <a16:creationId xmlns:a16="http://schemas.microsoft.com/office/drawing/2014/main" id="{00000000-0008-0000-0400-00009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xdr:row>
          <xdr:rowOff>9525</xdr:rowOff>
        </xdr:from>
        <xdr:to>
          <xdr:col>3</xdr:col>
          <xdr:colOff>0</xdr:colOff>
          <xdr:row>29</xdr:row>
          <xdr:rowOff>0</xdr:rowOff>
        </xdr:to>
        <xdr:sp macro="" textlink="">
          <xdr:nvSpPr>
            <xdr:cNvPr id="80273" name="Check Box 401" hidden="1">
              <a:extLst>
                <a:ext uri="{63B3BB69-23CF-44E3-9099-C40C66FF867C}">
                  <a14:compatExt spid="_x0000_s80273"/>
                </a:ext>
                <a:ext uri="{FF2B5EF4-FFF2-40B4-BE49-F238E27FC236}">
                  <a16:creationId xmlns:a16="http://schemas.microsoft.com/office/drawing/2014/main" id="{00000000-0008-0000-0400-00009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32</xdr:row>
          <xdr:rowOff>9525</xdr:rowOff>
        </xdr:from>
        <xdr:to>
          <xdr:col>3</xdr:col>
          <xdr:colOff>0</xdr:colOff>
          <xdr:row>33</xdr:row>
          <xdr:rowOff>0</xdr:rowOff>
        </xdr:to>
        <xdr:sp macro="" textlink="">
          <xdr:nvSpPr>
            <xdr:cNvPr id="80274" name="Check Box 402" hidden="1">
              <a:extLst>
                <a:ext uri="{63B3BB69-23CF-44E3-9099-C40C66FF867C}">
                  <a14:compatExt spid="_x0000_s80274"/>
                </a:ext>
                <a:ext uri="{FF2B5EF4-FFF2-40B4-BE49-F238E27FC236}">
                  <a16:creationId xmlns:a16="http://schemas.microsoft.com/office/drawing/2014/main" id="{00000000-0008-0000-0400-00009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32</xdr:row>
          <xdr:rowOff>9525</xdr:rowOff>
        </xdr:from>
        <xdr:to>
          <xdr:col>16</xdr:col>
          <xdr:colOff>0</xdr:colOff>
          <xdr:row>33</xdr:row>
          <xdr:rowOff>0</xdr:rowOff>
        </xdr:to>
        <xdr:sp macro="" textlink="">
          <xdr:nvSpPr>
            <xdr:cNvPr id="80275" name="Check Box 403" hidden="1">
              <a:extLst>
                <a:ext uri="{63B3BB69-23CF-44E3-9099-C40C66FF867C}">
                  <a14:compatExt spid="_x0000_s80275"/>
                </a:ext>
                <a:ext uri="{FF2B5EF4-FFF2-40B4-BE49-F238E27FC236}">
                  <a16:creationId xmlns:a16="http://schemas.microsoft.com/office/drawing/2014/main" id="{00000000-0008-0000-0400-00009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33</xdr:row>
          <xdr:rowOff>9525</xdr:rowOff>
        </xdr:from>
        <xdr:to>
          <xdr:col>9</xdr:col>
          <xdr:colOff>0</xdr:colOff>
          <xdr:row>34</xdr:row>
          <xdr:rowOff>0</xdr:rowOff>
        </xdr:to>
        <xdr:sp macro="" textlink="">
          <xdr:nvSpPr>
            <xdr:cNvPr id="80276" name="Check Box 404" hidden="1">
              <a:extLst>
                <a:ext uri="{63B3BB69-23CF-44E3-9099-C40C66FF867C}">
                  <a14:compatExt spid="_x0000_s80276"/>
                </a:ext>
                <a:ext uri="{FF2B5EF4-FFF2-40B4-BE49-F238E27FC236}">
                  <a16:creationId xmlns:a16="http://schemas.microsoft.com/office/drawing/2014/main" id="{00000000-0008-0000-0400-00009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292</xdr:row>
          <xdr:rowOff>9525</xdr:rowOff>
        </xdr:from>
        <xdr:to>
          <xdr:col>3</xdr:col>
          <xdr:colOff>0</xdr:colOff>
          <xdr:row>293</xdr:row>
          <xdr:rowOff>0</xdr:rowOff>
        </xdr:to>
        <xdr:sp macro="" textlink="">
          <xdr:nvSpPr>
            <xdr:cNvPr id="80277" name="Check Box 405" hidden="1">
              <a:extLst>
                <a:ext uri="{63B3BB69-23CF-44E3-9099-C40C66FF867C}">
                  <a14:compatExt spid="_x0000_s80277"/>
                </a:ext>
                <a:ext uri="{FF2B5EF4-FFF2-40B4-BE49-F238E27FC236}">
                  <a16:creationId xmlns:a16="http://schemas.microsoft.com/office/drawing/2014/main" id="{00000000-0008-0000-0400-00009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300</xdr:row>
          <xdr:rowOff>9525</xdr:rowOff>
        </xdr:from>
        <xdr:to>
          <xdr:col>3</xdr:col>
          <xdr:colOff>0</xdr:colOff>
          <xdr:row>301</xdr:row>
          <xdr:rowOff>0</xdr:rowOff>
        </xdr:to>
        <xdr:sp macro="" textlink="">
          <xdr:nvSpPr>
            <xdr:cNvPr id="80278" name="Check Box 406" hidden="1">
              <a:extLst>
                <a:ext uri="{63B3BB69-23CF-44E3-9099-C40C66FF867C}">
                  <a14:compatExt spid="_x0000_s80278"/>
                </a:ext>
                <a:ext uri="{FF2B5EF4-FFF2-40B4-BE49-F238E27FC236}">
                  <a16:creationId xmlns:a16="http://schemas.microsoft.com/office/drawing/2014/main" id="{00000000-0008-0000-0400-00009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301</xdr:row>
          <xdr:rowOff>9525</xdr:rowOff>
        </xdr:from>
        <xdr:to>
          <xdr:col>3</xdr:col>
          <xdr:colOff>0</xdr:colOff>
          <xdr:row>302</xdr:row>
          <xdr:rowOff>0</xdr:rowOff>
        </xdr:to>
        <xdr:sp macro="" textlink="">
          <xdr:nvSpPr>
            <xdr:cNvPr id="80279" name="Check Box 407" hidden="1">
              <a:extLst>
                <a:ext uri="{63B3BB69-23CF-44E3-9099-C40C66FF867C}">
                  <a14:compatExt spid="_x0000_s80279"/>
                </a:ext>
                <a:ext uri="{FF2B5EF4-FFF2-40B4-BE49-F238E27FC236}">
                  <a16:creationId xmlns:a16="http://schemas.microsoft.com/office/drawing/2014/main" id="{00000000-0008-0000-0400-00009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306</xdr:row>
          <xdr:rowOff>9525</xdr:rowOff>
        </xdr:from>
        <xdr:to>
          <xdr:col>9</xdr:col>
          <xdr:colOff>0</xdr:colOff>
          <xdr:row>307</xdr:row>
          <xdr:rowOff>0</xdr:rowOff>
        </xdr:to>
        <xdr:sp macro="" textlink="">
          <xdr:nvSpPr>
            <xdr:cNvPr id="80280" name="Check Box 408" hidden="1">
              <a:extLst>
                <a:ext uri="{63B3BB69-23CF-44E3-9099-C40C66FF867C}">
                  <a14:compatExt spid="_x0000_s80280"/>
                </a:ext>
                <a:ext uri="{FF2B5EF4-FFF2-40B4-BE49-F238E27FC236}">
                  <a16:creationId xmlns:a16="http://schemas.microsoft.com/office/drawing/2014/main" id="{00000000-0008-0000-0400-00009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305</xdr:row>
          <xdr:rowOff>9525</xdr:rowOff>
        </xdr:from>
        <xdr:to>
          <xdr:col>16</xdr:col>
          <xdr:colOff>0</xdr:colOff>
          <xdr:row>306</xdr:row>
          <xdr:rowOff>0</xdr:rowOff>
        </xdr:to>
        <xdr:sp macro="" textlink="">
          <xdr:nvSpPr>
            <xdr:cNvPr id="80281" name="Check Box 409" hidden="1">
              <a:extLst>
                <a:ext uri="{63B3BB69-23CF-44E3-9099-C40C66FF867C}">
                  <a14:compatExt spid="_x0000_s80281"/>
                </a:ext>
                <a:ext uri="{FF2B5EF4-FFF2-40B4-BE49-F238E27FC236}">
                  <a16:creationId xmlns:a16="http://schemas.microsoft.com/office/drawing/2014/main" id="{00000000-0008-0000-0400-00009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305</xdr:row>
          <xdr:rowOff>9525</xdr:rowOff>
        </xdr:from>
        <xdr:to>
          <xdr:col>3</xdr:col>
          <xdr:colOff>0</xdr:colOff>
          <xdr:row>306</xdr:row>
          <xdr:rowOff>0</xdr:rowOff>
        </xdr:to>
        <xdr:sp macro="" textlink="">
          <xdr:nvSpPr>
            <xdr:cNvPr id="80282" name="Check Box 410" hidden="1">
              <a:extLst>
                <a:ext uri="{63B3BB69-23CF-44E3-9099-C40C66FF867C}">
                  <a14:compatExt spid="_x0000_s80282"/>
                </a:ext>
                <a:ext uri="{FF2B5EF4-FFF2-40B4-BE49-F238E27FC236}">
                  <a16:creationId xmlns:a16="http://schemas.microsoft.com/office/drawing/2014/main" id="{00000000-0008-0000-0400-00009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14</xdr:row>
          <xdr:rowOff>9525</xdr:rowOff>
        </xdr:from>
        <xdr:to>
          <xdr:col>3</xdr:col>
          <xdr:colOff>0</xdr:colOff>
          <xdr:row>15</xdr:row>
          <xdr:rowOff>0</xdr:rowOff>
        </xdr:to>
        <xdr:sp macro="" textlink="">
          <xdr:nvSpPr>
            <xdr:cNvPr id="80283" name="Check Box 411" hidden="1">
              <a:extLst>
                <a:ext uri="{63B3BB69-23CF-44E3-9099-C40C66FF867C}">
                  <a14:compatExt spid="_x0000_s80283"/>
                </a:ext>
                <a:ext uri="{FF2B5EF4-FFF2-40B4-BE49-F238E27FC236}">
                  <a16:creationId xmlns:a16="http://schemas.microsoft.com/office/drawing/2014/main" id="{00000000-0008-0000-0400-00009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25</xdr:row>
          <xdr:rowOff>0</xdr:rowOff>
        </xdr:from>
        <xdr:to>
          <xdr:col>3</xdr:col>
          <xdr:colOff>0</xdr:colOff>
          <xdr:row>25</xdr:row>
          <xdr:rowOff>219075</xdr:rowOff>
        </xdr:to>
        <xdr:sp macro="" textlink="">
          <xdr:nvSpPr>
            <xdr:cNvPr id="80284" name="Check Box 412" hidden="1">
              <a:extLst>
                <a:ext uri="{63B3BB69-23CF-44E3-9099-C40C66FF867C}">
                  <a14:compatExt spid="_x0000_s80284"/>
                </a:ext>
                <a:ext uri="{FF2B5EF4-FFF2-40B4-BE49-F238E27FC236}">
                  <a16:creationId xmlns:a16="http://schemas.microsoft.com/office/drawing/2014/main" id="{00000000-0008-0000-0400-00009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287</xdr:row>
          <xdr:rowOff>0</xdr:rowOff>
        </xdr:from>
        <xdr:to>
          <xdr:col>3</xdr:col>
          <xdr:colOff>0</xdr:colOff>
          <xdr:row>287</xdr:row>
          <xdr:rowOff>219075</xdr:rowOff>
        </xdr:to>
        <xdr:sp macro="" textlink="">
          <xdr:nvSpPr>
            <xdr:cNvPr id="80285" name="Check Box 413" hidden="1">
              <a:extLst>
                <a:ext uri="{63B3BB69-23CF-44E3-9099-C40C66FF867C}">
                  <a14:compatExt spid="_x0000_s80285"/>
                </a:ext>
                <a:ext uri="{FF2B5EF4-FFF2-40B4-BE49-F238E27FC236}">
                  <a16:creationId xmlns:a16="http://schemas.microsoft.com/office/drawing/2014/main" id="{00000000-0008-0000-0400-00009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298</xdr:row>
          <xdr:rowOff>0</xdr:rowOff>
        </xdr:from>
        <xdr:to>
          <xdr:col>3</xdr:col>
          <xdr:colOff>0</xdr:colOff>
          <xdr:row>298</xdr:row>
          <xdr:rowOff>219075</xdr:rowOff>
        </xdr:to>
        <xdr:sp macro="" textlink="">
          <xdr:nvSpPr>
            <xdr:cNvPr id="80286" name="Check Box 414" hidden="1">
              <a:extLst>
                <a:ext uri="{63B3BB69-23CF-44E3-9099-C40C66FF867C}">
                  <a14:compatExt spid="_x0000_s80286"/>
                </a:ext>
                <a:ext uri="{FF2B5EF4-FFF2-40B4-BE49-F238E27FC236}">
                  <a16:creationId xmlns:a16="http://schemas.microsoft.com/office/drawing/2014/main" id="{00000000-0008-0000-0400-00009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71</xdr:row>
          <xdr:rowOff>38100</xdr:rowOff>
        </xdr:from>
        <xdr:to>
          <xdr:col>7</xdr:col>
          <xdr:colOff>0</xdr:colOff>
          <xdr:row>72</xdr:row>
          <xdr:rowOff>0</xdr:rowOff>
        </xdr:to>
        <xdr:sp macro="" textlink="">
          <xdr:nvSpPr>
            <xdr:cNvPr id="80287" name="Drop Down 415" hidden="1">
              <a:extLst>
                <a:ext uri="{63B3BB69-23CF-44E3-9099-C40C66FF867C}">
                  <a14:compatExt spid="_x0000_s80287"/>
                </a:ext>
                <a:ext uri="{FF2B5EF4-FFF2-40B4-BE49-F238E27FC236}">
                  <a16:creationId xmlns:a16="http://schemas.microsoft.com/office/drawing/2014/main" id="{00000000-0008-0000-0400-00009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249</xdr:row>
      <xdr:rowOff>92953</xdr:rowOff>
    </xdr:from>
    <xdr:to>
      <xdr:col>23</xdr:col>
      <xdr:colOff>209549</xdr:colOff>
      <xdr:row>254</xdr:row>
      <xdr:rowOff>10147</xdr:rowOff>
    </xdr:to>
    <xdr:sp macro="" textlink="">
      <xdr:nvSpPr>
        <xdr:cNvPr id="2" name="WordArt 229">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5438774" y="486037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259</xdr:row>
          <xdr:rowOff>9525</xdr:rowOff>
        </xdr:from>
        <xdr:to>
          <xdr:col>8</xdr:col>
          <xdr:colOff>209550</xdr:colOff>
          <xdr:row>259</xdr:row>
          <xdr:rowOff>219075</xdr:rowOff>
        </xdr:to>
        <xdr:sp macro="" textlink="">
          <xdr:nvSpPr>
            <xdr:cNvPr id="80288" name="Drop Down 416" hidden="1">
              <a:extLst>
                <a:ext uri="{63B3BB69-23CF-44E3-9099-C40C66FF867C}">
                  <a14:compatExt spid="_x0000_s80288"/>
                </a:ext>
                <a:ext uri="{FF2B5EF4-FFF2-40B4-BE49-F238E27FC236}">
                  <a16:creationId xmlns:a16="http://schemas.microsoft.com/office/drawing/2014/main" id="{00000000-0008-0000-0400-0000A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260</xdr:row>
          <xdr:rowOff>9525</xdr:rowOff>
        </xdr:from>
        <xdr:to>
          <xdr:col>8</xdr:col>
          <xdr:colOff>209550</xdr:colOff>
          <xdr:row>260</xdr:row>
          <xdr:rowOff>219075</xdr:rowOff>
        </xdr:to>
        <xdr:sp macro="" textlink="">
          <xdr:nvSpPr>
            <xdr:cNvPr id="80289" name="Drop Down 417" hidden="1">
              <a:extLst>
                <a:ext uri="{63B3BB69-23CF-44E3-9099-C40C66FF867C}">
                  <a14:compatExt spid="_x0000_s80289"/>
                </a:ext>
                <a:ext uri="{FF2B5EF4-FFF2-40B4-BE49-F238E27FC236}">
                  <a16:creationId xmlns:a16="http://schemas.microsoft.com/office/drawing/2014/main" id="{00000000-0008-0000-0400-0000A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261</xdr:row>
          <xdr:rowOff>9525</xdr:rowOff>
        </xdr:from>
        <xdr:to>
          <xdr:col>8</xdr:col>
          <xdr:colOff>209550</xdr:colOff>
          <xdr:row>261</xdr:row>
          <xdr:rowOff>219075</xdr:rowOff>
        </xdr:to>
        <xdr:sp macro="" textlink="">
          <xdr:nvSpPr>
            <xdr:cNvPr id="80290" name="Drop Down 418" hidden="1">
              <a:extLst>
                <a:ext uri="{63B3BB69-23CF-44E3-9099-C40C66FF867C}">
                  <a14:compatExt spid="_x0000_s80290"/>
                </a:ext>
                <a:ext uri="{FF2B5EF4-FFF2-40B4-BE49-F238E27FC236}">
                  <a16:creationId xmlns:a16="http://schemas.microsoft.com/office/drawing/2014/main" id="{00000000-0008-0000-0400-0000A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262</xdr:row>
          <xdr:rowOff>9525</xdr:rowOff>
        </xdr:from>
        <xdr:to>
          <xdr:col>8</xdr:col>
          <xdr:colOff>209550</xdr:colOff>
          <xdr:row>262</xdr:row>
          <xdr:rowOff>219075</xdr:rowOff>
        </xdr:to>
        <xdr:sp macro="" textlink="">
          <xdr:nvSpPr>
            <xdr:cNvPr id="80291" name="Drop Down 419" hidden="1">
              <a:extLst>
                <a:ext uri="{63B3BB69-23CF-44E3-9099-C40C66FF867C}">
                  <a14:compatExt spid="_x0000_s80291"/>
                </a:ext>
                <a:ext uri="{FF2B5EF4-FFF2-40B4-BE49-F238E27FC236}">
                  <a16:creationId xmlns:a16="http://schemas.microsoft.com/office/drawing/2014/main" id="{00000000-0008-0000-0400-0000A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263</xdr:row>
          <xdr:rowOff>9525</xdr:rowOff>
        </xdr:from>
        <xdr:to>
          <xdr:col>8</xdr:col>
          <xdr:colOff>209550</xdr:colOff>
          <xdr:row>264</xdr:row>
          <xdr:rowOff>0</xdr:rowOff>
        </xdr:to>
        <xdr:sp macro="" textlink="">
          <xdr:nvSpPr>
            <xdr:cNvPr id="80292" name="Drop Down 420" hidden="1">
              <a:extLst>
                <a:ext uri="{63B3BB69-23CF-44E3-9099-C40C66FF867C}">
                  <a14:compatExt spid="_x0000_s80292"/>
                </a:ext>
                <a:ext uri="{FF2B5EF4-FFF2-40B4-BE49-F238E27FC236}">
                  <a16:creationId xmlns:a16="http://schemas.microsoft.com/office/drawing/2014/main" id="{00000000-0008-0000-0400-0000A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264</xdr:row>
          <xdr:rowOff>9525</xdr:rowOff>
        </xdr:from>
        <xdr:to>
          <xdr:col>8</xdr:col>
          <xdr:colOff>209550</xdr:colOff>
          <xdr:row>265</xdr:row>
          <xdr:rowOff>0</xdr:rowOff>
        </xdr:to>
        <xdr:sp macro="" textlink="">
          <xdr:nvSpPr>
            <xdr:cNvPr id="80293" name="Drop Down 421" hidden="1">
              <a:extLst>
                <a:ext uri="{63B3BB69-23CF-44E3-9099-C40C66FF867C}">
                  <a14:compatExt spid="_x0000_s80293"/>
                </a:ext>
                <a:ext uri="{FF2B5EF4-FFF2-40B4-BE49-F238E27FC236}">
                  <a16:creationId xmlns:a16="http://schemas.microsoft.com/office/drawing/2014/main" id="{00000000-0008-0000-0400-0000A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256</xdr:row>
          <xdr:rowOff>0</xdr:rowOff>
        </xdr:from>
        <xdr:to>
          <xdr:col>14</xdr:col>
          <xdr:colOff>76200</xdr:colOff>
          <xdr:row>256</xdr:row>
          <xdr:rowOff>209550</xdr:rowOff>
        </xdr:to>
        <xdr:sp macro="" textlink="">
          <xdr:nvSpPr>
            <xdr:cNvPr id="80294" name="Check Box 422" hidden="1">
              <a:extLst>
                <a:ext uri="{63B3BB69-23CF-44E3-9099-C40C66FF867C}">
                  <a14:compatExt spid="_x0000_s80294"/>
                </a:ext>
                <a:ext uri="{FF2B5EF4-FFF2-40B4-BE49-F238E27FC236}">
                  <a16:creationId xmlns:a16="http://schemas.microsoft.com/office/drawing/2014/main" id="{00000000-0008-0000-0400-0000A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256</xdr:row>
          <xdr:rowOff>0</xdr:rowOff>
        </xdr:from>
        <xdr:to>
          <xdr:col>17</xdr:col>
          <xdr:colOff>76200</xdr:colOff>
          <xdr:row>256</xdr:row>
          <xdr:rowOff>209550</xdr:rowOff>
        </xdr:to>
        <xdr:sp macro="" textlink="">
          <xdr:nvSpPr>
            <xdr:cNvPr id="80295" name="Check Box 423" hidden="1">
              <a:extLst>
                <a:ext uri="{63B3BB69-23CF-44E3-9099-C40C66FF867C}">
                  <a14:compatExt spid="_x0000_s80295"/>
                </a:ext>
                <a:ext uri="{FF2B5EF4-FFF2-40B4-BE49-F238E27FC236}">
                  <a16:creationId xmlns:a16="http://schemas.microsoft.com/office/drawing/2014/main" id="{00000000-0008-0000-0400-0000A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66674</xdr:colOff>
      <xdr:row>522</xdr:row>
      <xdr:rowOff>92953</xdr:rowOff>
    </xdr:from>
    <xdr:to>
      <xdr:col>23</xdr:col>
      <xdr:colOff>209549</xdr:colOff>
      <xdr:row>527</xdr:row>
      <xdr:rowOff>10147</xdr:rowOff>
    </xdr:to>
    <xdr:sp macro="" textlink="">
      <xdr:nvSpPr>
        <xdr:cNvPr id="3" name="WordArt 229">
          <a:extLst>
            <a:ext uri="{FF2B5EF4-FFF2-40B4-BE49-F238E27FC236}">
              <a16:creationId xmlns:a16="http://schemas.microsoft.com/office/drawing/2014/main" id="{00000000-0008-0000-0400-000003000000}"/>
            </a:ext>
          </a:extLst>
        </xdr:cNvPr>
        <xdr:cNvSpPr>
          <a:spLocks noChangeArrowheads="1" noChangeShapeType="1" noTextEdit="1"/>
        </xdr:cNvSpPr>
      </xdr:nvSpPr>
      <xdr:spPr bwMode="auto">
        <a:xfrm>
          <a:off x="5438774" y="5388062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532</xdr:row>
          <xdr:rowOff>0</xdr:rowOff>
        </xdr:from>
        <xdr:to>
          <xdr:col>8</xdr:col>
          <xdr:colOff>209550</xdr:colOff>
          <xdr:row>532</xdr:row>
          <xdr:rowOff>209550</xdr:rowOff>
        </xdr:to>
        <xdr:sp macro="" textlink="">
          <xdr:nvSpPr>
            <xdr:cNvPr id="80296" name="Drop Down 424" hidden="1">
              <a:extLst>
                <a:ext uri="{63B3BB69-23CF-44E3-9099-C40C66FF867C}">
                  <a14:compatExt spid="_x0000_s80296"/>
                </a:ext>
                <a:ext uri="{FF2B5EF4-FFF2-40B4-BE49-F238E27FC236}">
                  <a16:creationId xmlns:a16="http://schemas.microsoft.com/office/drawing/2014/main" id="{00000000-0008-0000-0400-0000A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533</xdr:row>
          <xdr:rowOff>0</xdr:rowOff>
        </xdr:from>
        <xdr:to>
          <xdr:col>8</xdr:col>
          <xdr:colOff>209550</xdr:colOff>
          <xdr:row>533</xdr:row>
          <xdr:rowOff>209550</xdr:rowOff>
        </xdr:to>
        <xdr:sp macro="" textlink="">
          <xdr:nvSpPr>
            <xdr:cNvPr id="80297" name="Drop Down 425" hidden="1">
              <a:extLst>
                <a:ext uri="{63B3BB69-23CF-44E3-9099-C40C66FF867C}">
                  <a14:compatExt spid="_x0000_s80297"/>
                </a:ext>
                <a:ext uri="{FF2B5EF4-FFF2-40B4-BE49-F238E27FC236}">
                  <a16:creationId xmlns:a16="http://schemas.microsoft.com/office/drawing/2014/main" id="{00000000-0008-0000-0400-0000A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534</xdr:row>
          <xdr:rowOff>0</xdr:rowOff>
        </xdr:from>
        <xdr:to>
          <xdr:col>8</xdr:col>
          <xdr:colOff>209550</xdr:colOff>
          <xdr:row>534</xdr:row>
          <xdr:rowOff>209550</xdr:rowOff>
        </xdr:to>
        <xdr:sp macro="" textlink="">
          <xdr:nvSpPr>
            <xdr:cNvPr id="80298" name="Drop Down 426" hidden="1">
              <a:extLst>
                <a:ext uri="{63B3BB69-23CF-44E3-9099-C40C66FF867C}">
                  <a14:compatExt spid="_x0000_s80298"/>
                </a:ext>
                <a:ext uri="{FF2B5EF4-FFF2-40B4-BE49-F238E27FC236}">
                  <a16:creationId xmlns:a16="http://schemas.microsoft.com/office/drawing/2014/main" id="{00000000-0008-0000-0400-0000A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535</xdr:row>
          <xdr:rowOff>0</xdr:rowOff>
        </xdr:from>
        <xdr:to>
          <xdr:col>8</xdr:col>
          <xdr:colOff>209550</xdr:colOff>
          <xdr:row>535</xdr:row>
          <xdr:rowOff>209550</xdr:rowOff>
        </xdr:to>
        <xdr:sp macro="" textlink="">
          <xdr:nvSpPr>
            <xdr:cNvPr id="80299" name="Drop Down 427" hidden="1">
              <a:extLst>
                <a:ext uri="{63B3BB69-23CF-44E3-9099-C40C66FF867C}">
                  <a14:compatExt spid="_x0000_s80299"/>
                </a:ext>
                <a:ext uri="{FF2B5EF4-FFF2-40B4-BE49-F238E27FC236}">
                  <a16:creationId xmlns:a16="http://schemas.microsoft.com/office/drawing/2014/main" id="{00000000-0008-0000-0400-0000A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536</xdr:row>
          <xdr:rowOff>0</xdr:rowOff>
        </xdr:from>
        <xdr:to>
          <xdr:col>8</xdr:col>
          <xdr:colOff>209550</xdr:colOff>
          <xdr:row>536</xdr:row>
          <xdr:rowOff>219075</xdr:rowOff>
        </xdr:to>
        <xdr:sp macro="" textlink="">
          <xdr:nvSpPr>
            <xdr:cNvPr id="80300" name="Drop Down 428" hidden="1">
              <a:extLst>
                <a:ext uri="{63B3BB69-23CF-44E3-9099-C40C66FF867C}">
                  <a14:compatExt spid="_x0000_s80300"/>
                </a:ext>
                <a:ext uri="{FF2B5EF4-FFF2-40B4-BE49-F238E27FC236}">
                  <a16:creationId xmlns:a16="http://schemas.microsoft.com/office/drawing/2014/main" id="{00000000-0008-0000-0400-0000A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537</xdr:row>
          <xdr:rowOff>9525</xdr:rowOff>
        </xdr:from>
        <xdr:to>
          <xdr:col>8</xdr:col>
          <xdr:colOff>209550</xdr:colOff>
          <xdr:row>538</xdr:row>
          <xdr:rowOff>0</xdr:rowOff>
        </xdr:to>
        <xdr:sp macro="" textlink="">
          <xdr:nvSpPr>
            <xdr:cNvPr id="80301" name="Drop Down 429" hidden="1">
              <a:extLst>
                <a:ext uri="{63B3BB69-23CF-44E3-9099-C40C66FF867C}">
                  <a14:compatExt spid="_x0000_s80301"/>
                </a:ext>
                <a:ext uri="{FF2B5EF4-FFF2-40B4-BE49-F238E27FC236}">
                  <a16:creationId xmlns:a16="http://schemas.microsoft.com/office/drawing/2014/main" id="{00000000-0008-0000-0400-0000A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529</xdr:row>
          <xdr:rowOff>19050</xdr:rowOff>
        </xdr:from>
        <xdr:to>
          <xdr:col>14</xdr:col>
          <xdr:colOff>85725</xdr:colOff>
          <xdr:row>530</xdr:row>
          <xdr:rowOff>0</xdr:rowOff>
        </xdr:to>
        <xdr:sp macro="" textlink="">
          <xdr:nvSpPr>
            <xdr:cNvPr id="80302" name="Check Box 430" hidden="1">
              <a:extLst>
                <a:ext uri="{63B3BB69-23CF-44E3-9099-C40C66FF867C}">
                  <a14:compatExt spid="_x0000_s80302"/>
                </a:ext>
                <a:ext uri="{FF2B5EF4-FFF2-40B4-BE49-F238E27FC236}">
                  <a16:creationId xmlns:a16="http://schemas.microsoft.com/office/drawing/2014/main" id="{00000000-0008-0000-0400-0000A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529</xdr:row>
          <xdr:rowOff>19050</xdr:rowOff>
        </xdr:from>
        <xdr:to>
          <xdr:col>17</xdr:col>
          <xdr:colOff>76200</xdr:colOff>
          <xdr:row>530</xdr:row>
          <xdr:rowOff>0</xdr:rowOff>
        </xdr:to>
        <xdr:sp macro="" textlink="">
          <xdr:nvSpPr>
            <xdr:cNvPr id="80303" name="Check Box 431" hidden="1">
              <a:extLst>
                <a:ext uri="{63B3BB69-23CF-44E3-9099-C40C66FF867C}">
                  <a14:compatExt spid="_x0000_s80303"/>
                </a:ext>
                <a:ext uri="{FF2B5EF4-FFF2-40B4-BE49-F238E27FC236}">
                  <a16:creationId xmlns:a16="http://schemas.microsoft.com/office/drawing/2014/main" id="{00000000-0008-0000-0400-0000A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276225</xdr:colOff>
          <xdr:row>11</xdr:row>
          <xdr:rowOff>9525</xdr:rowOff>
        </xdr:from>
        <xdr:to>
          <xdr:col>16</xdr:col>
          <xdr:colOff>38100</xdr:colOff>
          <xdr:row>11</xdr:row>
          <xdr:rowOff>219075</xdr:rowOff>
        </xdr:to>
        <xdr:sp macro="" textlink="">
          <xdr:nvSpPr>
            <xdr:cNvPr id="65548" name="Drop Down 12" hidden="1">
              <a:extLst>
                <a:ext uri="{63B3BB69-23CF-44E3-9099-C40C66FF867C}">
                  <a14:compatExt spid="_x0000_s65548"/>
                </a:ext>
                <a:ext uri="{FF2B5EF4-FFF2-40B4-BE49-F238E27FC236}">
                  <a16:creationId xmlns:a16="http://schemas.microsoft.com/office/drawing/2014/main" id="{00000000-0008-0000-0500-00000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2</xdr:col>
          <xdr:colOff>276225</xdr:colOff>
          <xdr:row>14</xdr:row>
          <xdr:rowOff>219075</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5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276225</xdr:colOff>
          <xdr:row>15</xdr:row>
          <xdr:rowOff>219075</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5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276225</xdr:colOff>
          <xdr:row>18</xdr:row>
          <xdr:rowOff>219075</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5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276225</xdr:colOff>
          <xdr:row>19</xdr:row>
          <xdr:rowOff>219075</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5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276225</xdr:colOff>
          <xdr:row>20</xdr:row>
          <xdr:rowOff>219075</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5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276225</xdr:colOff>
          <xdr:row>21</xdr:row>
          <xdr:rowOff>219075</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5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22</xdr:row>
          <xdr:rowOff>0</xdr:rowOff>
        </xdr:from>
        <xdr:to>
          <xdr:col>2</xdr:col>
          <xdr:colOff>276225</xdr:colOff>
          <xdr:row>22</xdr:row>
          <xdr:rowOff>219075</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5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0</xdr:rowOff>
        </xdr:from>
        <xdr:to>
          <xdr:col>2</xdr:col>
          <xdr:colOff>276225</xdr:colOff>
          <xdr:row>27</xdr:row>
          <xdr:rowOff>219075</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5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0</xdr:rowOff>
        </xdr:from>
        <xdr:to>
          <xdr:col>2</xdr:col>
          <xdr:colOff>276225</xdr:colOff>
          <xdr:row>29</xdr:row>
          <xdr:rowOff>219075</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5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49</xdr:row>
          <xdr:rowOff>0</xdr:rowOff>
        </xdr:from>
        <xdr:to>
          <xdr:col>2</xdr:col>
          <xdr:colOff>276225</xdr:colOff>
          <xdr:row>49</xdr:row>
          <xdr:rowOff>219075</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5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xdr:row>
          <xdr:rowOff>0</xdr:rowOff>
        </xdr:from>
        <xdr:to>
          <xdr:col>2</xdr:col>
          <xdr:colOff>276225</xdr:colOff>
          <xdr:row>50</xdr:row>
          <xdr:rowOff>219075</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5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53</xdr:row>
          <xdr:rowOff>0</xdr:rowOff>
        </xdr:from>
        <xdr:to>
          <xdr:col>2</xdr:col>
          <xdr:colOff>276225</xdr:colOff>
          <xdr:row>53</xdr:row>
          <xdr:rowOff>219075</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5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54</xdr:row>
          <xdr:rowOff>0</xdr:rowOff>
        </xdr:from>
        <xdr:to>
          <xdr:col>2</xdr:col>
          <xdr:colOff>276225</xdr:colOff>
          <xdr:row>54</xdr:row>
          <xdr:rowOff>219075</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5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55</xdr:row>
          <xdr:rowOff>0</xdr:rowOff>
        </xdr:from>
        <xdr:to>
          <xdr:col>2</xdr:col>
          <xdr:colOff>276225</xdr:colOff>
          <xdr:row>55</xdr:row>
          <xdr:rowOff>219075</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5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56</xdr:row>
          <xdr:rowOff>0</xdr:rowOff>
        </xdr:from>
        <xdr:to>
          <xdr:col>2</xdr:col>
          <xdr:colOff>276225</xdr:colOff>
          <xdr:row>56</xdr:row>
          <xdr:rowOff>219075</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5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xdr:row>
          <xdr:rowOff>0</xdr:rowOff>
        </xdr:from>
        <xdr:to>
          <xdr:col>2</xdr:col>
          <xdr:colOff>276225</xdr:colOff>
          <xdr:row>57</xdr:row>
          <xdr:rowOff>219075</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5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xdr:row>
          <xdr:rowOff>0</xdr:rowOff>
        </xdr:from>
        <xdr:to>
          <xdr:col>2</xdr:col>
          <xdr:colOff>276225</xdr:colOff>
          <xdr:row>62</xdr:row>
          <xdr:rowOff>219075</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5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xdr:row>
          <xdr:rowOff>0</xdr:rowOff>
        </xdr:from>
        <xdr:to>
          <xdr:col>2</xdr:col>
          <xdr:colOff>276225</xdr:colOff>
          <xdr:row>64</xdr:row>
          <xdr:rowOff>219075</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5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46</xdr:row>
          <xdr:rowOff>19050</xdr:rowOff>
        </xdr:from>
        <xdr:to>
          <xdr:col>15</xdr:col>
          <xdr:colOff>276225</xdr:colOff>
          <xdr:row>46</xdr:row>
          <xdr:rowOff>209550</xdr:rowOff>
        </xdr:to>
        <xdr:sp macro="" textlink="">
          <xdr:nvSpPr>
            <xdr:cNvPr id="65569" name="Drop Down 33" hidden="1">
              <a:extLst>
                <a:ext uri="{63B3BB69-23CF-44E3-9099-C40C66FF867C}">
                  <a14:compatExt spid="_x0000_s65569"/>
                </a:ext>
                <a:ext uri="{FF2B5EF4-FFF2-40B4-BE49-F238E27FC236}">
                  <a16:creationId xmlns:a16="http://schemas.microsoft.com/office/drawing/2014/main" id="{00000000-0008-0000-0500-00002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46</xdr:row>
          <xdr:rowOff>19050</xdr:rowOff>
        </xdr:from>
        <xdr:to>
          <xdr:col>25</xdr:col>
          <xdr:colOff>266700</xdr:colOff>
          <xdr:row>46</xdr:row>
          <xdr:rowOff>209550</xdr:rowOff>
        </xdr:to>
        <xdr:sp macro="" textlink="">
          <xdr:nvSpPr>
            <xdr:cNvPr id="65570" name="Drop Down 34" hidden="1">
              <a:extLst>
                <a:ext uri="{63B3BB69-23CF-44E3-9099-C40C66FF867C}">
                  <a14:compatExt spid="_x0000_s65570"/>
                </a:ext>
                <a:ext uri="{FF2B5EF4-FFF2-40B4-BE49-F238E27FC236}">
                  <a16:creationId xmlns:a16="http://schemas.microsoft.com/office/drawing/2014/main" id="{00000000-0008-0000-0500-000022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11</xdr:row>
          <xdr:rowOff>9525</xdr:rowOff>
        </xdr:from>
        <xdr:to>
          <xdr:col>26</xdr:col>
          <xdr:colOff>38100</xdr:colOff>
          <xdr:row>11</xdr:row>
          <xdr:rowOff>219075</xdr:rowOff>
        </xdr:to>
        <xdr:sp macro="" textlink="">
          <xdr:nvSpPr>
            <xdr:cNvPr id="65571" name="Drop Down 35" hidden="1">
              <a:extLst>
                <a:ext uri="{63B3BB69-23CF-44E3-9099-C40C66FF867C}">
                  <a14:compatExt spid="_x0000_s65571"/>
                </a:ext>
                <a:ext uri="{FF2B5EF4-FFF2-40B4-BE49-F238E27FC236}">
                  <a16:creationId xmlns:a16="http://schemas.microsoft.com/office/drawing/2014/main" id="{00000000-0008-0000-0500-000023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228600</xdr:colOff>
          <xdr:row>20</xdr:row>
          <xdr:rowOff>228600</xdr:rowOff>
        </xdr:from>
        <xdr:to>
          <xdr:col>34</xdr:col>
          <xdr:colOff>228600</xdr:colOff>
          <xdr:row>21</xdr:row>
          <xdr:rowOff>228600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23</xdr:row>
          <xdr:rowOff>0</xdr:rowOff>
        </xdr:from>
        <xdr:to>
          <xdr:col>34</xdr:col>
          <xdr:colOff>228600</xdr:colOff>
          <xdr:row>24</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25</xdr:row>
          <xdr:rowOff>0</xdr:rowOff>
        </xdr:from>
        <xdr:to>
          <xdr:col>34</xdr:col>
          <xdr:colOff>228600</xdr:colOff>
          <xdr:row>26</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28575</xdr:colOff>
      <xdr:row>51</xdr:row>
      <xdr:rowOff>9525</xdr:rowOff>
    </xdr:from>
    <xdr:to>
      <xdr:col>3</xdr:col>
      <xdr:colOff>28575</xdr:colOff>
      <xdr:row>52</xdr:row>
      <xdr:rowOff>0</xdr:rowOff>
    </xdr:to>
    <xdr:sp macro="" textlink="">
      <xdr:nvSpPr>
        <xdr:cNvPr id="81973" name="Check Box 53" hidden="1">
          <a:extLst>
            <a:ext uri="{63B3BB69-23CF-44E3-9099-C40C66FF867C}">
              <a14:compatExt xmlns:a14="http://schemas.microsoft.com/office/drawing/2010/main" spid="_x0000_s81973"/>
            </a:ext>
            <a:ext uri="{FF2B5EF4-FFF2-40B4-BE49-F238E27FC236}">
              <a16:creationId xmlns:a16="http://schemas.microsoft.com/office/drawing/2014/main" id="{00000000-0008-0000-0800-000035400100}"/>
            </a:ext>
          </a:extLst>
        </xdr:cNvPr>
        <xdr:cNvSpPr/>
      </xdr:nvSpPr>
      <xdr:spPr>
        <a:xfrm>
          <a:off x="0" y="0"/>
          <a:ext cx="0" cy="0"/>
        </a:xfrm>
        <a:prstGeom prst="rect">
          <a:avLst/>
        </a:prstGeom>
      </xdr:spPr>
    </xdr:sp>
    <xdr:clientData/>
  </xdr:twoCellAnchor>
  <xdr:twoCellAnchor>
    <xdr:from>
      <xdr:col>2</xdr:col>
      <xdr:colOff>28575</xdr:colOff>
      <xdr:row>53</xdr:row>
      <xdr:rowOff>9525</xdr:rowOff>
    </xdr:from>
    <xdr:to>
      <xdr:col>3</xdr:col>
      <xdr:colOff>28575</xdr:colOff>
      <xdr:row>54</xdr:row>
      <xdr:rowOff>0</xdr:rowOff>
    </xdr:to>
    <xdr:sp macro="" textlink="">
      <xdr:nvSpPr>
        <xdr:cNvPr id="81974" name="Check Box 54" hidden="1">
          <a:extLst>
            <a:ext uri="{63B3BB69-23CF-44E3-9099-C40C66FF867C}">
              <a14:compatExt xmlns:a14="http://schemas.microsoft.com/office/drawing/2010/main" spid="_x0000_s81974"/>
            </a:ext>
            <a:ext uri="{FF2B5EF4-FFF2-40B4-BE49-F238E27FC236}">
              <a16:creationId xmlns:a16="http://schemas.microsoft.com/office/drawing/2014/main" id="{00000000-0008-0000-0800-000036400100}"/>
            </a:ext>
          </a:extLst>
        </xdr:cNvPr>
        <xdr:cNvSpPr/>
      </xdr:nvSpPr>
      <xdr:spPr>
        <a:xfrm>
          <a:off x="0" y="0"/>
          <a:ext cx="0" cy="0"/>
        </a:xfrm>
        <a:prstGeom prst="rect">
          <a:avLst/>
        </a:prstGeom>
      </xdr:spPr>
    </xdr:sp>
    <xdr:clientData/>
  </xdr:twoCellAnchor>
</xdr:wsDr>
</file>

<file path=xl/drawings/drawing7.xml><?xml version="1.0" encoding="utf-8"?>
<xdr:wsDr xmlns:xdr="http://schemas.openxmlformats.org/drawingml/2006/spreadsheetDrawing" xmlns:a="http://schemas.openxmlformats.org/drawingml/2006/main">
  <xdr:twoCellAnchor>
    <xdr:from>
      <xdr:col>30</xdr:col>
      <xdr:colOff>0</xdr:colOff>
      <xdr:row>310</xdr:row>
      <xdr:rowOff>0</xdr:rowOff>
    </xdr:from>
    <xdr:to>
      <xdr:col>46</xdr:col>
      <xdr:colOff>334433</xdr:colOff>
      <xdr:row>336</xdr:row>
      <xdr:rowOff>229662</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7302500" y="72591083"/>
          <a:ext cx="4143375" cy="6283329"/>
          <a:chOff x="7567083" y="878417"/>
          <a:chExt cx="5118100" cy="6283328"/>
        </a:xfrm>
      </xdr:grpSpPr>
      <xdr:pic>
        <xdr:nvPicPr>
          <xdr:cNvPr id="5" name="図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7083" y="1354670"/>
            <a:ext cx="5118100" cy="5807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「第三十七号様式　建築基準法令による処分等の概要書」の提出が必要な行政は</a:t>
            </a:r>
            <a:endParaRPr kumimoji="1" lang="en-US" altLang="ja-JP" sz="1100" b="1">
              <a:latin typeface="Meiryo UI" panose="020B0604030504040204" pitchFamily="50" charset="-128"/>
              <a:ea typeface="Meiryo UI" panose="020B0604030504040204" pitchFamily="50" charset="-128"/>
              <a:cs typeface="Meiryo UI" panose="020B0604030504040204" pitchFamily="50" charset="-128"/>
            </a:endParaRP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下記のとおりです。</a:t>
            </a:r>
          </a:p>
        </xdr:txBody>
      </xdr:sp>
    </xdr:grpSp>
    <xdr:clientData/>
  </xdr:twoCellAnchor>
  <xdr:twoCellAnchor>
    <xdr:from>
      <xdr:col>44</xdr:col>
      <xdr:colOff>239183</xdr:colOff>
      <xdr:row>4</xdr:row>
      <xdr:rowOff>0</xdr:rowOff>
    </xdr:from>
    <xdr:to>
      <xdr:col>62</xdr:col>
      <xdr:colOff>0</xdr:colOff>
      <xdr:row>29</xdr:row>
      <xdr:rowOff>171450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10949516" y="878417"/>
          <a:ext cx="4142317" cy="6267450"/>
          <a:chOff x="7567083" y="878417"/>
          <a:chExt cx="5345642" cy="6267450"/>
        </a:xfrm>
      </xdr:grpSpPr>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最終ページの「第三十七号様式　建築基準法令による処分等の概要書」の提出が</a:t>
            </a: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　必要な行政は下記のとおりです。</a:t>
            </a:r>
          </a:p>
        </xdr:txBody>
      </xdr:sp>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67083" y="1386417"/>
            <a:ext cx="5345642" cy="5759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xdr:colOff>
          <xdr:row>111</xdr:row>
          <xdr:rowOff>171450</xdr:rowOff>
        </xdr:from>
        <xdr:to>
          <xdr:col>10</xdr:col>
          <xdr:colOff>209550</xdr:colOff>
          <xdr:row>113</xdr:row>
          <xdr:rowOff>19050</xdr:rowOff>
        </xdr:to>
        <xdr:sp macro="" textlink="">
          <xdr:nvSpPr>
            <xdr:cNvPr id="101377" name="Check Box 1" hidden="1">
              <a:extLst>
                <a:ext uri="{63B3BB69-23CF-44E3-9099-C40C66FF867C}">
                  <a14:compatExt spid="_x0000_s101377"/>
                </a:ext>
                <a:ext uri="{FF2B5EF4-FFF2-40B4-BE49-F238E27FC236}">
                  <a16:creationId xmlns:a16="http://schemas.microsoft.com/office/drawing/2014/main" id="{00000000-0008-0000-0C00-00000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111</xdr:row>
          <xdr:rowOff>171450</xdr:rowOff>
        </xdr:from>
        <xdr:to>
          <xdr:col>13</xdr:col>
          <xdr:colOff>219075</xdr:colOff>
          <xdr:row>113</xdr:row>
          <xdr:rowOff>19050</xdr:rowOff>
        </xdr:to>
        <xdr:sp macro="" textlink="">
          <xdr:nvSpPr>
            <xdr:cNvPr id="101378" name="Check Box 2" hidden="1">
              <a:extLst>
                <a:ext uri="{63B3BB69-23CF-44E3-9099-C40C66FF867C}">
                  <a14:compatExt spid="_x0000_s101378"/>
                </a:ext>
                <a:ext uri="{FF2B5EF4-FFF2-40B4-BE49-F238E27FC236}">
                  <a16:creationId xmlns:a16="http://schemas.microsoft.com/office/drawing/2014/main" id="{00000000-0008-0000-0C00-00000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111</xdr:row>
          <xdr:rowOff>171450</xdr:rowOff>
        </xdr:from>
        <xdr:to>
          <xdr:col>16</xdr:col>
          <xdr:colOff>219075</xdr:colOff>
          <xdr:row>113</xdr:row>
          <xdr:rowOff>19050</xdr:rowOff>
        </xdr:to>
        <xdr:sp macro="" textlink="">
          <xdr:nvSpPr>
            <xdr:cNvPr id="101379" name="Check Box 3" hidden="1">
              <a:extLst>
                <a:ext uri="{63B3BB69-23CF-44E3-9099-C40C66FF867C}">
                  <a14:compatExt spid="_x0000_s101379"/>
                </a:ext>
                <a:ext uri="{FF2B5EF4-FFF2-40B4-BE49-F238E27FC236}">
                  <a16:creationId xmlns:a16="http://schemas.microsoft.com/office/drawing/2014/main" id="{00000000-0008-0000-0C00-00000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112</xdr:row>
          <xdr:rowOff>171450</xdr:rowOff>
        </xdr:from>
        <xdr:to>
          <xdr:col>13</xdr:col>
          <xdr:colOff>219075</xdr:colOff>
          <xdr:row>114</xdr:row>
          <xdr:rowOff>19050</xdr:rowOff>
        </xdr:to>
        <xdr:sp macro="" textlink="">
          <xdr:nvSpPr>
            <xdr:cNvPr id="101380" name="Check Box 4" hidden="1">
              <a:extLst>
                <a:ext uri="{63B3BB69-23CF-44E3-9099-C40C66FF867C}">
                  <a14:compatExt spid="_x0000_s101380"/>
                </a:ext>
                <a:ext uri="{FF2B5EF4-FFF2-40B4-BE49-F238E27FC236}">
                  <a16:creationId xmlns:a16="http://schemas.microsoft.com/office/drawing/2014/main" id="{00000000-0008-0000-0C00-00000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112</xdr:row>
          <xdr:rowOff>171450</xdr:rowOff>
        </xdr:from>
        <xdr:to>
          <xdr:col>16</xdr:col>
          <xdr:colOff>219075</xdr:colOff>
          <xdr:row>114</xdr:row>
          <xdr:rowOff>19050</xdr:rowOff>
        </xdr:to>
        <xdr:sp macro="" textlink="">
          <xdr:nvSpPr>
            <xdr:cNvPr id="101381" name="Check Box 5" hidden="1">
              <a:extLst>
                <a:ext uri="{63B3BB69-23CF-44E3-9099-C40C66FF867C}">
                  <a14:compatExt spid="_x0000_s101381"/>
                </a:ext>
                <a:ext uri="{FF2B5EF4-FFF2-40B4-BE49-F238E27FC236}">
                  <a16:creationId xmlns:a16="http://schemas.microsoft.com/office/drawing/2014/main" id="{00000000-0008-0000-0C00-00000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114</xdr:row>
          <xdr:rowOff>180975</xdr:rowOff>
        </xdr:from>
        <xdr:to>
          <xdr:col>6</xdr:col>
          <xdr:colOff>9525</xdr:colOff>
          <xdr:row>116</xdr:row>
          <xdr:rowOff>28575</xdr:rowOff>
        </xdr:to>
        <xdr:sp macro="" textlink="">
          <xdr:nvSpPr>
            <xdr:cNvPr id="101382" name="Check Box 6" hidden="1">
              <a:extLst>
                <a:ext uri="{63B3BB69-23CF-44E3-9099-C40C66FF867C}">
                  <a14:compatExt spid="_x0000_s101382"/>
                </a:ext>
                <a:ext uri="{FF2B5EF4-FFF2-40B4-BE49-F238E27FC236}">
                  <a16:creationId xmlns:a16="http://schemas.microsoft.com/office/drawing/2014/main" id="{00000000-0008-0000-0C00-00000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115</xdr:row>
          <xdr:rowOff>171450</xdr:rowOff>
        </xdr:from>
        <xdr:to>
          <xdr:col>6</xdr:col>
          <xdr:colOff>9525</xdr:colOff>
          <xdr:row>117</xdr:row>
          <xdr:rowOff>19050</xdr:rowOff>
        </xdr:to>
        <xdr:sp macro="" textlink="">
          <xdr:nvSpPr>
            <xdr:cNvPr id="101383" name="Check Box 7" hidden="1">
              <a:extLst>
                <a:ext uri="{63B3BB69-23CF-44E3-9099-C40C66FF867C}">
                  <a14:compatExt spid="_x0000_s101383"/>
                </a:ext>
                <a:ext uri="{FF2B5EF4-FFF2-40B4-BE49-F238E27FC236}">
                  <a16:creationId xmlns:a16="http://schemas.microsoft.com/office/drawing/2014/main" id="{00000000-0008-0000-0C00-00000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117</xdr:row>
          <xdr:rowOff>66675</xdr:rowOff>
        </xdr:from>
        <xdr:to>
          <xdr:col>6</xdr:col>
          <xdr:colOff>9525</xdr:colOff>
          <xdr:row>119</xdr:row>
          <xdr:rowOff>19050</xdr:rowOff>
        </xdr:to>
        <xdr:sp macro="" textlink="">
          <xdr:nvSpPr>
            <xdr:cNvPr id="101384" name="Check Box 8" hidden="1">
              <a:extLst>
                <a:ext uri="{63B3BB69-23CF-44E3-9099-C40C66FF867C}">
                  <a14:compatExt spid="_x0000_s101384"/>
                </a:ext>
                <a:ext uri="{FF2B5EF4-FFF2-40B4-BE49-F238E27FC236}">
                  <a16:creationId xmlns:a16="http://schemas.microsoft.com/office/drawing/2014/main" id="{00000000-0008-0000-0C00-00000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119</xdr:row>
          <xdr:rowOff>66675</xdr:rowOff>
        </xdr:from>
        <xdr:to>
          <xdr:col>6</xdr:col>
          <xdr:colOff>9525</xdr:colOff>
          <xdr:row>121</xdr:row>
          <xdr:rowOff>19050</xdr:rowOff>
        </xdr:to>
        <xdr:sp macro="" textlink="">
          <xdr:nvSpPr>
            <xdr:cNvPr id="101385" name="Check Box 9" hidden="1">
              <a:extLst>
                <a:ext uri="{63B3BB69-23CF-44E3-9099-C40C66FF867C}">
                  <a14:compatExt spid="_x0000_s101385"/>
                </a:ext>
                <a:ext uri="{FF2B5EF4-FFF2-40B4-BE49-F238E27FC236}">
                  <a16:creationId xmlns:a16="http://schemas.microsoft.com/office/drawing/2014/main" id="{00000000-0008-0000-0C00-00000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150</xdr:row>
          <xdr:rowOff>66675</xdr:rowOff>
        </xdr:from>
        <xdr:to>
          <xdr:col>6</xdr:col>
          <xdr:colOff>19050</xdr:colOff>
          <xdr:row>152</xdr:row>
          <xdr:rowOff>19050</xdr:rowOff>
        </xdr:to>
        <xdr:sp macro="" textlink="">
          <xdr:nvSpPr>
            <xdr:cNvPr id="101386" name="Check Box 10" hidden="1">
              <a:extLst>
                <a:ext uri="{63B3BB69-23CF-44E3-9099-C40C66FF867C}">
                  <a14:compatExt spid="_x0000_s101386"/>
                </a:ext>
                <a:ext uri="{FF2B5EF4-FFF2-40B4-BE49-F238E27FC236}">
                  <a16:creationId xmlns:a16="http://schemas.microsoft.com/office/drawing/2014/main" id="{00000000-0008-0000-0C00-00000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114</xdr:row>
          <xdr:rowOff>180975</xdr:rowOff>
        </xdr:from>
        <xdr:to>
          <xdr:col>13</xdr:col>
          <xdr:colOff>9525</xdr:colOff>
          <xdr:row>116</xdr:row>
          <xdr:rowOff>28575</xdr:rowOff>
        </xdr:to>
        <xdr:sp macro="" textlink="">
          <xdr:nvSpPr>
            <xdr:cNvPr id="101387" name="Check Box 11" hidden="1">
              <a:extLst>
                <a:ext uri="{63B3BB69-23CF-44E3-9099-C40C66FF867C}">
                  <a14:compatExt spid="_x0000_s101387"/>
                </a:ext>
                <a:ext uri="{FF2B5EF4-FFF2-40B4-BE49-F238E27FC236}">
                  <a16:creationId xmlns:a16="http://schemas.microsoft.com/office/drawing/2014/main" id="{00000000-0008-0000-0C00-00000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117</xdr:row>
          <xdr:rowOff>66675</xdr:rowOff>
        </xdr:from>
        <xdr:to>
          <xdr:col>13</xdr:col>
          <xdr:colOff>9525</xdr:colOff>
          <xdr:row>119</xdr:row>
          <xdr:rowOff>19050</xdr:rowOff>
        </xdr:to>
        <xdr:sp macro="" textlink="">
          <xdr:nvSpPr>
            <xdr:cNvPr id="101389" name="Check Box 13" hidden="1">
              <a:extLst>
                <a:ext uri="{63B3BB69-23CF-44E3-9099-C40C66FF867C}">
                  <a14:compatExt spid="_x0000_s101389"/>
                </a:ext>
                <a:ext uri="{FF2B5EF4-FFF2-40B4-BE49-F238E27FC236}">
                  <a16:creationId xmlns:a16="http://schemas.microsoft.com/office/drawing/2014/main" id="{00000000-0008-0000-0C00-00000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119</xdr:row>
          <xdr:rowOff>66675</xdr:rowOff>
        </xdr:from>
        <xdr:to>
          <xdr:col>13</xdr:col>
          <xdr:colOff>9525</xdr:colOff>
          <xdr:row>121</xdr:row>
          <xdr:rowOff>19050</xdr:rowOff>
        </xdr:to>
        <xdr:sp macro="" textlink="">
          <xdr:nvSpPr>
            <xdr:cNvPr id="101390" name="Check Box 14" hidden="1">
              <a:extLst>
                <a:ext uri="{63B3BB69-23CF-44E3-9099-C40C66FF867C}">
                  <a14:compatExt spid="_x0000_s101390"/>
                </a:ext>
                <a:ext uri="{FF2B5EF4-FFF2-40B4-BE49-F238E27FC236}">
                  <a16:creationId xmlns:a16="http://schemas.microsoft.com/office/drawing/2014/main" id="{00000000-0008-0000-0C00-00000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150</xdr:row>
          <xdr:rowOff>66675</xdr:rowOff>
        </xdr:from>
        <xdr:to>
          <xdr:col>13</xdr:col>
          <xdr:colOff>228600</xdr:colOff>
          <xdr:row>152</xdr:row>
          <xdr:rowOff>19050</xdr:rowOff>
        </xdr:to>
        <xdr:sp macro="" textlink="">
          <xdr:nvSpPr>
            <xdr:cNvPr id="101391" name="Check Box 15" hidden="1">
              <a:extLst>
                <a:ext uri="{63B3BB69-23CF-44E3-9099-C40C66FF867C}">
                  <a14:compatExt spid="_x0000_s101391"/>
                </a:ext>
                <a:ext uri="{FF2B5EF4-FFF2-40B4-BE49-F238E27FC236}">
                  <a16:creationId xmlns:a16="http://schemas.microsoft.com/office/drawing/2014/main" id="{00000000-0008-0000-0C00-00000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114</xdr:row>
          <xdr:rowOff>180975</xdr:rowOff>
        </xdr:from>
        <xdr:to>
          <xdr:col>19</xdr:col>
          <xdr:colOff>38100</xdr:colOff>
          <xdr:row>116</xdr:row>
          <xdr:rowOff>28575</xdr:rowOff>
        </xdr:to>
        <xdr:sp macro="" textlink="">
          <xdr:nvSpPr>
            <xdr:cNvPr id="101392" name="Check Box 16" hidden="1">
              <a:extLst>
                <a:ext uri="{63B3BB69-23CF-44E3-9099-C40C66FF867C}">
                  <a14:compatExt spid="_x0000_s101392"/>
                </a:ext>
                <a:ext uri="{FF2B5EF4-FFF2-40B4-BE49-F238E27FC236}">
                  <a16:creationId xmlns:a16="http://schemas.microsoft.com/office/drawing/2014/main" id="{00000000-0008-0000-0C00-00001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115</xdr:row>
          <xdr:rowOff>171450</xdr:rowOff>
        </xdr:from>
        <xdr:to>
          <xdr:col>13</xdr:col>
          <xdr:colOff>9525</xdr:colOff>
          <xdr:row>117</xdr:row>
          <xdr:rowOff>19050</xdr:rowOff>
        </xdr:to>
        <xdr:sp macro="" textlink="">
          <xdr:nvSpPr>
            <xdr:cNvPr id="101393" name="Check Box 17" hidden="1">
              <a:extLst>
                <a:ext uri="{63B3BB69-23CF-44E3-9099-C40C66FF867C}">
                  <a14:compatExt spid="_x0000_s101393"/>
                </a:ext>
                <a:ext uri="{FF2B5EF4-FFF2-40B4-BE49-F238E27FC236}">
                  <a16:creationId xmlns:a16="http://schemas.microsoft.com/office/drawing/2014/main" id="{00000000-0008-0000-0C00-00001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117</xdr:row>
          <xdr:rowOff>66675</xdr:rowOff>
        </xdr:from>
        <xdr:to>
          <xdr:col>19</xdr:col>
          <xdr:colOff>38100</xdr:colOff>
          <xdr:row>119</xdr:row>
          <xdr:rowOff>19050</xdr:rowOff>
        </xdr:to>
        <xdr:sp macro="" textlink="">
          <xdr:nvSpPr>
            <xdr:cNvPr id="101394" name="Check Box 18" hidden="1">
              <a:extLst>
                <a:ext uri="{63B3BB69-23CF-44E3-9099-C40C66FF867C}">
                  <a14:compatExt spid="_x0000_s101394"/>
                </a:ext>
                <a:ext uri="{FF2B5EF4-FFF2-40B4-BE49-F238E27FC236}">
                  <a16:creationId xmlns:a16="http://schemas.microsoft.com/office/drawing/2014/main" id="{00000000-0008-0000-0C00-00001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119</xdr:row>
          <xdr:rowOff>66675</xdr:rowOff>
        </xdr:from>
        <xdr:to>
          <xdr:col>19</xdr:col>
          <xdr:colOff>38100</xdr:colOff>
          <xdr:row>121</xdr:row>
          <xdr:rowOff>19050</xdr:rowOff>
        </xdr:to>
        <xdr:sp macro="" textlink="">
          <xdr:nvSpPr>
            <xdr:cNvPr id="101395" name="Check Box 19" hidden="1">
              <a:extLst>
                <a:ext uri="{63B3BB69-23CF-44E3-9099-C40C66FF867C}">
                  <a14:compatExt spid="_x0000_s101395"/>
                </a:ext>
                <a:ext uri="{FF2B5EF4-FFF2-40B4-BE49-F238E27FC236}">
                  <a16:creationId xmlns:a16="http://schemas.microsoft.com/office/drawing/2014/main" id="{00000000-0008-0000-0C00-00001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121</xdr:row>
          <xdr:rowOff>66675</xdr:rowOff>
        </xdr:from>
        <xdr:to>
          <xdr:col>19</xdr:col>
          <xdr:colOff>38100</xdr:colOff>
          <xdr:row>123</xdr:row>
          <xdr:rowOff>19050</xdr:rowOff>
        </xdr:to>
        <xdr:sp macro="" textlink="">
          <xdr:nvSpPr>
            <xdr:cNvPr id="101396" name="Check Box 20" hidden="1">
              <a:extLst>
                <a:ext uri="{63B3BB69-23CF-44E3-9099-C40C66FF867C}">
                  <a14:compatExt spid="_x0000_s101396"/>
                </a:ext>
                <a:ext uri="{FF2B5EF4-FFF2-40B4-BE49-F238E27FC236}">
                  <a16:creationId xmlns:a16="http://schemas.microsoft.com/office/drawing/2014/main" id="{00000000-0008-0000-0C00-00001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123</xdr:row>
          <xdr:rowOff>66675</xdr:rowOff>
        </xdr:from>
        <xdr:to>
          <xdr:col>6</xdr:col>
          <xdr:colOff>9525</xdr:colOff>
          <xdr:row>125</xdr:row>
          <xdr:rowOff>19050</xdr:rowOff>
        </xdr:to>
        <xdr:sp macro="" textlink="">
          <xdr:nvSpPr>
            <xdr:cNvPr id="101397" name="Check Box 21" hidden="1">
              <a:extLst>
                <a:ext uri="{63B3BB69-23CF-44E3-9099-C40C66FF867C}">
                  <a14:compatExt spid="_x0000_s101397"/>
                </a:ext>
                <a:ext uri="{FF2B5EF4-FFF2-40B4-BE49-F238E27FC236}">
                  <a16:creationId xmlns:a16="http://schemas.microsoft.com/office/drawing/2014/main" id="{00000000-0008-0000-0C00-00001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123</xdr:row>
          <xdr:rowOff>66675</xdr:rowOff>
        </xdr:from>
        <xdr:to>
          <xdr:col>11</xdr:col>
          <xdr:colOff>38100</xdr:colOff>
          <xdr:row>125</xdr:row>
          <xdr:rowOff>19050</xdr:rowOff>
        </xdr:to>
        <xdr:sp macro="" textlink="">
          <xdr:nvSpPr>
            <xdr:cNvPr id="101398" name="Check Box 22" hidden="1">
              <a:extLst>
                <a:ext uri="{63B3BB69-23CF-44E3-9099-C40C66FF867C}">
                  <a14:compatExt spid="_x0000_s101398"/>
                </a:ext>
                <a:ext uri="{FF2B5EF4-FFF2-40B4-BE49-F238E27FC236}">
                  <a16:creationId xmlns:a16="http://schemas.microsoft.com/office/drawing/2014/main" id="{00000000-0008-0000-0C00-00001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123</xdr:row>
          <xdr:rowOff>66675</xdr:rowOff>
        </xdr:from>
        <xdr:to>
          <xdr:col>16</xdr:col>
          <xdr:colOff>47625</xdr:colOff>
          <xdr:row>125</xdr:row>
          <xdr:rowOff>19050</xdr:rowOff>
        </xdr:to>
        <xdr:sp macro="" textlink="">
          <xdr:nvSpPr>
            <xdr:cNvPr id="101399" name="Check Box 23" hidden="1">
              <a:extLst>
                <a:ext uri="{63B3BB69-23CF-44E3-9099-C40C66FF867C}">
                  <a14:compatExt spid="_x0000_s101399"/>
                </a:ext>
                <a:ext uri="{FF2B5EF4-FFF2-40B4-BE49-F238E27FC236}">
                  <a16:creationId xmlns:a16="http://schemas.microsoft.com/office/drawing/2014/main" id="{00000000-0008-0000-0C00-00001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123</xdr:row>
          <xdr:rowOff>66675</xdr:rowOff>
        </xdr:from>
        <xdr:to>
          <xdr:col>22</xdr:col>
          <xdr:colOff>19050</xdr:colOff>
          <xdr:row>125</xdr:row>
          <xdr:rowOff>19050</xdr:rowOff>
        </xdr:to>
        <xdr:sp macro="" textlink="">
          <xdr:nvSpPr>
            <xdr:cNvPr id="101400" name="Check Box 24" hidden="1">
              <a:extLst>
                <a:ext uri="{63B3BB69-23CF-44E3-9099-C40C66FF867C}">
                  <a14:compatExt spid="_x0000_s101400"/>
                </a:ext>
                <a:ext uri="{FF2B5EF4-FFF2-40B4-BE49-F238E27FC236}">
                  <a16:creationId xmlns:a16="http://schemas.microsoft.com/office/drawing/2014/main" id="{00000000-0008-0000-0C00-00001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77</xdr:row>
          <xdr:rowOff>180975</xdr:rowOff>
        </xdr:from>
        <xdr:to>
          <xdr:col>6</xdr:col>
          <xdr:colOff>9525</xdr:colOff>
          <xdr:row>79</xdr:row>
          <xdr:rowOff>28575</xdr:rowOff>
        </xdr:to>
        <xdr:sp macro="" textlink="">
          <xdr:nvSpPr>
            <xdr:cNvPr id="101401" name="Check Box 25" hidden="1">
              <a:extLst>
                <a:ext uri="{63B3BB69-23CF-44E3-9099-C40C66FF867C}">
                  <a14:compatExt spid="_x0000_s101401"/>
                </a:ext>
                <a:ext uri="{FF2B5EF4-FFF2-40B4-BE49-F238E27FC236}">
                  <a16:creationId xmlns:a16="http://schemas.microsoft.com/office/drawing/2014/main" id="{00000000-0008-0000-0C00-00001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77</xdr:row>
          <xdr:rowOff>171450</xdr:rowOff>
        </xdr:from>
        <xdr:to>
          <xdr:col>13</xdr:col>
          <xdr:colOff>9525</xdr:colOff>
          <xdr:row>79</xdr:row>
          <xdr:rowOff>19050</xdr:rowOff>
        </xdr:to>
        <xdr:sp macro="" textlink="">
          <xdr:nvSpPr>
            <xdr:cNvPr id="101402" name="Check Box 26" hidden="1">
              <a:extLst>
                <a:ext uri="{63B3BB69-23CF-44E3-9099-C40C66FF867C}">
                  <a14:compatExt spid="_x0000_s101402"/>
                </a:ext>
                <a:ext uri="{FF2B5EF4-FFF2-40B4-BE49-F238E27FC236}">
                  <a16:creationId xmlns:a16="http://schemas.microsoft.com/office/drawing/2014/main" id="{00000000-0008-0000-0C00-00001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77</xdr:row>
          <xdr:rowOff>171450</xdr:rowOff>
        </xdr:from>
        <xdr:to>
          <xdr:col>20</xdr:col>
          <xdr:colOff>9525</xdr:colOff>
          <xdr:row>79</xdr:row>
          <xdr:rowOff>19050</xdr:rowOff>
        </xdr:to>
        <xdr:sp macro="" textlink="">
          <xdr:nvSpPr>
            <xdr:cNvPr id="101403" name="Check Box 27" hidden="1">
              <a:extLst>
                <a:ext uri="{63B3BB69-23CF-44E3-9099-C40C66FF867C}">
                  <a14:compatExt spid="_x0000_s101403"/>
                </a:ext>
                <a:ext uri="{FF2B5EF4-FFF2-40B4-BE49-F238E27FC236}">
                  <a16:creationId xmlns:a16="http://schemas.microsoft.com/office/drawing/2014/main" id="{00000000-0008-0000-0C00-00001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78</xdr:row>
          <xdr:rowOff>152400</xdr:rowOff>
        </xdr:from>
        <xdr:to>
          <xdr:col>20</xdr:col>
          <xdr:colOff>9525</xdr:colOff>
          <xdr:row>80</xdr:row>
          <xdr:rowOff>47625</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238250" y="16059150"/>
              <a:ext cx="3533775" cy="247650"/>
              <a:chOff x="1371600" y="17059275"/>
              <a:chExt cx="3533775" cy="247650"/>
            </a:xfrm>
          </xdr:grpSpPr>
          <xdr:sp macro="" textlink="">
            <xdr:nvSpPr>
              <xdr:cNvPr id="101404" name="Check Box 28" hidden="1">
                <a:extLst>
                  <a:ext uri="{63B3BB69-23CF-44E3-9099-C40C66FF867C}">
                    <a14:compatExt spid="_x0000_s101404"/>
                  </a:ext>
                  <a:ext uri="{FF2B5EF4-FFF2-40B4-BE49-F238E27FC236}">
                    <a16:creationId xmlns:a16="http://schemas.microsoft.com/office/drawing/2014/main" id="{00000000-0008-0000-0C00-00001C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05" name="Check Box 29" hidden="1">
                <a:extLst>
                  <a:ext uri="{63B3BB69-23CF-44E3-9099-C40C66FF867C}">
                    <a14:compatExt spid="_x0000_s101405"/>
                  </a:ext>
                  <a:ext uri="{FF2B5EF4-FFF2-40B4-BE49-F238E27FC236}">
                    <a16:creationId xmlns:a16="http://schemas.microsoft.com/office/drawing/2014/main" id="{00000000-0008-0000-0C00-00001D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06" name="Check Box 30" hidden="1">
                <a:extLst>
                  <a:ext uri="{63B3BB69-23CF-44E3-9099-C40C66FF867C}">
                    <a14:compatExt spid="_x0000_s101406"/>
                  </a:ext>
                  <a:ext uri="{FF2B5EF4-FFF2-40B4-BE49-F238E27FC236}">
                    <a16:creationId xmlns:a16="http://schemas.microsoft.com/office/drawing/2014/main" id="{00000000-0008-0000-0C00-00001E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80</xdr:row>
          <xdr:rowOff>123825</xdr:rowOff>
        </xdr:from>
        <xdr:to>
          <xdr:col>20</xdr:col>
          <xdr:colOff>9525</xdr:colOff>
          <xdr:row>82</xdr:row>
          <xdr:rowOff>19050</xdr:rowOff>
        </xdr:to>
        <xdr:grpSp>
          <xdr:nvGrpSpPr>
            <xdr:cNvPr id="33" name="グループ化 32">
              <a:extLst>
                <a:ext uri="{FF2B5EF4-FFF2-40B4-BE49-F238E27FC236}">
                  <a16:creationId xmlns:a16="http://schemas.microsoft.com/office/drawing/2014/main" id="{00000000-0008-0000-0C00-000021000000}"/>
                </a:ext>
              </a:extLst>
            </xdr:cNvPr>
            <xdr:cNvGrpSpPr/>
          </xdr:nvGrpSpPr>
          <xdr:grpSpPr>
            <a:xfrm>
              <a:off x="1238250" y="16383000"/>
              <a:ext cx="3533775" cy="247650"/>
              <a:chOff x="1371600" y="17059275"/>
              <a:chExt cx="3533775" cy="247650"/>
            </a:xfrm>
          </xdr:grpSpPr>
          <xdr:sp macro="" textlink="">
            <xdr:nvSpPr>
              <xdr:cNvPr id="101407" name="Check Box 31" hidden="1">
                <a:extLst>
                  <a:ext uri="{63B3BB69-23CF-44E3-9099-C40C66FF867C}">
                    <a14:compatExt spid="_x0000_s101407"/>
                  </a:ext>
                  <a:ext uri="{FF2B5EF4-FFF2-40B4-BE49-F238E27FC236}">
                    <a16:creationId xmlns:a16="http://schemas.microsoft.com/office/drawing/2014/main" id="{00000000-0008-0000-0C00-00001F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08" name="Check Box 32" hidden="1">
                <a:extLst>
                  <a:ext uri="{63B3BB69-23CF-44E3-9099-C40C66FF867C}">
                    <a14:compatExt spid="_x0000_s101408"/>
                  </a:ext>
                  <a:ext uri="{FF2B5EF4-FFF2-40B4-BE49-F238E27FC236}">
                    <a16:creationId xmlns:a16="http://schemas.microsoft.com/office/drawing/2014/main" id="{00000000-0008-0000-0C00-000020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09" name="Check Box 33" hidden="1">
                <a:extLst>
                  <a:ext uri="{63B3BB69-23CF-44E3-9099-C40C66FF867C}">
                    <a14:compatExt spid="_x0000_s101409"/>
                  </a:ext>
                  <a:ext uri="{FF2B5EF4-FFF2-40B4-BE49-F238E27FC236}">
                    <a16:creationId xmlns:a16="http://schemas.microsoft.com/office/drawing/2014/main" id="{00000000-0008-0000-0C00-000021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81</xdr:row>
          <xdr:rowOff>171450</xdr:rowOff>
        </xdr:from>
        <xdr:to>
          <xdr:col>20</xdr:col>
          <xdr:colOff>9525</xdr:colOff>
          <xdr:row>83</xdr:row>
          <xdr:rowOff>19050</xdr:rowOff>
        </xdr:to>
        <xdr:grpSp>
          <xdr:nvGrpSpPr>
            <xdr:cNvPr id="37" name="グループ化 36">
              <a:extLst>
                <a:ext uri="{FF2B5EF4-FFF2-40B4-BE49-F238E27FC236}">
                  <a16:creationId xmlns:a16="http://schemas.microsoft.com/office/drawing/2014/main" id="{00000000-0008-0000-0C00-000025000000}"/>
                </a:ext>
              </a:extLst>
            </xdr:cNvPr>
            <xdr:cNvGrpSpPr/>
          </xdr:nvGrpSpPr>
          <xdr:grpSpPr>
            <a:xfrm>
              <a:off x="1238250" y="16583025"/>
              <a:ext cx="3533775" cy="247650"/>
              <a:chOff x="1371600" y="17059275"/>
              <a:chExt cx="3533775" cy="247650"/>
            </a:xfrm>
          </xdr:grpSpPr>
          <xdr:sp macro="" textlink="">
            <xdr:nvSpPr>
              <xdr:cNvPr id="101410" name="Check Box 34" hidden="1">
                <a:extLst>
                  <a:ext uri="{63B3BB69-23CF-44E3-9099-C40C66FF867C}">
                    <a14:compatExt spid="_x0000_s101410"/>
                  </a:ext>
                  <a:ext uri="{FF2B5EF4-FFF2-40B4-BE49-F238E27FC236}">
                    <a16:creationId xmlns:a16="http://schemas.microsoft.com/office/drawing/2014/main" id="{00000000-0008-0000-0C00-000022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1" name="Check Box 35" hidden="1">
                <a:extLst>
                  <a:ext uri="{63B3BB69-23CF-44E3-9099-C40C66FF867C}">
                    <a14:compatExt spid="_x0000_s101411"/>
                  </a:ext>
                  <a:ext uri="{FF2B5EF4-FFF2-40B4-BE49-F238E27FC236}">
                    <a16:creationId xmlns:a16="http://schemas.microsoft.com/office/drawing/2014/main" id="{00000000-0008-0000-0C00-000023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2" name="Check Box 36" hidden="1">
                <a:extLst>
                  <a:ext uri="{63B3BB69-23CF-44E3-9099-C40C66FF867C}">
                    <a14:compatExt spid="_x0000_s101412"/>
                  </a:ext>
                  <a:ext uri="{FF2B5EF4-FFF2-40B4-BE49-F238E27FC236}">
                    <a16:creationId xmlns:a16="http://schemas.microsoft.com/office/drawing/2014/main" id="{00000000-0008-0000-0C00-000024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82</xdr:row>
          <xdr:rowOff>171450</xdr:rowOff>
        </xdr:from>
        <xdr:to>
          <xdr:col>20</xdr:col>
          <xdr:colOff>9525</xdr:colOff>
          <xdr:row>84</xdr:row>
          <xdr:rowOff>19050</xdr:rowOff>
        </xdr:to>
        <xdr:grpSp>
          <xdr:nvGrpSpPr>
            <xdr:cNvPr id="41" name="グループ化 40">
              <a:extLst>
                <a:ext uri="{FF2B5EF4-FFF2-40B4-BE49-F238E27FC236}">
                  <a16:creationId xmlns:a16="http://schemas.microsoft.com/office/drawing/2014/main" id="{00000000-0008-0000-0C00-000029000000}"/>
                </a:ext>
              </a:extLst>
            </xdr:cNvPr>
            <xdr:cNvGrpSpPr/>
          </xdr:nvGrpSpPr>
          <xdr:grpSpPr>
            <a:xfrm>
              <a:off x="1238250" y="16783050"/>
              <a:ext cx="3533775" cy="247650"/>
              <a:chOff x="1371600" y="17059275"/>
              <a:chExt cx="3533775" cy="247650"/>
            </a:xfrm>
          </xdr:grpSpPr>
          <xdr:sp macro="" textlink="">
            <xdr:nvSpPr>
              <xdr:cNvPr id="101413" name="Check Box 37" hidden="1">
                <a:extLst>
                  <a:ext uri="{63B3BB69-23CF-44E3-9099-C40C66FF867C}">
                    <a14:compatExt spid="_x0000_s101413"/>
                  </a:ext>
                  <a:ext uri="{FF2B5EF4-FFF2-40B4-BE49-F238E27FC236}">
                    <a16:creationId xmlns:a16="http://schemas.microsoft.com/office/drawing/2014/main" id="{00000000-0008-0000-0C00-000025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4" name="Check Box 38" hidden="1">
                <a:extLst>
                  <a:ext uri="{63B3BB69-23CF-44E3-9099-C40C66FF867C}">
                    <a14:compatExt spid="_x0000_s101414"/>
                  </a:ext>
                  <a:ext uri="{FF2B5EF4-FFF2-40B4-BE49-F238E27FC236}">
                    <a16:creationId xmlns:a16="http://schemas.microsoft.com/office/drawing/2014/main" id="{00000000-0008-0000-0C00-000026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5" name="Check Box 39" hidden="1">
                <a:extLst>
                  <a:ext uri="{63B3BB69-23CF-44E3-9099-C40C66FF867C}">
                    <a14:compatExt spid="_x0000_s101415"/>
                  </a:ext>
                  <a:ext uri="{FF2B5EF4-FFF2-40B4-BE49-F238E27FC236}">
                    <a16:creationId xmlns:a16="http://schemas.microsoft.com/office/drawing/2014/main" id="{00000000-0008-0000-0C00-000027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83</xdr:row>
          <xdr:rowOff>171450</xdr:rowOff>
        </xdr:from>
        <xdr:to>
          <xdr:col>20</xdr:col>
          <xdr:colOff>9525</xdr:colOff>
          <xdr:row>85</xdr:row>
          <xdr:rowOff>19050</xdr:rowOff>
        </xdr:to>
        <xdr:grpSp>
          <xdr:nvGrpSpPr>
            <xdr:cNvPr id="45" name="グループ化 44">
              <a:extLst>
                <a:ext uri="{FF2B5EF4-FFF2-40B4-BE49-F238E27FC236}">
                  <a16:creationId xmlns:a16="http://schemas.microsoft.com/office/drawing/2014/main" id="{00000000-0008-0000-0C00-00002D000000}"/>
                </a:ext>
              </a:extLst>
            </xdr:cNvPr>
            <xdr:cNvGrpSpPr/>
          </xdr:nvGrpSpPr>
          <xdr:grpSpPr>
            <a:xfrm>
              <a:off x="1238250" y="16983075"/>
              <a:ext cx="3533775" cy="247650"/>
              <a:chOff x="1371600" y="17059275"/>
              <a:chExt cx="3533775" cy="247650"/>
            </a:xfrm>
          </xdr:grpSpPr>
          <xdr:sp macro="" textlink="">
            <xdr:nvSpPr>
              <xdr:cNvPr id="101416" name="Check Box 40" hidden="1">
                <a:extLst>
                  <a:ext uri="{63B3BB69-23CF-44E3-9099-C40C66FF867C}">
                    <a14:compatExt spid="_x0000_s101416"/>
                  </a:ext>
                  <a:ext uri="{FF2B5EF4-FFF2-40B4-BE49-F238E27FC236}">
                    <a16:creationId xmlns:a16="http://schemas.microsoft.com/office/drawing/2014/main" id="{00000000-0008-0000-0C00-000028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7" name="Check Box 41" hidden="1">
                <a:extLst>
                  <a:ext uri="{63B3BB69-23CF-44E3-9099-C40C66FF867C}">
                    <a14:compatExt spid="_x0000_s101417"/>
                  </a:ext>
                  <a:ext uri="{FF2B5EF4-FFF2-40B4-BE49-F238E27FC236}">
                    <a16:creationId xmlns:a16="http://schemas.microsoft.com/office/drawing/2014/main" id="{00000000-0008-0000-0C00-000029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8" name="Check Box 42" hidden="1">
                <a:extLst>
                  <a:ext uri="{63B3BB69-23CF-44E3-9099-C40C66FF867C}">
                    <a14:compatExt spid="_x0000_s101418"/>
                  </a:ext>
                  <a:ext uri="{FF2B5EF4-FFF2-40B4-BE49-F238E27FC236}">
                    <a16:creationId xmlns:a16="http://schemas.microsoft.com/office/drawing/2014/main" id="{00000000-0008-0000-0C00-00002A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84</xdr:row>
          <xdr:rowOff>171450</xdr:rowOff>
        </xdr:from>
        <xdr:to>
          <xdr:col>20</xdr:col>
          <xdr:colOff>9525</xdr:colOff>
          <xdr:row>86</xdr:row>
          <xdr:rowOff>19050</xdr:rowOff>
        </xdr:to>
        <xdr:grpSp>
          <xdr:nvGrpSpPr>
            <xdr:cNvPr id="49" name="グループ化 48">
              <a:extLst>
                <a:ext uri="{FF2B5EF4-FFF2-40B4-BE49-F238E27FC236}">
                  <a16:creationId xmlns:a16="http://schemas.microsoft.com/office/drawing/2014/main" id="{00000000-0008-0000-0C00-000031000000}"/>
                </a:ext>
              </a:extLst>
            </xdr:cNvPr>
            <xdr:cNvGrpSpPr/>
          </xdr:nvGrpSpPr>
          <xdr:grpSpPr>
            <a:xfrm>
              <a:off x="1238250" y="17183100"/>
              <a:ext cx="3533775" cy="247650"/>
              <a:chOff x="1371600" y="17059275"/>
              <a:chExt cx="3533775" cy="247650"/>
            </a:xfrm>
          </xdr:grpSpPr>
          <xdr:sp macro="" textlink="">
            <xdr:nvSpPr>
              <xdr:cNvPr id="101419" name="Check Box 43" hidden="1">
                <a:extLst>
                  <a:ext uri="{63B3BB69-23CF-44E3-9099-C40C66FF867C}">
                    <a14:compatExt spid="_x0000_s101419"/>
                  </a:ext>
                  <a:ext uri="{FF2B5EF4-FFF2-40B4-BE49-F238E27FC236}">
                    <a16:creationId xmlns:a16="http://schemas.microsoft.com/office/drawing/2014/main" id="{00000000-0008-0000-0C00-00002B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0" name="Check Box 44" hidden="1">
                <a:extLst>
                  <a:ext uri="{63B3BB69-23CF-44E3-9099-C40C66FF867C}">
                    <a14:compatExt spid="_x0000_s101420"/>
                  </a:ext>
                  <a:ext uri="{FF2B5EF4-FFF2-40B4-BE49-F238E27FC236}">
                    <a16:creationId xmlns:a16="http://schemas.microsoft.com/office/drawing/2014/main" id="{00000000-0008-0000-0C00-00002C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1" name="Check Box 45" hidden="1">
                <a:extLst>
                  <a:ext uri="{63B3BB69-23CF-44E3-9099-C40C66FF867C}">
                    <a14:compatExt spid="_x0000_s101421"/>
                  </a:ext>
                  <a:ext uri="{FF2B5EF4-FFF2-40B4-BE49-F238E27FC236}">
                    <a16:creationId xmlns:a16="http://schemas.microsoft.com/office/drawing/2014/main" id="{00000000-0008-0000-0C00-00002D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85</xdr:row>
          <xdr:rowOff>171450</xdr:rowOff>
        </xdr:from>
        <xdr:to>
          <xdr:col>20</xdr:col>
          <xdr:colOff>9525</xdr:colOff>
          <xdr:row>87</xdr:row>
          <xdr:rowOff>19050</xdr:rowOff>
        </xdr:to>
        <xdr:grpSp>
          <xdr:nvGrpSpPr>
            <xdr:cNvPr id="53" name="グループ化 52">
              <a:extLst>
                <a:ext uri="{FF2B5EF4-FFF2-40B4-BE49-F238E27FC236}">
                  <a16:creationId xmlns:a16="http://schemas.microsoft.com/office/drawing/2014/main" id="{00000000-0008-0000-0C00-000035000000}"/>
                </a:ext>
              </a:extLst>
            </xdr:cNvPr>
            <xdr:cNvGrpSpPr/>
          </xdr:nvGrpSpPr>
          <xdr:grpSpPr>
            <a:xfrm>
              <a:off x="1238250" y="17383125"/>
              <a:ext cx="3533775" cy="247650"/>
              <a:chOff x="1371600" y="17059275"/>
              <a:chExt cx="3533775" cy="247650"/>
            </a:xfrm>
          </xdr:grpSpPr>
          <xdr:sp macro="" textlink="">
            <xdr:nvSpPr>
              <xdr:cNvPr id="101422" name="Check Box 46" hidden="1">
                <a:extLst>
                  <a:ext uri="{63B3BB69-23CF-44E3-9099-C40C66FF867C}">
                    <a14:compatExt spid="_x0000_s101422"/>
                  </a:ext>
                  <a:ext uri="{FF2B5EF4-FFF2-40B4-BE49-F238E27FC236}">
                    <a16:creationId xmlns:a16="http://schemas.microsoft.com/office/drawing/2014/main" id="{00000000-0008-0000-0C00-00002E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3" name="Check Box 47" hidden="1">
                <a:extLst>
                  <a:ext uri="{63B3BB69-23CF-44E3-9099-C40C66FF867C}">
                    <a14:compatExt spid="_x0000_s101423"/>
                  </a:ext>
                  <a:ext uri="{FF2B5EF4-FFF2-40B4-BE49-F238E27FC236}">
                    <a16:creationId xmlns:a16="http://schemas.microsoft.com/office/drawing/2014/main" id="{00000000-0008-0000-0C00-00002F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4" name="Check Box 48" hidden="1">
                <a:extLst>
                  <a:ext uri="{63B3BB69-23CF-44E3-9099-C40C66FF867C}">
                    <a14:compatExt spid="_x0000_s101424"/>
                  </a:ext>
                  <a:ext uri="{FF2B5EF4-FFF2-40B4-BE49-F238E27FC236}">
                    <a16:creationId xmlns:a16="http://schemas.microsoft.com/office/drawing/2014/main" id="{00000000-0008-0000-0C00-000030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90</xdr:row>
          <xdr:rowOff>171450</xdr:rowOff>
        </xdr:from>
        <xdr:to>
          <xdr:col>20</xdr:col>
          <xdr:colOff>9525</xdr:colOff>
          <xdr:row>92</xdr:row>
          <xdr:rowOff>19050</xdr:rowOff>
        </xdr:to>
        <xdr:grpSp>
          <xdr:nvGrpSpPr>
            <xdr:cNvPr id="57" name="グループ化 56">
              <a:extLst>
                <a:ext uri="{FF2B5EF4-FFF2-40B4-BE49-F238E27FC236}">
                  <a16:creationId xmlns:a16="http://schemas.microsoft.com/office/drawing/2014/main" id="{00000000-0008-0000-0C00-000039000000}"/>
                </a:ext>
              </a:extLst>
            </xdr:cNvPr>
            <xdr:cNvGrpSpPr/>
          </xdr:nvGrpSpPr>
          <xdr:grpSpPr>
            <a:xfrm>
              <a:off x="1238250" y="18278475"/>
              <a:ext cx="3533775" cy="247650"/>
              <a:chOff x="1371600" y="17059275"/>
              <a:chExt cx="3533775" cy="247650"/>
            </a:xfrm>
          </xdr:grpSpPr>
          <xdr:sp macro="" textlink="">
            <xdr:nvSpPr>
              <xdr:cNvPr id="101425" name="Check Box 49" hidden="1">
                <a:extLst>
                  <a:ext uri="{63B3BB69-23CF-44E3-9099-C40C66FF867C}">
                    <a14:compatExt spid="_x0000_s101425"/>
                  </a:ext>
                  <a:ext uri="{FF2B5EF4-FFF2-40B4-BE49-F238E27FC236}">
                    <a16:creationId xmlns:a16="http://schemas.microsoft.com/office/drawing/2014/main" id="{00000000-0008-0000-0C00-000031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6" name="Check Box 50" hidden="1">
                <a:extLst>
                  <a:ext uri="{63B3BB69-23CF-44E3-9099-C40C66FF867C}">
                    <a14:compatExt spid="_x0000_s101426"/>
                  </a:ext>
                  <a:ext uri="{FF2B5EF4-FFF2-40B4-BE49-F238E27FC236}">
                    <a16:creationId xmlns:a16="http://schemas.microsoft.com/office/drawing/2014/main" id="{00000000-0008-0000-0C00-000032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7" name="Check Box 51" hidden="1">
                <a:extLst>
                  <a:ext uri="{63B3BB69-23CF-44E3-9099-C40C66FF867C}">
                    <a14:compatExt spid="_x0000_s101427"/>
                  </a:ext>
                  <a:ext uri="{FF2B5EF4-FFF2-40B4-BE49-F238E27FC236}">
                    <a16:creationId xmlns:a16="http://schemas.microsoft.com/office/drawing/2014/main" id="{00000000-0008-0000-0C00-000033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88</xdr:row>
          <xdr:rowOff>171450</xdr:rowOff>
        </xdr:from>
        <xdr:to>
          <xdr:col>20</xdr:col>
          <xdr:colOff>9525</xdr:colOff>
          <xdr:row>90</xdr:row>
          <xdr:rowOff>19050</xdr:rowOff>
        </xdr:to>
        <xdr:grpSp>
          <xdr:nvGrpSpPr>
            <xdr:cNvPr id="61" name="グループ化 60">
              <a:extLst>
                <a:ext uri="{FF2B5EF4-FFF2-40B4-BE49-F238E27FC236}">
                  <a16:creationId xmlns:a16="http://schemas.microsoft.com/office/drawing/2014/main" id="{00000000-0008-0000-0C00-00003D000000}"/>
                </a:ext>
              </a:extLst>
            </xdr:cNvPr>
            <xdr:cNvGrpSpPr/>
          </xdr:nvGrpSpPr>
          <xdr:grpSpPr>
            <a:xfrm>
              <a:off x="1238250" y="17878425"/>
              <a:ext cx="3533775" cy="247650"/>
              <a:chOff x="1371600" y="17059275"/>
              <a:chExt cx="3533775" cy="247650"/>
            </a:xfrm>
          </xdr:grpSpPr>
          <xdr:sp macro="" textlink="">
            <xdr:nvSpPr>
              <xdr:cNvPr id="101428" name="Check Box 52" hidden="1">
                <a:extLst>
                  <a:ext uri="{63B3BB69-23CF-44E3-9099-C40C66FF867C}">
                    <a14:compatExt spid="_x0000_s101428"/>
                  </a:ext>
                  <a:ext uri="{FF2B5EF4-FFF2-40B4-BE49-F238E27FC236}">
                    <a16:creationId xmlns:a16="http://schemas.microsoft.com/office/drawing/2014/main" id="{00000000-0008-0000-0C00-000034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9" name="Check Box 53" hidden="1">
                <a:extLst>
                  <a:ext uri="{63B3BB69-23CF-44E3-9099-C40C66FF867C}">
                    <a14:compatExt spid="_x0000_s101429"/>
                  </a:ext>
                  <a:ext uri="{FF2B5EF4-FFF2-40B4-BE49-F238E27FC236}">
                    <a16:creationId xmlns:a16="http://schemas.microsoft.com/office/drawing/2014/main" id="{00000000-0008-0000-0C00-000035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0" name="Check Box 54" hidden="1">
                <a:extLst>
                  <a:ext uri="{63B3BB69-23CF-44E3-9099-C40C66FF867C}">
                    <a14:compatExt spid="_x0000_s101430"/>
                  </a:ext>
                  <a:ext uri="{FF2B5EF4-FFF2-40B4-BE49-F238E27FC236}">
                    <a16:creationId xmlns:a16="http://schemas.microsoft.com/office/drawing/2014/main" id="{00000000-0008-0000-0C00-000036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89</xdr:row>
          <xdr:rowOff>180975</xdr:rowOff>
        </xdr:from>
        <xdr:to>
          <xdr:col>20</xdr:col>
          <xdr:colOff>9525</xdr:colOff>
          <xdr:row>91</xdr:row>
          <xdr:rowOff>28575</xdr:rowOff>
        </xdr:to>
        <xdr:grpSp>
          <xdr:nvGrpSpPr>
            <xdr:cNvPr id="65" name="グループ化 64">
              <a:extLst>
                <a:ext uri="{FF2B5EF4-FFF2-40B4-BE49-F238E27FC236}">
                  <a16:creationId xmlns:a16="http://schemas.microsoft.com/office/drawing/2014/main" id="{00000000-0008-0000-0C00-000041000000}"/>
                </a:ext>
              </a:extLst>
            </xdr:cNvPr>
            <xdr:cNvGrpSpPr/>
          </xdr:nvGrpSpPr>
          <xdr:grpSpPr>
            <a:xfrm>
              <a:off x="1238250" y="18087975"/>
              <a:ext cx="3533775" cy="247650"/>
              <a:chOff x="1371600" y="17059275"/>
              <a:chExt cx="3533775" cy="247650"/>
            </a:xfrm>
          </xdr:grpSpPr>
          <xdr:sp macro="" textlink="">
            <xdr:nvSpPr>
              <xdr:cNvPr id="101431" name="Check Box 55" hidden="1">
                <a:extLst>
                  <a:ext uri="{63B3BB69-23CF-44E3-9099-C40C66FF867C}">
                    <a14:compatExt spid="_x0000_s101431"/>
                  </a:ext>
                  <a:ext uri="{FF2B5EF4-FFF2-40B4-BE49-F238E27FC236}">
                    <a16:creationId xmlns:a16="http://schemas.microsoft.com/office/drawing/2014/main" id="{00000000-0008-0000-0C00-000037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2" name="Check Box 56" hidden="1">
                <a:extLst>
                  <a:ext uri="{63B3BB69-23CF-44E3-9099-C40C66FF867C}">
                    <a14:compatExt spid="_x0000_s101432"/>
                  </a:ext>
                  <a:ext uri="{FF2B5EF4-FFF2-40B4-BE49-F238E27FC236}">
                    <a16:creationId xmlns:a16="http://schemas.microsoft.com/office/drawing/2014/main" id="{00000000-0008-0000-0C00-000038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3" name="Check Box 57" hidden="1">
                <a:extLst>
                  <a:ext uri="{63B3BB69-23CF-44E3-9099-C40C66FF867C}">
                    <a14:compatExt spid="_x0000_s101433"/>
                  </a:ext>
                  <a:ext uri="{FF2B5EF4-FFF2-40B4-BE49-F238E27FC236}">
                    <a16:creationId xmlns:a16="http://schemas.microsoft.com/office/drawing/2014/main" id="{00000000-0008-0000-0C00-000039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87</xdr:row>
          <xdr:rowOff>66675</xdr:rowOff>
        </xdr:from>
        <xdr:to>
          <xdr:col>20</xdr:col>
          <xdr:colOff>9525</xdr:colOff>
          <xdr:row>89</xdr:row>
          <xdr:rowOff>19050</xdr:rowOff>
        </xdr:to>
        <xdr:grpSp>
          <xdr:nvGrpSpPr>
            <xdr:cNvPr id="69" name="グループ化 68">
              <a:extLst>
                <a:ext uri="{FF2B5EF4-FFF2-40B4-BE49-F238E27FC236}">
                  <a16:creationId xmlns:a16="http://schemas.microsoft.com/office/drawing/2014/main" id="{00000000-0008-0000-0C00-000045000000}"/>
                </a:ext>
              </a:extLst>
            </xdr:cNvPr>
            <xdr:cNvGrpSpPr/>
          </xdr:nvGrpSpPr>
          <xdr:grpSpPr>
            <a:xfrm>
              <a:off x="1238250" y="17678400"/>
              <a:ext cx="3533775" cy="247650"/>
              <a:chOff x="1371600" y="17059275"/>
              <a:chExt cx="3533775" cy="247650"/>
            </a:xfrm>
          </xdr:grpSpPr>
          <xdr:sp macro="" textlink="">
            <xdr:nvSpPr>
              <xdr:cNvPr id="101434" name="Check Box 58" hidden="1">
                <a:extLst>
                  <a:ext uri="{63B3BB69-23CF-44E3-9099-C40C66FF867C}">
                    <a14:compatExt spid="_x0000_s101434"/>
                  </a:ext>
                  <a:ext uri="{FF2B5EF4-FFF2-40B4-BE49-F238E27FC236}">
                    <a16:creationId xmlns:a16="http://schemas.microsoft.com/office/drawing/2014/main" id="{00000000-0008-0000-0C00-00003A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5" name="Check Box 59" hidden="1">
                <a:extLst>
                  <a:ext uri="{63B3BB69-23CF-44E3-9099-C40C66FF867C}">
                    <a14:compatExt spid="_x0000_s101435"/>
                  </a:ext>
                  <a:ext uri="{FF2B5EF4-FFF2-40B4-BE49-F238E27FC236}">
                    <a16:creationId xmlns:a16="http://schemas.microsoft.com/office/drawing/2014/main" id="{00000000-0008-0000-0C00-00003B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6" name="Check Box 60" hidden="1">
                <a:extLst>
                  <a:ext uri="{63B3BB69-23CF-44E3-9099-C40C66FF867C}">
                    <a14:compatExt spid="_x0000_s101436"/>
                  </a:ext>
                  <a:ext uri="{FF2B5EF4-FFF2-40B4-BE49-F238E27FC236}">
                    <a16:creationId xmlns:a16="http://schemas.microsoft.com/office/drawing/2014/main" id="{00000000-0008-0000-0C00-00003C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91</xdr:row>
          <xdr:rowOff>171450</xdr:rowOff>
        </xdr:from>
        <xdr:to>
          <xdr:col>20</xdr:col>
          <xdr:colOff>9525</xdr:colOff>
          <xdr:row>93</xdr:row>
          <xdr:rowOff>19050</xdr:rowOff>
        </xdr:to>
        <xdr:grpSp>
          <xdr:nvGrpSpPr>
            <xdr:cNvPr id="73" name="グループ化 72">
              <a:extLst>
                <a:ext uri="{FF2B5EF4-FFF2-40B4-BE49-F238E27FC236}">
                  <a16:creationId xmlns:a16="http://schemas.microsoft.com/office/drawing/2014/main" id="{00000000-0008-0000-0C00-000049000000}"/>
                </a:ext>
              </a:extLst>
            </xdr:cNvPr>
            <xdr:cNvGrpSpPr/>
          </xdr:nvGrpSpPr>
          <xdr:grpSpPr>
            <a:xfrm>
              <a:off x="1238250" y="18478500"/>
              <a:ext cx="3533775" cy="247650"/>
              <a:chOff x="1371600" y="17059275"/>
              <a:chExt cx="3533775" cy="247650"/>
            </a:xfrm>
          </xdr:grpSpPr>
          <xdr:sp macro="" textlink="">
            <xdr:nvSpPr>
              <xdr:cNvPr id="101437" name="Check Box 61" hidden="1">
                <a:extLst>
                  <a:ext uri="{63B3BB69-23CF-44E3-9099-C40C66FF867C}">
                    <a14:compatExt spid="_x0000_s101437"/>
                  </a:ext>
                  <a:ext uri="{FF2B5EF4-FFF2-40B4-BE49-F238E27FC236}">
                    <a16:creationId xmlns:a16="http://schemas.microsoft.com/office/drawing/2014/main" id="{00000000-0008-0000-0C00-00003D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8" name="Check Box 62" hidden="1">
                <a:extLst>
                  <a:ext uri="{63B3BB69-23CF-44E3-9099-C40C66FF867C}">
                    <a14:compatExt spid="_x0000_s101438"/>
                  </a:ext>
                  <a:ext uri="{FF2B5EF4-FFF2-40B4-BE49-F238E27FC236}">
                    <a16:creationId xmlns:a16="http://schemas.microsoft.com/office/drawing/2014/main" id="{00000000-0008-0000-0C00-00003E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9" name="Check Box 63" hidden="1">
                <a:extLst>
                  <a:ext uri="{63B3BB69-23CF-44E3-9099-C40C66FF867C}">
                    <a14:compatExt spid="_x0000_s101439"/>
                  </a:ext>
                  <a:ext uri="{FF2B5EF4-FFF2-40B4-BE49-F238E27FC236}">
                    <a16:creationId xmlns:a16="http://schemas.microsoft.com/office/drawing/2014/main" id="{00000000-0008-0000-0C00-00003F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93</xdr:row>
          <xdr:rowOff>0</xdr:rowOff>
        </xdr:from>
        <xdr:to>
          <xdr:col>20</xdr:col>
          <xdr:colOff>9525</xdr:colOff>
          <xdr:row>94</xdr:row>
          <xdr:rowOff>9525</xdr:rowOff>
        </xdr:to>
        <xdr:grpSp>
          <xdr:nvGrpSpPr>
            <xdr:cNvPr id="77" name="グループ化 76">
              <a:extLst>
                <a:ext uri="{FF2B5EF4-FFF2-40B4-BE49-F238E27FC236}">
                  <a16:creationId xmlns:a16="http://schemas.microsoft.com/office/drawing/2014/main" id="{00000000-0008-0000-0C00-00004D000000}"/>
                </a:ext>
              </a:extLst>
            </xdr:cNvPr>
            <xdr:cNvGrpSpPr/>
          </xdr:nvGrpSpPr>
          <xdr:grpSpPr>
            <a:xfrm>
              <a:off x="1238250" y="18707100"/>
              <a:ext cx="3533775" cy="209550"/>
              <a:chOff x="1371600" y="17059275"/>
              <a:chExt cx="3533775" cy="247650"/>
            </a:xfrm>
          </xdr:grpSpPr>
          <xdr:sp macro="" textlink="">
            <xdr:nvSpPr>
              <xdr:cNvPr id="101440" name="Check Box 64" hidden="1">
                <a:extLst>
                  <a:ext uri="{63B3BB69-23CF-44E3-9099-C40C66FF867C}">
                    <a14:compatExt spid="_x0000_s101440"/>
                  </a:ext>
                  <a:ext uri="{FF2B5EF4-FFF2-40B4-BE49-F238E27FC236}">
                    <a16:creationId xmlns:a16="http://schemas.microsoft.com/office/drawing/2014/main" id="{00000000-0008-0000-0C00-000040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41" name="Check Box 65" hidden="1">
                <a:extLst>
                  <a:ext uri="{63B3BB69-23CF-44E3-9099-C40C66FF867C}">
                    <a14:compatExt spid="_x0000_s101441"/>
                  </a:ext>
                  <a:ext uri="{FF2B5EF4-FFF2-40B4-BE49-F238E27FC236}">
                    <a16:creationId xmlns:a16="http://schemas.microsoft.com/office/drawing/2014/main" id="{00000000-0008-0000-0C00-000041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42" name="Check Box 66" hidden="1">
                <a:extLst>
                  <a:ext uri="{63B3BB69-23CF-44E3-9099-C40C66FF867C}">
                    <a14:compatExt spid="_x0000_s101442"/>
                  </a:ext>
                  <a:ext uri="{FF2B5EF4-FFF2-40B4-BE49-F238E27FC236}">
                    <a16:creationId xmlns:a16="http://schemas.microsoft.com/office/drawing/2014/main" id="{00000000-0008-0000-0C00-000042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56</xdr:row>
          <xdr:rowOff>171450</xdr:rowOff>
        </xdr:from>
        <xdr:to>
          <xdr:col>6</xdr:col>
          <xdr:colOff>38100</xdr:colOff>
          <xdr:row>58</xdr:row>
          <xdr:rowOff>19050</xdr:rowOff>
        </xdr:to>
        <xdr:sp macro="" textlink="">
          <xdr:nvSpPr>
            <xdr:cNvPr id="101443" name="Check Box 67" hidden="1">
              <a:extLst>
                <a:ext uri="{63B3BB69-23CF-44E3-9099-C40C66FF867C}">
                  <a14:compatExt spid="_x0000_s101443"/>
                </a:ext>
                <a:ext uri="{FF2B5EF4-FFF2-40B4-BE49-F238E27FC236}">
                  <a16:creationId xmlns:a16="http://schemas.microsoft.com/office/drawing/2014/main" id="{00000000-0008-0000-0C00-00004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56</xdr:row>
          <xdr:rowOff>171450</xdr:rowOff>
        </xdr:from>
        <xdr:to>
          <xdr:col>11</xdr:col>
          <xdr:colOff>19050</xdr:colOff>
          <xdr:row>58</xdr:row>
          <xdr:rowOff>19050</xdr:rowOff>
        </xdr:to>
        <xdr:sp macro="" textlink="">
          <xdr:nvSpPr>
            <xdr:cNvPr id="101444" name="Check Box 68" hidden="1">
              <a:extLst>
                <a:ext uri="{63B3BB69-23CF-44E3-9099-C40C66FF867C}">
                  <a14:compatExt spid="_x0000_s101444"/>
                </a:ext>
                <a:ext uri="{FF2B5EF4-FFF2-40B4-BE49-F238E27FC236}">
                  <a16:creationId xmlns:a16="http://schemas.microsoft.com/office/drawing/2014/main" id="{00000000-0008-0000-0C00-00004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56</xdr:row>
          <xdr:rowOff>171450</xdr:rowOff>
        </xdr:from>
        <xdr:to>
          <xdr:col>18</xdr:col>
          <xdr:colOff>19050</xdr:colOff>
          <xdr:row>58</xdr:row>
          <xdr:rowOff>19050</xdr:rowOff>
        </xdr:to>
        <xdr:sp macro="" textlink="">
          <xdr:nvSpPr>
            <xdr:cNvPr id="101445" name="Check Box 69" hidden="1">
              <a:extLst>
                <a:ext uri="{63B3BB69-23CF-44E3-9099-C40C66FF867C}">
                  <a14:compatExt spid="_x0000_s101445"/>
                </a:ext>
                <a:ext uri="{FF2B5EF4-FFF2-40B4-BE49-F238E27FC236}">
                  <a16:creationId xmlns:a16="http://schemas.microsoft.com/office/drawing/2014/main" id="{00000000-0008-0000-0C00-00004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57</xdr:row>
          <xdr:rowOff>171450</xdr:rowOff>
        </xdr:from>
        <xdr:to>
          <xdr:col>6</xdr:col>
          <xdr:colOff>38100</xdr:colOff>
          <xdr:row>59</xdr:row>
          <xdr:rowOff>19050</xdr:rowOff>
        </xdr:to>
        <xdr:sp macro="" textlink="">
          <xdr:nvSpPr>
            <xdr:cNvPr id="101446" name="Check Box 70" hidden="1">
              <a:extLst>
                <a:ext uri="{63B3BB69-23CF-44E3-9099-C40C66FF867C}">
                  <a14:compatExt spid="_x0000_s101446"/>
                </a:ext>
                <a:ext uri="{FF2B5EF4-FFF2-40B4-BE49-F238E27FC236}">
                  <a16:creationId xmlns:a16="http://schemas.microsoft.com/office/drawing/2014/main" id="{00000000-0008-0000-0C00-00004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57</xdr:row>
          <xdr:rowOff>171450</xdr:rowOff>
        </xdr:from>
        <xdr:to>
          <xdr:col>11</xdr:col>
          <xdr:colOff>19050</xdr:colOff>
          <xdr:row>59</xdr:row>
          <xdr:rowOff>19050</xdr:rowOff>
        </xdr:to>
        <xdr:sp macro="" textlink="">
          <xdr:nvSpPr>
            <xdr:cNvPr id="101447" name="Check Box 71" hidden="1">
              <a:extLst>
                <a:ext uri="{63B3BB69-23CF-44E3-9099-C40C66FF867C}">
                  <a14:compatExt spid="_x0000_s101447"/>
                </a:ext>
                <a:ext uri="{FF2B5EF4-FFF2-40B4-BE49-F238E27FC236}">
                  <a16:creationId xmlns:a16="http://schemas.microsoft.com/office/drawing/2014/main" id="{00000000-0008-0000-0C00-00004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57</xdr:row>
          <xdr:rowOff>171450</xdr:rowOff>
        </xdr:from>
        <xdr:to>
          <xdr:col>18</xdr:col>
          <xdr:colOff>19050</xdr:colOff>
          <xdr:row>59</xdr:row>
          <xdr:rowOff>19050</xdr:rowOff>
        </xdr:to>
        <xdr:sp macro="" textlink="">
          <xdr:nvSpPr>
            <xdr:cNvPr id="101448" name="Check Box 72" hidden="1">
              <a:extLst>
                <a:ext uri="{63B3BB69-23CF-44E3-9099-C40C66FF867C}">
                  <a14:compatExt spid="_x0000_s101448"/>
                </a:ext>
                <a:ext uri="{FF2B5EF4-FFF2-40B4-BE49-F238E27FC236}">
                  <a16:creationId xmlns:a16="http://schemas.microsoft.com/office/drawing/2014/main" id="{00000000-0008-0000-0C00-00004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171450</xdr:rowOff>
        </xdr:from>
        <xdr:to>
          <xdr:col>9</xdr:col>
          <xdr:colOff>9525</xdr:colOff>
          <xdr:row>61</xdr:row>
          <xdr:rowOff>19050</xdr:rowOff>
        </xdr:to>
        <xdr:sp macro="" textlink="">
          <xdr:nvSpPr>
            <xdr:cNvPr id="101449" name="Check Box 73" hidden="1">
              <a:extLst>
                <a:ext uri="{63B3BB69-23CF-44E3-9099-C40C66FF867C}">
                  <a14:compatExt spid="_x0000_s101449"/>
                </a:ext>
                <a:ext uri="{FF2B5EF4-FFF2-40B4-BE49-F238E27FC236}">
                  <a16:creationId xmlns:a16="http://schemas.microsoft.com/office/drawing/2014/main" id="{00000000-0008-0000-0C00-00004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60</xdr:row>
          <xdr:rowOff>171450</xdr:rowOff>
        </xdr:from>
        <xdr:to>
          <xdr:col>9</xdr:col>
          <xdr:colOff>9525</xdr:colOff>
          <xdr:row>62</xdr:row>
          <xdr:rowOff>19050</xdr:rowOff>
        </xdr:to>
        <xdr:sp macro="" textlink="">
          <xdr:nvSpPr>
            <xdr:cNvPr id="101450" name="Check Box 74" hidden="1">
              <a:extLst>
                <a:ext uri="{63B3BB69-23CF-44E3-9099-C40C66FF867C}">
                  <a14:compatExt spid="_x0000_s101450"/>
                </a:ext>
                <a:ext uri="{FF2B5EF4-FFF2-40B4-BE49-F238E27FC236}">
                  <a16:creationId xmlns:a16="http://schemas.microsoft.com/office/drawing/2014/main" id="{00000000-0008-0000-0C00-00004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171450</xdr:rowOff>
        </xdr:from>
        <xdr:to>
          <xdr:col>17</xdr:col>
          <xdr:colOff>0</xdr:colOff>
          <xdr:row>61</xdr:row>
          <xdr:rowOff>19050</xdr:rowOff>
        </xdr:to>
        <xdr:sp macro="" textlink="">
          <xdr:nvSpPr>
            <xdr:cNvPr id="101451" name="Check Box 75" hidden="1">
              <a:extLst>
                <a:ext uri="{63B3BB69-23CF-44E3-9099-C40C66FF867C}">
                  <a14:compatExt spid="_x0000_s101451"/>
                </a:ext>
                <a:ext uri="{FF2B5EF4-FFF2-40B4-BE49-F238E27FC236}">
                  <a16:creationId xmlns:a16="http://schemas.microsoft.com/office/drawing/2014/main" id="{00000000-0008-0000-0C00-00004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61</xdr:row>
          <xdr:rowOff>171450</xdr:rowOff>
        </xdr:from>
        <xdr:to>
          <xdr:col>9</xdr:col>
          <xdr:colOff>9525</xdr:colOff>
          <xdr:row>63</xdr:row>
          <xdr:rowOff>19050</xdr:rowOff>
        </xdr:to>
        <xdr:sp macro="" textlink="">
          <xdr:nvSpPr>
            <xdr:cNvPr id="101452" name="Check Box 76" hidden="1">
              <a:extLst>
                <a:ext uri="{63B3BB69-23CF-44E3-9099-C40C66FF867C}">
                  <a14:compatExt spid="_x0000_s101452"/>
                </a:ext>
                <a:ext uri="{FF2B5EF4-FFF2-40B4-BE49-F238E27FC236}">
                  <a16:creationId xmlns:a16="http://schemas.microsoft.com/office/drawing/2014/main" id="{00000000-0008-0000-0C00-00004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61</xdr:row>
          <xdr:rowOff>171450</xdr:rowOff>
        </xdr:from>
        <xdr:to>
          <xdr:col>17</xdr:col>
          <xdr:colOff>0</xdr:colOff>
          <xdr:row>63</xdr:row>
          <xdr:rowOff>19050</xdr:rowOff>
        </xdr:to>
        <xdr:sp macro="" textlink="">
          <xdr:nvSpPr>
            <xdr:cNvPr id="101453" name="Check Box 77" hidden="1">
              <a:extLst>
                <a:ext uri="{63B3BB69-23CF-44E3-9099-C40C66FF867C}">
                  <a14:compatExt spid="_x0000_s101453"/>
                </a:ext>
                <a:ext uri="{FF2B5EF4-FFF2-40B4-BE49-F238E27FC236}">
                  <a16:creationId xmlns:a16="http://schemas.microsoft.com/office/drawing/2014/main" id="{00000000-0008-0000-0C00-00004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65</xdr:row>
          <xdr:rowOff>180975</xdr:rowOff>
        </xdr:from>
        <xdr:to>
          <xdr:col>6</xdr:col>
          <xdr:colOff>28575</xdr:colOff>
          <xdr:row>67</xdr:row>
          <xdr:rowOff>28575</xdr:rowOff>
        </xdr:to>
        <xdr:sp macro="" textlink="">
          <xdr:nvSpPr>
            <xdr:cNvPr id="101454" name="Check Box 78" hidden="1">
              <a:extLst>
                <a:ext uri="{63B3BB69-23CF-44E3-9099-C40C66FF867C}">
                  <a14:compatExt spid="_x0000_s101454"/>
                </a:ext>
                <a:ext uri="{FF2B5EF4-FFF2-40B4-BE49-F238E27FC236}">
                  <a16:creationId xmlns:a16="http://schemas.microsoft.com/office/drawing/2014/main" id="{00000000-0008-0000-0C00-00004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65</xdr:row>
          <xdr:rowOff>171450</xdr:rowOff>
        </xdr:from>
        <xdr:to>
          <xdr:col>17</xdr:col>
          <xdr:colOff>9525</xdr:colOff>
          <xdr:row>67</xdr:row>
          <xdr:rowOff>19050</xdr:rowOff>
        </xdr:to>
        <xdr:sp macro="" textlink="">
          <xdr:nvSpPr>
            <xdr:cNvPr id="101455" name="Check Box 79" hidden="1">
              <a:extLst>
                <a:ext uri="{63B3BB69-23CF-44E3-9099-C40C66FF867C}">
                  <a14:compatExt spid="_x0000_s101455"/>
                </a:ext>
                <a:ext uri="{FF2B5EF4-FFF2-40B4-BE49-F238E27FC236}">
                  <a16:creationId xmlns:a16="http://schemas.microsoft.com/office/drawing/2014/main" id="{00000000-0008-0000-0C00-00004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66</xdr:row>
          <xdr:rowOff>171450</xdr:rowOff>
        </xdr:from>
        <xdr:to>
          <xdr:col>6</xdr:col>
          <xdr:colOff>28575</xdr:colOff>
          <xdr:row>68</xdr:row>
          <xdr:rowOff>19050</xdr:rowOff>
        </xdr:to>
        <xdr:sp macro="" textlink="">
          <xdr:nvSpPr>
            <xdr:cNvPr id="101456" name="Check Box 80" hidden="1">
              <a:extLst>
                <a:ext uri="{63B3BB69-23CF-44E3-9099-C40C66FF867C}">
                  <a14:compatExt spid="_x0000_s101456"/>
                </a:ext>
                <a:ext uri="{FF2B5EF4-FFF2-40B4-BE49-F238E27FC236}">
                  <a16:creationId xmlns:a16="http://schemas.microsoft.com/office/drawing/2014/main" id="{00000000-0008-0000-0C00-00005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66</xdr:row>
          <xdr:rowOff>161925</xdr:rowOff>
        </xdr:from>
        <xdr:to>
          <xdr:col>17</xdr:col>
          <xdr:colOff>9525</xdr:colOff>
          <xdr:row>68</xdr:row>
          <xdr:rowOff>9525</xdr:rowOff>
        </xdr:to>
        <xdr:sp macro="" textlink="">
          <xdr:nvSpPr>
            <xdr:cNvPr id="101457" name="Check Box 81" hidden="1">
              <a:extLst>
                <a:ext uri="{63B3BB69-23CF-44E3-9099-C40C66FF867C}">
                  <a14:compatExt spid="_x0000_s101457"/>
                </a:ext>
                <a:ext uri="{FF2B5EF4-FFF2-40B4-BE49-F238E27FC236}">
                  <a16:creationId xmlns:a16="http://schemas.microsoft.com/office/drawing/2014/main" id="{00000000-0008-0000-0C00-00005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67</xdr:row>
          <xdr:rowOff>171450</xdr:rowOff>
        </xdr:from>
        <xdr:to>
          <xdr:col>6</xdr:col>
          <xdr:colOff>28575</xdr:colOff>
          <xdr:row>69</xdr:row>
          <xdr:rowOff>19050</xdr:rowOff>
        </xdr:to>
        <xdr:sp macro="" textlink="">
          <xdr:nvSpPr>
            <xdr:cNvPr id="101458" name="Check Box 82" hidden="1">
              <a:extLst>
                <a:ext uri="{63B3BB69-23CF-44E3-9099-C40C66FF867C}">
                  <a14:compatExt spid="_x0000_s101458"/>
                </a:ext>
                <a:ext uri="{FF2B5EF4-FFF2-40B4-BE49-F238E27FC236}">
                  <a16:creationId xmlns:a16="http://schemas.microsoft.com/office/drawing/2014/main" id="{00000000-0008-0000-0C00-00005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69</xdr:row>
          <xdr:rowOff>180975</xdr:rowOff>
        </xdr:from>
        <xdr:to>
          <xdr:col>6</xdr:col>
          <xdr:colOff>28575</xdr:colOff>
          <xdr:row>71</xdr:row>
          <xdr:rowOff>28575</xdr:rowOff>
        </xdr:to>
        <xdr:sp macro="" textlink="">
          <xdr:nvSpPr>
            <xdr:cNvPr id="101459" name="Check Box 83" hidden="1">
              <a:extLst>
                <a:ext uri="{63B3BB69-23CF-44E3-9099-C40C66FF867C}">
                  <a14:compatExt spid="_x0000_s101459"/>
                </a:ext>
                <a:ext uri="{FF2B5EF4-FFF2-40B4-BE49-F238E27FC236}">
                  <a16:creationId xmlns:a16="http://schemas.microsoft.com/office/drawing/2014/main" id="{00000000-0008-0000-0C00-00005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69</xdr:row>
          <xdr:rowOff>180975</xdr:rowOff>
        </xdr:from>
        <xdr:to>
          <xdr:col>10</xdr:col>
          <xdr:colOff>28575</xdr:colOff>
          <xdr:row>71</xdr:row>
          <xdr:rowOff>28575</xdr:rowOff>
        </xdr:to>
        <xdr:sp macro="" textlink="">
          <xdr:nvSpPr>
            <xdr:cNvPr id="101460" name="Check Box 84" hidden="1">
              <a:extLst>
                <a:ext uri="{63B3BB69-23CF-44E3-9099-C40C66FF867C}">
                  <a14:compatExt spid="_x0000_s101460"/>
                </a:ext>
                <a:ext uri="{FF2B5EF4-FFF2-40B4-BE49-F238E27FC236}">
                  <a16:creationId xmlns:a16="http://schemas.microsoft.com/office/drawing/2014/main" id="{00000000-0008-0000-0C00-00005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69</xdr:row>
          <xdr:rowOff>180975</xdr:rowOff>
        </xdr:from>
        <xdr:to>
          <xdr:col>14</xdr:col>
          <xdr:colOff>28575</xdr:colOff>
          <xdr:row>71</xdr:row>
          <xdr:rowOff>28575</xdr:rowOff>
        </xdr:to>
        <xdr:sp macro="" textlink="">
          <xdr:nvSpPr>
            <xdr:cNvPr id="101461" name="Check Box 85" hidden="1">
              <a:extLst>
                <a:ext uri="{63B3BB69-23CF-44E3-9099-C40C66FF867C}">
                  <a14:compatExt spid="_x0000_s101461"/>
                </a:ext>
                <a:ext uri="{FF2B5EF4-FFF2-40B4-BE49-F238E27FC236}">
                  <a16:creationId xmlns:a16="http://schemas.microsoft.com/office/drawing/2014/main" id="{00000000-0008-0000-0C00-00005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69</xdr:row>
          <xdr:rowOff>180975</xdr:rowOff>
        </xdr:from>
        <xdr:to>
          <xdr:col>18</xdr:col>
          <xdr:colOff>28575</xdr:colOff>
          <xdr:row>71</xdr:row>
          <xdr:rowOff>28575</xdr:rowOff>
        </xdr:to>
        <xdr:sp macro="" textlink="">
          <xdr:nvSpPr>
            <xdr:cNvPr id="101462" name="Check Box 86" hidden="1">
              <a:extLst>
                <a:ext uri="{63B3BB69-23CF-44E3-9099-C40C66FF867C}">
                  <a14:compatExt spid="_x0000_s101462"/>
                </a:ext>
                <a:ext uri="{FF2B5EF4-FFF2-40B4-BE49-F238E27FC236}">
                  <a16:creationId xmlns:a16="http://schemas.microsoft.com/office/drawing/2014/main" id="{00000000-0008-0000-0C00-00005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152</xdr:row>
          <xdr:rowOff>66675</xdr:rowOff>
        </xdr:from>
        <xdr:to>
          <xdr:col>6</xdr:col>
          <xdr:colOff>19050</xdr:colOff>
          <xdr:row>154</xdr:row>
          <xdr:rowOff>19050</xdr:rowOff>
        </xdr:to>
        <xdr:sp macro="" textlink="">
          <xdr:nvSpPr>
            <xdr:cNvPr id="101463" name="Check Box 87" hidden="1">
              <a:extLst>
                <a:ext uri="{63B3BB69-23CF-44E3-9099-C40C66FF867C}">
                  <a14:compatExt spid="_x0000_s101463"/>
                </a:ext>
                <a:ext uri="{FF2B5EF4-FFF2-40B4-BE49-F238E27FC236}">
                  <a16:creationId xmlns:a16="http://schemas.microsoft.com/office/drawing/2014/main" id="{00000000-0008-0000-0C00-00005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152</xdr:row>
          <xdr:rowOff>66675</xdr:rowOff>
        </xdr:from>
        <xdr:to>
          <xdr:col>13</xdr:col>
          <xdr:colOff>228600</xdr:colOff>
          <xdr:row>154</xdr:row>
          <xdr:rowOff>19050</xdr:rowOff>
        </xdr:to>
        <xdr:sp macro="" textlink="">
          <xdr:nvSpPr>
            <xdr:cNvPr id="101464" name="Check Box 88" hidden="1">
              <a:extLst>
                <a:ext uri="{63B3BB69-23CF-44E3-9099-C40C66FF867C}">
                  <a14:compatExt spid="_x0000_s101464"/>
                </a:ext>
                <a:ext uri="{FF2B5EF4-FFF2-40B4-BE49-F238E27FC236}">
                  <a16:creationId xmlns:a16="http://schemas.microsoft.com/office/drawing/2014/main" id="{00000000-0008-0000-0C00-00005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158</xdr:row>
          <xdr:rowOff>66675</xdr:rowOff>
        </xdr:from>
        <xdr:to>
          <xdr:col>7</xdr:col>
          <xdr:colOff>0</xdr:colOff>
          <xdr:row>160</xdr:row>
          <xdr:rowOff>19050</xdr:rowOff>
        </xdr:to>
        <xdr:sp macro="" textlink="">
          <xdr:nvSpPr>
            <xdr:cNvPr id="101465" name="Check Box 89" hidden="1">
              <a:extLst>
                <a:ext uri="{63B3BB69-23CF-44E3-9099-C40C66FF867C}">
                  <a14:compatExt spid="_x0000_s101465"/>
                </a:ext>
                <a:ext uri="{FF2B5EF4-FFF2-40B4-BE49-F238E27FC236}">
                  <a16:creationId xmlns:a16="http://schemas.microsoft.com/office/drawing/2014/main" id="{00000000-0008-0000-0C00-00005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158</xdr:row>
          <xdr:rowOff>66675</xdr:rowOff>
        </xdr:from>
        <xdr:to>
          <xdr:col>11</xdr:col>
          <xdr:colOff>228600</xdr:colOff>
          <xdr:row>160</xdr:row>
          <xdr:rowOff>19050</xdr:rowOff>
        </xdr:to>
        <xdr:sp macro="" textlink="">
          <xdr:nvSpPr>
            <xdr:cNvPr id="101466" name="Check Box 90" hidden="1">
              <a:extLst>
                <a:ext uri="{63B3BB69-23CF-44E3-9099-C40C66FF867C}">
                  <a14:compatExt spid="_x0000_s101466"/>
                </a:ext>
                <a:ext uri="{FF2B5EF4-FFF2-40B4-BE49-F238E27FC236}">
                  <a16:creationId xmlns:a16="http://schemas.microsoft.com/office/drawing/2014/main" id="{00000000-0008-0000-0C00-00005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158</xdr:row>
          <xdr:rowOff>66675</xdr:rowOff>
        </xdr:from>
        <xdr:to>
          <xdr:col>16</xdr:col>
          <xdr:colOff>228600</xdr:colOff>
          <xdr:row>160</xdr:row>
          <xdr:rowOff>19050</xdr:rowOff>
        </xdr:to>
        <xdr:sp macro="" textlink="">
          <xdr:nvSpPr>
            <xdr:cNvPr id="101467" name="Check Box 91" hidden="1">
              <a:extLst>
                <a:ext uri="{63B3BB69-23CF-44E3-9099-C40C66FF867C}">
                  <a14:compatExt spid="_x0000_s101467"/>
                </a:ext>
                <a:ext uri="{FF2B5EF4-FFF2-40B4-BE49-F238E27FC236}">
                  <a16:creationId xmlns:a16="http://schemas.microsoft.com/office/drawing/2014/main" id="{00000000-0008-0000-0C00-00005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121</xdr:row>
          <xdr:rowOff>66675</xdr:rowOff>
        </xdr:from>
        <xdr:to>
          <xdr:col>6</xdr:col>
          <xdr:colOff>9525</xdr:colOff>
          <xdr:row>123</xdr:row>
          <xdr:rowOff>19050</xdr:rowOff>
        </xdr:to>
        <xdr:sp macro="" textlink="">
          <xdr:nvSpPr>
            <xdr:cNvPr id="101468" name="Check Box 92" hidden="1">
              <a:extLst>
                <a:ext uri="{63B3BB69-23CF-44E3-9099-C40C66FF867C}">
                  <a14:compatExt spid="_x0000_s101468"/>
                </a:ext>
                <a:ext uri="{FF2B5EF4-FFF2-40B4-BE49-F238E27FC236}">
                  <a16:creationId xmlns:a16="http://schemas.microsoft.com/office/drawing/2014/main" id="{00000000-0008-0000-0C00-00005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121</xdr:row>
          <xdr:rowOff>66675</xdr:rowOff>
        </xdr:from>
        <xdr:to>
          <xdr:col>13</xdr:col>
          <xdr:colOff>9525</xdr:colOff>
          <xdr:row>123</xdr:row>
          <xdr:rowOff>19050</xdr:rowOff>
        </xdr:to>
        <xdr:sp macro="" textlink="">
          <xdr:nvSpPr>
            <xdr:cNvPr id="101469" name="Check Box 93" hidden="1">
              <a:extLst>
                <a:ext uri="{63B3BB69-23CF-44E3-9099-C40C66FF867C}">
                  <a14:compatExt spid="_x0000_s101469"/>
                </a:ext>
                <a:ext uri="{FF2B5EF4-FFF2-40B4-BE49-F238E27FC236}">
                  <a16:creationId xmlns:a16="http://schemas.microsoft.com/office/drawing/2014/main" id="{00000000-0008-0000-0C00-00005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xdr:colOff>
          <xdr:row>20</xdr:row>
          <xdr:rowOff>228600</xdr:rowOff>
        </xdr:from>
        <xdr:to>
          <xdr:col>34</xdr:col>
          <xdr:colOff>104775</xdr:colOff>
          <xdr:row>22</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D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22</xdr:row>
          <xdr:rowOff>228600</xdr:rowOff>
        </xdr:from>
        <xdr:to>
          <xdr:col>34</xdr:col>
          <xdr:colOff>104775</xdr:colOff>
          <xdr:row>23</xdr:row>
          <xdr:rowOff>228600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D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25</xdr:row>
          <xdr:rowOff>0</xdr:rowOff>
        </xdr:from>
        <xdr:to>
          <xdr:col>34</xdr:col>
          <xdr:colOff>104775</xdr:colOff>
          <xdr:row>25</xdr:row>
          <xdr:rowOff>228600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D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hyoka.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467.xml"/><Relationship Id="rId21" Type="http://schemas.openxmlformats.org/officeDocument/2006/relationships/ctrlProp" Target="../ctrlProps/ctrlProp462.xml"/><Relationship Id="rId42" Type="http://schemas.openxmlformats.org/officeDocument/2006/relationships/ctrlProp" Target="../ctrlProps/ctrlProp483.xml"/><Relationship Id="rId47" Type="http://schemas.openxmlformats.org/officeDocument/2006/relationships/ctrlProp" Target="../ctrlProps/ctrlProp488.xml"/><Relationship Id="rId63" Type="http://schemas.openxmlformats.org/officeDocument/2006/relationships/ctrlProp" Target="../ctrlProps/ctrlProp504.xml"/><Relationship Id="rId68" Type="http://schemas.openxmlformats.org/officeDocument/2006/relationships/ctrlProp" Target="../ctrlProps/ctrlProp509.xml"/><Relationship Id="rId84" Type="http://schemas.openxmlformats.org/officeDocument/2006/relationships/ctrlProp" Target="../ctrlProps/ctrlProp525.xml"/><Relationship Id="rId89" Type="http://schemas.openxmlformats.org/officeDocument/2006/relationships/ctrlProp" Target="../ctrlProps/ctrlProp530.xml"/><Relationship Id="rId16" Type="http://schemas.openxmlformats.org/officeDocument/2006/relationships/ctrlProp" Target="../ctrlProps/ctrlProp457.xml"/><Relationship Id="rId11" Type="http://schemas.openxmlformats.org/officeDocument/2006/relationships/ctrlProp" Target="../ctrlProps/ctrlProp452.xml"/><Relationship Id="rId32" Type="http://schemas.openxmlformats.org/officeDocument/2006/relationships/ctrlProp" Target="../ctrlProps/ctrlProp473.xml"/><Relationship Id="rId37" Type="http://schemas.openxmlformats.org/officeDocument/2006/relationships/ctrlProp" Target="../ctrlProps/ctrlProp478.xml"/><Relationship Id="rId53" Type="http://schemas.openxmlformats.org/officeDocument/2006/relationships/ctrlProp" Target="../ctrlProps/ctrlProp494.xml"/><Relationship Id="rId58" Type="http://schemas.openxmlformats.org/officeDocument/2006/relationships/ctrlProp" Target="../ctrlProps/ctrlProp499.xml"/><Relationship Id="rId74" Type="http://schemas.openxmlformats.org/officeDocument/2006/relationships/ctrlProp" Target="../ctrlProps/ctrlProp515.xml"/><Relationship Id="rId79" Type="http://schemas.openxmlformats.org/officeDocument/2006/relationships/ctrlProp" Target="../ctrlProps/ctrlProp520.xml"/><Relationship Id="rId5" Type="http://schemas.openxmlformats.org/officeDocument/2006/relationships/ctrlProp" Target="../ctrlProps/ctrlProp446.xml"/><Relationship Id="rId90" Type="http://schemas.openxmlformats.org/officeDocument/2006/relationships/ctrlProp" Target="../ctrlProps/ctrlProp531.xml"/><Relationship Id="rId95" Type="http://schemas.openxmlformats.org/officeDocument/2006/relationships/ctrlProp" Target="../ctrlProps/ctrlProp536.xml"/><Relationship Id="rId22" Type="http://schemas.openxmlformats.org/officeDocument/2006/relationships/ctrlProp" Target="../ctrlProps/ctrlProp463.xml"/><Relationship Id="rId27" Type="http://schemas.openxmlformats.org/officeDocument/2006/relationships/ctrlProp" Target="../ctrlProps/ctrlProp468.xml"/><Relationship Id="rId43" Type="http://schemas.openxmlformats.org/officeDocument/2006/relationships/ctrlProp" Target="../ctrlProps/ctrlProp484.xml"/><Relationship Id="rId48" Type="http://schemas.openxmlformats.org/officeDocument/2006/relationships/ctrlProp" Target="../ctrlProps/ctrlProp489.xml"/><Relationship Id="rId64" Type="http://schemas.openxmlformats.org/officeDocument/2006/relationships/ctrlProp" Target="../ctrlProps/ctrlProp505.xml"/><Relationship Id="rId69" Type="http://schemas.openxmlformats.org/officeDocument/2006/relationships/ctrlProp" Target="../ctrlProps/ctrlProp510.xml"/><Relationship Id="rId8" Type="http://schemas.openxmlformats.org/officeDocument/2006/relationships/ctrlProp" Target="../ctrlProps/ctrlProp449.xml"/><Relationship Id="rId51" Type="http://schemas.openxmlformats.org/officeDocument/2006/relationships/ctrlProp" Target="../ctrlProps/ctrlProp492.xml"/><Relationship Id="rId72" Type="http://schemas.openxmlformats.org/officeDocument/2006/relationships/ctrlProp" Target="../ctrlProps/ctrlProp513.xml"/><Relationship Id="rId80" Type="http://schemas.openxmlformats.org/officeDocument/2006/relationships/ctrlProp" Target="../ctrlProps/ctrlProp521.xml"/><Relationship Id="rId85" Type="http://schemas.openxmlformats.org/officeDocument/2006/relationships/ctrlProp" Target="../ctrlProps/ctrlProp526.xml"/><Relationship Id="rId93" Type="http://schemas.openxmlformats.org/officeDocument/2006/relationships/ctrlProp" Target="../ctrlProps/ctrlProp534.xml"/><Relationship Id="rId3" Type="http://schemas.openxmlformats.org/officeDocument/2006/relationships/vmlDrawing" Target="../drawings/vmlDrawing5.vml"/><Relationship Id="rId12" Type="http://schemas.openxmlformats.org/officeDocument/2006/relationships/ctrlProp" Target="../ctrlProps/ctrlProp453.xml"/><Relationship Id="rId17" Type="http://schemas.openxmlformats.org/officeDocument/2006/relationships/ctrlProp" Target="../ctrlProps/ctrlProp458.xml"/><Relationship Id="rId25" Type="http://schemas.openxmlformats.org/officeDocument/2006/relationships/ctrlProp" Target="../ctrlProps/ctrlProp466.xml"/><Relationship Id="rId33" Type="http://schemas.openxmlformats.org/officeDocument/2006/relationships/ctrlProp" Target="../ctrlProps/ctrlProp474.xml"/><Relationship Id="rId38" Type="http://schemas.openxmlformats.org/officeDocument/2006/relationships/ctrlProp" Target="../ctrlProps/ctrlProp479.xml"/><Relationship Id="rId46" Type="http://schemas.openxmlformats.org/officeDocument/2006/relationships/ctrlProp" Target="../ctrlProps/ctrlProp487.xml"/><Relationship Id="rId59" Type="http://schemas.openxmlformats.org/officeDocument/2006/relationships/ctrlProp" Target="../ctrlProps/ctrlProp500.xml"/><Relationship Id="rId67" Type="http://schemas.openxmlformats.org/officeDocument/2006/relationships/ctrlProp" Target="../ctrlProps/ctrlProp508.xml"/><Relationship Id="rId20" Type="http://schemas.openxmlformats.org/officeDocument/2006/relationships/ctrlProp" Target="../ctrlProps/ctrlProp461.xml"/><Relationship Id="rId41" Type="http://schemas.openxmlformats.org/officeDocument/2006/relationships/ctrlProp" Target="../ctrlProps/ctrlProp482.xml"/><Relationship Id="rId54" Type="http://schemas.openxmlformats.org/officeDocument/2006/relationships/ctrlProp" Target="../ctrlProps/ctrlProp495.xml"/><Relationship Id="rId62" Type="http://schemas.openxmlformats.org/officeDocument/2006/relationships/ctrlProp" Target="../ctrlProps/ctrlProp503.xml"/><Relationship Id="rId70" Type="http://schemas.openxmlformats.org/officeDocument/2006/relationships/ctrlProp" Target="../ctrlProps/ctrlProp511.xml"/><Relationship Id="rId75" Type="http://schemas.openxmlformats.org/officeDocument/2006/relationships/ctrlProp" Target="../ctrlProps/ctrlProp516.xml"/><Relationship Id="rId83" Type="http://schemas.openxmlformats.org/officeDocument/2006/relationships/ctrlProp" Target="../ctrlProps/ctrlProp524.xml"/><Relationship Id="rId88" Type="http://schemas.openxmlformats.org/officeDocument/2006/relationships/ctrlProp" Target="../ctrlProps/ctrlProp529.xml"/><Relationship Id="rId91" Type="http://schemas.openxmlformats.org/officeDocument/2006/relationships/ctrlProp" Target="../ctrlProps/ctrlProp532.xml"/><Relationship Id="rId1" Type="http://schemas.openxmlformats.org/officeDocument/2006/relationships/printerSettings" Target="../printerSettings/printerSettings13.bin"/><Relationship Id="rId6" Type="http://schemas.openxmlformats.org/officeDocument/2006/relationships/ctrlProp" Target="../ctrlProps/ctrlProp447.xml"/><Relationship Id="rId15" Type="http://schemas.openxmlformats.org/officeDocument/2006/relationships/ctrlProp" Target="../ctrlProps/ctrlProp456.xml"/><Relationship Id="rId23" Type="http://schemas.openxmlformats.org/officeDocument/2006/relationships/ctrlProp" Target="../ctrlProps/ctrlProp464.xml"/><Relationship Id="rId28" Type="http://schemas.openxmlformats.org/officeDocument/2006/relationships/ctrlProp" Target="../ctrlProps/ctrlProp469.xml"/><Relationship Id="rId36" Type="http://schemas.openxmlformats.org/officeDocument/2006/relationships/ctrlProp" Target="../ctrlProps/ctrlProp477.xml"/><Relationship Id="rId49" Type="http://schemas.openxmlformats.org/officeDocument/2006/relationships/ctrlProp" Target="../ctrlProps/ctrlProp490.xml"/><Relationship Id="rId57" Type="http://schemas.openxmlformats.org/officeDocument/2006/relationships/ctrlProp" Target="../ctrlProps/ctrlProp498.xml"/><Relationship Id="rId10" Type="http://schemas.openxmlformats.org/officeDocument/2006/relationships/ctrlProp" Target="../ctrlProps/ctrlProp451.xml"/><Relationship Id="rId31" Type="http://schemas.openxmlformats.org/officeDocument/2006/relationships/ctrlProp" Target="../ctrlProps/ctrlProp472.xml"/><Relationship Id="rId44" Type="http://schemas.openxmlformats.org/officeDocument/2006/relationships/ctrlProp" Target="../ctrlProps/ctrlProp485.xml"/><Relationship Id="rId52" Type="http://schemas.openxmlformats.org/officeDocument/2006/relationships/ctrlProp" Target="../ctrlProps/ctrlProp493.xml"/><Relationship Id="rId60" Type="http://schemas.openxmlformats.org/officeDocument/2006/relationships/ctrlProp" Target="../ctrlProps/ctrlProp501.xml"/><Relationship Id="rId65" Type="http://schemas.openxmlformats.org/officeDocument/2006/relationships/ctrlProp" Target="../ctrlProps/ctrlProp506.xml"/><Relationship Id="rId73" Type="http://schemas.openxmlformats.org/officeDocument/2006/relationships/ctrlProp" Target="../ctrlProps/ctrlProp514.xml"/><Relationship Id="rId78" Type="http://schemas.openxmlformats.org/officeDocument/2006/relationships/ctrlProp" Target="../ctrlProps/ctrlProp519.xml"/><Relationship Id="rId81" Type="http://schemas.openxmlformats.org/officeDocument/2006/relationships/ctrlProp" Target="../ctrlProps/ctrlProp522.xml"/><Relationship Id="rId86" Type="http://schemas.openxmlformats.org/officeDocument/2006/relationships/ctrlProp" Target="../ctrlProps/ctrlProp527.xml"/><Relationship Id="rId94" Type="http://schemas.openxmlformats.org/officeDocument/2006/relationships/ctrlProp" Target="../ctrlProps/ctrlProp535.xml"/><Relationship Id="rId4" Type="http://schemas.openxmlformats.org/officeDocument/2006/relationships/ctrlProp" Target="../ctrlProps/ctrlProp445.xml"/><Relationship Id="rId9" Type="http://schemas.openxmlformats.org/officeDocument/2006/relationships/ctrlProp" Target="../ctrlProps/ctrlProp450.xml"/><Relationship Id="rId13" Type="http://schemas.openxmlformats.org/officeDocument/2006/relationships/ctrlProp" Target="../ctrlProps/ctrlProp454.xml"/><Relationship Id="rId18" Type="http://schemas.openxmlformats.org/officeDocument/2006/relationships/ctrlProp" Target="../ctrlProps/ctrlProp459.xml"/><Relationship Id="rId39" Type="http://schemas.openxmlformats.org/officeDocument/2006/relationships/ctrlProp" Target="../ctrlProps/ctrlProp480.xml"/><Relationship Id="rId34" Type="http://schemas.openxmlformats.org/officeDocument/2006/relationships/ctrlProp" Target="../ctrlProps/ctrlProp475.xml"/><Relationship Id="rId50" Type="http://schemas.openxmlformats.org/officeDocument/2006/relationships/ctrlProp" Target="../ctrlProps/ctrlProp491.xml"/><Relationship Id="rId55" Type="http://schemas.openxmlformats.org/officeDocument/2006/relationships/ctrlProp" Target="../ctrlProps/ctrlProp496.xml"/><Relationship Id="rId76" Type="http://schemas.openxmlformats.org/officeDocument/2006/relationships/ctrlProp" Target="../ctrlProps/ctrlProp517.xml"/><Relationship Id="rId7" Type="http://schemas.openxmlformats.org/officeDocument/2006/relationships/ctrlProp" Target="../ctrlProps/ctrlProp448.xml"/><Relationship Id="rId71" Type="http://schemas.openxmlformats.org/officeDocument/2006/relationships/ctrlProp" Target="../ctrlProps/ctrlProp512.xml"/><Relationship Id="rId92" Type="http://schemas.openxmlformats.org/officeDocument/2006/relationships/ctrlProp" Target="../ctrlProps/ctrlProp533.xml"/><Relationship Id="rId2" Type="http://schemas.openxmlformats.org/officeDocument/2006/relationships/drawing" Target="../drawings/drawing8.xml"/><Relationship Id="rId29" Type="http://schemas.openxmlformats.org/officeDocument/2006/relationships/ctrlProp" Target="../ctrlProps/ctrlProp470.xml"/><Relationship Id="rId24" Type="http://schemas.openxmlformats.org/officeDocument/2006/relationships/ctrlProp" Target="../ctrlProps/ctrlProp465.xml"/><Relationship Id="rId40" Type="http://schemas.openxmlformats.org/officeDocument/2006/relationships/ctrlProp" Target="../ctrlProps/ctrlProp481.xml"/><Relationship Id="rId45" Type="http://schemas.openxmlformats.org/officeDocument/2006/relationships/ctrlProp" Target="../ctrlProps/ctrlProp486.xml"/><Relationship Id="rId66" Type="http://schemas.openxmlformats.org/officeDocument/2006/relationships/ctrlProp" Target="../ctrlProps/ctrlProp507.xml"/><Relationship Id="rId87" Type="http://schemas.openxmlformats.org/officeDocument/2006/relationships/ctrlProp" Target="../ctrlProps/ctrlProp528.xml"/><Relationship Id="rId61" Type="http://schemas.openxmlformats.org/officeDocument/2006/relationships/ctrlProp" Target="../ctrlProps/ctrlProp502.xml"/><Relationship Id="rId82" Type="http://schemas.openxmlformats.org/officeDocument/2006/relationships/ctrlProp" Target="../ctrlProps/ctrlProp523.xml"/><Relationship Id="rId19" Type="http://schemas.openxmlformats.org/officeDocument/2006/relationships/ctrlProp" Target="../ctrlProps/ctrlProp460.xml"/><Relationship Id="rId14" Type="http://schemas.openxmlformats.org/officeDocument/2006/relationships/ctrlProp" Target="../ctrlProps/ctrlProp455.xml"/><Relationship Id="rId30" Type="http://schemas.openxmlformats.org/officeDocument/2006/relationships/ctrlProp" Target="../ctrlProps/ctrlProp471.xml"/><Relationship Id="rId35" Type="http://schemas.openxmlformats.org/officeDocument/2006/relationships/ctrlProp" Target="../ctrlProps/ctrlProp476.xml"/><Relationship Id="rId56" Type="http://schemas.openxmlformats.org/officeDocument/2006/relationships/ctrlProp" Target="../ctrlProps/ctrlProp497.xml"/><Relationship Id="rId77" Type="http://schemas.openxmlformats.org/officeDocument/2006/relationships/ctrlProp" Target="../ctrlProps/ctrlProp51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4.bin"/><Relationship Id="rId6" Type="http://schemas.openxmlformats.org/officeDocument/2006/relationships/ctrlProp" Target="../ctrlProps/ctrlProp539.xml"/><Relationship Id="rId5" Type="http://schemas.openxmlformats.org/officeDocument/2006/relationships/ctrlProp" Target="../ctrlProps/ctrlProp538.xml"/><Relationship Id="rId4" Type="http://schemas.openxmlformats.org/officeDocument/2006/relationships/ctrlProp" Target="../ctrlProps/ctrlProp53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44.xml"/><Relationship Id="rId13" Type="http://schemas.openxmlformats.org/officeDocument/2006/relationships/ctrlProp" Target="../ctrlProps/ctrlProp549.xml"/><Relationship Id="rId3" Type="http://schemas.openxmlformats.org/officeDocument/2006/relationships/vmlDrawing" Target="../drawings/vmlDrawing7.vml"/><Relationship Id="rId7" Type="http://schemas.openxmlformats.org/officeDocument/2006/relationships/ctrlProp" Target="../ctrlProps/ctrlProp543.xml"/><Relationship Id="rId12" Type="http://schemas.openxmlformats.org/officeDocument/2006/relationships/ctrlProp" Target="../ctrlProps/ctrlProp548.xml"/><Relationship Id="rId2" Type="http://schemas.openxmlformats.org/officeDocument/2006/relationships/drawing" Target="../drawings/drawing10.xml"/><Relationship Id="rId16" Type="http://schemas.openxmlformats.org/officeDocument/2006/relationships/ctrlProp" Target="../ctrlProps/ctrlProp552.xml"/><Relationship Id="rId1" Type="http://schemas.openxmlformats.org/officeDocument/2006/relationships/printerSettings" Target="../printerSettings/printerSettings15.bin"/><Relationship Id="rId6" Type="http://schemas.openxmlformats.org/officeDocument/2006/relationships/ctrlProp" Target="../ctrlProps/ctrlProp542.xml"/><Relationship Id="rId11" Type="http://schemas.openxmlformats.org/officeDocument/2006/relationships/ctrlProp" Target="../ctrlProps/ctrlProp547.xml"/><Relationship Id="rId5" Type="http://schemas.openxmlformats.org/officeDocument/2006/relationships/ctrlProp" Target="../ctrlProps/ctrlProp541.xml"/><Relationship Id="rId15" Type="http://schemas.openxmlformats.org/officeDocument/2006/relationships/ctrlProp" Target="../ctrlProps/ctrlProp551.xml"/><Relationship Id="rId10" Type="http://schemas.openxmlformats.org/officeDocument/2006/relationships/ctrlProp" Target="../ctrlProps/ctrlProp546.xml"/><Relationship Id="rId4" Type="http://schemas.openxmlformats.org/officeDocument/2006/relationships/ctrlProp" Target="../ctrlProps/ctrlProp540.xml"/><Relationship Id="rId9" Type="http://schemas.openxmlformats.org/officeDocument/2006/relationships/ctrlProp" Target="../ctrlProps/ctrlProp545.xml"/><Relationship Id="rId14" Type="http://schemas.openxmlformats.org/officeDocument/2006/relationships/ctrlProp" Target="../ctrlProps/ctrlProp55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57.xml"/><Relationship Id="rId3" Type="http://schemas.openxmlformats.org/officeDocument/2006/relationships/vmlDrawing" Target="../drawings/vmlDrawing8.vml"/><Relationship Id="rId7" Type="http://schemas.openxmlformats.org/officeDocument/2006/relationships/ctrlProp" Target="../ctrlProps/ctrlProp556.xml"/><Relationship Id="rId12" Type="http://schemas.openxmlformats.org/officeDocument/2006/relationships/ctrlProp" Target="../ctrlProps/ctrlProp561.xml"/><Relationship Id="rId2" Type="http://schemas.openxmlformats.org/officeDocument/2006/relationships/drawing" Target="../drawings/drawing11.xml"/><Relationship Id="rId1" Type="http://schemas.openxmlformats.org/officeDocument/2006/relationships/printerSettings" Target="../printerSettings/printerSettings16.bin"/><Relationship Id="rId6" Type="http://schemas.openxmlformats.org/officeDocument/2006/relationships/ctrlProp" Target="../ctrlProps/ctrlProp555.xml"/><Relationship Id="rId11" Type="http://schemas.openxmlformats.org/officeDocument/2006/relationships/ctrlProp" Target="../ctrlProps/ctrlProp560.xml"/><Relationship Id="rId5" Type="http://schemas.openxmlformats.org/officeDocument/2006/relationships/ctrlProp" Target="../ctrlProps/ctrlProp554.xml"/><Relationship Id="rId10" Type="http://schemas.openxmlformats.org/officeDocument/2006/relationships/ctrlProp" Target="../ctrlProps/ctrlProp559.xml"/><Relationship Id="rId4" Type="http://schemas.openxmlformats.org/officeDocument/2006/relationships/ctrlProp" Target="../ctrlProps/ctrlProp553.xml"/><Relationship Id="rId9" Type="http://schemas.openxmlformats.org/officeDocument/2006/relationships/ctrlProp" Target="../ctrlProps/ctrlProp55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6" Type="http://schemas.openxmlformats.org/officeDocument/2006/relationships/ctrlProp" Target="../ctrlProps/ctrlProp3.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13" Type="http://schemas.openxmlformats.org/officeDocument/2006/relationships/ctrlProp" Target="../ctrlProps/ctrlProp10.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190" Type="http://schemas.openxmlformats.org/officeDocument/2006/relationships/ctrlProp" Target="../ctrlProps/ctrlProp187.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3.bin"/><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306.xml"/><Relationship Id="rId21" Type="http://schemas.openxmlformats.org/officeDocument/2006/relationships/ctrlProp" Target="../ctrlProps/ctrlProp210.xml"/><Relationship Id="rId42" Type="http://schemas.openxmlformats.org/officeDocument/2006/relationships/ctrlProp" Target="../ctrlProps/ctrlProp231.xml"/><Relationship Id="rId63" Type="http://schemas.openxmlformats.org/officeDocument/2006/relationships/ctrlProp" Target="../ctrlProps/ctrlProp252.xml"/><Relationship Id="rId84" Type="http://schemas.openxmlformats.org/officeDocument/2006/relationships/ctrlProp" Target="../ctrlProps/ctrlProp273.xml"/><Relationship Id="rId138" Type="http://schemas.openxmlformats.org/officeDocument/2006/relationships/ctrlProp" Target="../ctrlProps/ctrlProp327.xml"/><Relationship Id="rId159" Type="http://schemas.openxmlformats.org/officeDocument/2006/relationships/ctrlProp" Target="../ctrlProps/ctrlProp348.xml"/><Relationship Id="rId170" Type="http://schemas.openxmlformats.org/officeDocument/2006/relationships/ctrlProp" Target="../ctrlProps/ctrlProp359.xml"/><Relationship Id="rId191" Type="http://schemas.openxmlformats.org/officeDocument/2006/relationships/ctrlProp" Target="../ctrlProps/ctrlProp380.xml"/><Relationship Id="rId205" Type="http://schemas.openxmlformats.org/officeDocument/2006/relationships/ctrlProp" Target="../ctrlProps/ctrlProp394.xml"/><Relationship Id="rId226" Type="http://schemas.openxmlformats.org/officeDocument/2006/relationships/ctrlProp" Target="../ctrlProps/ctrlProp415.xml"/><Relationship Id="rId107" Type="http://schemas.openxmlformats.org/officeDocument/2006/relationships/ctrlProp" Target="../ctrlProps/ctrlProp296.xml"/><Relationship Id="rId11" Type="http://schemas.openxmlformats.org/officeDocument/2006/relationships/ctrlProp" Target="../ctrlProps/ctrlProp200.xml"/><Relationship Id="rId32" Type="http://schemas.openxmlformats.org/officeDocument/2006/relationships/ctrlProp" Target="../ctrlProps/ctrlProp221.xml"/><Relationship Id="rId53" Type="http://schemas.openxmlformats.org/officeDocument/2006/relationships/ctrlProp" Target="../ctrlProps/ctrlProp242.xml"/><Relationship Id="rId74" Type="http://schemas.openxmlformats.org/officeDocument/2006/relationships/ctrlProp" Target="../ctrlProps/ctrlProp263.xml"/><Relationship Id="rId128" Type="http://schemas.openxmlformats.org/officeDocument/2006/relationships/ctrlProp" Target="../ctrlProps/ctrlProp317.xml"/><Relationship Id="rId149" Type="http://schemas.openxmlformats.org/officeDocument/2006/relationships/ctrlProp" Target="../ctrlProps/ctrlProp338.xml"/><Relationship Id="rId5" Type="http://schemas.openxmlformats.org/officeDocument/2006/relationships/ctrlProp" Target="../ctrlProps/ctrlProp194.xml"/><Relationship Id="rId95" Type="http://schemas.openxmlformats.org/officeDocument/2006/relationships/ctrlProp" Target="../ctrlProps/ctrlProp284.xml"/><Relationship Id="rId160" Type="http://schemas.openxmlformats.org/officeDocument/2006/relationships/ctrlProp" Target="../ctrlProps/ctrlProp349.xml"/><Relationship Id="rId181" Type="http://schemas.openxmlformats.org/officeDocument/2006/relationships/ctrlProp" Target="../ctrlProps/ctrlProp370.xml"/><Relationship Id="rId216" Type="http://schemas.openxmlformats.org/officeDocument/2006/relationships/ctrlProp" Target="../ctrlProps/ctrlProp405.xml"/><Relationship Id="rId22" Type="http://schemas.openxmlformats.org/officeDocument/2006/relationships/ctrlProp" Target="../ctrlProps/ctrlProp211.xml"/><Relationship Id="rId43" Type="http://schemas.openxmlformats.org/officeDocument/2006/relationships/ctrlProp" Target="../ctrlProps/ctrlProp232.xml"/><Relationship Id="rId64" Type="http://schemas.openxmlformats.org/officeDocument/2006/relationships/ctrlProp" Target="../ctrlProps/ctrlProp253.xml"/><Relationship Id="rId118" Type="http://schemas.openxmlformats.org/officeDocument/2006/relationships/ctrlProp" Target="../ctrlProps/ctrlProp307.xml"/><Relationship Id="rId139" Type="http://schemas.openxmlformats.org/officeDocument/2006/relationships/ctrlProp" Target="../ctrlProps/ctrlProp328.xml"/><Relationship Id="rId85" Type="http://schemas.openxmlformats.org/officeDocument/2006/relationships/ctrlProp" Target="../ctrlProps/ctrlProp274.xml"/><Relationship Id="rId150" Type="http://schemas.openxmlformats.org/officeDocument/2006/relationships/ctrlProp" Target="../ctrlProps/ctrlProp339.xml"/><Relationship Id="rId171" Type="http://schemas.openxmlformats.org/officeDocument/2006/relationships/ctrlProp" Target="../ctrlProps/ctrlProp360.xml"/><Relationship Id="rId192" Type="http://schemas.openxmlformats.org/officeDocument/2006/relationships/ctrlProp" Target="../ctrlProps/ctrlProp381.xml"/><Relationship Id="rId206" Type="http://schemas.openxmlformats.org/officeDocument/2006/relationships/ctrlProp" Target="../ctrlProps/ctrlProp395.xml"/><Relationship Id="rId227" Type="http://schemas.openxmlformats.org/officeDocument/2006/relationships/ctrlProp" Target="../ctrlProps/ctrlProp416.xml"/><Relationship Id="rId12" Type="http://schemas.openxmlformats.org/officeDocument/2006/relationships/ctrlProp" Target="../ctrlProps/ctrlProp201.xml"/><Relationship Id="rId33" Type="http://schemas.openxmlformats.org/officeDocument/2006/relationships/ctrlProp" Target="../ctrlProps/ctrlProp222.xml"/><Relationship Id="rId108" Type="http://schemas.openxmlformats.org/officeDocument/2006/relationships/ctrlProp" Target="../ctrlProps/ctrlProp297.xml"/><Relationship Id="rId129" Type="http://schemas.openxmlformats.org/officeDocument/2006/relationships/ctrlProp" Target="../ctrlProps/ctrlProp318.xml"/><Relationship Id="rId54" Type="http://schemas.openxmlformats.org/officeDocument/2006/relationships/ctrlProp" Target="../ctrlProps/ctrlProp243.xml"/><Relationship Id="rId75" Type="http://schemas.openxmlformats.org/officeDocument/2006/relationships/ctrlProp" Target="../ctrlProps/ctrlProp264.xml"/><Relationship Id="rId96" Type="http://schemas.openxmlformats.org/officeDocument/2006/relationships/ctrlProp" Target="../ctrlProps/ctrlProp285.xml"/><Relationship Id="rId140" Type="http://schemas.openxmlformats.org/officeDocument/2006/relationships/ctrlProp" Target="../ctrlProps/ctrlProp329.xml"/><Relationship Id="rId161" Type="http://schemas.openxmlformats.org/officeDocument/2006/relationships/ctrlProp" Target="../ctrlProps/ctrlProp350.xml"/><Relationship Id="rId182" Type="http://schemas.openxmlformats.org/officeDocument/2006/relationships/ctrlProp" Target="../ctrlProps/ctrlProp371.xml"/><Relationship Id="rId217" Type="http://schemas.openxmlformats.org/officeDocument/2006/relationships/ctrlProp" Target="../ctrlProps/ctrlProp406.xml"/><Relationship Id="rId6" Type="http://schemas.openxmlformats.org/officeDocument/2006/relationships/ctrlProp" Target="../ctrlProps/ctrlProp195.xml"/><Relationship Id="rId23" Type="http://schemas.openxmlformats.org/officeDocument/2006/relationships/ctrlProp" Target="../ctrlProps/ctrlProp212.xml"/><Relationship Id="rId119" Type="http://schemas.openxmlformats.org/officeDocument/2006/relationships/ctrlProp" Target="../ctrlProps/ctrlProp308.xml"/><Relationship Id="rId44" Type="http://schemas.openxmlformats.org/officeDocument/2006/relationships/ctrlProp" Target="../ctrlProps/ctrlProp233.xml"/><Relationship Id="rId65" Type="http://schemas.openxmlformats.org/officeDocument/2006/relationships/ctrlProp" Target="../ctrlProps/ctrlProp254.xml"/><Relationship Id="rId86" Type="http://schemas.openxmlformats.org/officeDocument/2006/relationships/ctrlProp" Target="../ctrlProps/ctrlProp275.xml"/><Relationship Id="rId130" Type="http://schemas.openxmlformats.org/officeDocument/2006/relationships/ctrlProp" Target="../ctrlProps/ctrlProp319.xml"/><Relationship Id="rId151" Type="http://schemas.openxmlformats.org/officeDocument/2006/relationships/ctrlProp" Target="../ctrlProps/ctrlProp340.xml"/><Relationship Id="rId172" Type="http://schemas.openxmlformats.org/officeDocument/2006/relationships/ctrlProp" Target="../ctrlProps/ctrlProp361.xml"/><Relationship Id="rId193" Type="http://schemas.openxmlformats.org/officeDocument/2006/relationships/ctrlProp" Target="../ctrlProps/ctrlProp382.xml"/><Relationship Id="rId207" Type="http://schemas.openxmlformats.org/officeDocument/2006/relationships/ctrlProp" Target="../ctrlProps/ctrlProp396.xml"/><Relationship Id="rId228" Type="http://schemas.openxmlformats.org/officeDocument/2006/relationships/ctrlProp" Target="../ctrlProps/ctrlProp417.xml"/><Relationship Id="rId13" Type="http://schemas.openxmlformats.org/officeDocument/2006/relationships/ctrlProp" Target="../ctrlProps/ctrlProp202.xml"/><Relationship Id="rId109" Type="http://schemas.openxmlformats.org/officeDocument/2006/relationships/ctrlProp" Target="../ctrlProps/ctrlProp298.xml"/><Relationship Id="rId34" Type="http://schemas.openxmlformats.org/officeDocument/2006/relationships/ctrlProp" Target="../ctrlProps/ctrlProp223.xml"/><Relationship Id="rId55" Type="http://schemas.openxmlformats.org/officeDocument/2006/relationships/ctrlProp" Target="../ctrlProps/ctrlProp244.xml"/><Relationship Id="rId76" Type="http://schemas.openxmlformats.org/officeDocument/2006/relationships/ctrlProp" Target="../ctrlProps/ctrlProp265.xml"/><Relationship Id="rId97" Type="http://schemas.openxmlformats.org/officeDocument/2006/relationships/ctrlProp" Target="../ctrlProps/ctrlProp286.xml"/><Relationship Id="rId120" Type="http://schemas.openxmlformats.org/officeDocument/2006/relationships/ctrlProp" Target="../ctrlProps/ctrlProp309.xml"/><Relationship Id="rId141" Type="http://schemas.openxmlformats.org/officeDocument/2006/relationships/ctrlProp" Target="../ctrlProps/ctrlProp330.xml"/><Relationship Id="rId7" Type="http://schemas.openxmlformats.org/officeDocument/2006/relationships/ctrlProp" Target="../ctrlProps/ctrlProp196.xml"/><Relationship Id="rId162" Type="http://schemas.openxmlformats.org/officeDocument/2006/relationships/ctrlProp" Target="../ctrlProps/ctrlProp351.xml"/><Relationship Id="rId183" Type="http://schemas.openxmlformats.org/officeDocument/2006/relationships/ctrlProp" Target="../ctrlProps/ctrlProp372.xml"/><Relationship Id="rId218" Type="http://schemas.openxmlformats.org/officeDocument/2006/relationships/ctrlProp" Target="../ctrlProps/ctrlProp407.xml"/><Relationship Id="rId24" Type="http://schemas.openxmlformats.org/officeDocument/2006/relationships/ctrlProp" Target="../ctrlProps/ctrlProp213.xml"/><Relationship Id="rId45" Type="http://schemas.openxmlformats.org/officeDocument/2006/relationships/ctrlProp" Target="../ctrlProps/ctrlProp234.xml"/><Relationship Id="rId66" Type="http://schemas.openxmlformats.org/officeDocument/2006/relationships/ctrlProp" Target="../ctrlProps/ctrlProp255.xml"/><Relationship Id="rId87" Type="http://schemas.openxmlformats.org/officeDocument/2006/relationships/ctrlProp" Target="../ctrlProps/ctrlProp276.xml"/><Relationship Id="rId110" Type="http://schemas.openxmlformats.org/officeDocument/2006/relationships/ctrlProp" Target="../ctrlProps/ctrlProp299.xml"/><Relationship Id="rId131" Type="http://schemas.openxmlformats.org/officeDocument/2006/relationships/ctrlProp" Target="../ctrlProps/ctrlProp320.xml"/><Relationship Id="rId152" Type="http://schemas.openxmlformats.org/officeDocument/2006/relationships/ctrlProp" Target="../ctrlProps/ctrlProp341.xml"/><Relationship Id="rId173" Type="http://schemas.openxmlformats.org/officeDocument/2006/relationships/ctrlProp" Target="../ctrlProps/ctrlProp362.xml"/><Relationship Id="rId194" Type="http://schemas.openxmlformats.org/officeDocument/2006/relationships/ctrlProp" Target="../ctrlProps/ctrlProp383.xml"/><Relationship Id="rId208" Type="http://schemas.openxmlformats.org/officeDocument/2006/relationships/ctrlProp" Target="../ctrlProps/ctrlProp397.xml"/><Relationship Id="rId229" Type="http://schemas.openxmlformats.org/officeDocument/2006/relationships/ctrlProp" Target="../ctrlProps/ctrlProp418.xml"/><Relationship Id="rId14" Type="http://schemas.openxmlformats.org/officeDocument/2006/relationships/ctrlProp" Target="../ctrlProps/ctrlProp203.xml"/><Relationship Id="rId35" Type="http://schemas.openxmlformats.org/officeDocument/2006/relationships/ctrlProp" Target="../ctrlProps/ctrlProp224.xml"/><Relationship Id="rId56" Type="http://schemas.openxmlformats.org/officeDocument/2006/relationships/ctrlProp" Target="../ctrlProps/ctrlProp245.xml"/><Relationship Id="rId77" Type="http://schemas.openxmlformats.org/officeDocument/2006/relationships/ctrlProp" Target="../ctrlProps/ctrlProp266.xml"/><Relationship Id="rId100" Type="http://schemas.openxmlformats.org/officeDocument/2006/relationships/ctrlProp" Target="../ctrlProps/ctrlProp289.xml"/><Relationship Id="rId8" Type="http://schemas.openxmlformats.org/officeDocument/2006/relationships/ctrlProp" Target="../ctrlProps/ctrlProp197.xml"/><Relationship Id="rId98" Type="http://schemas.openxmlformats.org/officeDocument/2006/relationships/ctrlProp" Target="../ctrlProps/ctrlProp287.xml"/><Relationship Id="rId121" Type="http://schemas.openxmlformats.org/officeDocument/2006/relationships/ctrlProp" Target="../ctrlProps/ctrlProp310.xml"/><Relationship Id="rId142" Type="http://schemas.openxmlformats.org/officeDocument/2006/relationships/ctrlProp" Target="../ctrlProps/ctrlProp331.xml"/><Relationship Id="rId163" Type="http://schemas.openxmlformats.org/officeDocument/2006/relationships/ctrlProp" Target="../ctrlProps/ctrlProp352.xml"/><Relationship Id="rId184" Type="http://schemas.openxmlformats.org/officeDocument/2006/relationships/ctrlProp" Target="../ctrlProps/ctrlProp373.xml"/><Relationship Id="rId219" Type="http://schemas.openxmlformats.org/officeDocument/2006/relationships/ctrlProp" Target="../ctrlProps/ctrlProp408.xml"/><Relationship Id="rId230" Type="http://schemas.openxmlformats.org/officeDocument/2006/relationships/ctrlProp" Target="../ctrlProps/ctrlProp419.xml"/><Relationship Id="rId25" Type="http://schemas.openxmlformats.org/officeDocument/2006/relationships/ctrlProp" Target="../ctrlProps/ctrlProp214.xml"/><Relationship Id="rId46" Type="http://schemas.openxmlformats.org/officeDocument/2006/relationships/ctrlProp" Target="../ctrlProps/ctrlProp235.xml"/><Relationship Id="rId67" Type="http://schemas.openxmlformats.org/officeDocument/2006/relationships/ctrlProp" Target="../ctrlProps/ctrlProp256.xml"/><Relationship Id="rId116" Type="http://schemas.openxmlformats.org/officeDocument/2006/relationships/ctrlProp" Target="../ctrlProps/ctrlProp305.xml"/><Relationship Id="rId137" Type="http://schemas.openxmlformats.org/officeDocument/2006/relationships/ctrlProp" Target="../ctrlProps/ctrlProp326.xml"/><Relationship Id="rId158" Type="http://schemas.openxmlformats.org/officeDocument/2006/relationships/ctrlProp" Target="../ctrlProps/ctrlProp347.xml"/><Relationship Id="rId20" Type="http://schemas.openxmlformats.org/officeDocument/2006/relationships/ctrlProp" Target="../ctrlProps/ctrlProp209.xml"/><Relationship Id="rId41" Type="http://schemas.openxmlformats.org/officeDocument/2006/relationships/ctrlProp" Target="../ctrlProps/ctrlProp230.xml"/><Relationship Id="rId62" Type="http://schemas.openxmlformats.org/officeDocument/2006/relationships/ctrlProp" Target="../ctrlProps/ctrlProp251.xml"/><Relationship Id="rId83" Type="http://schemas.openxmlformats.org/officeDocument/2006/relationships/ctrlProp" Target="../ctrlProps/ctrlProp272.xml"/><Relationship Id="rId88" Type="http://schemas.openxmlformats.org/officeDocument/2006/relationships/ctrlProp" Target="../ctrlProps/ctrlProp277.xml"/><Relationship Id="rId111" Type="http://schemas.openxmlformats.org/officeDocument/2006/relationships/ctrlProp" Target="../ctrlProps/ctrlProp300.xml"/><Relationship Id="rId132" Type="http://schemas.openxmlformats.org/officeDocument/2006/relationships/ctrlProp" Target="../ctrlProps/ctrlProp321.xml"/><Relationship Id="rId153" Type="http://schemas.openxmlformats.org/officeDocument/2006/relationships/ctrlProp" Target="../ctrlProps/ctrlProp342.xml"/><Relationship Id="rId174" Type="http://schemas.openxmlformats.org/officeDocument/2006/relationships/ctrlProp" Target="../ctrlProps/ctrlProp363.xml"/><Relationship Id="rId179" Type="http://schemas.openxmlformats.org/officeDocument/2006/relationships/ctrlProp" Target="../ctrlProps/ctrlProp368.xml"/><Relationship Id="rId195" Type="http://schemas.openxmlformats.org/officeDocument/2006/relationships/ctrlProp" Target="../ctrlProps/ctrlProp384.xml"/><Relationship Id="rId209" Type="http://schemas.openxmlformats.org/officeDocument/2006/relationships/ctrlProp" Target="../ctrlProps/ctrlProp398.xml"/><Relationship Id="rId190" Type="http://schemas.openxmlformats.org/officeDocument/2006/relationships/ctrlProp" Target="../ctrlProps/ctrlProp379.xml"/><Relationship Id="rId204" Type="http://schemas.openxmlformats.org/officeDocument/2006/relationships/ctrlProp" Target="../ctrlProps/ctrlProp393.xml"/><Relationship Id="rId220" Type="http://schemas.openxmlformats.org/officeDocument/2006/relationships/ctrlProp" Target="../ctrlProps/ctrlProp409.xml"/><Relationship Id="rId225" Type="http://schemas.openxmlformats.org/officeDocument/2006/relationships/ctrlProp" Target="../ctrlProps/ctrlProp414.xml"/><Relationship Id="rId15" Type="http://schemas.openxmlformats.org/officeDocument/2006/relationships/ctrlProp" Target="../ctrlProps/ctrlProp204.xml"/><Relationship Id="rId36" Type="http://schemas.openxmlformats.org/officeDocument/2006/relationships/ctrlProp" Target="../ctrlProps/ctrlProp225.xml"/><Relationship Id="rId57" Type="http://schemas.openxmlformats.org/officeDocument/2006/relationships/ctrlProp" Target="../ctrlProps/ctrlProp246.xml"/><Relationship Id="rId106" Type="http://schemas.openxmlformats.org/officeDocument/2006/relationships/ctrlProp" Target="../ctrlProps/ctrlProp295.xml"/><Relationship Id="rId127" Type="http://schemas.openxmlformats.org/officeDocument/2006/relationships/ctrlProp" Target="../ctrlProps/ctrlProp316.xml"/><Relationship Id="rId10" Type="http://schemas.openxmlformats.org/officeDocument/2006/relationships/ctrlProp" Target="../ctrlProps/ctrlProp199.xml"/><Relationship Id="rId31" Type="http://schemas.openxmlformats.org/officeDocument/2006/relationships/ctrlProp" Target="../ctrlProps/ctrlProp220.xml"/><Relationship Id="rId52" Type="http://schemas.openxmlformats.org/officeDocument/2006/relationships/ctrlProp" Target="../ctrlProps/ctrlProp241.xml"/><Relationship Id="rId73" Type="http://schemas.openxmlformats.org/officeDocument/2006/relationships/ctrlProp" Target="../ctrlProps/ctrlProp262.xml"/><Relationship Id="rId78" Type="http://schemas.openxmlformats.org/officeDocument/2006/relationships/ctrlProp" Target="../ctrlProps/ctrlProp267.xml"/><Relationship Id="rId94" Type="http://schemas.openxmlformats.org/officeDocument/2006/relationships/ctrlProp" Target="../ctrlProps/ctrlProp283.xml"/><Relationship Id="rId99" Type="http://schemas.openxmlformats.org/officeDocument/2006/relationships/ctrlProp" Target="../ctrlProps/ctrlProp288.xml"/><Relationship Id="rId101" Type="http://schemas.openxmlformats.org/officeDocument/2006/relationships/ctrlProp" Target="../ctrlProps/ctrlProp290.xml"/><Relationship Id="rId122" Type="http://schemas.openxmlformats.org/officeDocument/2006/relationships/ctrlProp" Target="../ctrlProps/ctrlProp311.xml"/><Relationship Id="rId143" Type="http://schemas.openxmlformats.org/officeDocument/2006/relationships/ctrlProp" Target="../ctrlProps/ctrlProp332.xml"/><Relationship Id="rId148" Type="http://schemas.openxmlformats.org/officeDocument/2006/relationships/ctrlProp" Target="../ctrlProps/ctrlProp337.xml"/><Relationship Id="rId164" Type="http://schemas.openxmlformats.org/officeDocument/2006/relationships/ctrlProp" Target="../ctrlProps/ctrlProp353.xml"/><Relationship Id="rId169" Type="http://schemas.openxmlformats.org/officeDocument/2006/relationships/ctrlProp" Target="../ctrlProps/ctrlProp358.xml"/><Relationship Id="rId185" Type="http://schemas.openxmlformats.org/officeDocument/2006/relationships/ctrlProp" Target="../ctrlProps/ctrlProp374.xml"/><Relationship Id="rId4" Type="http://schemas.openxmlformats.org/officeDocument/2006/relationships/ctrlProp" Target="../ctrlProps/ctrlProp193.xml"/><Relationship Id="rId9" Type="http://schemas.openxmlformats.org/officeDocument/2006/relationships/ctrlProp" Target="../ctrlProps/ctrlProp198.xml"/><Relationship Id="rId180" Type="http://schemas.openxmlformats.org/officeDocument/2006/relationships/ctrlProp" Target="../ctrlProps/ctrlProp369.xml"/><Relationship Id="rId210" Type="http://schemas.openxmlformats.org/officeDocument/2006/relationships/ctrlProp" Target="../ctrlProps/ctrlProp399.xml"/><Relationship Id="rId215" Type="http://schemas.openxmlformats.org/officeDocument/2006/relationships/ctrlProp" Target="../ctrlProps/ctrlProp404.xml"/><Relationship Id="rId26" Type="http://schemas.openxmlformats.org/officeDocument/2006/relationships/ctrlProp" Target="../ctrlProps/ctrlProp215.xml"/><Relationship Id="rId47" Type="http://schemas.openxmlformats.org/officeDocument/2006/relationships/ctrlProp" Target="../ctrlProps/ctrlProp236.xml"/><Relationship Id="rId68" Type="http://schemas.openxmlformats.org/officeDocument/2006/relationships/ctrlProp" Target="../ctrlProps/ctrlProp257.xml"/><Relationship Id="rId89" Type="http://schemas.openxmlformats.org/officeDocument/2006/relationships/ctrlProp" Target="../ctrlProps/ctrlProp278.xml"/><Relationship Id="rId112" Type="http://schemas.openxmlformats.org/officeDocument/2006/relationships/ctrlProp" Target="../ctrlProps/ctrlProp301.xml"/><Relationship Id="rId133" Type="http://schemas.openxmlformats.org/officeDocument/2006/relationships/ctrlProp" Target="../ctrlProps/ctrlProp322.xml"/><Relationship Id="rId154" Type="http://schemas.openxmlformats.org/officeDocument/2006/relationships/ctrlProp" Target="../ctrlProps/ctrlProp343.xml"/><Relationship Id="rId175" Type="http://schemas.openxmlformats.org/officeDocument/2006/relationships/ctrlProp" Target="../ctrlProps/ctrlProp364.xml"/><Relationship Id="rId196" Type="http://schemas.openxmlformats.org/officeDocument/2006/relationships/ctrlProp" Target="../ctrlProps/ctrlProp385.xml"/><Relationship Id="rId200" Type="http://schemas.openxmlformats.org/officeDocument/2006/relationships/ctrlProp" Target="../ctrlProps/ctrlProp389.xml"/><Relationship Id="rId16" Type="http://schemas.openxmlformats.org/officeDocument/2006/relationships/ctrlProp" Target="../ctrlProps/ctrlProp205.xml"/><Relationship Id="rId221" Type="http://schemas.openxmlformats.org/officeDocument/2006/relationships/ctrlProp" Target="../ctrlProps/ctrlProp410.xml"/><Relationship Id="rId37" Type="http://schemas.openxmlformats.org/officeDocument/2006/relationships/ctrlProp" Target="../ctrlProps/ctrlProp226.xml"/><Relationship Id="rId58" Type="http://schemas.openxmlformats.org/officeDocument/2006/relationships/ctrlProp" Target="../ctrlProps/ctrlProp247.xml"/><Relationship Id="rId79" Type="http://schemas.openxmlformats.org/officeDocument/2006/relationships/ctrlProp" Target="../ctrlProps/ctrlProp268.xml"/><Relationship Id="rId102" Type="http://schemas.openxmlformats.org/officeDocument/2006/relationships/ctrlProp" Target="../ctrlProps/ctrlProp291.xml"/><Relationship Id="rId123" Type="http://schemas.openxmlformats.org/officeDocument/2006/relationships/ctrlProp" Target="../ctrlProps/ctrlProp312.xml"/><Relationship Id="rId144" Type="http://schemas.openxmlformats.org/officeDocument/2006/relationships/ctrlProp" Target="../ctrlProps/ctrlProp333.xml"/><Relationship Id="rId90" Type="http://schemas.openxmlformats.org/officeDocument/2006/relationships/ctrlProp" Target="../ctrlProps/ctrlProp279.xml"/><Relationship Id="rId165" Type="http://schemas.openxmlformats.org/officeDocument/2006/relationships/ctrlProp" Target="../ctrlProps/ctrlProp354.xml"/><Relationship Id="rId186" Type="http://schemas.openxmlformats.org/officeDocument/2006/relationships/ctrlProp" Target="../ctrlProps/ctrlProp375.xml"/><Relationship Id="rId211" Type="http://schemas.openxmlformats.org/officeDocument/2006/relationships/ctrlProp" Target="../ctrlProps/ctrlProp400.xml"/><Relationship Id="rId27" Type="http://schemas.openxmlformats.org/officeDocument/2006/relationships/ctrlProp" Target="../ctrlProps/ctrlProp216.xml"/><Relationship Id="rId48" Type="http://schemas.openxmlformats.org/officeDocument/2006/relationships/ctrlProp" Target="../ctrlProps/ctrlProp237.xml"/><Relationship Id="rId69" Type="http://schemas.openxmlformats.org/officeDocument/2006/relationships/ctrlProp" Target="../ctrlProps/ctrlProp258.xml"/><Relationship Id="rId113" Type="http://schemas.openxmlformats.org/officeDocument/2006/relationships/ctrlProp" Target="../ctrlProps/ctrlProp302.xml"/><Relationship Id="rId134" Type="http://schemas.openxmlformats.org/officeDocument/2006/relationships/ctrlProp" Target="../ctrlProps/ctrlProp323.xml"/><Relationship Id="rId80" Type="http://schemas.openxmlformats.org/officeDocument/2006/relationships/ctrlProp" Target="../ctrlProps/ctrlProp269.xml"/><Relationship Id="rId155" Type="http://schemas.openxmlformats.org/officeDocument/2006/relationships/ctrlProp" Target="../ctrlProps/ctrlProp344.xml"/><Relationship Id="rId176" Type="http://schemas.openxmlformats.org/officeDocument/2006/relationships/ctrlProp" Target="../ctrlProps/ctrlProp365.xml"/><Relationship Id="rId197" Type="http://schemas.openxmlformats.org/officeDocument/2006/relationships/ctrlProp" Target="../ctrlProps/ctrlProp386.xml"/><Relationship Id="rId201" Type="http://schemas.openxmlformats.org/officeDocument/2006/relationships/ctrlProp" Target="../ctrlProps/ctrlProp390.xml"/><Relationship Id="rId222" Type="http://schemas.openxmlformats.org/officeDocument/2006/relationships/ctrlProp" Target="../ctrlProps/ctrlProp411.xml"/><Relationship Id="rId17" Type="http://schemas.openxmlformats.org/officeDocument/2006/relationships/ctrlProp" Target="../ctrlProps/ctrlProp206.xml"/><Relationship Id="rId38" Type="http://schemas.openxmlformats.org/officeDocument/2006/relationships/ctrlProp" Target="../ctrlProps/ctrlProp227.xml"/><Relationship Id="rId59" Type="http://schemas.openxmlformats.org/officeDocument/2006/relationships/ctrlProp" Target="../ctrlProps/ctrlProp248.xml"/><Relationship Id="rId103" Type="http://schemas.openxmlformats.org/officeDocument/2006/relationships/ctrlProp" Target="../ctrlProps/ctrlProp292.xml"/><Relationship Id="rId124" Type="http://schemas.openxmlformats.org/officeDocument/2006/relationships/ctrlProp" Target="../ctrlProps/ctrlProp313.xml"/><Relationship Id="rId70" Type="http://schemas.openxmlformats.org/officeDocument/2006/relationships/ctrlProp" Target="../ctrlProps/ctrlProp259.xml"/><Relationship Id="rId91" Type="http://schemas.openxmlformats.org/officeDocument/2006/relationships/ctrlProp" Target="../ctrlProps/ctrlProp280.xml"/><Relationship Id="rId145" Type="http://schemas.openxmlformats.org/officeDocument/2006/relationships/ctrlProp" Target="../ctrlProps/ctrlProp334.xml"/><Relationship Id="rId166" Type="http://schemas.openxmlformats.org/officeDocument/2006/relationships/ctrlProp" Target="../ctrlProps/ctrlProp355.xml"/><Relationship Id="rId187" Type="http://schemas.openxmlformats.org/officeDocument/2006/relationships/ctrlProp" Target="../ctrlProps/ctrlProp376.xml"/><Relationship Id="rId1" Type="http://schemas.openxmlformats.org/officeDocument/2006/relationships/printerSettings" Target="../printerSettings/printerSettings5.bin"/><Relationship Id="rId212" Type="http://schemas.openxmlformats.org/officeDocument/2006/relationships/ctrlProp" Target="../ctrlProps/ctrlProp401.xml"/><Relationship Id="rId28" Type="http://schemas.openxmlformats.org/officeDocument/2006/relationships/ctrlProp" Target="../ctrlProps/ctrlProp217.xml"/><Relationship Id="rId49" Type="http://schemas.openxmlformats.org/officeDocument/2006/relationships/ctrlProp" Target="../ctrlProps/ctrlProp238.xml"/><Relationship Id="rId114" Type="http://schemas.openxmlformats.org/officeDocument/2006/relationships/ctrlProp" Target="../ctrlProps/ctrlProp303.xml"/><Relationship Id="rId60" Type="http://schemas.openxmlformats.org/officeDocument/2006/relationships/ctrlProp" Target="../ctrlProps/ctrlProp249.xml"/><Relationship Id="rId81" Type="http://schemas.openxmlformats.org/officeDocument/2006/relationships/ctrlProp" Target="../ctrlProps/ctrlProp270.xml"/><Relationship Id="rId135" Type="http://schemas.openxmlformats.org/officeDocument/2006/relationships/ctrlProp" Target="../ctrlProps/ctrlProp324.xml"/><Relationship Id="rId156" Type="http://schemas.openxmlformats.org/officeDocument/2006/relationships/ctrlProp" Target="../ctrlProps/ctrlProp345.xml"/><Relationship Id="rId177" Type="http://schemas.openxmlformats.org/officeDocument/2006/relationships/ctrlProp" Target="../ctrlProps/ctrlProp366.xml"/><Relationship Id="rId198" Type="http://schemas.openxmlformats.org/officeDocument/2006/relationships/ctrlProp" Target="../ctrlProps/ctrlProp387.xml"/><Relationship Id="rId202" Type="http://schemas.openxmlformats.org/officeDocument/2006/relationships/ctrlProp" Target="../ctrlProps/ctrlProp391.xml"/><Relationship Id="rId223" Type="http://schemas.openxmlformats.org/officeDocument/2006/relationships/ctrlProp" Target="../ctrlProps/ctrlProp412.xml"/><Relationship Id="rId18" Type="http://schemas.openxmlformats.org/officeDocument/2006/relationships/ctrlProp" Target="../ctrlProps/ctrlProp207.xml"/><Relationship Id="rId39" Type="http://schemas.openxmlformats.org/officeDocument/2006/relationships/ctrlProp" Target="../ctrlProps/ctrlProp228.xml"/><Relationship Id="rId50" Type="http://schemas.openxmlformats.org/officeDocument/2006/relationships/ctrlProp" Target="../ctrlProps/ctrlProp239.xml"/><Relationship Id="rId104" Type="http://schemas.openxmlformats.org/officeDocument/2006/relationships/ctrlProp" Target="../ctrlProps/ctrlProp293.xml"/><Relationship Id="rId125" Type="http://schemas.openxmlformats.org/officeDocument/2006/relationships/ctrlProp" Target="../ctrlProps/ctrlProp314.xml"/><Relationship Id="rId146" Type="http://schemas.openxmlformats.org/officeDocument/2006/relationships/ctrlProp" Target="../ctrlProps/ctrlProp335.xml"/><Relationship Id="rId167" Type="http://schemas.openxmlformats.org/officeDocument/2006/relationships/ctrlProp" Target="../ctrlProps/ctrlProp356.xml"/><Relationship Id="rId188" Type="http://schemas.openxmlformats.org/officeDocument/2006/relationships/ctrlProp" Target="../ctrlProps/ctrlProp377.xml"/><Relationship Id="rId71" Type="http://schemas.openxmlformats.org/officeDocument/2006/relationships/ctrlProp" Target="../ctrlProps/ctrlProp260.xml"/><Relationship Id="rId92" Type="http://schemas.openxmlformats.org/officeDocument/2006/relationships/ctrlProp" Target="../ctrlProps/ctrlProp281.xml"/><Relationship Id="rId213" Type="http://schemas.openxmlformats.org/officeDocument/2006/relationships/ctrlProp" Target="../ctrlProps/ctrlProp402.xml"/><Relationship Id="rId2" Type="http://schemas.openxmlformats.org/officeDocument/2006/relationships/drawing" Target="../drawings/drawing3.xml"/><Relationship Id="rId29" Type="http://schemas.openxmlformats.org/officeDocument/2006/relationships/ctrlProp" Target="../ctrlProps/ctrlProp218.xml"/><Relationship Id="rId40" Type="http://schemas.openxmlformats.org/officeDocument/2006/relationships/ctrlProp" Target="../ctrlProps/ctrlProp229.xml"/><Relationship Id="rId115" Type="http://schemas.openxmlformats.org/officeDocument/2006/relationships/ctrlProp" Target="../ctrlProps/ctrlProp304.xml"/><Relationship Id="rId136" Type="http://schemas.openxmlformats.org/officeDocument/2006/relationships/ctrlProp" Target="../ctrlProps/ctrlProp325.xml"/><Relationship Id="rId157" Type="http://schemas.openxmlformats.org/officeDocument/2006/relationships/ctrlProp" Target="../ctrlProps/ctrlProp346.xml"/><Relationship Id="rId178" Type="http://schemas.openxmlformats.org/officeDocument/2006/relationships/ctrlProp" Target="../ctrlProps/ctrlProp367.xml"/><Relationship Id="rId61" Type="http://schemas.openxmlformats.org/officeDocument/2006/relationships/ctrlProp" Target="../ctrlProps/ctrlProp250.xml"/><Relationship Id="rId82" Type="http://schemas.openxmlformats.org/officeDocument/2006/relationships/ctrlProp" Target="../ctrlProps/ctrlProp271.xml"/><Relationship Id="rId199" Type="http://schemas.openxmlformats.org/officeDocument/2006/relationships/ctrlProp" Target="../ctrlProps/ctrlProp388.xml"/><Relationship Id="rId203" Type="http://schemas.openxmlformats.org/officeDocument/2006/relationships/ctrlProp" Target="../ctrlProps/ctrlProp392.xml"/><Relationship Id="rId19" Type="http://schemas.openxmlformats.org/officeDocument/2006/relationships/ctrlProp" Target="../ctrlProps/ctrlProp208.xml"/><Relationship Id="rId224" Type="http://schemas.openxmlformats.org/officeDocument/2006/relationships/ctrlProp" Target="../ctrlProps/ctrlProp413.xml"/><Relationship Id="rId30" Type="http://schemas.openxmlformats.org/officeDocument/2006/relationships/ctrlProp" Target="../ctrlProps/ctrlProp219.xml"/><Relationship Id="rId105" Type="http://schemas.openxmlformats.org/officeDocument/2006/relationships/ctrlProp" Target="../ctrlProps/ctrlProp294.xml"/><Relationship Id="rId126" Type="http://schemas.openxmlformats.org/officeDocument/2006/relationships/ctrlProp" Target="../ctrlProps/ctrlProp315.xml"/><Relationship Id="rId147" Type="http://schemas.openxmlformats.org/officeDocument/2006/relationships/ctrlProp" Target="../ctrlProps/ctrlProp336.xml"/><Relationship Id="rId168" Type="http://schemas.openxmlformats.org/officeDocument/2006/relationships/ctrlProp" Target="../ctrlProps/ctrlProp357.xml"/><Relationship Id="rId51" Type="http://schemas.openxmlformats.org/officeDocument/2006/relationships/ctrlProp" Target="../ctrlProps/ctrlProp240.xml"/><Relationship Id="rId72" Type="http://schemas.openxmlformats.org/officeDocument/2006/relationships/ctrlProp" Target="../ctrlProps/ctrlProp261.xml"/><Relationship Id="rId93" Type="http://schemas.openxmlformats.org/officeDocument/2006/relationships/ctrlProp" Target="../ctrlProps/ctrlProp282.xml"/><Relationship Id="rId189" Type="http://schemas.openxmlformats.org/officeDocument/2006/relationships/ctrlProp" Target="../ctrlProps/ctrlProp378.xml"/><Relationship Id="rId3" Type="http://schemas.openxmlformats.org/officeDocument/2006/relationships/vmlDrawing" Target="../drawings/vmlDrawing2.vml"/><Relationship Id="rId214" Type="http://schemas.openxmlformats.org/officeDocument/2006/relationships/ctrlProp" Target="../ctrlProps/ctrlProp40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24.xml"/><Relationship Id="rId13" Type="http://schemas.openxmlformats.org/officeDocument/2006/relationships/ctrlProp" Target="../ctrlProps/ctrlProp429.xml"/><Relationship Id="rId18" Type="http://schemas.openxmlformats.org/officeDocument/2006/relationships/ctrlProp" Target="../ctrlProps/ctrlProp434.xml"/><Relationship Id="rId3" Type="http://schemas.openxmlformats.org/officeDocument/2006/relationships/vmlDrawing" Target="../drawings/vmlDrawing3.vml"/><Relationship Id="rId21" Type="http://schemas.openxmlformats.org/officeDocument/2006/relationships/ctrlProp" Target="../ctrlProps/ctrlProp437.xml"/><Relationship Id="rId7" Type="http://schemas.openxmlformats.org/officeDocument/2006/relationships/ctrlProp" Target="../ctrlProps/ctrlProp423.xml"/><Relationship Id="rId12" Type="http://schemas.openxmlformats.org/officeDocument/2006/relationships/ctrlProp" Target="../ctrlProps/ctrlProp428.xml"/><Relationship Id="rId17" Type="http://schemas.openxmlformats.org/officeDocument/2006/relationships/ctrlProp" Target="../ctrlProps/ctrlProp433.xml"/><Relationship Id="rId25" Type="http://schemas.openxmlformats.org/officeDocument/2006/relationships/ctrlProp" Target="../ctrlProps/ctrlProp441.xml"/><Relationship Id="rId2" Type="http://schemas.openxmlformats.org/officeDocument/2006/relationships/drawing" Target="../drawings/drawing4.xml"/><Relationship Id="rId16" Type="http://schemas.openxmlformats.org/officeDocument/2006/relationships/ctrlProp" Target="../ctrlProps/ctrlProp432.xml"/><Relationship Id="rId20" Type="http://schemas.openxmlformats.org/officeDocument/2006/relationships/ctrlProp" Target="../ctrlProps/ctrlProp436.xml"/><Relationship Id="rId1" Type="http://schemas.openxmlformats.org/officeDocument/2006/relationships/printerSettings" Target="../printerSettings/printerSettings6.bin"/><Relationship Id="rId6" Type="http://schemas.openxmlformats.org/officeDocument/2006/relationships/ctrlProp" Target="../ctrlProps/ctrlProp422.xml"/><Relationship Id="rId11" Type="http://schemas.openxmlformats.org/officeDocument/2006/relationships/ctrlProp" Target="../ctrlProps/ctrlProp427.xml"/><Relationship Id="rId24" Type="http://schemas.openxmlformats.org/officeDocument/2006/relationships/ctrlProp" Target="../ctrlProps/ctrlProp440.xml"/><Relationship Id="rId5" Type="http://schemas.openxmlformats.org/officeDocument/2006/relationships/ctrlProp" Target="../ctrlProps/ctrlProp421.xml"/><Relationship Id="rId15" Type="http://schemas.openxmlformats.org/officeDocument/2006/relationships/ctrlProp" Target="../ctrlProps/ctrlProp431.xml"/><Relationship Id="rId23" Type="http://schemas.openxmlformats.org/officeDocument/2006/relationships/ctrlProp" Target="../ctrlProps/ctrlProp439.xml"/><Relationship Id="rId10" Type="http://schemas.openxmlformats.org/officeDocument/2006/relationships/ctrlProp" Target="../ctrlProps/ctrlProp426.xml"/><Relationship Id="rId19" Type="http://schemas.openxmlformats.org/officeDocument/2006/relationships/ctrlProp" Target="../ctrlProps/ctrlProp435.xml"/><Relationship Id="rId4" Type="http://schemas.openxmlformats.org/officeDocument/2006/relationships/ctrlProp" Target="../ctrlProps/ctrlProp420.xml"/><Relationship Id="rId9" Type="http://schemas.openxmlformats.org/officeDocument/2006/relationships/ctrlProp" Target="../ctrlProps/ctrlProp425.xml"/><Relationship Id="rId14" Type="http://schemas.openxmlformats.org/officeDocument/2006/relationships/ctrlProp" Target="../ctrlProps/ctrlProp430.xml"/><Relationship Id="rId22" Type="http://schemas.openxmlformats.org/officeDocument/2006/relationships/ctrlProp" Target="../ctrlProps/ctrlProp438.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444.xml"/><Relationship Id="rId5" Type="http://schemas.openxmlformats.org/officeDocument/2006/relationships/ctrlProp" Target="../ctrlProps/ctrlProp443.xml"/><Relationship Id="rId4" Type="http://schemas.openxmlformats.org/officeDocument/2006/relationships/ctrlProp" Target="../ctrlProps/ctrlProp44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C56"/>
  <sheetViews>
    <sheetView showGridLines="0" tabSelected="1" workbookViewId="0"/>
  </sheetViews>
  <sheetFormatPr defaultColWidth="3.625" defaultRowHeight="15" customHeight="1"/>
  <cols>
    <col min="1" max="16384" width="3.625" style="273"/>
  </cols>
  <sheetData>
    <row r="1" spans="1:29" ht="15" customHeight="1">
      <c r="A1" s="966"/>
    </row>
    <row r="4" spans="1:29" ht="15" customHeight="1">
      <c r="A4" s="1226" t="s">
        <v>3</v>
      </c>
      <c r="B4" s="1226"/>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c r="AC4" s="1226"/>
    </row>
    <row r="5" spans="1:29" ht="15" customHeight="1">
      <c r="A5" s="1226"/>
      <c r="B5" s="1226"/>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row>
    <row r="6" spans="1:29" ht="15" customHeight="1">
      <c r="A6" s="321"/>
      <c r="B6" s="321"/>
      <c r="C6" s="321"/>
      <c r="D6" s="321"/>
      <c r="E6" s="321"/>
      <c r="F6" s="321"/>
      <c r="G6" s="321"/>
      <c r="H6" s="321"/>
      <c r="I6" s="316"/>
    </row>
    <row r="7" spans="1:29" ht="15" customHeight="1">
      <c r="A7" s="1227">
        <v>45383</v>
      </c>
      <c r="B7" s="1227"/>
      <c r="C7" s="1227"/>
      <c r="D7" s="1227"/>
      <c r="E7" s="1227"/>
      <c r="F7" s="1227"/>
      <c r="G7" s="1227"/>
      <c r="H7" s="1227"/>
      <c r="I7" s="1227"/>
      <c r="J7" s="1227"/>
      <c r="K7" s="1227"/>
      <c r="L7" s="1227"/>
      <c r="M7" s="1227"/>
      <c r="N7" s="1227"/>
      <c r="O7" s="1227"/>
      <c r="P7" s="1227"/>
      <c r="Q7" s="1227"/>
      <c r="R7" s="1227"/>
      <c r="S7" s="1227"/>
      <c r="T7" s="1227"/>
      <c r="U7" s="1227"/>
      <c r="V7" s="1227"/>
      <c r="W7" s="1227"/>
      <c r="X7" s="1227"/>
      <c r="Y7" s="1227"/>
      <c r="Z7" s="1227"/>
      <c r="AA7" s="1227"/>
      <c r="AB7" s="1227"/>
      <c r="AC7" s="1227"/>
    </row>
    <row r="8" spans="1:29" ht="15" customHeight="1">
      <c r="A8" s="1228" t="s">
        <v>2</v>
      </c>
      <c r="B8" s="1228"/>
      <c r="C8" s="1228"/>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row>
    <row r="9" spans="1:29" ht="15" customHeight="1">
      <c r="A9" s="326"/>
      <c r="B9" s="326"/>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6"/>
    </row>
    <row r="11" spans="1:29" ht="15" customHeight="1">
      <c r="B11" s="1230" t="s">
        <v>2003</v>
      </c>
      <c r="C11" s="1230"/>
      <c r="D11" s="1230"/>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row>
    <row r="12" spans="1:29" ht="15" customHeight="1">
      <c r="B12" s="1230"/>
      <c r="C12" s="1230"/>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row>
    <row r="13" spans="1:29" ht="15" customHeight="1">
      <c r="E13" s="317"/>
      <c r="F13" s="317"/>
      <c r="G13" s="317"/>
      <c r="H13" s="317"/>
      <c r="I13" s="317"/>
      <c r="J13" s="317"/>
    </row>
    <row r="14" spans="1:29" ht="15" customHeight="1">
      <c r="B14" s="318"/>
      <c r="D14" s="317"/>
      <c r="E14" s="317"/>
      <c r="F14" s="317"/>
      <c r="G14" s="317"/>
      <c r="H14" s="317"/>
      <c r="I14" s="317"/>
      <c r="J14" s="317"/>
    </row>
    <row r="15" spans="1:29" ht="15" customHeight="1">
      <c r="B15" s="318"/>
      <c r="D15" s="317"/>
      <c r="E15" s="317"/>
      <c r="F15" s="317"/>
      <c r="G15" s="317"/>
      <c r="H15" s="317"/>
      <c r="I15" s="317"/>
      <c r="J15" s="317"/>
    </row>
    <row r="16" spans="1:29" ht="15" customHeight="1">
      <c r="A16" s="1229" t="s">
        <v>1</v>
      </c>
      <c r="B16" s="1229"/>
      <c r="C16" s="1229"/>
      <c r="D16" s="1229"/>
      <c r="E16" s="1229"/>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row>
    <row r="17" spans="1:29" ht="15" customHeight="1">
      <c r="A17" s="700"/>
      <c r="B17" s="700"/>
      <c r="C17" s="700"/>
      <c r="D17" s="700"/>
      <c r="E17" s="700"/>
      <c r="F17" s="700"/>
      <c r="G17" s="700"/>
      <c r="H17" s="700"/>
      <c r="I17" s="700"/>
      <c r="J17" s="700"/>
      <c r="K17" s="700"/>
      <c r="L17" s="700"/>
      <c r="M17" s="700"/>
      <c r="N17" s="700"/>
      <c r="O17" s="700"/>
      <c r="P17" s="700"/>
      <c r="Q17" s="700"/>
      <c r="R17" s="700"/>
      <c r="S17" s="700"/>
      <c r="T17" s="700"/>
      <c r="U17" s="700"/>
      <c r="V17" s="700"/>
      <c r="W17" s="700"/>
      <c r="X17" s="700"/>
      <c r="Y17" s="700"/>
      <c r="Z17" s="700"/>
      <c r="AA17" s="700"/>
      <c r="AB17" s="700"/>
      <c r="AC17" s="700"/>
    </row>
    <row r="18" spans="1:29" ht="15" customHeight="1">
      <c r="A18" s="700"/>
      <c r="B18" s="700"/>
      <c r="C18" s="700"/>
      <c r="D18" s="700"/>
      <c r="E18" s="700"/>
      <c r="F18" s="700"/>
      <c r="G18" s="700"/>
      <c r="H18" s="700"/>
      <c r="I18" s="700"/>
      <c r="J18" s="700"/>
      <c r="K18" s="700"/>
      <c r="L18" s="700"/>
      <c r="M18" s="700"/>
      <c r="N18" s="700"/>
      <c r="O18" s="700"/>
      <c r="P18" s="700"/>
      <c r="Q18" s="700"/>
      <c r="R18" s="700"/>
      <c r="S18" s="700"/>
      <c r="T18" s="700"/>
      <c r="U18" s="700"/>
      <c r="V18" s="700"/>
      <c r="W18" s="700"/>
      <c r="X18" s="700"/>
      <c r="Y18" s="700"/>
      <c r="Z18" s="700"/>
      <c r="AA18" s="700"/>
      <c r="AB18" s="700"/>
      <c r="AC18" s="700"/>
    </row>
    <row r="19" spans="1:29" ht="15" customHeight="1">
      <c r="B19" s="318"/>
      <c r="D19" s="317"/>
      <c r="E19" s="317"/>
      <c r="F19" s="317"/>
      <c r="G19" s="317"/>
      <c r="H19" s="317"/>
      <c r="I19" s="317"/>
      <c r="J19" s="317"/>
    </row>
    <row r="20" spans="1:29" ht="15" customHeight="1">
      <c r="B20" s="1223" t="s">
        <v>2004</v>
      </c>
      <c r="C20" s="1223"/>
      <c r="D20" s="1223"/>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row>
    <row r="21" spans="1:29" ht="15" customHeight="1">
      <c r="B21" s="1223"/>
      <c r="C21" s="1223"/>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row>
    <row r="22" spans="1:29" ht="15" customHeight="1">
      <c r="B22" s="1223"/>
      <c r="C22" s="1223"/>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row>
    <row r="23" spans="1:29" ht="15" customHeight="1">
      <c r="B23" s="1223"/>
      <c r="C23" s="1223"/>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row>
    <row r="24" spans="1:29" ht="15" customHeight="1">
      <c r="B24" s="1223"/>
      <c r="C24" s="1223"/>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row>
    <row r="25" spans="1:29" ht="15" customHeight="1">
      <c r="B25" s="273" t="s">
        <v>2409</v>
      </c>
      <c r="D25" s="319"/>
      <c r="E25" s="319"/>
      <c r="F25" s="319"/>
      <c r="G25" s="319"/>
      <c r="H25" s="319"/>
      <c r="I25" s="319"/>
      <c r="J25" s="319"/>
    </row>
    <row r="31" spans="1:29" ht="15" customHeight="1">
      <c r="B31" s="376" t="s">
        <v>2752</v>
      </c>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row>
    <row r="32" spans="1:29" ht="15" customHeight="1">
      <c r="B32" s="376" t="s">
        <v>2033</v>
      </c>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row>
    <row r="33" spans="1:29" ht="15" customHeight="1">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row>
    <row r="35" spans="1:29" ht="15" customHeight="1">
      <c r="B35" s="1225" t="s">
        <v>2005</v>
      </c>
      <c r="C35" s="1225"/>
      <c r="D35" s="1225"/>
      <c r="E35" s="1225"/>
      <c r="F35" s="1225"/>
      <c r="G35" s="1225"/>
      <c r="H35" s="1225"/>
      <c r="I35" s="1225"/>
      <c r="J35" s="1225"/>
      <c r="K35" s="1225"/>
      <c r="L35" s="1225"/>
      <c r="M35" s="1225"/>
      <c r="N35" s="1225"/>
      <c r="O35" s="1225"/>
      <c r="P35" s="1225"/>
      <c r="Q35" s="1225"/>
      <c r="R35" s="1225"/>
      <c r="S35" s="1225"/>
      <c r="T35" s="1225"/>
      <c r="U35" s="1225"/>
      <c r="V35" s="1225"/>
      <c r="W35" s="1225"/>
      <c r="X35" s="1225"/>
      <c r="Y35" s="1225"/>
      <c r="Z35" s="1225"/>
      <c r="AA35" s="1225"/>
      <c r="AB35" s="1225"/>
    </row>
    <row r="36" spans="1:29" ht="15" customHeight="1">
      <c r="A36" s="322" t="s">
        <v>2001</v>
      </c>
      <c r="B36" s="1225"/>
      <c r="C36" s="1225"/>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row>
    <row r="37" spans="1:29" ht="15" customHeight="1">
      <c r="A37" s="1224" t="s">
        <v>0</v>
      </c>
      <c r="B37" s="1224"/>
      <c r="C37" s="1224"/>
      <c r="D37" s="1224"/>
      <c r="E37" s="1224"/>
      <c r="F37" s="1224"/>
      <c r="G37" s="1224"/>
      <c r="H37" s="1224"/>
      <c r="I37" s="1224"/>
      <c r="J37" s="1224"/>
      <c r="K37" s="1224"/>
      <c r="L37" s="1224"/>
      <c r="M37" s="1224"/>
      <c r="N37" s="1224"/>
      <c r="O37" s="1224"/>
      <c r="P37" s="1224"/>
      <c r="Q37" s="1224"/>
      <c r="R37" s="1224"/>
      <c r="S37" s="1224"/>
      <c r="T37" s="1224"/>
      <c r="U37" s="1224"/>
      <c r="V37" s="1224"/>
      <c r="W37" s="1224"/>
      <c r="X37" s="1224"/>
      <c r="Y37" s="1224"/>
      <c r="Z37" s="1224"/>
      <c r="AA37" s="1224"/>
      <c r="AB37" s="1224"/>
      <c r="AC37" s="1224"/>
    </row>
    <row r="40" spans="1:29" ht="15" customHeight="1">
      <c r="I40" s="249"/>
      <c r="J40" s="249"/>
      <c r="K40" s="249"/>
      <c r="L40" s="249"/>
    </row>
    <row r="41" spans="1:29" ht="15" customHeight="1">
      <c r="I41" s="249"/>
      <c r="J41" s="249"/>
      <c r="K41" s="249"/>
      <c r="L41" s="249"/>
    </row>
    <row r="42" spans="1:29" ht="15" customHeight="1">
      <c r="I42" s="249"/>
      <c r="J42" s="249"/>
      <c r="K42" s="249"/>
      <c r="L42" s="249"/>
    </row>
    <row r="43" spans="1:29" ht="15" customHeight="1">
      <c r="I43" s="249"/>
      <c r="J43" s="249"/>
      <c r="K43" s="249"/>
      <c r="L43" s="249"/>
    </row>
    <row r="44" spans="1:29" ht="15" customHeight="1">
      <c r="I44" s="249"/>
      <c r="J44" s="249"/>
      <c r="K44" s="249"/>
      <c r="L44" s="249"/>
    </row>
    <row r="45" spans="1:29" ht="15" customHeight="1">
      <c r="I45" s="249"/>
      <c r="J45" s="249"/>
      <c r="K45" s="249"/>
      <c r="L45" s="249"/>
    </row>
    <row r="46" spans="1:29" ht="15" customHeight="1">
      <c r="I46" s="249"/>
      <c r="J46" s="249"/>
      <c r="K46" s="249"/>
      <c r="L46" s="249"/>
    </row>
    <row r="47" spans="1:29" ht="15" customHeight="1">
      <c r="I47" s="249"/>
      <c r="J47" s="249"/>
      <c r="K47" s="249"/>
      <c r="L47" s="249"/>
    </row>
    <row r="48" spans="1:29" ht="15" customHeight="1">
      <c r="I48" s="249"/>
      <c r="J48" s="249"/>
      <c r="K48" s="249"/>
      <c r="L48" s="249"/>
    </row>
    <row r="49" spans="1:13" ht="15" customHeight="1">
      <c r="I49" s="249"/>
      <c r="J49" s="249"/>
      <c r="K49" s="249"/>
      <c r="L49" s="249"/>
    </row>
    <row r="50" spans="1:13" ht="15" customHeight="1">
      <c r="I50" s="249"/>
      <c r="J50" s="249"/>
      <c r="K50" s="249"/>
      <c r="L50" s="249"/>
    </row>
    <row r="51" spans="1:13" ht="15" customHeight="1">
      <c r="I51" s="249"/>
      <c r="J51" s="249"/>
      <c r="K51" s="249"/>
      <c r="L51" s="249"/>
    </row>
    <row r="52" spans="1:13" ht="15" customHeight="1">
      <c r="I52" s="249"/>
      <c r="J52" s="249"/>
      <c r="K52" s="249"/>
      <c r="L52" s="249"/>
    </row>
    <row r="53" spans="1:13" ht="15" customHeight="1">
      <c r="A53" s="249"/>
      <c r="B53" s="249"/>
      <c r="C53" s="249"/>
      <c r="D53" s="249"/>
      <c r="E53" s="249"/>
      <c r="F53" s="249"/>
      <c r="G53" s="249"/>
      <c r="H53" s="249"/>
      <c r="I53" s="249"/>
      <c r="J53" s="249"/>
      <c r="K53" s="249"/>
      <c r="L53" s="249"/>
      <c r="M53" s="249"/>
    </row>
    <row r="54" spans="1:13" ht="15" customHeight="1">
      <c r="A54" s="249"/>
      <c r="B54" s="249"/>
      <c r="C54" s="249"/>
      <c r="D54" s="249"/>
      <c r="E54" s="249"/>
      <c r="F54" s="249"/>
      <c r="G54" s="249"/>
      <c r="H54" s="249"/>
      <c r="I54" s="249"/>
      <c r="J54" s="249"/>
      <c r="K54" s="249"/>
      <c r="L54" s="249"/>
      <c r="M54" s="249"/>
    </row>
    <row r="55" spans="1:13" ht="15" customHeight="1">
      <c r="A55" s="249"/>
      <c r="B55" s="249"/>
      <c r="C55" s="249"/>
      <c r="D55" s="249"/>
      <c r="E55" s="249"/>
      <c r="F55" s="249"/>
      <c r="G55" s="249"/>
      <c r="H55" s="249"/>
      <c r="I55" s="249"/>
      <c r="J55" s="249"/>
      <c r="K55" s="249"/>
      <c r="L55" s="249"/>
      <c r="M55" s="249"/>
    </row>
    <row r="56" spans="1:13" ht="15" customHeight="1">
      <c r="A56" s="249"/>
      <c r="B56" s="249"/>
      <c r="C56" s="249"/>
      <c r="D56" s="249"/>
      <c r="E56" s="249"/>
      <c r="F56" s="249"/>
      <c r="G56" s="249"/>
      <c r="H56" s="249"/>
      <c r="I56" s="249"/>
      <c r="J56" s="249"/>
      <c r="K56" s="249"/>
      <c r="L56" s="249"/>
      <c r="M56" s="249"/>
    </row>
  </sheetData>
  <sheetProtection selectLockedCells="1"/>
  <mergeCells count="8">
    <mergeCell ref="B20:AB24"/>
    <mergeCell ref="A37:AC37"/>
    <mergeCell ref="B35:AB36"/>
    <mergeCell ref="A4:AC5"/>
    <mergeCell ref="A7:AC7"/>
    <mergeCell ref="A8:AC8"/>
    <mergeCell ref="A16:AC16"/>
    <mergeCell ref="B11:AB12"/>
  </mergeCells>
  <phoneticPr fontId="2"/>
  <hyperlinks>
    <hyperlink ref="A16:B16" location="作業メニュー!A1" display="作業メニュー" xr:uid="{00000000-0004-0000-0000-000000000000}"/>
    <hyperlink ref="A8" location="更新履歴!A1" display="更新履歴はこちら" xr:uid="{00000000-0004-0000-0000-000001000000}"/>
    <hyperlink ref="A37:H37" r:id="rId1" display="　　　　http://www.e-hyoka.co.jp" xr:uid="{00000000-0004-0000-0000-000002000000}"/>
  </hyperlinks>
  <printOptions horizontalCentered="1" verticalCentered="1"/>
  <pageMargins left="0.74803149606299213" right="0.74803149606299213" top="0.98425196850393704" bottom="0.98425196850393704" header="0.51181102362204722" footer="0.51181102362204722"/>
  <pageSetup paperSize="9" scale="8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BW37"/>
  <sheetViews>
    <sheetView showGridLines="0" zoomScale="90" zoomScaleNormal="90" workbookViewId="0"/>
  </sheetViews>
  <sheetFormatPr defaultColWidth="2.875" defaultRowHeight="13.5"/>
  <cols>
    <col min="1" max="16384" width="2.875" style="1"/>
  </cols>
  <sheetData>
    <row r="1" spans="1:75" s="14" customFormat="1" ht="38.25" customHeight="1" thickBot="1">
      <c r="A1" s="1137" t="s">
        <v>497</v>
      </c>
      <c r="T1" s="1566" t="s">
        <v>66</v>
      </c>
      <c r="U1" s="1566"/>
      <c r="V1" s="1566"/>
      <c r="W1" s="1566"/>
      <c r="X1" s="133"/>
      <c r="Y1" s="133"/>
    </row>
    <row r="2" spans="1:75" ht="4.5" customHeight="1" thickTop="1">
      <c r="A2" s="83"/>
      <c r="B2" s="82"/>
      <c r="C2" s="82"/>
      <c r="D2" s="82"/>
      <c r="E2" s="82"/>
      <c r="F2" s="82"/>
      <c r="G2" s="82"/>
      <c r="H2" s="82"/>
      <c r="I2" s="82"/>
      <c r="J2" s="82"/>
      <c r="K2" s="82"/>
      <c r="L2" s="82"/>
      <c r="M2" s="82"/>
      <c r="N2" s="82"/>
      <c r="O2" s="82"/>
      <c r="P2" s="82"/>
      <c r="Q2" s="82"/>
      <c r="R2" s="82"/>
      <c r="S2" s="82"/>
      <c r="T2" s="82"/>
      <c r="U2" s="82"/>
      <c r="V2" s="82"/>
      <c r="W2" s="82"/>
      <c r="X2" s="82"/>
      <c r="Y2" s="82"/>
      <c r="Z2" s="82"/>
      <c r="AA2" s="82"/>
      <c r="AB2" s="82"/>
      <c r="AC2" s="82"/>
    </row>
    <row r="3" spans="1:75" ht="18" customHeight="1">
      <c r="A3" s="15"/>
      <c r="B3" s="15" t="s">
        <v>437</v>
      </c>
      <c r="C3" s="15"/>
      <c r="D3" s="15"/>
      <c r="E3" s="15"/>
      <c r="F3" s="15"/>
      <c r="G3" s="15"/>
      <c r="H3" s="15"/>
      <c r="I3" s="15"/>
      <c r="J3" s="15"/>
      <c r="K3" s="15"/>
      <c r="L3" s="15"/>
      <c r="M3" s="15"/>
      <c r="N3" s="15"/>
      <c r="O3" s="15"/>
      <c r="P3" s="15"/>
      <c r="Q3" s="15"/>
      <c r="R3" s="15"/>
      <c r="S3" s="15"/>
      <c r="T3" s="15"/>
      <c r="U3" s="15"/>
      <c r="V3" s="15"/>
      <c r="W3" s="15"/>
      <c r="X3" s="984"/>
      <c r="Y3" s="984"/>
      <c r="Z3" s="15"/>
      <c r="AA3" s="15"/>
      <c r="AB3" s="15"/>
      <c r="AC3" s="15"/>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V3" s="2"/>
      <c r="BW3" s="2"/>
    </row>
    <row r="4" spans="1:75" ht="18" customHeight="1">
      <c r="A4" s="6" t="s">
        <v>111</v>
      </c>
      <c r="B4" s="3" t="s">
        <v>495</v>
      </c>
      <c r="C4" s="3"/>
      <c r="D4" s="3"/>
      <c r="E4" s="3"/>
      <c r="F4" s="3"/>
      <c r="G4" s="3"/>
      <c r="H4" s="3"/>
      <c r="I4" s="3"/>
      <c r="J4" s="3"/>
      <c r="K4" s="3"/>
      <c r="L4" s="3"/>
      <c r="M4" s="3"/>
      <c r="N4" s="3"/>
      <c r="O4" s="3"/>
      <c r="P4" s="3"/>
      <c r="Q4" s="3"/>
      <c r="R4" s="3"/>
      <c r="S4" s="3"/>
      <c r="T4" s="3"/>
      <c r="U4" s="16"/>
      <c r="V4" s="16"/>
      <c r="W4" s="16"/>
      <c r="X4" s="628"/>
      <c r="Y4" s="628"/>
      <c r="Z4" s="16"/>
      <c r="AA4" s="16"/>
      <c r="AB4" s="16"/>
      <c r="AC4" s="16"/>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U4" s="2"/>
      <c r="BV4" s="2"/>
    </row>
    <row r="5" spans="1:75" ht="18" customHeight="1">
      <c r="A5" s="6"/>
      <c r="B5" s="3" t="s">
        <v>435</v>
      </c>
      <c r="C5" s="3"/>
      <c r="D5" s="3"/>
      <c r="E5" s="3"/>
      <c r="F5" s="3"/>
      <c r="G5" s="3"/>
      <c r="H5" s="3"/>
      <c r="I5" s="18" t="str">
        <f>項目一覧!$C$174</f>
        <v/>
      </c>
      <c r="J5" s="3"/>
      <c r="K5" s="3"/>
      <c r="L5" s="3"/>
      <c r="M5" s="3"/>
      <c r="N5" s="3"/>
      <c r="O5" s="3"/>
      <c r="P5" s="3"/>
      <c r="Q5" s="3"/>
      <c r="R5" s="3"/>
      <c r="S5" s="3"/>
      <c r="T5" s="3"/>
      <c r="U5" s="3"/>
      <c r="V5" s="3"/>
      <c r="W5" s="3"/>
      <c r="X5" s="3"/>
      <c r="Y5" s="3"/>
      <c r="Z5" s="3"/>
      <c r="AA5" s="3"/>
      <c r="AB5" s="3"/>
      <c r="AC5" s="3"/>
      <c r="AE5" s="78"/>
      <c r="AF5" s="77"/>
      <c r="AG5" s="3"/>
      <c r="AH5" s="1567"/>
      <c r="AI5" s="1567"/>
      <c r="AJ5" s="1567"/>
      <c r="AK5" s="1567"/>
      <c r="AL5" s="1567"/>
      <c r="AM5" s="1567"/>
      <c r="AN5" s="1567"/>
      <c r="AO5" s="1567"/>
      <c r="AP5" s="77"/>
      <c r="AQ5" s="77"/>
      <c r="AR5" s="77"/>
      <c r="AS5" s="77"/>
      <c r="AT5" s="77"/>
      <c r="AU5" s="77"/>
      <c r="AV5" s="77"/>
      <c r="AW5" s="77"/>
      <c r="AX5" s="77"/>
      <c r="AY5" s="77"/>
      <c r="AZ5" s="77"/>
      <c r="BA5" s="77"/>
      <c r="BB5" s="77"/>
      <c r="BC5" s="77"/>
      <c r="BD5" s="77"/>
      <c r="BE5" s="77"/>
      <c r="BF5" s="77"/>
      <c r="BG5" s="77"/>
      <c r="BH5" s="3"/>
      <c r="BI5" s="3"/>
      <c r="BJ5" s="3"/>
      <c r="BU5" s="2"/>
      <c r="BV5" s="2"/>
    </row>
    <row r="6" spans="1:75" ht="18" customHeight="1">
      <c r="A6" s="6"/>
      <c r="B6" s="3" t="s">
        <v>412</v>
      </c>
      <c r="C6" s="3"/>
      <c r="D6" s="3"/>
      <c r="E6" s="3"/>
      <c r="F6" s="3"/>
      <c r="G6" s="3"/>
      <c r="H6" s="3"/>
      <c r="I6" s="18" t="str">
        <f>項目一覧!$C$173</f>
        <v/>
      </c>
      <c r="J6" s="3"/>
      <c r="K6" s="3"/>
      <c r="L6" s="3"/>
      <c r="M6" s="3"/>
      <c r="N6" s="3"/>
      <c r="O6" s="3"/>
      <c r="P6" s="3"/>
      <c r="Q6" s="3"/>
      <c r="R6" s="3"/>
      <c r="S6" s="3"/>
      <c r="T6" s="3"/>
      <c r="U6" s="3"/>
      <c r="V6" s="3"/>
      <c r="W6" s="3"/>
      <c r="X6" s="3"/>
      <c r="Y6" s="3"/>
      <c r="Z6" s="3"/>
      <c r="AA6" s="3"/>
      <c r="AB6" s="3"/>
      <c r="AC6" s="3"/>
      <c r="AE6" s="78"/>
      <c r="AF6" s="77"/>
      <c r="AG6" s="3"/>
      <c r="AH6" s="1567"/>
      <c r="AI6" s="1567"/>
      <c r="AJ6" s="1567"/>
      <c r="AK6" s="1567"/>
      <c r="AL6" s="1567"/>
      <c r="AM6" s="1567"/>
      <c r="AN6" s="1567"/>
      <c r="AO6" s="1567"/>
      <c r="AP6" s="77"/>
      <c r="AQ6" s="77"/>
      <c r="AR6" s="77"/>
      <c r="AS6" s="77"/>
      <c r="AT6" s="77"/>
      <c r="AU6" s="77"/>
      <c r="AV6" s="77"/>
      <c r="AW6" s="77"/>
      <c r="AX6" s="77"/>
      <c r="AY6" s="77"/>
      <c r="AZ6" s="77"/>
      <c r="BA6" s="77"/>
      <c r="BB6" s="77"/>
      <c r="BC6" s="77"/>
      <c r="BD6" s="77"/>
      <c r="BE6" s="77"/>
      <c r="BF6" s="77"/>
      <c r="BG6" s="77"/>
      <c r="BH6" s="3"/>
      <c r="BI6" s="3"/>
      <c r="BJ6" s="3"/>
      <c r="BU6" s="2"/>
      <c r="BV6" s="2"/>
    </row>
    <row r="7" spans="1:75" ht="18" customHeight="1">
      <c r="A7" s="6"/>
      <c r="B7" s="3" t="s">
        <v>403</v>
      </c>
      <c r="C7" s="3"/>
      <c r="D7" s="3"/>
      <c r="E7" s="3"/>
      <c r="F7" s="3"/>
      <c r="G7" s="3"/>
      <c r="H7" s="3"/>
      <c r="I7" s="18" t="str">
        <f>項目一覧!$C$175</f>
        <v/>
      </c>
      <c r="J7" s="3"/>
      <c r="K7" s="3"/>
      <c r="L7" s="3"/>
      <c r="M7" s="3"/>
      <c r="N7" s="3"/>
      <c r="O7" s="3"/>
      <c r="P7" s="3"/>
      <c r="Q7" s="3"/>
      <c r="R7" s="3"/>
      <c r="S7" s="3"/>
      <c r="T7" s="3"/>
      <c r="U7" s="3"/>
      <c r="V7" s="3"/>
      <c r="W7" s="3"/>
      <c r="X7" s="3"/>
      <c r="Y7" s="3"/>
      <c r="Z7" s="3"/>
      <c r="AA7" s="3"/>
      <c r="AB7" s="3"/>
      <c r="AC7" s="3"/>
      <c r="AE7" s="78"/>
      <c r="AF7" s="77"/>
      <c r="AG7" s="3"/>
      <c r="AH7" s="1567"/>
      <c r="AI7" s="1567"/>
      <c r="AJ7" s="1567"/>
      <c r="AK7" s="1567"/>
      <c r="AL7" s="1567"/>
      <c r="AM7" s="1567"/>
      <c r="AN7" s="1567"/>
      <c r="AO7" s="1567"/>
      <c r="AP7" s="77"/>
      <c r="AQ7" s="77"/>
      <c r="AR7" s="77"/>
      <c r="AS7" s="77"/>
      <c r="AT7" s="77"/>
      <c r="AU7" s="77"/>
      <c r="AV7" s="77"/>
      <c r="AW7" s="77"/>
      <c r="AX7" s="77"/>
      <c r="AY7" s="77"/>
      <c r="AZ7" s="77"/>
      <c r="BA7" s="77"/>
      <c r="BB7" s="77"/>
      <c r="BC7" s="77"/>
      <c r="BD7" s="77"/>
      <c r="BE7" s="77"/>
      <c r="BF7" s="77"/>
      <c r="BG7" s="77"/>
      <c r="BH7" s="3"/>
      <c r="BI7" s="3"/>
      <c r="BJ7" s="3"/>
      <c r="BU7" s="2"/>
      <c r="BV7" s="2"/>
    </row>
    <row r="8" spans="1:75" ht="18" customHeight="1">
      <c r="A8" s="6"/>
      <c r="B8" s="3" t="s">
        <v>434</v>
      </c>
      <c r="C8" s="3"/>
      <c r="D8" s="3"/>
      <c r="E8" s="3"/>
      <c r="F8" s="3"/>
      <c r="G8" s="3"/>
      <c r="H8" s="3"/>
      <c r="I8" s="80" t="str">
        <f>項目一覧!$C$176</f>
        <v/>
      </c>
      <c r="J8" s="3"/>
      <c r="K8" s="3"/>
      <c r="L8" s="3"/>
      <c r="M8" s="3"/>
      <c r="N8" s="3"/>
      <c r="O8" s="3"/>
      <c r="P8" s="3"/>
      <c r="Q8" s="3"/>
      <c r="R8" s="3"/>
      <c r="S8" s="3"/>
      <c r="T8" s="3"/>
      <c r="U8" s="3"/>
      <c r="V8" s="3"/>
      <c r="W8" s="3"/>
      <c r="X8" s="3"/>
      <c r="Y8" s="3"/>
      <c r="Z8" s="3"/>
      <c r="AA8" s="3"/>
      <c r="AB8" s="3"/>
      <c r="AC8" s="3"/>
      <c r="AE8" s="78"/>
      <c r="AF8" s="77"/>
      <c r="AG8" s="3"/>
      <c r="AH8" s="1567"/>
      <c r="AI8" s="1567"/>
      <c r="AJ8" s="1567"/>
      <c r="AK8" s="1567"/>
      <c r="AL8" s="1567"/>
      <c r="AM8" s="1567"/>
      <c r="AN8" s="1567"/>
      <c r="AO8" s="1567"/>
      <c r="AP8" s="1567"/>
      <c r="AQ8" s="1567"/>
      <c r="AR8" s="1567"/>
      <c r="AS8" s="1567"/>
      <c r="AT8" s="1567"/>
      <c r="AU8" s="1567"/>
      <c r="AV8" s="1567"/>
      <c r="AW8" s="1567"/>
      <c r="AX8" s="1567"/>
      <c r="AY8" s="1567"/>
      <c r="AZ8" s="1567"/>
      <c r="BA8" s="1567"/>
      <c r="BB8" s="1567"/>
      <c r="BC8" s="1567"/>
      <c r="BD8" s="1567"/>
      <c r="BE8" s="1567"/>
      <c r="BF8" s="1567"/>
      <c r="BG8" s="1567"/>
      <c r="BH8" s="3"/>
      <c r="BI8" s="3"/>
      <c r="BJ8" s="3"/>
      <c r="BU8" s="2"/>
      <c r="BV8" s="2"/>
    </row>
    <row r="9" spans="1:75" ht="18" customHeight="1">
      <c r="A9" s="32"/>
      <c r="B9" s="15" t="s">
        <v>401</v>
      </c>
      <c r="C9" s="15"/>
      <c r="D9" s="15"/>
      <c r="E9" s="15"/>
      <c r="F9" s="15"/>
      <c r="G9" s="15"/>
      <c r="H9" s="15"/>
      <c r="I9" s="79" t="str">
        <f>項目一覧!$C$177</f>
        <v/>
      </c>
      <c r="J9" s="15"/>
      <c r="K9" s="15"/>
      <c r="L9" s="15"/>
      <c r="M9" s="15"/>
      <c r="N9" s="15"/>
      <c r="O9" s="15"/>
      <c r="P9" s="15"/>
      <c r="Q9" s="15"/>
      <c r="R9" s="15"/>
      <c r="S9" s="15"/>
      <c r="T9" s="15"/>
      <c r="U9" s="15"/>
      <c r="V9" s="15"/>
      <c r="W9" s="15"/>
      <c r="X9" s="984"/>
      <c r="Y9" s="984"/>
      <c r="Z9" s="15"/>
      <c r="AA9" s="15"/>
      <c r="AB9" s="15"/>
      <c r="AC9" s="15"/>
      <c r="AE9" s="78"/>
      <c r="AF9" s="77"/>
      <c r="AG9" s="3"/>
      <c r="AH9" s="1567"/>
      <c r="AI9" s="1567"/>
      <c r="AJ9" s="1567"/>
      <c r="AK9" s="1567"/>
      <c r="AL9" s="1567"/>
      <c r="AM9" s="1567"/>
      <c r="AN9" s="1567"/>
      <c r="AO9" s="1567"/>
      <c r="AP9" s="77"/>
      <c r="AQ9" s="77"/>
      <c r="AR9" s="77"/>
      <c r="AS9" s="77"/>
      <c r="AT9" s="77"/>
      <c r="AU9" s="77"/>
      <c r="AV9" s="77"/>
      <c r="AW9" s="77"/>
      <c r="AX9" s="77"/>
      <c r="AY9" s="77"/>
      <c r="AZ9" s="77"/>
      <c r="BA9" s="77"/>
      <c r="BB9" s="77"/>
      <c r="BC9" s="77"/>
      <c r="BD9" s="77"/>
      <c r="BE9" s="77"/>
      <c r="BF9" s="77"/>
      <c r="BG9" s="77"/>
      <c r="BH9" s="3"/>
      <c r="BI9" s="3"/>
      <c r="BJ9" s="3"/>
      <c r="BV9" s="2"/>
      <c r="BW9" s="2"/>
    </row>
    <row r="10" spans="1:75" ht="17.25">
      <c r="I10" s="81"/>
      <c r="AE10" s="78"/>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3"/>
      <c r="BJ10" s="3"/>
    </row>
    <row r="11" spans="1:75" ht="17.25">
      <c r="A11" s="6" t="s">
        <v>111</v>
      </c>
      <c r="B11" s="3" t="s">
        <v>494</v>
      </c>
      <c r="C11" s="3"/>
      <c r="D11" s="3"/>
      <c r="E11" s="3"/>
      <c r="F11" s="3"/>
      <c r="G11" s="3"/>
      <c r="H11" s="3"/>
      <c r="I11" s="18"/>
      <c r="J11" s="3"/>
      <c r="K11" s="3"/>
      <c r="L11" s="3"/>
      <c r="M11" s="3"/>
      <c r="N11" s="3"/>
      <c r="O11" s="3"/>
      <c r="P11" s="3"/>
      <c r="Q11" s="3"/>
      <c r="R11" s="3"/>
      <c r="S11" s="3"/>
      <c r="T11" s="3"/>
      <c r="U11" s="3"/>
      <c r="V11" s="3"/>
      <c r="W11" s="3"/>
      <c r="X11" s="3"/>
      <c r="Y11" s="3"/>
      <c r="Z11" s="3"/>
      <c r="AA11" s="3"/>
      <c r="AB11" s="3"/>
      <c r="AC11" s="3"/>
      <c r="AE11" s="78"/>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3"/>
      <c r="BJ11" s="3"/>
    </row>
    <row r="12" spans="1:75" ht="17.25">
      <c r="A12" s="6"/>
      <c r="B12" s="3" t="s">
        <v>435</v>
      </c>
      <c r="C12" s="3"/>
      <c r="D12" s="3"/>
      <c r="E12" s="3"/>
      <c r="F12" s="3"/>
      <c r="G12" s="3"/>
      <c r="H12" s="3"/>
      <c r="I12" s="18" t="str">
        <f>項目一覧!$C$179</f>
        <v/>
      </c>
      <c r="J12" s="3"/>
      <c r="K12" s="3"/>
      <c r="L12" s="3"/>
      <c r="M12" s="3"/>
      <c r="N12" s="3"/>
      <c r="O12" s="3"/>
      <c r="P12" s="3"/>
      <c r="Q12" s="3"/>
      <c r="R12" s="3"/>
      <c r="S12" s="3"/>
      <c r="T12" s="3"/>
      <c r="U12" s="3"/>
      <c r="V12" s="3"/>
      <c r="W12" s="3"/>
      <c r="X12" s="3"/>
      <c r="Y12" s="3"/>
      <c r="Z12" s="3"/>
      <c r="AA12" s="3"/>
      <c r="AB12" s="3"/>
      <c r="AC12" s="3"/>
      <c r="AE12" s="78"/>
      <c r="AF12" s="77"/>
      <c r="AG12" s="77"/>
      <c r="AH12" s="1567"/>
      <c r="AI12" s="1567"/>
      <c r="AJ12" s="1567"/>
      <c r="AK12" s="1567"/>
      <c r="AL12" s="1567"/>
      <c r="AM12" s="1567"/>
      <c r="AN12" s="1567"/>
      <c r="AO12" s="1567"/>
      <c r="AP12" s="77"/>
      <c r="AQ12" s="77"/>
      <c r="AR12" s="77"/>
      <c r="AS12" s="77"/>
      <c r="AT12" s="77"/>
      <c r="AU12" s="77"/>
      <c r="AV12" s="77"/>
      <c r="AW12" s="77"/>
      <c r="AX12" s="77"/>
      <c r="AY12" s="77"/>
      <c r="AZ12" s="77"/>
      <c r="BA12" s="77"/>
      <c r="BB12" s="77"/>
      <c r="BC12" s="77"/>
      <c r="BD12" s="77"/>
      <c r="BE12" s="77"/>
      <c r="BF12" s="77"/>
      <c r="BG12" s="77"/>
      <c r="BH12" s="3"/>
      <c r="BI12" s="3"/>
      <c r="BJ12" s="3"/>
    </row>
    <row r="13" spans="1:75" ht="17.25">
      <c r="A13" s="6"/>
      <c r="B13" s="3" t="s">
        <v>412</v>
      </c>
      <c r="C13" s="3"/>
      <c r="D13" s="3"/>
      <c r="E13" s="3"/>
      <c r="F13" s="3"/>
      <c r="G13" s="3"/>
      <c r="H13" s="3"/>
      <c r="I13" s="18" t="str">
        <f>項目一覧!$C$178</f>
        <v/>
      </c>
      <c r="J13" s="3"/>
      <c r="K13" s="3"/>
      <c r="L13" s="3"/>
      <c r="M13" s="3"/>
      <c r="N13" s="3"/>
      <c r="O13" s="3"/>
      <c r="P13" s="3"/>
      <c r="Q13" s="3"/>
      <c r="R13" s="3"/>
      <c r="S13" s="3"/>
      <c r="T13" s="3"/>
      <c r="U13" s="3"/>
      <c r="V13" s="3"/>
      <c r="W13" s="3"/>
      <c r="X13" s="3"/>
      <c r="Y13" s="3"/>
      <c r="Z13" s="3"/>
      <c r="AA13" s="3"/>
      <c r="AB13" s="3"/>
      <c r="AC13" s="3"/>
      <c r="AE13" s="78"/>
      <c r="AF13" s="77"/>
      <c r="AG13" s="77"/>
      <c r="AH13" s="1567"/>
      <c r="AI13" s="1567"/>
      <c r="AJ13" s="1567"/>
      <c r="AK13" s="1567"/>
      <c r="AL13" s="1567"/>
      <c r="AM13" s="1567"/>
      <c r="AN13" s="1567"/>
      <c r="AO13" s="1567"/>
      <c r="AP13" s="77"/>
      <c r="AQ13" s="77"/>
      <c r="AR13" s="77"/>
      <c r="AS13" s="77"/>
      <c r="AT13" s="77"/>
      <c r="AU13" s="77"/>
      <c r="AV13" s="77"/>
      <c r="AW13" s="77"/>
      <c r="AX13" s="77"/>
      <c r="AY13" s="77"/>
      <c r="AZ13" s="77"/>
      <c r="BA13" s="77"/>
      <c r="BB13" s="77"/>
      <c r="BC13" s="77"/>
      <c r="BD13" s="77"/>
      <c r="BE13" s="77"/>
      <c r="BF13" s="77"/>
      <c r="BG13" s="77"/>
      <c r="BH13" s="3"/>
      <c r="BI13" s="3"/>
      <c r="BJ13" s="3"/>
    </row>
    <row r="14" spans="1:75" ht="17.25">
      <c r="A14" s="6"/>
      <c r="B14" s="3" t="s">
        <v>403</v>
      </c>
      <c r="C14" s="3"/>
      <c r="D14" s="3"/>
      <c r="E14" s="3"/>
      <c r="F14" s="3"/>
      <c r="G14" s="3"/>
      <c r="H14" s="3"/>
      <c r="I14" s="18" t="str">
        <f>項目一覧!$C$180</f>
        <v/>
      </c>
      <c r="J14" s="3"/>
      <c r="K14" s="3"/>
      <c r="L14" s="3"/>
      <c r="M14" s="3"/>
      <c r="N14" s="3"/>
      <c r="O14" s="3"/>
      <c r="P14" s="3"/>
      <c r="Q14" s="3"/>
      <c r="R14" s="3"/>
      <c r="S14" s="3"/>
      <c r="T14" s="3"/>
      <c r="U14" s="3"/>
      <c r="V14" s="3"/>
      <c r="W14" s="3"/>
      <c r="X14" s="3"/>
      <c r="Y14" s="3"/>
      <c r="Z14" s="3"/>
      <c r="AA14" s="3"/>
      <c r="AB14" s="3"/>
      <c r="AC14" s="3"/>
      <c r="AE14" s="78"/>
      <c r="AF14" s="77"/>
      <c r="AG14" s="77"/>
      <c r="AH14" s="1567"/>
      <c r="AI14" s="1567"/>
      <c r="AJ14" s="1567"/>
      <c r="AK14" s="1567"/>
      <c r="AL14" s="1567"/>
      <c r="AM14" s="1567"/>
      <c r="AN14" s="1567"/>
      <c r="AO14" s="1567"/>
      <c r="AP14" s="77"/>
      <c r="AQ14" s="77"/>
      <c r="AR14" s="77"/>
      <c r="AS14" s="77"/>
      <c r="AT14" s="77"/>
      <c r="AU14" s="77"/>
      <c r="AV14" s="77"/>
      <c r="AW14" s="77"/>
      <c r="AX14" s="77"/>
      <c r="AY14" s="77"/>
      <c r="AZ14" s="77"/>
      <c r="BA14" s="77"/>
      <c r="BB14" s="77"/>
      <c r="BC14" s="77"/>
      <c r="BD14" s="77"/>
      <c r="BE14" s="77"/>
      <c r="BF14" s="77"/>
      <c r="BG14" s="77"/>
      <c r="BH14" s="3"/>
      <c r="BI14" s="3"/>
      <c r="BJ14" s="3"/>
    </row>
    <row r="15" spans="1:75" ht="17.25">
      <c r="A15" s="6"/>
      <c r="B15" s="3" t="s">
        <v>434</v>
      </c>
      <c r="C15" s="3"/>
      <c r="D15" s="3"/>
      <c r="E15" s="3"/>
      <c r="F15" s="3"/>
      <c r="G15" s="3"/>
      <c r="H15" s="3"/>
      <c r="I15" s="80" t="str">
        <f>項目一覧!$C$181</f>
        <v/>
      </c>
      <c r="J15" s="3"/>
      <c r="K15" s="3"/>
      <c r="L15" s="3"/>
      <c r="M15" s="3"/>
      <c r="N15" s="3"/>
      <c r="O15" s="3"/>
      <c r="P15" s="3"/>
      <c r="Q15" s="3"/>
      <c r="R15" s="3"/>
      <c r="S15" s="3"/>
      <c r="T15" s="3"/>
      <c r="U15" s="3"/>
      <c r="V15" s="3"/>
      <c r="W15" s="3"/>
      <c r="X15" s="3"/>
      <c r="Y15" s="3"/>
      <c r="Z15" s="3"/>
      <c r="AA15" s="3"/>
      <c r="AB15" s="3"/>
      <c r="AC15" s="3"/>
      <c r="AE15" s="78"/>
      <c r="AF15" s="77"/>
      <c r="AG15" s="77"/>
      <c r="AH15" s="1567"/>
      <c r="AI15" s="1567"/>
      <c r="AJ15" s="1567"/>
      <c r="AK15" s="1567"/>
      <c r="AL15" s="1567"/>
      <c r="AM15" s="1567"/>
      <c r="AN15" s="1567"/>
      <c r="AO15" s="1567"/>
      <c r="AP15" s="1567"/>
      <c r="AQ15" s="1567"/>
      <c r="AR15" s="1567"/>
      <c r="AS15" s="1567"/>
      <c r="AT15" s="1567"/>
      <c r="AU15" s="1567"/>
      <c r="AV15" s="1567"/>
      <c r="AW15" s="1567"/>
      <c r="AX15" s="1567"/>
      <c r="AY15" s="1567"/>
      <c r="AZ15" s="1567"/>
      <c r="BA15" s="1567"/>
      <c r="BB15" s="1567"/>
      <c r="BC15" s="1567"/>
      <c r="BD15" s="1567"/>
      <c r="BE15" s="1567"/>
      <c r="BF15" s="1567"/>
      <c r="BG15" s="1567"/>
      <c r="BH15" s="3"/>
      <c r="BI15" s="3"/>
      <c r="BJ15" s="3"/>
    </row>
    <row r="16" spans="1:75" ht="17.25">
      <c r="A16" s="32"/>
      <c r="B16" s="15" t="s">
        <v>401</v>
      </c>
      <c r="C16" s="15"/>
      <c r="D16" s="15"/>
      <c r="E16" s="15"/>
      <c r="F16" s="15"/>
      <c r="G16" s="15"/>
      <c r="H16" s="15"/>
      <c r="I16" s="79" t="str">
        <f>項目一覧!$C$182</f>
        <v/>
      </c>
      <c r="J16" s="15"/>
      <c r="K16" s="15"/>
      <c r="L16" s="15"/>
      <c r="M16" s="15"/>
      <c r="N16" s="15"/>
      <c r="O16" s="15"/>
      <c r="P16" s="15"/>
      <c r="Q16" s="15"/>
      <c r="R16" s="15"/>
      <c r="S16" s="15"/>
      <c r="T16" s="15"/>
      <c r="U16" s="15"/>
      <c r="V16" s="15"/>
      <c r="W16" s="15"/>
      <c r="X16" s="984"/>
      <c r="Y16" s="984"/>
      <c r="Z16" s="15"/>
      <c r="AA16" s="15"/>
      <c r="AB16" s="15"/>
      <c r="AC16" s="15"/>
      <c r="AE16" s="78"/>
      <c r="AF16" s="77"/>
      <c r="AG16" s="77"/>
      <c r="AH16" s="1567"/>
      <c r="AI16" s="1567"/>
      <c r="AJ16" s="1567"/>
      <c r="AK16" s="1567"/>
      <c r="AL16" s="1567"/>
      <c r="AM16" s="1567"/>
      <c r="AN16" s="1567"/>
      <c r="AO16" s="1567"/>
      <c r="AP16" s="77"/>
      <c r="AQ16" s="77"/>
      <c r="AR16" s="77"/>
      <c r="AS16" s="77"/>
      <c r="AT16" s="77"/>
      <c r="AU16" s="77"/>
      <c r="AV16" s="77"/>
      <c r="AW16" s="77"/>
      <c r="AX16" s="77"/>
      <c r="AY16" s="77"/>
      <c r="AZ16" s="77"/>
      <c r="BA16" s="77"/>
      <c r="BB16" s="77"/>
      <c r="BC16" s="77"/>
      <c r="BD16" s="77"/>
      <c r="BE16" s="77"/>
      <c r="BF16" s="77"/>
      <c r="BG16" s="77"/>
      <c r="BH16" s="3"/>
      <c r="BI16" s="3"/>
      <c r="BJ16" s="3"/>
    </row>
    <row r="17" spans="1:60" ht="17.25">
      <c r="I17" s="81"/>
      <c r="AE17" s="78"/>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row>
    <row r="18" spans="1:60" ht="17.25">
      <c r="A18" s="6" t="s">
        <v>111</v>
      </c>
      <c r="B18" s="3" t="s">
        <v>493</v>
      </c>
      <c r="C18" s="3"/>
      <c r="D18" s="3"/>
      <c r="E18" s="3"/>
      <c r="F18" s="3"/>
      <c r="G18" s="3"/>
      <c r="H18" s="3"/>
      <c r="I18" s="18"/>
      <c r="J18" s="3"/>
      <c r="K18" s="3"/>
      <c r="L18" s="3"/>
      <c r="M18" s="3"/>
      <c r="N18" s="3"/>
      <c r="O18" s="3"/>
      <c r="P18" s="3"/>
      <c r="Q18" s="3"/>
      <c r="R18" s="3"/>
      <c r="S18" s="3"/>
      <c r="T18" s="3"/>
      <c r="U18" s="3"/>
      <c r="V18" s="3"/>
      <c r="W18" s="3"/>
      <c r="X18" s="3"/>
      <c r="Y18" s="3"/>
      <c r="Z18" s="3"/>
      <c r="AA18" s="3"/>
      <c r="AB18" s="3"/>
      <c r="AC18" s="3"/>
      <c r="AE18" s="78"/>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row>
    <row r="19" spans="1:60" ht="17.25">
      <c r="A19" s="6"/>
      <c r="B19" s="3" t="s">
        <v>435</v>
      </c>
      <c r="C19" s="3"/>
      <c r="D19" s="3"/>
      <c r="E19" s="3"/>
      <c r="F19" s="3"/>
      <c r="G19" s="3"/>
      <c r="H19" s="3"/>
      <c r="I19" s="18" t="str">
        <f>項目一覧!$C$185</f>
        <v/>
      </c>
      <c r="J19" s="3"/>
      <c r="K19" s="3"/>
      <c r="L19" s="3"/>
      <c r="M19" s="3"/>
      <c r="N19" s="3"/>
      <c r="O19" s="3"/>
      <c r="P19" s="3"/>
      <c r="Q19" s="3"/>
      <c r="R19" s="3"/>
      <c r="S19" s="3"/>
      <c r="T19" s="3"/>
      <c r="U19" s="3"/>
      <c r="V19" s="3"/>
      <c r="W19" s="3"/>
      <c r="X19" s="3"/>
      <c r="Y19" s="3"/>
      <c r="Z19" s="3"/>
      <c r="AA19" s="3"/>
      <c r="AB19" s="3"/>
      <c r="AC19" s="3"/>
      <c r="AE19" s="78"/>
      <c r="AF19" s="77"/>
      <c r="AG19" s="77"/>
      <c r="AH19" s="1567"/>
      <c r="AI19" s="1567"/>
      <c r="AJ19" s="1567"/>
      <c r="AK19" s="1567"/>
      <c r="AL19" s="1567"/>
      <c r="AM19" s="1567"/>
      <c r="AN19" s="1567"/>
      <c r="AO19" s="1567"/>
      <c r="AP19" s="77"/>
      <c r="AQ19" s="77"/>
      <c r="AR19" s="77"/>
      <c r="AS19" s="77"/>
      <c r="AT19" s="77"/>
      <c r="AU19" s="77"/>
      <c r="AV19" s="77"/>
      <c r="AW19" s="77"/>
      <c r="AX19" s="77"/>
      <c r="AY19" s="77"/>
      <c r="AZ19" s="77"/>
      <c r="BA19" s="77"/>
      <c r="BB19" s="77"/>
      <c r="BC19" s="77"/>
      <c r="BD19" s="77"/>
      <c r="BE19" s="77"/>
      <c r="BF19" s="77"/>
      <c r="BG19" s="77"/>
      <c r="BH19" s="3"/>
    </row>
    <row r="20" spans="1:60" ht="17.25">
      <c r="A20" s="6"/>
      <c r="B20" s="3" t="s">
        <v>412</v>
      </c>
      <c r="C20" s="3"/>
      <c r="D20" s="3"/>
      <c r="E20" s="3"/>
      <c r="F20" s="3"/>
      <c r="G20" s="3"/>
      <c r="H20" s="3"/>
      <c r="I20" s="18" t="str">
        <f>項目一覧!$C$184</f>
        <v/>
      </c>
      <c r="J20" s="3"/>
      <c r="K20" s="3"/>
      <c r="L20" s="3"/>
      <c r="M20" s="3"/>
      <c r="N20" s="3"/>
      <c r="O20" s="3"/>
      <c r="P20" s="3"/>
      <c r="Q20" s="3"/>
      <c r="R20" s="3"/>
      <c r="S20" s="3"/>
      <c r="T20" s="3"/>
      <c r="U20" s="3"/>
      <c r="V20" s="3"/>
      <c r="W20" s="3"/>
      <c r="X20" s="3"/>
      <c r="Y20" s="3"/>
      <c r="Z20" s="3"/>
      <c r="AA20" s="3"/>
      <c r="AB20" s="3"/>
      <c r="AC20" s="3"/>
      <c r="AE20" s="78"/>
      <c r="AF20" s="77"/>
      <c r="AG20" s="77"/>
      <c r="AH20" s="1567"/>
      <c r="AI20" s="1567"/>
      <c r="AJ20" s="1567"/>
      <c r="AK20" s="1567"/>
      <c r="AL20" s="1567"/>
      <c r="AM20" s="1567"/>
      <c r="AN20" s="1567"/>
      <c r="AO20" s="1567"/>
      <c r="AP20" s="77"/>
      <c r="AQ20" s="77"/>
      <c r="AR20" s="77"/>
      <c r="AS20" s="77"/>
      <c r="AT20" s="77"/>
      <c r="AU20" s="77"/>
      <c r="AV20" s="77"/>
      <c r="AW20" s="77"/>
      <c r="AX20" s="77"/>
      <c r="AY20" s="77"/>
      <c r="AZ20" s="77"/>
      <c r="BA20" s="77"/>
      <c r="BB20" s="77"/>
      <c r="BC20" s="77"/>
      <c r="BD20" s="77"/>
      <c r="BE20" s="77"/>
      <c r="BF20" s="77"/>
      <c r="BG20" s="77"/>
      <c r="BH20" s="3"/>
    </row>
    <row r="21" spans="1:60" ht="17.25">
      <c r="A21" s="6"/>
      <c r="B21" s="3" t="s">
        <v>403</v>
      </c>
      <c r="C21" s="3"/>
      <c r="D21" s="3"/>
      <c r="E21" s="3"/>
      <c r="F21" s="3"/>
      <c r="G21" s="3"/>
      <c r="H21" s="3"/>
      <c r="I21" s="18" t="str">
        <f>項目一覧!$C$186</f>
        <v/>
      </c>
      <c r="J21" s="3"/>
      <c r="K21" s="3"/>
      <c r="L21" s="3"/>
      <c r="M21" s="3"/>
      <c r="N21" s="3"/>
      <c r="O21" s="3"/>
      <c r="P21" s="3"/>
      <c r="Q21" s="3"/>
      <c r="R21" s="3"/>
      <c r="S21" s="3"/>
      <c r="T21" s="3"/>
      <c r="U21" s="3"/>
      <c r="V21" s="3"/>
      <c r="W21" s="3"/>
      <c r="X21" s="3"/>
      <c r="Y21" s="3"/>
      <c r="Z21" s="3"/>
      <c r="AA21" s="3"/>
      <c r="AB21" s="3"/>
      <c r="AC21" s="3"/>
      <c r="AE21" s="78"/>
      <c r="AF21" s="77"/>
      <c r="AG21" s="77"/>
      <c r="AH21" s="1567"/>
      <c r="AI21" s="1567"/>
      <c r="AJ21" s="1567"/>
      <c r="AK21" s="1567"/>
      <c r="AL21" s="1567"/>
      <c r="AM21" s="1567"/>
      <c r="AN21" s="1567"/>
      <c r="AO21" s="1567"/>
      <c r="AP21" s="77"/>
      <c r="AQ21" s="77"/>
      <c r="AR21" s="77"/>
      <c r="AS21" s="77"/>
      <c r="AT21" s="77"/>
      <c r="AU21" s="77"/>
      <c r="AV21" s="77"/>
      <c r="AW21" s="77"/>
      <c r="AX21" s="77"/>
      <c r="AY21" s="77"/>
      <c r="AZ21" s="77"/>
      <c r="BA21" s="77"/>
      <c r="BB21" s="77"/>
      <c r="BC21" s="77"/>
      <c r="BD21" s="77"/>
      <c r="BE21" s="77"/>
      <c r="BF21" s="77"/>
      <c r="BG21" s="77"/>
      <c r="BH21" s="3"/>
    </row>
    <row r="22" spans="1:60" ht="17.25">
      <c r="A22" s="6"/>
      <c r="B22" s="3" t="s">
        <v>434</v>
      </c>
      <c r="C22" s="3"/>
      <c r="D22" s="3"/>
      <c r="E22" s="3"/>
      <c r="F22" s="3"/>
      <c r="G22" s="3"/>
      <c r="H22" s="3"/>
      <c r="I22" s="80" t="str">
        <f>項目一覧!$C$187</f>
        <v/>
      </c>
      <c r="J22" s="3"/>
      <c r="K22" s="3"/>
      <c r="L22" s="3"/>
      <c r="M22" s="3"/>
      <c r="N22" s="3"/>
      <c r="O22" s="3"/>
      <c r="P22" s="3"/>
      <c r="Q22" s="3"/>
      <c r="R22" s="3"/>
      <c r="S22" s="3"/>
      <c r="T22" s="3"/>
      <c r="U22" s="3"/>
      <c r="V22" s="3"/>
      <c r="W22" s="3"/>
      <c r="X22" s="3"/>
      <c r="Y22" s="3"/>
      <c r="Z22" s="3"/>
      <c r="AA22" s="3"/>
      <c r="AB22" s="3"/>
      <c r="AC22" s="3"/>
      <c r="AE22" s="78"/>
      <c r="AF22" s="77"/>
      <c r="AG22" s="77"/>
      <c r="AH22" s="1567"/>
      <c r="AI22" s="1567"/>
      <c r="AJ22" s="1567"/>
      <c r="AK22" s="1567"/>
      <c r="AL22" s="1567"/>
      <c r="AM22" s="1567"/>
      <c r="AN22" s="1567"/>
      <c r="AO22" s="1567"/>
      <c r="AP22" s="1567"/>
      <c r="AQ22" s="1567"/>
      <c r="AR22" s="1567"/>
      <c r="AS22" s="1567"/>
      <c r="AT22" s="1567"/>
      <c r="AU22" s="1567"/>
      <c r="AV22" s="1567"/>
      <c r="AW22" s="1567"/>
      <c r="AX22" s="1567"/>
      <c r="AY22" s="1567"/>
      <c r="AZ22" s="1567"/>
      <c r="BA22" s="1567"/>
      <c r="BB22" s="1567"/>
      <c r="BC22" s="1567"/>
      <c r="BD22" s="1567"/>
      <c r="BE22" s="1567"/>
      <c r="BF22" s="1567"/>
      <c r="BG22" s="1567"/>
      <c r="BH22" s="3"/>
    </row>
    <row r="23" spans="1:60" ht="17.25">
      <c r="A23" s="32"/>
      <c r="B23" s="15" t="s">
        <v>401</v>
      </c>
      <c r="C23" s="15"/>
      <c r="D23" s="15"/>
      <c r="E23" s="15"/>
      <c r="F23" s="15"/>
      <c r="G23" s="15"/>
      <c r="H23" s="15"/>
      <c r="I23" s="79" t="str">
        <f>項目一覧!$C$188</f>
        <v/>
      </c>
      <c r="J23" s="15"/>
      <c r="K23" s="15"/>
      <c r="L23" s="15"/>
      <c r="M23" s="15"/>
      <c r="N23" s="15"/>
      <c r="O23" s="15"/>
      <c r="P23" s="15"/>
      <c r="Q23" s="15"/>
      <c r="R23" s="15"/>
      <c r="S23" s="15"/>
      <c r="T23" s="15"/>
      <c r="U23" s="15"/>
      <c r="V23" s="15"/>
      <c r="W23" s="15"/>
      <c r="X23" s="984"/>
      <c r="Y23" s="984"/>
      <c r="Z23" s="15"/>
      <c r="AA23" s="15"/>
      <c r="AB23" s="15"/>
      <c r="AC23" s="15"/>
      <c r="AE23" s="78"/>
      <c r="AF23" s="77"/>
      <c r="AG23" s="77"/>
      <c r="AH23" s="1567"/>
      <c r="AI23" s="1567"/>
      <c r="AJ23" s="1567"/>
      <c r="AK23" s="1567"/>
      <c r="AL23" s="1567"/>
      <c r="AM23" s="1567"/>
      <c r="AN23" s="1567"/>
      <c r="AO23" s="1567"/>
      <c r="AP23" s="77"/>
      <c r="AQ23" s="77"/>
      <c r="AR23" s="77"/>
      <c r="AS23" s="77"/>
      <c r="AT23" s="77"/>
      <c r="AU23" s="77"/>
      <c r="AV23" s="77"/>
      <c r="AW23" s="77"/>
      <c r="AX23" s="77"/>
      <c r="AY23" s="77"/>
      <c r="AZ23" s="77"/>
      <c r="BA23" s="77"/>
      <c r="BB23" s="77"/>
      <c r="BC23" s="77"/>
      <c r="BD23" s="77"/>
      <c r="BE23" s="77"/>
      <c r="BF23" s="77"/>
      <c r="BG23" s="77"/>
      <c r="BH23" s="3"/>
    </row>
    <row r="26" spans="1:60">
      <c r="B26" s="2"/>
      <c r="C26" s="2"/>
      <c r="D26" s="2"/>
      <c r="E26" s="2"/>
      <c r="F26" s="2"/>
      <c r="G26" s="2"/>
      <c r="H26" s="2"/>
      <c r="I26" s="2"/>
      <c r="J26" s="2"/>
      <c r="M26" s="2"/>
    </row>
    <row r="27" spans="1:60">
      <c r="B27" s="76"/>
      <c r="C27" s="76"/>
      <c r="D27" s="76"/>
      <c r="E27" s="76"/>
      <c r="F27" s="76"/>
      <c r="G27" s="76"/>
      <c r="H27" s="76"/>
      <c r="I27" s="76"/>
      <c r="J27" s="76"/>
      <c r="K27" s="76"/>
      <c r="L27" s="76"/>
      <c r="M27" s="76"/>
      <c r="N27" s="76"/>
    </row>
    <row r="28" spans="1:60">
      <c r="B28" s="76"/>
      <c r="C28" s="76"/>
      <c r="D28" s="76"/>
      <c r="E28" s="76"/>
      <c r="F28" s="76"/>
      <c r="G28" s="76"/>
      <c r="H28" s="76"/>
      <c r="I28" s="76"/>
      <c r="J28" s="76"/>
      <c r="K28" s="76"/>
      <c r="L28" s="76"/>
      <c r="M28" s="76"/>
      <c r="N28" s="76"/>
    </row>
    <row r="29" spans="1:60">
      <c r="C29" s="2"/>
      <c r="D29" s="2"/>
      <c r="E29" s="2"/>
      <c r="F29" s="2"/>
      <c r="G29" s="2"/>
      <c r="H29" s="2"/>
      <c r="I29" s="2"/>
      <c r="J29" s="2"/>
      <c r="M29" s="2"/>
    </row>
    <row r="30" spans="1:60">
      <c r="C30" s="76"/>
      <c r="D30" s="76"/>
      <c r="E30" s="76"/>
      <c r="F30" s="76"/>
      <c r="G30" s="76"/>
      <c r="H30" s="76"/>
      <c r="I30" s="76"/>
      <c r="J30" s="76"/>
      <c r="K30" s="76"/>
      <c r="L30" s="76"/>
      <c r="M30" s="76"/>
      <c r="N30" s="76"/>
    </row>
    <row r="31" spans="1:60">
      <c r="B31" s="76"/>
      <c r="C31" s="76"/>
      <c r="D31" s="76"/>
      <c r="E31" s="76"/>
      <c r="F31" s="76"/>
      <c r="G31" s="76"/>
      <c r="H31" s="76"/>
      <c r="I31" s="76"/>
      <c r="J31" s="76"/>
      <c r="K31" s="76"/>
      <c r="L31" s="76"/>
      <c r="M31" s="76"/>
      <c r="N31" s="76"/>
    </row>
    <row r="32" spans="1:60">
      <c r="C32" s="2"/>
      <c r="D32" s="2"/>
      <c r="E32" s="2"/>
      <c r="F32" s="2"/>
      <c r="G32" s="2"/>
      <c r="H32" s="2"/>
      <c r="I32" s="2"/>
      <c r="J32" s="2"/>
      <c r="M32" s="2"/>
    </row>
    <row r="33" spans="2:14">
      <c r="C33" s="76"/>
      <c r="D33" s="76"/>
      <c r="E33" s="76"/>
      <c r="F33" s="76"/>
      <c r="G33" s="76"/>
      <c r="H33" s="76"/>
      <c r="I33" s="76"/>
      <c r="J33" s="76"/>
      <c r="K33" s="76"/>
      <c r="L33" s="76"/>
      <c r="M33" s="76"/>
      <c r="N33" s="76"/>
    </row>
    <row r="34" spans="2:14">
      <c r="B34" s="76"/>
      <c r="C34" s="76"/>
      <c r="D34" s="76"/>
      <c r="E34" s="76"/>
      <c r="F34" s="76"/>
      <c r="G34" s="76"/>
      <c r="H34" s="76"/>
      <c r="I34" s="76"/>
      <c r="J34" s="76"/>
      <c r="K34" s="76"/>
      <c r="L34" s="76"/>
      <c r="M34" s="76"/>
      <c r="N34" s="76"/>
    </row>
    <row r="35" spans="2:14">
      <c r="C35" s="2"/>
      <c r="D35" s="2"/>
      <c r="E35" s="2"/>
      <c r="F35" s="2"/>
      <c r="G35" s="2"/>
      <c r="H35" s="2"/>
      <c r="I35" s="2"/>
      <c r="J35" s="2"/>
      <c r="M35" s="2"/>
    </row>
    <row r="36" spans="2:14">
      <c r="C36" s="76"/>
      <c r="D36" s="76"/>
      <c r="E36" s="76"/>
      <c r="F36" s="76"/>
      <c r="G36" s="76"/>
      <c r="H36" s="76"/>
      <c r="I36" s="76"/>
      <c r="J36" s="76"/>
      <c r="K36" s="76"/>
      <c r="L36" s="76"/>
      <c r="M36" s="76"/>
      <c r="N36" s="76"/>
    </row>
    <row r="37" spans="2:14">
      <c r="B37" s="76"/>
      <c r="C37" s="76"/>
      <c r="D37" s="76"/>
      <c r="E37" s="76"/>
      <c r="F37" s="76"/>
      <c r="G37" s="76"/>
      <c r="H37" s="76"/>
      <c r="I37" s="76"/>
      <c r="J37" s="76"/>
      <c r="K37" s="76"/>
      <c r="L37" s="76"/>
      <c r="M37" s="76"/>
      <c r="N37" s="76"/>
    </row>
  </sheetData>
  <sheetProtection selectLockedCells="1"/>
  <mergeCells count="16">
    <mergeCell ref="T1:W1"/>
    <mergeCell ref="AH15:BG15"/>
    <mergeCell ref="AH16:AO16"/>
    <mergeCell ref="AH23:AO23"/>
    <mergeCell ref="AH19:AO19"/>
    <mergeCell ref="AH20:AO20"/>
    <mergeCell ref="AH21:AO21"/>
    <mergeCell ref="AH22:BG22"/>
    <mergeCell ref="AH14:AO14"/>
    <mergeCell ref="AH9:AO9"/>
    <mergeCell ref="AH12:AO12"/>
    <mergeCell ref="AH5:AO5"/>
    <mergeCell ref="AH6:AO6"/>
    <mergeCell ref="AH7:AO7"/>
    <mergeCell ref="AH13:AO13"/>
    <mergeCell ref="AH8:BG8"/>
  </mergeCells>
  <phoneticPr fontId="2"/>
  <hyperlinks>
    <hyperlink ref="T1:W1" location="作業メニュー!A1" display="作業メニュー" xr:uid="{00000000-0004-0000-0A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AF369"/>
  <sheetViews>
    <sheetView showGridLines="0" zoomScale="90" zoomScaleNormal="90" zoomScaleSheetLayoutView="90" workbookViewId="0">
      <selection activeCell="P1" sqref="P1:S1"/>
    </sheetView>
  </sheetViews>
  <sheetFormatPr defaultColWidth="3.25" defaultRowHeight="13.5"/>
  <cols>
    <col min="1" max="16384" width="3.25" style="1"/>
  </cols>
  <sheetData>
    <row r="1" spans="1:32" s="113" customFormat="1" ht="38.25" customHeight="1" thickBot="1">
      <c r="A1" s="125" t="s">
        <v>53</v>
      </c>
      <c r="P1" s="1577" t="s">
        <v>66</v>
      </c>
      <c r="Q1" s="1578"/>
      <c r="R1" s="1578"/>
      <c r="S1" s="1578"/>
      <c r="AD1" s="74"/>
      <c r="AE1" s="1199" t="s">
        <v>3642</v>
      </c>
    </row>
    <row r="2" spans="1:32" ht="6.75" customHeight="1" thickTop="1"/>
    <row r="3" spans="1:32" ht="12" customHeight="1">
      <c r="A3" s="72"/>
      <c r="B3" s="112" t="s">
        <v>538</v>
      </c>
      <c r="M3" s="1579" t="s">
        <v>548</v>
      </c>
      <c r="N3" s="111"/>
      <c r="O3" s="110"/>
      <c r="P3" s="110"/>
      <c r="Q3" s="110"/>
      <c r="R3" s="110"/>
      <c r="S3" s="110"/>
      <c r="T3" s="109"/>
      <c r="U3" s="1582" t="s">
        <v>537</v>
      </c>
      <c r="V3" s="1552"/>
      <c r="W3" s="1552"/>
      <c r="X3" s="1552"/>
      <c r="Y3" s="1552"/>
      <c r="Z3" s="1552"/>
      <c r="AA3" s="1583"/>
    </row>
    <row r="4" spans="1:32" ht="12.75" customHeight="1">
      <c r="B4" s="1587" t="s">
        <v>3328</v>
      </c>
      <c r="C4" s="1587"/>
      <c r="D4" s="1587"/>
      <c r="E4" s="1587"/>
      <c r="F4" s="1587"/>
      <c r="G4" s="1587"/>
      <c r="H4" s="1587"/>
      <c r="I4" s="1587"/>
      <c r="J4" s="1587"/>
      <c r="K4" s="1587"/>
      <c r="L4" s="1588"/>
      <c r="M4" s="1580"/>
      <c r="U4" s="1584"/>
      <c r="V4" s="1521"/>
      <c r="W4" s="1521"/>
      <c r="X4" s="1521"/>
      <c r="Y4" s="1521"/>
      <c r="Z4" s="1521"/>
      <c r="AA4" s="1585"/>
    </row>
    <row r="5" spans="1:32" ht="17.25" customHeight="1">
      <c r="B5" s="1587"/>
      <c r="C5" s="1587"/>
      <c r="D5" s="1587"/>
      <c r="E5" s="1587"/>
      <c r="F5" s="1587"/>
      <c r="G5" s="1587"/>
      <c r="H5" s="1587"/>
      <c r="I5" s="1587"/>
      <c r="J5" s="1587"/>
      <c r="K5" s="1587"/>
      <c r="L5" s="1588"/>
      <c r="M5" s="1580"/>
      <c r="U5" s="1582" t="s">
        <v>2931</v>
      </c>
      <c r="V5" s="1552"/>
      <c r="W5" s="1552"/>
      <c r="X5" s="1552"/>
      <c r="Y5" s="1552"/>
      <c r="Z5" s="1552"/>
      <c r="AA5" s="1583"/>
    </row>
    <row r="6" spans="1:32" ht="22.5" customHeight="1">
      <c r="B6" s="1587"/>
      <c r="C6" s="1587"/>
      <c r="D6" s="1587"/>
      <c r="E6" s="1587"/>
      <c r="F6" s="1587"/>
      <c r="G6" s="1587"/>
      <c r="H6" s="1587"/>
      <c r="I6" s="1587"/>
      <c r="J6" s="1587"/>
      <c r="K6" s="1587"/>
      <c r="L6" s="1588"/>
      <c r="M6" s="1580"/>
      <c r="U6" s="1584"/>
      <c r="V6" s="1521"/>
      <c r="W6" s="1521"/>
      <c r="X6" s="1521"/>
      <c r="Y6" s="1521"/>
      <c r="Z6" s="1521"/>
      <c r="AA6" s="1585"/>
    </row>
    <row r="7" spans="1:32" ht="35.25" customHeight="1">
      <c r="M7" s="1580"/>
      <c r="U7" s="108" t="s">
        <v>536</v>
      </c>
      <c r="V7" s="38"/>
      <c r="W7" s="107"/>
      <c r="X7" s="107"/>
      <c r="Y7" s="107"/>
      <c r="Z7" s="106"/>
      <c r="AA7" s="105"/>
    </row>
    <row r="8" spans="1:32" ht="20.25" customHeight="1">
      <c r="M8" s="1581"/>
      <c r="N8" s="28"/>
      <c r="O8" s="28"/>
      <c r="P8" s="28"/>
      <c r="Q8" s="28"/>
      <c r="R8" s="28"/>
      <c r="S8" s="28"/>
      <c r="T8" s="104"/>
      <c r="U8" s="103" t="s">
        <v>535</v>
      </c>
      <c r="V8" s="28"/>
      <c r="W8" s="28"/>
      <c r="X8" s="28"/>
      <c r="Y8" s="28"/>
      <c r="Z8" s="102"/>
      <c r="AA8" s="101" t="s">
        <v>113</v>
      </c>
    </row>
    <row r="9" spans="1:32" ht="18" customHeight="1"/>
    <row r="10" spans="1:32" ht="18" customHeight="1"/>
    <row r="11" spans="1:32" ht="18" customHeight="1">
      <c r="A11" s="100" t="s">
        <v>534</v>
      </c>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row>
    <row r="12" spans="1:32" ht="18" customHeight="1">
      <c r="A12" s="15"/>
      <c r="B12" s="15" t="s">
        <v>437</v>
      </c>
      <c r="C12" s="15"/>
      <c r="D12" s="15"/>
      <c r="E12" s="15"/>
      <c r="F12" s="15"/>
      <c r="G12" s="15"/>
      <c r="H12" s="15"/>
      <c r="I12" s="15"/>
      <c r="J12" s="15"/>
      <c r="K12" s="15"/>
      <c r="L12" s="15"/>
      <c r="M12" s="15"/>
      <c r="N12" s="15"/>
      <c r="O12" s="15"/>
      <c r="P12" s="15"/>
      <c r="Q12" s="15"/>
      <c r="R12" s="15"/>
      <c r="S12" s="15"/>
      <c r="T12" s="15"/>
      <c r="U12" s="15"/>
      <c r="V12" s="15"/>
      <c r="W12" s="15"/>
      <c r="X12" s="15"/>
      <c r="Y12" s="15"/>
      <c r="Z12" s="15"/>
      <c r="AA12" s="15"/>
    </row>
    <row r="13" spans="1:32" ht="18" customHeight="1">
      <c r="A13" s="6" t="s">
        <v>202</v>
      </c>
      <c r="B13" s="3" t="s">
        <v>436</v>
      </c>
      <c r="C13" s="3"/>
      <c r="D13" s="3"/>
      <c r="E13" s="3"/>
      <c r="F13" s="3"/>
      <c r="G13" s="3"/>
      <c r="H13" s="3"/>
      <c r="I13" s="3"/>
      <c r="J13" s="3"/>
      <c r="K13" s="3"/>
      <c r="L13" s="3"/>
      <c r="M13" s="3"/>
      <c r="N13" s="3"/>
      <c r="O13" s="3"/>
      <c r="P13" s="3"/>
      <c r="Q13" s="3"/>
      <c r="R13" s="3"/>
      <c r="S13" s="3"/>
      <c r="T13" s="3"/>
      <c r="U13" s="16"/>
      <c r="V13" s="16"/>
      <c r="W13" s="16"/>
      <c r="X13" s="16"/>
      <c r="Y13" s="16"/>
      <c r="Z13" s="16"/>
      <c r="AA13" s="16"/>
      <c r="AE13" s="124" t="s">
        <v>547</v>
      </c>
    </row>
    <row r="14" spans="1:32" ht="18" customHeight="1">
      <c r="A14" s="6"/>
      <c r="B14" s="3" t="s">
        <v>435</v>
      </c>
      <c r="C14" s="3"/>
      <c r="D14" s="3"/>
      <c r="E14" s="3"/>
      <c r="F14" s="3"/>
      <c r="G14" s="3"/>
      <c r="H14" s="3" t="str">
        <f>IF(項目一覧!$C$21=0,"",項目一覧!$C$21&amp;"  ")&amp;IF(項目一覧!$C$5=0,"",項目一覧!$C$5)</f>
        <v xml:space="preserve">  </v>
      </c>
      <c r="J14" s="3"/>
      <c r="K14" s="3"/>
      <c r="L14" s="3"/>
      <c r="M14" s="3"/>
      <c r="N14" s="3" t="str">
        <f>IF(項目一覧!$C$174=0,"",項目一覧!$C$174&amp;"  ")</f>
        <v xml:space="preserve">  </v>
      </c>
      <c r="O14" s="3"/>
      <c r="P14" s="3"/>
      <c r="Q14" s="3"/>
      <c r="R14" s="3"/>
      <c r="S14" s="3" t="str">
        <f>IF(項目一覧!$C$179=0,"",項目一覧!$C$179&amp;"  ")</f>
        <v xml:space="preserve">  </v>
      </c>
      <c r="T14" s="3"/>
      <c r="U14" s="3"/>
      <c r="V14" s="3"/>
      <c r="W14" s="3"/>
      <c r="X14" s="3" t="str">
        <f>IF(項目一覧!$C$185=0,"",項目一覧!$C$185&amp;"  ")</f>
        <v xml:space="preserve">  </v>
      </c>
      <c r="Y14" s="3"/>
      <c r="Z14" s="3"/>
      <c r="AA14" s="3"/>
      <c r="AB14" s="3"/>
      <c r="AF14" s="124" t="s">
        <v>546</v>
      </c>
    </row>
    <row r="15" spans="1:32" ht="18" customHeight="1">
      <c r="A15" s="6"/>
      <c r="B15" s="3" t="s">
        <v>412</v>
      </c>
      <c r="C15" s="3"/>
      <c r="D15" s="3"/>
      <c r="E15" s="3"/>
      <c r="F15" s="3"/>
      <c r="G15" s="3"/>
      <c r="H15" s="3" t="str">
        <f>IF(項目一覧!$C$183=0,"",項目一覧!$C$183&amp;"  ")&amp;IF(項目一覧!$C$4=0,"",項目一覧!$C$4)</f>
        <v xml:space="preserve">  </v>
      </c>
      <c r="J15" s="3"/>
      <c r="K15" s="3"/>
      <c r="L15" s="3"/>
      <c r="M15" s="3"/>
      <c r="N15" s="3" t="str">
        <f>IF(項目一覧!$C$173=0,"",項目一覧!$C$173&amp;"  ")</f>
        <v xml:space="preserve">  </v>
      </c>
      <c r="O15" s="3"/>
      <c r="R15" s="3"/>
      <c r="S15" s="3" t="str">
        <f>IF(項目一覧!$C$178=0,"",項目一覧!$C$178&amp;"  ")</f>
        <v xml:space="preserve">  </v>
      </c>
      <c r="T15" s="3"/>
      <c r="U15" s="3"/>
      <c r="V15" s="3"/>
      <c r="X15" s="3" t="str">
        <f>IF(項目一覧!$C$184=0,"",項目一覧!$C$184&amp;"  ")</f>
        <v xml:space="preserve">  </v>
      </c>
      <c r="Y15" s="3"/>
      <c r="Z15" s="3"/>
      <c r="AA15" s="3"/>
      <c r="AB15" s="3"/>
    </row>
    <row r="16" spans="1:32" ht="18" customHeight="1">
      <c r="A16" s="6"/>
      <c r="B16" s="3" t="s">
        <v>403</v>
      </c>
      <c r="C16" s="3"/>
      <c r="D16" s="3"/>
      <c r="E16" s="3"/>
      <c r="F16" s="3"/>
      <c r="G16" s="3"/>
      <c r="H16" s="18" t="str">
        <f>項目一覧!$C$6</f>
        <v/>
      </c>
      <c r="I16" s="41"/>
      <c r="J16" s="18"/>
      <c r="K16" s="18"/>
      <c r="L16" s="18"/>
      <c r="M16" s="18"/>
      <c r="N16" s="18"/>
      <c r="O16" s="18"/>
      <c r="P16" s="18"/>
      <c r="Q16" s="18"/>
      <c r="R16" s="18"/>
      <c r="S16" s="18"/>
      <c r="T16" s="18"/>
      <c r="U16" s="18"/>
      <c r="V16" s="18"/>
      <c r="W16" s="18"/>
      <c r="X16" s="18"/>
      <c r="Y16" s="18"/>
      <c r="Z16" s="18"/>
      <c r="AA16" s="18"/>
      <c r="AB16" s="41"/>
      <c r="AE16" s="84" t="s">
        <v>545</v>
      </c>
    </row>
    <row r="17" spans="1:32" ht="18" customHeight="1">
      <c r="A17" s="6"/>
      <c r="B17" s="3" t="s">
        <v>434</v>
      </c>
      <c r="C17" s="3"/>
      <c r="D17" s="3"/>
      <c r="E17" s="3"/>
      <c r="F17" s="3"/>
      <c r="G17" s="3"/>
      <c r="H17" s="18" t="str">
        <f>項目一覧!$C$7</f>
        <v/>
      </c>
      <c r="I17" s="123"/>
      <c r="J17" s="123"/>
      <c r="K17" s="123"/>
      <c r="L17" s="123"/>
      <c r="M17" s="123"/>
      <c r="N17" s="123"/>
      <c r="O17" s="123"/>
      <c r="P17" s="123"/>
      <c r="Q17" s="123"/>
      <c r="R17" s="123"/>
      <c r="S17" s="123"/>
      <c r="T17" s="123"/>
      <c r="U17" s="123"/>
      <c r="V17" s="123"/>
      <c r="W17" s="123"/>
      <c r="X17" s="123"/>
      <c r="Y17" s="123"/>
      <c r="Z17" s="123"/>
      <c r="AA17" s="123"/>
      <c r="AB17" s="123"/>
      <c r="AF17" s="84" t="s">
        <v>544</v>
      </c>
    </row>
    <row r="18" spans="1:32" ht="18" customHeight="1">
      <c r="A18" s="32"/>
      <c r="B18" s="15"/>
      <c r="C18" s="15"/>
      <c r="D18" s="15"/>
      <c r="E18" s="15"/>
      <c r="F18" s="15"/>
      <c r="G18" s="15"/>
      <c r="H18" s="27"/>
      <c r="I18" s="39"/>
      <c r="J18" s="27"/>
      <c r="K18" s="27"/>
      <c r="L18" s="27"/>
      <c r="M18" s="27"/>
      <c r="N18" s="27"/>
      <c r="O18" s="27"/>
      <c r="P18" s="27"/>
      <c r="Q18" s="27"/>
      <c r="R18" s="27"/>
      <c r="S18" s="27"/>
      <c r="T18" s="27"/>
      <c r="U18" s="27"/>
      <c r="V18" s="27"/>
      <c r="W18" s="27"/>
      <c r="X18" s="27"/>
      <c r="Y18" s="27"/>
      <c r="Z18" s="27"/>
      <c r="AA18" s="27"/>
      <c r="AB18" s="41"/>
      <c r="AF18" s="1">
        <f>他の建築主入力!F4</f>
        <v>0</v>
      </c>
    </row>
    <row r="19" spans="1:32" ht="18" customHeight="1">
      <c r="A19" s="6" t="s">
        <v>202</v>
      </c>
      <c r="B19" s="3" t="s">
        <v>433</v>
      </c>
      <c r="C19" s="3"/>
      <c r="D19" s="3"/>
      <c r="E19" s="3"/>
      <c r="F19" s="3"/>
      <c r="G19" s="3"/>
      <c r="H19" s="18"/>
      <c r="I19" s="18"/>
      <c r="J19" s="18"/>
      <c r="K19" s="18"/>
      <c r="L19" s="18"/>
      <c r="M19" s="18"/>
      <c r="N19" s="18"/>
      <c r="O19" s="18"/>
      <c r="P19" s="18"/>
      <c r="Q19" s="18"/>
      <c r="R19" s="18"/>
      <c r="S19" s="18"/>
      <c r="T19" s="18"/>
      <c r="U19" s="18"/>
      <c r="V19" s="18"/>
      <c r="W19" s="18"/>
      <c r="X19" s="18"/>
      <c r="Y19" s="18"/>
      <c r="Z19" s="18"/>
      <c r="AA19" s="18"/>
      <c r="AB19" s="41"/>
      <c r="AF19" s="1">
        <f>他の建築主入力!F5</f>
        <v>0</v>
      </c>
    </row>
    <row r="20" spans="1:32" ht="18" customHeight="1">
      <c r="A20" s="6"/>
      <c r="B20" s="3" t="s">
        <v>413</v>
      </c>
      <c r="C20" s="3"/>
      <c r="D20" s="3"/>
      <c r="E20" s="3"/>
      <c r="F20" s="3"/>
      <c r="G20" s="3"/>
      <c r="H20" s="48" t="str">
        <f>IF(項目一覧!$C$9=0,"","("&amp;項目一覧!$C$9&amp;") 建築士  （"&amp;項目一覧!$C$10&amp;"）登録　第　 "&amp;項目一覧!$C$11&amp;"　号")</f>
        <v>() 建築士  （）登録　第　 　号</v>
      </c>
      <c r="I20" s="41"/>
      <c r="J20" s="18"/>
      <c r="K20" s="18"/>
      <c r="L20" s="18"/>
      <c r="M20" s="18"/>
      <c r="N20" s="18"/>
      <c r="O20" s="18"/>
      <c r="P20" s="18"/>
      <c r="Q20" s="18"/>
      <c r="R20" s="18"/>
      <c r="S20" s="18"/>
      <c r="T20" s="18"/>
      <c r="U20" s="18"/>
      <c r="V20" s="18"/>
      <c r="W20" s="18"/>
      <c r="X20" s="18"/>
      <c r="Y20" s="18"/>
      <c r="Z20" s="18"/>
      <c r="AA20" s="18"/>
      <c r="AB20" s="41"/>
      <c r="AF20" s="1">
        <f>他の建築主入力!F6</f>
        <v>0</v>
      </c>
    </row>
    <row r="21" spans="1:32" ht="18" customHeight="1">
      <c r="A21" s="6"/>
      <c r="B21" s="3" t="s">
        <v>412</v>
      </c>
      <c r="C21" s="3"/>
      <c r="D21" s="3"/>
      <c r="E21" s="3"/>
      <c r="F21" s="3"/>
      <c r="G21" s="3"/>
      <c r="H21" s="18" t="str">
        <f>項目一覧!$C$12</f>
        <v/>
      </c>
      <c r="I21" s="41"/>
      <c r="J21" s="18"/>
      <c r="K21" s="18"/>
      <c r="L21" s="18"/>
      <c r="M21" s="18"/>
      <c r="N21" s="18"/>
      <c r="O21" s="18"/>
      <c r="P21" s="18"/>
      <c r="Q21" s="18"/>
      <c r="R21" s="18"/>
      <c r="S21" s="18"/>
      <c r="T21" s="18"/>
      <c r="U21" s="18"/>
      <c r="V21" s="18"/>
      <c r="W21" s="18"/>
      <c r="X21" s="18"/>
      <c r="Y21" s="18"/>
      <c r="Z21" s="18"/>
      <c r="AA21" s="18"/>
      <c r="AB21" s="41"/>
      <c r="AF21" s="1">
        <f>他の建築主入力!F7</f>
        <v>0</v>
      </c>
    </row>
    <row r="22" spans="1:32" ht="18" customHeight="1">
      <c r="A22" s="6"/>
      <c r="B22" s="3" t="s">
        <v>411</v>
      </c>
      <c r="C22" s="3"/>
      <c r="D22" s="3"/>
      <c r="E22" s="3"/>
      <c r="F22" s="3"/>
      <c r="G22" s="3"/>
      <c r="H22" s="48" t="str">
        <f>IF(項目一覧!$C$13=0,"","("&amp;項目一覧!$C$13&amp;") 建築士事務所  （"&amp;項目一覧!$C$14&amp;"）知事登録　第　 "&amp;項目一覧!$C$15&amp;"　号")</f>
        <v>() 建築士事務所  （）知事登録　第　 　号</v>
      </c>
      <c r="I22" s="41"/>
      <c r="J22" s="18"/>
      <c r="K22" s="18"/>
      <c r="L22" s="18"/>
      <c r="M22" s="18"/>
      <c r="N22" s="18"/>
      <c r="O22" s="18"/>
      <c r="P22" s="18"/>
      <c r="Q22" s="18"/>
      <c r="R22" s="18"/>
      <c r="S22" s="18"/>
      <c r="T22" s="18"/>
      <c r="U22" s="18"/>
      <c r="V22" s="18"/>
      <c r="W22" s="18"/>
      <c r="X22" s="18"/>
      <c r="Y22" s="18"/>
      <c r="Z22" s="18"/>
      <c r="AA22" s="18"/>
      <c r="AB22" s="41"/>
      <c r="AF22" s="84" t="s">
        <v>543</v>
      </c>
    </row>
    <row r="23" spans="1:32" ht="18" customHeight="1">
      <c r="A23" s="6"/>
      <c r="B23" s="3"/>
      <c r="C23" s="3"/>
      <c r="D23" s="3"/>
      <c r="E23" s="3"/>
      <c r="F23" s="3"/>
      <c r="G23" s="3"/>
      <c r="H23" s="18" t="str">
        <f>項目一覧!$C$16</f>
        <v/>
      </c>
      <c r="I23" s="41"/>
      <c r="J23" s="18"/>
      <c r="K23" s="18"/>
      <c r="L23" s="18"/>
      <c r="M23" s="18"/>
      <c r="N23" s="18"/>
      <c r="O23" s="18"/>
      <c r="P23" s="18"/>
      <c r="Q23" s="18"/>
      <c r="R23" s="18"/>
      <c r="S23" s="18"/>
      <c r="T23" s="18"/>
      <c r="U23" s="18"/>
      <c r="V23" s="18"/>
      <c r="W23" s="18"/>
      <c r="X23" s="18"/>
      <c r="Y23" s="18"/>
      <c r="Z23" s="18"/>
      <c r="AA23" s="18"/>
      <c r="AB23" s="41"/>
      <c r="AF23" s="1">
        <f>他の建築主入力!F12</f>
        <v>0</v>
      </c>
    </row>
    <row r="24" spans="1:32" ht="18" customHeight="1">
      <c r="A24" s="6"/>
      <c r="B24" s="3" t="s">
        <v>410</v>
      </c>
      <c r="C24" s="3"/>
      <c r="D24" s="3"/>
      <c r="E24" s="3"/>
      <c r="F24" s="3"/>
      <c r="G24" s="3"/>
      <c r="H24" s="18" t="str">
        <f>項目一覧!$C$17</f>
        <v/>
      </c>
      <c r="I24" s="41"/>
      <c r="J24" s="18"/>
      <c r="K24" s="18"/>
      <c r="L24" s="18"/>
      <c r="M24" s="18"/>
      <c r="N24" s="18"/>
      <c r="O24" s="18"/>
      <c r="P24" s="18"/>
      <c r="Q24" s="18"/>
      <c r="R24" s="18"/>
      <c r="S24" s="18"/>
      <c r="T24" s="18"/>
      <c r="U24" s="18"/>
      <c r="V24" s="18"/>
      <c r="W24" s="18"/>
      <c r="X24" s="18"/>
      <c r="Y24" s="18"/>
      <c r="Z24" s="18"/>
      <c r="AA24" s="18"/>
      <c r="AB24" s="41"/>
      <c r="AF24" s="1">
        <f>他の建築主入力!F13</f>
        <v>0</v>
      </c>
    </row>
    <row r="25" spans="1:32" ht="18" customHeight="1">
      <c r="A25" s="6"/>
      <c r="B25" s="3" t="s">
        <v>409</v>
      </c>
      <c r="C25" s="3"/>
      <c r="D25" s="3"/>
      <c r="E25" s="3"/>
      <c r="F25" s="3"/>
      <c r="G25" s="3"/>
      <c r="H25" s="1489" t="str">
        <f>項目一覧!$C$18</f>
        <v/>
      </c>
      <c r="I25" s="1489"/>
      <c r="J25" s="1489"/>
      <c r="K25" s="1489"/>
      <c r="L25" s="1489"/>
      <c r="M25" s="1489"/>
      <c r="N25" s="1489"/>
      <c r="O25" s="1489"/>
      <c r="P25" s="1489"/>
      <c r="Q25" s="1489"/>
      <c r="R25" s="1489"/>
      <c r="S25" s="1489"/>
      <c r="T25" s="1489"/>
      <c r="U25" s="1489"/>
      <c r="V25" s="1489"/>
      <c r="W25" s="1489"/>
      <c r="X25" s="1489"/>
      <c r="Y25" s="1489"/>
      <c r="Z25" s="1489"/>
      <c r="AA25" s="1489"/>
      <c r="AB25" s="1489"/>
      <c r="AF25" s="1">
        <f>他の建築主入力!F14</f>
        <v>0</v>
      </c>
    </row>
    <row r="26" spans="1:32" ht="18" customHeight="1">
      <c r="A26" s="32"/>
      <c r="B26" s="15" t="s">
        <v>408</v>
      </c>
      <c r="C26" s="15"/>
      <c r="D26" s="15"/>
      <c r="E26" s="15"/>
      <c r="F26" s="15"/>
      <c r="G26" s="15"/>
      <c r="H26" s="27" t="str">
        <f>項目一覧!$C$19</f>
        <v/>
      </c>
      <c r="I26" s="39"/>
      <c r="J26" s="27"/>
      <c r="K26" s="27"/>
      <c r="L26" s="27"/>
      <c r="M26" s="27"/>
      <c r="N26" s="27"/>
      <c r="O26" s="27"/>
      <c r="P26" s="27"/>
      <c r="Q26" s="27"/>
      <c r="R26" s="27"/>
      <c r="S26" s="27"/>
      <c r="T26" s="27"/>
      <c r="U26" s="27"/>
      <c r="V26" s="27"/>
      <c r="W26" s="27"/>
      <c r="X26" s="27"/>
      <c r="Y26" s="27"/>
      <c r="Z26" s="27"/>
      <c r="AA26" s="27"/>
      <c r="AB26" s="41"/>
      <c r="AF26" s="1">
        <f>他の建築主入力!F15</f>
        <v>0</v>
      </c>
    </row>
    <row r="27" spans="1:32" ht="18" customHeight="1">
      <c r="A27" s="6" t="s">
        <v>202</v>
      </c>
      <c r="B27" s="3" t="s">
        <v>432</v>
      </c>
      <c r="C27" s="3"/>
      <c r="D27" s="3"/>
      <c r="E27" s="3"/>
      <c r="F27" s="3"/>
      <c r="G27" s="3"/>
      <c r="H27" s="18"/>
      <c r="I27" s="18"/>
      <c r="J27" s="18"/>
      <c r="K27" s="18"/>
      <c r="L27" s="18"/>
      <c r="M27" s="18"/>
      <c r="N27" s="18"/>
      <c r="O27" s="18"/>
      <c r="P27" s="18"/>
      <c r="Q27" s="18"/>
      <c r="R27" s="18"/>
      <c r="S27" s="18"/>
      <c r="T27" s="18"/>
      <c r="U27" s="18"/>
      <c r="V27" s="18"/>
      <c r="W27" s="18"/>
      <c r="X27" s="18"/>
      <c r="Y27" s="18"/>
      <c r="Z27" s="18"/>
      <c r="AA27" s="18"/>
      <c r="AB27" s="41"/>
      <c r="AF27" s="84" t="s">
        <v>542</v>
      </c>
    </row>
    <row r="28" spans="1:32" ht="18" customHeight="1">
      <c r="A28" s="6"/>
      <c r="B28" s="3" t="s">
        <v>431</v>
      </c>
      <c r="C28" s="3"/>
      <c r="D28" s="3"/>
      <c r="E28" s="3"/>
      <c r="F28" s="3"/>
      <c r="G28" s="3"/>
      <c r="H28" s="18"/>
      <c r="I28" s="18"/>
      <c r="J28" s="18"/>
      <c r="K28" s="18"/>
      <c r="L28" s="18"/>
      <c r="M28" s="18"/>
      <c r="N28" s="18"/>
      <c r="O28" s="18"/>
      <c r="P28" s="18"/>
      <c r="Q28" s="18"/>
      <c r="R28" s="18"/>
      <c r="S28" s="18"/>
      <c r="T28" s="18"/>
      <c r="U28" s="18"/>
      <c r="V28" s="18"/>
      <c r="W28" s="18"/>
      <c r="X28" s="18"/>
      <c r="Y28" s="18"/>
      <c r="Z28" s="18"/>
      <c r="AA28" s="18"/>
      <c r="AB28" s="41"/>
      <c r="AF28" s="1">
        <f>他の建築主入力!F20</f>
        <v>0</v>
      </c>
    </row>
    <row r="29" spans="1:32" ht="18" customHeight="1">
      <c r="A29" s="6"/>
      <c r="B29" s="3" t="s">
        <v>413</v>
      </c>
      <c r="C29" s="3"/>
      <c r="D29" s="3"/>
      <c r="E29" s="3"/>
      <c r="F29" s="3"/>
      <c r="G29" s="3"/>
      <c r="H29" s="48" t="str">
        <f>IF(項目一覧!$C$22=0,"","("&amp;項目一覧!$C$22&amp;") 建築士  （"&amp;項目一覧!$C$23&amp;"）登録　第　 "&amp;項目一覧!$C$24&amp;"　号")</f>
        <v>() 建築士  （）登録　第　 　号</v>
      </c>
      <c r="I29" s="41"/>
      <c r="J29" s="18"/>
      <c r="K29" s="18"/>
      <c r="L29" s="18"/>
      <c r="M29" s="18"/>
      <c r="N29" s="18"/>
      <c r="O29" s="18"/>
      <c r="P29" s="18"/>
      <c r="Q29" s="18"/>
      <c r="R29" s="18"/>
      <c r="S29" s="18"/>
      <c r="T29" s="18"/>
      <c r="U29" s="18"/>
      <c r="V29" s="18"/>
      <c r="W29" s="18"/>
      <c r="X29" s="18"/>
      <c r="Y29" s="18"/>
      <c r="Z29" s="18"/>
      <c r="AA29" s="18"/>
      <c r="AB29" s="41"/>
      <c r="AF29" s="1">
        <f>他の建築主入力!F21</f>
        <v>0</v>
      </c>
    </row>
    <row r="30" spans="1:32" ht="18" customHeight="1">
      <c r="A30" s="6"/>
      <c r="B30" s="3" t="s">
        <v>412</v>
      </c>
      <c r="C30" s="3"/>
      <c r="D30" s="3"/>
      <c r="E30" s="3"/>
      <c r="F30" s="3"/>
      <c r="G30" s="3"/>
      <c r="H30" s="18" t="str">
        <f>項目一覧!$C$25</f>
        <v/>
      </c>
      <c r="I30" s="41"/>
      <c r="J30" s="18"/>
      <c r="K30" s="18"/>
      <c r="L30" s="18"/>
      <c r="M30" s="18"/>
      <c r="N30" s="18"/>
      <c r="O30" s="18"/>
      <c r="P30" s="18"/>
      <c r="Q30" s="18"/>
      <c r="R30" s="18"/>
      <c r="S30" s="18"/>
      <c r="T30" s="18"/>
      <c r="U30" s="18"/>
      <c r="V30" s="18"/>
      <c r="W30" s="18"/>
      <c r="X30" s="18"/>
      <c r="Y30" s="18"/>
      <c r="Z30" s="18"/>
      <c r="AA30" s="18"/>
      <c r="AB30" s="41"/>
      <c r="AF30" s="1">
        <f>他の建築主入力!F22</f>
        <v>0</v>
      </c>
    </row>
    <row r="31" spans="1:32" ht="18" customHeight="1">
      <c r="A31" s="7"/>
      <c r="B31" s="3" t="s">
        <v>411</v>
      </c>
      <c r="C31" s="3"/>
      <c r="D31" s="3"/>
      <c r="E31" s="3"/>
      <c r="F31" s="3"/>
      <c r="G31" s="3"/>
      <c r="H31" s="48" t="str">
        <f>IF(項目一覧!$C$27=0,"","("&amp;項目一覧!$C$27&amp;") 建築士事務所  （"&amp;項目一覧!$C$28&amp;"）知事登録　第　 "&amp;項目一覧!$C$29&amp;"　号")</f>
        <v>() 建築士事務所  （）知事登録　第　 　号</v>
      </c>
      <c r="I31" s="41"/>
      <c r="J31" s="18"/>
      <c r="K31" s="18"/>
      <c r="L31" s="18"/>
      <c r="M31" s="18"/>
      <c r="N31" s="18"/>
      <c r="O31" s="18"/>
      <c r="P31" s="18"/>
      <c r="Q31" s="18"/>
      <c r="R31" s="18"/>
      <c r="S31" s="18"/>
      <c r="T31" s="18"/>
      <c r="U31" s="18"/>
      <c r="V31" s="18"/>
      <c r="W31" s="18"/>
      <c r="X31" s="18"/>
      <c r="Y31" s="18"/>
      <c r="Z31" s="18"/>
      <c r="AA31" s="18"/>
      <c r="AB31" s="41"/>
      <c r="AF31" s="1">
        <f>他の建築主入力!F23</f>
        <v>0</v>
      </c>
    </row>
    <row r="32" spans="1:32" ht="18" customHeight="1">
      <c r="A32" s="7"/>
      <c r="B32" s="3"/>
      <c r="C32" s="3"/>
      <c r="D32" s="3"/>
      <c r="E32" s="3"/>
      <c r="F32" s="3"/>
      <c r="G32" s="3"/>
      <c r="H32" s="18" t="str">
        <f>項目一覧!$C$30</f>
        <v/>
      </c>
      <c r="I32" s="41"/>
      <c r="J32" s="18"/>
      <c r="K32" s="18"/>
      <c r="L32" s="18"/>
      <c r="M32" s="18"/>
      <c r="N32" s="18"/>
      <c r="O32" s="18"/>
      <c r="P32" s="18"/>
      <c r="Q32" s="18"/>
      <c r="R32" s="18"/>
      <c r="S32" s="18"/>
      <c r="T32" s="18"/>
      <c r="U32" s="18"/>
      <c r="V32" s="18"/>
      <c r="W32" s="18"/>
      <c r="X32" s="18"/>
      <c r="Y32" s="18"/>
      <c r="Z32" s="18"/>
      <c r="AA32" s="18"/>
      <c r="AB32" s="41"/>
    </row>
    <row r="33" spans="1:32" ht="18" customHeight="1">
      <c r="A33" s="7"/>
      <c r="B33" s="3" t="s">
        <v>410</v>
      </c>
      <c r="C33" s="3"/>
      <c r="D33" s="3"/>
      <c r="E33" s="3"/>
      <c r="F33" s="3"/>
      <c r="G33" s="3"/>
      <c r="H33" s="18" t="str">
        <f>項目一覧!$C$31</f>
        <v/>
      </c>
      <c r="I33" s="41"/>
      <c r="J33" s="18"/>
      <c r="K33" s="18"/>
      <c r="L33" s="18"/>
      <c r="M33" s="18"/>
      <c r="N33" s="18"/>
      <c r="O33" s="18"/>
      <c r="P33" s="18"/>
      <c r="Q33" s="18"/>
      <c r="R33" s="18"/>
      <c r="S33" s="18"/>
      <c r="T33" s="18"/>
      <c r="U33" s="18"/>
      <c r="V33" s="18"/>
      <c r="W33" s="18"/>
      <c r="X33" s="18"/>
      <c r="Y33" s="18"/>
      <c r="Z33" s="18"/>
      <c r="AA33" s="18"/>
      <c r="AB33" s="41"/>
    </row>
    <row r="34" spans="1:32" ht="18" customHeight="1">
      <c r="A34" s="7"/>
      <c r="B34" s="3" t="s">
        <v>409</v>
      </c>
      <c r="C34" s="3"/>
      <c r="D34" s="3"/>
      <c r="E34" s="3"/>
      <c r="F34" s="3"/>
      <c r="G34" s="3"/>
      <c r="H34" s="1489" t="str">
        <f>項目一覧!$C$32</f>
        <v/>
      </c>
      <c r="I34" s="1489"/>
      <c r="J34" s="1489"/>
      <c r="K34" s="1489"/>
      <c r="L34" s="1489"/>
      <c r="M34" s="1489"/>
      <c r="N34" s="1489"/>
      <c r="O34" s="1489"/>
      <c r="P34" s="1489"/>
      <c r="Q34" s="1489"/>
      <c r="R34" s="1489"/>
      <c r="S34" s="1489"/>
      <c r="T34" s="1489"/>
      <c r="U34" s="1489"/>
      <c r="V34" s="1489"/>
      <c r="W34" s="1489"/>
      <c r="X34" s="1489"/>
      <c r="Y34" s="1489"/>
      <c r="Z34" s="1489"/>
      <c r="AA34" s="1489"/>
      <c r="AB34" s="1489"/>
    </row>
    <row r="35" spans="1:32" ht="18" customHeight="1">
      <c r="A35" s="7"/>
      <c r="B35" s="3" t="s">
        <v>408</v>
      </c>
      <c r="C35" s="3"/>
      <c r="D35" s="3"/>
      <c r="E35" s="3"/>
      <c r="F35" s="3"/>
      <c r="G35" s="3"/>
      <c r="H35" s="18" t="str">
        <f>項目一覧!$C$33</f>
        <v/>
      </c>
      <c r="I35" s="41"/>
      <c r="J35" s="18"/>
      <c r="K35" s="18"/>
      <c r="L35" s="18"/>
      <c r="M35" s="18"/>
      <c r="N35" s="18"/>
      <c r="O35" s="18"/>
      <c r="P35" s="18"/>
      <c r="Q35" s="18"/>
      <c r="R35" s="18"/>
      <c r="S35" s="18"/>
      <c r="T35" s="18"/>
      <c r="U35" s="18"/>
      <c r="V35" s="18"/>
      <c r="W35" s="18"/>
      <c r="X35" s="18"/>
      <c r="Y35" s="18"/>
      <c r="Z35" s="18"/>
      <c r="AA35" s="18"/>
      <c r="AB35" s="41"/>
    </row>
    <row r="36" spans="1:32" ht="18" customHeight="1">
      <c r="A36" s="7"/>
      <c r="B36" s="34" t="s">
        <v>429</v>
      </c>
      <c r="C36" s="3"/>
      <c r="D36" s="3"/>
      <c r="E36" s="3"/>
      <c r="F36" s="3"/>
      <c r="G36" s="3"/>
      <c r="H36" s="18"/>
      <c r="I36" s="18"/>
      <c r="J36" s="1488" t="str">
        <f>項目一覧!$C$35</f>
        <v/>
      </c>
      <c r="K36" s="1488"/>
      <c r="L36" s="1488"/>
      <c r="M36" s="1488"/>
      <c r="N36" s="1488"/>
      <c r="O36" s="1488"/>
      <c r="P36" s="1488"/>
      <c r="Q36" s="1488"/>
      <c r="R36" s="1488"/>
      <c r="S36" s="1488"/>
      <c r="T36" s="1488"/>
      <c r="U36" s="1488"/>
      <c r="V36" s="1488"/>
      <c r="W36" s="1488"/>
      <c r="X36" s="1488"/>
      <c r="Y36" s="1488"/>
      <c r="Z36" s="1488"/>
      <c r="AA36" s="1488"/>
      <c r="AB36" s="18"/>
      <c r="AC36" s="3"/>
    </row>
    <row r="37" spans="1:32" ht="18" customHeight="1">
      <c r="A37" s="7"/>
      <c r="B37" s="34"/>
      <c r="C37" s="3"/>
      <c r="D37" s="3"/>
      <c r="E37" s="3"/>
      <c r="F37" s="3"/>
      <c r="G37" s="3"/>
      <c r="H37" s="18"/>
      <c r="I37" s="18"/>
      <c r="J37" s="1488"/>
      <c r="K37" s="1488"/>
      <c r="L37" s="1488"/>
      <c r="M37" s="1488"/>
      <c r="N37" s="1488"/>
      <c r="O37" s="1488"/>
      <c r="P37" s="1488"/>
      <c r="Q37" s="1488"/>
      <c r="R37" s="1488"/>
      <c r="S37" s="1488"/>
      <c r="T37" s="1488"/>
      <c r="U37" s="1488"/>
      <c r="V37" s="1488"/>
      <c r="W37" s="1488"/>
      <c r="X37" s="1488"/>
      <c r="Y37" s="1488"/>
      <c r="Z37" s="1488"/>
      <c r="AA37" s="1488"/>
      <c r="AB37" s="18"/>
      <c r="AC37" s="3"/>
    </row>
    <row r="38" spans="1:32" ht="18" customHeight="1">
      <c r="A38" s="7"/>
      <c r="B38" s="34" t="s">
        <v>541</v>
      </c>
      <c r="C38" s="3"/>
      <c r="D38" s="3"/>
      <c r="E38" s="3"/>
      <c r="F38" s="3"/>
      <c r="G38" s="3"/>
      <c r="H38" s="18"/>
      <c r="I38" s="41"/>
      <c r="J38" s="18"/>
      <c r="K38" s="18"/>
      <c r="L38" s="18"/>
      <c r="M38" s="18"/>
      <c r="N38" s="18"/>
      <c r="O38" s="18"/>
      <c r="P38" s="18"/>
      <c r="Q38" s="18"/>
      <c r="R38" s="18"/>
      <c r="S38" s="18"/>
      <c r="T38" s="18"/>
      <c r="U38" s="18"/>
      <c r="V38" s="18"/>
      <c r="W38" s="18"/>
      <c r="X38" s="18"/>
      <c r="Y38" s="18"/>
      <c r="Z38" s="18"/>
      <c r="AA38" s="18"/>
      <c r="AB38" s="41"/>
    </row>
    <row r="39" spans="1:32" ht="18" customHeight="1">
      <c r="A39" s="6"/>
      <c r="B39" s="3" t="s">
        <v>413</v>
      </c>
      <c r="C39" s="3"/>
      <c r="D39" s="3"/>
      <c r="E39" s="3"/>
      <c r="F39" s="3"/>
      <c r="G39" s="3"/>
      <c r="H39" s="48" t="str">
        <f>IF(項目一覧!$C$189=0,"","("&amp;項目一覧!$C$189&amp;") 建築士  （"&amp;項目一覧!$C$190&amp;"）登録　第　 "&amp;項目一覧!$C$191&amp;"　号")</f>
        <v>() 建築士  （）登録　第　 　号</v>
      </c>
      <c r="I39" s="41"/>
      <c r="J39" s="18"/>
      <c r="K39" s="18"/>
      <c r="L39" s="18"/>
      <c r="M39" s="18"/>
      <c r="N39" s="18"/>
      <c r="O39" s="18"/>
      <c r="P39" s="18"/>
      <c r="Q39" s="18"/>
      <c r="R39" s="18"/>
      <c r="S39" s="18"/>
      <c r="T39" s="18"/>
      <c r="U39" s="18"/>
      <c r="V39" s="18"/>
      <c r="W39" s="18"/>
      <c r="X39" s="18"/>
      <c r="Y39" s="18"/>
      <c r="Z39" s="18"/>
      <c r="AA39" s="18"/>
      <c r="AB39" s="41"/>
      <c r="AF39" s="1">
        <f>他の建築主入力!F30</f>
        <v>0</v>
      </c>
    </row>
    <row r="40" spans="1:32" ht="18" customHeight="1">
      <c r="A40" s="6"/>
      <c r="B40" s="3" t="s">
        <v>412</v>
      </c>
      <c r="C40" s="3"/>
      <c r="D40" s="3"/>
      <c r="E40" s="3"/>
      <c r="F40" s="3"/>
      <c r="G40" s="3"/>
      <c r="H40" s="18" t="str">
        <f>項目一覧!$C$192</f>
        <v/>
      </c>
      <c r="I40" s="41"/>
      <c r="J40" s="18"/>
      <c r="K40" s="18"/>
      <c r="L40" s="18"/>
      <c r="M40" s="18"/>
      <c r="N40" s="18"/>
      <c r="O40" s="18"/>
      <c r="P40" s="18"/>
      <c r="Q40" s="18"/>
      <c r="R40" s="18"/>
      <c r="S40" s="18"/>
      <c r="T40" s="18"/>
      <c r="U40" s="18"/>
      <c r="V40" s="18"/>
      <c r="W40" s="18"/>
      <c r="X40" s="18"/>
      <c r="Y40" s="18"/>
      <c r="Z40" s="18"/>
      <c r="AA40" s="18"/>
      <c r="AB40" s="41"/>
      <c r="AF40" s="1">
        <f>他の建築主入力!F31</f>
        <v>0</v>
      </c>
    </row>
    <row r="41" spans="1:32" ht="18" customHeight="1">
      <c r="A41" s="7"/>
      <c r="B41" s="3" t="s">
        <v>411</v>
      </c>
      <c r="C41" s="3"/>
      <c r="D41" s="3"/>
      <c r="E41" s="3"/>
      <c r="F41" s="3"/>
      <c r="G41" s="3"/>
      <c r="H41" s="48" t="str">
        <f>IF(項目一覧!$C$194=0,"","("&amp;項目一覧!$C$194&amp;") 建築士事務所  （"&amp;項目一覧!$C$195&amp;"）知事登録　第　 "&amp;項目一覧!$C$196&amp;"　号")</f>
        <v>() 建築士事務所  （）知事登録　第　 　号</v>
      </c>
      <c r="I41" s="41"/>
      <c r="J41" s="18"/>
      <c r="K41" s="18"/>
      <c r="L41" s="18"/>
      <c r="M41" s="18"/>
      <c r="N41" s="18"/>
      <c r="O41" s="18"/>
      <c r="P41" s="18"/>
      <c r="Q41" s="18"/>
      <c r="R41" s="18"/>
      <c r="S41" s="18"/>
      <c r="T41" s="18"/>
      <c r="U41" s="18"/>
      <c r="V41" s="18"/>
      <c r="W41" s="18"/>
      <c r="X41" s="18"/>
      <c r="Y41" s="18"/>
      <c r="Z41" s="18"/>
      <c r="AA41" s="18"/>
      <c r="AB41" s="41"/>
      <c r="AF41" s="1">
        <f>他の建築主入力!F32</f>
        <v>0</v>
      </c>
    </row>
    <row r="42" spans="1:32" ht="18" customHeight="1">
      <c r="A42" s="7"/>
      <c r="B42" s="3"/>
      <c r="C42" s="3"/>
      <c r="D42" s="3"/>
      <c r="E42" s="3"/>
      <c r="F42" s="3"/>
      <c r="G42" s="3"/>
      <c r="H42" s="18" t="str">
        <f>項目一覧!$C$197</f>
        <v/>
      </c>
      <c r="I42" s="41"/>
      <c r="J42" s="18"/>
      <c r="K42" s="18"/>
      <c r="L42" s="18"/>
      <c r="M42" s="18"/>
      <c r="N42" s="18"/>
      <c r="O42" s="18"/>
      <c r="P42" s="18"/>
      <c r="Q42" s="18"/>
      <c r="R42" s="18"/>
      <c r="S42" s="18"/>
      <c r="T42" s="18"/>
      <c r="U42" s="18"/>
      <c r="V42" s="18"/>
      <c r="W42" s="18"/>
      <c r="X42" s="18"/>
      <c r="Y42" s="18"/>
      <c r="Z42" s="18"/>
      <c r="AA42" s="18"/>
      <c r="AB42" s="41"/>
    </row>
    <row r="43" spans="1:32" ht="18" customHeight="1">
      <c r="A43" s="7"/>
      <c r="B43" s="3" t="s">
        <v>410</v>
      </c>
      <c r="C43" s="3"/>
      <c r="D43" s="3"/>
      <c r="E43" s="3"/>
      <c r="F43" s="3"/>
      <c r="G43" s="3"/>
      <c r="H43" s="18" t="str">
        <f>項目一覧!$C$198</f>
        <v/>
      </c>
      <c r="I43" s="41"/>
      <c r="J43" s="18"/>
      <c r="K43" s="18"/>
      <c r="L43" s="18"/>
      <c r="M43" s="18"/>
      <c r="N43" s="18"/>
      <c r="O43" s="18"/>
      <c r="P43" s="18"/>
      <c r="Q43" s="18"/>
      <c r="R43" s="18"/>
      <c r="S43" s="18"/>
      <c r="T43" s="18"/>
      <c r="U43" s="18"/>
      <c r="V43" s="18"/>
      <c r="W43" s="18"/>
      <c r="X43" s="18"/>
      <c r="Y43" s="18"/>
      <c r="Z43" s="18"/>
      <c r="AA43" s="18"/>
      <c r="AB43" s="41"/>
    </row>
    <row r="44" spans="1:32" ht="18" customHeight="1">
      <c r="A44" s="7"/>
      <c r="B44" s="3" t="s">
        <v>409</v>
      </c>
      <c r="C44" s="3"/>
      <c r="D44" s="3"/>
      <c r="E44" s="3"/>
      <c r="F44" s="3"/>
      <c r="G44" s="3"/>
      <c r="H44" s="1489" t="str">
        <f>項目一覧!$C$199</f>
        <v/>
      </c>
      <c r="I44" s="1489"/>
      <c r="J44" s="1489"/>
      <c r="K44" s="1489"/>
      <c r="L44" s="1489"/>
      <c r="M44" s="1489"/>
      <c r="N44" s="1489"/>
      <c r="O44" s="1489"/>
      <c r="P44" s="1489"/>
      <c r="Q44" s="1489"/>
      <c r="R44" s="1489"/>
      <c r="S44" s="1489"/>
      <c r="T44" s="1489"/>
      <c r="U44" s="1489"/>
      <c r="V44" s="1489"/>
      <c r="W44" s="1489"/>
      <c r="X44" s="1489"/>
      <c r="Y44" s="1489"/>
      <c r="Z44" s="1489"/>
      <c r="AA44" s="1489"/>
      <c r="AB44" s="1489"/>
    </row>
    <row r="45" spans="1:32" ht="18" customHeight="1">
      <c r="A45" s="7"/>
      <c r="B45" s="3" t="s">
        <v>408</v>
      </c>
      <c r="C45" s="3"/>
      <c r="D45" s="3"/>
      <c r="E45" s="3"/>
      <c r="F45" s="3"/>
      <c r="G45" s="3"/>
      <c r="H45" s="18" t="str">
        <f>項目一覧!$C$200</f>
        <v/>
      </c>
      <c r="I45" s="41"/>
      <c r="J45" s="18"/>
      <c r="K45" s="18"/>
      <c r="L45" s="18"/>
      <c r="M45" s="18"/>
      <c r="N45" s="18"/>
      <c r="O45" s="18"/>
      <c r="P45" s="18"/>
      <c r="Q45" s="18"/>
      <c r="R45" s="18"/>
      <c r="S45" s="18"/>
      <c r="T45" s="18"/>
      <c r="U45" s="18"/>
      <c r="V45" s="18"/>
      <c r="W45" s="18"/>
      <c r="X45" s="18"/>
      <c r="Y45" s="18"/>
      <c r="Z45" s="18"/>
      <c r="AA45" s="18"/>
      <c r="AB45" s="41"/>
    </row>
    <row r="46" spans="1:32" ht="18" customHeight="1">
      <c r="A46" s="7"/>
      <c r="B46" s="34" t="s">
        <v>429</v>
      </c>
      <c r="C46" s="3"/>
      <c r="D46" s="3"/>
      <c r="E46" s="3"/>
      <c r="F46" s="3"/>
      <c r="G46" s="3"/>
      <c r="H46" s="18"/>
      <c r="I46" s="18"/>
      <c r="J46" s="1488" t="str">
        <f>項目一覧!$C$202</f>
        <v/>
      </c>
      <c r="K46" s="1488"/>
      <c r="L46" s="1488"/>
      <c r="M46" s="1488"/>
      <c r="N46" s="1488"/>
      <c r="O46" s="1488"/>
      <c r="P46" s="1488"/>
      <c r="Q46" s="1488"/>
      <c r="R46" s="1488"/>
      <c r="S46" s="1488"/>
      <c r="T46" s="1488"/>
      <c r="U46" s="1488"/>
      <c r="V46" s="1488"/>
      <c r="W46" s="1488"/>
      <c r="X46" s="1488"/>
      <c r="Y46" s="1488"/>
      <c r="Z46" s="1488"/>
      <c r="AA46" s="1488"/>
      <c r="AB46" s="18"/>
      <c r="AC46" s="3"/>
    </row>
    <row r="47" spans="1:32" ht="18" customHeight="1">
      <c r="A47" s="7"/>
      <c r="B47" s="3"/>
      <c r="C47" s="3"/>
      <c r="D47" s="3"/>
      <c r="E47" s="3"/>
      <c r="F47" s="3"/>
      <c r="G47" s="3"/>
      <c r="H47" s="18"/>
      <c r="I47" s="18"/>
      <c r="J47" s="1488"/>
      <c r="K47" s="1488"/>
      <c r="L47" s="1488"/>
      <c r="M47" s="1488"/>
      <c r="N47" s="1488"/>
      <c r="O47" s="1488"/>
      <c r="P47" s="1488"/>
      <c r="Q47" s="1488"/>
      <c r="R47" s="1488"/>
      <c r="S47" s="1488"/>
      <c r="T47" s="1488"/>
      <c r="U47" s="1488"/>
      <c r="V47" s="1488"/>
      <c r="W47" s="1488"/>
      <c r="X47" s="1488"/>
      <c r="Y47" s="1488"/>
      <c r="Z47" s="1488"/>
      <c r="AA47" s="1488"/>
      <c r="AB47" s="18"/>
      <c r="AC47" s="3"/>
    </row>
    <row r="48" spans="1:32" ht="18" customHeight="1">
      <c r="A48" s="6"/>
      <c r="B48" s="3" t="s">
        <v>413</v>
      </c>
      <c r="C48" s="3"/>
      <c r="D48" s="3"/>
      <c r="E48" s="3"/>
      <c r="F48" s="3"/>
      <c r="G48" s="3"/>
      <c r="H48" s="48" t="str">
        <f>IF(項目一覧!$C$203=0,"","("&amp;項目一覧!$C$203&amp;") 建築士  （"&amp;項目一覧!$C$204&amp;"）登録　第　 "&amp;項目一覧!$C$205&amp;"　号")</f>
        <v>() 建築士  （）登録　第　 　号</v>
      </c>
      <c r="I48" s="41"/>
      <c r="J48" s="18"/>
      <c r="K48" s="18"/>
      <c r="L48" s="18"/>
      <c r="M48" s="18"/>
      <c r="N48" s="18"/>
      <c r="O48" s="18"/>
      <c r="P48" s="18"/>
      <c r="Q48" s="18"/>
      <c r="R48" s="18"/>
      <c r="S48" s="18"/>
      <c r="T48" s="18"/>
      <c r="U48" s="18"/>
      <c r="V48" s="18"/>
      <c r="W48" s="18"/>
      <c r="X48" s="18"/>
      <c r="Y48" s="18"/>
      <c r="Z48" s="18"/>
      <c r="AA48" s="18"/>
      <c r="AB48" s="41"/>
      <c r="AF48" s="1">
        <f>他の建築主入力!F39</f>
        <v>0</v>
      </c>
    </row>
    <row r="49" spans="1:32" ht="18" customHeight="1">
      <c r="A49" s="6"/>
      <c r="B49" s="3" t="s">
        <v>412</v>
      </c>
      <c r="C49" s="3"/>
      <c r="D49" s="3"/>
      <c r="E49" s="3"/>
      <c r="F49" s="3"/>
      <c r="G49" s="3"/>
      <c r="H49" s="18" t="str">
        <f>項目一覧!$C$206</f>
        <v/>
      </c>
      <c r="I49" s="41"/>
      <c r="J49" s="18"/>
      <c r="K49" s="18"/>
      <c r="L49" s="18"/>
      <c r="M49" s="18"/>
      <c r="N49" s="18"/>
      <c r="O49" s="18"/>
      <c r="P49" s="18"/>
      <c r="Q49" s="18"/>
      <c r="R49" s="18"/>
      <c r="S49" s="18"/>
      <c r="T49" s="18"/>
      <c r="U49" s="18"/>
      <c r="V49" s="18"/>
      <c r="W49" s="18"/>
      <c r="X49" s="18"/>
      <c r="Y49" s="18"/>
      <c r="Z49" s="18"/>
      <c r="AA49" s="18"/>
      <c r="AB49" s="41"/>
      <c r="AF49" s="1">
        <f>他の建築主入力!F40</f>
        <v>0</v>
      </c>
    </row>
    <row r="50" spans="1:32" ht="18" customHeight="1">
      <c r="A50" s="7"/>
      <c r="B50" s="3" t="s">
        <v>411</v>
      </c>
      <c r="C50" s="3"/>
      <c r="D50" s="3"/>
      <c r="E50" s="3"/>
      <c r="F50" s="3"/>
      <c r="G50" s="3"/>
      <c r="H50" s="48" t="str">
        <f>IF(項目一覧!$C$208=0,"","("&amp;項目一覧!$C$208&amp;") 建築士事務所  （"&amp;項目一覧!$C$209&amp;"）知事登録　第　 "&amp;項目一覧!$C$210&amp;"　号")</f>
        <v>() 建築士事務所  （）知事登録　第　 　号</v>
      </c>
      <c r="I50" s="41"/>
      <c r="J50" s="18"/>
      <c r="K50" s="18"/>
      <c r="L50" s="18"/>
      <c r="M50" s="18"/>
      <c r="N50" s="18"/>
      <c r="O50" s="18"/>
      <c r="P50" s="18"/>
      <c r="Q50" s="18"/>
      <c r="R50" s="18"/>
      <c r="S50" s="18"/>
      <c r="T50" s="18"/>
      <c r="U50" s="18"/>
      <c r="V50" s="18"/>
      <c r="W50" s="18"/>
      <c r="X50" s="18"/>
      <c r="Y50" s="18"/>
      <c r="Z50" s="18"/>
      <c r="AA50" s="18"/>
      <c r="AB50" s="41"/>
      <c r="AF50" s="1">
        <f>他の建築主入力!F41</f>
        <v>0</v>
      </c>
    </row>
    <row r="51" spans="1:32" ht="18" customHeight="1">
      <c r="A51" s="7"/>
      <c r="B51" s="3"/>
      <c r="C51" s="3"/>
      <c r="D51" s="3"/>
      <c r="E51" s="3"/>
      <c r="F51" s="3"/>
      <c r="G51" s="3"/>
      <c r="H51" s="18" t="str">
        <f>項目一覧!$C$211</f>
        <v/>
      </c>
      <c r="I51" s="41"/>
      <c r="J51" s="18"/>
      <c r="K51" s="18"/>
      <c r="L51" s="18"/>
      <c r="M51" s="18"/>
      <c r="N51" s="18"/>
      <c r="O51" s="18"/>
      <c r="P51" s="18"/>
      <c r="Q51" s="18"/>
      <c r="R51" s="18"/>
      <c r="S51" s="18"/>
      <c r="T51" s="18"/>
      <c r="U51" s="18"/>
      <c r="V51" s="18"/>
      <c r="W51" s="18"/>
      <c r="X51" s="18"/>
      <c r="Y51" s="18"/>
      <c r="Z51" s="18"/>
      <c r="AA51" s="18"/>
      <c r="AB51" s="41"/>
    </row>
    <row r="52" spans="1:32" ht="18" customHeight="1">
      <c r="A52" s="7"/>
      <c r="B52" s="3" t="s">
        <v>410</v>
      </c>
      <c r="C52" s="3"/>
      <c r="D52" s="3"/>
      <c r="E52" s="3"/>
      <c r="F52" s="3"/>
      <c r="G52" s="3"/>
      <c r="H52" s="18" t="str">
        <f>項目一覧!$C$212</f>
        <v/>
      </c>
      <c r="I52" s="41"/>
      <c r="J52" s="18"/>
      <c r="K52" s="18"/>
      <c r="L52" s="18"/>
      <c r="M52" s="18"/>
      <c r="N52" s="18"/>
      <c r="O52" s="18"/>
      <c r="P52" s="18"/>
      <c r="Q52" s="18"/>
      <c r="R52" s="18"/>
      <c r="S52" s="18"/>
      <c r="T52" s="18"/>
      <c r="U52" s="18"/>
      <c r="V52" s="18"/>
      <c r="W52" s="18"/>
      <c r="X52" s="18"/>
      <c r="Y52" s="18"/>
      <c r="Z52" s="18"/>
      <c r="AA52" s="18"/>
      <c r="AB52" s="41"/>
    </row>
    <row r="53" spans="1:32" ht="18" customHeight="1">
      <c r="A53" s="7"/>
      <c r="B53" s="3" t="s">
        <v>409</v>
      </c>
      <c r="C53" s="3"/>
      <c r="D53" s="3"/>
      <c r="E53" s="3"/>
      <c r="F53" s="3"/>
      <c r="G53" s="3"/>
      <c r="H53" s="1489" t="str">
        <f>項目一覧!$C$213</f>
        <v/>
      </c>
      <c r="I53" s="1489"/>
      <c r="J53" s="1489"/>
      <c r="K53" s="1489"/>
      <c r="L53" s="1489"/>
      <c r="M53" s="1489"/>
      <c r="N53" s="1489"/>
      <c r="O53" s="1489"/>
      <c r="P53" s="1489"/>
      <c r="Q53" s="1489"/>
      <c r="R53" s="1489"/>
      <c r="S53" s="1489"/>
      <c r="T53" s="1489"/>
      <c r="U53" s="1489"/>
      <c r="V53" s="1489"/>
      <c r="W53" s="1489"/>
      <c r="X53" s="1489"/>
      <c r="Y53" s="1489"/>
      <c r="Z53" s="1489"/>
      <c r="AA53" s="1489"/>
      <c r="AB53" s="1489"/>
    </row>
    <row r="54" spans="1:32" ht="18" customHeight="1">
      <c r="A54" s="7"/>
      <c r="B54" s="3" t="s">
        <v>408</v>
      </c>
      <c r="C54" s="3"/>
      <c r="D54" s="3"/>
      <c r="E54" s="3"/>
      <c r="F54" s="3"/>
      <c r="G54" s="3"/>
      <c r="H54" s="18" t="str">
        <f>項目一覧!$C$214</f>
        <v/>
      </c>
      <c r="I54" s="41"/>
      <c r="J54" s="18"/>
      <c r="K54" s="18"/>
      <c r="L54" s="18"/>
      <c r="M54" s="18"/>
      <c r="N54" s="18"/>
      <c r="O54" s="18"/>
      <c r="P54" s="18"/>
      <c r="Q54" s="18"/>
      <c r="R54" s="18"/>
      <c r="S54" s="18"/>
      <c r="T54" s="18"/>
      <c r="U54" s="18"/>
      <c r="V54" s="18"/>
      <c r="W54" s="18"/>
      <c r="X54" s="18"/>
      <c r="Y54" s="18"/>
      <c r="Z54" s="18"/>
      <c r="AA54" s="18"/>
      <c r="AB54" s="41"/>
    </row>
    <row r="55" spans="1:32" ht="18" customHeight="1">
      <c r="A55" s="7"/>
      <c r="B55" s="34" t="s">
        <v>429</v>
      </c>
      <c r="C55" s="3"/>
      <c r="D55" s="3"/>
      <c r="E55" s="3"/>
      <c r="F55" s="3"/>
      <c r="G55" s="3"/>
      <c r="H55" s="18"/>
      <c r="I55" s="18"/>
      <c r="J55" s="1488" t="str">
        <f>項目一覧!$C$216</f>
        <v/>
      </c>
      <c r="K55" s="1488"/>
      <c r="L55" s="1488"/>
      <c r="M55" s="1488"/>
      <c r="N55" s="1488"/>
      <c r="O55" s="1488"/>
      <c r="P55" s="1488"/>
      <c r="Q55" s="1488"/>
      <c r="R55" s="1488"/>
      <c r="S55" s="1488"/>
      <c r="T55" s="1488"/>
      <c r="U55" s="1488"/>
      <c r="V55" s="1488"/>
      <c r="W55" s="1488"/>
      <c r="X55" s="1488"/>
      <c r="Y55" s="1488"/>
      <c r="Z55" s="1488"/>
      <c r="AA55" s="1488"/>
      <c r="AB55" s="18"/>
      <c r="AC55" s="3"/>
    </row>
    <row r="56" spans="1:32" ht="18" customHeight="1">
      <c r="A56" s="7"/>
      <c r="B56" s="3"/>
      <c r="C56" s="3"/>
      <c r="D56" s="3"/>
      <c r="E56" s="3"/>
      <c r="F56" s="3"/>
      <c r="G56" s="3"/>
      <c r="H56" s="18"/>
      <c r="I56" s="18"/>
      <c r="J56" s="1488"/>
      <c r="K56" s="1488"/>
      <c r="L56" s="1488"/>
      <c r="M56" s="1488"/>
      <c r="N56" s="1488"/>
      <c r="O56" s="1488"/>
      <c r="P56" s="1488"/>
      <c r="Q56" s="1488"/>
      <c r="R56" s="1488"/>
      <c r="S56" s="1488"/>
      <c r="T56" s="1488"/>
      <c r="U56" s="1488"/>
      <c r="V56" s="1488"/>
      <c r="W56" s="1488"/>
      <c r="X56" s="1488"/>
      <c r="Y56" s="1488"/>
      <c r="Z56" s="1488"/>
      <c r="AA56" s="1488"/>
      <c r="AB56" s="18"/>
      <c r="AC56" s="3"/>
    </row>
    <row r="57" spans="1:32" ht="18" customHeight="1">
      <c r="A57" s="6"/>
      <c r="B57" s="3" t="s">
        <v>413</v>
      </c>
      <c r="C57" s="3"/>
      <c r="D57" s="3"/>
      <c r="E57" s="3"/>
      <c r="F57" s="3"/>
      <c r="G57" s="3"/>
      <c r="H57" s="48" t="str">
        <f>IF(項目一覧!$C$217=0,"","("&amp;項目一覧!$C$217&amp;") 建築士  （"&amp;項目一覧!$C$218&amp;"）登録　第　 "&amp;項目一覧!$C$219&amp;"　号")</f>
        <v>() 建築士  （）登録　第　 　号</v>
      </c>
      <c r="I57" s="41"/>
      <c r="J57" s="18"/>
      <c r="K57" s="18"/>
      <c r="L57" s="18"/>
      <c r="M57" s="18"/>
      <c r="N57" s="18"/>
      <c r="O57" s="18"/>
      <c r="P57" s="18"/>
      <c r="Q57" s="18"/>
      <c r="R57" s="18"/>
      <c r="S57" s="18"/>
      <c r="T57" s="18"/>
      <c r="U57" s="18"/>
      <c r="V57" s="18"/>
      <c r="W57" s="18"/>
      <c r="X57" s="18"/>
      <c r="Y57" s="18"/>
      <c r="Z57" s="18"/>
      <c r="AA57" s="18"/>
      <c r="AB57" s="41"/>
      <c r="AF57" s="1">
        <f>他の建築主入力!F48</f>
        <v>0</v>
      </c>
    </row>
    <row r="58" spans="1:32" ht="18" customHeight="1">
      <c r="A58" s="6"/>
      <c r="B58" s="3" t="s">
        <v>412</v>
      </c>
      <c r="C58" s="3"/>
      <c r="D58" s="3"/>
      <c r="E58" s="3"/>
      <c r="F58" s="3"/>
      <c r="G58" s="3"/>
      <c r="H58" s="18" t="str">
        <f>項目一覧!$C$220</f>
        <v/>
      </c>
      <c r="I58" s="41"/>
      <c r="J58" s="18"/>
      <c r="K58" s="18"/>
      <c r="L58" s="18"/>
      <c r="M58" s="18"/>
      <c r="N58" s="18"/>
      <c r="O58" s="18"/>
      <c r="P58" s="18"/>
      <c r="Q58" s="18"/>
      <c r="R58" s="18"/>
      <c r="S58" s="18"/>
      <c r="T58" s="18"/>
      <c r="U58" s="18"/>
      <c r="V58" s="18"/>
      <c r="W58" s="18"/>
      <c r="X58" s="18"/>
      <c r="Y58" s="18"/>
      <c r="Z58" s="18"/>
      <c r="AA58" s="18"/>
      <c r="AB58" s="41"/>
      <c r="AF58" s="1">
        <f>他の建築主入力!F49</f>
        <v>0</v>
      </c>
    </row>
    <row r="59" spans="1:32" ht="18" customHeight="1">
      <c r="A59" s="7"/>
      <c r="B59" s="3" t="s">
        <v>411</v>
      </c>
      <c r="C59" s="3"/>
      <c r="D59" s="3"/>
      <c r="E59" s="3"/>
      <c r="F59" s="3"/>
      <c r="G59" s="3"/>
      <c r="H59" s="48" t="str">
        <f>IF(項目一覧!$C$222=0,"","("&amp;項目一覧!$C$222&amp;") 建築士事務所  （"&amp;項目一覧!$C$223&amp;"）知事登録　第　 "&amp;項目一覧!$C$224&amp;"　号")</f>
        <v>() 建築士事務所  （）知事登録　第　 　号</v>
      </c>
      <c r="I59" s="41"/>
      <c r="J59" s="18"/>
      <c r="K59" s="18"/>
      <c r="L59" s="18"/>
      <c r="M59" s="18"/>
      <c r="N59" s="18"/>
      <c r="O59" s="18"/>
      <c r="P59" s="18"/>
      <c r="Q59" s="18"/>
      <c r="R59" s="18"/>
      <c r="S59" s="18"/>
      <c r="T59" s="18"/>
      <c r="U59" s="18"/>
      <c r="V59" s="18"/>
      <c r="W59" s="18"/>
      <c r="X59" s="18"/>
      <c r="Y59" s="18"/>
      <c r="Z59" s="18"/>
      <c r="AA59" s="18"/>
      <c r="AB59" s="41"/>
      <c r="AF59" s="1">
        <f>他の建築主入力!F50</f>
        <v>0</v>
      </c>
    </row>
    <row r="60" spans="1:32" ht="18" customHeight="1">
      <c r="A60" s="7"/>
      <c r="B60" s="3"/>
      <c r="C60" s="3"/>
      <c r="D60" s="3"/>
      <c r="E60" s="3"/>
      <c r="F60" s="3"/>
      <c r="G60" s="3"/>
      <c r="H60" s="18" t="str">
        <f>項目一覧!$C$225</f>
        <v/>
      </c>
      <c r="I60" s="41"/>
      <c r="J60" s="18"/>
      <c r="K60" s="18"/>
      <c r="L60" s="18"/>
      <c r="M60" s="18"/>
      <c r="N60" s="18"/>
      <c r="O60" s="18"/>
      <c r="P60" s="18"/>
      <c r="Q60" s="18"/>
      <c r="R60" s="18"/>
      <c r="S60" s="18"/>
      <c r="T60" s="18"/>
      <c r="U60" s="18"/>
      <c r="V60" s="18"/>
      <c r="W60" s="18"/>
      <c r="X60" s="18"/>
      <c r="Y60" s="18"/>
      <c r="Z60" s="18"/>
      <c r="AA60" s="18"/>
      <c r="AB60" s="41"/>
    </row>
    <row r="61" spans="1:32" ht="18" customHeight="1">
      <c r="A61" s="7"/>
      <c r="B61" s="3" t="s">
        <v>410</v>
      </c>
      <c r="C61" s="3"/>
      <c r="D61" s="3"/>
      <c r="E61" s="3"/>
      <c r="F61" s="3"/>
      <c r="G61" s="3"/>
      <c r="H61" s="18" t="str">
        <f>項目一覧!$C$226</f>
        <v/>
      </c>
      <c r="I61" s="41"/>
      <c r="J61" s="18"/>
      <c r="K61" s="18"/>
      <c r="L61" s="18"/>
      <c r="M61" s="18"/>
      <c r="N61" s="18"/>
      <c r="O61" s="18"/>
      <c r="P61" s="18"/>
      <c r="Q61" s="18"/>
      <c r="R61" s="18"/>
      <c r="S61" s="18"/>
      <c r="T61" s="18"/>
      <c r="U61" s="18"/>
      <c r="V61" s="18"/>
      <c r="W61" s="18"/>
      <c r="X61" s="18"/>
      <c r="Y61" s="18"/>
      <c r="Z61" s="18"/>
      <c r="AA61" s="18"/>
      <c r="AB61" s="41"/>
    </row>
    <row r="62" spans="1:32" ht="18" customHeight="1">
      <c r="A62" s="7"/>
      <c r="B62" s="3" t="s">
        <v>409</v>
      </c>
      <c r="C62" s="3"/>
      <c r="D62" s="3"/>
      <c r="E62" s="3"/>
      <c r="F62" s="3"/>
      <c r="G62" s="3"/>
      <c r="H62" s="1489" t="str">
        <f>項目一覧!$C$227</f>
        <v/>
      </c>
      <c r="I62" s="1489"/>
      <c r="J62" s="1489"/>
      <c r="K62" s="1489"/>
      <c r="L62" s="1489"/>
      <c r="M62" s="1489"/>
      <c r="N62" s="1489"/>
      <c r="O62" s="1489"/>
      <c r="P62" s="1489"/>
      <c r="Q62" s="1489"/>
      <c r="R62" s="1489"/>
      <c r="S62" s="1489"/>
      <c r="T62" s="1489"/>
      <c r="U62" s="1489"/>
      <c r="V62" s="1489"/>
      <c r="W62" s="1489"/>
      <c r="X62" s="1489"/>
      <c r="Y62" s="1489"/>
      <c r="Z62" s="1489"/>
      <c r="AA62" s="1489"/>
      <c r="AB62" s="1489"/>
    </row>
    <row r="63" spans="1:32" ht="18" customHeight="1">
      <c r="A63" s="7"/>
      <c r="B63" s="3" t="s">
        <v>408</v>
      </c>
      <c r="C63" s="3"/>
      <c r="D63" s="3"/>
      <c r="E63" s="3"/>
      <c r="F63" s="3"/>
      <c r="G63" s="3"/>
      <c r="H63" s="18" t="str">
        <f>項目一覧!$C$228</f>
        <v/>
      </c>
      <c r="I63" s="41"/>
      <c r="J63" s="18"/>
      <c r="K63" s="18"/>
      <c r="L63" s="18"/>
      <c r="M63" s="18"/>
      <c r="N63" s="18"/>
      <c r="O63" s="18"/>
      <c r="P63" s="18"/>
      <c r="Q63" s="18"/>
      <c r="R63" s="18"/>
      <c r="S63" s="18"/>
      <c r="T63" s="18"/>
      <c r="U63" s="18"/>
      <c r="V63" s="18"/>
      <c r="W63" s="18"/>
      <c r="X63" s="18"/>
      <c r="Y63" s="18"/>
      <c r="Z63" s="18"/>
      <c r="AA63" s="18"/>
      <c r="AB63" s="41"/>
    </row>
    <row r="64" spans="1:32" ht="18" customHeight="1">
      <c r="A64" s="7"/>
      <c r="B64" s="34" t="s">
        <v>429</v>
      </c>
      <c r="C64" s="3"/>
      <c r="D64" s="3"/>
      <c r="E64" s="3"/>
      <c r="F64" s="3"/>
      <c r="G64" s="3"/>
      <c r="H64" s="18"/>
      <c r="I64" s="18"/>
      <c r="J64" s="1488" t="str">
        <f>項目一覧!$C$230</f>
        <v/>
      </c>
      <c r="K64" s="1488"/>
      <c r="L64" s="1488"/>
      <c r="M64" s="1488"/>
      <c r="N64" s="1488"/>
      <c r="O64" s="1488"/>
      <c r="P64" s="1488"/>
      <c r="Q64" s="1488"/>
      <c r="R64" s="1488"/>
      <c r="S64" s="1488"/>
      <c r="T64" s="1488"/>
      <c r="U64" s="1488"/>
      <c r="V64" s="1488"/>
      <c r="W64" s="1488"/>
      <c r="X64" s="1488"/>
      <c r="Y64" s="1488"/>
      <c r="Z64" s="1488"/>
      <c r="AA64" s="1488"/>
      <c r="AB64" s="18"/>
      <c r="AC64" s="3"/>
    </row>
    <row r="65" spans="1:29" s="118" customFormat="1" ht="18" customHeight="1">
      <c r="A65" s="122"/>
      <c r="B65" s="121"/>
      <c r="C65" s="119"/>
      <c r="D65" s="119"/>
      <c r="E65" s="119"/>
      <c r="F65" s="119"/>
      <c r="G65" s="119"/>
      <c r="H65" s="120"/>
      <c r="I65" s="120"/>
      <c r="J65" s="1488"/>
      <c r="K65" s="1488"/>
      <c r="L65" s="1488"/>
      <c r="M65" s="1488"/>
      <c r="N65" s="1488"/>
      <c r="O65" s="1488"/>
      <c r="P65" s="1488"/>
      <c r="Q65" s="1488"/>
      <c r="R65" s="1488"/>
      <c r="S65" s="1488"/>
      <c r="T65" s="1488"/>
      <c r="U65" s="1488"/>
      <c r="V65" s="1488"/>
      <c r="W65" s="1488"/>
      <c r="X65" s="1488"/>
      <c r="Y65" s="1488"/>
      <c r="Z65" s="1488"/>
      <c r="AA65" s="1488"/>
      <c r="AB65" s="120"/>
      <c r="AC65" s="119"/>
    </row>
    <row r="66" spans="1:29" ht="18" customHeight="1">
      <c r="A66" s="7"/>
      <c r="B66" s="3" t="s">
        <v>226</v>
      </c>
      <c r="C66" s="3"/>
      <c r="D66" s="3"/>
      <c r="E66" s="3"/>
      <c r="F66" s="3"/>
      <c r="G66" s="3"/>
      <c r="H66" s="18"/>
      <c r="I66" s="41"/>
      <c r="J66" s="18"/>
      <c r="K66" s="18"/>
      <c r="L66" s="18"/>
      <c r="M66" s="18"/>
      <c r="N66" s="18"/>
      <c r="O66" s="18"/>
      <c r="P66" s="18"/>
      <c r="Q66" s="18"/>
      <c r="R66" s="18"/>
      <c r="S66" s="18"/>
      <c r="T66" s="18"/>
      <c r="U66" s="18"/>
      <c r="V66" s="18"/>
      <c r="W66" s="18"/>
      <c r="X66" s="18"/>
      <c r="Y66" s="18"/>
      <c r="Z66" s="18"/>
      <c r="AA66" s="18"/>
      <c r="AB66" s="41"/>
    </row>
    <row r="67" spans="1:29" ht="18" customHeight="1">
      <c r="A67" s="7"/>
      <c r="B67" s="3" t="s">
        <v>225</v>
      </c>
      <c r="C67" s="3"/>
      <c r="D67" s="3"/>
      <c r="E67" s="3"/>
      <c r="F67" s="3"/>
      <c r="G67" s="3"/>
      <c r="H67" s="99"/>
      <c r="I67" s="99"/>
      <c r="J67" s="99"/>
      <c r="K67" s="99"/>
      <c r="L67" s="99"/>
      <c r="M67" s="99"/>
      <c r="N67" s="99"/>
      <c r="O67" s="99"/>
      <c r="P67" s="99"/>
      <c r="Q67" s="99"/>
      <c r="R67" s="99"/>
      <c r="S67" s="99"/>
      <c r="T67" s="99"/>
      <c r="U67" s="99"/>
      <c r="V67" s="99"/>
      <c r="W67" s="99"/>
      <c r="X67" s="99"/>
      <c r="Y67" s="99"/>
      <c r="Z67" s="99"/>
      <c r="AA67" s="99"/>
      <c r="AB67" s="99"/>
    </row>
    <row r="68" spans="1:29" ht="18" customHeight="1">
      <c r="A68" s="7"/>
      <c r="B68" s="6" t="str">
        <f>IF(項目一覧!$D$316=TRUE,"■","□")</f>
        <v>□</v>
      </c>
      <c r="C68" s="3" t="s">
        <v>428</v>
      </c>
      <c r="D68" s="3"/>
      <c r="E68" s="3"/>
      <c r="F68" s="3"/>
      <c r="G68" s="3"/>
      <c r="H68" s="99"/>
      <c r="I68" s="99"/>
      <c r="J68" s="99"/>
      <c r="K68" s="99"/>
      <c r="L68" s="99"/>
      <c r="M68" s="99"/>
      <c r="N68" s="99"/>
      <c r="O68" s="99"/>
      <c r="P68" s="99"/>
      <c r="Q68" s="99"/>
      <c r="R68" s="99"/>
      <c r="S68" s="99"/>
      <c r="T68" s="99"/>
      <c r="U68" s="99"/>
      <c r="V68" s="99"/>
      <c r="W68" s="99"/>
      <c r="X68" s="99"/>
      <c r="Y68" s="99"/>
      <c r="Z68" s="99"/>
      <c r="AA68" s="99"/>
      <c r="AB68" s="99"/>
    </row>
    <row r="69" spans="1:29" ht="18" customHeight="1">
      <c r="A69" s="7"/>
      <c r="B69" s="7"/>
      <c r="C69" s="3" t="s">
        <v>405</v>
      </c>
      <c r="D69" s="3"/>
      <c r="E69" s="3"/>
      <c r="F69" s="3"/>
      <c r="G69" s="3"/>
      <c r="H69" s="18" t="str">
        <f>項目一覧!$C$317</f>
        <v/>
      </c>
      <c r="I69" s="99"/>
      <c r="J69" s="99"/>
      <c r="K69" s="99"/>
      <c r="L69" s="99"/>
      <c r="M69" s="99"/>
      <c r="N69" s="99"/>
      <c r="O69" s="99"/>
      <c r="P69" s="99"/>
      <c r="Q69" s="99"/>
      <c r="R69" s="99"/>
      <c r="S69" s="99"/>
      <c r="T69" s="99"/>
      <c r="U69" s="99"/>
      <c r="V69" s="99"/>
      <c r="W69" s="99"/>
      <c r="X69" s="99"/>
      <c r="Y69" s="99"/>
      <c r="Z69" s="99"/>
      <c r="AA69" s="99"/>
      <c r="AB69" s="99"/>
    </row>
    <row r="70" spans="1:29" ht="18" customHeight="1">
      <c r="A70" s="7"/>
      <c r="B70" s="7"/>
      <c r="C70" s="3" t="s">
        <v>423</v>
      </c>
      <c r="D70" s="3"/>
      <c r="E70" s="3"/>
      <c r="F70" s="3" t="s">
        <v>426</v>
      </c>
      <c r="G70" s="3"/>
      <c r="H70" s="18"/>
      <c r="I70" s="99"/>
      <c r="J70" s="99"/>
      <c r="K70" s="99"/>
      <c r="L70" s="99"/>
      <c r="M70" s="18" t="str">
        <f>項目一覧!$C$318</f>
        <v/>
      </c>
      <c r="N70" s="18"/>
      <c r="O70" s="99" t="s">
        <v>113</v>
      </c>
      <c r="P70" s="99"/>
      <c r="Q70" s="99"/>
      <c r="R70" s="99"/>
      <c r="S70" s="99"/>
      <c r="T70" s="99"/>
      <c r="U70" s="99"/>
      <c r="V70" s="99"/>
      <c r="W70" s="99"/>
      <c r="X70" s="99"/>
      <c r="Y70" s="99"/>
      <c r="Z70" s="99"/>
      <c r="AA70" s="41"/>
      <c r="AB70" s="41"/>
    </row>
    <row r="71" spans="1:29" ht="18" customHeight="1">
      <c r="A71" s="7"/>
      <c r="B71" s="6" t="str">
        <f>IF(項目一覧!$D$319=TRUE,"■","□")</f>
        <v>□</v>
      </c>
      <c r="C71" s="3" t="s">
        <v>427</v>
      </c>
      <c r="D71" s="3"/>
      <c r="E71" s="3"/>
      <c r="F71" s="3"/>
      <c r="G71" s="3"/>
      <c r="H71" s="99"/>
      <c r="I71" s="99"/>
      <c r="J71" s="99"/>
      <c r="K71" s="99"/>
      <c r="L71" s="99"/>
      <c r="M71" s="99"/>
      <c r="N71" s="99"/>
      <c r="O71" s="99"/>
      <c r="P71" s="99"/>
      <c r="Q71" s="99"/>
      <c r="R71" s="99"/>
      <c r="S71" s="99"/>
      <c r="T71" s="99"/>
      <c r="U71" s="99"/>
      <c r="V71" s="99"/>
      <c r="W71" s="99"/>
      <c r="X71" s="99"/>
      <c r="Y71" s="99"/>
      <c r="Z71" s="41"/>
      <c r="AA71" s="41"/>
      <c r="AB71" s="41"/>
    </row>
    <row r="72" spans="1:29" ht="18" customHeight="1">
      <c r="A72" s="7"/>
      <c r="B72" s="7"/>
      <c r="C72" s="3" t="s">
        <v>405</v>
      </c>
      <c r="D72" s="3"/>
      <c r="E72" s="3"/>
      <c r="F72" s="3"/>
      <c r="G72" s="3"/>
      <c r="H72" s="18" t="str">
        <f>項目一覧!$C$320</f>
        <v/>
      </c>
      <c r="I72" s="99"/>
      <c r="J72" s="99"/>
      <c r="K72" s="99"/>
      <c r="L72" s="99"/>
      <c r="M72" s="99"/>
      <c r="N72" s="99"/>
      <c r="O72" s="99"/>
      <c r="P72" s="99"/>
      <c r="Q72" s="99"/>
      <c r="R72" s="99"/>
      <c r="S72" s="99"/>
      <c r="T72" s="99"/>
      <c r="U72" s="99"/>
      <c r="V72" s="99"/>
      <c r="W72" s="99"/>
      <c r="X72" s="99"/>
      <c r="Y72" s="99"/>
      <c r="Z72" s="41"/>
      <c r="AA72" s="41"/>
      <c r="AB72" s="41"/>
    </row>
    <row r="73" spans="1:29" ht="18" customHeight="1">
      <c r="A73" s="7"/>
      <c r="B73" s="7"/>
      <c r="C73" s="3" t="s">
        <v>423</v>
      </c>
      <c r="D73" s="3"/>
      <c r="E73" s="3"/>
      <c r="F73" s="3" t="s">
        <v>426</v>
      </c>
      <c r="G73" s="3"/>
      <c r="H73" s="18"/>
      <c r="I73" s="99"/>
      <c r="J73" s="99"/>
      <c r="K73" s="99"/>
      <c r="L73" s="99"/>
      <c r="M73" s="18" t="str">
        <f>項目一覧!$C$321</f>
        <v/>
      </c>
      <c r="N73" s="18"/>
      <c r="O73" s="99" t="s">
        <v>113</v>
      </c>
      <c r="P73" s="99"/>
      <c r="Q73" s="99"/>
      <c r="R73" s="99"/>
      <c r="S73" s="99"/>
      <c r="T73" s="99"/>
      <c r="U73" s="99"/>
      <c r="V73" s="99"/>
      <c r="W73" s="99"/>
      <c r="X73" s="99"/>
      <c r="Y73" s="99"/>
      <c r="Z73" s="99"/>
      <c r="AA73" s="41"/>
      <c r="AB73" s="41"/>
    </row>
    <row r="74" spans="1:29" ht="18" customHeight="1">
      <c r="A74" s="7"/>
      <c r="B74" s="6" t="s">
        <v>2298</v>
      </c>
      <c r="C74" s="3" t="s">
        <v>425</v>
      </c>
      <c r="D74" s="3"/>
      <c r="E74" s="3"/>
      <c r="F74" s="3"/>
      <c r="G74" s="3"/>
      <c r="H74" s="51"/>
      <c r="I74" s="51"/>
      <c r="J74" s="51"/>
      <c r="K74" s="51"/>
      <c r="L74" s="51"/>
      <c r="M74" s="51"/>
      <c r="N74" s="51"/>
      <c r="O74" s="51"/>
      <c r="P74" s="51"/>
      <c r="Q74" s="51"/>
      <c r="R74" s="51"/>
      <c r="S74" s="51"/>
      <c r="T74" s="51"/>
      <c r="U74" s="51"/>
      <c r="V74" s="51"/>
      <c r="W74" s="51"/>
      <c r="X74" s="51"/>
      <c r="Y74" s="51"/>
    </row>
    <row r="75" spans="1:29" ht="18" customHeight="1">
      <c r="A75" s="7"/>
      <c r="B75" s="7"/>
      <c r="C75" s="3" t="s">
        <v>405</v>
      </c>
      <c r="D75" s="3"/>
      <c r="E75" s="3"/>
      <c r="F75" s="3"/>
      <c r="G75" s="3"/>
      <c r="H75" s="3"/>
      <c r="I75" s="51"/>
      <c r="J75" s="51"/>
      <c r="K75" s="51"/>
      <c r="L75" s="51"/>
      <c r="M75" s="51"/>
      <c r="N75" s="51"/>
      <c r="O75" s="51"/>
      <c r="P75" s="51"/>
      <c r="Q75" s="51"/>
      <c r="R75" s="51"/>
      <c r="S75" s="51"/>
      <c r="T75" s="51"/>
      <c r="U75" s="51"/>
      <c r="V75" s="51"/>
      <c r="W75" s="51"/>
      <c r="X75" s="51"/>
      <c r="Y75" s="51"/>
    </row>
    <row r="76" spans="1:29" ht="18" customHeight="1">
      <c r="A76" s="7"/>
      <c r="B76" s="7"/>
      <c r="C76" s="3" t="s">
        <v>423</v>
      </c>
      <c r="D76" s="3"/>
      <c r="E76" s="3"/>
      <c r="F76" s="3" t="s">
        <v>422</v>
      </c>
      <c r="G76" s="3"/>
      <c r="H76" s="3"/>
      <c r="I76" s="51"/>
      <c r="J76" s="51"/>
      <c r="K76" s="51"/>
      <c r="L76" s="51"/>
      <c r="M76" s="37"/>
      <c r="N76" s="3"/>
      <c r="O76" s="51" t="s">
        <v>113</v>
      </c>
      <c r="P76" s="51"/>
      <c r="Q76" s="51"/>
      <c r="R76" s="51"/>
      <c r="S76" s="51"/>
      <c r="T76" s="51"/>
      <c r="U76" s="51"/>
      <c r="V76" s="51"/>
      <c r="W76" s="51"/>
      <c r="X76" s="51"/>
      <c r="Y76" s="51"/>
      <c r="Z76" s="51"/>
    </row>
    <row r="77" spans="1:29" ht="18" customHeight="1">
      <c r="A77" s="7"/>
      <c r="B77" s="7"/>
      <c r="C77" s="3" t="s">
        <v>405</v>
      </c>
      <c r="D77" s="3"/>
      <c r="E77" s="3"/>
      <c r="F77" s="3"/>
      <c r="G77" s="3"/>
      <c r="H77" s="3"/>
      <c r="I77" s="51"/>
      <c r="J77" s="51"/>
      <c r="K77" s="51"/>
      <c r="L77" s="51"/>
      <c r="M77" s="51"/>
      <c r="N77" s="51"/>
      <c r="O77" s="51"/>
      <c r="P77" s="51"/>
      <c r="Q77" s="51"/>
      <c r="R77" s="51"/>
      <c r="S77" s="51"/>
      <c r="T77" s="51"/>
      <c r="U77" s="51"/>
      <c r="V77" s="51"/>
      <c r="W77" s="51"/>
      <c r="X77" s="51"/>
      <c r="Y77" s="51"/>
    </row>
    <row r="78" spans="1:29" ht="18" customHeight="1">
      <c r="A78" s="7"/>
      <c r="B78" s="7"/>
      <c r="C78" s="3" t="s">
        <v>423</v>
      </c>
      <c r="D78" s="3"/>
      <c r="E78" s="3"/>
      <c r="F78" s="3" t="s">
        <v>422</v>
      </c>
      <c r="G78" s="3"/>
      <c r="H78" s="3"/>
      <c r="I78" s="51"/>
      <c r="J78" s="51"/>
      <c r="K78" s="51"/>
      <c r="L78" s="51"/>
      <c r="M78" s="37"/>
      <c r="N78" s="3"/>
      <c r="O78" s="51" t="s">
        <v>113</v>
      </c>
      <c r="P78" s="51"/>
      <c r="Q78" s="51"/>
      <c r="R78" s="51"/>
      <c r="S78" s="51"/>
      <c r="T78" s="51"/>
      <c r="U78" s="51"/>
      <c r="V78" s="51"/>
      <c r="W78" s="51"/>
      <c r="X78" s="51"/>
      <c r="Y78" s="51"/>
      <c r="Z78" s="51"/>
    </row>
    <row r="79" spans="1:29" ht="18" customHeight="1">
      <c r="A79" s="7"/>
      <c r="B79" s="7"/>
      <c r="C79" s="3" t="s">
        <v>405</v>
      </c>
      <c r="D79" s="3"/>
      <c r="E79" s="3"/>
      <c r="F79" s="3"/>
      <c r="G79" s="3"/>
      <c r="H79" s="3"/>
      <c r="I79" s="51"/>
      <c r="J79" s="51"/>
      <c r="K79" s="51"/>
      <c r="L79" s="51"/>
      <c r="M79" s="51"/>
      <c r="N79" s="51"/>
      <c r="O79" s="51"/>
      <c r="P79" s="51"/>
      <c r="Q79" s="51"/>
      <c r="R79" s="51"/>
      <c r="S79" s="51"/>
      <c r="T79" s="51"/>
      <c r="U79" s="51"/>
      <c r="V79" s="51"/>
      <c r="W79" s="51"/>
      <c r="X79" s="51"/>
      <c r="Y79" s="51"/>
    </row>
    <row r="80" spans="1:29" ht="18" customHeight="1">
      <c r="A80" s="7"/>
      <c r="B80" s="7"/>
      <c r="C80" s="3" t="s">
        <v>423</v>
      </c>
      <c r="D80" s="3"/>
      <c r="E80" s="3"/>
      <c r="F80" s="3" t="s">
        <v>422</v>
      </c>
      <c r="G80" s="3"/>
      <c r="H80" s="3"/>
      <c r="I80" s="51"/>
      <c r="J80" s="51"/>
      <c r="K80" s="51"/>
      <c r="L80" s="51"/>
      <c r="M80" s="37"/>
      <c r="N80" s="3"/>
      <c r="O80" s="51" t="s">
        <v>113</v>
      </c>
      <c r="P80" s="51"/>
      <c r="Q80" s="51"/>
      <c r="R80" s="51"/>
      <c r="S80" s="51"/>
      <c r="T80" s="51"/>
      <c r="U80" s="51"/>
      <c r="V80" s="51"/>
      <c r="W80" s="51"/>
      <c r="X80" s="51"/>
      <c r="Y80" s="51"/>
      <c r="Z80" s="51"/>
    </row>
    <row r="81" spans="1:28" ht="18" customHeight="1">
      <c r="A81" s="7"/>
      <c r="B81" s="6" t="s">
        <v>2298</v>
      </c>
      <c r="C81" s="3" t="s">
        <v>424</v>
      </c>
      <c r="D81" s="3"/>
      <c r="E81" s="3"/>
      <c r="F81" s="3"/>
      <c r="G81" s="3"/>
      <c r="H81" s="51"/>
      <c r="I81" s="51"/>
      <c r="J81" s="51"/>
      <c r="K81" s="51"/>
      <c r="L81" s="51"/>
      <c r="M81" s="51"/>
      <c r="N81" s="51"/>
      <c r="O81" s="51"/>
      <c r="P81" s="51"/>
      <c r="Q81" s="51"/>
      <c r="R81" s="51"/>
      <c r="S81" s="51"/>
      <c r="T81" s="51"/>
      <c r="U81" s="51"/>
      <c r="V81" s="51"/>
      <c r="W81" s="51"/>
      <c r="X81" s="51"/>
      <c r="Y81" s="51"/>
    </row>
    <row r="82" spans="1:28" ht="18" customHeight="1">
      <c r="A82" s="7"/>
      <c r="B82" s="7"/>
      <c r="C82" s="3" t="s">
        <v>405</v>
      </c>
      <c r="D82" s="3"/>
      <c r="E82" s="3"/>
      <c r="F82" s="3"/>
      <c r="G82" s="3"/>
      <c r="H82" s="3"/>
      <c r="I82" s="51"/>
      <c r="J82" s="51"/>
      <c r="K82" s="51"/>
      <c r="L82" s="51"/>
      <c r="M82" s="51"/>
      <c r="N82" s="51"/>
      <c r="O82" s="51"/>
      <c r="P82" s="51"/>
      <c r="Q82" s="51"/>
      <c r="R82" s="51"/>
      <c r="S82" s="51"/>
      <c r="T82" s="51"/>
      <c r="U82" s="51"/>
      <c r="V82" s="51"/>
      <c r="W82" s="51"/>
      <c r="X82" s="51"/>
      <c r="Y82" s="51"/>
    </row>
    <row r="83" spans="1:28" ht="18" customHeight="1">
      <c r="A83" s="7"/>
      <c r="B83" s="7"/>
      <c r="C83" s="3" t="s">
        <v>423</v>
      </c>
      <c r="D83" s="3"/>
      <c r="E83" s="3"/>
      <c r="F83" s="3" t="s">
        <v>422</v>
      </c>
      <c r="G83" s="3"/>
      <c r="H83" s="3"/>
      <c r="I83" s="51"/>
      <c r="J83" s="51"/>
      <c r="K83" s="51"/>
      <c r="L83" s="51"/>
      <c r="M83" s="37"/>
      <c r="N83" s="3"/>
      <c r="O83" s="51" t="s">
        <v>113</v>
      </c>
      <c r="P83" s="51"/>
      <c r="Q83" s="51"/>
      <c r="R83" s="51"/>
      <c r="S83" s="51"/>
      <c r="T83" s="51"/>
      <c r="U83" s="51"/>
      <c r="V83" s="51"/>
      <c r="W83" s="51"/>
      <c r="X83" s="51"/>
      <c r="Y83" s="51"/>
      <c r="Z83" s="51"/>
    </row>
    <row r="84" spans="1:28" ht="18" customHeight="1">
      <c r="A84" s="7"/>
      <c r="B84" s="7"/>
      <c r="C84" s="3" t="s">
        <v>405</v>
      </c>
      <c r="D84" s="3"/>
      <c r="E84" s="3"/>
      <c r="F84" s="3"/>
      <c r="G84" s="3"/>
      <c r="H84" s="3"/>
      <c r="I84" s="51"/>
      <c r="J84" s="51"/>
      <c r="K84" s="51"/>
      <c r="L84" s="51"/>
      <c r="M84" s="51"/>
      <c r="N84" s="51"/>
      <c r="O84" s="51"/>
      <c r="P84" s="51"/>
      <c r="Q84" s="51"/>
      <c r="R84" s="51"/>
      <c r="S84" s="51"/>
      <c r="T84" s="51"/>
      <c r="U84" s="51"/>
      <c r="V84" s="51"/>
      <c r="W84" s="51"/>
      <c r="X84" s="51"/>
      <c r="Y84" s="51"/>
    </row>
    <row r="85" spans="1:28" ht="18" customHeight="1">
      <c r="A85" s="7"/>
      <c r="B85" s="7"/>
      <c r="C85" s="3" t="s">
        <v>423</v>
      </c>
      <c r="D85" s="3"/>
      <c r="E85" s="3"/>
      <c r="F85" s="3" t="s">
        <v>422</v>
      </c>
      <c r="G85" s="3"/>
      <c r="H85" s="3"/>
      <c r="I85" s="51"/>
      <c r="J85" s="51"/>
      <c r="K85" s="51"/>
      <c r="L85" s="51"/>
      <c r="M85" s="37"/>
      <c r="N85" s="3"/>
      <c r="O85" s="51" t="s">
        <v>113</v>
      </c>
      <c r="P85" s="51"/>
      <c r="Q85" s="51"/>
      <c r="R85" s="51"/>
      <c r="S85" s="51"/>
      <c r="T85" s="51"/>
      <c r="U85" s="51"/>
      <c r="V85" s="51"/>
      <c r="W85" s="51"/>
      <c r="X85" s="51"/>
      <c r="Y85" s="51"/>
      <c r="Z85" s="51"/>
    </row>
    <row r="86" spans="1:28" ht="18" customHeight="1">
      <c r="A86" s="7"/>
      <c r="B86" s="7"/>
      <c r="C86" s="3" t="s">
        <v>405</v>
      </c>
      <c r="D86" s="3"/>
      <c r="E86" s="3"/>
      <c r="F86" s="3"/>
      <c r="G86" s="3"/>
      <c r="H86" s="3"/>
      <c r="I86" s="51"/>
      <c r="J86" s="51"/>
      <c r="K86" s="51"/>
      <c r="L86" s="51"/>
      <c r="M86" s="51"/>
      <c r="N86" s="51"/>
      <c r="O86" s="51"/>
      <c r="P86" s="51"/>
      <c r="Q86" s="51"/>
      <c r="R86" s="51"/>
      <c r="S86" s="51"/>
      <c r="T86" s="51"/>
      <c r="U86" s="51"/>
      <c r="V86" s="51"/>
      <c r="W86" s="51"/>
      <c r="X86" s="51"/>
      <c r="Y86" s="51"/>
    </row>
    <row r="87" spans="1:28" ht="18" customHeight="1">
      <c r="A87" s="7"/>
      <c r="B87" s="7"/>
      <c r="C87" s="3" t="s">
        <v>423</v>
      </c>
      <c r="D87" s="3"/>
      <c r="E87" s="3"/>
      <c r="F87" s="3" t="s">
        <v>422</v>
      </c>
      <c r="G87" s="3"/>
      <c r="H87" s="3"/>
      <c r="I87" s="51"/>
      <c r="J87" s="51"/>
      <c r="K87" s="51"/>
      <c r="L87" s="51"/>
      <c r="M87" s="37"/>
      <c r="N87" s="3"/>
      <c r="O87" s="51" t="s">
        <v>113</v>
      </c>
      <c r="P87" s="51"/>
      <c r="Q87" s="51"/>
      <c r="R87" s="51"/>
      <c r="S87" s="51"/>
      <c r="T87" s="51"/>
      <c r="U87" s="51"/>
      <c r="V87" s="51"/>
      <c r="W87" s="51"/>
      <c r="X87" s="51"/>
      <c r="Y87" s="51"/>
      <c r="Z87" s="51"/>
    </row>
    <row r="88" spans="1:28" ht="18" customHeight="1">
      <c r="A88" s="31"/>
      <c r="B88" s="117"/>
      <c r="C88" s="15"/>
      <c r="D88" s="15"/>
      <c r="E88" s="15"/>
      <c r="F88" s="15"/>
      <c r="G88" s="15"/>
      <c r="H88" s="15"/>
      <c r="I88" s="28"/>
      <c r="J88" s="15"/>
      <c r="K88" s="15"/>
      <c r="L88" s="15"/>
      <c r="M88" s="15"/>
      <c r="N88" s="15"/>
      <c r="O88" s="15"/>
      <c r="P88" s="15"/>
      <c r="Q88" s="15"/>
      <c r="R88" s="15"/>
      <c r="S88" s="15"/>
      <c r="T88" s="15"/>
      <c r="U88" s="15"/>
      <c r="V88" s="15"/>
      <c r="W88" s="15"/>
      <c r="X88" s="15"/>
      <c r="Y88" s="15"/>
      <c r="Z88" s="15"/>
      <c r="AA88" s="15"/>
    </row>
    <row r="89" spans="1:28" ht="18" customHeight="1">
      <c r="A89" s="6" t="s">
        <v>311</v>
      </c>
      <c r="B89" s="3" t="s">
        <v>540</v>
      </c>
      <c r="C89" s="3"/>
      <c r="D89" s="3"/>
      <c r="E89" s="3"/>
      <c r="F89" s="3"/>
      <c r="G89" s="3"/>
      <c r="H89" s="3"/>
      <c r="I89" s="3"/>
      <c r="J89" s="3"/>
      <c r="K89" s="3"/>
      <c r="L89" s="3"/>
      <c r="M89" s="3"/>
      <c r="N89" s="3"/>
      <c r="O89" s="3"/>
      <c r="P89" s="3"/>
      <c r="Q89" s="3"/>
      <c r="R89" s="3"/>
      <c r="S89" s="3"/>
      <c r="T89" s="3"/>
      <c r="U89" s="3"/>
      <c r="V89" s="3"/>
      <c r="W89" s="3"/>
      <c r="X89" s="3"/>
      <c r="Y89" s="3"/>
      <c r="Z89" s="3"/>
      <c r="AA89" s="3"/>
    </row>
    <row r="90" spans="1:28" ht="18" customHeight="1">
      <c r="A90" s="6"/>
      <c r="B90" s="3" t="s">
        <v>420</v>
      </c>
      <c r="C90" s="3"/>
      <c r="D90" s="3"/>
      <c r="E90" s="3"/>
      <c r="F90" s="3"/>
      <c r="G90" s="3"/>
      <c r="H90" s="3"/>
      <c r="I90" s="3"/>
      <c r="J90" s="3"/>
      <c r="K90" s="3"/>
      <c r="L90" s="3"/>
      <c r="M90" s="3"/>
      <c r="N90" s="3"/>
      <c r="O90" s="3"/>
      <c r="P90" s="3"/>
      <c r="Q90" s="3"/>
      <c r="R90" s="3"/>
      <c r="S90" s="3"/>
      <c r="T90" s="3"/>
      <c r="U90" s="3"/>
      <c r="V90" s="3"/>
      <c r="W90" s="3"/>
      <c r="X90" s="3"/>
      <c r="Y90" s="3"/>
      <c r="Z90" s="3"/>
      <c r="AA90" s="3"/>
    </row>
    <row r="91" spans="1:28" ht="18" customHeight="1">
      <c r="A91" s="7"/>
      <c r="B91" s="3" t="s">
        <v>405</v>
      </c>
      <c r="C91" s="3"/>
      <c r="D91" s="3"/>
      <c r="E91" s="3"/>
      <c r="F91" s="18"/>
      <c r="G91" s="18"/>
      <c r="H91" s="18" t="str">
        <f>項目一覧!$C$36</f>
        <v/>
      </c>
      <c r="I91" s="41"/>
      <c r="J91" s="18"/>
      <c r="K91" s="18"/>
      <c r="L91" s="18"/>
      <c r="M91" s="18"/>
      <c r="N91" s="18"/>
      <c r="O91" s="18"/>
      <c r="P91" s="18"/>
      <c r="Q91" s="18"/>
      <c r="R91" s="18"/>
      <c r="S91" s="18"/>
      <c r="T91" s="18"/>
      <c r="U91" s="18"/>
      <c r="V91" s="18"/>
      <c r="W91" s="18"/>
      <c r="X91" s="18"/>
      <c r="Y91" s="18"/>
      <c r="Z91" s="18"/>
      <c r="AA91" s="18"/>
      <c r="AB91" s="41"/>
    </row>
    <row r="92" spans="1:28" ht="18" customHeight="1">
      <c r="A92" s="7"/>
      <c r="B92" s="3" t="s">
        <v>418</v>
      </c>
      <c r="C92" s="3"/>
      <c r="D92" s="3"/>
      <c r="E92" s="3"/>
      <c r="F92" s="18"/>
      <c r="G92" s="18"/>
      <c r="H92" s="18" t="str">
        <f>項目一覧!$C$37</f>
        <v/>
      </c>
      <c r="I92" s="41"/>
      <c r="J92" s="18"/>
      <c r="K92" s="18"/>
      <c r="L92" s="18"/>
      <c r="M92" s="18"/>
      <c r="N92" s="18"/>
      <c r="O92" s="18"/>
      <c r="P92" s="18"/>
      <c r="Q92" s="18"/>
      <c r="R92" s="18"/>
      <c r="S92" s="18"/>
      <c r="T92" s="18"/>
      <c r="U92" s="18"/>
      <c r="V92" s="18"/>
      <c r="W92" s="18"/>
      <c r="X92" s="18"/>
      <c r="Y92" s="18"/>
      <c r="Z92" s="18"/>
      <c r="AA92" s="18"/>
      <c r="AB92" s="41"/>
    </row>
    <row r="93" spans="1:28" ht="18" customHeight="1">
      <c r="A93" s="7"/>
      <c r="B93" s="3" t="s">
        <v>403</v>
      </c>
      <c r="C93" s="3"/>
      <c r="D93" s="3"/>
      <c r="E93" s="3"/>
      <c r="F93" s="18"/>
      <c r="G93" s="18"/>
      <c r="H93" s="18" t="str">
        <f>項目一覧!$C$38</f>
        <v/>
      </c>
      <c r="I93" s="41"/>
      <c r="J93" s="18"/>
      <c r="K93" s="18"/>
      <c r="L93" s="18"/>
      <c r="M93" s="18"/>
      <c r="N93" s="18"/>
      <c r="O93" s="18"/>
      <c r="P93" s="18"/>
      <c r="Q93" s="18"/>
      <c r="R93" s="18"/>
      <c r="S93" s="18"/>
      <c r="T93" s="18"/>
      <c r="U93" s="18"/>
      <c r="V93" s="18"/>
      <c r="W93" s="18"/>
      <c r="X93" s="18"/>
      <c r="Y93" s="18"/>
      <c r="Z93" s="18"/>
      <c r="AA93" s="18"/>
      <c r="AB93" s="41"/>
    </row>
    <row r="94" spans="1:28" ht="18" customHeight="1">
      <c r="A94" s="7"/>
      <c r="B94" s="3" t="s">
        <v>402</v>
      </c>
      <c r="C94" s="3"/>
      <c r="D94" s="3"/>
      <c r="E94" s="3"/>
      <c r="F94" s="18"/>
      <c r="G94" s="18"/>
      <c r="H94" s="1489" t="str">
        <f>項目一覧!$C$39</f>
        <v/>
      </c>
      <c r="I94" s="1489"/>
      <c r="J94" s="1489"/>
      <c r="K94" s="1489"/>
      <c r="L94" s="1489"/>
      <c r="M94" s="1489"/>
      <c r="N94" s="1489"/>
      <c r="O94" s="1489"/>
      <c r="P94" s="1489"/>
      <c r="Q94" s="1489"/>
      <c r="R94" s="1489"/>
      <c r="S94" s="1489"/>
      <c r="T94" s="1489"/>
      <c r="U94" s="1489"/>
      <c r="V94" s="1489"/>
      <c r="W94" s="1489"/>
      <c r="X94" s="1489"/>
      <c r="Y94" s="1489"/>
      <c r="Z94" s="1489"/>
      <c r="AA94" s="1489"/>
      <c r="AB94" s="1489"/>
    </row>
    <row r="95" spans="1:28" ht="18" customHeight="1">
      <c r="A95" s="7"/>
      <c r="B95" s="3" t="s">
        <v>401</v>
      </c>
      <c r="C95" s="3"/>
      <c r="D95" s="3"/>
      <c r="E95" s="3"/>
      <c r="F95" s="18"/>
      <c r="G95" s="18"/>
      <c r="H95" s="18" t="str">
        <f>項目一覧!$C$40</f>
        <v/>
      </c>
      <c r="I95" s="41"/>
      <c r="J95" s="18"/>
      <c r="K95" s="18"/>
      <c r="L95" s="18"/>
      <c r="M95" s="18"/>
      <c r="N95" s="18"/>
      <c r="O95" s="18"/>
      <c r="P95" s="18"/>
      <c r="Q95" s="18"/>
      <c r="R95" s="18"/>
      <c r="S95" s="18"/>
      <c r="T95" s="18"/>
      <c r="U95" s="18"/>
      <c r="V95" s="18"/>
      <c r="W95" s="18"/>
      <c r="X95" s="18"/>
      <c r="Y95" s="18"/>
      <c r="Z95" s="18"/>
      <c r="AA95" s="18"/>
      <c r="AB95" s="41"/>
    </row>
    <row r="96" spans="1:28" ht="18" customHeight="1">
      <c r="A96" s="7"/>
      <c r="B96" s="3" t="s">
        <v>417</v>
      </c>
      <c r="C96" s="3"/>
      <c r="D96" s="3"/>
      <c r="E96" s="3"/>
      <c r="F96" s="18"/>
      <c r="G96" s="18"/>
      <c r="H96" s="1512" t="str">
        <f>項目一覧!$C$41</f>
        <v/>
      </c>
      <c r="I96" s="1512"/>
      <c r="J96" s="1512"/>
      <c r="K96" s="1512"/>
      <c r="L96" s="1512"/>
      <c r="M96" s="1512"/>
      <c r="N96" s="1512"/>
      <c r="O96" s="1512"/>
      <c r="P96" s="1512"/>
      <c r="Q96" s="1512"/>
      <c r="R96" s="1512"/>
      <c r="S96" s="18"/>
      <c r="T96" s="18"/>
      <c r="U96" s="18"/>
      <c r="V96" s="18"/>
      <c r="W96" s="18"/>
      <c r="X96" s="18"/>
      <c r="Y96" s="18"/>
      <c r="Z96" s="18"/>
      <c r="AA96" s="18"/>
      <c r="AB96" s="41"/>
    </row>
    <row r="97" spans="1:28" ht="18" customHeight="1">
      <c r="A97" s="7"/>
      <c r="B97" s="34" t="s">
        <v>416</v>
      </c>
      <c r="C97" s="3"/>
      <c r="D97" s="3"/>
      <c r="E97" s="3"/>
      <c r="F97" s="18"/>
      <c r="G97" s="18"/>
      <c r="H97" s="18"/>
      <c r="I97" s="81" t="str">
        <f>項目一覧!$C$42</f>
        <v/>
      </c>
      <c r="J97" s="18"/>
      <c r="K97" s="18"/>
      <c r="L97" s="18"/>
      <c r="M97" s="18"/>
      <c r="N97" s="18"/>
      <c r="O97" s="18"/>
      <c r="P97" s="18"/>
      <c r="Q97" s="18"/>
      <c r="R97" s="18"/>
      <c r="S97" s="18"/>
      <c r="T97" s="18"/>
      <c r="U97" s="18"/>
      <c r="V97" s="18"/>
      <c r="W97" s="18"/>
      <c r="X97" s="18"/>
      <c r="Y97" s="18"/>
      <c r="Z97" s="18"/>
      <c r="AA97" s="18"/>
      <c r="AB97" s="41"/>
    </row>
    <row r="98" spans="1:28" ht="18" customHeight="1">
      <c r="A98" s="7"/>
      <c r="B98" s="34"/>
      <c r="C98" s="3"/>
      <c r="D98" s="3"/>
      <c r="E98" s="3"/>
      <c r="F98" s="18"/>
      <c r="G98" s="18"/>
      <c r="H98" s="18"/>
      <c r="I98" s="81"/>
      <c r="J98" s="18"/>
      <c r="K98" s="18"/>
      <c r="L98" s="18"/>
      <c r="M98" s="18"/>
      <c r="N98" s="18"/>
      <c r="O98" s="18"/>
      <c r="P98" s="18"/>
      <c r="Q98" s="18"/>
      <c r="R98" s="18"/>
      <c r="S98" s="18"/>
      <c r="T98" s="18"/>
      <c r="U98" s="18"/>
      <c r="V98" s="18"/>
      <c r="W98" s="18"/>
      <c r="X98" s="18"/>
      <c r="Y98" s="18"/>
      <c r="Z98" s="18"/>
      <c r="AA98" s="18"/>
      <c r="AB98" s="41"/>
    </row>
    <row r="99" spans="1:28" ht="18" customHeight="1">
      <c r="A99" s="7"/>
      <c r="B99" s="3" t="s">
        <v>539</v>
      </c>
      <c r="C99" s="3"/>
      <c r="D99" s="3"/>
      <c r="E99" s="3"/>
      <c r="F99" s="18"/>
      <c r="G99" s="18"/>
      <c r="H99" s="18"/>
      <c r="I99" s="41"/>
      <c r="J99" s="18"/>
      <c r="K99" s="18"/>
      <c r="L99" s="18"/>
      <c r="M99" s="18"/>
      <c r="N99" s="18"/>
      <c r="O99" s="18"/>
      <c r="P99" s="18"/>
      <c r="Q99" s="18"/>
      <c r="R99" s="18"/>
      <c r="S99" s="18"/>
      <c r="T99" s="18"/>
      <c r="U99" s="18"/>
      <c r="V99" s="18"/>
      <c r="W99" s="18"/>
      <c r="X99" s="18"/>
      <c r="Y99" s="18"/>
      <c r="Z99" s="18"/>
      <c r="AA99" s="18"/>
      <c r="AB99" s="41"/>
    </row>
    <row r="100" spans="1:28" ht="18" customHeight="1">
      <c r="A100" s="7"/>
      <c r="B100" s="3" t="s">
        <v>405</v>
      </c>
      <c r="C100" s="3"/>
      <c r="D100" s="3"/>
      <c r="E100" s="3"/>
      <c r="F100" s="18"/>
      <c r="G100" s="18"/>
      <c r="H100" s="18" t="str">
        <f>項目一覧!$C$231</f>
        <v/>
      </c>
      <c r="I100" s="41"/>
      <c r="J100" s="18"/>
      <c r="K100" s="18"/>
      <c r="L100" s="18"/>
      <c r="M100" s="18"/>
      <c r="N100" s="18"/>
      <c r="O100" s="18"/>
      <c r="P100" s="18"/>
      <c r="Q100" s="18"/>
      <c r="R100" s="18"/>
      <c r="S100" s="18"/>
      <c r="T100" s="18"/>
      <c r="U100" s="18"/>
      <c r="V100" s="18"/>
      <c r="W100" s="18"/>
      <c r="X100" s="18"/>
      <c r="Y100" s="18"/>
      <c r="Z100" s="18"/>
      <c r="AA100" s="18"/>
      <c r="AB100" s="41"/>
    </row>
    <row r="101" spans="1:28" ht="18" customHeight="1">
      <c r="A101" s="7"/>
      <c r="B101" s="3" t="s">
        <v>418</v>
      </c>
      <c r="C101" s="3"/>
      <c r="D101" s="3"/>
      <c r="E101" s="3"/>
      <c r="F101" s="18"/>
      <c r="G101" s="18"/>
      <c r="H101" s="18" t="str">
        <f>項目一覧!$C$232</f>
        <v/>
      </c>
      <c r="I101" s="41"/>
      <c r="J101" s="18"/>
      <c r="K101" s="18"/>
      <c r="L101" s="18"/>
      <c r="M101" s="18"/>
      <c r="N101" s="18"/>
      <c r="O101" s="18"/>
      <c r="P101" s="18"/>
      <c r="Q101" s="18"/>
      <c r="R101" s="18"/>
      <c r="S101" s="18"/>
      <c r="T101" s="18"/>
      <c r="U101" s="18"/>
      <c r="V101" s="18"/>
      <c r="W101" s="18"/>
      <c r="X101" s="18"/>
      <c r="Y101" s="18"/>
      <c r="Z101" s="18"/>
      <c r="AA101" s="18"/>
      <c r="AB101" s="41"/>
    </row>
    <row r="102" spans="1:28" ht="18" customHeight="1">
      <c r="A102" s="7"/>
      <c r="B102" s="3" t="s">
        <v>403</v>
      </c>
      <c r="C102" s="3"/>
      <c r="D102" s="3"/>
      <c r="E102" s="3"/>
      <c r="F102" s="18"/>
      <c r="G102" s="18"/>
      <c r="H102" s="18" t="str">
        <f>項目一覧!$C$233</f>
        <v/>
      </c>
      <c r="I102" s="41"/>
      <c r="J102" s="18"/>
      <c r="K102" s="18"/>
      <c r="L102" s="18"/>
      <c r="M102" s="18"/>
      <c r="N102" s="18"/>
      <c r="O102" s="18"/>
      <c r="P102" s="18"/>
      <c r="Q102" s="18"/>
      <c r="R102" s="18"/>
      <c r="S102" s="18"/>
      <c r="T102" s="18"/>
      <c r="U102" s="18"/>
      <c r="V102" s="18"/>
      <c r="W102" s="18"/>
      <c r="X102" s="18"/>
      <c r="Y102" s="18"/>
      <c r="Z102" s="18"/>
      <c r="AA102" s="18"/>
      <c r="AB102" s="41"/>
    </row>
    <row r="103" spans="1:28" ht="18" customHeight="1">
      <c r="A103" s="7"/>
      <c r="B103" s="3" t="s">
        <v>402</v>
      </c>
      <c r="C103" s="3"/>
      <c r="D103" s="3"/>
      <c r="E103" s="3"/>
      <c r="F103" s="18"/>
      <c r="G103" s="18"/>
      <c r="H103" s="1489" t="str">
        <f>項目一覧!$C$234</f>
        <v/>
      </c>
      <c r="I103" s="1489"/>
      <c r="J103" s="1489"/>
      <c r="K103" s="1489"/>
      <c r="L103" s="1489"/>
      <c r="M103" s="1489"/>
      <c r="N103" s="1489"/>
      <c r="O103" s="1489"/>
      <c r="P103" s="1489"/>
      <c r="Q103" s="1489"/>
      <c r="R103" s="1489"/>
      <c r="S103" s="1489"/>
      <c r="T103" s="1489"/>
      <c r="U103" s="1489"/>
      <c r="V103" s="1489"/>
      <c r="W103" s="1489"/>
      <c r="X103" s="1489"/>
      <c r="Y103" s="1489"/>
      <c r="Z103" s="1489"/>
      <c r="AA103" s="1489"/>
      <c r="AB103" s="1489"/>
    </row>
    <row r="104" spans="1:28" ht="18" customHeight="1">
      <c r="A104" s="7"/>
      <c r="B104" s="3" t="s">
        <v>401</v>
      </c>
      <c r="C104" s="3"/>
      <c r="D104" s="3"/>
      <c r="E104" s="3"/>
      <c r="F104" s="18"/>
      <c r="G104" s="18"/>
      <c r="H104" s="18" t="str">
        <f>項目一覧!$C$235</f>
        <v/>
      </c>
      <c r="I104" s="41"/>
      <c r="J104" s="18"/>
      <c r="K104" s="18"/>
      <c r="L104" s="18"/>
      <c r="M104" s="18"/>
      <c r="N104" s="18"/>
      <c r="O104" s="18"/>
      <c r="P104" s="18"/>
      <c r="Q104" s="18"/>
      <c r="R104" s="18"/>
      <c r="S104" s="18"/>
      <c r="T104" s="18"/>
      <c r="U104" s="18"/>
      <c r="V104" s="18"/>
      <c r="W104" s="18"/>
      <c r="X104" s="18"/>
      <c r="Y104" s="18"/>
      <c r="Z104" s="18"/>
      <c r="AA104" s="18"/>
      <c r="AB104" s="41"/>
    </row>
    <row r="105" spans="1:28" ht="18" customHeight="1">
      <c r="A105" s="7"/>
      <c r="B105" s="3" t="s">
        <v>417</v>
      </c>
      <c r="C105" s="3"/>
      <c r="D105" s="3"/>
      <c r="E105" s="3"/>
      <c r="F105" s="18"/>
      <c r="G105" s="18"/>
      <c r="H105" s="18" t="str">
        <f>項目一覧!$C$236</f>
        <v/>
      </c>
      <c r="I105" s="41"/>
      <c r="J105" s="18"/>
      <c r="K105" s="18"/>
      <c r="L105" s="18"/>
      <c r="M105" s="18"/>
      <c r="N105" s="18"/>
      <c r="O105" s="18"/>
      <c r="P105" s="18"/>
      <c r="Q105" s="18"/>
      <c r="R105" s="18"/>
      <c r="S105" s="18"/>
      <c r="T105" s="18"/>
      <c r="U105" s="18"/>
      <c r="V105" s="18"/>
      <c r="W105" s="18"/>
      <c r="X105" s="18"/>
      <c r="Y105" s="18"/>
      <c r="Z105" s="18"/>
      <c r="AA105" s="18"/>
      <c r="AB105" s="41"/>
    </row>
    <row r="106" spans="1:28" ht="18" customHeight="1">
      <c r="A106" s="7"/>
      <c r="B106" s="34" t="s">
        <v>416</v>
      </c>
      <c r="C106" s="3"/>
      <c r="D106" s="3"/>
      <c r="E106" s="3"/>
      <c r="F106" s="18"/>
      <c r="G106" s="18"/>
      <c r="H106" s="18"/>
      <c r="I106" s="81" t="str">
        <f>項目一覧!$C$237</f>
        <v/>
      </c>
      <c r="J106" s="18"/>
      <c r="K106" s="18"/>
      <c r="L106" s="18"/>
      <c r="M106" s="18"/>
      <c r="N106" s="18"/>
      <c r="O106" s="18"/>
      <c r="P106" s="18"/>
      <c r="Q106" s="18"/>
      <c r="R106" s="18"/>
      <c r="S106" s="18"/>
      <c r="T106" s="18"/>
      <c r="U106" s="18"/>
      <c r="V106" s="18"/>
      <c r="W106" s="18"/>
      <c r="X106" s="18"/>
      <c r="Y106" s="18"/>
      <c r="Z106" s="18"/>
      <c r="AA106" s="18"/>
      <c r="AB106" s="41"/>
    </row>
    <row r="107" spans="1:28" ht="18" customHeight="1">
      <c r="A107" s="7"/>
      <c r="B107" s="34"/>
      <c r="C107" s="3"/>
      <c r="D107" s="3"/>
      <c r="E107" s="3"/>
      <c r="F107" s="18"/>
      <c r="G107" s="18"/>
      <c r="H107" s="18"/>
      <c r="I107" s="81"/>
      <c r="J107" s="18"/>
      <c r="K107" s="18"/>
      <c r="L107" s="18"/>
      <c r="M107" s="18"/>
      <c r="N107" s="18"/>
      <c r="O107" s="18"/>
      <c r="P107" s="18"/>
      <c r="Q107" s="18"/>
      <c r="R107" s="18"/>
      <c r="S107" s="18"/>
      <c r="T107" s="18"/>
      <c r="U107" s="18"/>
      <c r="V107" s="18"/>
      <c r="W107" s="18"/>
      <c r="X107" s="18"/>
      <c r="Y107" s="18"/>
      <c r="Z107" s="18"/>
      <c r="AA107" s="18"/>
      <c r="AB107" s="41"/>
    </row>
    <row r="108" spans="1:28" ht="18" customHeight="1">
      <c r="A108" s="7"/>
      <c r="B108" s="3" t="s">
        <v>405</v>
      </c>
      <c r="C108" s="3"/>
      <c r="D108" s="3"/>
      <c r="E108" s="3"/>
      <c r="F108" s="18"/>
      <c r="G108" s="18"/>
      <c r="H108" s="18" t="str">
        <f>項目一覧!$C$238</f>
        <v/>
      </c>
      <c r="I108" s="41"/>
      <c r="J108" s="18"/>
      <c r="K108" s="18"/>
      <c r="L108" s="18"/>
      <c r="M108" s="18"/>
      <c r="N108" s="18"/>
      <c r="O108" s="18"/>
      <c r="P108" s="18"/>
      <c r="Q108" s="18"/>
      <c r="R108" s="18"/>
      <c r="S108" s="18"/>
      <c r="T108" s="18"/>
      <c r="U108" s="18"/>
      <c r="V108" s="18"/>
      <c r="W108" s="18"/>
      <c r="X108" s="18"/>
      <c r="Y108" s="18"/>
      <c r="Z108" s="18"/>
      <c r="AA108" s="18"/>
      <c r="AB108" s="41"/>
    </row>
    <row r="109" spans="1:28" ht="18" customHeight="1">
      <c r="A109" s="7"/>
      <c r="B109" s="3" t="s">
        <v>418</v>
      </c>
      <c r="C109" s="3"/>
      <c r="D109" s="3"/>
      <c r="E109" s="3"/>
      <c r="F109" s="18"/>
      <c r="G109" s="18"/>
      <c r="H109" s="18" t="str">
        <f>項目一覧!$C$239</f>
        <v/>
      </c>
      <c r="I109" s="41"/>
      <c r="J109" s="18"/>
      <c r="K109" s="18"/>
      <c r="L109" s="18"/>
      <c r="M109" s="18"/>
      <c r="N109" s="18"/>
      <c r="O109" s="18"/>
      <c r="P109" s="18"/>
      <c r="Q109" s="18"/>
      <c r="R109" s="18"/>
      <c r="S109" s="18"/>
      <c r="T109" s="18"/>
      <c r="U109" s="18"/>
      <c r="V109" s="18"/>
      <c r="W109" s="18"/>
      <c r="X109" s="18"/>
      <c r="Y109" s="18"/>
      <c r="Z109" s="18"/>
      <c r="AA109" s="18"/>
      <c r="AB109" s="41"/>
    </row>
    <row r="110" spans="1:28" ht="18" customHeight="1">
      <c r="A110" s="7"/>
      <c r="B110" s="3" t="s">
        <v>403</v>
      </c>
      <c r="C110" s="3"/>
      <c r="D110" s="3"/>
      <c r="E110" s="3"/>
      <c r="F110" s="18"/>
      <c r="G110" s="18"/>
      <c r="H110" s="18" t="str">
        <f>項目一覧!$C$240</f>
        <v/>
      </c>
      <c r="I110" s="41"/>
      <c r="J110" s="18"/>
      <c r="K110" s="18"/>
      <c r="L110" s="18"/>
      <c r="M110" s="18"/>
      <c r="N110" s="18"/>
      <c r="O110" s="18"/>
      <c r="P110" s="18"/>
      <c r="Q110" s="18"/>
      <c r="R110" s="18"/>
      <c r="S110" s="18"/>
      <c r="T110" s="18"/>
      <c r="U110" s="18"/>
      <c r="V110" s="18"/>
      <c r="W110" s="18"/>
      <c r="X110" s="18"/>
      <c r="Y110" s="18"/>
      <c r="Z110" s="18"/>
      <c r="AA110" s="18"/>
      <c r="AB110" s="41"/>
    </row>
    <row r="111" spans="1:28" ht="18" customHeight="1">
      <c r="A111" s="7"/>
      <c r="B111" s="3" t="s">
        <v>402</v>
      </c>
      <c r="C111" s="3"/>
      <c r="D111" s="3"/>
      <c r="E111" s="3"/>
      <c r="F111" s="18"/>
      <c r="G111" s="18"/>
      <c r="H111" s="1489" t="str">
        <f>項目一覧!$C$241</f>
        <v/>
      </c>
      <c r="I111" s="1489"/>
      <c r="J111" s="1489"/>
      <c r="K111" s="1489"/>
      <c r="L111" s="1489"/>
      <c r="M111" s="1489"/>
      <c r="N111" s="1489"/>
      <c r="O111" s="1489"/>
      <c r="P111" s="1489"/>
      <c r="Q111" s="1489"/>
      <c r="R111" s="1489"/>
      <c r="S111" s="1489"/>
      <c r="T111" s="1489"/>
      <c r="U111" s="1489"/>
      <c r="V111" s="1489"/>
      <c r="W111" s="1489"/>
      <c r="X111" s="1489"/>
      <c r="Y111" s="1489"/>
      <c r="Z111" s="1489"/>
      <c r="AA111" s="1489"/>
      <c r="AB111" s="1489"/>
    </row>
    <row r="112" spans="1:28" ht="18" customHeight="1">
      <c r="A112" s="7"/>
      <c r="B112" s="3" t="s">
        <v>401</v>
      </c>
      <c r="C112" s="3"/>
      <c r="D112" s="3"/>
      <c r="E112" s="3"/>
      <c r="F112" s="18"/>
      <c r="G112" s="18"/>
      <c r="H112" s="18" t="str">
        <f>項目一覧!$C$242</f>
        <v/>
      </c>
      <c r="I112" s="41"/>
      <c r="J112" s="18"/>
      <c r="K112" s="18"/>
      <c r="L112" s="18"/>
      <c r="M112" s="18"/>
      <c r="N112" s="18"/>
      <c r="O112" s="18"/>
      <c r="P112" s="18"/>
      <c r="Q112" s="18"/>
      <c r="R112" s="18"/>
      <c r="S112" s="18"/>
      <c r="T112" s="18"/>
      <c r="U112" s="18"/>
      <c r="V112" s="18"/>
      <c r="W112" s="18"/>
      <c r="X112" s="18"/>
      <c r="Y112" s="18"/>
      <c r="Z112" s="18"/>
      <c r="AA112" s="18"/>
      <c r="AB112" s="41"/>
    </row>
    <row r="113" spans="1:28" ht="18" customHeight="1">
      <c r="A113" s="7"/>
      <c r="B113" s="3" t="s">
        <v>417</v>
      </c>
      <c r="C113" s="3"/>
      <c r="D113" s="3"/>
      <c r="E113" s="3"/>
      <c r="F113" s="18"/>
      <c r="G113" s="18"/>
      <c r="H113" s="18" t="str">
        <f>項目一覧!$C$243</f>
        <v/>
      </c>
      <c r="I113" s="41"/>
      <c r="J113" s="18"/>
      <c r="K113" s="18"/>
      <c r="L113" s="18"/>
      <c r="M113" s="18"/>
      <c r="N113" s="18"/>
      <c r="O113" s="18"/>
      <c r="P113" s="18"/>
      <c r="Q113" s="18"/>
      <c r="R113" s="18"/>
      <c r="S113" s="18"/>
      <c r="T113" s="18"/>
      <c r="U113" s="18"/>
      <c r="V113" s="18"/>
      <c r="W113" s="18"/>
      <c r="X113" s="18"/>
      <c r="Y113" s="18"/>
      <c r="Z113" s="18"/>
      <c r="AA113" s="18"/>
      <c r="AB113" s="41"/>
    </row>
    <row r="114" spans="1:28" ht="18" customHeight="1">
      <c r="A114" s="7"/>
      <c r="B114" s="34" t="s">
        <v>416</v>
      </c>
      <c r="C114" s="3"/>
      <c r="D114" s="3"/>
      <c r="E114" s="3"/>
      <c r="F114" s="18"/>
      <c r="G114" s="18"/>
      <c r="H114" s="18"/>
      <c r="I114" s="81" t="str">
        <f>項目一覧!$C$244</f>
        <v/>
      </c>
      <c r="J114" s="18"/>
      <c r="K114" s="18"/>
      <c r="L114" s="18"/>
      <c r="M114" s="18"/>
      <c r="N114" s="18"/>
      <c r="O114" s="18"/>
      <c r="P114" s="18"/>
      <c r="Q114" s="18"/>
      <c r="R114" s="18"/>
      <c r="S114" s="18"/>
      <c r="T114" s="18"/>
      <c r="U114" s="18"/>
      <c r="V114" s="18"/>
      <c r="W114" s="18"/>
      <c r="X114" s="18"/>
      <c r="Y114" s="18"/>
      <c r="Z114" s="18"/>
      <c r="AA114" s="18"/>
      <c r="AB114" s="41"/>
    </row>
    <row r="115" spans="1:28" ht="18" customHeight="1">
      <c r="A115" s="7"/>
      <c r="B115" s="34"/>
      <c r="C115" s="3"/>
      <c r="D115" s="3"/>
      <c r="E115" s="3"/>
      <c r="F115" s="18"/>
      <c r="G115" s="18"/>
      <c r="H115" s="18"/>
      <c r="I115" s="81"/>
      <c r="J115" s="18"/>
      <c r="K115" s="18"/>
      <c r="L115" s="18"/>
      <c r="M115" s="18"/>
      <c r="N115" s="18"/>
      <c r="O115" s="18"/>
      <c r="P115" s="18"/>
      <c r="Q115" s="18"/>
      <c r="R115" s="18"/>
      <c r="S115" s="18"/>
      <c r="T115" s="18"/>
      <c r="U115" s="18"/>
      <c r="V115" s="18"/>
      <c r="W115" s="18"/>
      <c r="X115" s="18"/>
      <c r="Y115" s="18"/>
      <c r="Z115" s="18"/>
      <c r="AA115" s="18"/>
      <c r="AB115" s="41"/>
    </row>
    <row r="116" spans="1:28" ht="18" customHeight="1">
      <c r="A116" s="7"/>
      <c r="B116" s="3" t="s">
        <v>405</v>
      </c>
      <c r="C116" s="3"/>
      <c r="D116" s="3"/>
      <c r="E116" s="3"/>
      <c r="F116" s="18"/>
      <c r="G116" s="18"/>
      <c r="H116" s="18" t="str">
        <f>項目一覧!$C$245</f>
        <v/>
      </c>
      <c r="I116" s="41"/>
      <c r="J116" s="18"/>
      <c r="K116" s="18"/>
      <c r="L116" s="18"/>
      <c r="M116" s="18"/>
      <c r="N116" s="18"/>
      <c r="O116" s="18"/>
      <c r="P116" s="18"/>
      <c r="Q116" s="18"/>
      <c r="R116" s="18"/>
      <c r="S116" s="18"/>
      <c r="T116" s="18"/>
      <c r="U116" s="18"/>
      <c r="V116" s="18"/>
      <c r="W116" s="18"/>
      <c r="X116" s="18"/>
      <c r="Y116" s="18"/>
      <c r="Z116" s="18"/>
      <c r="AA116" s="18"/>
      <c r="AB116" s="41"/>
    </row>
    <row r="117" spans="1:28" ht="18" customHeight="1">
      <c r="A117" s="7"/>
      <c r="B117" s="3" t="s">
        <v>418</v>
      </c>
      <c r="C117" s="3"/>
      <c r="D117" s="3"/>
      <c r="E117" s="3"/>
      <c r="F117" s="18"/>
      <c r="G117" s="18"/>
      <c r="H117" s="18" t="str">
        <f>項目一覧!$C$246</f>
        <v/>
      </c>
      <c r="I117" s="41"/>
      <c r="J117" s="18"/>
      <c r="K117" s="18"/>
      <c r="L117" s="18"/>
      <c r="M117" s="18"/>
      <c r="N117" s="18"/>
      <c r="O117" s="18"/>
      <c r="P117" s="18"/>
      <c r="Q117" s="18"/>
      <c r="R117" s="18"/>
      <c r="S117" s="18"/>
      <c r="T117" s="18"/>
      <c r="U117" s="18"/>
      <c r="V117" s="18"/>
      <c r="W117" s="18"/>
      <c r="X117" s="18"/>
      <c r="Y117" s="18"/>
      <c r="Z117" s="18"/>
      <c r="AA117" s="18"/>
      <c r="AB117" s="41"/>
    </row>
    <row r="118" spans="1:28" ht="18" customHeight="1">
      <c r="A118" s="7"/>
      <c r="B118" s="3" t="s">
        <v>403</v>
      </c>
      <c r="C118" s="3"/>
      <c r="D118" s="3"/>
      <c r="E118" s="3"/>
      <c r="F118" s="18"/>
      <c r="G118" s="18"/>
      <c r="H118" s="18" t="str">
        <f>項目一覧!$C$247</f>
        <v/>
      </c>
      <c r="I118" s="41"/>
      <c r="J118" s="18"/>
      <c r="K118" s="18"/>
      <c r="L118" s="18"/>
      <c r="M118" s="18"/>
      <c r="N118" s="18"/>
      <c r="O118" s="18"/>
      <c r="P118" s="18"/>
      <c r="Q118" s="18"/>
      <c r="R118" s="18"/>
      <c r="S118" s="18"/>
      <c r="T118" s="18"/>
      <c r="U118" s="18"/>
      <c r="V118" s="18"/>
      <c r="W118" s="18"/>
      <c r="X118" s="18"/>
      <c r="Y118" s="18"/>
      <c r="Z118" s="18"/>
      <c r="AA118" s="18"/>
      <c r="AB118" s="41"/>
    </row>
    <row r="119" spans="1:28" ht="18" customHeight="1">
      <c r="A119" s="7"/>
      <c r="B119" s="3" t="s">
        <v>402</v>
      </c>
      <c r="C119" s="3"/>
      <c r="D119" s="3"/>
      <c r="E119" s="3"/>
      <c r="F119" s="18"/>
      <c r="G119" s="18"/>
      <c r="H119" s="1489" t="str">
        <f>項目一覧!$C$248</f>
        <v/>
      </c>
      <c r="I119" s="1489"/>
      <c r="J119" s="1489"/>
      <c r="K119" s="1489"/>
      <c r="L119" s="1489"/>
      <c r="M119" s="1489"/>
      <c r="N119" s="1489"/>
      <c r="O119" s="1489"/>
      <c r="P119" s="1489"/>
      <c r="Q119" s="1489"/>
      <c r="R119" s="1489"/>
      <c r="S119" s="1489"/>
      <c r="T119" s="1489"/>
      <c r="U119" s="1489"/>
      <c r="V119" s="1489"/>
      <c r="W119" s="1489"/>
      <c r="X119" s="1489"/>
      <c r="Y119" s="1489"/>
      <c r="Z119" s="1489"/>
      <c r="AA119" s="1489"/>
      <c r="AB119" s="1489"/>
    </row>
    <row r="120" spans="1:28" ht="18" customHeight="1">
      <c r="A120" s="7"/>
      <c r="B120" s="3" t="s">
        <v>401</v>
      </c>
      <c r="C120" s="3"/>
      <c r="D120" s="3"/>
      <c r="E120" s="3"/>
      <c r="F120" s="18"/>
      <c r="G120" s="18"/>
      <c r="H120" s="18" t="str">
        <f>項目一覧!$C$249</f>
        <v/>
      </c>
      <c r="I120" s="41"/>
      <c r="J120" s="18"/>
      <c r="K120" s="18"/>
      <c r="L120" s="18"/>
      <c r="M120" s="18"/>
      <c r="N120" s="18"/>
      <c r="O120" s="18"/>
      <c r="P120" s="18"/>
      <c r="Q120" s="18"/>
      <c r="R120" s="18"/>
      <c r="S120" s="18"/>
      <c r="T120" s="18"/>
      <c r="U120" s="18"/>
      <c r="V120" s="18"/>
      <c r="W120" s="18"/>
      <c r="X120" s="18"/>
      <c r="Y120" s="18"/>
      <c r="Z120" s="18"/>
      <c r="AA120" s="18"/>
      <c r="AB120" s="41"/>
    </row>
    <row r="121" spans="1:28" ht="18" customHeight="1">
      <c r="A121" s="7"/>
      <c r="B121" s="3" t="s">
        <v>417</v>
      </c>
      <c r="C121" s="3"/>
      <c r="D121" s="3"/>
      <c r="E121" s="3"/>
      <c r="F121" s="18"/>
      <c r="G121" s="18"/>
      <c r="H121" s="18" t="str">
        <f>項目一覧!$C$250</f>
        <v/>
      </c>
      <c r="I121" s="41"/>
      <c r="J121" s="18"/>
      <c r="K121" s="18"/>
      <c r="L121" s="18"/>
      <c r="M121" s="18"/>
      <c r="N121" s="18"/>
      <c r="O121" s="18"/>
      <c r="P121" s="18"/>
      <c r="Q121" s="18"/>
      <c r="R121" s="18"/>
      <c r="S121" s="18"/>
      <c r="T121" s="18"/>
      <c r="U121" s="18"/>
      <c r="V121" s="18"/>
      <c r="W121" s="18"/>
      <c r="X121" s="18"/>
      <c r="Y121" s="18"/>
      <c r="Z121" s="18"/>
      <c r="AA121" s="18"/>
      <c r="AB121" s="41"/>
    </row>
    <row r="122" spans="1:28" ht="18" customHeight="1">
      <c r="A122" s="7"/>
      <c r="B122" s="34" t="s">
        <v>416</v>
      </c>
      <c r="C122" s="3"/>
      <c r="D122" s="3"/>
      <c r="E122" s="3"/>
      <c r="F122" s="18"/>
      <c r="G122" s="18"/>
      <c r="H122" s="18"/>
      <c r="I122" s="81" t="str">
        <f>項目一覧!$C$251</f>
        <v/>
      </c>
      <c r="J122" s="18"/>
      <c r="K122" s="18"/>
      <c r="L122" s="18"/>
      <c r="M122" s="18"/>
      <c r="N122" s="18"/>
      <c r="O122" s="18"/>
      <c r="P122" s="18"/>
      <c r="Q122" s="18"/>
      <c r="R122" s="18"/>
      <c r="S122" s="18"/>
      <c r="T122" s="18"/>
      <c r="U122" s="18"/>
      <c r="V122" s="18"/>
      <c r="W122" s="18"/>
      <c r="X122" s="18"/>
      <c r="Y122" s="18"/>
      <c r="Z122" s="18"/>
      <c r="AA122" s="18"/>
      <c r="AB122" s="41"/>
    </row>
    <row r="123" spans="1:28" ht="18" customHeight="1">
      <c r="A123" s="31"/>
      <c r="B123" s="117"/>
      <c r="C123" s="15"/>
      <c r="D123" s="15"/>
      <c r="E123" s="15"/>
      <c r="F123" s="27"/>
      <c r="G123" s="27"/>
      <c r="H123" s="27"/>
      <c r="I123" s="39"/>
      <c r="J123" s="27"/>
      <c r="K123" s="27"/>
      <c r="L123" s="27"/>
      <c r="M123" s="27"/>
      <c r="N123" s="27"/>
      <c r="O123" s="27"/>
      <c r="P123" s="27"/>
      <c r="Q123" s="27"/>
      <c r="R123" s="27"/>
      <c r="S123" s="27"/>
      <c r="T123" s="27"/>
      <c r="U123" s="27"/>
      <c r="V123" s="27"/>
      <c r="W123" s="27"/>
      <c r="X123" s="27"/>
      <c r="Y123" s="27"/>
      <c r="Z123" s="27"/>
      <c r="AA123" s="27"/>
      <c r="AB123" s="41"/>
    </row>
    <row r="124" spans="1:28" ht="18" customHeight="1">
      <c r="A124" s="6" t="s">
        <v>311</v>
      </c>
      <c r="B124" s="3" t="s">
        <v>415</v>
      </c>
      <c r="C124" s="3"/>
      <c r="D124" s="3"/>
      <c r="E124" s="3"/>
      <c r="F124" s="18"/>
      <c r="G124" s="18"/>
      <c r="H124" s="18"/>
      <c r="I124" s="18"/>
      <c r="J124" s="18"/>
      <c r="K124" s="18"/>
      <c r="L124" s="18"/>
      <c r="M124" s="18"/>
      <c r="N124" s="18"/>
      <c r="O124" s="18"/>
      <c r="P124" s="18"/>
      <c r="Q124" s="18"/>
      <c r="R124" s="18"/>
      <c r="S124" s="18"/>
      <c r="T124" s="18"/>
      <c r="U124" s="18"/>
      <c r="V124" s="18"/>
      <c r="W124" s="18"/>
      <c r="X124" s="18"/>
      <c r="Y124" s="18"/>
      <c r="Z124" s="18"/>
      <c r="AA124" s="18"/>
      <c r="AB124" s="41"/>
    </row>
    <row r="125" spans="1:28" ht="18" customHeight="1">
      <c r="A125" s="6"/>
      <c r="B125" s="3" t="s">
        <v>214</v>
      </c>
      <c r="C125" s="3"/>
      <c r="D125" s="3"/>
      <c r="E125" s="3"/>
      <c r="F125" s="18"/>
      <c r="G125" s="18"/>
      <c r="H125" s="18"/>
      <c r="I125" s="18"/>
      <c r="J125" s="18"/>
      <c r="K125" s="18"/>
      <c r="L125" s="18"/>
      <c r="M125" s="18"/>
      <c r="N125" s="18"/>
      <c r="O125" s="18"/>
      <c r="P125" s="18"/>
      <c r="Q125" s="18"/>
      <c r="R125" s="18"/>
      <c r="S125" s="18"/>
      <c r="T125" s="18"/>
      <c r="U125" s="18"/>
      <c r="V125" s="18"/>
      <c r="W125" s="18"/>
      <c r="X125" s="18"/>
      <c r="Y125" s="18"/>
      <c r="Z125" s="18"/>
      <c r="AA125" s="18"/>
      <c r="AB125" s="41"/>
    </row>
    <row r="126" spans="1:28" ht="18" customHeight="1">
      <c r="A126" s="7"/>
      <c r="B126" s="3" t="s">
        <v>413</v>
      </c>
      <c r="C126" s="3"/>
      <c r="D126" s="3"/>
      <c r="E126" s="3"/>
      <c r="F126" s="18"/>
      <c r="G126" s="18"/>
      <c r="H126" s="48" t="str">
        <f>IF(項目一覧!$C$43=0,"","("&amp;項目一覧!$C$43&amp;") 建築士  （"&amp;項目一覧!$C$44&amp;"）登録　第　 "&amp;項目一覧!$C$45&amp;"　号")</f>
        <v>() 建築士  （）登録　第　 　号</v>
      </c>
      <c r="I126" s="41"/>
      <c r="J126" s="18"/>
      <c r="K126" s="18"/>
      <c r="L126" s="18"/>
      <c r="M126" s="18"/>
      <c r="N126" s="18"/>
      <c r="O126" s="18"/>
      <c r="P126" s="18"/>
      <c r="Q126" s="18"/>
      <c r="R126" s="18"/>
      <c r="S126" s="18"/>
      <c r="T126" s="18"/>
      <c r="U126" s="18"/>
      <c r="V126" s="18"/>
      <c r="W126" s="18"/>
      <c r="X126" s="18"/>
      <c r="Y126" s="18"/>
      <c r="Z126" s="18"/>
      <c r="AA126" s="18"/>
      <c r="AB126" s="41"/>
    </row>
    <row r="127" spans="1:28" ht="18" customHeight="1">
      <c r="A127" s="7"/>
      <c r="B127" s="3" t="s">
        <v>412</v>
      </c>
      <c r="C127" s="3"/>
      <c r="D127" s="3"/>
      <c r="E127" s="3"/>
      <c r="F127" s="18"/>
      <c r="G127" s="18"/>
      <c r="H127" s="18" t="str">
        <f>項目一覧!$C$46</f>
        <v/>
      </c>
      <c r="I127" s="41"/>
      <c r="J127" s="18"/>
      <c r="K127" s="18"/>
      <c r="L127" s="18"/>
      <c r="M127" s="18"/>
      <c r="N127" s="18"/>
      <c r="O127" s="18"/>
      <c r="P127" s="18"/>
      <c r="Q127" s="18"/>
      <c r="R127" s="18"/>
      <c r="S127" s="18"/>
      <c r="T127" s="18"/>
      <c r="U127" s="18"/>
      <c r="V127" s="18"/>
      <c r="W127" s="18"/>
      <c r="X127" s="18"/>
      <c r="Y127" s="18"/>
      <c r="Z127" s="18"/>
      <c r="AA127" s="18"/>
      <c r="AB127" s="41"/>
    </row>
    <row r="128" spans="1:28" ht="18" customHeight="1">
      <c r="A128" s="7"/>
      <c r="B128" s="3" t="s">
        <v>411</v>
      </c>
      <c r="C128" s="3"/>
      <c r="D128" s="3"/>
      <c r="E128" s="3"/>
      <c r="F128" s="18"/>
      <c r="G128" s="18"/>
      <c r="H128" s="48" t="str">
        <f>IF(項目一覧!$C$47=0,"","("&amp;項目一覧!$C$47&amp;") 建築士事務所  （"&amp;項目一覧!$C$48&amp;"）知事登録　第　 "&amp;項目一覧!$C$49&amp;"　号")</f>
        <v>() 建築士事務所  （）知事登録　第　 　号</v>
      </c>
      <c r="I128" s="41"/>
      <c r="J128" s="18"/>
      <c r="K128" s="18"/>
      <c r="L128" s="18"/>
      <c r="M128" s="18"/>
      <c r="N128" s="18"/>
      <c r="O128" s="18"/>
      <c r="P128" s="18"/>
      <c r="Q128" s="18"/>
      <c r="R128" s="18"/>
      <c r="S128" s="18"/>
      <c r="T128" s="18"/>
      <c r="U128" s="18"/>
      <c r="V128" s="18"/>
      <c r="W128" s="18"/>
      <c r="X128" s="18"/>
      <c r="Y128" s="18"/>
      <c r="Z128" s="18"/>
      <c r="AA128" s="18"/>
      <c r="AB128" s="41"/>
    </row>
    <row r="129" spans="1:28" ht="18" customHeight="1">
      <c r="A129" s="7"/>
      <c r="B129" s="3"/>
      <c r="C129" s="3"/>
      <c r="D129" s="3"/>
      <c r="E129" s="3"/>
      <c r="F129" s="18"/>
      <c r="G129" s="18"/>
      <c r="H129" s="18" t="str">
        <f>項目一覧!$C$50</f>
        <v/>
      </c>
      <c r="I129" s="41"/>
      <c r="J129" s="18"/>
      <c r="K129" s="18"/>
      <c r="L129" s="18"/>
      <c r="M129" s="18"/>
      <c r="N129" s="18"/>
      <c r="O129" s="18"/>
      <c r="P129" s="18"/>
      <c r="Q129" s="18"/>
      <c r="R129" s="18"/>
      <c r="S129" s="18"/>
      <c r="T129" s="18"/>
      <c r="U129" s="18"/>
      <c r="V129" s="18"/>
      <c r="W129" s="18"/>
      <c r="X129" s="18"/>
      <c r="Y129" s="18"/>
      <c r="Z129" s="18"/>
      <c r="AA129" s="18"/>
      <c r="AB129" s="41"/>
    </row>
    <row r="130" spans="1:28" ht="18" customHeight="1">
      <c r="A130" s="7"/>
      <c r="B130" s="3" t="s">
        <v>410</v>
      </c>
      <c r="C130" s="3"/>
      <c r="D130" s="3"/>
      <c r="E130" s="3"/>
      <c r="F130" s="18"/>
      <c r="G130" s="18"/>
      <c r="H130" s="18" t="str">
        <f>項目一覧!$C$51</f>
        <v/>
      </c>
      <c r="I130" s="41"/>
      <c r="J130" s="18"/>
      <c r="K130" s="18"/>
      <c r="L130" s="18"/>
      <c r="M130" s="18"/>
      <c r="N130" s="18"/>
      <c r="O130" s="18"/>
      <c r="P130" s="18"/>
      <c r="Q130" s="18"/>
      <c r="R130" s="18"/>
      <c r="S130" s="18"/>
      <c r="T130" s="18"/>
      <c r="U130" s="18"/>
      <c r="V130" s="18"/>
      <c r="W130" s="18"/>
      <c r="X130" s="18"/>
      <c r="Y130" s="18"/>
      <c r="Z130" s="18"/>
      <c r="AA130" s="18"/>
      <c r="AB130" s="41"/>
    </row>
    <row r="131" spans="1:28" ht="18" customHeight="1">
      <c r="A131" s="7"/>
      <c r="B131" s="3" t="s">
        <v>409</v>
      </c>
      <c r="C131" s="3"/>
      <c r="D131" s="3"/>
      <c r="E131" s="3"/>
      <c r="F131" s="18"/>
      <c r="G131" s="18"/>
      <c r="H131" s="1489" t="str">
        <f>項目一覧!$C$52</f>
        <v/>
      </c>
      <c r="I131" s="1489"/>
      <c r="J131" s="1489"/>
      <c r="K131" s="1489"/>
      <c r="L131" s="1489"/>
      <c r="M131" s="1489"/>
      <c r="N131" s="1489"/>
      <c r="O131" s="1489"/>
      <c r="P131" s="1489"/>
      <c r="Q131" s="1489"/>
      <c r="R131" s="1489"/>
      <c r="S131" s="1489"/>
      <c r="T131" s="1489"/>
      <c r="U131" s="1489"/>
      <c r="V131" s="1489"/>
      <c r="W131" s="1489"/>
      <c r="X131" s="1489"/>
      <c r="Y131" s="1489"/>
      <c r="Z131" s="1489"/>
      <c r="AA131" s="1489"/>
      <c r="AB131" s="1489"/>
    </row>
    <row r="132" spans="1:28" ht="18" customHeight="1">
      <c r="A132" s="7"/>
      <c r="B132" s="3" t="s">
        <v>408</v>
      </c>
      <c r="C132" s="3"/>
      <c r="D132" s="3"/>
      <c r="E132" s="3"/>
      <c r="F132" s="18"/>
      <c r="G132" s="18"/>
      <c r="H132" s="18" t="str">
        <f>項目一覧!$C$53</f>
        <v/>
      </c>
      <c r="I132" s="41"/>
      <c r="J132" s="18"/>
      <c r="K132" s="18"/>
      <c r="L132" s="18"/>
      <c r="M132" s="18"/>
      <c r="N132" s="18"/>
      <c r="O132" s="18"/>
      <c r="P132" s="18"/>
      <c r="Q132" s="18"/>
      <c r="R132" s="18"/>
      <c r="S132" s="18"/>
      <c r="T132" s="18"/>
      <c r="U132" s="18"/>
      <c r="V132" s="18"/>
      <c r="W132" s="18"/>
      <c r="X132" s="18"/>
      <c r="Y132" s="18"/>
      <c r="Z132" s="18"/>
      <c r="AA132" s="18"/>
      <c r="AB132" s="41"/>
    </row>
    <row r="133" spans="1:28" ht="18" customHeight="1">
      <c r="A133" s="7"/>
      <c r="B133" s="45" t="s">
        <v>532</v>
      </c>
      <c r="C133" s="3"/>
      <c r="D133" s="3"/>
      <c r="E133" s="3"/>
      <c r="F133" s="18"/>
      <c r="G133" s="18"/>
      <c r="H133" s="18"/>
      <c r="I133" s="81" t="str">
        <f>項目一覧!$C$54</f>
        <v/>
      </c>
      <c r="J133" s="18"/>
      <c r="K133" s="18"/>
      <c r="L133" s="18"/>
      <c r="M133" s="18"/>
      <c r="N133" s="18"/>
      <c r="O133" s="18"/>
      <c r="P133" s="18"/>
      <c r="Q133" s="18"/>
      <c r="R133" s="18"/>
      <c r="S133" s="18"/>
      <c r="T133" s="18"/>
      <c r="U133" s="18"/>
      <c r="V133" s="18"/>
      <c r="W133" s="18"/>
      <c r="X133" s="18"/>
      <c r="Y133" s="18"/>
      <c r="Z133" s="18"/>
      <c r="AA133" s="18"/>
      <c r="AB133" s="41"/>
    </row>
    <row r="134" spans="1:28" ht="18" customHeight="1">
      <c r="A134" s="7"/>
      <c r="B134" s="45"/>
      <c r="C134" s="3"/>
      <c r="D134" s="3"/>
      <c r="E134" s="3"/>
      <c r="F134" s="18"/>
      <c r="G134" s="18"/>
      <c r="H134" s="18"/>
      <c r="I134" s="41"/>
      <c r="J134" s="18"/>
      <c r="K134" s="18"/>
      <c r="L134" s="18"/>
      <c r="M134" s="18"/>
      <c r="N134" s="18"/>
      <c r="O134" s="18"/>
      <c r="P134" s="18"/>
      <c r="Q134" s="18"/>
      <c r="R134" s="18"/>
      <c r="S134" s="18"/>
      <c r="T134" s="18"/>
      <c r="U134" s="18"/>
      <c r="V134" s="18"/>
      <c r="W134" s="18"/>
      <c r="X134" s="18"/>
      <c r="Y134" s="18"/>
      <c r="Z134" s="18"/>
      <c r="AA134" s="18"/>
      <c r="AB134" s="41"/>
    </row>
    <row r="135" spans="1:28" ht="18" customHeight="1">
      <c r="A135" s="7"/>
      <c r="B135" s="3" t="s">
        <v>414</v>
      </c>
      <c r="C135" s="3"/>
      <c r="D135" s="3"/>
      <c r="E135" s="3"/>
      <c r="F135" s="18"/>
      <c r="G135" s="18"/>
      <c r="H135" s="18"/>
      <c r="I135" s="41"/>
      <c r="J135" s="18"/>
      <c r="K135" s="18"/>
      <c r="L135" s="18"/>
      <c r="M135" s="18"/>
      <c r="N135" s="18"/>
      <c r="O135" s="18"/>
      <c r="P135" s="18"/>
      <c r="Q135" s="18"/>
      <c r="R135" s="18"/>
      <c r="S135" s="18"/>
      <c r="T135" s="18"/>
      <c r="U135" s="18"/>
      <c r="V135" s="18"/>
      <c r="W135" s="18"/>
      <c r="X135" s="18"/>
      <c r="Y135" s="18"/>
      <c r="Z135" s="18"/>
      <c r="AA135" s="18"/>
      <c r="AB135" s="41"/>
    </row>
    <row r="136" spans="1:28" ht="18" customHeight="1">
      <c r="A136" s="7"/>
      <c r="B136" s="3" t="s">
        <v>413</v>
      </c>
      <c r="C136" s="3"/>
      <c r="D136" s="3"/>
      <c r="E136" s="3"/>
      <c r="F136" s="18"/>
      <c r="G136" s="18"/>
      <c r="H136" s="48" t="str">
        <f>IF(項目一覧!$C$252=0,"","("&amp;項目一覧!$C$252&amp;") 建築士  （"&amp;項目一覧!$C$253&amp;"）登録　第　 "&amp;項目一覧!$C$254&amp;"　号")</f>
        <v>() 建築士  （）登録　第　 　号</v>
      </c>
      <c r="I136" s="41"/>
      <c r="J136" s="18"/>
      <c r="K136" s="18"/>
      <c r="L136" s="18"/>
      <c r="M136" s="18"/>
      <c r="N136" s="18"/>
      <c r="O136" s="18"/>
      <c r="P136" s="18"/>
      <c r="Q136" s="18"/>
      <c r="R136" s="18"/>
      <c r="S136" s="18"/>
      <c r="T136" s="18"/>
      <c r="U136" s="18"/>
      <c r="V136" s="18"/>
      <c r="W136" s="18"/>
      <c r="X136" s="18"/>
      <c r="Y136" s="18"/>
      <c r="Z136" s="18"/>
      <c r="AA136" s="18"/>
      <c r="AB136" s="41"/>
    </row>
    <row r="137" spans="1:28" ht="18" customHeight="1">
      <c r="A137" s="7"/>
      <c r="B137" s="3" t="s">
        <v>412</v>
      </c>
      <c r="C137" s="3"/>
      <c r="D137" s="3"/>
      <c r="E137" s="3"/>
      <c r="F137" s="18"/>
      <c r="G137" s="18"/>
      <c r="H137" s="18" t="str">
        <f>項目一覧!$C$255</f>
        <v/>
      </c>
      <c r="I137" s="41"/>
      <c r="J137" s="18"/>
      <c r="K137" s="18"/>
      <c r="L137" s="18"/>
      <c r="M137" s="18"/>
      <c r="N137" s="18"/>
      <c r="O137" s="18"/>
      <c r="P137" s="18"/>
      <c r="Q137" s="18"/>
      <c r="R137" s="18"/>
      <c r="S137" s="18"/>
      <c r="T137" s="18"/>
      <c r="U137" s="18"/>
      <c r="V137" s="18"/>
      <c r="W137" s="18"/>
      <c r="X137" s="18"/>
      <c r="Y137" s="18"/>
      <c r="Z137" s="18"/>
      <c r="AA137" s="18"/>
      <c r="AB137" s="41"/>
    </row>
    <row r="138" spans="1:28" ht="18" customHeight="1">
      <c r="A138" s="7"/>
      <c r="B138" s="3" t="s">
        <v>411</v>
      </c>
      <c r="C138" s="3"/>
      <c r="D138" s="3"/>
      <c r="E138" s="3"/>
      <c r="F138" s="18"/>
      <c r="G138" s="18"/>
      <c r="H138" s="48" t="str">
        <f>IF(項目一覧!$C$256=0,"","("&amp;項目一覧!$C$256&amp;") 建築士事務所  （"&amp;項目一覧!$C$257&amp;"）知事登録　第　 "&amp;項目一覧!$C$258&amp;"　号")</f>
        <v>() 建築士事務所  （）知事登録　第　 　号</v>
      </c>
      <c r="I138" s="41"/>
      <c r="J138" s="18"/>
      <c r="K138" s="18"/>
      <c r="L138" s="18"/>
      <c r="M138" s="18"/>
      <c r="N138" s="18"/>
      <c r="O138" s="18"/>
      <c r="P138" s="18"/>
      <c r="Q138" s="18"/>
      <c r="R138" s="18"/>
      <c r="S138" s="18"/>
      <c r="T138" s="18"/>
      <c r="U138" s="18"/>
      <c r="V138" s="18"/>
      <c r="W138" s="18"/>
      <c r="X138" s="18"/>
      <c r="Y138" s="18"/>
      <c r="Z138" s="18"/>
      <c r="AA138" s="18"/>
      <c r="AB138" s="41"/>
    </row>
    <row r="139" spans="1:28" ht="18" customHeight="1">
      <c r="A139" s="7"/>
      <c r="B139" s="3"/>
      <c r="C139" s="3"/>
      <c r="D139" s="3"/>
      <c r="E139" s="3"/>
      <c r="F139" s="18"/>
      <c r="G139" s="18"/>
      <c r="H139" s="18" t="str">
        <f>項目一覧!$C$259</f>
        <v/>
      </c>
      <c r="I139" s="41"/>
      <c r="J139" s="18"/>
      <c r="K139" s="18"/>
      <c r="L139" s="18"/>
      <c r="M139" s="18"/>
      <c r="N139" s="18"/>
      <c r="O139" s="18"/>
      <c r="P139" s="18"/>
      <c r="Q139" s="18"/>
      <c r="R139" s="18"/>
      <c r="S139" s="18"/>
      <c r="T139" s="18"/>
      <c r="U139" s="18"/>
      <c r="V139" s="18"/>
      <c r="W139" s="18"/>
      <c r="X139" s="18"/>
      <c r="Y139" s="18"/>
      <c r="Z139" s="18"/>
      <c r="AA139" s="18"/>
      <c r="AB139" s="41"/>
    </row>
    <row r="140" spans="1:28" ht="18" customHeight="1">
      <c r="A140" s="7"/>
      <c r="B140" s="3" t="s">
        <v>410</v>
      </c>
      <c r="C140" s="3"/>
      <c r="D140" s="3"/>
      <c r="E140" s="3"/>
      <c r="F140" s="18"/>
      <c r="G140" s="18"/>
      <c r="H140" s="18" t="str">
        <f>項目一覧!$C$260</f>
        <v/>
      </c>
      <c r="I140" s="41"/>
      <c r="J140" s="18"/>
      <c r="K140" s="18"/>
      <c r="L140" s="18"/>
      <c r="M140" s="18"/>
      <c r="N140" s="18"/>
      <c r="O140" s="18"/>
      <c r="P140" s="18"/>
      <c r="Q140" s="18"/>
      <c r="R140" s="18"/>
      <c r="S140" s="18"/>
      <c r="T140" s="18"/>
      <c r="U140" s="18"/>
      <c r="V140" s="18"/>
      <c r="W140" s="18"/>
      <c r="X140" s="18"/>
      <c r="Y140" s="18"/>
      <c r="Z140" s="18"/>
      <c r="AA140" s="18"/>
      <c r="AB140" s="41"/>
    </row>
    <row r="141" spans="1:28" ht="18" customHeight="1">
      <c r="A141" s="7"/>
      <c r="B141" s="3" t="s">
        <v>409</v>
      </c>
      <c r="C141" s="3"/>
      <c r="D141" s="3"/>
      <c r="E141" s="3"/>
      <c r="F141" s="18"/>
      <c r="G141" s="18"/>
      <c r="H141" s="1489" t="str">
        <f>項目一覧!$C$261</f>
        <v/>
      </c>
      <c r="I141" s="1489"/>
      <c r="J141" s="1489"/>
      <c r="K141" s="1489"/>
      <c r="L141" s="1489"/>
      <c r="M141" s="1489"/>
      <c r="N141" s="1489"/>
      <c r="O141" s="1489"/>
      <c r="P141" s="1489"/>
      <c r="Q141" s="1489"/>
      <c r="R141" s="1489"/>
      <c r="S141" s="1489"/>
      <c r="T141" s="1489"/>
      <c r="U141" s="1489"/>
      <c r="V141" s="1489"/>
      <c r="W141" s="1489"/>
      <c r="X141" s="1489"/>
      <c r="Y141" s="1489"/>
      <c r="Z141" s="1489"/>
      <c r="AA141" s="1489"/>
      <c r="AB141" s="1489"/>
    </row>
    <row r="142" spans="1:28" ht="18" customHeight="1">
      <c r="A142" s="7"/>
      <c r="B142" s="3" t="s">
        <v>408</v>
      </c>
      <c r="C142" s="3"/>
      <c r="D142" s="3"/>
      <c r="E142" s="3"/>
      <c r="F142" s="18"/>
      <c r="G142" s="18"/>
      <c r="H142" s="18" t="str">
        <f>項目一覧!$C$262</f>
        <v/>
      </c>
      <c r="I142" s="41"/>
      <c r="J142" s="18"/>
      <c r="K142" s="18"/>
      <c r="L142" s="18"/>
      <c r="M142" s="18"/>
      <c r="N142" s="18"/>
      <c r="O142" s="18"/>
      <c r="P142" s="18"/>
      <c r="Q142" s="18"/>
      <c r="R142" s="18"/>
      <c r="S142" s="18"/>
      <c r="T142" s="18"/>
      <c r="U142" s="18"/>
      <c r="V142" s="18"/>
      <c r="W142" s="18"/>
      <c r="X142" s="18"/>
      <c r="Y142" s="18"/>
      <c r="Z142" s="18"/>
      <c r="AA142" s="18"/>
      <c r="AB142" s="41"/>
    </row>
    <row r="143" spans="1:28" ht="18" customHeight="1">
      <c r="A143" s="7"/>
      <c r="B143" s="45" t="s">
        <v>532</v>
      </c>
      <c r="C143" s="3"/>
      <c r="D143" s="3"/>
      <c r="E143" s="3"/>
      <c r="F143" s="18"/>
      <c r="G143" s="18"/>
      <c r="H143" s="18"/>
      <c r="I143" s="81" t="str">
        <f>項目一覧!$C$263</f>
        <v/>
      </c>
      <c r="J143" s="18"/>
      <c r="K143" s="18"/>
      <c r="L143" s="18"/>
      <c r="M143" s="18"/>
      <c r="N143" s="18"/>
      <c r="O143" s="18"/>
      <c r="P143" s="18"/>
      <c r="Q143" s="18"/>
      <c r="R143" s="18"/>
      <c r="S143" s="18"/>
      <c r="T143" s="18"/>
      <c r="U143" s="18"/>
      <c r="V143" s="18"/>
      <c r="W143" s="18"/>
      <c r="X143" s="18"/>
      <c r="Y143" s="18"/>
      <c r="Z143" s="18"/>
      <c r="AA143" s="18"/>
      <c r="AB143" s="41"/>
    </row>
    <row r="144" spans="1:28" ht="18" customHeight="1">
      <c r="A144" s="7"/>
      <c r="B144" s="3"/>
      <c r="C144" s="3"/>
      <c r="D144" s="3"/>
      <c r="E144" s="3"/>
      <c r="F144" s="18"/>
      <c r="G144" s="18"/>
      <c r="H144" s="18"/>
      <c r="I144" s="41"/>
      <c r="J144" s="18"/>
      <c r="K144" s="18"/>
      <c r="L144" s="18"/>
      <c r="M144" s="18"/>
      <c r="N144" s="18"/>
      <c r="O144" s="18"/>
      <c r="P144" s="18"/>
      <c r="Q144" s="18"/>
      <c r="R144" s="18"/>
      <c r="S144" s="18"/>
      <c r="T144" s="18"/>
      <c r="U144" s="18"/>
      <c r="V144" s="18"/>
      <c r="W144" s="18"/>
      <c r="X144" s="18"/>
      <c r="Y144" s="18"/>
      <c r="Z144" s="18"/>
      <c r="AA144" s="18"/>
      <c r="AB144" s="41"/>
    </row>
    <row r="145" spans="1:28" ht="18" customHeight="1">
      <c r="A145" s="7"/>
      <c r="B145" s="3" t="s">
        <v>413</v>
      </c>
      <c r="C145" s="3"/>
      <c r="D145" s="3"/>
      <c r="E145" s="3"/>
      <c r="F145" s="18"/>
      <c r="G145" s="18"/>
      <c r="H145" s="48" t="str">
        <f>IF(項目一覧!$C$264=0,"","("&amp;項目一覧!$C$264&amp;") 建築士  （"&amp;項目一覧!$C$265&amp;"）登録　第　 "&amp;項目一覧!$C$266&amp;"　号")</f>
        <v>() 建築士  （）登録　第　 　号</v>
      </c>
      <c r="I145" s="41"/>
      <c r="J145" s="18"/>
      <c r="K145" s="18"/>
      <c r="L145" s="18"/>
      <c r="M145" s="18"/>
      <c r="N145" s="18"/>
      <c r="O145" s="18"/>
      <c r="P145" s="18"/>
      <c r="Q145" s="18"/>
      <c r="R145" s="18"/>
      <c r="S145" s="18"/>
      <c r="T145" s="18"/>
      <c r="U145" s="18"/>
      <c r="V145" s="18"/>
      <c r="W145" s="18"/>
      <c r="X145" s="18"/>
      <c r="Y145" s="18"/>
      <c r="Z145" s="18"/>
      <c r="AA145" s="18"/>
      <c r="AB145" s="41"/>
    </row>
    <row r="146" spans="1:28" ht="18" customHeight="1">
      <c r="A146" s="7"/>
      <c r="B146" s="3" t="s">
        <v>412</v>
      </c>
      <c r="C146" s="3"/>
      <c r="D146" s="3"/>
      <c r="E146" s="3"/>
      <c r="F146" s="18"/>
      <c r="G146" s="18"/>
      <c r="H146" s="18" t="str">
        <f>項目一覧!$C$267</f>
        <v/>
      </c>
      <c r="I146" s="41"/>
      <c r="J146" s="18"/>
      <c r="K146" s="18"/>
      <c r="L146" s="18"/>
      <c r="M146" s="18"/>
      <c r="N146" s="18"/>
      <c r="O146" s="18"/>
      <c r="P146" s="18"/>
      <c r="Q146" s="18"/>
      <c r="R146" s="18"/>
      <c r="S146" s="18"/>
      <c r="T146" s="18"/>
      <c r="U146" s="18"/>
      <c r="V146" s="18"/>
      <c r="W146" s="18"/>
      <c r="X146" s="18"/>
      <c r="Y146" s="18"/>
      <c r="Z146" s="18"/>
      <c r="AA146" s="18"/>
      <c r="AB146" s="41"/>
    </row>
    <row r="147" spans="1:28" ht="18" customHeight="1">
      <c r="A147" s="7"/>
      <c r="B147" s="3" t="s">
        <v>411</v>
      </c>
      <c r="C147" s="3"/>
      <c r="D147" s="3"/>
      <c r="E147" s="3"/>
      <c r="F147" s="18"/>
      <c r="G147" s="18"/>
      <c r="H147" s="48" t="str">
        <f>IF(項目一覧!$C$268=0,"","("&amp;項目一覧!$C$268&amp;") 建築士事務所  （"&amp;項目一覧!$C$269&amp;"）知事登録　第　 "&amp;項目一覧!$C$270&amp;"　号")</f>
        <v>() 建築士事務所  （）知事登録　第　 　号</v>
      </c>
      <c r="I147" s="41"/>
      <c r="J147" s="18"/>
      <c r="K147" s="18"/>
      <c r="L147" s="18"/>
      <c r="M147" s="18"/>
      <c r="N147" s="18"/>
      <c r="O147" s="18"/>
      <c r="P147" s="18"/>
      <c r="Q147" s="18"/>
      <c r="R147" s="18"/>
      <c r="S147" s="18"/>
      <c r="T147" s="18"/>
      <c r="U147" s="18"/>
      <c r="V147" s="18"/>
      <c r="W147" s="18"/>
      <c r="X147" s="18"/>
      <c r="Y147" s="18"/>
      <c r="Z147" s="18"/>
      <c r="AA147" s="18"/>
      <c r="AB147" s="41"/>
    </row>
    <row r="148" spans="1:28" ht="18" customHeight="1">
      <c r="A148" s="7"/>
      <c r="B148" s="3"/>
      <c r="C148" s="3"/>
      <c r="D148" s="3"/>
      <c r="E148" s="3"/>
      <c r="F148" s="18"/>
      <c r="G148" s="18"/>
      <c r="H148" s="18" t="str">
        <f>項目一覧!$C$271</f>
        <v/>
      </c>
      <c r="I148" s="41"/>
      <c r="J148" s="18"/>
      <c r="K148" s="18"/>
      <c r="L148" s="18"/>
      <c r="M148" s="18"/>
      <c r="N148" s="18"/>
      <c r="O148" s="18"/>
      <c r="P148" s="18"/>
      <c r="Q148" s="18"/>
      <c r="R148" s="18"/>
      <c r="S148" s="18"/>
      <c r="T148" s="18"/>
      <c r="U148" s="18"/>
      <c r="V148" s="18"/>
      <c r="W148" s="18"/>
      <c r="X148" s="18"/>
      <c r="Y148" s="18"/>
      <c r="Z148" s="18"/>
      <c r="AA148" s="18"/>
      <c r="AB148" s="41"/>
    </row>
    <row r="149" spans="1:28" ht="18" customHeight="1">
      <c r="A149" s="7"/>
      <c r="B149" s="3" t="s">
        <v>410</v>
      </c>
      <c r="C149" s="3"/>
      <c r="D149" s="3"/>
      <c r="E149" s="3"/>
      <c r="F149" s="18"/>
      <c r="G149" s="18"/>
      <c r="H149" s="18" t="str">
        <f>項目一覧!$C$272</f>
        <v/>
      </c>
      <c r="I149" s="41"/>
      <c r="J149" s="18"/>
      <c r="K149" s="18"/>
      <c r="L149" s="18"/>
      <c r="M149" s="18"/>
      <c r="N149" s="18"/>
      <c r="O149" s="18"/>
      <c r="P149" s="18"/>
      <c r="Q149" s="18"/>
      <c r="R149" s="18"/>
      <c r="S149" s="18"/>
      <c r="T149" s="18"/>
      <c r="U149" s="18"/>
      <c r="V149" s="18"/>
      <c r="W149" s="18"/>
      <c r="X149" s="18"/>
      <c r="Y149" s="18"/>
      <c r="Z149" s="18"/>
      <c r="AA149" s="18"/>
      <c r="AB149" s="41"/>
    </row>
    <row r="150" spans="1:28" ht="18" customHeight="1">
      <c r="A150" s="7"/>
      <c r="B150" s="3" t="s">
        <v>409</v>
      </c>
      <c r="C150" s="3"/>
      <c r="D150" s="3"/>
      <c r="E150" s="3"/>
      <c r="F150" s="18"/>
      <c r="G150" s="18"/>
      <c r="H150" s="1489" t="str">
        <f>項目一覧!$C$273</f>
        <v/>
      </c>
      <c r="I150" s="1489"/>
      <c r="J150" s="1489"/>
      <c r="K150" s="1489"/>
      <c r="L150" s="1489"/>
      <c r="M150" s="1489"/>
      <c r="N150" s="1489"/>
      <c r="O150" s="1489"/>
      <c r="P150" s="1489"/>
      <c r="Q150" s="1489"/>
      <c r="R150" s="1489"/>
      <c r="S150" s="1489"/>
      <c r="T150" s="1489"/>
      <c r="U150" s="1489"/>
      <c r="V150" s="1489"/>
      <c r="W150" s="1489"/>
      <c r="X150" s="1489"/>
      <c r="Y150" s="1489"/>
      <c r="Z150" s="1489"/>
      <c r="AA150" s="1489"/>
      <c r="AB150" s="1489"/>
    </row>
    <row r="151" spans="1:28" ht="18" customHeight="1">
      <c r="A151" s="7"/>
      <c r="B151" s="3" t="s">
        <v>408</v>
      </c>
      <c r="C151" s="3"/>
      <c r="D151" s="3"/>
      <c r="E151" s="3"/>
      <c r="F151" s="18"/>
      <c r="G151" s="18"/>
      <c r="H151" s="18" t="str">
        <f>項目一覧!$C$274</f>
        <v/>
      </c>
      <c r="I151" s="41"/>
      <c r="J151" s="18"/>
      <c r="K151" s="18"/>
      <c r="L151" s="18"/>
      <c r="M151" s="18"/>
      <c r="N151" s="18"/>
      <c r="O151" s="18"/>
      <c r="P151" s="18"/>
      <c r="Q151" s="18"/>
      <c r="R151" s="18"/>
      <c r="S151" s="18"/>
      <c r="T151" s="18"/>
      <c r="U151" s="18"/>
      <c r="V151" s="18"/>
      <c r="W151" s="18"/>
      <c r="X151" s="18"/>
      <c r="Y151" s="18"/>
      <c r="Z151" s="18"/>
      <c r="AA151" s="18"/>
      <c r="AB151" s="41"/>
    </row>
    <row r="152" spans="1:28" ht="18" customHeight="1">
      <c r="A152" s="7"/>
      <c r="B152" s="45" t="s">
        <v>532</v>
      </c>
      <c r="C152" s="3"/>
      <c r="D152" s="3"/>
      <c r="E152" s="3"/>
      <c r="F152" s="18"/>
      <c r="G152" s="18"/>
      <c r="H152" s="18"/>
      <c r="I152" s="81" t="str">
        <f>項目一覧!$C$275</f>
        <v/>
      </c>
      <c r="J152" s="18"/>
      <c r="K152" s="18"/>
      <c r="L152" s="18"/>
      <c r="M152" s="18"/>
      <c r="N152" s="18"/>
      <c r="O152" s="18"/>
      <c r="P152" s="18"/>
      <c r="Q152" s="18"/>
      <c r="R152" s="18"/>
      <c r="S152" s="18"/>
      <c r="T152" s="18"/>
      <c r="U152" s="18"/>
      <c r="V152" s="18"/>
      <c r="W152" s="18"/>
      <c r="X152" s="18"/>
      <c r="Y152" s="18"/>
      <c r="Z152" s="18"/>
      <c r="AA152" s="18"/>
      <c r="AB152" s="41"/>
    </row>
    <row r="153" spans="1:28" ht="18" customHeight="1">
      <c r="A153" s="7"/>
      <c r="B153" s="3"/>
      <c r="C153" s="3"/>
      <c r="D153" s="3"/>
      <c r="E153" s="3"/>
      <c r="F153" s="18"/>
      <c r="G153" s="18"/>
      <c r="H153" s="18"/>
      <c r="I153" s="41"/>
      <c r="J153" s="18"/>
      <c r="K153" s="18"/>
      <c r="L153" s="18"/>
      <c r="M153" s="18"/>
      <c r="N153" s="18"/>
      <c r="O153" s="18"/>
      <c r="P153" s="18"/>
      <c r="Q153" s="18"/>
      <c r="R153" s="18"/>
      <c r="S153" s="18"/>
      <c r="T153" s="18"/>
      <c r="U153" s="18"/>
      <c r="V153" s="18"/>
      <c r="W153" s="18"/>
      <c r="X153" s="18"/>
      <c r="Y153" s="18"/>
      <c r="Z153" s="18"/>
      <c r="AA153" s="18"/>
      <c r="AB153" s="41"/>
    </row>
    <row r="154" spans="1:28" ht="18" customHeight="1">
      <c r="A154" s="7"/>
      <c r="B154" s="3" t="s">
        <v>413</v>
      </c>
      <c r="C154" s="3"/>
      <c r="D154" s="3"/>
      <c r="E154" s="3"/>
      <c r="F154" s="18"/>
      <c r="G154" s="18"/>
      <c r="H154" s="48" t="str">
        <f>IF(項目一覧!$C$276=0,"","("&amp;項目一覧!$C$276&amp;") 建築士  （"&amp;項目一覧!$C$277&amp;"）登録　第　 "&amp;項目一覧!$C$278&amp;"　号")</f>
        <v>() 建築士  （）登録　第　 　号</v>
      </c>
      <c r="I154" s="41"/>
      <c r="J154" s="18"/>
      <c r="K154" s="18"/>
      <c r="L154" s="18"/>
      <c r="M154" s="18"/>
      <c r="N154" s="18"/>
      <c r="O154" s="18"/>
      <c r="P154" s="18"/>
      <c r="Q154" s="18"/>
      <c r="R154" s="18"/>
      <c r="S154" s="18"/>
      <c r="T154" s="18"/>
      <c r="U154" s="18"/>
      <c r="V154" s="18"/>
      <c r="W154" s="18"/>
      <c r="X154" s="18"/>
      <c r="Y154" s="18"/>
      <c r="Z154" s="18"/>
      <c r="AA154" s="18"/>
      <c r="AB154" s="41"/>
    </row>
    <row r="155" spans="1:28" ht="18" customHeight="1">
      <c r="A155" s="7"/>
      <c r="B155" s="3" t="s">
        <v>412</v>
      </c>
      <c r="C155" s="3"/>
      <c r="D155" s="3"/>
      <c r="E155" s="3"/>
      <c r="F155" s="18"/>
      <c r="G155" s="18"/>
      <c r="H155" s="18" t="str">
        <f>項目一覧!$C$279</f>
        <v/>
      </c>
      <c r="I155" s="41"/>
      <c r="J155" s="18"/>
      <c r="K155" s="18"/>
      <c r="L155" s="18"/>
      <c r="M155" s="18"/>
      <c r="N155" s="18"/>
      <c r="O155" s="18"/>
      <c r="P155" s="18"/>
      <c r="Q155" s="18"/>
      <c r="R155" s="18"/>
      <c r="S155" s="18"/>
      <c r="T155" s="18"/>
      <c r="U155" s="18"/>
      <c r="V155" s="18"/>
      <c r="W155" s="18"/>
      <c r="X155" s="18"/>
      <c r="Y155" s="18"/>
      <c r="Z155" s="18"/>
      <c r="AA155" s="18"/>
      <c r="AB155" s="41"/>
    </row>
    <row r="156" spans="1:28" ht="18" customHeight="1">
      <c r="A156" s="7"/>
      <c r="B156" s="3" t="s">
        <v>411</v>
      </c>
      <c r="C156" s="3"/>
      <c r="D156" s="3"/>
      <c r="E156" s="3"/>
      <c r="F156" s="18"/>
      <c r="G156" s="18"/>
      <c r="H156" s="48" t="str">
        <f>IF(項目一覧!$C$280=0,"","("&amp;項目一覧!$C$280&amp;") 建築士事務所  （"&amp;項目一覧!$C$281&amp;"）知事登録　第　 "&amp;項目一覧!$C$282&amp;"　号")</f>
        <v>() 建築士事務所  （）知事登録　第　 　号</v>
      </c>
      <c r="I156" s="41"/>
      <c r="J156" s="18"/>
      <c r="K156" s="18"/>
      <c r="L156" s="18"/>
      <c r="M156" s="18"/>
      <c r="N156" s="18"/>
      <c r="O156" s="18"/>
      <c r="P156" s="18"/>
      <c r="Q156" s="18"/>
      <c r="R156" s="18"/>
      <c r="S156" s="18"/>
      <c r="T156" s="18"/>
      <c r="U156" s="18"/>
      <c r="V156" s="18"/>
      <c r="W156" s="18"/>
      <c r="X156" s="18"/>
      <c r="Y156" s="18"/>
      <c r="Z156" s="18"/>
      <c r="AA156" s="18"/>
      <c r="AB156" s="41"/>
    </row>
    <row r="157" spans="1:28" ht="18" customHeight="1">
      <c r="A157" s="7"/>
      <c r="B157" s="3"/>
      <c r="C157" s="3"/>
      <c r="D157" s="3"/>
      <c r="E157" s="3"/>
      <c r="F157" s="18"/>
      <c r="G157" s="18"/>
      <c r="H157" s="18" t="str">
        <f>項目一覧!$C$283</f>
        <v/>
      </c>
      <c r="I157" s="41"/>
      <c r="J157" s="18"/>
      <c r="K157" s="18"/>
      <c r="L157" s="18"/>
      <c r="M157" s="18"/>
      <c r="N157" s="18"/>
      <c r="O157" s="18"/>
      <c r="P157" s="18"/>
      <c r="Q157" s="18"/>
      <c r="R157" s="18"/>
      <c r="S157" s="18"/>
      <c r="T157" s="18"/>
      <c r="U157" s="18"/>
      <c r="V157" s="18"/>
      <c r="W157" s="18"/>
      <c r="X157" s="18"/>
      <c r="Y157" s="18"/>
      <c r="Z157" s="18"/>
      <c r="AA157" s="18"/>
      <c r="AB157" s="41"/>
    </row>
    <row r="158" spans="1:28" ht="18" customHeight="1">
      <c r="A158" s="7"/>
      <c r="B158" s="3" t="s">
        <v>410</v>
      </c>
      <c r="C158" s="3"/>
      <c r="D158" s="3"/>
      <c r="E158" s="3"/>
      <c r="F158" s="18"/>
      <c r="G158" s="18"/>
      <c r="H158" s="18" t="str">
        <f>項目一覧!$C$284</f>
        <v/>
      </c>
      <c r="I158" s="41"/>
      <c r="J158" s="18"/>
      <c r="K158" s="18"/>
      <c r="L158" s="18"/>
      <c r="M158" s="18"/>
      <c r="N158" s="18"/>
      <c r="O158" s="18"/>
      <c r="P158" s="18"/>
      <c r="Q158" s="18"/>
      <c r="R158" s="18"/>
      <c r="S158" s="18"/>
      <c r="T158" s="18"/>
      <c r="U158" s="18"/>
      <c r="V158" s="18"/>
      <c r="W158" s="18"/>
      <c r="X158" s="18"/>
      <c r="Y158" s="18"/>
      <c r="Z158" s="18"/>
      <c r="AA158" s="18"/>
      <c r="AB158" s="41"/>
    </row>
    <row r="159" spans="1:28" ht="18" customHeight="1">
      <c r="A159" s="7"/>
      <c r="B159" s="3" t="s">
        <v>409</v>
      </c>
      <c r="C159" s="3"/>
      <c r="D159" s="3"/>
      <c r="E159" s="3"/>
      <c r="F159" s="18"/>
      <c r="G159" s="18"/>
      <c r="H159" s="1489" t="str">
        <f>項目一覧!$C$285</f>
        <v/>
      </c>
      <c r="I159" s="1489"/>
      <c r="J159" s="1489"/>
      <c r="K159" s="1489"/>
      <c r="L159" s="1489"/>
      <c r="M159" s="1489"/>
      <c r="N159" s="1489"/>
      <c r="O159" s="1489"/>
      <c r="P159" s="1489"/>
      <c r="Q159" s="1489"/>
      <c r="R159" s="1489"/>
      <c r="S159" s="1489"/>
      <c r="T159" s="1489"/>
      <c r="U159" s="1489"/>
      <c r="V159" s="1489"/>
      <c r="W159" s="1489"/>
      <c r="X159" s="1489"/>
      <c r="Y159" s="1489"/>
      <c r="Z159" s="1489"/>
      <c r="AA159" s="1489"/>
      <c r="AB159" s="1489"/>
    </row>
    <row r="160" spans="1:28" ht="18" customHeight="1">
      <c r="A160" s="7"/>
      <c r="B160" s="3" t="s">
        <v>408</v>
      </c>
      <c r="C160" s="3"/>
      <c r="D160" s="3"/>
      <c r="E160" s="3"/>
      <c r="F160" s="18"/>
      <c r="G160" s="18"/>
      <c r="H160" s="18" t="str">
        <f>項目一覧!$C$286</f>
        <v/>
      </c>
      <c r="I160" s="41"/>
      <c r="J160" s="18"/>
      <c r="K160" s="18"/>
      <c r="L160" s="18"/>
      <c r="M160" s="18"/>
      <c r="N160" s="18"/>
      <c r="O160" s="18"/>
      <c r="P160" s="18"/>
      <c r="Q160" s="18"/>
      <c r="R160" s="18"/>
      <c r="S160" s="18"/>
      <c r="T160" s="18"/>
      <c r="U160" s="18"/>
      <c r="V160" s="18"/>
      <c r="W160" s="18"/>
      <c r="X160" s="18"/>
      <c r="Y160" s="18"/>
      <c r="Z160" s="18"/>
      <c r="AA160" s="18"/>
      <c r="AB160" s="41"/>
    </row>
    <row r="161" spans="1:28" ht="18" customHeight="1">
      <c r="A161" s="7"/>
      <c r="B161" s="45" t="s">
        <v>532</v>
      </c>
      <c r="C161" s="3"/>
      <c r="D161" s="3"/>
      <c r="E161" s="3"/>
      <c r="F161" s="18"/>
      <c r="G161" s="18"/>
      <c r="H161" s="18"/>
      <c r="I161" s="81" t="str">
        <f>項目一覧!$C$287</f>
        <v/>
      </c>
      <c r="J161" s="18"/>
      <c r="K161" s="18"/>
      <c r="L161" s="18"/>
      <c r="M161" s="18"/>
      <c r="N161" s="18"/>
      <c r="O161" s="18"/>
      <c r="P161" s="18"/>
      <c r="Q161" s="18"/>
      <c r="R161" s="18"/>
      <c r="S161" s="18"/>
      <c r="T161" s="18"/>
      <c r="U161" s="18"/>
      <c r="V161" s="18"/>
      <c r="W161" s="18"/>
      <c r="X161" s="18"/>
      <c r="Y161" s="18"/>
      <c r="Z161" s="18"/>
      <c r="AA161" s="18"/>
      <c r="AB161" s="41"/>
    </row>
    <row r="162" spans="1:28" ht="18" customHeight="1">
      <c r="A162" s="31"/>
      <c r="B162" s="117"/>
      <c r="C162" s="15"/>
      <c r="D162" s="15"/>
      <c r="E162" s="15"/>
      <c r="F162" s="27"/>
      <c r="G162" s="27"/>
      <c r="H162" s="27"/>
      <c r="I162" s="39"/>
      <c r="J162" s="27"/>
      <c r="K162" s="27"/>
      <c r="L162" s="27"/>
      <c r="M162" s="27"/>
      <c r="N162" s="27"/>
      <c r="O162" s="27"/>
      <c r="P162" s="27"/>
      <c r="Q162" s="27"/>
      <c r="R162" s="27"/>
      <c r="S162" s="27"/>
      <c r="T162" s="27"/>
      <c r="U162" s="27"/>
      <c r="V162" s="27"/>
      <c r="W162" s="27"/>
      <c r="X162" s="27"/>
      <c r="Y162" s="27"/>
      <c r="Z162" s="27"/>
      <c r="AA162" s="27"/>
      <c r="AB162" s="986"/>
    </row>
    <row r="163" spans="1:28" ht="18" customHeight="1">
      <c r="A163" s="6" t="s">
        <v>311</v>
      </c>
      <c r="B163" s="3" t="s">
        <v>406</v>
      </c>
      <c r="C163" s="3"/>
      <c r="D163" s="3"/>
      <c r="E163" s="3"/>
      <c r="F163" s="18"/>
      <c r="G163" s="18"/>
      <c r="H163" s="18"/>
      <c r="I163" s="18"/>
      <c r="J163" s="18"/>
      <c r="K163" s="18"/>
      <c r="L163" s="18"/>
      <c r="M163" s="18"/>
      <c r="N163" s="18"/>
      <c r="O163" s="18"/>
      <c r="P163" s="18"/>
      <c r="Q163" s="18"/>
      <c r="R163" s="18"/>
      <c r="S163" s="18"/>
      <c r="T163" s="18"/>
      <c r="U163" s="18"/>
      <c r="V163" s="18"/>
      <c r="W163" s="18"/>
      <c r="X163" s="18"/>
      <c r="Y163" s="18"/>
      <c r="Z163" s="18"/>
      <c r="AA163" s="18"/>
      <c r="AB163" s="41"/>
    </row>
    <row r="164" spans="1:28" ht="18" customHeight="1">
      <c r="A164" s="7"/>
      <c r="B164" s="3" t="s">
        <v>405</v>
      </c>
      <c r="C164" s="3"/>
      <c r="D164" s="3"/>
      <c r="E164" s="3"/>
      <c r="F164" s="18"/>
      <c r="G164" s="18"/>
      <c r="H164" s="18" t="str">
        <f>項目一覧!$C$55</f>
        <v/>
      </c>
      <c r="I164" s="41"/>
      <c r="J164" s="18"/>
      <c r="K164" s="18"/>
      <c r="L164" s="18"/>
      <c r="M164" s="18"/>
      <c r="N164" s="18"/>
      <c r="O164" s="18"/>
      <c r="P164" s="18"/>
      <c r="Q164" s="18"/>
      <c r="R164" s="18"/>
      <c r="S164" s="18"/>
      <c r="T164" s="18"/>
      <c r="U164" s="18"/>
      <c r="V164" s="18"/>
      <c r="W164" s="18"/>
      <c r="X164" s="18"/>
      <c r="Y164" s="18"/>
      <c r="Z164" s="18"/>
      <c r="AA164" s="18"/>
      <c r="AB164" s="41"/>
    </row>
    <row r="165" spans="1:28" ht="18" customHeight="1">
      <c r="A165" s="7"/>
      <c r="B165" s="3" t="s">
        <v>404</v>
      </c>
      <c r="C165" s="3"/>
      <c r="D165" s="3"/>
      <c r="E165" s="3"/>
      <c r="F165" s="18"/>
      <c r="G165" s="18"/>
      <c r="H165" s="43" t="str">
        <f>IF(項目一覧!$C$56=0,"","建設業の許可   ("&amp;項目一覧!$C$56&amp;")  第  （"&amp;項目一覧!$C$57&amp;"）　　 "&amp;項目一覧!C58&amp;"　号")</f>
        <v>建設業の許可   ()  第  （）　　 　号</v>
      </c>
      <c r="I165" s="41"/>
      <c r="J165" s="18"/>
      <c r="K165" s="18"/>
      <c r="L165" s="18"/>
      <c r="M165" s="18"/>
      <c r="N165" s="18"/>
      <c r="O165" s="18"/>
      <c r="P165" s="18"/>
      <c r="Q165" s="18"/>
      <c r="R165" s="18"/>
      <c r="S165" s="18"/>
      <c r="T165" s="18"/>
      <c r="U165" s="18"/>
      <c r="V165" s="18"/>
      <c r="W165" s="18"/>
      <c r="X165" s="18"/>
      <c r="Y165" s="18"/>
      <c r="Z165" s="18"/>
      <c r="AA165" s="18"/>
      <c r="AB165" s="41"/>
    </row>
    <row r="166" spans="1:28" ht="18" customHeight="1">
      <c r="A166" s="7"/>
      <c r="B166" s="3"/>
      <c r="C166" s="3"/>
      <c r="D166" s="3"/>
      <c r="E166" s="3"/>
      <c r="F166" s="18"/>
      <c r="G166" s="18"/>
      <c r="H166" s="18" t="str">
        <f>項目一覧!$C$59</f>
        <v/>
      </c>
      <c r="I166" s="41"/>
      <c r="J166" s="18"/>
      <c r="K166" s="18"/>
      <c r="L166" s="18"/>
      <c r="M166" s="18"/>
      <c r="N166" s="18"/>
      <c r="O166" s="18"/>
      <c r="P166" s="18"/>
      <c r="Q166" s="18"/>
      <c r="R166" s="18"/>
      <c r="S166" s="18"/>
      <c r="T166" s="18"/>
      <c r="U166" s="18"/>
      <c r="V166" s="18"/>
      <c r="W166" s="18"/>
      <c r="X166" s="18"/>
      <c r="Y166" s="18"/>
      <c r="Z166" s="18"/>
      <c r="AA166" s="18"/>
      <c r="AB166" s="41"/>
    </row>
    <row r="167" spans="1:28" ht="18" customHeight="1">
      <c r="A167" s="7"/>
      <c r="B167" s="3" t="s">
        <v>403</v>
      </c>
      <c r="C167" s="3"/>
      <c r="D167" s="3"/>
      <c r="E167" s="3"/>
      <c r="F167" s="18"/>
      <c r="G167" s="18"/>
      <c r="H167" s="18" t="str">
        <f>項目一覧!$C$60</f>
        <v/>
      </c>
      <c r="I167" s="41"/>
      <c r="J167" s="18"/>
      <c r="K167" s="18"/>
      <c r="L167" s="18"/>
      <c r="M167" s="18"/>
      <c r="N167" s="18"/>
      <c r="O167" s="18"/>
      <c r="P167" s="18"/>
      <c r="Q167" s="18"/>
      <c r="R167" s="18"/>
      <c r="S167" s="18"/>
      <c r="T167" s="18"/>
      <c r="U167" s="18"/>
      <c r="V167" s="18"/>
      <c r="W167" s="18"/>
      <c r="X167" s="18"/>
      <c r="Y167" s="18"/>
      <c r="Z167" s="18"/>
      <c r="AA167" s="18"/>
      <c r="AB167" s="41"/>
    </row>
    <row r="168" spans="1:28" ht="18" customHeight="1">
      <c r="A168" s="7"/>
      <c r="B168" s="3" t="s">
        <v>402</v>
      </c>
      <c r="C168" s="3"/>
      <c r="D168" s="3"/>
      <c r="E168" s="3"/>
      <c r="F168" s="18"/>
      <c r="G168" s="18"/>
      <c r="H168" s="1489" t="str">
        <f>項目一覧!$C$61</f>
        <v/>
      </c>
      <c r="I168" s="1489"/>
      <c r="J168" s="1489"/>
      <c r="K168" s="1489"/>
      <c r="L168" s="1489"/>
      <c r="M168" s="1489"/>
      <c r="N168" s="1489"/>
      <c r="O168" s="1489"/>
      <c r="P168" s="1489"/>
      <c r="Q168" s="1489"/>
      <c r="R168" s="1489"/>
      <c r="S168" s="1489"/>
      <c r="T168" s="1489"/>
      <c r="U168" s="1489"/>
      <c r="V168" s="1489"/>
      <c r="W168" s="1489"/>
      <c r="X168" s="1489"/>
      <c r="Y168" s="1489"/>
      <c r="Z168" s="1489"/>
      <c r="AA168" s="1489"/>
      <c r="AB168" s="1489"/>
    </row>
    <row r="169" spans="1:28" ht="18" customHeight="1">
      <c r="A169" s="3"/>
      <c r="B169" s="3" t="s">
        <v>401</v>
      </c>
      <c r="C169" s="3"/>
      <c r="D169" s="3"/>
      <c r="E169" s="3"/>
      <c r="F169" s="18"/>
      <c r="G169" s="18"/>
      <c r="H169" s="18" t="str">
        <f>項目一覧!$C$62</f>
        <v/>
      </c>
      <c r="I169" s="41"/>
      <c r="J169" s="18"/>
      <c r="K169" s="18"/>
      <c r="L169" s="18"/>
      <c r="M169" s="18"/>
      <c r="N169" s="18"/>
      <c r="O169" s="18"/>
      <c r="P169" s="18"/>
      <c r="Q169" s="18"/>
      <c r="R169" s="18"/>
      <c r="S169" s="18"/>
      <c r="T169" s="18"/>
      <c r="U169" s="18"/>
      <c r="V169" s="18"/>
      <c r="W169" s="18"/>
      <c r="X169" s="18"/>
      <c r="Y169" s="18"/>
      <c r="Z169" s="18"/>
      <c r="AA169" s="18"/>
      <c r="AB169" s="41"/>
    </row>
    <row r="170" spans="1:28" ht="9.9499999999999993" customHeight="1">
      <c r="A170" s="3"/>
      <c r="B170" s="3"/>
      <c r="C170" s="3"/>
      <c r="D170" s="3"/>
      <c r="E170" s="3"/>
      <c r="F170" s="18"/>
      <c r="G170" s="18"/>
      <c r="H170" s="18"/>
      <c r="I170" s="41"/>
      <c r="J170" s="18"/>
      <c r="K170" s="18"/>
      <c r="L170" s="18"/>
      <c r="M170" s="18"/>
      <c r="N170" s="18"/>
      <c r="O170" s="18"/>
      <c r="P170" s="18"/>
      <c r="Q170" s="18"/>
      <c r="R170" s="18"/>
      <c r="S170" s="18"/>
      <c r="T170" s="18"/>
      <c r="U170" s="18"/>
      <c r="V170" s="18"/>
      <c r="W170" s="18"/>
      <c r="X170" s="18"/>
      <c r="Y170" s="18"/>
      <c r="Z170" s="18"/>
      <c r="AA170" s="18"/>
      <c r="AB170" s="18"/>
    </row>
    <row r="171" spans="1:28" ht="17.100000000000001" customHeight="1">
      <c r="A171" s="3"/>
      <c r="B171" s="3" t="s">
        <v>3554</v>
      </c>
      <c r="C171" s="3"/>
      <c r="D171" s="3"/>
      <c r="E171" s="3"/>
      <c r="F171" s="18"/>
      <c r="G171" s="18"/>
      <c r="H171" s="18"/>
      <c r="I171" s="41"/>
      <c r="J171" s="18"/>
      <c r="K171" s="18"/>
      <c r="L171" s="18"/>
      <c r="M171" s="18"/>
      <c r="N171" s="18"/>
      <c r="O171" s="18"/>
      <c r="P171" s="18"/>
      <c r="Q171" s="18"/>
      <c r="R171" s="18"/>
      <c r="S171" s="18"/>
      <c r="T171" s="18"/>
      <c r="U171" s="18"/>
      <c r="V171" s="18"/>
      <c r="W171" s="18"/>
      <c r="X171" s="18"/>
      <c r="Y171" s="18"/>
      <c r="Z171" s="18"/>
      <c r="AA171" s="18"/>
      <c r="AB171" s="18"/>
    </row>
    <row r="172" spans="1:28" ht="17.100000000000001" customHeight="1">
      <c r="A172" s="7"/>
      <c r="B172" s="3" t="s">
        <v>405</v>
      </c>
      <c r="C172" s="3"/>
      <c r="D172" s="3"/>
      <c r="E172" s="3"/>
      <c r="F172" s="18"/>
      <c r="G172" s="18"/>
      <c r="H172" s="18" t="str">
        <f>項目一覧!C327</f>
        <v/>
      </c>
      <c r="I172" s="41"/>
      <c r="J172" s="18"/>
      <c r="K172" s="18"/>
      <c r="L172" s="18"/>
      <c r="M172" s="18"/>
      <c r="N172" s="18"/>
      <c r="O172" s="18"/>
      <c r="P172" s="18"/>
      <c r="Q172" s="18"/>
      <c r="R172" s="18"/>
      <c r="S172" s="18"/>
      <c r="T172" s="18"/>
      <c r="U172" s="18"/>
      <c r="V172" s="18"/>
      <c r="W172" s="18"/>
      <c r="X172" s="18"/>
      <c r="Y172" s="18"/>
      <c r="Z172" s="18"/>
      <c r="AA172" s="18"/>
      <c r="AB172" s="41"/>
    </row>
    <row r="173" spans="1:28" ht="17.100000000000001" customHeight="1">
      <c r="A173" s="7"/>
      <c r="B173" s="3" t="s">
        <v>404</v>
      </c>
      <c r="C173" s="3"/>
      <c r="D173" s="3"/>
      <c r="E173" s="3"/>
      <c r="F173" s="18"/>
      <c r="G173" s="18"/>
      <c r="H173" s="43" t="str">
        <f>IF(項目一覧!C327=0,"","建設業の許可   ("&amp;項目一覧!C328&amp;")  第  （"&amp;項目一覧!C329&amp;"）　　 "&amp;項目一覧!C330&amp;"　号")</f>
        <v>建設業の許可   ()  第  （）　　 　号</v>
      </c>
      <c r="I173" s="41"/>
      <c r="J173" s="18"/>
      <c r="K173" s="18"/>
      <c r="L173" s="18"/>
      <c r="M173" s="18"/>
      <c r="N173" s="18"/>
      <c r="O173" s="18"/>
      <c r="P173" s="18"/>
      <c r="Q173" s="18"/>
      <c r="R173" s="18"/>
      <c r="S173" s="18"/>
      <c r="T173" s="18"/>
      <c r="U173" s="18"/>
      <c r="V173" s="18"/>
      <c r="W173" s="18"/>
      <c r="X173" s="18"/>
      <c r="Y173" s="18"/>
      <c r="Z173" s="18"/>
      <c r="AA173" s="18"/>
      <c r="AB173" s="41"/>
    </row>
    <row r="174" spans="1:28" ht="17.100000000000001" customHeight="1">
      <c r="A174" s="7"/>
      <c r="B174" s="3"/>
      <c r="C174" s="3"/>
      <c r="D174" s="3"/>
      <c r="E174" s="3"/>
      <c r="F174" s="18"/>
      <c r="G174" s="18"/>
      <c r="H174" s="18" t="str">
        <f>項目一覧!C331</f>
        <v/>
      </c>
      <c r="I174" s="41"/>
      <c r="J174" s="18"/>
      <c r="K174" s="18"/>
      <c r="L174" s="18"/>
      <c r="M174" s="18"/>
      <c r="N174" s="18"/>
      <c r="O174" s="18"/>
      <c r="P174" s="18"/>
      <c r="Q174" s="18"/>
      <c r="R174" s="18"/>
      <c r="S174" s="18"/>
      <c r="T174" s="18"/>
      <c r="U174" s="18"/>
      <c r="V174" s="18"/>
      <c r="W174" s="18"/>
      <c r="X174" s="18"/>
      <c r="Y174" s="18"/>
      <c r="Z174" s="18"/>
      <c r="AA174" s="18"/>
      <c r="AB174" s="41"/>
    </row>
    <row r="175" spans="1:28" ht="17.100000000000001" customHeight="1">
      <c r="A175" s="7"/>
      <c r="B175" s="3" t="s">
        <v>403</v>
      </c>
      <c r="C175" s="3"/>
      <c r="D175" s="3"/>
      <c r="E175" s="3"/>
      <c r="F175" s="18"/>
      <c r="G175" s="18"/>
      <c r="H175" s="18" t="str">
        <f>項目一覧!C332</f>
        <v/>
      </c>
      <c r="I175" s="41"/>
      <c r="J175" s="18"/>
      <c r="K175" s="18"/>
      <c r="L175" s="18"/>
      <c r="M175" s="18"/>
      <c r="N175" s="18"/>
      <c r="O175" s="18"/>
      <c r="P175" s="18"/>
      <c r="Q175" s="18"/>
      <c r="R175" s="18"/>
      <c r="S175" s="18"/>
      <c r="T175" s="18"/>
      <c r="U175" s="18"/>
      <c r="V175" s="18"/>
      <c r="W175" s="18"/>
      <c r="X175" s="18"/>
      <c r="Y175" s="18"/>
      <c r="Z175" s="18"/>
      <c r="AA175" s="18"/>
      <c r="AB175" s="41"/>
    </row>
    <row r="176" spans="1:28" ht="17.100000000000001" customHeight="1">
      <c r="A176" s="7"/>
      <c r="B176" s="3" t="s">
        <v>402</v>
      </c>
      <c r="C176" s="3"/>
      <c r="D176" s="3"/>
      <c r="E176" s="3"/>
      <c r="F176" s="18"/>
      <c r="G176" s="18"/>
      <c r="H176" s="1489" t="str">
        <f>項目一覧!C333</f>
        <v/>
      </c>
      <c r="I176" s="1489"/>
      <c r="J176" s="1489"/>
      <c r="K176" s="1489"/>
      <c r="L176" s="1489"/>
      <c r="M176" s="1489"/>
      <c r="N176" s="1489"/>
      <c r="O176" s="1489"/>
      <c r="P176" s="1489"/>
      <c r="Q176" s="1489"/>
      <c r="R176" s="1489"/>
      <c r="S176" s="1489"/>
      <c r="T176" s="1489"/>
      <c r="U176" s="1489"/>
      <c r="V176" s="1489"/>
      <c r="W176" s="1489"/>
      <c r="X176" s="1489"/>
      <c r="Y176" s="1489"/>
      <c r="Z176" s="1489"/>
      <c r="AA176" s="1489"/>
      <c r="AB176" s="1489"/>
    </row>
    <row r="177" spans="1:28" ht="17.100000000000001" customHeight="1">
      <c r="A177" s="984"/>
      <c r="B177" s="984" t="s">
        <v>401</v>
      </c>
      <c r="C177" s="984"/>
      <c r="D177" s="984"/>
      <c r="E177" s="984"/>
      <c r="F177" s="1165"/>
      <c r="G177" s="1165"/>
      <c r="H177" s="1165" t="str">
        <f>項目一覧!C334</f>
        <v/>
      </c>
      <c r="I177" s="986"/>
      <c r="J177" s="1165"/>
      <c r="K177" s="1165"/>
      <c r="L177" s="1165"/>
      <c r="M177" s="1165"/>
      <c r="N177" s="1165"/>
      <c r="O177" s="1165"/>
      <c r="P177" s="1165"/>
      <c r="Q177" s="1165"/>
      <c r="R177" s="1165"/>
      <c r="S177" s="1165"/>
      <c r="T177" s="1165"/>
      <c r="U177" s="1165"/>
      <c r="V177" s="1165"/>
      <c r="W177" s="1165"/>
      <c r="X177" s="1165"/>
      <c r="Y177" s="1165"/>
      <c r="Z177" s="1165"/>
      <c r="AA177" s="1165"/>
      <c r="AB177" s="1165"/>
    </row>
    <row r="178" spans="1:28" ht="18" customHeight="1">
      <c r="A178" s="17" t="s">
        <v>311</v>
      </c>
      <c r="B178" s="16" t="s">
        <v>400</v>
      </c>
      <c r="C178" s="42"/>
      <c r="D178" s="42"/>
      <c r="E178" s="42"/>
      <c r="F178" s="1544" t="str">
        <f>項目一覧!$C$66</f>
        <v/>
      </c>
      <c r="G178" s="1544"/>
      <c r="H178" s="1544"/>
      <c r="I178" s="1544"/>
      <c r="J178" s="1544"/>
      <c r="K178" s="1544"/>
      <c r="L178" s="1544"/>
      <c r="M178" s="1544"/>
      <c r="N178" s="1544"/>
      <c r="O178" s="1544"/>
      <c r="P178" s="1544"/>
      <c r="Q178" s="1544"/>
      <c r="R178" s="1544"/>
      <c r="S178" s="1544"/>
      <c r="T178" s="1544"/>
      <c r="U178" s="1544"/>
      <c r="V178" s="1544"/>
      <c r="W178" s="1544"/>
      <c r="X178" s="1544"/>
      <c r="Y178" s="1544"/>
      <c r="Z178" s="1544"/>
      <c r="AA178" s="1544"/>
      <c r="AB178" s="41"/>
    </row>
    <row r="179" spans="1:28" ht="18" customHeight="1">
      <c r="A179" s="40"/>
      <c r="B179" s="30"/>
      <c r="C179" s="30"/>
      <c r="D179" s="30"/>
      <c r="E179" s="30"/>
      <c r="F179" s="1545"/>
      <c r="G179" s="1545"/>
      <c r="H179" s="1545"/>
      <c r="I179" s="1545"/>
      <c r="J179" s="1545"/>
      <c r="K179" s="1545"/>
      <c r="L179" s="1545"/>
      <c r="M179" s="1545"/>
      <c r="N179" s="1545"/>
      <c r="O179" s="1545"/>
      <c r="P179" s="1545"/>
      <c r="Q179" s="1545"/>
      <c r="R179" s="1545"/>
      <c r="S179" s="1545"/>
      <c r="T179" s="1545"/>
      <c r="U179" s="1545"/>
      <c r="V179" s="1545"/>
      <c r="W179" s="1545"/>
      <c r="X179" s="1545"/>
      <c r="Y179" s="1545"/>
      <c r="Z179" s="1545"/>
      <c r="AA179" s="1545"/>
      <c r="AB179" s="986"/>
    </row>
    <row r="180" spans="1:28" ht="18" customHeight="1">
      <c r="A180" s="98"/>
      <c r="B180" s="2"/>
      <c r="C180" s="2"/>
      <c r="D180" s="2"/>
      <c r="E180" s="2"/>
      <c r="F180" s="47"/>
      <c r="G180" s="47"/>
      <c r="H180" s="47"/>
      <c r="I180" s="47"/>
      <c r="J180" s="47"/>
      <c r="K180" s="47"/>
      <c r="L180" s="47"/>
      <c r="M180" s="47"/>
      <c r="N180" s="47"/>
      <c r="O180" s="47"/>
      <c r="P180" s="47"/>
      <c r="Q180" s="47"/>
      <c r="R180" s="47"/>
      <c r="S180" s="47"/>
      <c r="T180" s="47"/>
      <c r="U180" s="47"/>
      <c r="V180" s="47"/>
      <c r="W180" s="47"/>
      <c r="X180" s="47"/>
      <c r="Y180" s="47"/>
      <c r="Z180" s="47"/>
      <c r="AA180" s="47"/>
    </row>
    <row r="181" spans="1:28" ht="18" customHeight="1">
      <c r="A181" s="1497" t="s">
        <v>531</v>
      </c>
      <c r="B181" s="1497"/>
      <c r="C181" s="1497"/>
      <c r="D181" s="1497"/>
      <c r="E181" s="1497"/>
      <c r="F181" s="1497"/>
      <c r="G181" s="1497"/>
      <c r="H181" s="1497"/>
      <c r="I181" s="1497"/>
      <c r="J181" s="1497"/>
      <c r="K181" s="1497"/>
      <c r="L181" s="1497"/>
      <c r="M181" s="1497"/>
      <c r="N181" s="1497"/>
      <c r="O181" s="1497"/>
      <c r="P181" s="1497"/>
      <c r="Q181" s="1497"/>
      <c r="R181" s="1497"/>
      <c r="S181" s="1497"/>
      <c r="T181" s="1497"/>
      <c r="U181" s="1497"/>
      <c r="V181" s="1497"/>
      <c r="W181" s="1497"/>
      <c r="X181" s="1497"/>
      <c r="Y181" s="1497"/>
      <c r="Z181" s="1497"/>
      <c r="AA181" s="1497"/>
    </row>
    <row r="182" spans="1:28" ht="18" customHeight="1">
      <c r="A182" s="15"/>
      <c r="B182" s="15" t="s">
        <v>195</v>
      </c>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row>
    <row r="183" spans="1:28" ht="45" customHeight="1">
      <c r="A183" s="97" t="s">
        <v>311</v>
      </c>
      <c r="B183" s="96" t="s">
        <v>398</v>
      </c>
      <c r="C183" s="20"/>
      <c r="D183" s="20"/>
      <c r="E183" s="20"/>
      <c r="F183" s="20"/>
      <c r="G183" s="1586" t="str">
        <f>IF(項目一覧!$C$69=0,"",IF(項目一覧!$C$71=0,項目一覧!$C$69&amp;項目一覧!$C$70,項目一覧!$C$69&amp;項目一覧!$C$70&amp;項目一覧!$C$71))</f>
        <v/>
      </c>
      <c r="H183" s="1586"/>
      <c r="I183" s="1586"/>
      <c r="J183" s="1586"/>
      <c r="K183" s="1586"/>
      <c r="L183" s="1586"/>
      <c r="M183" s="1586"/>
      <c r="N183" s="1586"/>
      <c r="O183" s="1586"/>
      <c r="P183" s="1586"/>
      <c r="Q183" s="1586"/>
      <c r="R183" s="1586"/>
      <c r="S183" s="1586"/>
      <c r="T183" s="1586"/>
      <c r="U183" s="1586"/>
      <c r="V183" s="1586"/>
      <c r="W183" s="1586"/>
      <c r="X183" s="1586"/>
      <c r="Y183" s="1586"/>
      <c r="Z183" s="1586"/>
      <c r="AA183" s="1586"/>
    </row>
    <row r="184" spans="1:28" ht="45" customHeight="1">
      <c r="A184" s="97" t="s">
        <v>311</v>
      </c>
      <c r="B184" s="96" t="s">
        <v>397</v>
      </c>
      <c r="C184" s="20"/>
      <c r="D184" s="20"/>
      <c r="E184" s="20"/>
      <c r="F184" s="20"/>
      <c r="G184" s="1586" t="str">
        <f>IF(項目一覧!$C$72=0,"",IF(項目一覧!$C$74=0,項目一覧!$C$72&amp;項目一覧!$C$73,項目一覧!$C$72&amp;項目一覧!$C$73&amp;項目一覧!$C$74))</f>
        <v/>
      </c>
      <c r="H184" s="1586"/>
      <c r="I184" s="1586"/>
      <c r="J184" s="1586"/>
      <c r="K184" s="1586"/>
      <c r="L184" s="1586"/>
      <c r="M184" s="1586"/>
      <c r="N184" s="1586"/>
      <c r="O184" s="1586"/>
      <c r="P184" s="1586"/>
      <c r="Q184" s="1586"/>
      <c r="R184" s="1586"/>
      <c r="S184" s="1586"/>
      <c r="T184" s="1586"/>
      <c r="U184" s="1586"/>
      <c r="V184" s="1586"/>
      <c r="W184" s="1586"/>
      <c r="X184" s="1586"/>
      <c r="Y184" s="1586"/>
      <c r="Z184" s="1586"/>
      <c r="AA184" s="1586"/>
    </row>
    <row r="185" spans="1:28" ht="18" customHeight="1">
      <c r="A185" s="17" t="s">
        <v>311</v>
      </c>
      <c r="B185" s="16" t="s">
        <v>396</v>
      </c>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8" ht="18" customHeight="1">
      <c r="A186" s="6"/>
      <c r="B186" s="3"/>
      <c r="C186" s="3"/>
      <c r="D186" s="6" t="str">
        <f>IF(項目一覧!$D$75=TRUE,"■","□")</f>
        <v>□</v>
      </c>
      <c r="E186" s="3" t="s">
        <v>191</v>
      </c>
      <c r="F186" s="2"/>
      <c r="G186" s="3"/>
      <c r="H186" s="3"/>
      <c r="I186" s="3"/>
      <c r="J186" s="3"/>
      <c r="K186" s="3" t="str">
        <f>IF(項目一覧!$D$76=TRUE,"（■","（□")&amp;"市街化区域"</f>
        <v>（□市街化区域</v>
      </c>
      <c r="L186" s="3"/>
      <c r="M186" s="3"/>
      <c r="N186" s="3"/>
      <c r="O186" s="3"/>
      <c r="P186" s="3" t="str">
        <f>IF(項目一覧!$E$76=TRUE,"■","□")&amp;"市街化調整区域"</f>
        <v>□市街化調整区域</v>
      </c>
      <c r="Q186" s="3"/>
      <c r="R186" s="3"/>
      <c r="S186" s="3"/>
      <c r="T186" s="3"/>
      <c r="V186" s="3" t="str">
        <f>IF(項目一覧!$F$76=TRUE,"■","□")&amp;"区域区分非設定）"</f>
        <v>□区域区分非設定）</v>
      </c>
      <c r="W186" s="3"/>
      <c r="X186" s="3"/>
      <c r="Y186" s="3"/>
      <c r="Z186" s="6"/>
      <c r="AA186" s="3"/>
    </row>
    <row r="187" spans="1:28" ht="18" customHeight="1">
      <c r="A187" s="6"/>
      <c r="B187" s="3"/>
      <c r="C187" s="3"/>
      <c r="D187" s="6" t="str">
        <f>IF(項目一覧!$E$75=TRUE,"■","□")</f>
        <v>□</v>
      </c>
      <c r="E187" s="3" t="s">
        <v>395</v>
      </c>
      <c r="F187" s="2"/>
      <c r="G187" s="3"/>
      <c r="H187" s="15"/>
      <c r="I187" s="15"/>
      <c r="J187" s="15"/>
      <c r="K187" s="32" t="str">
        <f>IF(項目一覧!$F$75=TRUE,"■","□")</f>
        <v>□</v>
      </c>
      <c r="L187" s="15" t="s">
        <v>394</v>
      </c>
      <c r="O187" s="15"/>
      <c r="P187" s="15"/>
      <c r="Q187" s="15"/>
      <c r="R187" s="15"/>
      <c r="S187" s="15"/>
      <c r="T187" s="15"/>
      <c r="U187" s="15"/>
      <c r="V187" s="15"/>
      <c r="W187" s="15"/>
      <c r="X187" s="15"/>
      <c r="Y187" s="15"/>
      <c r="Z187" s="6"/>
      <c r="AA187" s="3"/>
    </row>
    <row r="188" spans="1:28" ht="18" customHeight="1">
      <c r="A188" s="22" t="s">
        <v>311</v>
      </c>
      <c r="B188" s="20" t="s">
        <v>393</v>
      </c>
      <c r="C188" s="20"/>
      <c r="D188" s="20"/>
      <c r="E188" s="20"/>
      <c r="F188" s="20"/>
      <c r="G188" s="20"/>
      <c r="H188" s="20"/>
      <c r="I188" s="22" t="str">
        <f>IF(項目一覧!$D$78=TRUE,"■","□")</f>
        <v>□</v>
      </c>
      <c r="J188" s="20" t="s">
        <v>183</v>
      </c>
      <c r="K188" s="20"/>
      <c r="L188" s="20"/>
      <c r="M188" s="20"/>
      <c r="N188" s="20"/>
      <c r="O188" s="22" t="str">
        <f>IF(項目一覧!$E$78=TRUE,"■","□")</f>
        <v>□</v>
      </c>
      <c r="P188" s="20" t="s">
        <v>182</v>
      </c>
      <c r="Q188" s="20"/>
      <c r="R188" s="20"/>
      <c r="S188" s="20"/>
      <c r="T188" s="20"/>
      <c r="U188" s="22" t="str">
        <f>IF(項目一覧!$F$78=TRUE,"■","□")</f>
        <v>□</v>
      </c>
      <c r="V188" s="20" t="s">
        <v>392</v>
      </c>
      <c r="W188" s="20"/>
      <c r="X188" s="15"/>
      <c r="Y188" s="15"/>
      <c r="Z188" s="20"/>
      <c r="AA188" s="20"/>
    </row>
    <row r="189" spans="1:28" ht="18" customHeight="1">
      <c r="A189" s="17" t="s">
        <v>311</v>
      </c>
      <c r="B189" s="16" t="s">
        <v>391</v>
      </c>
      <c r="C189" s="16"/>
      <c r="D189" s="16"/>
      <c r="E189" s="16"/>
      <c r="F189" s="16"/>
      <c r="G189" s="16"/>
      <c r="H189" s="16"/>
      <c r="I189" s="16"/>
      <c r="J189" s="16"/>
      <c r="K189" s="16"/>
      <c r="L189" s="16"/>
      <c r="M189" s="7"/>
      <c r="N189" s="16"/>
      <c r="O189" s="16"/>
      <c r="P189" s="16"/>
      <c r="Q189" s="16"/>
      <c r="R189" s="16"/>
      <c r="S189" s="16"/>
      <c r="T189" s="16"/>
      <c r="U189" s="16"/>
      <c r="V189" s="16"/>
      <c r="W189" s="16"/>
      <c r="X189" s="16"/>
      <c r="Y189" s="16"/>
      <c r="Z189" s="16"/>
      <c r="AA189" s="16"/>
    </row>
    <row r="190" spans="1:28" ht="20.100000000000001" customHeight="1">
      <c r="A190" s="6"/>
      <c r="B190" s="3"/>
      <c r="C190" s="1589" t="str">
        <f>IF(項目一覧!$C$80=0,"",項目一覧!$C$80&amp;"　 ")&amp;IF(項目一覧!$C$81=0,"",項目一覧!$C$81&amp;"　 ")&amp;IF(項目一覧!$C$82=0,"",項目一覧!$C$82&amp;"　 ")&amp;IF(項目一覧!$C$83=0,"",項目一覧!$C$83&amp;"　 ")&amp;IF(項目一覧!$C$84=0,"",項目一覧!$C$84&amp;"　 ")&amp;IF(項目一覧!$C$85=0,"",項目一覧!$C$85)</f>
        <v xml:space="preserve">　 　 　 　 　 </v>
      </c>
      <c r="D190" s="1589"/>
      <c r="E190" s="1589"/>
      <c r="F190" s="1589"/>
      <c r="G190" s="1589"/>
      <c r="H190" s="1589"/>
      <c r="I190" s="1589"/>
      <c r="J190" s="1589"/>
      <c r="K190" s="1589"/>
      <c r="L190" s="1589"/>
      <c r="M190" s="1589"/>
      <c r="N190" s="1589"/>
      <c r="O190" s="1589"/>
      <c r="P190" s="1589"/>
      <c r="Q190" s="1589"/>
      <c r="R190" s="1589"/>
      <c r="S190" s="1589"/>
      <c r="T190" s="1589"/>
      <c r="U190" s="1589"/>
      <c r="V190" s="1589"/>
      <c r="W190" s="1589"/>
      <c r="X190" s="1589"/>
      <c r="Y190" s="1589"/>
      <c r="Z190" s="1589"/>
      <c r="AA190" s="1589"/>
    </row>
    <row r="191" spans="1:28" ht="20.100000000000001" customHeight="1">
      <c r="A191" s="6"/>
      <c r="B191" s="3"/>
      <c r="C191" s="1590"/>
      <c r="D191" s="1590"/>
      <c r="E191" s="1590"/>
      <c r="F191" s="1590"/>
      <c r="G191" s="1590"/>
      <c r="H191" s="1590"/>
      <c r="I191" s="1590"/>
      <c r="J191" s="1590"/>
      <c r="K191" s="1590"/>
      <c r="L191" s="1590"/>
      <c r="M191" s="1590"/>
      <c r="N191" s="1590"/>
      <c r="O191" s="1590"/>
      <c r="P191" s="1590"/>
      <c r="Q191" s="1590"/>
      <c r="R191" s="1590"/>
      <c r="S191" s="1590"/>
      <c r="T191" s="1590"/>
      <c r="U191" s="1590"/>
      <c r="V191" s="1590"/>
      <c r="W191" s="1590"/>
      <c r="X191" s="1590"/>
      <c r="Y191" s="1590"/>
      <c r="Z191" s="1590"/>
      <c r="AA191" s="1590"/>
    </row>
    <row r="192" spans="1:28" ht="18" customHeight="1">
      <c r="A192" s="17" t="s">
        <v>311</v>
      </c>
      <c r="B192" s="16" t="s">
        <v>390</v>
      </c>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8" customHeight="1">
      <c r="A193" s="6"/>
      <c r="B193" s="3" t="s">
        <v>389</v>
      </c>
      <c r="C193" s="3"/>
      <c r="D193" s="3"/>
      <c r="E193" s="3"/>
      <c r="F193" s="3"/>
      <c r="G193" s="3"/>
      <c r="H193" s="3"/>
      <c r="I193" s="3"/>
      <c r="J193" s="3"/>
      <c r="K193" s="3"/>
      <c r="L193" s="3"/>
      <c r="M193" s="3"/>
      <c r="N193" s="1518" t="str">
        <f>項目一覧!$C$86</f>
        <v/>
      </c>
      <c r="O193" s="1519"/>
      <c r="P193" s="1519"/>
      <c r="Q193" s="1519"/>
      <c r="R193" s="3" t="s">
        <v>387</v>
      </c>
      <c r="S193" s="3"/>
      <c r="T193" s="3"/>
      <c r="U193" s="3"/>
      <c r="V193" s="3"/>
      <c r="W193" s="3"/>
      <c r="X193" s="3"/>
      <c r="Y193" s="3"/>
      <c r="Z193" s="3"/>
      <c r="AA193" s="3"/>
    </row>
    <row r="194" spans="1:27" ht="18" customHeight="1">
      <c r="A194" s="6"/>
      <c r="B194" s="3" t="s">
        <v>388</v>
      </c>
      <c r="C194" s="3"/>
      <c r="D194" s="3"/>
      <c r="E194" s="3"/>
      <c r="F194" s="3"/>
      <c r="G194" s="3"/>
      <c r="H194" s="3"/>
      <c r="I194" s="3"/>
      <c r="J194" s="3"/>
      <c r="K194" s="3"/>
      <c r="L194" s="3"/>
      <c r="M194" s="3"/>
      <c r="N194" s="1516" t="str">
        <f>項目一覧!$C$87</f>
        <v/>
      </c>
      <c r="O194" s="1517"/>
      <c r="P194" s="1517"/>
      <c r="Q194" s="1517"/>
      <c r="R194" s="3" t="s">
        <v>387</v>
      </c>
      <c r="S194" s="3"/>
      <c r="T194" s="3"/>
      <c r="U194" s="3"/>
      <c r="V194" s="3"/>
      <c r="W194" s="3"/>
      <c r="X194" s="3"/>
      <c r="Y194" s="3"/>
      <c r="Z194" s="3"/>
      <c r="AA194" s="3"/>
    </row>
    <row r="195" spans="1:27" ht="18" customHeight="1">
      <c r="A195" s="17" t="s">
        <v>311</v>
      </c>
      <c r="B195" s="16" t="s">
        <v>386</v>
      </c>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8" customHeight="1">
      <c r="A196" s="6"/>
      <c r="B196" s="3" t="s">
        <v>385</v>
      </c>
      <c r="C196" s="3"/>
      <c r="D196" s="3"/>
      <c r="E196" s="3"/>
      <c r="F196" s="37" t="s">
        <v>377</v>
      </c>
      <c r="G196" s="5" t="s">
        <v>319</v>
      </c>
      <c r="H196" s="1461" t="str">
        <f>項目一覧!$C$88</f>
        <v/>
      </c>
      <c r="I196" s="1486"/>
      <c r="J196" s="1486"/>
      <c r="K196" s="1486"/>
      <c r="L196" s="5" t="s">
        <v>380</v>
      </c>
      <c r="M196" s="1461" t="str">
        <f>項目一覧!$C$89</f>
        <v/>
      </c>
      <c r="N196" s="1486"/>
      <c r="O196" s="1486"/>
      <c r="P196" s="1486"/>
      <c r="Q196" s="5" t="s">
        <v>380</v>
      </c>
      <c r="R196" s="1461" t="str">
        <f>項目一覧!$C$90</f>
        <v/>
      </c>
      <c r="S196" s="1486"/>
      <c r="T196" s="1486"/>
      <c r="U196" s="1486"/>
      <c r="V196" s="5" t="s">
        <v>380</v>
      </c>
      <c r="W196" s="1461" t="str">
        <f>項目一覧!$C$91</f>
        <v/>
      </c>
      <c r="X196" s="1486"/>
      <c r="Y196" s="1486"/>
      <c r="Z196" s="1486"/>
      <c r="AA196" s="7" t="s">
        <v>384</v>
      </c>
    </row>
    <row r="197" spans="1:27" ht="18" customHeight="1">
      <c r="A197" s="6"/>
      <c r="B197" s="3"/>
      <c r="C197" s="3"/>
      <c r="D197" s="3"/>
      <c r="E197" s="3"/>
      <c r="F197" s="37" t="s">
        <v>376</v>
      </c>
      <c r="G197" s="5" t="s">
        <v>319</v>
      </c>
      <c r="H197" s="1461" t="str">
        <f>項目一覧!$C$92</f>
        <v/>
      </c>
      <c r="I197" s="1486"/>
      <c r="J197" s="1486"/>
      <c r="K197" s="1486"/>
      <c r="L197" s="5" t="s">
        <v>380</v>
      </c>
      <c r="M197" s="1461" t="str">
        <f>項目一覧!$C$93</f>
        <v/>
      </c>
      <c r="N197" s="1486"/>
      <c r="O197" s="1486"/>
      <c r="P197" s="1486"/>
      <c r="Q197" s="5" t="s">
        <v>380</v>
      </c>
      <c r="R197" s="1461" t="str">
        <f>項目一覧!$C$94</f>
        <v/>
      </c>
      <c r="S197" s="1486"/>
      <c r="T197" s="1486"/>
      <c r="U197" s="1486"/>
      <c r="V197" s="5" t="s">
        <v>380</v>
      </c>
      <c r="W197" s="1461" t="str">
        <f>項目一覧!$C$95</f>
        <v/>
      </c>
      <c r="X197" s="1486"/>
      <c r="Y197" s="1486"/>
      <c r="Z197" s="1486"/>
      <c r="AA197" s="7" t="s">
        <v>384</v>
      </c>
    </row>
    <row r="198" spans="1:27" ht="18" customHeight="1">
      <c r="A198" s="6"/>
      <c r="B198" s="3" t="s">
        <v>383</v>
      </c>
      <c r="C198" s="3"/>
      <c r="D198" s="3"/>
      <c r="E198" s="3"/>
      <c r="F198" s="37"/>
      <c r="G198" s="5" t="s">
        <v>319</v>
      </c>
      <c r="H198" s="1482" t="str">
        <f>項目一覧!$C$96</f>
        <v/>
      </c>
      <c r="I198" s="1482"/>
      <c r="J198" s="1482"/>
      <c r="K198" s="1482"/>
      <c r="L198" s="62" t="s">
        <v>380</v>
      </c>
      <c r="M198" s="1482" t="str">
        <f>項目一覧!$C$97</f>
        <v/>
      </c>
      <c r="N198" s="1482"/>
      <c r="O198" s="1482"/>
      <c r="P198" s="1482"/>
      <c r="Q198" s="62" t="s">
        <v>380</v>
      </c>
      <c r="R198" s="1482" t="str">
        <f>項目一覧!$C$98</f>
        <v/>
      </c>
      <c r="S198" s="1482"/>
      <c r="T198" s="1482"/>
      <c r="U198" s="1482"/>
      <c r="V198" s="62" t="s">
        <v>380</v>
      </c>
      <c r="W198" s="1482" t="str">
        <f>項目一覧!$C$99</f>
        <v/>
      </c>
      <c r="X198" s="1493"/>
      <c r="Y198" s="1493"/>
      <c r="Z198" s="1493"/>
      <c r="AA198" s="7" t="s">
        <v>312</v>
      </c>
    </row>
    <row r="199" spans="1:27" ht="18" customHeight="1">
      <c r="A199" s="6"/>
      <c r="B199" s="3" t="s">
        <v>382</v>
      </c>
      <c r="C199" s="3"/>
      <c r="D199" s="3"/>
      <c r="E199" s="3"/>
      <c r="F199" s="37"/>
      <c r="G199" s="3"/>
      <c r="H199" s="3"/>
      <c r="I199" s="3"/>
      <c r="J199" s="3"/>
      <c r="K199" s="3"/>
      <c r="L199" s="3"/>
      <c r="M199" s="3"/>
      <c r="N199" s="3"/>
      <c r="O199" s="3"/>
      <c r="P199" s="3"/>
      <c r="Q199" s="3"/>
      <c r="R199" s="3"/>
      <c r="S199" s="3"/>
      <c r="T199" s="3"/>
      <c r="U199" s="3"/>
      <c r="V199" s="3"/>
      <c r="W199" s="3"/>
      <c r="X199" s="3"/>
      <c r="Y199" s="3"/>
      <c r="Z199" s="3"/>
      <c r="AA199" s="7"/>
    </row>
    <row r="200" spans="1:27" ht="18" customHeight="1">
      <c r="A200" s="6"/>
      <c r="B200" s="3"/>
      <c r="C200" s="3"/>
      <c r="D200" s="3"/>
      <c r="E200" s="3"/>
      <c r="F200" s="37"/>
      <c r="G200" s="5" t="s">
        <v>319</v>
      </c>
      <c r="H200" s="1461" t="str">
        <f>項目一覧!$C$100</f>
        <v/>
      </c>
      <c r="I200" s="1486"/>
      <c r="J200" s="1486"/>
      <c r="K200" s="1486"/>
      <c r="L200" s="5" t="s">
        <v>380</v>
      </c>
      <c r="M200" s="1461" t="str">
        <f>項目一覧!$C$101</f>
        <v/>
      </c>
      <c r="N200" s="1486"/>
      <c r="O200" s="1486"/>
      <c r="P200" s="1486"/>
      <c r="Q200" s="5" t="s">
        <v>380</v>
      </c>
      <c r="R200" s="1461" t="str">
        <f>項目一覧!$C$102</f>
        <v/>
      </c>
      <c r="S200" s="1486"/>
      <c r="T200" s="1486"/>
      <c r="U200" s="1486"/>
      <c r="V200" s="5" t="s">
        <v>380</v>
      </c>
      <c r="W200" s="1461" t="str">
        <f>項目一覧!$C$103</f>
        <v/>
      </c>
      <c r="X200" s="1486"/>
      <c r="Y200" s="1486"/>
      <c r="Z200" s="1486"/>
      <c r="AA200" s="7" t="s">
        <v>379</v>
      </c>
    </row>
    <row r="201" spans="1:27" ht="18" customHeight="1">
      <c r="A201" s="6"/>
      <c r="B201" s="3" t="s">
        <v>381</v>
      </c>
      <c r="C201" s="3"/>
      <c r="D201" s="3"/>
      <c r="E201" s="3"/>
      <c r="F201" s="37"/>
      <c r="G201" s="3"/>
      <c r="H201" s="3"/>
      <c r="I201" s="3"/>
      <c r="J201" s="3"/>
      <c r="K201" s="3"/>
      <c r="L201" s="3"/>
      <c r="M201" s="3"/>
      <c r="N201" s="3"/>
      <c r="O201" s="3"/>
      <c r="P201" s="3"/>
      <c r="Q201" s="3"/>
      <c r="R201" s="3"/>
      <c r="S201" s="3"/>
      <c r="T201" s="3"/>
      <c r="U201" s="3"/>
      <c r="V201" s="3"/>
      <c r="W201" s="2"/>
      <c r="X201" s="3"/>
      <c r="Y201" s="3"/>
      <c r="Z201" s="2"/>
      <c r="AA201" s="38"/>
    </row>
    <row r="202" spans="1:27" ht="18" customHeight="1">
      <c r="A202" s="6"/>
      <c r="B202" s="3"/>
      <c r="C202" s="3"/>
      <c r="D202" s="3"/>
      <c r="E202" s="3"/>
      <c r="F202" s="37"/>
      <c r="G202" s="5" t="s">
        <v>319</v>
      </c>
      <c r="H202" s="1461" t="str">
        <f>項目一覧!$C$104</f>
        <v/>
      </c>
      <c r="I202" s="1486"/>
      <c r="J202" s="1486"/>
      <c r="K202" s="1486"/>
      <c r="L202" s="5" t="s">
        <v>380</v>
      </c>
      <c r="M202" s="1461" t="str">
        <f>項目一覧!$C$105</f>
        <v/>
      </c>
      <c r="N202" s="1486"/>
      <c r="O202" s="1486"/>
      <c r="P202" s="1486"/>
      <c r="Q202" s="5" t="s">
        <v>380</v>
      </c>
      <c r="R202" s="1461" t="str">
        <f>項目一覧!$C$106</f>
        <v/>
      </c>
      <c r="S202" s="1486"/>
      <c r="T202" s="1486"/>
      <c r="U202" s="1486"/>
      <c r="V202" s="5" t="s">
        <v>380</v>
      </c>
      <c r="W202" s="1461" t="str">
        <f>項目一覧!$C$107</f>
        <v/>
      </c>
      <c r="X202" s="1486"/>
      <c r="Y202" s="1486"/>
      <c r="Z202" s="1486"/>
      <c r="AA202" s="7" t="s">
        <v>379</v>
      </c>
    </row>
    <row r="203" spans="1:27" ht="18" customHeight="1">
      <c r="A203" s="6"/>
      <c r="B203" s="3" t="s">
        <v>378</v>
      </c>
      <c r="C203" s="3"/>
      <c r="D203" s="3"/>
      <c r="E203" s="3"/>
      <c r="F203" s="3"/>
      <c r="G203" s="3"/>
      <c r="H203" s="3"/>
      <c r="I203" s="37" t="s">
        <v>377</v>
      </c>
      <c r="J203" s="3"/>
      <c r="K203" s="3"/>
      <c r="L203" s="3"/>
      <c r="M203" s="3"/>
      <c r="N203" s="1461" t="str">
        <f>項目一覧!$C$108</f>
        <v/>
      </c>
      <c r="O203" s="1486"/>
      <c r="P203" s="1486"/>
      <c r="Q203" s="1486"/>
      <c r="R203" s="3" t="s">
        <v>375</v>
      </c>
      <c r="S203" s="3"/>
      <c r="T203" s="3"/>
      <c r="U203" s="3"/>
      <c r="V203" s="3"/>
      <c r="W203" s="3"/>
      <c r="X203" s="2"/>
      <c r="Y203" s="3"/>
      <c r="Z203" s="3"/>
      <c r="AA203" s="3"/>
    </row>
    <row r="204" spans="1:27" ht="18" customHeight="1">
      <c r="A204" s="6"/>
      <c r="B204" s="3"/>
      <c r="C204" s="3"/>
      <c r="D204" s="3"/>
      <c r="E204" s="3"/>
      <c r="F204" s="3"/>
      <c r="G204" s="3"/>
      <c r="H204" s="3"/>
      <c r="I204" s="37" t="s">
        <v>376</v>
      </c>
      <c r="J204" s="3"/>
      <c r="K204" s="3"/>
      <c r="L204" s="3"/>
      <c r="M204" s="3"/>
      <c r="N204" s="1461" t="str">
        <f>項目一覧!$C$109</f>
        <v/>
      </c>
      <c r="O204" s="1486"/>
      <c r="P204" s="1486"/>
      <c r="Q204" s="1486"/>
      <c r="R204" s="3" t="s">
        <v>375</v>
      </c>
      <c r="S204" s="3"/>
      <c r="T204" s="3"/>
      <c r="U204" s="3"/>
      <c r="V204" s="3"/>
      <c r="W204" s="3"/>
      <c r="X204" s="3"/>
      <c r="Y204" s="3"/>
      <c r="Z204" s="3"/>
      <c r="AA204" s="3"/>
    </row>
    <row r="205" spans="1:27" ht="18" customHeight="1">
      <c r="A205" s="6"/>
      <c r="B205" s="3" t="s">
        <v>374</v>
      </c>
      <c r="C205" s="3"/>
      <c r="D205" s="3"/>
      <c r="E205" s="3"/>
      <c r="F205" s="3"/>
      <c r="G205" s="3"/>
      <c r="H205" s="3"/>
      <c r="I205" s="37"/>
      <c r="J205" s="3"/>
      <c r="K205" s="3"/>
      <c r="L205" s="3"/>
      <c r="M205" s="3"/>
      <c r="N205" s="3"/>
      <c r="O205" s="3"/>
      <c r="P205" s="3"/>
      <c r="Q205" s="1468" t="str">
        <f>項目一覧!$C$110</f>
        <v/>
      </c>
      <c r="R205" s="1497"/>
      <c r="S205" s="1497"/>
      <c r="T205" s="1497"/>
      <c r="U205" s="3" t="s">
        <v>372</v>
      </c>
      <c r="V205" s="3"/>
      <c r="W205" s="3"/>
      <c r="X205" s="3"/>
      <c r="Y205" s="3"/>
      <c r="Z205" s="3"/>
      <c r="AA205" s="3"/>
    </row>
    <row r="206" spans="1:27" ht="18" customHeight="1">
      <c r="A206" s="6"/>
      <c r="B206" s="3" t="s">
        <v>373</v>
      </c>
      <c r="C206" s="3"/>
      <c r="D206" s="3"/>
      <c r="E206" s="3"/>
      <c r="F206" s="3"/>
      <c r="G206" s="3"/>
      <c r="H206" s="3"/>
      <c r="I206" s="37"/>
      <c r="J206" s="3"/>
      <c r="K206" s="3"/>
      <c r="L206" s="3"/>
      <c r="M206" s="3"/>
      <c r="N206" s="3"/>
      <c r="O206" s="3"/>
      <c r="P206" s="3"/>
      <c r="Q206" s="1468" t="str">
        <f>項目一覧!$C$111</f>
        <v/>
      </c>
      <c r="R206" s="1497"/>
      <c r="S206" s="1497"/>
      <c r="T206" s="1497"/>
      <c r="U206" s="3" t="s">
        <v>372</v>
      </c>
      <c r="V206" s="3"/>
      <c r="W206" s="3"/>
      <c r="X206" s="3"/>
      <c r="Y206" s="3"/>
      <c r="Z206" s="3"/>
      <c r="AA206" s="3"/>
    </row>
    <row r="207" spans="1:27" ht="18" customHeight="1">
      <c r="A207" s="6"/>
      <c r="B207" s="3" t="s">
        <v>371</v>
      </c>
      <c r="C207" s="3"/>
      <c r="D207" s="3"/>
      <c r="E207" s="3"/>
      <c r="F207" s="18" t="str">
        <f>項目一覧!$C$112</f>
        <v/>
      </c>
      <c r="G207" s="3"/>
      <c r="H207" s="3"/>
      <c r="I207" s="3"/>
      <c r="J207" s="3"/>
      <c r="K207" s="3"/>
      <c r="L207" s="3"/>
      <c r="M207" s="3"/>
      <c r="N207" s="3"/>
      <c r="O207" s="3"/>
      <c r="P207" s="3"/>
      <c r="Q207" s="3"/>
      <c r="R207" s="3"/>
      <c r="S207" s="3"/>
      <c r="T207" s="3"/>
      <c r="U207" s="3"/>
      <c r="V207" s="3"/>
      <c r="W207" s="3"/>
      <c r="X207" s="3"/>
      <c r="Y207" s="3"/>
      <c r="Z207" s="3"/>
      <c r="AA207" s="3"/>
    </row>
    <row r="208" spans="1:27" ht="15" customHeight="1">
      <c r="A208" s="17" t="s">
        <v>311</v>
      </c>
      <c r="B208" s="16" t="s">
        <v>370</v>
      </c>
      <c r="C208" s="16"/>
      <c r="D208" s="16"/>
      <c r="E208" s="16"/>
      <c r="F208" s="16"/>
      <c r="G208" s="36" t="s">
        <v>369</v>
      </c>
      <c r="H208" s="16"/>
      <c r="I208" s="63" t="str">
        <f>項目一覧!$C$113</f>
        <v/>
      </c>
      <c r="J208" s="63"/>
      <c r="K208" s="63" t="s">
        <v>368</v>
      </c>
      <c r="L208" s="1487" t="str">
        <f>項目一覧!$C$114</f>
        <v/>
      </c>
      <c r="M208" s="1487"/>
      <c r="N208" s="1487"/>
      <c r="O208" s="1487"/>
      <c r="P208" s="1487"/>
      <c r="Q208" s="1487"/>
      <c r="R208" s="1487"/>
      <c r="S208" s="1487"/>
      <c r="T208" s="1487"/>
      <c r="U208" s="1487"/>
      <c r="V208" s="1487"/>
      <c r="W208" s="1487"/>
      <c r="X208" s="1487"/>
      <c r="Y208" s="1487"/>
      <c r="Z208" s="1487"/>
      <c r="AA208" s="1487"/>
    </row>
    <row r="209" spans="1:27" ht="15" customHeight="1">
      <c r="A209" s="6"/>
      <c r="B209" s="3"/>
      <c r="C209" s="3"/>
      <c r="D209" s="3"/>
      <c r="E209" s="3"/>
      <c r="F209" s="3"/>
      <c r="G209" s="9" t="str">
        <f>IF(I209=0,"","（区分")</f>
        <v>（区分</v>
      </c>
      <c r="H209" s="3"/>
      <c r="I209" s="18" t="str">
        <f>項目一覧!$C$337</f>
        <v/>
      </c>
      <c r="J209" s="3"/>
      <c r="K209" s="3" t="str">
        <f>IF(I209=0,"",")")</f>
        <v>)</v>
      </c>
      <c r="L209" s="1514" t="str">
        <f>項目一覧!$C$338</f>
        <v/>
      </c>
      <c r="M209" s="1514"/>
      <c r="N209" s="1514"/>
      <c r="O209" s="1514"/>
      <c r="P209" s="1514"/>
      <c r="Q209" s="1514"/>
      <c r="R209" s="1514"/>
      <c r="S209" s="1514"/>
      <c r="T209" s="1514"/>
      <c r="U209" s="1514"/>
      <c r="V209" s="1514"/>
      <c r="W209" s="1514"/>
      <c r="X209" s="1514"/>
      <c r="Y209" s="1514"/>
      <c r="Z209" s="1514"/>
      <c r="AA209" s="1514"/>
    </row>
    <row r="210" spans="1:27" ht="15" customHeight="1">
      <c r="A210" s="6"/>
      <c r="B210" s="3"/>
      <c r="C210" s="3"/>
      <c r="D210" s="3"/>
      <c r="E210" s="3"/>
      <c r="F210" s="3"/>
      <c r="G210" s="9" t="str">
        <f>IF(I210=0,"","（区分")</f>
        <v>（区分</v>
      </c>
      <c r="H210" s="3"/>
      <c r="I210" s="18" t="str">
        <f>項目一覧!$C$339</f>
        <v/>
      </c>
      <c r="J210" s="3"/>
      <c r="K210" s="3" t="str">
        <f>IF(I210=0,"",")")</f>
        <v>)</v>
      </c>
      <c r="L210" s="1514" t="str">
        <f>項目一覧!$C$340</f>
        <v/>
      </c>
      <c r="M210" s="1514"/>
      <c r="N210" s="1514"/>
      <c r="O210" s="1514"/>
      <c r="P210" s="1514"/>
      <c r="Q210" s="1514"/>
      <c r="R210" s="1514"/>
      <c r="S210" s="1514"/>
      <c r="T210" s="1514"/>
      <c r="U210" s="1514"/>
      <c r="V210" s="1514"/>
      <c r="W210" s="1514"/>
      <c r="X210" s="1514"/>
      <c r="Y210" s="1514"/>
      <c r="Z210" s="1514"/>
      <c r="AA210" s="1514"/>
    </row>
    <row r="211" spans="1:27" ht="15" customHeight="1">
      <c r="A211" s="6"/>
      <c r="B211" s="3"/>
      <c r="C211" s="3"/>
      <c r="D211" s="3"/>
      <c r="E211" s="3"/>
      <c r="F211" s="3"/>
      <c r="G211" s="9"/>
      <c r="H211" s="3"/>
      <c r="I211" s="18"/>
      <c r="J211" s="18"/>
      <c r="K211" s="18"/>
      <c r="L211" s="1513">
        <f>項目一覧!$C$115</f>
        <v>0</v>
      </c>
      <c r="M211" s="1513"/>
      <c r="N211" s="1513"/>
      <c r="O211" s="1513"/>
      <c r="P211" s="1513"/>
      <c r="Q211" s="1513"/>
      <c r="R211" s="1513"/>
      <c r="S211" s="1513"/>
      <c r="T211" s="1513"/>
      <c r="U211" s="1513"/>
      <c r="V211" s="1513"/>
      <c r="W211" s="1513"/>
      <c r="X211" s="1513"/>
      <c r="Y211" s="1513"/>
      <c r="Z211" s="1513"/>
      <c r="AA211" s="1513"/>
    </row>
    <row r="212" spans="1:27" ht="18" customHeight="1">
      <c r="A212" s="17" t="s">
        <v>311</v>
      </c>
      <c r="B212" s="16" t="s">
        <v>367</v>
      </c>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8" customHeight="1">
      <c r="A213" s="6"/>
      <c r="B213" s="6" t="str">
        <f>IF(項目一覧!$D$116=TRUE,"■","□")</f>
        <v>□</v>
      </c>
      <c r="C213" s="3" t="s">
        <v>310</v>
      </c>
      <c r="D213" s="3"/>
      <c r="E213" s="6" t="str">
        <f>IF(項目一覧!$E$116=TRUE,"■","□")</f>
        <v>□</v>
      </c>
      <c r="F213" s="3" t="s">
        <v>309</v>
      </c>
      <c r="G213" s="3"/>
      <c r="H213" s="32" t="str">
        <f>IF(項目一覧!$F$116=TRUE,"■","□")</f>
        <v>□</v>
      </c>
      <c r="I213" s="15" t="s">
        <v>308</v>
      </c>
      <c r="J213" s="15"/>
      <c r="K213" s="32" t="str">
        <f>IF(項目一覧!$G$116=TRUE,"■","□")</f>
        <v>□</v>
      </c>
      <c r="L213" s="15" t="s">
        <v>307</v>
      </c>
      <c r="M213" s="15"/>
      <c r="N213" s="32" t="str">
        <f>IF(項目一覧!$H$116=TRUE,"■","□")</f>
        <v>□</v>
      </c>
      <c r="O213" s="15" t="s">
        <v>306</v>
      </c>
      <c r="P213" s="15"/>
      <c r="Q213" s="15"/>
      <c r="R213" s="32" t="str">
        <f>IF(項目一覧!$I$116=TRUE,"■","□")</f>
        <v>□</v>
      </c>
      <c r="S213" s="15" t="s">
        <v>305</v>
      </c>
      <c r="T213" s="15"/>
      <c r="U213" s="15"/>
      <c r="V213" s="15"/>
      <c r="W213" s="32" t="str">
        <f>IF(項目一覧!$J$116=TRUE,"■","□")</f>
        <v>□</v>
      </c>
      <c r="X213" s="31" t="s">
        <v>304</v>
      </c>
      <c r="Y213" s="15"/>
      <c r="Z213" s="15"/>
      <c r="AA213" s="30"/>
    </row>
    <row r="214" spans="1:27" ht="18" customHeight="1">
      <c r="A214" s="17" t="s">
        <v>344</v>
      </c>
      <c r="B214" s="16" t="s">
        <v>366</v>
      </c>
      <c r="C214" s="16"/>
      <c r="D214" s="16"/>
      <c r="E214" s="16"/>
      <c r="F214" s="16"/>
      <c r="G214" s="16"/>
      <c r="H214" s="2"/>
      <c r="I214" s="5" t="s">
        <v>338</v>
      </c>
      <c r="J214" s="1528" t="s">
        <v>109</v>
      </c>
      <c r="K214" s="1528"/>
      <c r="L214" s="1528"/>
      <c r="M214" s="1528"/>
      <c r="N214" s="1528"/>
      <c r="O214" s="5" t="s">
        <v>337</v>
      </c>
      <c r="P214" s="1528" t="s">
        <v>364</v>
      </c>
      <c r="Q214" s="1528"/>
      <c r="R214" s="1528"/>
      <c r="S214" s="1528"/>
      <c r="T214" s="1528"/>
      <c r="U214" s="5" t="s">
        <v>337</v>
      </c>
      <c r="V214" s="1528" t="s">
        <v>363</v>
      </c>
      <c r="W214" s="1528"/>
      <c r="X214" s="1528"/>
      <c r="Y214" s="1528"/>
      <c r="Z214" s="1528"/>
      <c r="AA214" s="7" t="s">
        <v>362</v>
      </c>
    </row>
    <row r="215" spans="1:27" ht="18" customHeight="1">
      <c r="A215" s="6"/>
      <c r="B215" s="3" t="s">
        <v>2299</v>
      </c>
      <c r="C215" s="3" t="s">
        <v>3621</v>
      </c>
      <c r="D215" s="3"/>
      <c r="E215" s="3"/>
      <c r="F215" s="3"/>
      <c r="G215" s="3"/>
      <c r="H215" s="2"/>
      <c r="I215" s="5" t="s">
        <v>338</v>
      </c>
      <c r="J215" s="1461" t="str">
        <f>項目一覧!$C$117</f>
        <v/>
      </c>
      <c r="K215" s="1461"/>
      <c r="L215" s="1461"/>
      <c r="M215" s="1461"/>
      <c r="N215" s="1461"/>
      <c r="O215" s="5" t="s">
        <v>337</v>
      </c>
      <c r="P215" s="1461" t="str">
        <f>項目一覧!$C$118</f>
        <v/>
      </c>
      <c r="Q215" s="1461"/>
      <c r="R215" s="1461"/>
      <c r="S215" s="1461"/>
      <c r="T215" s="1461"/>
      <c r="U215" s="5" t="s">
        <v>337</v>
      </c>
      <c r="V215" s="1461" t="str">
        <f>項目一覧!$C$119</f>
        <v/>
      </c>
      <c r="W215" s="1461"/>
      <c r="X215" s="1461"/>
      <c r="Y215" s="1461"/>
      <c r="Z215" s="1461"/>
      <c r="AA215" s="7" t="s">
        <v>350</v>
      </c>
    </row>
    <row r="216" spans="1:27" ht="17.100000000000001" customHeight="1">
      <c r="A216" s="6"/>
      <c r="B216" s="3" t="s">
        <v>2321</v>
      </c>
      <c r="C216" s="3" t="s">
        <v>3617</v>
      </c>
      <c r="D216" s="3"/>
      <c r="E216" s="3"/>
      <c r="F216" s="3"/>
      <c r="G216" s="3"/>
      <c r="H216" s="2"/>
    </row>
    <row r="217" spans="1:27" ht="17.100000000000001" customHeight="1">
      <c r="A217" s="6"/>
      <c r="B217" s="3"/>
      <c r="C217" s="3"/>
      <c r="D217" s="3"/>
      <c r="E217" s="3"/>
      <c r="F217" s="3"/>
      <c r="G217" s="3"/>
      <c r="H217" s="2"/>
      <c r="I217" s="5" t="s">
        <v>141</v>
      </c>
      <c r="J217" s="1495" t="str">
        <f>項目一覧!$C$374</f>
        <v/>
      </c>
      <c r="K217" s="1495"/>
      <c r="L217" s="1495"/>
      <c r="M217" s="1495"/>
      <c r="N217" s="1495"/>
      <c r="O217" s="5" t="s">
        <v>151</v>
      </c>
      <c r="P217" s="1495" t="str">
        <f>項目一覧!$C$375</f>
        <v/>
      </c>
      <c r="Q217" s="1495"/>
      <c r="R217" s="1495"/>
      <c r="S217" s="1495"/>
      <c r="T217" s="1495"/>
      <c r="U217" s="5" t="s">
        <v>151</v>
      </c>
      <c r="V217" s="1495" t="str">
        <f>項目一覧!$C$376</f>
        <v/>
      </c>
      <c r="W217" s="1495"/>
      <c r="X217" s="1495"/>
      <c r="Y217" s="1495"/>
      <c r="Z217" s="1495"/>
      <c r="AA217" s="7" t="s">
        <v>350</v>
      </c>
    </row>
    <row r="218" spans="1:27" ht="18" customHeight="1">
      <c r="A218" s="6"/>
      <c r="B218" s="3" t="s">
        <v>361</v>
      </c>
      <c r="C218" s="3" t="s">
        <v>2348</v>
      </c>
      <c r="D218" s="3"/>
      <c r="E218" s="3"/>
      <c r="F218" s="3"/>
      <c r="G218" s="3"/>
      <c r="H218" s="15"/>
      <c r="I218" s="35"/>
      <c r="J218" s="15"/>
      <c r="K218" s="1494" t="str">
        <f>項目一覧!$C$120</f>
        <v>0.00</v>
      </c>
      <c r="L218" s="1494"/>
      <c r="M218" s="1494"/>
      <c r="N218" s="1494"/>
      <c r="O218" s="35" t="s">
        <v>346</v>
      </c>
      <c r="P218" s="15"/>
      <c r="Q218" s="15"/>
      <c r="R218" s="15"/>
      <c r="S218" s="15"/>
      <c r="T218" s="15"/>
      <c r="U218" s="35"/>
      <c r="V218" s="15"/>
      <c r="W218" s="15"/>
      <c r="X218" s="15"/>
      <c r="Y218" s="15"/>
      <c r="Z218" s="15"/>
      <c r="AA218" s="35"/>
    </row>
    <row r="219" spans="1:27" ht="18" customHeight="1">
      <c r="A219" s="17" t="s">
        <v>344</v>
      </c>
      <c r="B219" s="16" t="s">
        <v>365</v>
      </c>
      <c r="C219" s="16"/>
      <c r="D219" s="16"/>
      <c r="E219" s="16"/>
      <c r="F219" s="16"/>
      <c r="G219" s="16"/>
      <c r="H219" s="2"/>
      <c r="I219" s="5" t="s">
        <v>338</v>
      </c>
      <c r="J219" s="1468" t="s">
        <v>109</v>
      </c>
      <c r="K219" s="1468"/>
      <c r="L219" s="1468"/>
      <c r="M219" s="1468"/>
      <c r="N219" s="1468"/>
      <c r="O219" s="5" t="s">
        <v>337</v>
      </c>
      <c r="P219" s="1468" t="s">
        <v>364</v>
      </c>
      <c r="Q219" s="1468"/>
      <c r="R219" s="1468"/>
      <c r="S219" s="1468"/>
      <c r="T219" s="1468"/>
      <c r="U219" s="5" t="s">
        <v>337</v>
      </c>
      <c r="V219" s="1468" t="s">
        <v>363</v>
      </c>
      <c r="W219" s="1468"/>
      <c r="X219" s="1468"/>
      <c r="Y219" s="1468"/>
      <c r="Z219" s="1468"/>
      <c r="AA219" s="7" t="s">
        <v>362</v>
      </c>
    </row>
    <row r="220" spans="1:27" ht="18" customHeight="1">
      <c r="A220" s="6"/>
      <c r="B220" s="3" t="s">
        <v>2349</v>
      </c>
      <c r="C220" s="3" t="s">
        <v>2341</v>
      </c>
      <c r="D220" s="3"/>
      <c r="E220" s="3"/>
      <c r="F220" s="3"/>
      <c r="G220" s="3"/>
      <c r="H220" s="5"/>
      <c r="I220" s="5" t="s">
        <v>338</v>
      </c>
      <c r="J220" s="1461" t="str">
        <f>項目一覧!$C$121</f>
        <v/>
      </c>
      <c r="K220" s="1461"/>
      <c r="L220" s="1461"/>
      <c r="M220" s="1461"/>
      <c r="N220" s="1461"/>
      <c r="O220" s="5" t="s">
        <v>337</v>
      </c>
      <c r="P220" s="1461" t="str">
        <f>項目一覧!$C$122</f>
        <v/>
      </c>
      <c r="Q220" s="1461"/>
      <c r="R220" s="1461"/>
      <c r="S220" s="1461"/>
      <c r="T220" s="1461"/>
      <c r="U220" s="5" t="s">
        <v>337</v>
      </c>
      <c r="V220" s="1461" t="str">
        <f>項目一覧!$C$123</f>
        <v/>
      </c>
      <c r="W220" s="1461"/>
      <c r="X220" s="1461"/>
      <c r="Y220" s="1461"/>
      <c r="Z220" s="1461"/>
      <c r="AA220" s="7" t="s">
        <v>350</v>
      </c>
    </row>
    <row r="221" spans="1:27" ht="18" customHeight="1">
      <c r="A221" s="6"/>
      <c r="B221" s="3" t="s">
        <v>2321</v>
      </c>
      <c r="C221" s="3" t="s">
        <v>2915</v>
      </c>
      <c r="D221" s="3"/>
      <c r="E221" s="3"/>
      <c r="F221" s="3"/>
      <c r="G221" s="3"/>
      <c r="H221" s="5"/>
      <c r="I221" s="5"/>
      <c r="J221" s="521"/>
      <c r="K221" s="521"/>
      <c r="L221" s="521"/>
      <c r="M221" s="521"/>
      <c r="N221" s="521"/>
      <c r="O221" s="5"/>
      <c r="P221" s="521"/>
      <c r="Q221" s="521"/>
      <c r="R221" s="521"/>
      <c r="S221" s="521"/>
      <c r="T221" s="521"/>
      <c r="U221" s="5"/>
      <c r="V221" s="521"/>
      <c r="W221" s="521"/>
      <c r="X221" s="521"/>
      <c r="Y221" s="521"/>
      <c r="Z221" s="521"/>
      <c r="AA221" s="7"/>
    </row>
    <row r="222" spans="1:27" ht="18" customHeight="1">
      <c r="A222" s="6"/>
      <c r="B222" s="3"/>
      <c r="C222" s="3"/>
      <c r="D222" s="3"/>
      <c r="E222" s="3"/>
      <c r="F222" s="3"/>
      <c r="G222" s="3"/>
      <c r="H222" s="5"/>
      <c r="I222" s="5" t="s">
        <v>338</v>
      </c>
      <c r="J222" s="1461" t="str">
        <f>項目一覧!$C$124</f>
        <v/>
      </c>
      <c r="K222" s="1461"/>
      <c r="L222" s="1461"/>
      <c r="M222" s="1461"/>
      <c r="N222" s="1461"/>
      <c r="O222" s="5" t="s">
        <v>337</v>
      </c>
      <c r="P222" s="1461" t="str">
        <f>項目一覧!$C$125</f>
        <v/>
      </c>
      <c r="Q222" s="1461"/>
      <c r="R222" s="1461"/>
      <c r="S222" s="1461"/>
      <c r="T222" s="1461"/>
      <c r="U222" s="5" t="s">
        <v>337</v>
      </c>
      <c r="V222" s="1461" t="str">
        <f>項目一覧!$C$126</f>
        <v/>
      </c>
      <c r="W222" s="1461"/>
      <c r="X222" s="1461"/>
      <c r="Y222" s="1461"/>
      <c r="Z222" s="1461"/>
      <c r="AA222" s="7" t="s">
        <v>350</v>
      </c>
    </row>
    <row r="223" spans="1:27" ht="18" customHeight="1">
      <c r="A223" s="6"/>
      <c r="B223" s="3" t="s">
        <v>361</v>
      </c>
      <c r="C223" s="3" t="s">
        <v>360</v>
      </c>
      <c r="D223" s="3"/>
      <c r="E223" s="3"/>
      <c r="F223" s="3"/>
      <c r="G223" s="3"/>
      <c r="H223" s="5"/>
    </row>
    <row r="224" spans="1:27" ht="18" customHeight="1">
      <c r="A224" s="6"/>
      <c r="B224" s="3"/>
      <c r="C224" s="3"/>
      <c r="D224" s="3"/>
      <c r="E224" s="3"/>
      <c r="F224" s="3"/>
      <c r="G224" s="3"/>
      <c r="H224" s="5"/>
      <c r="I224" s="5" t="s">
        <v>338</v>
      </c>
      <c r="J224" s="1461" t="str">
        <f>項目一覧!$C$334</f>
        <v/>
      </c>
      <c r="K224" s="1461"/>
      <c r="L224" s="1461"/>
      <c r="M224" s="1461"/>
      <c r="N224" s="1461"/>
      <c r="O224" s="5" t="s">
        <v>337</v>
      </c>
      <c r="P224" s="1461" t="str">
        <f>項目一覧!$C$335</f>
        <v/>
      </c>
      <c r="Q224" s="1461"/>
      <c r="R224" s="1461"/>
      <c r="S224" s="1461"/>
      <c r="T224" s="1461"/>
      <c r="U224" s="5" t="s">
        <v>337</v>
      </c>
      <c r="V224" s="1461" t="str">
        <f>項目一覧!$C$336</f>
        <v/>
      </c>
      <c r="W224" s="1461"/>
      <c r="X224" s="1461"/>
      <c r="Y224" s="1461"/>
      <c r="Z224" s="1461"/>
      <c r="AA224" s="7" t="s">
        <v>350</v>
      </c>
    </row>
    <row r="225" spans="1:27" ht="18" customHeight="1">
      <c r="A225" s="6"/>
      <c r="B225" s="3" t="s">
        <v>492</v>
      </c>
      <c r="C225" s="3" t="s">
        <v>2916</v>
      </c>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8" customHeight="1">
      <c r="A226" s="6"/>
      <c r="B226" s="3"/>
      <c r="C226" s="3"/>
      <c r="D226" s="3"/>
      <c r="E226" s="3"/>
      <c r="F226" s="3"/>
      <c r="G226" s="3"/>
      <c r="H226" s="3"/>
      <c r="I226" s="5" t="s">
        <v>338</v>
      </c>
      <c r="J226" s="1461" t="str">
        <f>項目一覧!$C$127</f>
        <v/>
      </c>
      <c r="K226" s="1461"/>
      <c r="L226" s="1461"/>
      <c r="M226" s="1461"/>
      <c r="N226" s="1461"/>
      <c r="O226" s="5" t="s">
        <v>337</v>
      </c>
      <c r="P226" s="1461" t="str">
        <f>項目一覧!$C$128</f>
        <v/>
      </c>
      <c r="Q226" s="1461"/>
      <c r="R226" s="1461"/>
      <c r="S226" s="1461"/>
      <c r="T226" s="1461"/>
      <c r="U226" s="5" t="s">
        <v>337</v>
      </c>
      <c r="V226" s="1461" t="str">
        <f>項目一覧!$C$129</f>
        <v/>
      </c>
      <c r="W226" s="1461"/>
      <c r="X226" s="1461"/>
      <c r="Y226" s="1461"/>
      <c r="Z226" s="1461"/>
      <c r="AA226" s="7" t="s">
        <v>350</v>
      </c>
    </row>
    <row r="227" spans="1:27" ht="17.100000000000001" customHeight="1">
      <c r="A227" s="6"/>
      <c r="B227" s="3" t="s">
        <v>491</v>
      </c>
      <c r="C227" s="388" t="s">
        <v>3601</v>
      </c>
      <c r="D227" s="3"/>
      <c r="E227" s="3"/>
      <c r="F227" s="3"/>
      <c r="G227" s="3"/>
      <c r="H227" s="3"/>
      <c r="I227" s="5" t="s">
        <v>141</v>
      </c>
      <c r="J227" s="1534" t="str">
        <f>項目一覧!$C$368</f>
        <v/>
      </c>
      <c r="K227" s="1534"/>
      <c r="L227" s="1534"/>
      <c r="M227" s="1534"/>
      <c r="N227" s="1534"/>
      <c r="O227" s="5" t="s">
        <v>151</v>
      </c>
      <c r="P227" s="1534" t="str">
        <f>項目一覧!$C$369</f>
        <v/>
      </c>
      <c r="Q227" s="1534"/>
      <c r="R227" s="1534"/>
      <c r="S227" s="1534"/>
      <c r="T227" s="1534"/>
      <c r="U227" s="5" t="s">
        <v>151</v>
      </c>
      <c r="V227" s="1535" t="str">
        <f>項目一覧!$C$370</f>
        <v/>
      </c>
      <c r="W227" s="1535"/>
      <c r="X227" s="1535"/>
      <c r="Y227" s="1535"/>
      <c r="Z227" s="1535"/>
      <c r="AA227" s="7" t="s">
        <v>350</v>
      </c>
    </row>
    <row r="228" spans="1:27" ht="18" customHeight="1">
      <c r="A228" s="6"/>
      <c r="B228" s="3" t="s">
        <v>490</v>
      </c>
      <c r="C228" s="3" t="s">
        <v>357</v>
      </c>
      <c r="D228" s="3"/>
      <c r="E228" s="3"/>
      <c r="F228" s="3"/>
      <c r="G228" s="3"/>
      <c r="H228" s="3"/>
      <c r="I228" s="5" t="s">
        <v>338</v>
      </c>
      <c r="J228" s="1461" t="str">
        <f>項目一覧!$C$130</f>
        <v/>
      </c>
      <c r="K228" s="1461"/>
      <c r="L228" s="1461"/>
      <c r="M228" s="1461"/>
      <c r="N228" s="1461"/>
      <c r="O228" s="5" t="s">
        <v>337</v>
      </c>
      <c r="P228" s="1461" t="str">
        <f>項目一覧!$C$131</f>
        <v/>
      </c>
      <c r="Q228" s="1461"/>
      <c r="R228" s="1461"/>
      <c r="S228" s="1461"/>
      <c r="T228" s="1461"/>
      <c r="U228" s="5" t="s">
        <v>337</v>
      </c>
      <c r="V228" s="1461" t="str">
        <f>項目一覧!$C$132</f>
        <v/>
      </c>
      <c r="W228" s="1461"/>
      <c r="X228" s="1461"/>
      <c r="Y228" s="1461"/>
      <c r="Z228" s="1461"/>
      <c r="AA228" s="7" t="s">
        <v>350</v>
      </c>
    </row>
    <row r="229" spans="1:27" ht="18" customHeight="1">
      <c r="A229" s="6"/>
      <c r="B229" s="3" t="s">
        <v>489</v>
      </c>
      <c r="C229" s="3" t="s">
        <v>355</v>
      </c>
      <c r="D229" s="3"/>
      <c r="E229" s="3"/>
      <c r="F229" s="3"/>
      <c r="G229" s="3"/>
      <c r="H229" s="3"/>
      <c r="I229" s="5" t="s">
        <v>338</v>
      </c>
      <c r="J229" s="1461" t="str">
        <f>項目一覧!$C$322</f>
        <v/>
      </c>
      <c r="K229" s="1461"/>
      <c r="L229" s="1461"/>
      <c r="M229" s="1461"/>
      <c r="N229" s="1461"/>
      <c r="O229" s="5" t="s">
        <v>337</v>
      </c>
      <c r="P229" s="1461" t="str">
        <f>項目一覧!$C$323</f>
        <v/>
      </c>
      <c r="Q229" s="1461"/>
      <c r="R229" s="1461"/>
      <c r="S229" s="1461"/>
      <c r="T229" s="1461"/>
      <c r="U229" s="5" t="s">
        <v>337</v>
      </c>
      <c r="V229" s="1461" t="str">
        <f>項目一覧!$C$324</f>
        <v/>
      </c>
      <c r="W229" s="1461"/>
      <c r="X229" s="1461"/>
      <c r="Y229" s="1461"/>
      <c r="Z229" s="1461"/>
      <c r="AA229" s="7" t="s">
        <v>350</v>
      </c>
    </row>
    <row r="230" spans="1:27" ht="18" customHeight="1">
      <c r="A230" s="6"/>
      <c r="B230" s="3" t="s">
        <v>488</v>
      </c>
      <c r="C230" s="3" t="s">
        <v>354</v>
      </c>
      <c r="D230" s="3"/>
      <c r="E230" s="3"/>
      <c r="F230" s="3"/>
      <c r="G230" s="3"/>
      <c r="H230" s="3"/>
      <c r="I230" s="5" t="s">
        <v>338</v>
      </c>
      <c r="J230" s="1461" t="str">
        <f>項目一覧!$C$325</f>
        <v/>
      </c>
      <c r="K230" s="1461"/>
      <c r="L230" s="1461"/>
      <c r="M230" s="1461"/>
      <c r="N230" s="1461"/>
      <c r="O230" s="5" t="s">
        <v>337</v>
      </c>
      <c r="P230" s="1461" t="str">
        <f>項目一覧!$C$326</f>
        <v/>
      </c>
      <c r="Q230" s="1461"/>
      <c r="R230" s="1461"/>
      <c r="S230" s="1461"/>
      <c r="T230" s="1461"/>
      <c r="U230" s="5" t="s">
        <v>337</v>
      </c>
      <c r="V230" s="1461" t="str">
        <f>項目一覧!$C$327</f>
        <v/>
      </c>
      <c r="W230" s="1461"/>
      <c r="X230" s="1461"/>
      <c r="Y230" s="1461"/>
      <c r="Z230" s="1461"/>
      <c r="AA230" s="7" t="s">
        <v>350</v>
      </c>
    </row>
    <row r="231" spans="1:27" ht="18" customHeight="1">
      <c r="A231" s="6"/>
      <c r="B231" s="3" t="s">
        <v>487</v>
      </c>
      <c r="C231" s="34" t="s">
        <v>353</v>
      </c>
      <c r="D231" s="3"/>
      <c r="E231" s="3"/>
      <c r="F231" s="3"/>
      <c r="G231" s="3"/>
      <c r="H231" s="3"/>
      <c r="I231" s="5" t="s">
        <v>338</v>
      </c>
      <c r="J231" s="1461" t="str">
        <f>項目一覧!$C$328</f>
        <v/>
      </c>
      <c r="K231" s="1461"/>
      <c r="L231" s="1461"/>
      <c r="M231" s="1461"/>
      <c r="N231" s="1461"/>
      <c r="O231" s="5" t="s">
        <v>337</v>
      </c>
      <c r="P231" s="1461" t="str">
        <f>項目一覧!$C$329</f>
        <v/>
      </c>
      <c r="Q231" s="1461"/>
      <c r="R231" s="1461"/>
      <c r="S231" s="1461"/>
      <c r="T231" s="1461"/>
      <c r="U231" s="5" t="s">
        <v>337</v>
      </c>
      <c r="V231" s="1461" t="str">
        <f>項目一覧!$C$330</f>
        <v/>
      </c>
      <c r="W231" s="1461"/>
      <c r="X231" s="1461"/>
      <c r="Y231" s="1461"/>
      <c r="Z231" s="1461"/>
      <c r="AA231" s="7" t="s">
        <v>350</v>
      </c>
    </row>
    <row r="232" spans="1:27" ht="18" customHeight="1">
      <c r="A232" s="6"/>
      <c r="B232" s="3" t="s">
        <v>3603</v>
      </c>
      <c r="C232" s="3" t="s">
        <v>352</v>
      </c>
      <c r="D232" s="3"/>
      <c r="E232" s="3"/>
      <c r="F232" s="3"/>
      <c r="G232" s="3"/>
      <c r="H232" s="3"/>
      <c r="I232" s="5" t="s">
        <v>338</v>
      </c>
      <c r="J232" s="1461" t="str">
        <f>項目一覧!$C$331</f>
        <v/>
      </c>
      <c r="K232" s="1461"/>
      <c r="L232" s="1461"/>
      <c r="M232" s="1461"/>
      <c r="N232" s="1461"/>
      <c r="O232" s="5" t="s">
        <v>337</v>
      </c>
      <c r="P232" s="1461" t="str">
        <f>項目一覧!$C$332</f>
        <v/>
      </c>
      <c r="Q232" s="1461"/>
      <c r="R232" s="1461"/>
      <c r="S232" s="1461"/>
      <c r="T232" s="1461"/>
      <c r="U232" s="5" t="s">
        <v>337</v>
      </c>
      <c r="V232" s="1461" t="str">
        <f>項目一覧!$C$333</f>
        <v/>
      </c>
      <c r="W232" s="1461"/>
      <c r="X232" s="1461"/>
      <c r="Y232" s="1461"/>
      <c r="Z232" s="1461"/>
      <c r="AA232" s="7" t="s">
        <v>350</v>
      </c>
    </row>
    <row r="233" spans="1:27" ht="18" customHeight="1">
      <c r="A233" s="6"/>
      <c r="B233" s="3" t="s">
        <v>3604</v>
      </c>
      <c r="C233" s="3" t="s">
        <v>2900</v>
      </c>
      <c r="D233" s="3"/>
      <c r="E233" s="3"/>
      <c r="F233" s="3"/>
      <c r="G233" s="3"/>
      <c r="H233" s="3"/>
      <c r="I233" s="5" t="s">
        <v>338</v>
      </c>
      <c r="J233" s="1534" t="str">
        <f>項目一覧!$C$355</f>
        <v/>
      </c>
      <c r="K233" s="1534"/>
      <c r="L233" s="1534"/>
      <c r="M233" s="1534"/>
      <c r="N233" s="1534"/>
      <c r="O233" s="5" t="s">
        <v>337</v>
      </c>
      <c r="P233" s="1534" t="str">
        <f>項目一覧!$C$356</f>
        <v/>
      </c>
      <c r="Q233" s="1534"/>
      <c r="R233" s="1534"/>
      <c r="S233" s="1534"/>
      <c r="T233" s="1534"/>
      <c r="U233" s="5" t="s">
        <v>337</v>
      </c>
      <c r="V233" s="1535" t="str">
        <f>項目一覧!$C$357</f>
        <v/>
      </c>
      <c r="W233" s="1535"/>
      <c r="X233" s="1535"/>
      <c r="Y233" s="1535"/>
      <c r="Z233" s="1535"/>
      <c r="AA233" s="7" t="s">
        <v>350</v>
      </c>
    </row>
    <row r="234" spans="1:27" ht="17.100000000000001" customHeight="1">
      <c r="A234" s="6"/>
      <c r="B234" s="3" t="s">
        <v>3605</v>
      </c>
      <c r="C234" s="388" t="s">
        <v>3602</v>
      </c>
      <c r="D234" s="3"/>
      <c r="E234" s="3"/>
      <c r="F234" s="3"/>
      <c r="G234" s="3"/>
      <c r="H234" s="3"/>
      <c r="I234" s="5" t="s">
        <v>141</v>
      </c>
      <c r="J234" s="1534" t="str">
        <f>項目一覧!$C$371</f>
        <v/>
      </c>
      <c r="K234" s="1534"/>
      <c r="L234" s="1534"/>
      <c r="M234" s="1534"/>
      <c r="N234" s="1534"/>
      <c r="O234" s="5" t="s">
        <v>151</v>
      </c>
      <c r="P234" s="1534" t="str">
        <f>項目一覧!$C$372</f>
        <v/>
      </c>
      <c r="Q234" s="1534"/>
      <c r="R234" s="1534"/>
      <c r="S234" s="1534"/>
      <c r="T234" s="1534"/>
      <c r="U234" s="5" t="s">
        <v>151</v>
      </c>
      <c r="V234" s="1535" t="str">
        <f>項目一覧!$C$373</f>
        <v/>
      </c>
      <c r="W234" s="1535"/>
      <c r="X234" s="1535"/>
      <c r="Y234" s="1535"/>
      <c r="Z234" s="1535"/>
      <c r="AA234" s="7" t="s">
        <v>350</v>
      </c>
    </row>
    <row r="235" spans="1:27" ht="18" customHeight="1">
      <c r="A235" s="6"/>
      <c r="B235" s="3" t="s">
        <v>3606</v>
      </c>
      <c r="C235" s="3" t="s">
        <v>351</v>
      </c>
      <c r="D235" s="3"/>
      <c r="E235" s="3"/>
      <c r="F235" s="3"/>
      <c r="G235" s="3"/>
      <c r="H235" s="3"/>
      <c r="I235" s="5" t="s">
        <v>338</v>
      </c>
      <c r="J235" s="1461" t="str">
        <f>項目一覧!$C$133</f>
        <v/>
      </c>
      <c r="K235" s="1461"/>
      <c r="L235" s="1461"/>
      <c r="M235" s="1461"/>
      <c r="N235" s="1461"/>
      <c r="O235" s="5" t="s">
        <v>337</v>
      </c>
      <c r="P235" s="1461" t="str">
        <f>項目一覧!$C$134</f>
        <v/>
      </c>
      <c r="Q235" s="1461"/>
      <c r="R235" s="1461"/>
      <c r="S235" s="1461"/>
      <c r="T235" s="1461"/>
      <c r="U235" s="5" t="s">
        <v>337</v>
      </c>
      <c r="V235" s="1461" t="str">
        <f>項目一覧!$C$135</f>
        <v/>
      </c>
      <c r="W235" s="1461"/>
      <c r="X235" s="1461"/>
      <c r="Y235" s="1461"/>
      <c r="Z235" s="1461"/>
      <c r="AA235" s="7" t="s">
        <v>350</v>
      </c>
    </row>
    <row r="236" spans="1:27" ht="18" customHeight="1">
      <c r="A236" s="6"/>
      <c r="B236" s="3" t="s">
        <v>3607</v>
      </c>
      <c r="C236" s="3" t="s">
        <v>2917</v>
      </c>
      <c r="D236" s="3"/>
      <c r="E236" s="3"/>
      <c r="F236" s="3"/>
      <c r="G236" s="3"/>
      <c r="H236" s="3"/>
      <c r="I236" s="5" t="s">
        <v>141</v>
      </c>
      <c r="J236" s="1461" t="str">
        <f>項目一覧!$C$345</f>
        <v/>
      </c>
      <c r="K236" s="1461"/>
      <c r="L236" s="1461"/>
      <c r="M236" s="1461"/>
      <c r="N236" s="1461"/>
      <c r="O236" s="5" t="s">
        <v>151</v>
      </c>
      <c r="P236" s="1461" t="str">
        <f>項目一覧!$C$346</f>
        <v/>
      </c>
      <c r="Q236" s="1461"/>
      <c r="R236" s="1461"/>
      <c r="S236" s="1461"/>
      <c r="T236" s="1461"/>
      <c r="U236" s="5" t="s">
        <v>151</v>
      </c>
      <c r="V236" s="1540" t="str">
        <f>項目一覧!$C$347</f>
        <v/>
      </c>
      <c r="W236" s="1540"/>
      <c r="X236" s="1540"/>
      <c r="Y236" s="1540"/>
      <c r="Z236" s="1540"/>
      <c r="AA236" s="7" t="s">
        <v>350</v>
      </c>
    </row>
    <row r="237" spans="1:27" ht="18" customHeight="1">
      <c r="A237" s="6"/>
      <c r="B237" s="3" t="s">
        <v>3599</v>
      </c>
      <c r="C237" s="3" t="s">
        <v>349</v>
      </c>
      <c r="D237" s="3"/>
      <c r="E237" s="3"/>
      <c r="F237" s="3"/>
      <c r="G237" s="3"/>
      <c r="H237" s="3"/>
      <c r="I237" s="3"/>
      <c r="J237" s="3"/>
      <c r="K237" s="3"/>
      <c r="L237" s="3"/>
      <c r="M237" s="1461" t="str">
        <f>項目一覧!$C$136</f>
        <v/>
      </c>
      <c r="N237" s="1461"/>
      <c r="O237" s="1461"/>
      <c r="P237" s="1461"/>
      <c r="Q237" s="1461"/>
      <c r="R237" s="3" t="s">
        <v>348</v>
      </c>
      <c r="S237" s="3"/>
      <c r="T237" s="3"/>
      <c r="U237" s="3"/>
      <c r="V237" s="3"/>
      <c r="W237" s="3"/>
      <c r="X237" s="3"/>
      <c r="Y237" s="3"/>
      <c r="Z237" s="3"/>
      <c r="AA237" s="3"/>
    </row>
    <row r="238" spans="1:27" ht="18" customHeight="1">
      <c r="A238" s="32"/>
      <c r="B238" s="15" t="s">
        <v>3600</v>
      </c>
      <c r="C238" s="15" t="s">
        <v>347</v>
      </c>
      <c r="D238" s="15"/>
      <c r="E238" s="15"/>
      <c r="F238" s="15"/>
      <c r="G238" s="15"/>
      <c r="H238" s="15"/>
      <c r="I238" s="15"/>
      <c r="J238" s="15"/>
      <c r="K238" s="15"/>
      <c r="L238" s="15"/>
      <c r="M238" s="1494" t="str">
        <f>項目一覧!$C$137</f>
        <v/>
      </c>
      <c r="N238" s="1494"/>
      <c r="O238" s="1494"/>
      <c r="P238" s="1494"/>
      <c r="Q238" s="1494"/>
      <c r="R238" s="15" t="s">
        <v>346</v>
      </c>
      <c r="S238" s="15"/>
      <c r="T238" s="15"/>
      <c r="U238" s="15"/>
      <c r="V238" s="15"/>
      <c r="W238" s="15"/>
      <c r="X238" s="15"/>
      <c r="Y238" s="15"/>
      <c r="Z238" s="15"/>
      <c r="AA238" s="15"/>
    </row>
    <row r="239" spans="1:27" ht="18" customHeight="1">
      <c r="A239" s="6" t="s">
        <v>344</v>
      </c>
      <c r="B239" s="3" t="s">
        <v>345</v>
      </c>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8" customHeight="1">
      <c r="A240" s="6"/>
      <c r="B240" s="3" t="s">
        <v>2299</v>
      </c>
      <c r="C240" s="3" t="s">
        <v>2333</v>
      </c>
      <c r="D240" s="3"/>
      <c r="E240" s="3"/>
      <c r="F240" s="3"/>
      <c r="G240" s="3"/>
      <c r="H240" s="3"/>
      <c r="I240" s="3"/>
      <c r="J240" s="3"/>
      <c r="K240" s="3"/>
      <c r="L240" s="1538" t="str">
        <f>項目一覧!$C$138</f>
        <v xml:space="preserve"> </v>
      </c>
      <c r="M240" s="1538"/>
      <c r="N240" s="1538"/>
      <c r="O240" s="1538"/>
      <c r="P240" s="3"/>
      <c r="Q240" s="3"/>
      <c r="R240" s="3"/>
      <c r="S240" s="3"/>
      <c r="T240" s="3"/>
      <c r="U240" s="3"/>
      <c r="V240" s="3"/>
      <c r="W240" s="3"/>
      <c r="X240" s="3"/>
      <c r="Y240" s="3"/>
      <c r="Z240" s="3"/>
      <c r="AA240" s="3"/>
    </row>
    <row r="241" spans="1:27" ht="18" customHeight="1">
      <c r="A241" s="32"/>
      <c r="B241" s="15" t="s">
        <v>2321</v>
      </c>
      <c r="C241" s="15" t="s">
        <v>2334</v>
      </c>
      <c r="D241" s="15"/>
      <c r="E241" s="15"/>
      <c r="F241" s="15"/>
      <c r="G241" s="15"/>
      <c r="H241" s="15"/>
      <c r="I241" s="15"/>
      <c r="J241" s="15"/>
      <c r="K241" s="15"/>
      <c r="L241" s="1539" t="str">
        <f>項目一覧!$C$139</f>
        <v/>
      </c>
      <c r="M241" s="1539"/>
      <c r="N241" s="1539"/>
      <c r="O241" s="1539"/>
      <c r="P241" s="15"/>
      <c r="Q241" s="15"/>
      <c r="R241" s="15"/>
      <c r="S241" s="15"/>
      <c r="T241" s="15"/>
      <c r="U241" s="15"/>
      <c r="V241" s="15"/>
      <c r="W241" s="15"/>
      <c r="X241" s="15"/>
      <c r="Y241" s="15"/>
      <c r="Z241" s="15"/>
      <c r="AA241" s="15"/>
    </row>
    <row r="242" spans="1:27" ht="18" customHeight="1">
      <c r="A242" s="6" t="s">
        <v>344</v>
      </c>
      <c r="B242" s="3" t="s">
        <v>343</v>
      </c>
      <c r="C242" s="3"/>
      <c r="D242" s="3"/>
      <c r="E242" s="3"/>
      <c r="F242" s="3"/>
      <c r="G242" s="3"/>
      <c r="H242" s="3"/>
      <c r="I242" s="5" t="s">
        <v>295</v>
      </c>
      <c r="J242" s="1468" t="s">
        <v>342</v>
      </c>
      <c r="K242" s="1468"/>
      <c r="L242" s="1468"/>
      <c r="M242" s="1468"/>
      <c r="N242" s="1468"/>
      <c r="O242" s="5" t="s">
        <v>337</v>
      </c>
      <c r="P242" s="1468" t="s">
        <v>145</v>
      </c>
      <c r="Q242" s="1468"/>
      <c r="R242" s="1468"/>
      <c r="S242" s="1468"/>
      <c r="T242" s="1468"/>
      <c r="U242" s="3" t="s">
        <v>318</v>
      </c>
      <c r="V242" s="3"/>
      <c r="W242" s="3"/>
      <c r="X242" s="3"/>
      <c r="Y242" s="3"/>
      <c r="Z242" s="3"/>
      <c r="AA242" s="3"/>
    </row>
    <row r="243" spans="1:27" ht="18" customHeight="1">
      <c r="A243" s="6"/>
      <c r="B243" s="3" t="s">
        <v>303</v>
      </c>
      <c r="C243" s="3"/>
      <c r="D243" s="3"/>
      <c r="E243" s="3"/>
      <c r="F243" s="3"/>
      <c r="G243" s="3"/>
      <c r="H243" s="3"/>
      <c r="I243" s="5" t="s">
        <v>338</v>
      </c>
      <c r="J243" s="1537" t="str">
        <f>項目一覧!$C$140</f>
        <v/>
      </c>
      <c r="K243" s="1537"/>
      <c r="L243" s="1537"/>
      <c r="M243" s="1537"/>
      <c r="N243" s="1537"/>
      <c r="O243" s="5" t="s">
        <v>337</v>
      </c>
      <c r="P243" s="1537" t="str">
        <f>項目一覧!$C$141</f>
        <v/>
      </c>
      <c r="Q243" s="1537"/>
      <c r="R243" s="1537"/>
      <c r="S243" s="1537"/>
      <c r="T243" s="1537"/>
      <c r="U243" s="3" t="s">
        <v>341</v>
      </c>
      <c r="V243" s="3"/>
      <c r="W243" s="3"/>
      <c r="X243" s="3"/>
      <c r="Y243" s="3"/>
      <c r="Z243" s="3"/>
      <c r="AA243" s="3"/>
    </row>
    <row r="244" spans="1:27" ht="18" customHeight="1">
      <c r="A244" s="6"/>
      <c r="B244" s="3" t="s">
        <v>340</v>
      </c>
      <c r="C244" s="3"/>
      <c r="D244" s="3"/>
      <c r="E244" s="3"/>
      <c r="F244" s="3"/>
      <c r="G244" s="3" t="s">
        <v>339</v>
      </c>
      <c r="H244" s="3"/>
      <c r="I244" s="5" t="s">
        <v>338</v>
      </c>
      <c r="J244" s="1468" t="str">
        <f>項目一覧!C142</f>
        <v/>
      </c>
      <c r="K244" s="1468"/>
      <c r="L244" s="1468"/>
      <c r="M244" s="1468"/>
      <c r="N244" s="1468"/>
      <c r="O244" s="5" t="s">
        <v>337</v>
      </c>
      <c r="P244" s="1468" t="str">
        <f>項目一覧!$C$143</f>
        <v/>
      </c>
      <c r="Q244" s="1468"/>
      <c r="R244" s="1468"/>
      <c r="S244" s="1468"/>
      <c r="T244" s="1468"/>
      <c r="U244" s="3" t="s">
        <v>336</v>
      </c>
      <c r="V244" s="3"/>
      <c r="W244" s="3"/>
      <c r="X244" s="3"/>
      <c r="Y244" s="3"/>
      <c r="Z244" s="3"/>
      <c r="AA244" s="3"/>
    </row>
    <row r="245" spans="1:27" ht="18" customHeight="1">
      <c r="A245" s="6"/>
      <c r="B245" s="3"/>
      <c r="C245" s="3"/>
      <c r="D245" s="3"/>
      <c r="E245" s="3"/>
      <c r="F245" s="3"/>
      <c r="G245" s="3" t="s">
        <v>335</v>
      </c>
      <c r="H245" s="3"/>
      <c r="I245" s="5" t="s">
        <v>323</v>
      </c>
      <c r="J245" s="1468" t="str">
        <f>項目一覧!$C$144</f>
        <v/>
      </c>
      <c r="K245" s="1468"/>
      <c r="L245" s="1468"/>
      <c r="M245" s="1468"/>
      <c r="N245" s="1468"/>
      <c r="O245" s="5" t="s">
        <v>334</v>
      </c>
      <c r="P245" s="1468" t="str">
        <f>項目一覧!$C$145</f>
        <v/>
      </c>
      <c r="Q245" s="1468"/>
      <c r="R245" s="1468"/>
      <c r="S245" s="1468"/>
      <c r="T245" s="1468"/>
      <c r="U245" s="3" t="s">
        <v>324</v>
      </c>
      <c r="V245" s="3"/>
      <c r="W245" s="3"/>
      <c r="X245" s="3"/>
      <c r="Y245" s="3"/>
      <c r="Z245" s="3"/>
      <c r="AA245" s="3"/>
    </row>
    <row r="246" spans="1:27" ht="18" customHeight="1">
      <c r="A246" s="6"/>
      <c r="B246" s="3" t="s">
        <v>333</v>
      </c>
      <c r="C246" s="3"/>
      <c r="D246" s="3"/>
      <c r="E246" s="3"/>
      <c r="F246" s="3"/>
      <c r="G246" s="7"/>
      <c r="H246" s="3"/>
      <c r="I246" s="1512" t="str">
        <f>項目一覧!$C$146</f>
        <v/>
      </c>
      <c r="J246" s="1512"/>
      <c r="K246" s="1512"/>
      <c r="L246" s="1512"/>
      <c r="M246" s="1512"/>
      <c r="N246" s="1512"/>
      <c r="O246" s="1512"/>
      <c r="P246" s="1536" t="str">
        <f>IF(項目一覧!$C$149="","","一部　"&amp;項目一覧!$C$149)</f>
        <v/>
      </c>
      <c r="Q246" s="1536"/>
      <c r="R246" s="1536"/>
      <c r="S246" s="1536"/>
      <c r="T246" s="1536"/>
      <c r="U246" s="1536"/>
      <c r="V246" s="1536"/>
      <c r="W246" s="2"/>
      <c r="X246" s="3"/>
      <c r="Y246" s="3"/>
      <c r="Z246" s="3"/>
      <c r="AA246" s="3"/>
    </row>
    <row r="247" spans="1:27" ht="18" customHeight="1">
      <c r="A247" s="6"/>
      <c r="B247" s="3" t="s">
        <v>2324</v>
      </c>
      <c r="C247" s="3" t="s">
        <v>2325</v>
      </c>
      <c r="D247" s="3"/>
      <c r="E247" s="3"/>
      <c r="F247" s="3"/>
      <c r="G247" s="3"/>
      <c r="H247" s="3"/>
      <c r="I247" s="3"/>
      <c r="J247" s="3"/>
      <c r="K247" s="3"/>
      <c r="L247" s="3"/>
      <c r="M247" s="3"/>
      <c r="N247" s="3"/>
      <c r="O247" s="3"/>
      <c r="P247" s="3"/>
      <c r="Q247" s="6" t="str">
        <f>IF(項目一覧!$D$152=TRUE,"■","□")</f>
        <v>□</v>
      </c>
      <c r="R247" s="2" t="s">
        <v>332</v>
      </c>
      <c r="S247" s="2"/>
      <c r="T247" s="6" t="str">
        <f>IF(項目一覧!$E$152=TRUE,"■","□")</f>
        <v>□</v>
      </c>
      <c r="U247" s="2" t="s">
        <v>331</v>
      </c>
      <c r="V247" s="2"/>
      <c r="W247" s="3"/>
      <c r="X247" s="3"/>
      <c r="Y247" s="3"/>
      <c r="Z247" s="3"/>
      <c r="AA247" s="3"/>
    </row>
    <row r="248" spans="1:27" ht="18" customHeight="1">
      <c r="A248" s="6"/>
      <c r="B248" s="3" t="s">
        <v>2343</v>
      </c>
      <c r="C248" s="3" t="s">
        <v>2332</v>
      </c>
      <c r="D248" s="3"/>
      <c r="E248" s="3"/>
      <c r="F248" s="3"/>
      <c r="G248" s="3"/>
      <c r="H248" s="3"/>
      <c r="I248" s="3"/>
      <c r="J248" s="6"/>
      <c r="K248" s="3" t="str">
        <f xml:space="preserve"> IF(項目一覧!$D$153=TRUE,"■","□")&amp;"道路高さ制限不適用　"&amp;IF(項目一覧!$E$153=TRUE,"■","□")&amp;"隣地高さ制限不適用　"&amp;IF(項目一覧!$F$153=TRUE,"■","□")&amp;"北側高さ制限不適用"</f>
        <v>□道路高さ制限不適用　□隣地高さ制限不適用　□北側高さ制限不適用</v>
      </c>
      <c r="L248" s="3"/>
      <c r="M248" s="3"/>
      <c r="N248" s="3"/>
      <c r="O248" s="3"/>
      <c r="P248" s="6"/>
      <c r="Q248" s="3"/>
      <c r="R248" s="2"/>
      <c r="S248" s="3"/>
      <c r="T248" s="3"/>
      <c r="U248" s="3"/>
      <c r="V248" s="6"/>
      <c r="W248" s="3"/>
      <c r="X248" s="3"/>
      <c r="Y248" s="2"/>
      <c r="Z248" s="3"/>
      <c r="AA248" s="3"/>
    </row>
    <row r="249" spans="1:27" ht="18" customHeight="1">
      <c r="A249" s="17" t="s">
        <v>327</v>
      </c>
      <c r="B249" s="16" t="s">
        <v>530</v>
      </c>
      <c r="C249" s="16"/>
      <c r="D249" s="16"/>
      <c r="E249" s="16"/>
      <c r="F249" s="16"/>
      <c r="G249" s="16"/>
      <c r="H249" s="1459" t="str">
        <f>項目一覧!$C$154</f>
        <v/>
      </c>
      <c r="I249" s="1459"/>
      <c r="J249" s="1459"/>
      <c r="K249" s="1459"/>
      <c r="L249" s="1459"/>
      <c r="M249" s="1459"/>
      <c r="N249" s="1459"/>
      <c r="O249" s="1459"/>
      <c r="P249" s="1459"/>
      <c r="Q249" s="1459"/>
      <c r="R249" s="1459"/>
      <c r="S249" s="1459"/>
      <c r="T249" s="1459"/>
      <c r="U249" s="1459"/>
      <c r="V249" s="1459"/>
      <c r="W249" s="1459"/>
      <c r="X249" s="1459"/>
      <c r="Y249" s="1459"/>
      <c r="Z249" s="1459"/>
      <c r="AA249" s="1459"/>
    </row>
    <row r="250" spans="1:27" ht="18" customHeight="1">
      <c r="A250" s="6"/>
      <c r="B250" s="3"/>
      <c r="C250" s="3"/>
      <c r="D250" s="3"/>
      <c r="E250" s="3"/>
      <c r="F250" s="3"/>
      <c r="G250" s="3"/>
      <c r="H250" s="1491"/>
      <c r="I250" s="1491"/>
      <c r="J250" s="1491"/>
      <c r="K250" s="1491"/>
      <c r="L250" s="1491"/>
      <c r="M250" s="1491"/>
      <c r="N250" s="1491"/>
      <c r="O250" s="1491"/>
      <c r="P250" s="1491"/>
      <c r="Q250" s="1491"/>
      <c r="R250" s="1491"/>
      <c r="S250" s="1491"/>
      <c r="T250" s="1491"/>
      <c r="U250" s="1491"/>
      <c r="V250" s="1491"/>
      <c r="W250" s="1491"/>
      <c r="X250" s="1491"/>
      <c r="Y250" s="1491"/>
      <c r="Z250" s="1491"/>
      <c r="AA250" s="1491"/>
    </row>
    <row r="251" spans="1:27" ht="18" customHeight="1">
      <c r="A251" s="6"/>
      <c r="B251" s="3"/>
      <c r="C251" s="3"/>
      <c r="D251" s="3"/>
      <c r="E251" s="3"/>
      <c r="F251" s="3"/>
      <c r="G251" s="3"/>
      <c r="H251" s="1492"/>
      <c r="I251" s="1492"/>
      <c r="J251" s="1492"/>
      <c r="K251" s="1492"/>
      <c r="L251" s="1492"/>
      <c r="M251" s="1492"/>
      <c r="N251" s="1492"/>
      <c r="O251" s="1492"/>
      <c r="P251" s="1492"/>
      <c r="Q251" s="1492"/>
      <c r="R251" s="1492"/>
      <c r="S251" s="1492"/>
      <c r="T251" s="1492"/>
      <c r="U251" s="1492"/>
      <c r="V251" s="1492"/>
      <c r="W251" s="1492"/>
      <c r="X251" s="1492"/>
      <c r="Y251" s="1492"/>
      <c r="Z251" s="1492"/>
      <c r="AA251" s="1492"/>
    </row>
    <row r="252" spans="1:27" ht="18" customHeight="1">
      <c r="A252" s="22" t="s">
        <v>327</v>
      </c>
      <c r="B252" s="20" t="s">
        <v>329</v>
      </c>
      <c r="C252" s="20"/>
      <c r="D252" s="20"/>
      <c r="E252" s="20"/>
      <c r="F252" s="20"/>
      <c r="G252" s="20"/>
      <c r="H252" s="20"/>
      <c r="I252" s="20"/>
      <c r="J252" s="20" t="str">
        <f>IF(項目一覧!$C$155="","",IF(項目一覧!$C$155&lt;DATE(2019,5,1),"平成","令和"))</f>
        <v/>
      </c>
      <c r="K252" s="20"/>
      <c r="L252" s="26" t="str">
        <f>IF(項目一覧!$C$155="","",IF(項目一覧!$C$155&lt;DATE(2019,5,1),YEAR(項目一覧!$C$155)-1988,IF(YEAR(項目一覧!$C$155)-2018=1,"元",YEAR(項目一覧!$C$155)-2018)))</f>
        <v/>
      </c>
      <c r="M252" s="20" t="s">
        <v>322</v>
      </c>
      <c r="N252" s="22" t="str">
        <f>IF(項目一覧!$C$155="","",MONTH(項目一覧!$C$155))</f>
        <v/>
      </c>
      <c r="O252" s="20" t="s">
        <v>321</v>
      </c>
      <c r="P252" s="22" t="str">
        <f>IF(項目一覧!$C$155="","",DAY(項目一覧!$C$155))</f>
        <v/>
      </c>
      <c r="Q252" s="20" t="s">
        <v>320</v>
      </c>
      <c r="R252" s="20"/>
      <c r="S252" s="24"/>
      <c r="T252" s="24"/>
      <c r="U252" s="20"/>
      <c r="V252" s="20"/>
      <c r="W252" s="20"/>
      <c r="X252" s="20"/>
      <c r="Y252" s="20"/>
      <c r="Z252" s="20"/>
      <c r="AA252" s="20"/>
    </row>
    <row r="253" spans="1:27" ht="18" customHeight="1">
      <c r="A253" s="22" t="s">
        <v>327</v>
      </c>
      <c r="B253" s="20" t="s">
        <v>328</v>
      </c>
      <c r="C253" s="20"/>
      <c r="D253" s="20"/>
      <c r="E253" s="20"/>
      <c r="F253" s="20"/>
      <c r="G253" s="20"/>
      <c r="H253" s="20"/>
      <c r="I253" s="20"/>
      <c r="J253" s="15" t="str">
        <f>IF(項目一覧!$C$156="","",IF(項目一覧!$C$156&lt;DATE(2019,5,1),"平成","令和"))</f>
        <v/>
      </c>
      <c r="K253" s="20"/>
      <c r="L253" s="26" t="str">
        <f>IF(項目一覧!$C$156="","",IF(項目一覧!$C$156&lt;DATE(2019,5,1),YEAR(項目一覧!$C$156)-1988,IF(YEAR(項目一覧!$C$156)-2018=1,"元",YEAR(項目一覧!$C$156)-2018)))</f>
        <v/>
      </c>
      <c r="M253" s="20" t="s">
        <v>322</v>
      </c>
      <c r="N253" s="22" t="str">
        <f>IF(項目一覧!$C$156="","",MONTH(項目一覧!$C$156))</f>
        <v/>
      </c>
      <c r="O253" s="20" t="s">
        <v>321</v>
      </c>
      <c r="P253" s="22" t="str">
        <f>IF(項目一覧!$C$156="","",DAY(項目一覧!$C$156))</f>
        <v/>
      </c>
      <c r="Q253" s="20" t="s">
        <v>320</v>
      </c>
      <c r="R253" s="20"/>
      <c r="S253" s="24"/>
      <c r="T253" s="24"/>
      <c r="U253" s="20"/>
      <c r="V253" s="20"/>
      <c r="W253" s="20"/>
      <c r="X253" s="20"/>
      <c r="Y253" s="20"/>
      <c r="Z253" s="20"/>
      <c r="AA253" s="20"/>
    </row>
    <row r="254" spans="1:27" ht="18" customHeight="1">
      <c r="A254" s="6" t="s">
        <v>327</v>
      </c>
      <c r="B254" s="3" t="s">
        <v>326</v>
      </c>
      <c r="C254" s="3"/>
      <c r="D254" s="3"/>
      <c r="E254" s="3"/>
      <c r="F254" s="3"/>
      <c r="G254" s="3"/>
      <c r="H254" s="3"/>
      <c r="I254" s="3"/>
      <c r="J254" s="3"/>
      <c r="K254" s="3"/>
      <c r="L254" s="5"/>
      <c r="M254" s="3"/>
      <c r="N254" s="3"/>
      <c r="O254" s="3"/>
      <c r="P254" s="3"/>
      <c r="Q254" s="3"/>
      <c r="R254" s="3"/>
      <c r="S254" s="2"/>
      <c r="T254" s="2"/>
      <c r="U254" s="3" t="s">
        <v>325</v>
      </c>
      <c r="V254" s="3"/>
      <c r="W254" s="3"/>
      <c r="X254" s="3"/>
      <c r="Y254" s="3"/>
      <c r="Z254" s="3"/>
      <c r="AA254" s="3"/>
    </row>
    <row r="255" spans="1:27" ht="18" customHeight="1">
      <c r="A255" s="6"/>
      <c r="B255" s="3"/>
      <c r="C255" s="3"/>
      <c r="D255" s="3"/>
      <c r="E255" s="5" t="s">
        <v>323</v>
      </c>
      <c r="F255" s="1457" t="str">
        <f>項目一覧!$C$157</f>
        <v/>
      </c>
      <c r="G255" s="1457"/>
      <c r="H255" s="1457"/>
      <c r="I255" s="5" t="s">
        <v>324</v>
      </c>
      <c r="J255" s="3" t="str">
        <f>IF(項目一覧!$C$158="","",IF(項目一覧!$C$158&lt;DATE(2019,5,1),"平成","令和"))</f>
        <v/>
      </c>
      <c r="K255" s="3"/>
      <c r="L255" s="5" t="str">
        <f>IF(項目一覧!$C$158="","",IF(項目一覧!$C$158&lt;DATE(2019,5,1),YEAR(項目一覧!$C$158)-1988,IF(YEAR(項目一覧!$C$158)-2018=1,"元",YEAR(項目一覧!$C$158)-2018)))</f>
        <v/>
      </c>
      <c r="M255" s="3" t="s">
        <v>322</v>
      </c>
      <c r="N255" s="3" t="str">
        <f>IF(項目一覧!$C$158="","",MONTH(項目一覧!$C$158))</f>
        <v/>
      </c>
      <c r="O255" s="3" t="s">
        <v>321</v>
      </c>
      <c r="P255" s="3" t="str">
        <f>IF(項目一覧!$C$158="","",DAY(項目一覧!$C$158))</f>
        <v/>
      </c>
      <c r="Q255" s="3" t="s">
        <v>320</v>
      </c>
      <c r="R255" s="5" t="s">
        <v>323</v>
      </c>
      <c r="S255" s="1541" t="str">
        <f>項目一覧!$C$159</f>
        <v/>
      </c>
      <c r="T255" s="1541"/>
      <c r="U255" s="1541"/>
      <c r="V255" s="1541"/>
      <c r="W255" s="1541"/>
      <c r="X255" s="1541"/>
      <c r="Y255" s="1541"/>
      <c r="Z255" s="1541"/>
      <c r="AA255" s="5" t="s">
        <v>324</v>
      </c>
    </row>
    <row r="256" spans="1:27" ht="18" customHeight="1">
      <c r="A256" s="2"/>
      <c r="B256" s="2"/>
      <c r="C256" s="2"/>
      <c r="D256" s="2"/>
      <c r="E256" s="5" t="s">
        <v>295</v>
      </c>
      <c r="F256" s="1457" t="str">
        <f>項目一覧!$C$160</f>
        <v/>
      </c>
      <c r="G256" s="1457"/>
      <c r="H256" s="1457"/>
      <c r="I256" s="5" t="s">
        <v>318</v>
      </c>
      <c r="J256" s="3" t="str">
        <f>IF(項目一覧!$C$161="","",IF(項目一覧!$C$161&lt;DATE(2019,5,1),"平成","令和"))</f>
        <v/>
      </c>
      <c r="K256" s="3"/>
      <c r="L256" s="5" t="str">
        <f>IF(項目一覧!$C$161="","",IF(項目一覧!$C$161&lt;DATE(2019,5,1),YEAR(項目一覧!$C$161)-1988,IF(YEAR(項目一覧!$C$161)-2018=1,"元",YEAR(項目一覧!$C$161)-2018)))</f>
        <v/>
      </c>
      <c r="M256" s="3" t="s">
        <v>322</v>
      </c>
      <c r="N256" s="3" t="str">
        <f>IF(項目一覧!$C$161="","",MONTH(項目一覧!$C$161))</f>
        <v/>
      </c>
      <c r="O256" s="3" t="s">
        <v>321</v>
      </c>
      <c r="P256" s="3" t="str">
        <f>IF(項目一覧!$C$161="","",DAY(項目一覧!$C$161))</f>
        <v/>
      </c>
      <c r="Q256" s="3" t="s">
        <v>320</v>
      </c>
      <c r="R256" s="5" t="s">
        <v>323</v>
      </c>
      <c r="S256" s="1541" t="str">
        <f>項目一覧!$C$162</f>
        <v/>
      </c>
      <c r="T256" s="1541"/>
      <c r="U256" s="1541"/>
      <c r="V256" s="1541"/>
      <c r="W256" s="1541"/>
      <c r="X256" s="1541"/>
      <c r="Y256" s="1541"/>
      <c r="Z256" s="1541"/>
      <c r="AA256" s="33" t="s">
        <v>318</v>
      </c>
    </row>
    <row r="257" spans="1:27" ht="18" customHeight="1">
      <c r="A257" s="987"/>
      <c r="B257" s="987"/>
      <c r="C257" s="987"/>
      <c r="D257" s="987"/>
      <c r="E257" s="988" t="s">
        <v>295</v>
      </c>
      <c r="F257" s="1575" t="str">
        <f>項目一覧!$C$163</f>
        <v/>
      </c>
      <c r="G257" s="1575"/>
      <c r="H257" s="1575"/>
      <c r="I257" s="988" t="s">
        <v>318</v>
      </c>
      <c r="J257" s="984" t="str">
        <f>IF(項目一覧!$C$164="","",IF(項目一覧!$C$164&lt;DATE(2019,5,1),"平成","令和"))</f>
        <v/>
      </c>
      <c r="K257" s="984"/>
      <c r="L257" s="988" t="str">
        <f>IF(項目一覧!$C$164="","",IF(項目一覧!$C$164&lt;DATE(2019,5,1),YEAR(項目一覧!$C$164)-1988,IF(YEAR(項目一覧!$C$164)-2018=1,"元",YEAR(項目一覧!$C$164)-2018)))</f>
        <v/>
      </c>
      <c r="M257" s="984" t="s">
        <v>322</v>
      </c>
      <c r="N257" s="984" t="str">
        <f>IF(項目一覧!$C$164="","",MONTH(項目一覧!$C$164))</f>
        <v/>
      </c>
      <c r="O257" s="984" t="s">
        <v>321</v>
      </c>
      <c r="P257" s="984" t="str">
        <f>IF(項目一覧!$C$164="","",DAY(項目一覧!$C$164))</f>
        <v/>
      </c>
      <c r="Q257" s="984" t="s">
        <v>320</v>
      </c>
      <c r="R257" s="988" t="s">
        <v>529</v>
      </c>
      <c r="S257" s="1576" t="str">
        <f>項目一覧!$C$165</f>
        <v/>
      </c>
      <c r="T257" s="1576"/>
      <c r="U257" s="1576"/>
      <c r="V257" s="1576"/>
      <c r="W257" s="1576"/>
      <c r="X257" s="1576"/>
      <c r="Y257" s="1576"/>
      <c r="Z257" s="1576"/>
      <c r="AA257" s="995" t="s">
        <v>318</v>
      </c>
    </row>
    <row r="258" spans="1:27" ht="18" customHeight="1">
      <c r="A258" s="17" t="s">
        <v>111</v>
      </c>
      <c r="B258" s="16" t="s">
        <v>3440</v>
      </c>
      <c r="C258" s="2"/>
      <c r="D258" s="2"/>
      <c r="E258" s="5"/>
      <c r="F258" s="62"/>
      <c r="G258" s="62"/>
      <c r="H258" s="62"/>
      <c r="I258" s="5"/>
      <c r="J258" s="3"/>
      <c r="K258" s="3"/>
      <c r="L258" s="5"/>
      <c r="M258" s="3"/>
      <c r="N258" s="3"/>
      <c r="O258" s="3"/>
      <c r="P258" s="3"/>
      <c r="Q258" s="3"/>
      <c r="R258" s="5"/>
      <c r="S258" s="990"/>
      <c r="T258" s="990"/>
      <c r="U258" s="990"/>
      <c r="V258" s="990"/>
      <c r="W258" s="990"/>
      <c r="X258" s="990"/>
      <c r="Y258" s="990"/>
      <c r="Z258" s="990"/>
      <c r="AA258" s="33"/>
    </row>
    <row r="259" spans="1:27" ht="18" customHeight="1">
      <c r="A259" s="987"/>
      <c r="B259" s="987"/>
      <c r="C259" s="995" t="str">
        <f>IF(項目一覧!$D$359=TRUE,"■","□")</f>
        <v>□</v>
      </c>
      <c r="D259" s="987" t="s">
        <v>3441</v>
      </c>
      <c r="E259" s="988"/>
      <c r="F259" s="1158" t="str">
        <f>IF(項目一覧!$E$359=TRUE,"■","□")</f>
        <v>□</v>
      </c>
      <c r="G259" s="1154" t="s">
        <v>3442</v>
      </c>
      <c r="H259" s="1154"/>
      <c r="I259" s="988"/>
      <c r="J259" s="984"/>
      <c r="K259" s="984"/>
      <c r="L259" s="988"/>
      <c r="M259" s="984"/>
      <c r="N259" s="984"/>
      <c r="O259" s="984"/>
      <c r="P259" s="984"/>
      <c r="Q259" s="984"/>
      <c r="R259" s="988"/>
      <c r="S259" s="1155"/>
      <c r="T259" s="1155"/>
      <c r="U259" s="1155"/>
      <c r="V259" s="1155"/>
      <c r="W259" s="1155"/>
      <c r="X259" s="1155"/>
      <c r="Y259" s="1155"/>
      <c r="Z259" s="1155"/>
      <c r="AA259" s="995"/>
    </row>
    <row r="260" spans="1:27" ht="18" customHeight="1">
      <c r="A260" s="6" t="s">
        <v>528</v>
      </c>
      <c r="B260" s="3" t="s">
        <v>3438</v>
      </c>
      <c r="C260" s="2"/>
      <c r="D260" s="2"/>
      <c r="E260" s="5"/>
      <c r="F260" s="62"/>
      <c r="G260" s="62"/>
      <c r="H260" s="62"/>
      <c r="I260" s="5"/>
      <c r="J260" s="3"/>
      <c r="K260" s="3"/>
      <c r="L260" s="5"/>
      <c r="M260" s="3"/>
      <c r="N260" s="3"/>
      <c r="O260" s="3"/>
      <c r="P260" s="3"/>
      <c r="Q260" s="3"/>
      <c r="R260" s="5"/>
      <c r="S260" s="990"/>
      <c r="T260" s="990"/>
      <c r="U260" s="990"/>
      <c r="V260" s="990"/>
      <c r="W260" s="990"/>
      <c r="X260" s="990"/>
      <c r="Y260" s="990"/>
      <c r="Z260" s="990"/>
      <c r="AA260" s="33"/>
    </row>
    <row r="261" spans="1:27" ht="18" customHeight="1">
      <c r="A261" s="2"/>
      <c r="B261" s="2"/>
      <c r="C261" s="33" t="str">
        <f>IF(項目一覧!$D$358=TRUE,"■","□")</f>
        <v>□</v>
      </c>
      <c r="D261" s="2" t="s">
        <v>2881</v>
      </c>
      <c r="E261" s="5"/>
      <c r="F261" s="996" t="str">
        <f>IF(項目一覧!$E$358=TRUE,"■","□")</f>
        <v>□</v>
      </c>
      <c r="G261" s="62" t="s">
        <v>2883</v>
      </c>
      <c r="H261" s="62"/>
      <c r="I261" s="5"/>
      <c r="J261" s="3"/>
      <c r="K261" s="3"/>
      <c r="L261" s="5"/>
      <c r="M261" s="3"/>
      <c r="N261" s="3"/>
      <c r="O261" s="3"/>
      <c r="P261" s="3"/>
      <c r="Q261" s="3"/>
      <c r="R261" s="5"/>
      <c r="S261" s="990"/>
      <c r="T261" s="990"/>
      <c r="U261" s="990"/>
      <c r="V261" s="990"/>
      <c r="W261" s="990"/>
      <c r="X261" s="990"/>
      <c r="Y261" s="990"/>
      <c r="Z261" s="990"/>
      <c r="AA261" s="33"/>
    </row>
    <row r="262" spans="1:27" ht="18" customHeight="1">
      <c r="A262" s="17" t="s">
        <v>528</v>
      </c>
      <c r="B262" s="628" t="s">
        <v>3439</v>
      </c>
      <c r="C262" s="16"/>
      <c r="D262" s="16"/>
      <c r="E262" s="16"/>
      <c r="F262" s="16"/>
      <c r="G262" s="16"/>
      <c r="H262" s="16"/>
      <c r="I262" s="1544" t="str">
        <f>項目一覧!$C$166</f>
        <v/>
      </c>
      <c r="J262" s="1544"/>
      <c r="K262" s="1544"/>
      <c r="L262" s="1544"/>
      <c r="M262" s="1544"/>
      <c r="N262" s="1544"/>
      <c r="O262" s="1544"/>
      <c r="P262" s="1544"/>
      <c r="Q262" s="1544"/>
      <c r="R262" s="1544"/>
      <c r="S262" s="1544"/>
      <c r="T262" s="1544"/>
      <c r="U262" s="1544"/>
      <c r="V262" s="1544"/>
      <c r="W262" s="1544"/>
      <c r="X262" s="1544"/>
      <c r="Y262" s="1544"/>
      <c r="Z262" s="1544"/>
      <c r="AA262" s="1544"/>
    </row>
    <row r="263" spans="1:27" ht="18" customHeight="1">
      <c r="A263" s="2"/>
      <c r="B263" s="2"/>
      <c r="C263" s="2"/>
      <c r="D263" s="2"/>
      <c r="E263" s="2"/>
      <c r="F263" s="2"/>
      <c r="G263" s="2"/>
      <c r="H263" s="2"/>
      <c r="I263" s="1574"/>
      <c r="J263" s="1574"/>
      <c r="K263" s="1574"/>
      <c r="L263" s="1574"/>
      <c r="M263" s="1574"/>
      <c r="N263" s="1574"/>
      <c r="O263" s="1574"/>
      <c r="P263" s="1574"/>
      <c r="Q263" s="1574"/>
      <c r="R263" s="1574"/>
      <c r="S263" s="1574"/>
      <c r="T263" s="1574"/>
      <c r="U263" s="1574"/>
      <c r="V263" s="1574"/>
      <c r="W263" s="1574"/>
      <c r="X263" s="1574"/>
      <c r="Y263" s="1574"/>
      <c r="Z263" s="1574"/>
      <c r="AA263" s="1574"/>
    </row>
    <row r="264" spans="1:27" ht="18" customHeight="1"/>
    <row r="265" spans="1:27" s="2" customFormat="1" ht="18" customHeight="1">
      <c r="A265" s="94" t="s">
        <v>527</v>
      </c>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row>
    <row r="266" spans="1:27" ht="18" customHeight="1">
      <c r="B266" s="1" t="s">
        <v>526</v>
      </c>
    </row>
    <row r="267" spans="1:27" ht="18" customHeight="1">
      <c r="A267" s="1572"/>
      <c r="B267" s="1572"/>
      <c r="C267" s="1572"/>
      <c r="D267" s="1572"/>
      <c r="E267" s="1572"/>
      <c r="F267" s="1572"/>
      <c r="G267" s="1572"/>
      <c r="H267" s="1572"/>
      <c r="I267" s="1572"/>
      <c r="J267" s="1572"/>
      <c r="K267" s="1572"/>
      <c r="L267" s="1572"/>
      <c r="M267" s="1572"/>
      <c r="N267" s="1572"/>
      <c r="O267" s="1572"/>
      <c r="P267" s="1572"/>
      <c r="Q267" s="1572"/>
      <c r="R267" s="1572"/>
      <c r="S267" s="1572"/>
      <c r="T267" s="1572"/>
      <c r="U267" s="1572"/>
      <c r="V267" s="1572"/>
      <c r="W267" s="1572"/>
      <c r="X267" s="1572"/>
      <c r="Y267" s="1572"/>
      <c r="Z267" s="1572"/>
      <c r="AA267" s="1572"/>
    </row>
    <row r="268" spans="1:27" ht="18" customHeight="1">
      <c r="A268" s="1572"/>
      <c r="B268" s="1572"/>
      <c r="C268" s="1572"/>
      <c r="D268" s="1572"/>
      <c r="E268" s="1572"/>
      <c r="F268" s="1572"/>
      <c r="G268" s="1572"/>
      <c r="H268" s="1572"/>
      <c r="I268" s="1572"/>
      <c r="J268" s="1572"/>
      <c r="K268" s="1572"/>
      <c r="L268" s="1572"/>
      <c r="M268" s="1572"/>
      <c r="N268" s="1572"/>
      <c r="O268" s="1572"/>
      <c r="P268" s="1572"/>
      <c r="Q268" s="1572"/>
      <c r="R268" s="1572"/>
      <c r="S268" s="1572"/>
      <c r="T268" s="1572"/>
      <c r="U268" s="1572"/>
      <c r="V268" s="1572"/>
      <c r="W268" s="1572"/>
      <c r="X268" s="1572"/>
      <c r="Y268" s="1572"/>
      <c r="Z268" s="1572"/>
      <c r="AA268" s="1572"/>
    </row>
    <row r="269" spans="1:27" ht="18" customHeight="1">
      <c r="A269" s="1572"/>
      <c r="B269" s="1572"/>
      <c r="C269" s="1572"/>
      <c r="D269" s="1572"/>
      <c r="E269" s="1572"/>
      <c r="F269" s="1572"/>
      <c r="G269" s="1572"/>
      <c r="H269" s="1572"/>
      <c r="I269" s="1572"/>
      <c r="J269" s="1572"/>
      <c r="K269" s="1572"/>
      <c r="L269" s="1572"/>
      <c r="M269" s="1572"/>
      <c r="N269" s="1572"/>
      <c r="O269" s="1572"/>
      <c r="P269" s="1572"/>
      <c r="Q269" s="1572"/>
      <c r="R269" s="1572"/>
      <c r="S269" s="1572"/>
      <c r="T269" s="1572"/>
      <c r="U269" s="1572"/>
      <c r="V269" s="1572"/>
      <c r="W269" s="1572"/>
      <c r="X269" s="1572"/>
      <c r="Y269" s="1572"/>
      <c r="Z269" s="1572"/>
      <c r="AA269" s="1572"/>
    </row>
    <row r="270" spans="1:27" ht="18" customHeight="1">
      <c r="A270" s="1572"/>
      <c r="B270" s="1572"/>
      <c r="C270" s="1572"/>
      <c r="D270" s="1572"/>
      <c r="E270" s="1572"/>
      <c r="F270" s="1572"/>
      <c r="G270" s="1572"/>
      <c r="H270" s="1572"/>
      <c r="I270" s="1572"/>
      <c r="J270" s="1572"/>
      <c r="K270" s="1572"/>
      <c r="L270" s="1572"/>
      <c r="M270" s="1572"/>
      <c r="N270" s="1572"/>
      <c r="O270" s="1572"/>
      <c r="P270" s="1572"/>
      <c r="Q270" s="1572"/>
      <c r="R270" s="1572"/>
      <c r="S270" s="1572"/>
      <c r="T270" s="1572"/>
      <c r="U270" s="1572"/>
      <c r="V270" s="1572"/>
      <c r="W270" s="1572"/>
      <c r="X270" s="1572"/>
      <c r="Y270" s="1572"/>
      <c r="Z270" s="1572"/>
      <c r="AA270" s="1572"/>
    </row>
    <row r="271" spans="1:27" ht="18" customHeight="1">
      <c r="A271" s="1572"/>
      <c r="B271" s="1572"/>
      <c r="C271" s="1572"/>
      <c r="D271" s="1572"/>
      <c r="E271" s="1572"/>
      <c r="F271" s="1572"/>
      <c r="G271" s="1572"/>
      <c r="H271" s="1572"/>
      <c r="I271" s="1572"/>
      <c r="J271" s="1572"/>
      <c r="K271" s="1572"/>
      <c r="L271" s="1572"/>
      <c r="M271" s="1572"/>
      <c r="N271" s="1572"/>
      <c r="O271" s="1572"/>
      <c r="P271" s="1572"/>
      <c r="Q271" s="1572"/>
      <c r="R271" s="1572"/>
      <c r="S271" s="1572"/>
      <c r="T271" s="1572"/>
      <c r="U271" s="1572"/>
      <c r="V271" s="1572"/>
      <c r="W271" s="1572"/>
      <c r="X271" s="1572"/>
      <c r="Y271" s="1572"/>
      <c r="Z271" s="1572"/>
      <c r="AA271" s="1572"/>
    </row>
    <row r="272" spans="1:27" ht="18" customHeight="1">
      <c r="A272" s="1572"/>
      <c r="B272" s="1572"/>
      <c r="C272" s="1572"/>
      <c r="D272" s="1572"/>
      <c r="E272" s="1572"/>
      <c r="F272" s="1572"/>
      <c r="G272" s="1572"/>
      <c r="H272" s="1572"/>
      <c r="I272" s="1572"/>
      <c r="J272" s="1572"/>
      <c r="K272" s="1572"/>
      <c r="L272" s="1572"/>
      <c r="M272" s="1572"/>
      <c r="N272" s="1572"/>
      <c r="O272" s="1572"/>
      <c r="P272" s="1572"/>
      <c r="Q272" s="1572"/>
      <c r="R272" s="1572"/>
      <c r="S272" s="1572"/>
      <c r="T272" s="1572"/>
      <c r="U272" s="1572"/>
      <c r="V272" s="1572"/>
      <c r="W272" s="1572"/>
      <c r="X272" s="1572"/>
      <c r="Y272" s="1572"/>
      <c r="Z272" s="1572"/>
      <c r="AA272" s="1572"/>
    </row>
    <row r="273" spans="1:27" ht="18" customHeight="1">
      <c r="A273" s="1572"/>
      <c r="B273" s="1572"/>
      <c r="C273" s="1572"/>
      <c r="D273" s="1572"/>
      <c r="E273" s="1572"/>
      <c r="F273" s="1572"/>
      <c r="G273" s="1572"/>
      <c r="H273" s="1572"/>
      <c r="I273" s="1572"/>
      <c r="J273" s="1572"/>
      <c r="K273" s="1572"/>
      <c r="L273" s="1572"/>
      <c r="M273" s="1572"/>
      <c r="N273" s="1572"/>
      <c r="O273" s="1572"/>
      <c r="P273" s="1572"/>
      <c r="Q273" s="1572"/>
      <c r="R273" s="1572"/>
      <c r="S273" s="1572"/>
      <c r="T273" s="1572"/>
      <c r="U273" s="1572"/>
      <c r="V273" s="1572"/>
      <c r="W273" s="1572"/>
      <c r="X273" s="1572"/>
      <c r="Y273" s="1572"/>
      <c r="Z273" s="1572"/>
      <c r="AA273" s="1572"/>
    </row>
    <row r="274" spans="1:27" ht="18" customHeight="1">
      <c r="A274" s="1572"/>
      <c r="B274" s="1572"/>
      <c r="C274" s="1572"/>
      <c r="D274" s="1572"/>
      <c r="E274" s="1572"/>
      <c r="F274" s="1572"/>
      <c r="G274" s="1572"/>
      <c r="H274" s="1572"/>
      <c r="I274" s="1572"/>
      <c r="J274" s="1572"/>
      <c r="K274" s="1572"/>
      <c r="L274" s="1572"/>
      <c r="M274" s="1572"/>
      <c r="N274" s="1572"/>
      <c r="O274" s="1572"/>
      <c r="P274" s="1572"/>
      <c r="Q274" s="1572"/>
      <c r="R274" s="1572"/>
      <c r="S274" s="1572"/>
      <c r="T274" s="1572"/>
      <c r="U274" s="1572"/>
      <c r="V274" s="1572"/>
      <c r="W274" s="1572"/>
      <c r="X274" s="1572"/>
      <c r="Y274" s="1572"/>
      <c r="Z274" s="1572"/>
      <c r="AA274" s="1572"/>
    </row>
    <row r="275" spans="1:27" ht="18" customHeight="1">
      <c r="A275" s="1572"/>
      <c r="B275" s="1572"/>
      <c r="C275" s="1572"/>
      <c r="D275" s="1572"/>
      <c r="E275" s="1572"/>
      <c r="F275" s="1572"/>
      <c r="G275" s="1572"/>
      <c r="H275" s="1572"/>
      <c r="I275" s="1572"/>
      <c r="J275" s="1572"/>
      <c r="K275" s="1572"/>
      <c r="L275" s="1572"/>
      <c r="M275" s="1572"/>
      <c r="N275" s="1572"/>
      <c r="O275" s="1572"/>
      <c r="P275" s="1572"/>
      <c r="Q275" s="1572"/>
      <c r="R275" s="1572"/>
      <c r="S275" s="1572"/>
      <c r="T275" s="1572"/>
      <c r="U275" s="1572"/>
      <c r="V275" s="1572"/>
      <c r="W275" s="1572"/>
      <c r="X275" s="1572"/>
      <c r="Y275" s="1572"/>
      <c r="Z275" s="1572"/>
      <c r="AA275" s="1572"/>
    </row>
    <row r="276" spans="1:27" ht="18" customHeight="1">
      <c r="A276" s="1572"/>
      <c r="B276" s="1572"/>
      <c r="C276" s="1572"/>
      <c r="D276" s="1572"/>
      <c r="E276" s="1572"/>
      <c r="F276" s="1572"/>
      <c r="G276" s="1572"/>
      <c r="H276" s="1572"/>
      <c r="I276" s="1572"/>
      <c r="J276" s="1572"/>
      <c r="K276" s="1572"/>
      <c r="L276" s="1572"/>
      <c r="M276" s="1572"/>
      <c r="N276" s="1572"/>
      <c r="O276" s="1572"/>
      <c r="P276" s="1572"/>
      <c r="Q276" s="1572"/>
      <c r="R276" s="1572"/>
      <c r="S276" s="1572"/>
      <c r="T276" s="1572"/>
      <c r="U276" s="1572"/>
      <c r="V276" s="1572"/>
      <c r="W276" s="1572"/>
      <c r="X276" s="1572"/>
      <c r="Y276" s="1572"/>
      <c r="Z276" s="1572"/>
      <c r="AA276" s="1572"/>
    </row>
    <row r="277" spans="1:27" ht="18" customHeight="1">
      <c r="A277" s="1572"/>
      <c r="B277" s="1572"/>
      <c r="C277" s="1572"/>
      <c r="D277" s="1572"/>
      <c r="E277" s="1572"/>
      <c r="F277" s="1572"/>
      <c r="G277" s="1572"/>
      <c r="H277" s="1572"/>
      <c r="I277" s="1572"/>
      <c r="J277" s="1572"/>
      <c r="K277" s="1572"/>
      <c r="L277" s="1572"/>
      <c r="M277" s="1572"/>
      <c r="N277" s="1572"/>
      <c r="O277" s="1572"/>
      <c r="P277" s="1572"/>
      <c r="Q277" s="1572"/>
      <c r="R277" s="1572"/>
      <c r="S277" s="1572"/>
      <c r="T277" s="1572"/>
      <c r="U277" s="1572"/>
      <c r="V277" s="1572"/>
      <c r="W277" s="1572"/>
      <c r="X277" s="1572"/>
      <c r="Y277" s="1572"/>
      <c r="Z277" s="1572"/>
      <c r="AA277" s="1572"/>
    </row>
    <row r="278" spans="1:27" ht="18" customHeight="1">
      <c r="A278" s="1572"/>
      <c r="B278" s="1572"/>
      <c r="C278" s="1572"/>
      <c r="D278" s="1572"/>
      <c r="E278" s="1572"/>
      <c r="F278" s="1572"/>
      <c r="G278" s="1572"/>
      <c r="H278" s="1572"/>
      <c r="I278" s="1572"/>
      <c r="J278" s="1572"/>
      <c r="K278" s="1572"/>
      <c r="L278" s="1572"/>
      <c r="M278" s="1572"/>
      <c r="N278" s="1572"/>
      <c r="O278" s="1572"/>
      <c r="P278" s="1572"/>
      <c r="Q278" s="1572"/>
      <c r="R278" s="1572"/>
      <c r="S278" s="1572"/>
      <c r="T278" s="1572"/>
      <c r="U278" s="1572"/>
      <c r="V278" s="1572"/>
      <c r="W278" s="1572"/>
      <c r="X278" s="1572"/>
      <c r="Y278" s="1572"/>
      <c r="Z278" s="1572"/>
      <c r="AA278" s="1572"/>
    </row>
    <row r="279" spans="1:27" ht="18" customHeight="1">
      <c r="A279" s="1572"/>
      <c r="B279" s="1572"/>
      <c r="C279" s="1572"/>
      <c r="D279" s="1572"/>
      <c r="E279" s="1572"/>
      <c r="F279" s="1572"/>
      <c r="G279" s="1572"/>
      <c r="H279" s="1572"/>
      <c r="I279" s="1572"/>
      <c r="J279" s="1572"/>
      <c r="K279" s="1572"/>
      <c r="L279" s="1572"/>
      <c r="M279" s="1572"/>
      <c r="N279" s="1572"/>
      <c r="O279" s="1572"/>
      <c r="P279" s="1572"/>
      <c r="Q279" s="1572"/>
      <c r="R279" s="1572"/>
      <c r="S279" s="1572"/>
      <c r="T279" s="1572"/>
      <c r="U279" s="1572"/>
      <c r="V279" s="1572"/>
      <c r="W279" s="1572"/>
      <c r="X279" s="1572"/>
      <c r="Y279" s="1572"/>
      <c r="Z279" s="1572"/>
      <c r="AA279" s="1572"/>
    </row>
    <row r="280" spans="1:27" ht="18" customHeight="1">
      <c r="A280" s="1572"/>
      <c r="B280" s="1572"/>
      <c r="C280" s="1572"/>
      <c r="D280" s="1572"/>
      <c r="E280" s="1572"/>
      <c r="F280" s="1572"/>
      <c r="G280" s="1572"/>
      <c r="H280" s="1572"/>
      <c r="I280" s="1572"/>
      <c r="J280" s="1572"/>
      <c r="K280" s="1572"/>
      <c r="L280" s="1572"/>
      <c r="M280" s="1572"/>
      <c r="N280" s="1572"/>
      <c r="O280" s="1572"/>
      <c r="P280" s="1572"/>
      <c r="Q280" s="1572"/>
      <c r="R280" s="1572"/>
      <c r="S280" s="1572"/>
      <c r="T280" s="1572"/>
      <c r="U280" s="1572"/>
      <c r="V280" s="1572"/>
      <c r="W280" s="1572"/>
      <c r="X280" s="1572"/>
      <c r="Y280" s="1572"/>
      <c r="Z280" s="1572"/>
      <c r="AA280" s="1572"/>
    </row>
    <row r="281" spans="1:27" ht="18" customHeight="1">
      <c r="A281" s="1572"/>
      <c r="B281" s="1572"/>
      <c r="C281" s="1572"/>
      <c r="D281" s="1572"/>
      <c r="E281" s="1572"/>
      <c r="F281" s="1572"/>
      <c r="G281" s="1572"/>
      <c r="H281" s="1572"/>
      <c r="I281" s="1572"/>
      <c r="J281" s="1572"/>
      <c r="K281" s="1572"/>
      <c r="L281" s="1572"/>
      <c r="M281" s="1572"/>
      <c r="N281" s="1572"/>
      <c r="O281" s="1572"/>
      <c r="P281" s="1572"/>
      <c r="Q281" s="1572"/>
      <c r="R281" s="1572"/>
      <c r="S281" s="1572"/>
      <c r="T281" s="1572"/>
      <c r="U281" s="1572"/>
      <c r="V281" s="1572"/>
      <c r="W281" s="1572"/>
      <c r="X281" s="1572"/>
      <c r="Y281" s="1572"/>
      <c r="Z281" s="1572"/>
      <c r="AA281" s="1572"/>
    </row>
    <row r="282" spans="1:27" ht="18" customHeight="1">
      <c r="A282" s="1572"/>
      <c r="B282" s="1572"/>
      <c r="C282" s="1572"/>
      <c r="D282" s="1572"/>
      <c r="E282" s="1572"/>
      <c r="F282" s="1572"/>
      <c r="G282" s="1572"/>
      <c r="H282" s="1572"/>
      <c r="I282" s="1572"/>
      <c r="J282" s="1572"/>
      <c r="K282" s="1572"/>
      <c r="L282" s="1572"/>
      <c r="M282" s="1572"/>
      <c r="N282" s="1572"/>
      <c r="O282" s="1572"/>
      <c r="P282" s="1572"/>
      <c r="Q282" s="1572"/>
      <c r="R282" s="1572"/>
      <c r="S282" s="1572"/>
      <c r="T282" s="1572"/>
      <c r="U282" s="1572"/>
      <c r="V282" s="1572"/>
      <c r="W282" s="1572"/>
      <c r="X282" s="1572"/>
      <c r="Y282" s="1572"/>
      <c r="Z282" s="1572"/>
      <c r="AA282" s="1572"/>
    </row>
    <row r="283" spans="1:27" ht="18" customHeight="1">
      <c r="A283" s="1572"/>
      <c r="B283" s="1572"/>
      <c r="C283" s="1572"/>
      <c r="D283" s="1572"/>
      <c r="E283" s="1572"/>
      <c r="F283" s="1572"/>
      <c r="G283" s="1572"/>
      <c r="H283" s="1572"/>
      <c r="I283" s="1572"/>
      <c r="J283" s="1572"/>
      <c r="K283" s="1572"/>
      <c r="L283" s="1572"/>
      <c r="M283" s="1572"/>
      <c r="N283" s="1572"/>
      <c r="O283" s="1572"/>
      <c r="P283" s="1572"/>
      <c r="Q283" s="1572"/>
      <c r="R283" s="1572"/>
      <c r="S283" s="1572"/>
      <c r="T283" s="1572"/>
      <c r="U283" s="1572"/>
      <c r="V283" s="1572"/>
      <c r="W283" s="1572"/>
      <c r="X283" s="1572"/>
      <c r="Y283" s="1572"/>
      <c r="Z283" s="1572"/>
      <c r="AA283" s="1572"/>
    </row>
    <row r="284" spans="1:27" ht="18" customHeight="1">
      <c r="A284" s="1572"/>
      <c r="B284" s="1572"/>
      <c r="C284" s="1572"/>
      <c r="D284" s="1572"/>
      <c r="E284" s="1572"/>
      <c r="F284" s="1572"/>
      <c r="G284" s="1572"/>
      <c r="H284" s="1572"/>
      <c r="I284" s="1572"/>
      <c r="J284" s="1572"/>
      <c r="K284" s="1572"/>
      <c r="L284" s="1572"/>
      <c r="M284" s="1572"/>
      <c r="N284" s="1572"/>
      <c r="O284" s="1572"/>
      <c r="P284" s="1572"/>
      <c r="Q284" s="1572"/>
      <c r="R284" s="1572"/>
      <c r="S284" s="1572"/>
      <c r="T284" s="1572"/>
      <c r="U284" s="1572"/>
      <c r="V284" s="1572"/>
      <c r="W284" s="1572"/>
      <c r="X284" s="1572"/>
      <c r="Y284" s="1572"/>
      <c r="Z284" s="1572"/>
      <c r="AA284" s="1572"/>
    </row>
    <row r="285" spans="1:27" ht="18" customHeight="1">
      <c r="A285" s="1573"/>
      <c r="B285" s="1573"/>
      <c r="C285" s="1573"/>
      <c r="D285" s="1573"/>
      <c r="E285" s="1573"/>
      <c r="F285" s="1573"/>
      <c r="G285" s="1573"/>
      <c r="H285" s="1573"/>
      <c r="I285" s="1573"/>
      <c r="J285" s="1573"/>
      <c r="K285" s="1573"/>
      <c r="L285" s="1573"/>
      <c r="M285" s="1573"/>
      <c r="N285" s="1573"/>
      <c r="O285" s="1573"/>
      <c r="P285" s="1573"/>
      <c r="Q285" s="1573"/>
      <c r="R285" s="1573"/>
      <c r="S285" s="1573"/>
      <c r="T285" s="1573"/>
      <c r="U285" s="1573"/>
      <c r="V285" s="1573"/>
      <c r="W285" s="1573"/>
      <c r="X285" s="1573"/>
      <c r="Y285" s="1573"/>
      <c r="Z285" s="1573"/>
      <c r="AA285" s="1573"/>
    </row>
    <row r="286" spans="1:27" ht="18" customHeight="1">
      <c r="A286" s="50"/>
      <c r="B286" s="50" t="s">
        <v>525</v>
      </c>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row>
    <row r="287" spans="1:27" ht="18" customHeight="1">
      <c r="A287" s="1572"/>
      <c r="B287" s="1572"/>
      <c r="C287" s="1572"/>
      <c r="D287" s="1572"/>
      <c r="E287" s="1572"/>
      <c r="F287" s="1572"/>
      <c r="G287" s="1572"/>
      <c r="H287" s="1572"/>
      <c r="I287" s="1572"/>
      <c r="J287" s="1572"/>
      <c r="K287" s="1572"/>
      <c r="L287" s="1572"/>
      <c r="M287" s="1572"/>
      <c r="N287" s="1572"/>
      <c r="O287" s="1572"/>
      <c r="P287" s="1572"/>
      <c r="Q287" s="1572"/>
      <c r="R287" s="1572"/>
      <c r="S287" s="1572"/>
      <c r="T287" s="1572"/>
      <c r="U287" s="1572"/>
      <c r="V287" s="1572"/>
      <c r="W287" s="1572"/>
      <c r="X287" s="1572"/>
      <c r="Y287" s="1572"/>
      <c r="Z287" s="1572"/>
      <c r="AA287" s="1572"/>
    </row>
    <row r="288" spans="1:27" ht="18" customHeight="1">
      <c r="A288" s="1572"/>
      <c r="B288" s="1572"/>
      <c r="C288" s="1572"/>
      <c r="D288" s="1572"/>
      <c r="E288" s="1572"/>
      <c r="F288" s="1572"/>
      <c r="G288" s="1572"/>
      <c r="H288" s="1572"/>
      <c r="I288" s="1572"/>
      <c r="J288" s="1572"/>
      <c r="K288" s="1572"/>
      <c r="L288" s="1572"/>
      <c r="M288" s="1572"/>
      <c r="N288" s="1572"/>
      <c r="O288" s="1572"/>
      <c r="P288" s="1572"/>
      <c r="Q288" s="1572"/>
      <c r="R288" s="1572"/>
      <c r="S288" s="1572"/>
      <c r="T288" s="1572"/>
      <c r="U288" s="1572"/>
      <c r="V288" s="1572"/>
      <c r="W288" s="1572"/>
      <c r="X288" s="1572"/>
      <c r="Y288" s="1572"/>
      <c r="Z288" s="1572"/>
      <c r="AA288" s="1572"/>
    </row>
    <row r="289" spans="1:27" ht="18" customHeight="1">
      <c r="A289" s="1572"/>
      <c r="B289" s="1572"/>
      <c r="C289" s="1572"/>
      <c r="D289" s="1572"/>
      <c r="E289" s="1572"/>
      <c r="F289" s="1572"/>
      <c r="G289" s="1572"/>
      <c r="H289" s="1572"/>
      <c r="I289" s="1572"/>
      <c r="J289" s="1572"/>
      <c r="K289" s="1572"/>
      <c r="L289" s="1572"/>
      <c r="M289" s="1572"/>
      <c r="N289" s="1572"/>
      <c r="O289" s="1572"/>
      <c r="P289" s="1572"/>
      <c r="Q289" s="1572"/>
      <c r="R289" s="1572"/>
      <c r="S289" s="1572"/>
      <c r="T289" s="1572"/>
      <c r="U289" s="1572"/>
      <c r="V289" s="1572"/>
      <c r="W289" s="1572"/>
      <c r="X289" s="1572"/>
      <c r="Y289" s="1572"/>
      <c r="Z289" s="1572"/>
      <c r="AA289" s="1572"/>
    </row>
    <row r="290" spans="1:27" ht="18" customHeight="1">
      <c r="A290" s="1572"/>
      <c r="B290" s="1572"/>
      <c r="C290" s="1572"/>
      <c r="D290" s="1572"/>
      <c r="E290" s="1572"/>
      <c r="F290" s="1572"/>
      <c r="G290" s="1572"/>
      <c r="H290" s="1572"/>
      <c r="I290" s="1572"/>
      <c r="J290" s="1572"/>
      <c r="K290" s="1572"/>
      <c r="L290" s="1572"/>
      <c r="M290" s="1572"/>
      <c r="N290" s="1572"/>
      <c r="O290" s="1572"/>
      <c r="P290" s="1572"/>
      <c r="Q290" s="1572"/>
      <c r="R290" s="1572"/>
      <c r="S290" s="1572"/>
      <c r="T290" s="1572"/>
      <c r="U290" s="1572"/>
      <c r="V290" s="1572"/>
      <c r="W290" s="1572"/>
      <c r="X290" s="1572"/>
      <c r="Y290" s="1572"/>
      <c r="Z290" s="1572"/>
      <c r="AA290" s="1572"/>
    </row>
    <row r="291" spans="1:27" ht="18" customHeight="1">
      <c r="A291" s="1572"/>
      <c r="B291" s="1572"/>
      <c r="C291" s="1572"/>
      <c r="D291" s="1572"/>
      <c r="E291" s="1572"/>
      <c r="F291" s="1572"/>
      <c r="G291" s="1572"/>
      <c r="H291" s="1572"/>
      <c r="I291" s="1572"/>
      <c r="J291" s="1572"/>
      <c r="K291" s="1572"/>
      <c r="L291" s="1572"/>
      <c r="M291" s="1572"/>
      <c r="N291" s="1572"/>
      <c r="O291" s="1572"/>
      <c r="P291" s="1572"/>
      <c r="Q291" s="1572"/>
      <c r="R291" s="1572"/>
      <c r="S291" s="1572"/>
      <c r="T291" s="1572"/>
      <c r="U291" s="1572"/>
      <c r="V291" s="1572"/>
      <c r="W291" s="1572"/>
      <c r="X291" s="1572"/>
      <c r="Y291" s="1572"/>
      <c r="Z291" s="1572"/>
      <c r="AA291" s="1572"/>
    </row>
    <row r="292" spans="1:27" ht="18" customHeight="1">
      <c r="A292" s="1572"/>
      <c r="B292" s="1572"/>
      <c r="C292" s="1572"/>
      <c r="D292" s="1572"/>
      <c r="E292" s="1572"/>
      <c r="F292" s="1572"/>
      <c r="G292" s="1572"/>
      <c r="H292" s="1572"/>
      <c r="I292" s="1572"/>
      <c r="J292" s="1572"/>
      <c r="K292" s="1572"/>
      <c r="L292" s="1572"/>
      <c r="M292" s="1572"/>
      <c r="N292" s="1572"/>
      <c r="O292" s="1572"/>
      <c r="P292" s="1572"/>
      <c r="Q292" s="1572"/>
      <c r="R292" s="1572"/>
      <c r="S292" s="1572"/>
      <c r="T292" s="1572"/>
      <c r="U292" s="1572"/>
      <c r="V292" s="1572"/>
      <c r="W292" s="1572"/>
      <c r="X292" s="1572"/>
      <c r="Y292" s="1572"/>
      <c r="Z292" s="1572"/>
      <c r="AA292" s="1572"/>
    </row>
    <row r="293" spans="1:27" ht="18" customHeight="1">
      <c r="A293" s="1572"/>
      <c r="B293" s="1572"/>
      <c r="C293" s="1572"/>
      <c r="D293" s="1572"/>
      <c r="E293" s="1572"/>
      <c r="F293" s="1572"/>
      <c r="G293" s="1572"/>
      <c r="H293" s="1572"/>
      <c r="I293" s="1572"/>
      <c r="J293" s="1572"/>
      <c r="K293" s="1572"/>
      <c r="L293" s="1572"/>
      <c r="M293" s="1572"/>
      <c r="N293" s="1572"/>
      <c r="O293" s="1572"/>
      <c r="P293" s="1572"/>
      <c r="Q293" s="1572"/>
      <c r="R293" s="1572"/>
      <c r="S293" s="1572"/>
      <c r="T293" s="1572"/>
      <c r="U293" s="1572"/>
      <c r="V293" s="1572"/>
      <c r="W293" s="1572"/>
      <c r="X293" s="1572"/>
      <c r="Y293" s="1572"/>
      <c r="Z293" s="1572"/>
      <c r="AA293" s="1572"/>
    </row>
    <row r="294" spans="1:27" ht="18" customHeight="1">
      <c r="A294" s="1572"/>
      <c r="B294" s="1572"/>
      <c r="C294" s="1572"/>
      <c r="D294" s="1572"/>
      <c r="E294" s="1572"/>
      <c r="F294" s="1572"/>
      <c r="G294" s="1572"/>
      <c r="H294" s="1572"/>
      <c r="I294" s="1572"/>
      <c r="J294" s="1572"/>
      <c r="K294" s="1572"/>
      <c r="L294" s="1572"/>
      <c r="M294" s="1572"/>
      <c r="N294" s="1572"/>
      <c r="O294" s="1572"/>
      <c r="P294" s="1572"/>
      <c r="Q294" s="1572"/>
      <c r="R294" s="1572"/>
      <c r="S294" s="1572"/>
      <c r="T294" s="1572"/>
      <c r="U294" s="1572"/>
      <c r="V294" s="1572"/>
      <c r="W294" s="1572"/>
      <c r="X294" s="1572"/>
      <c r="Y294" s="1572"/>
      <c r="Z294" s="1572"/>
      <c r="AA294" s="1572"/>
    </row>
    <row r="295" spans="1:27" ht="18" customHeight="1">
      <c r="A295" s="1572"/>
      <c r="B295" s="1572"/>
      <c r="C295" s="1572"/>
      <c r="D295" s="1572"/>
      <c r="E295" s="1572"/>
      <c r="F295" s="1572"/>
      <c r="G295" s="1572"/>
      <c r="H295" s="1572"/>
      <c r="I295" s="1572"/>
      <c r="J295" s="1572"/>
      <c r="K295" s="1572"/>
      <c r="L295" s="1572"/>
      <c r="M295" s="1572"/>
      <c r="N295" s="1572"/>
      <c r="O295" s="1572"/>
      <c r="P295" s="1572"/>
      <c r="Q295" s="1572"/>
      <c r="R295" s="1572"/>
      <c r="S295" s="1572"/>
      <c r="T295" s="1572"/>
      <c r="U295" s="1572"/>
      <c r="V295" s="1572"/>
      <c r="W295" s="1572"/>
      <c r="X295" s="1572"/>
      <c r="Y295" s="1572"/>
      <c r="Z295" s="1572"/>
      <c r="AA295" s="1572"/>
    </row>
    <row r="296" spans="1:27" ht="18" customHeight="1">
      <c r="A296" s="1572"/>
      <c r="B296" s="1572"/>
      <c r="C296" s="1572"/>
      <c r="D296" s="1572"/>
      <c r="E296" s="1572"/>
      <c r="F296" s="1572"/>
      <c r="G296" s="1572"/>
      <c r="H296" s="1572"/>
      <c r="I296" s="1572"/>
      <c r="J296" s="1572"/>
      <c r="K296" s="1572"/>
      <c r="L296" s="1572"/>
      <c r="M296" s="1572"/>
      <c r="N296" s="1572"/>
      <c r="O296" s="1572"/>
      <c r="P296" s="1572"/>
      <c r="Q296" s="1572"/>
      <c r="R296" s="1572"/>
      <c r="S296" s="1572"/>
      <c r="T296" s="1572"/>
      <c r="U296" s="1572"/>
      <c r="V296" s="1572"/>
      <c r="W296" s="1572"/>
      <c r="X296" s="1572"/>
      <c r="Y296" s="1572"/>
      <c r="Z296" s="1572"/>
      <c r="AA296" s="1572"/>
    </row>
    <row r="297" spans="1:27" ht="18" customHeight="1">
      <c r="A297" s="1572"/>
      <c r="B297" s="1572"/>
      <c r="C297" s="1572"/>
      <c r="D297" s="1572"/>
      <c r="E297" s="1572"/>
      <c r="F297" s="1572"/>
      <c r="G297" s="1572"/>
      <c r="H297" s="1572"/>
      <c r="I297" s="1572"/>
      <c r="J297" s="1572"/>
      <c r="K297" s="1572"/>
      <c r="L297" s="1572"/>
      <c r="M297" s="1572"/>
      <c r="N297" s="1572"/>
      <c r="O297" s="1572"/>
      <c r="P297" s="1572"/>
      <c r="Q297" s="1572"/>
      <c r="R297" s="1572"/>
      <c r="S297" s="1572"/>
      <c r="T297" s="1572"/>
      <c r="U297" s="1572"/>
      <c r="V297" s="1572"/>
      <c r="W297" s="1572"/>
      <c r="X297" s="1572"/>
      <c r="Y297" s="1572"/>
      <c r="Z297" s="1572"/>
      <c r="AA297" s="1572"/>
    </row>
    <row r="298" spans="1:27" ht="18" customHeight="1">
      <c r="A298" s="1572"/>
      <c r="B298" s="1572"/>
      <c r="C298" s="1572"/>
      <c r="D298" s="1572"/>
      <c r="E298" s="1572"/>
      <c r="F298" s="1572"/>
      <c r="G298" s="1572"/>
      <c r="H298" s="1572"/>
      <c r="I298" s="1572"/>
      <c r="J298" s="1572"/>
      <c r="K298" s="1572"/>
      <c r="L298" s="1572"/>
      <c r="M298" s="1572"/>
      <c r="N298" s="1572"/>
      <c r="O298" s="1572"/>
      <c r="P298" s="1572"/>
      <c r="Q298" s="1572"/>
      <c r="R298" s="1572"/>
      <c r="S298" s="1572"/>
      <c r="T298" s="1572"/>
      <c r="U298" s="1572"/>
      <c r="V298" s="1572"/>
      <c r="W298" s="1572"/>
      <c r="X298" s="1572"/>
      <c r="Y298" s="1572"/>
      <c r="Z298" s="1572"/>
      <c r="AA298" s="1572"/>
    </row>
    <row r="299" spans="1:27" ht="18" customHeight="1">
      <c r="A299" s="1572"/>
      <c r="B299" s="1572"/>
      <c r="C299" s="1572"/>
      <c r="D299" s="1572"/>
      <c r="E299" s="1572"/>
      <c r="F299" s="1572"/>
      <c r="G299" s="1572"/>
      <c r="H299" s="1572"/>
      <c r="I299" s="1572"/>
      <c r="J299" s="1572"/>
      <c r="K299" s="1572"/>
      <c r="L299" s="1572"/>
      <c r="M299" s="1572"/>
      <c r="N299" s="1572"/>
      <c r="O299" s="1572"/>
      <c r="P299" s="1572"/>
      <c r="Q299" s="1572"/>
      <c r="R299" s="1572"/>
      <c r="S299" s="1572"/>
      <c r="T299" s="1572"/>
      <c r="U299" s="1572"/>
      <c r="V299" s="1572"/>
      <c r="W299" s="1572"/>
      <c r="X299" s="1572"/>
      <c r="Y299" s="1572"/>
      <c r="Z299" s="1572"/>
      <c r="AA299" s="1572"/>
    </row>
    <row r="300" spans="1:27" ht="18" customHeight="1">
      <c r="A300" s="1572"/>
      <c r="B300" s="1572"/>
      <c r="C300" s="1572"/>
      <c r="D300" s="1572"/>
      <c r="E300" s="1572"/>
      <c r="F300" s="1572"/>
      <c r="G300" s="1572"/>
      <c r="H300" s="1572"/>
      <c r="I300" s="1572"/>
      <c r="J300" s="1572"/>
      <c r="K300" s="1572"/>
      <c r="L300" s="1572"/>
      <c r="M300" s="1572"/>
      <c r="N300" s="1572"/>
      <c r="O300" s="1572"/>
      <c r="P300" s="1572"/>
      <c r="Q300" s="1572"/>
      <c r="R300" s="1572"/>
      <c r="S300" s="1572"/>
      <c r="T300" s="1572"/>
      <c r="U300" s="1572"/>
      <c r="V300" s="1572"/>
      <c r="W300" s="1572"/>
      <c r="X300" s="1572"/>
      <c r="Y300" s="1572"/>
      <c r="Z300" s="1572"/>
      <c r="AA300" s="1572"/>
    </row>
    <row r="301" spans="1:27" ht="18" customHeight="1">
      <c r="A301" s="1572"/>
      <c r="B301" s="1572"/>
      <c r="C301" s="1572"/>
      <c r="D301" s="1572"/>
      <c r="E301" s="1572"/>
      <c r="F301" s="1572"/>
      <c r="G301" s="1572"/>
      <c r="H301" s="1572"/>
      <c r="I301" s="1572"/>
      <c r="J301" s="1572"/>
      <c r="K301" s="1572"/>
      <c r="L301" s="1572"/>
      <c r="M301" s="1572"/>
      <c r="N301" s="1572"/>
      <c r="O301" s="1572"/>
      <c r="P301" s="1572"/>
      <c r="Q301" s="1572"/>
      <c r="R301" s="1572"/>
      <c r="S301" s="1572"/>
      <c r="T301" s="1572"/>
      <c r="U301" s="1572"/>
      <c r="V301" s="1572"/>
      <c r="W301" s="1572"/>
      <c r="X301" s="1572"/>
      <c r="Y301" s="1572"/>
      <c r="Z301" s="1572"/>
      <c r="AA301" s="1572"/>
    </row>
    <row r="302" spans="1:27" ht="18" customHeight="1">
      <c r="A302" s="1572"/>
      <c r="B302" s="1572"/>
      <c r="C302" s="1572"/>
      <c r="D302" s="1572"/>
      <c r="E302" s="1572"/>
      <c r="F302" s="1572"/>
      <c r="G302" s="1572"/>
      <c r="H302" s="1572"/>
      <c r="I302" s="1572"/>
      <c r="J302" s="1572"/>
      <c r="K302" s="1572"/>
      <c r="L302" s="1572"/>
      <c r="M302" s="1572"/>
      <c r="N302" s="1572"/>
      <c r="O302" s="1572"/>
      <c r="P302" s="1572"/>
      <c r="Q302" s="1572"/>
      <c r="R302" s="1572"/>
      <c r="S302" s="1572"/>
      <c r="T302" s="1572"/>
      <c r="U302" s="1572"/>
      <c r="V302" s="1572"/>
      <c r="W302" s="1572"/>
      <c r="X302" s="1572"/>
      <c r="Y302" s="1572"/>
      <c r="Z302" s="1572"/>
      <c r="AA302" s="1572"/>
    </row>
    <row r="303" spans="1:27" ht="18" customHeight="1">
      <c r="A303" s="1572"/>
      <c r="B303" s="1572"/>
      <c r="C303" s="1572"/>
      <c r="D303" s="1572"/>
      <c r="E303" s="1572"/>
      <c r="F303" s="1572"/>
      <c r="G303" s="1572"/>
      <c r="H303" s="1572"/>
      <c r="I303" s="1572"/>
      <c r="J303" s="1572"/>
      <c r="K303" s="1572"/>
      <c r="L303" s="1572"/>
      <c r="M303" s="1572"/>
      <c r="N303" s="1572"/>
      <c r="O303" s="1572"/>
      <c r="P303" s="1572"/>
      <c r="Q303" s="1572"/>
      <c r="R303" s="1572"/>
      <c r="S303" s="1572"/>
      <c r="T303" s="1572"/>
      <c r="U303" s="1572"/>
      <c r="V303" s="1572"/>
      <c r="W303" s="1572"/>
      <c r="X303" s="1572"/>
      <c r="Y303" s="1572"/>
      <c r="Z303" s="1572"/>
      <c r="AA303" s="1572"/>
    </row>
    <row r="304" spans="1:27" ht="18" customHeight="1">
      <c r="A304" s="1572"/>
      <c r="B304" s="1572"/>
      <c r="C304" s="1572"/>
      <c r="D304" s="1572"/>
      <c r="E304" s="1572"/>
      <c r="F304" s="1572"/>
      <c r="G304" s="1572"/>
      <c r="H304" s="1572"/>
      <c r="I304" s="1572"/>
      <c r="J304" s="1572"/>
      <c r="K304" s="1572"/>
      <c r="L304" s="1572"/>
      <c r="M304" s="1572"/>
      <c r="N304" s="1572"/>
      <c r="O304" s="1572"/>
      <c r="P304" s="1572"/>
      <c r="Q304" s="1572"/>
      <c r="R304" s="1572"/>
      <c r="S304" s="1572"/>
      <c r="T304" s="1572"/>
      <c r="U304" s="1572"/>
      <c r="V304" s="1572"/>
      <c r="W304" s="1572"/>
      <c r="X304" s="1572"/>
      <c r="Y304" s="1572"/>
      <c r="Z304" s="1572"/>
      <c r="AA304" s="1572"/>
    </row>
    <row r="305" spans="1:30" ht="18" customHeight="1">
      <c r="A305" s="1572"/>
      <c r="B305" s="1572"/>
      <c r="C305" s="1572"/>
      <c r="D305" s="1572"/>
      <c r="E305" s="1572"/>
      <c r="F305" s="1572"/>
      <c r="G305" s="1572"/>
      <c r="H305" s="1572"/>
      <c r="I305" s="1572"/>
      <c r="J305" s="1572"/>
      <c r="K305" s="1572"/>
      <c r="L305" s="1572"/>
      <c r="M305" s="1572"/>
      <c r="N305" s="1572"/>
      <c r="O305" s="1572"/>
      <c r="P305" s="1572"/>
      <c r="Q305" s="1572"/>
      <c r="R305" s="1572"/>
      <c r="S305" s="1572"/>
      <c r="T305" s="1572"/>
      <c r="U305" s="1572"/>
      <c r="V305" s="1572"/>
      <c r="W305" s="1572"/>
      <c r="X305" s="1572"/>
      <c r="Y305" s="1572"/>
      <c r="Z305" s="1572"/>
      <c r="AA305" s="1572"/>
    </row>
    <row r="306" spans="1:30" ht="18" customHeight="1">
      <c r="A306" s="1572"/>
      <c r="B306" s="1572"/>
      <c r="C306" s="1572"/>
      <c r="D306" s="1572"/>
      <c r="E306" s="1572"/>
      <c r="F306" s="1572"/>
      <c r="G306" s="1572"/>
      <c r="H306" s="1572"/>
      <c r="I306" s="1572"/>
      <c r="J306" s="1572"/>
      <c r="K306" s="1572"/>
      <c r="L306" s="1572"/>
      <c r="M306" s="1572"/>
      <c r="N306" s="1572"/>
      <c r="O306" s="1572"/>
      <c r="P306" s="1572"/>
      <c r="Q306" s="1572"/>
      <c r="R306" s="1572"/>
      <c r="S306" s="1572"/>
      <c r="T306" s="1572"/>
      <c r="U306" s="1572"/>
      <c r="V306" s="1572"/>
      <c r="W306" s="1572"/>
      <c r="X306" s="1572"/>
      <c r="Y306" s="1572"/>
      <c r="Z306" s="1572"/>
      <c r="AA306" s="1572"/>
    </row>
    <row r="307" spans="1:30" ht="18" customHeight="1">
      <c r="A307" s="1572"/>
      <c r="B307" s="1572"/>
      <c r="C307" s="1572"/>
      <c r="D307" s="1572"/>
      <c r="E307" s="1572"/>
      <c r="F307" s="1572"/>
      <c r="G307" s="1572"/>
      <c r="H307" s="1572"/>
      <c r="I307" s="1572"/>
      <c r="J307" s="1572"/>
      <c r="K307" s="1572"/>
      <c r="L307" s="1572"/>
      <c r="M307" s="1572"/>
      <c r="N307" s="1572"/>
      <c r="O307" s="1572"/>
      <c r="P307" s="1572"/>
      <c r="Q307" s="1572"/>
      <c r="R307" s="1572"/>
      <c r="S307" s="1572"/>
      <c r="T307" s="1572"/>
      <c r="U307" s="1572"/>
      <c r="V307" s="1572"/>
      <c r="W307" s="1572"/>
      <c r="X307" s="1572"/>
      <c r="Y307" s="1572"/>
      <c r="Z307" s="1572"/>
      <c r="AA307" s="1572"/>
    </row>
    <row r="308" spans="1:30" ht="18" customHeight="1">
      <c r="A308" s="1572"/>
      <c r="B308" s="1572"/>
      <c r="C308" s="1572"/>
      <c r="D308" s="1572"/>
      <c r="E308" s="1572"/>
      <c r="F308" s="1572"/>
      <c r="G308" s="1572"/>
      <c r="H308" s="1572"/>
      <c r="I308" s="1572"/>
      <c r="J308" s="1572"/>
      <c r="K308" s="1572"/>
      <c r="L308" s="1572"/>
      <c r="M308" s="1572"/>
      <c r="N308" s="1572"/>
      <c r="O308" s="1572"/>
      <c r="P308" s="1572"/>
      <c r="Q308" s="1572"/>
      <c r="R308" s="1572"/>
      <c r="S308" s="1572"/>
      <c r="T308" s="1572"/>
      <c r="U308" s="1572"/>
      <c r="V308" s="1572"/>
      <c r="W308" s="1572"/>
      <c r="X308" s="1572"/>
      <c r="Y308" s="1572"/>
      <c r="Z308" s="1572"/>
      <c r="AA308" s="1572"/>
    </row>
    <row r="309" spans="1:30" ht="18" customHeight="1">
      <c r="A309" s="1573"/>
      <c r="B309" s="1573"/>
      <c r="C309" s="1573"/>
      <c r="D309" s="1573"/>
      <c r="E309" s="1573"/>
      <c r="F309" s="1573"/>
      <c r="G309" s="1573"/>
      <c r="H309" s="1573"/>
      <c r="I309" s="1573"/>
      <c r="J309" s="1573"/>
      <c r="K309" s="1573"/>
      <c r="L309" s="1573"/>
      <c r="M309" s="1573"/>
      <c r="N309" s="1573"/>
      <c r="O309" s="1573"/>
      <c r="P309" s="1573"/>
      <c r="Q309" s="1573"/>
      <c r="R309" s="1573"/>
      <c r="S309" s="1573"/>
      <c r="T309" s="1573"/>
      <c r="U309" s="1573"/>
      <c r="V309" s="1573"/>
      <c r="W309" s="1573"/>
      <c r="X309" s="1573"/>
      <c r="Y309" s="1573"/>
      <c r="Z309" s="1573"/>
      <c r="AA309" s="1573"/>
    </row>
    <row r="310" spans="1:30" s="84" customFormat="1" ht="18" customHeight="1">
      <c r="A310" s="37" t="s">
        <v>3347</v>
      </c>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3" t="s">
        <v>524</v>
      </c>
    </row>
    <row r="311" spans="1:30" s="84" customFormat="1" ht="18" customHeight="1">
      <c r="A311" s="92"/>
      <c r="B311" s="92"/>
      <c r="C311" s="92"/>
      <c r="D311" s="92"/>
      <c r="E311" s="92"/>
      <c r="F311" s="92"/>
      <c r="G311" s="92"/>
      <c r="H311" s="92"/>
      <c r="I311" s="92"/>
      <c r="J311" s="1571" t="s">
        <v>523</v>
      </c>
      <c r="K311" s="1571"/>
      <c r="L311" s="1571"/>
      <c r="M311" s="1571"/>
      <c r="N311" s="1571"/>
      <c r="O311" s="1571"/>
      <c r="P311" s="1571"/>
      <c r="Q311" s="1571"/>
      <c r="R311" s="1571"/>
      <c r="S311" s="1571"/>
      <c r="T311" s="92"/>
      <c r="U311" s="92"/>
      <c r="V311" s="92"/>
      <c r="W311" s="92"/>
      <c r="X311" s="92"/>
      <c r="Y311" s="92"/>
      <c r="Z311" s="92"/>
      <c r="AA311" s="92"/>
      <c r="AB311" s="91"/>
      <c r="AC311" s="91"/>
    </row>
    <row r="312" spans="1:30" s="85" customFormat="1" ht="18" customHeight="1">
      <c r="A312" s="37" t="s">
        <v>522</v>
      </c>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row>
    <row r="313" spans="1:30" s="85" customFormat="1" ht="18" customHeight="1">
      <c r="A313" s="37"/>
      <c r="B313" s="37"/>
      <c r="C313" s="37" t="s">
        <v>519</v>
      </c>
      <c r="D313" s="37"/>
      <c r="E313" s="37"/>
      <c r="F313" s="37"/>
      <c r="G313" s="37"/>
      <c r="H313" s="37"/>
      <c r="I313" s="37" t="s">
        <v>521</v>
      </c>
      <c r="J313" s="37"/>
      <c r="K313" s="37"/>
      <c r="L313" s="37"/>
      <c r="M313" s="37"/>
      <c r="N313" s="37"/>
      <c r="O313" s="37"/>
      <c r="P313" s="37"/>
      <c r="Q313" s="37"/>
      <c r="R313" s="37"/>
      <c r="S313" s="37"/>
      <c r="T313" s="37"/>
      <c r="U313" s="37"/>
      <c r="V313" s="37"/>
      <c r="W313" s="37"/>
      <c r="X313" s="37"/>
      <c r="Y313" s="37"/>
      <c r="Z313" s="37"/>
      <c r="AA313" s="37"/>
      <c r="AB313" s="37"/>
      <c r="AC313" s="37"/>
    </row>
    <row r="314" spans="1:30" s="85" customFormat="1" ht="18" customHeight="1">
      <c r="A314" s="37"/>
      <c r="B314" s="37"/>
      <c r="C314" s="37" t="s">
        <v>518</v>
      </c>
      <c r="D314" s="37"/>
      <c r="E314" s="37"/>
      <c r="F314" s="37"/>
      <c r="G314" s="37"/>
      <c r="H314" s="37"/>
      <c r="I314" s="37" t="s">
        <v>114</v>
      </c>
      <c r="J314" s="37"/>
      <c r="K314" s="37"/>
      <c r="L314" s="37"/>
      <c r="M314" s="87"/>
      <c r="N314" s="37"/>
      <c r="O314" s="37"/>
      <c r="P314" s="37"/>
      <c r="Q314" s="37"/>
      <c r="R314" s="37" t="s">
        <v>113</v>
      </c>
      <c r="S314" s="37" t="s">
        <v>2932</v>
      </c>
      <c r="T314" s="37"/>
      <c r="U314" s="37"/>
      <c r="V314" s="37"/>
      <c r="W314" s="37"/>
      <c r="X314" s="37"/>
      <c r="Y314" s="37"/>
      <c r="Z314" s="37"/>
      <c r="AA314" s="37"/>
      <c r="AB314" s="37"/>
      <c r="AC314" s="37"/>
    </row>
    <row r="315" spans="1:30" s="85" customFormat="1" ht="18" customHeight="1">
      <c r="A315" s="37" t="s">
        <v>520</v>
      </c>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row>
    <row r="316" spans="1:30" s="85" customFormat="1" ht="18" customHeight="1">
      <c r="A316" s="37"/>
      <c r="B316" s="37" t="s">
        <v>516</v>
      </c>
      <c r="C316" s="37" t="s">
        <v>519</v>
      </c>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row>
    <row r="317" spans="1:30" s="85" customFormat="1" ht="18" customHeight="1">
      <c r="A317" s="37"/>
      <c r="B317" s="37"/>
      <c r="C317" s="37" t="s">
        <v>518</v>
      </c>
      <c r="D317" s="37"/>
      <c r="E317" s="37"/>
      <c r="F317" s="37"/>
      <c r="G317" s="37"/>
      <c r="H317" s="37"/>
      <c r="I317" s="37" t="s">
        <v>114</v>
      </c>
      <c r="J317" s="37"/>
      <c r="K317" s="37"/>
      <c r="L317" s="37"/>
      <c r="M317" s="87"/>
      <c r="N317" s="37"/>
      <c r="O317" s="37"/>
      <c r="P317" s="37"/>
      <c r="Q317" s="37"/>
      <c r="R317" s="37" t="s">
        <v>113</v>
      </c>
      <c r="S317" s="37" t="s">
        <v>2932</v>
      </c>
      <c r="T317" s="37"/>
      <c r="U317" s="37"/>
      <c r="V317" s="37"/>
      <c r="W317" s="37"/>
      <c r="X317" s="37"/>
      <c r="Y317" s="37"/>
      <c r="Z317" s="37"/>
      <c r="AA317" s="37"/>
      <c r="AB317" s="37"/>
      <c r="AC317" s="37"/>
    </row>
    <row r="318" spans="1:30" s="85" customFormat="1" ht="18" customHeight="1">
      <c r="A318" s="37"/>
      <c r="B318" s="37" t="s">
        <v>515</v>
      </c>
      <c r="C318" s="37" t="s">
        <v>519</v>
      </c>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row>
    <row r="319" spans="1:30" s="85" customFormat="1" ht="18" customHeight="1">
      <c r="A319" s="37"/>
      <c r="B319" s="37"/>
      <c r="C319" s="37" t="s">
        <v>518</v>
      </c>
      <c r="D319" s="37"/>
      <c r="E319" s="37"/>
      <c r="F319" s="37"/>
      <c r="G319" s="37"/>
      <c r="H319" s="37"/>
      <c r="I319" s="37" t="s">
        <v>114</v>
      </c>
      <c r="J319" s="37"/>
      <c r="K319" s="37"/>
      <c r="L319" s="37"/>
      <c r="M319" s="87"/>
      <c r="N319" s="37"/>
      <c r="O319" s="37"/>
      <c r="P319" s="37"/>
      <c r="Q319" s="37"/>
      <c r="R319" s="37" t="s">
        <v>113</v>
      </c>
      <c r="S319" s="37" t="s">
        <v>2932</v>
      </c>
      <c r="T319" s="37"/>
      <c r="U319" s="37"/>
      <c r="V319" s="37"/>
      <c r="W319" s="37"/>
      <c r="X319" s="37"/>
      <c r="Y319" s="37"/>
      <c r="Z319" s="37"/>
      <c r="AA319" s="37"/>
      <c r="AB319" s="37"/>
      <c r="AC319" s="37"/>
    </row>
    <row r="320" spans="1:30" s="85" customFormat="1" ht="18" customHeight="1">
      <c r="A320" s="37"/>
      <c r="B320" s="37" t="s">
        <v>514</v>
      </c>
      <c r="C320" s="37" t="s">
        <v>519</v>
      </c>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row>
    <row r="321" spans="1:29" s="85" customFormat="1" ht="18" customHeight="1">
      <c r="A321" s="37"/>
      <c r="B321" s="37"/>
      <c r="C321" s="37" t="s">
        <v>518</v>
      </c>
      <c r="D321" s="37"/>
      <c r="E321" s="37"/>
      <c r="F321" s="37"/>
      <c r="G321" s="37"/>
      <c r="H321" s="37"/>
      <c r="I321" s="37" t="s">
        <v>114</v>
      </c>
      <c r="J321" s="37"/>
      <c r="K321" s="37"/>
      <c r="L321" s="37"/>
      <c r="M321" s="87"/>
      <c r="N321" s="37"/>
      <c r="O321" s="37"/>
      <c r="P321" s="37"/>
      <c r="Q321" s="37"/>
      <c r="R321" s="37" t="s">
        <v>113</v>
      </c>
      <c r="S321" s="37" t="s">
        <v>2932</v>
      </c>
      <c r="T321" s="37"/>
      <c r="U321" s="37"/>
      <c r="V321" s="37"/>
      <c r="W321" s="37"/>
      <c r="X321" s="37"/>
      <c r="Y321" s="37"/>
      <c r="Z321" s="37"/>
      <c r="AA321" s="37"/>
      <c r="AB321" s="37"/>
      <c r="AC321" s="37"/>
    </row>
    <row r="322" spans="1:29" s="85" customFormat="1" ht="18" customHeight="1">
      <c r="A322" s="37" t="s">
        <v>2034</v>
      </c>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row>
    <row r="323" spans="1:29" s="85" customFormat="1" ht="18" customHeight="1">
      <c r="A323" s="37"/>
      <c r="B323" s="37"/>
      <c r="C323" s="37" t="s">
        <v>2302</v>
      </c>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row>
    <row r="324" spans="1:29" s="85" customFormat="1" ht="18" customHeight="1">
      <c r="A324" s="86"/>
      <c r="B324" s="86"/>
      <c r="C324" s="86" t="s">
        <v>2303</v>
      </c>
      <c r="D324" s="86"/>
      <c r="E324" s="86"/>
      <c r="F324" s="86"/>
      <c r="G324" s="86"/>
      <c r="H324" s="86"/>
      <c r="I324" s="86"/>
      <c r="J324" s="86" t="s">
        <v>116</v>
      </c>
      <c r="K324" s="116"/>
      <c r="L324" s="86"/>
      <c r="M324" s="90"/>
      <c r="N324" s="86"/>
      <c r="O324" s="86"/>
      <c r="P324" s="86"/>
      <c r="Q324" s="86"/>
      <c r="R324" s="86" t="s">
        <v>113</v>
      </c>
      <c r="S324" s="86" t="s">
        <v>2932</v>
      </c>
      <c r="T324" s="86"/>
      <c r="U324" s="86"/>
      <c r="V324" s="86"/>
      <c r="W324" s="86"/>
      <c r="X324" s="86"/>
      <c r="Y324" s="86"/>
      <c r="Z324" s="86"/>
      <c r="AA324" s="86"/>
      <c r="AB324" s="37"/>
      <c r="AC324" s="37"/>
    </row>
    <row r="325" spans="1:29" s="85" customFormat="1" ht="18" customHeight="1">
      <c r="A325" s="37" t="s">
        <v>517</v>
      </c>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row>
    <row r="326" spans="1:29" s="85" customFormat="1" ht="18" customHeight="1">
      <c r="A326" s="37"/>
      <c r="B326" s="37" t="s">
        <v>516</v>
      </c>
      <c r="C326" s="37" t="s">
        <v>513</v>
      </c>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row>
    <row r="327" spans="1:29" s="85" customFormat="1" ht="18" customHeight="1">
      <c r="A327" s="37"/>
      <c r="B327" s="37"/>
      <c r="C327" s="37" t="s">
        <v>512</v>
      </c>
      <c r="D327" s="37"/>
      <c r="E327" s="37"/>
      <c r="F327" s="37"/>
      <c r="G327" s="37"/>
      <c r="H327" s="37"/>
      <c r="I327" s="37" t="s">
        <v>2935</v>
      </c>
      <c r="J327" s="37"/>
      <c r="K327" s="37"/>
      <c r="L327" s="37"/>
      <c r="M327" s="37"/>
      <c r="N327" s="37"/>
      <c r="O327" s="37"/>
      <c r="P327" s="37"/>
      <c r="Q327" s="37"/>
      <c r="R327" s="37"/>
      <c r="S327" s="37"/>
      <c r="T327" s="37"/>
      <c r="U327" s="37"/>
      <c r="V327" s="37"/>
      <c r="W327" s="37"/>
      <c r="X327" s="37"/>
      <c r="Y327" s="37"/>
      <c r="Z327" s="37"/>
      <c r="AA327" s="37"/>
      <c r="AB327" s="37"/>
      <c r="AC327" s="37"/>
    </row>
    <row r="328" spans="1:29" s="85" customFormat="1" ht="18" customHeight="1">
      <c r="A328" s="37"/>
      <c r="B328" s="37"/>
      <c r="C328" s="37" t="s">
        <v>511</v>
      </c>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row>
    <row r="329" spans="1:29" s="85" customFormat="1" ht="18" customHeight="1">
      <c r="A329" s="37"/>
      <c r="B329" s="37"/>
      <c r="C329" s="37" t="s">
        <v>510</v>
      </c>
      <c r="D329" s="37"/>
      <c r="E329" s="37"/>
      <c r="F329" s="37"/>
      <c r="G329" s="37"/>
      <c r="H329" s="37"/>
      <c r="I329" s="37"/>
      <c r="J329" s="37" t="s">
        <v>114</v>
      </c>
      <c r="K329" s="37"/>
      <c r="L329" s="37"/>
      <c r="M329" s="37"/>
      <c r="N329" s="87"/>
      <c r="O329" s="37"/>
      <c r="P329" s="37"/>
      <c r="Q329" s="37"/>
      <c r="R329" s="37" t="s">
        <v>113</v>
      </c>
      <c r="S329" s="37" t="s">
        <v>2933</v>
      </c>
      <c r="T329" s="37"/>
      <c r="U329" s="37"/>
      <c r="V329" s="37"/>
      <c r="W329" s="37"/>
      <c r="X329" s="37"/>
      <c r="Y329" s="37"/>
      <c r="Z329" s="37"/>
      <c r="AA329" s="37"/>
      <c r="AB329" s="37"/>
      <c r="AC329" s="37"/>
    </row>
    <row r="330" spans="1:29" s="85" customFormat="1" ht="18" customHeight="1">
      <c r="A330" s="37"/>
      <c r="B330" s="37" t="s">
        <v>515</v>
      </c>
      <c r="C330" s="37" t="s">
        <v>513</v>
      </c>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row>
    <row r="331" spans="1:29" s="85" customFormat="1" ht="18" customHeight="1">
      <c r="A331" s="37"/>
      <c r="B331" s="37"/>
      <c r="C331" s="37" t="s">
        <v>512</v>
      </c>
      <c r="D331" s="37"/>
      <c r="E331" s="37"/>
      <c r="F331" s="37"/>
      <c r="G331" s="37"/>
      <c r="H331" s="37"/>
      <c r="I331" s="37" t="s">
        <v>2935</v>
      </c>
      <c r="J331" s="37"/>
      <c r="K331" s="37"/>
      <c r="L331" s="37"/>
      <c r="M331" s="37"/>
      <c r="N331" s="37"/>
      <c r="O331" s="37"/>
      <c r="P331" s="37"/>
      <c r="Q331" s="37"/>
      <c r="R331" s="37"/>
      <c r="S331" s="37"/>
      <c r="T331" s="37"/>
      <c r="U331" s="37"/>
      <c r="V331" s="37"/>
      <c r="W331" s="37"/>
      <c r="X331" s="37"/>
      <c r="Y331" s="37"/>
      <c r="Z331" s="37"/>
      <c r="AA331" s="37"/>
      <c r="AB331" s="37"/>
      <c r="AC331" s="37"/>
    </row>
    <row r="332" spans="1:29" s="85" customFormat="1" ht="18" customHeight="1">
      <c r="A332" s="37"/>
      <c r="B332" s="37"/>
      <c r="C332" s="37" t="s">
        <v>511</v>
      </c>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row>
    <row r="333" spans="1:29" s="85" customFormat="1" ht="18" customHeight="1">
      <c r="A333" s="37"/>
      <c r="B333" s="37"/>
      <c r="C333" s="37" t="s">
        <v>510</v>
      </c>
      <c r="D333" s="37"/>
      <c r="E333" s="37"/>
      <c r="F333" s="37"/>
      <c r="G333" s="37"/>
      <c r="H333" s="37"/>
      <c r="I333" s="37"/>
      <c r="J333" s="37" t="s">
        <v>114</v>
      </c>
      <c r="K333" s="37"/>
      <c r="L333" s="37"/>
      <c r="M333" s="37"/>
      <c r="N333" s="87"/>
      <c r="O333" s="37"/>
      <c r="P333" s="37"/>
      <c r="Q333" s="37"/>
      <c r="R333" s="37" t="s">
        <v>113</v>
      </c>
      <c r="S333" s="37" t="s">
        <v>2933</v>
      </c>
      <c r="T333" s="37"/>
      <c r="U333" s="37"/>
      <c r="V333" s="37"/>
      <c r="W333" s="37"/>
      <c r="X333" s="37"/>
      <c r="Y333" s="37"/>
      <c r="Z333" s="37"/>
      <c r="AA333" s="37"/>
      <c r="AB333" s="37"/>
      <c r="AC333" s="37"/>
    </row>
    <row r="334" spans="1:29" s="85" customFormat="1" ht="18" customHeight="1">
      <c r="A334" s="37"/>
      <c r="B334" s="37" t="s">
        <v>514</v>
      </c>
      <c r="C334" s="37" t="s">
        <v>513</v>
      </c>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row>
    <row r="335" spans="1:29" s="85" customFormat="1" ht="18" customHeight="1">
      <c r="A335" s="37"/>
      <c r="B335" s="37"/>
      <c r="C335" s="37" t="s">
        <v>512</v>
      </c>
      <c r="D335" s="37"/>
      <c r="E335" s="37"/>
      <c r="F335" s="37"/>
      <c r="G335" s="37"/>
      <c r="H335" s="37"/>
      <c r="I335" s="37" t="s">
        <v>2935</v>
      </c>
      <c r="J335" s="37"/>
      <c r="K335" s="37"/>
      <c r="L335" s="37"/>
      <c r="M335" s="37"/>
      <c r="N335" s="37"/>
      <c r="O335" s="37"/>
      <c r="P335" s="37"/>
      <c r="Q335" s="37"/>
      <c r="R335" s="37"/>
      <c r="S335" s="37"/>
      <c r="T335" s="37"/>
      <c r="U335" s="37"/>
      <c r="V335" s="37"/>
      <c r="W335" s="37"/>
      <c r="X335" s="37"/>
      <c r="Y335" s="37"/>
      <c r="Z335" s="37"/>
      <c r="AA335" s="37"/>
      <c r="AB335" s="37"/>
      <c r="AC335" s="37"/>
    </row>
    <row r="336" spans="1:29" s="85" customFormat="1" ht="18" customHeight="1">
      <c r="A336" s="37"/>
      <c r="B336" s="37"/>
      <c r="C336" s="37" t="s">
        <v>511</v>
      </c>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row>
    <row r="337" spans="1:29" s="85" customFormat="1" ht="18" customHeight="1">
      <c r="A337" s="86"/>
      <c r="B337" s="86"/>
      <c r="C337" s="86" t="s">
        <v>510</v>
      </c>
      <c r="D337" s="86"/>
      <c r="E337" s="86"/>
      <c r="F337" s="86"/>
      <c r="G337" s="86"/>
      <c r="H337" s="86"/>
      <c r="I337" s="86"/>
      <c r="J337" s="86" t="s">
        <v>114</v>
      </c>
      <c r="K337" s="86"/>
      <c r="L337" s="86"/>
      <c r="M337" s="86"/>
      <c r="N337" s="90"/>
      <c r="O337" s="86"/>
      <c r="P337" s="86"/>
      <c r="Q337" s="86"/>
      <c r="R337" s="86" t="s">
        <v>113</v>
      </c>
      <c r="S337" s="86" t="s">
        <v>2933</v>
      </c>
      <c r="T337" s="86"/>
      <c r="U337" s="86"/>
      <c r="V337" s="86"/>
      <c r="W337" s="86"/>
      <c r="X337" s="86"/>
      <c r="Y337" s="86"/>
      <c r="Z337" s="86"/>
      <c r="AA337" s="86"/>
      <c r="AB337" s="37"/>
      <c r="AC337" s="37"/>
    </row>
    <row r="338" spans="1:29" s="85" customFormat="1" ht="18" customHeight="1">
      <c r="A338" s="37" t="s">
        <v>509</v>
      </c>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row>
    <row r="339" spans="1:29" s="85" customFormat="1" ht="18" customHeight="1">
      <c r="A339" s="37"/>
      <c r="B339" s="37"/>
      <c r="C339" s="37" t="s">
        <v>508</v>
      </c>
      <c r="D339" s="37"/>
      <c r="E339" s="37"/>
      <c r="F339" s="37"/>
      <c r="G339" s="37"/>
      <c r="H339" s="37"/>
      <c r="I339" s="37" t="s">
        <v>2935</v>
      </c>
      <c r="J339" s="37"/>
      <c r="K339" s="37"/>
      <c r="L339" s="37"/>
      <c r="M339" s="37"/>
      <c r="N339" s="37"/>
      <c r="O339" s="37"/>
      <c r="P339" s="37"/>
      <c r="Q339" s="37"/>
      <c r="R339" s="37"/>
      <c r="S339" s="37"/>
      <c r="T339" s="37"/>
      <c r="U339" s="37"/>
      <c r="V339" s="37"/>
      <c r="W339" s="37"/>
      <c r="X339" s="37"/>
      <c r="Y339" s="37"/>
      <c r="Z339" s="37"/>
      <c r="AA339" s="37"/>
      <c r="AB339" s="37"/>
      <c r="AC339" s="37"/>
    </row>
    <row r="340" spans="1:29" s="85" customFormat="1" ht="18" customHeight="1">
      <c r="A340" s="37"/>
      <c r="B340" s="37"/>
      <c r="C340" s="37" t="s">
        <v>507</v>
      </c>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row>
    <row r="341" spans="1:29" s="85" customFormat="1" ht="18" customHeight="1">
      <c r="A341" s="86"/>
      <c r="B341" s="86"/>
      <c r="C341" s="86" t="s">
        <v>506</v>
      </c>
      <c r="D341" s="86"/>
      <c r="E341" s="86"/>
      <c r="F341" s="86"/>
      <c r="G341" s="86"/>
      <c r="H341" s="86"/>
      <c r="I341" s="86"/>
      <c r="J341" s="86" t="s">
        <v>114</v>
      </c>
      <c r="K341" s="86"/>
      <c r="L341" s="86"/>
      <c r="M341" s="90"/>
      <c r="N341" s="86"/>
      <c r="O341" s="86"/>
      <c r="P341" s="86"/>
      <c r="Q341" s="86"/>
      <c r="R341" s="86" t="s">
        <v>113</v>
      </c>
      <c r="S341" s="86" t="s">
        <v>2936</v>
      </c>
      <c r="T341" s="86"/>
      <c r="U341" s="86"/>
      <c r="V341" s="86"/>
      <c r="W341" s="86"/>
      <c r="X341" s="86"/>
      <c r="Y341" s="86"/>
      <c r="Z341" s="86"/>
      <c r="AA341" s="86"/>
      <c r="AB341" s="37"/>
      <c r="AC341" s="37"/>
    </row>
    <row r="342" spans="1:29" s="85" customFormat="1" ht="18" customHeight="1">
      <c r="A342" s="37" t="s">
        <v>505</v>
      </c>
      <c r="B342" s="37"/>
      <c r="C342" s="37"/>
      <c r="D342" s="37"/>
      <c r="E342" s="37"/>
      <c r="F342" s="1568"/>
      <c r="G342" s="1568"/>
      <c r="H342" s="1568"/>
      <c r="I342" s="1568"/>
      <c r="J342" s="1568"/>
      <c r="K342" s="1568"/>
      <c r="L342" s="1568"/>
      <c r="M342" s="1568"/>
      <c r="N342" s="1568"/>
      <c r="O342" s="1568"/>
      <c r="P342" s="1568"/>
      <c r="Q342" s="1568"/>
      <c r="R342" s="1568"/>
      <c r="S342" s="1568"/>
      <c r="T342" s="1568"/>
      <c r="U342" s="1568"/>
      <c r="V342" s="1568"/>
      <c r="W342" s="1568"/>
      <c r="X342" s="1568"/>
      <c r="Y342" s="1568"/>
      <c r="Z342" s="1568"/>
      <c r="AA342" s="1568"/>
      <c r="AB342" s="37"/>
      <c r="AC342" s="37"/>
    </row>
    <row r="343" spans="1:29" s="85" customFormat="1" ht="18" customHeight="1">
      <c r="A343" s="37"/>
      <c r="B343" s="37"/>
      <c r="C343" s="37"/>
      <c r="D343" s="37"/>
      <c r="E343" s="37"/>
      <c r="F343" s="1569"/>
      <c r="G343" s="1569"/>
      <c r="H343" s="1569"/>
      <c r="I343" s="1569"/>
      <c r="J343" s="1569"/>
      <c r="K343" s="1569"/>
      <c r="L343" s="1569"/>
      <c r="M343" s="1569"/>
      <c r="N343" s="1569"/>
      <c r="O343" s="1569"/>
      <c r="P343" s="1569"/>
      <c r="Q343" s="1569"/>
      <c r="R343" s="1569"/>
      <c r="S343" s="1569"/>
      <c r="T343" s="1569"/>
      <c r="U343" s="1569"/>
      <c r="V343" s="1569"/>
      <c r="W343" s="1569"/>
      <c r="X343" s="1569"/>
      <c r="Y343" s="1569"/>
      <c r="Z343" s="1569"/>
      <c r="AA343" s="1569"/>
      <c r="AB343" s="37"/>
      <c r="AC343" s="37"/>
    </row>
    <row r="344" spans="1:29" s="85" customFormat="1" ht="18" customHeight="1">
      <c r="A344" s="86"/>
      <c r="B344" s="86"/>
      <c r="C344" s="86"/>
      <c r="D344" s="86"/>
      <c r="E344" s="86"/>
      <c r="F344" s="1570"/>
      <c r="G344" s="1570"/>
      <c r="H344" s="1570"/>
      <c r="I344" s="1570"/>
      <c r="J344" s="1570"/>
      <c r="K344" s="1570"/>
      <c r="L344" s="1570"/>
      <c r="M344" s="1570"/>
      <c r="N344" s="1570"/>
      <c r="O344" s="1570"/>
      <c r="P344" s="1570"/>
      <c r="Q344" s="1570"/>
      <c r="R344" s="1570"/>
      <c r="S344" s="1570"/>
      <c r="T344" s="1570"/>
      <c r="U344" s="1570"/>
      <c r="V344" s="1570"/>
      <c r="W344" s="1570"/>
      <c r="X344" s="1570"/>
      <c r="Y344" s="1570"/>
      <c r="Z344" s="1570"/>
      <c r="AA344" s="1570"/>
      <c r="AB344" s="37"/>
      <c r="AC344" s="37"/>
    </row>
    <row r="345" spans="1:29" s="85" customFormat="1" ht="18" customHeight="1">
      <c r="A345" s="37" t="s">
        <v>504</v>
      </c>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row>
    <row r="346" spans="1:29" s="85" customFormat="1" ht="18" customHeight="1">
      <c r="A346" s="37"/>
      <c r="B346" s="37"/>
      <c r="C346" s="37" t="s">
        <v>503</v>
      </c>
      <c r="F346" s="37"/>
      <c r="G346" s="37"/>
      <c r="H346" s="37"/>
      <c r="I346" s="37" t="s">
        <v>2935</v>
      </c>
      <c r="J346" s="37"/>
      <c r="K346" s="37"/>
      <c r="L346" s="37"/>
      <c r="M346" s="37"/>
      <c r="N346" s="37"/>
      <c r="O346" s="37"/>
      <c r="P346" s="37"/>
      <c r="Q346" s="37"/>
      <c r="R346" s="37"/>
      <c r="S346" s="37"/>
      <c r="T346" s="37"/>
      <c r="U346" s="37"/>
      <c r="V346" s="37"/>
      <c r="W346" s="37"/>
      <c r="X346" s="37"/>
      <c r="Y346" s="37"/>
      <c r="Z346" s="37"/>
      <c r="AA346" s="37"/>
      <c r="AB346" s="37"/>
      <c r="AC346" s="37"/>
    </row>
    <row r="347" spans="1:29" s="85" customFormat="1" ht="18" customHeight="1">
      <c r="A347" s="37"/>
      <c r="B347" s="37"/>
      <c r="C347" s="37" t="s">
        <v>502</v>
      </c>
      <c r="F347" s="37"/>
      <c r="G347" s="37"/>
      <c r="H347" s="37"/>
      <c r="I347" s="37" t="s">
        <v>2935</v>
      </c>
      <c r="J347" s="37"/>
      <c r="K347" s="37"/>
      <c r="L347" s="37"/>
      <c r="M347" s="37"/>
      <c r="N347" s="37"/>
      <c r="O347" s="37"/>
      <c r="P347" s="37"/>
      <c r="Q347" s="37"/>
      <c r="R347" s="37"/>
      <c r="S347" s="37"/>
      <c r="T347" s="37"/>
      <c r="U347" s="37"/>
      <c r="V347" s="37"/>
      <c r="W347" s="37"/>
      <c r="X347" s="37"/>
      <c r="Y347" s="37"/>
      <c r="Z347" s="37"/>
      <c r="AA347" s="37"/>
      <c r="AB347" s="37"/>
      <c r="AC347" s="37"/>
    </row>
    <row r="348" spans="1:29" s="85" customFormat="1" ht="18" customHeight="1">
      <c r="C348" s="37" t="s">
        <v>501</v>
      </c>
      <c r="F348" s="37"/>
      <c r="G348" s="37"/>
      <c r="I348" s="37" t="s">
        <v>2935</v>
      </c>
    </row>
    <row r="349" spans="1:29" s="85" customFormat="1" ht="18" customHeight="1">
      <c r="A349" s="37"/>
      <c r="B349" s="37"/>
      <c r="C349" s="37" t="s">
        <v>500</v>
      </c>
      <c r="F349" s="37"/>
      <c r="G349" s="37"/>
      <c r="H349" s="37"/>
      <c r="I349" s="37" t="s">
        <v>2935</v>
      </c>
      <c r="J349" s="37"/>
      <c r="K349" s="37"/>
      <c r="L349" s="37"/>
      <c r="M349" s="37"/>
      <c r="N349" s="37"/>
      <c r="O349" s="37"/>
      <c r="P349" s="37"/>
      <c r="Q349" s="37"/>
      <c r="R349" s="37"/>
      <c r="S349" s="37"/>
      <c r="T349" s="37"/>
      <c r="U349" s="37"/>
      <c r="V349" s="37"/>
      <c r="W349" s="37"/>
      <c r="X349" s="37"/>
      <c r="Y349" s="37"/>
      <c r="Z349" s="37"/>
      <c r="AA349" s="37"/>
      <c r="AB349" s="37"/>
      <c r="AC349" s="37"/>
    </row>
    <row r="350" spans="1:29" s="85" customFormat="1" ht="18" customHeight="1">
      <c r="A350" s="37"/>
      <c r="B350" s="37"/>
      <c r="C350" s="37" t="s">
        <v>499</v>
      </c>
      <c r="F350" s="37"/>
      <c r="G350" s="37"/>
      <c r="H350" s="37"/>
      <c r="I350" s="37" t="s">
        <v>2935</v>
      </c>
      <c r="J350" s="37"/>
      <c r="K350" s="37"/>
      <c r="L350" s="37"/>
      <c r="M350" s="37"/>
      <c r="N350" s="37"/>
      <c r="O350" s="37"/>
      <c r="P350" s="37"/>
      <c r="Q350" s="37"/>
      <c r="R350" s="37"/>
      <c r="S350" s="37"/>
      <c r="T350" s="37"/>
      <c r="U350" s="37"/>
      <c r="V350" s="37"/>
      <c r="W350" s="37"/>
      <c r="X350" s="37"/>
      <c r="Y350" s="37"/>
      <c r="Z350" s="37"/>
      <c r="AA350" s="37"/>
      <c r="AB350" s="37"/>
      <c r="AC350" s="37"/>
    </row>
    <row r="351" spans="1:29" s="85" customFormat="1" ht="18"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row>
    <row r="352" spans="1:29" s="85" customFormat="1" ht="18" customHeight="1">
      <c r="A352" s="89" t="s">
        <v>498</v>
      </c>
      <c r="B352" s="89"/>
      <c r="C352" s="89"/>
      <c r="D352" s="1568"/>
      <c r="E352" s="1568"/>
      <c r="F352" s="1568"/>
      <c r="G352" s="1568"/>
      <c r="H352" s="1568"/>
      <c r="I352" s="1568"/>
      <c r="J352" s="1568"/>
      <c r="K352" s="1568"/>
      <c r="L352" s="1568"/>
      <c r="M352" s="1568"/>
      <c r="N352" s="1568"/>
      <c r="O352" s="1568"/>
      <c r="P352" s="1568"/>
      <c r="Q352" s="1568"/>
      <c r="R352" s="1568"/>
      <c r="S352" s="1568"/>
      <c r="T352" s="1568"/>
      <c r="U352" s="1568"/>
      <c r="V352" s="1568"/>
      <c r="W352" s="1568"/>
      <c r="X352" s="1568"/>
      <c r="Y352" s="1568"/>
      <c r="Z352" s="1568"/>
      <c r="AA352" s="1568"/>
      <c r="AB352" s="87"/>
      <c r="AC352" s="87"/>
    </row>
    <row r="353" spans="1:29" s="85" customFormat="1" ht="18" customHeight="1">
      <c r="A353" s="37"/>
      <c r="B353" s="37"/>
      <c r="C353" s="37"/>
      <c r="D353" s="1569"/>
      <c r="E353" s="1569"/>
      <c r="F353" s="1569"/>
      <c r="G353" s="1569"/>
      <c r="H353" s="1569"/>
      <c r="I353" s="1569"/>
      <c r="J353" s="1569"/>
      <c r="K353" s="1569"/>
      <c r="L353" s="1569"/>
      <c r="M353" s="1569"/>
      <c r="N353" s="1569"/>
      <c r="O353" s="1569"/>
      <c r="P353" s="1569"/>
      <c r="Q353" s="1569"/>
      <c r="R353" s="1569"/>
      <c r="S353" s="1569"/>
      <c r="T353" s="1569"/>
      <c r="U353" s="1569"/>
      <c r="V353" s="1569"/>
      <c r="W353" s="1569"/>
      <c r="X353" s="1569"/>
      <c r="Y353" s="1569"/>
      <c r="Z353" s="1569"/>
      <c r="AA353" s="1569"/>
      <c r="AB353" s="37"/>
      <c r="AC353" s="37"/>
    </row>
    <row r="354" spans="1:29" s="85" customFormat="1" ht="18" customHeight="1">
      <c r="A354" s="37"/>
      <c r="B354" s="37"/>
      <c r="C354" s="37"/>
      <c r="D354" s="1569"/>
      <c r="E354" s="1569"/>
      <c r="F354" s="1569"/>
      <c r="G354" s="1569"/>
      <c r="H354" s="1569"/>
      <c r="I354" s="1569"/>
      <c r="J354" s="1569"/>
      <c r="K354" s="1569"/>
      <c r="L354" s="1569"/>
      <c r="M354" s="1569"/>
      <c r="N354" s="1569"/>
      <c r="O354" s="1569"/>
      <c r="P354" s="1569"/>
      <c r="Q354" s="1569"/>
      <c r="R354" s="1569"/>
      <c r="S354" s="1569"/>
      <c r="T354" s="1569"/>
      <c r="U354" s="1569"/>
      <c r="V354" s="1569"/>
      <c r="W354" s="1569"/>
      <c r="X354" s="1569"/>
      <c r="Y354" s="1569"/>
      <c r="Z354" s="1569"/>
      <c r="AA354" s="1569"/>
      <c r="AB354" s="37"/>
      <c r="AC354" s="37"/>
    </row>
    <row r="355" spans="1:29" s="85" customFormat="1" ht="18" customHeight="1">
      <c r="A355" s="86"/>
      <c r="B355" s="86"/>
      <c r="C355" s="86"/>
      <c r="D355" s="1570"/>
      <c r="E355" s="1570"/>
      <c r="F355" s="1570"/>
      <c r="G355" s="1570"/>
      <c r="H355" s="1570"/>
      <c r="I355" s="1570"/>
      <c r="J355" s="1570"/>
      <c r="K355" s="1570"/>
      <c r="L355" s="1570"/>
      <c r="M355" s="1570"/>
      <c r="N355" s="1570"/>
      <c r="O355" s="1570"/>
      <c r="P355" s="1570"/>
      <c r="Q355" s="1570"/>
      <c r="R355" s="1570"/>
      <c r="S355" s="1570"/>
      <c r="T355" s="1570"/>
      <c r="U355" s="1570"/>
      <c r="V355" s="1570"/>
      <c r="W355" s="1570"/>
      <c r="X355" s="1570"/>
      <c r="Y355" s="1570"/>
      <c r="Z355" s="1570"/>
      <c r="AA355" s="1570"/>
      <c r="AB355" s="37"/>
      <c r="AC355" s="37"/>
    </row>
    <row r="356" spans="1:29" s="85" customFormat="1" ht="12">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row>
    <row r="357" spans="1:29">
      <c r="A357" s="6"/>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114"/>
    </row>
    <row r="358" spans="1:29">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114"/>
    </row>
    <row r="359" spans="1:29">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114"/>
    </row>
    <row r="360" spans="1:29">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114"/>
    </row>
    <row r="361" spans="1:29">
      <c r="A361" s="85"/>
      <c r="B361" s="85"/>
      <c r="C361" s="85"/>
      <c r="D361" s="85"/>
      <c r="E361" s="85"/>
      <c r="F361" s="85"/>
      <c r="G361" s="85"/>
      <c r="H361" s="85"/>
      <c r="I361" s="115"/>
      <c r="J361" s="85"/>
      <c r="K361" s="85"/>
      <c r="L361" s="85"/>
      <c r="M361" s="85"/>
      <c r="N361" s="85"/>
      <c r="O361" s="85"/>
      <c r="P361" s="85"/>
      <c r="Q361" s="85"/>
      <c r="R361" s="85"/>
      <c r="S361" s="85"/>
      <c r="T361" s="85"/>
      <c r="U361" s="85"/>
      <c r="V361" s="85"/>
      <c r="W361" s="85"/>
      <c r="X361" s="85"/>
      <c r="Y361" s="85"/>
      <c r="Z361" s="85"/>
      <c r="AA361" s="85"/>
      <c r="AB361" s="114"/>
    </row>
    <row r="362" spans="1:29">
      <c r="A362" s="85"/>
      <c r="B362" s="85"/>
      <c r="E362" s="85"/>
      <c r="F362" s="85"/>
      <c r="G362" s="85"/>
      <c r="H362" s="85"/>
      <c r="I362" s="115"/>
      <c r="J362" s="85"/>
      <c r="K362" s="85"/>
      <c r="L362" s="85"/>
      <c r="M362" s="85"/>
      <c r="N362" s="85"/>
      <c r="O362" s="85"/>
      <c r="P362" s="85"/>
      <c r="Q362" s="85"/>
      <c r="R362" s="85"/>
      <c r="S362" s="85"/>
      <c r="T362" s="85"/>
      <c r="U362" s="85"/>
      <c r="V362" s="85"/>
      <c r="W362" s="85"/>
      <c r="X362" s="85"/>
      <c r="Y362" s="85"/>
      <c r="Z362" s="85"/>
      <c r="AA362" s="85"/>
      <c r="AB362" s="114"/>
    </row>
    <row r="363" spans="1:29">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114"/>
    </row>
    <row r="364" spans="1:29">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114"/>
    </row>
    <row r="365" spans="1:29">
      <c r="A365" s="85"/>
      <c r="B365" s="85"/>
      <c r="C365" s="85"/>
      <c r="D365" s="85"/>
      <c r="E365" s="85"/>
      <c r="F365" s="85"/>
      <c r="G365" s="85"/>
      <c r="H365" s="85"/>
      <c r="I365" s="85"/>
      <c r="K365" s="85"/>
      <c r="L365" s="85"/>
      <c r="M365" s="85"/>
      <c r="N365" s="85"/>
      <c r="O365" s="85"/>
      <c r="P365" s="85"/>
      <c r="Q365" s="85"/>
      <c r="R365" s="85"/>
      <c r="S365" s="85"/>
      <c r="T365" s="85"/>
      <c r="U365" s="85"/>
      <c r="V365" s="85"/>
      <c r="W365" s="85"/>
      <c r="X365" s="85"/>
      <c r="Y365" s="85"/>
      <c r="Z365" s="85"/>
      <c r="AA365" s="85"/>
      <c r="AB365" s="114"/>
    </row>
    <row r="366" spans="1:29">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row>
    <row r="367" spans="1:29">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c r="AA367" s="84"/>
    </row>
    <row r="368" spans="1:29">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row>
    <row r="369" spans="1:27">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c r="AA369" s="84"/>
    </row>
  </sheetData>
  <sheetProtection selectLockedCells="1"/>
  <mergeCells count="142">
    <mergeCell ref="M198:P198"/>
    <mergeCell ref="W198:Z198"/>
    <mergeCell ref="N203:Q203"/>
    <mergeCell ref="H159:AB159"/>
    <mergeCell ref="A181:AA181"/>
    <mergeCell ref="N193:Q193"/>
    <mergeCell ref="N194:Q194"/>
    <mergeCell ref="W196:Z196"/>
    <mergeCell ref="F178:AA179"/>
    <mergeCell ref="G184:AA184"/>
    <mergeCell ref="C190:AA191"/>
    <mergeCell ref="R198:U198"/>
    <mergeCell ref="H198:K198"/>
    <mergeCell ref="H196:K196"/>
    <mergeCell ref="M196:P196"/>
    <mergeCell ref="R196:U196"/>
    <mergeCell ref="H197:K197"/>
    <mergeCell ref="M197:P197"/>
    <mergeCell ref="R197:U197"/>
    <mergeCell ref="H200:K200"/>
    <mergeCell ref="M200:P200"/>
    <mergeCell ref="W197:Z197"/>
    <mergeCell ref="H176:AB176"/>
    <mergeCell ref="M3:M8"/>
    <mergeCell ref="U3:AA4"/>
    <mergeCell ref="U5:AA6"/>
    <mergeCell ref="H111:AB111"/>
    <mergeCell ref="H103:AB103"/>
    <mergeCell ref="H94:AB94"/>
    <mergeCell ref="J64:AA65"/>
    <mergeCell ref="J55:AA56"/>
    <mergeCell ref="G183:AA183"/>
    <mergeCell ref="J36:AA37"/>
    <mergeCell ref="H25:AB25"/>
    <mergeCell ref="H34:AB34"/>
    <mergeCell ref="H150:AB150"/>
    <mergeCell ref="H44:AB44"/>
    <mergeCell ref="H119:AB119"/>
    <mergeCell ref="H131:AB131"/>
    <mergeCell ref="H53:AB53"/>
    <mergeCell ref="H168:AB168"/>
    <mergeCell ref="H62:AB62"/>
    <mergeCell ref="J46:AA47"/>
    <mergeCell ref="H141:AB141"/>
    <mergeCell ref="B4:L6"/>
    <mergeCell ref="L211:AA211"/>
    <mergeCell ref="R200:U200"/>
    <mergeCell ref="V228:Z228"/>
    <mergeCell ref="W200:Z200"/>
    <mergeCell ref="H202:K202"/>
    <mergeCell ref="W202:Z202"/>
    <mergeCell ref="N204:Q204"/>
    <mergeCell ref="Q205:T205"/>
    <mergeCell ref="L208:AA208"/>
    <mergeCell ref="R202:U202"/>
    <mergeCell ref="J222:N222"/>
    <mergeCell ref="P222:T222"/>
    <mergeCell ref="J224:N224"/>
    <mergeCell ref="P215:T215"/>
    <mergeCell ref="P228:T228"/>
    <mergeCell ref="J214:N214"/>
    <mergeCell ref="P214:T214"/>
    <mergeCell ref="V214:Z214"/>
    <mergeCell ref="K218:N218"/>
    <mergeCell ref="P219:T219"/>
    <mergeCell ref="P220:T220"/>
    <mergeCell ref="V220:Z220"/>
    <mergeCell ref="J217:N217"/>
    <mergeCell ref="P217:T217"/>
    <mergeCell ref="P1:S1"/>
    <mergeCell ref="J231:N231"/>
    <mergeCell ref="P231:T231"/>
    <mergeCell ref="P232:T232"/>
    <mergeCell ref="V231:Z231"/>
    <mergeCell ref="J230:N230"/>
    <mergeCell ref="J229:N229"/>
    <mergeCell ref="L209:AA209"/>
    <mergeCell ref="L210:AA210"/>
    <mergeCell ref="P224:T224"/>
    <mergeCell ref="V224:Z224"/>
    <mergeCell ref="V215:Z215"/>
    <mergeCell ref="Q206:T206"/>
    <mergeCell ref="J215:N215"/>
    <mergeCell ref="J226:N226"/>
    <mergeCell ref="P226:T226"/>
    <mergeCell ref="V226:Z226"/>
    <mergeCell ref="H96:R96"/>
    <mergeCell ref="J232:N232"/>
    <mergeCell ref="V232:Z232"/>
    <mergeCell ref="V230:Z230"/>
    <mergeCell ref="M202:P202"/>
    <mergeCell ref="V219:Z219"/>
    <mergeCell ref="J220:N220"/>
    <mergeCell ref="S256:Z256"/>
    <mergeCell ref="M237:Q237"/>
    <mergeCell ref="M238:Q238"/>
    <mergeCell ref="L240:O240"/>
    <mergeCell ref="L241:O241"/>
    <mergeCell ref="H249:AA251"/>
    <mergeCell ref="F255:H255"/>
    <mergeCell ref="S255:Z255"/>
    <mergeCell ref="J244:N244"/>
    <mergeCell ref="P244:T244"/>
    <mergeCell ref="I246:O246"/>
    <mergeCell ref="J243:N243"/>
    <mergeCell ref="P243:T243"/>
    <mergeCell ref="P246:V246"/>
    <mergeCell ref="P242:T242"/>
    <mergeCell ref="J245:N245"/>
    <mergeCell ref="F342:AA344"/>
    <mergeCell ref="D352:AA355"/>
    <mergeCell ref="P229:T229"/>
    <mergeCell ref="J228:N228"/>
    <mergeCell ref="J236:N236"/>
    <mergeCell ref="P236:T236"/>
    <mergeCell ref="V236:Z236"/>
    <mergeCell ref="J235:N235"/>
    <mergeCell ref="V235:Z235"/>
    <mergeCell ref="P235:T235"/>
    <mergeCell ref="J311:S311"/>
    <mergeCell ref="A267:AA285"/>
    <mergeCell ref="A287:AA309"/>
    <mergeCell ref="I262:AA263"/>
    <mergeCell ref="F256:H256"/>
    <mergeCell ref="F257:H257"/>
    <mergeCell ref="S257:Z257"/>
    <mergeCell ref="P245:T245"/>
    <mergeCell ref="J242:N242"/>
    <mergeCell ref="V229:Z229"/>
    <mergeCell ref="P230:T230"/>
    <mergeCell ref="J233:N233"/>
    <mergeCell ref="P233:T233"/>
    <mergeCell ref="V233:Z233"/>
    <mergeCell ref="V217:Z217"/>
    <mergeCell ref="J227:N227"/>
    <mergeCell ref="P227:T227"/>
    <mergeCell ref="V227:Z227"/>
    <mergeCell ref="J234:N234"/>
    <mergeCell ref="P234:T234"/>
    <mergeCell ref="V234:Z234"/>
    <mergeCell ref="V222:Z222"/>
    <mergeCell ref="J219:N219"/>
  </mergeCells>
  <phoneticPr fontId="2"/>
  <hyperlinks>
    <hyperlink ref="P1" location="作業メニュー!A1" display="作業メニュー" xr:uid="{00000000-0004-0000-0C00-000000000000}"/>
  </hyperlinks>
  <printOptions horizontalCentered="1"/>
  <pageMargins left="0.59055118110236227" right="0.39370078740157483" top="0.59055118110236227" bottom="0.39370078740157483" header="0.51181102362204722" footer="0.19685039370078741"/>
  <pageSetup paperSize="9" scale="92" orientation="portrait" r:id="rId1"/>
  <headerFooter alignWithMargins="0">
    <oddFooter>&amp;R240401</oddFooter>
  </headerFooter>
  <rowBreaks count="3" manualBreakCount="3">
    <brk id="180" max="26" man="1"/>
    <brk id="264" max="26" man="1"/>
    <brk id="309" max="2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U24"/>
  <sheetViews>
    <sheetView showGridLines="0" zoomScale="90" zoomScaleNormal="9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30" width="5.75" style="1" customWidth="1"/>
    <col min="31" max="58" width="2.875" style="1" customWidth="1"/>
    <col min="59" max="63" width="2.75" style="1" customWidth="1"/>
    <col min="64" max="64" width="9" style="1" customWidth="1"/>
    <col min="65" max="72" width="2.75" style="1" customWidth="1"/>
    <col min="73" max="16384" width="9" style="1"/>
  </cols>
  <sheetData>
    <row r="1" spans="1:73" s="14" customFormat="1" ht="39.950000000000003" customHeight="1" thickBot="1">
      <c r="A1" s="13" t="s">
        <v>549</v>
      </c>
      <c r="M1" s="12" t="s">
        <v>66</v>
      </c>
      <c r="N1" s="12"/>
      <c r="O1" s="12"/>
      <c r="P1" s="12"/>
    </row>
    <row r="2" spans="1:73" ht="18" customHeight="1" thickTop="1">
      <c r="A2" s="129" t="s">
        <v>549</v>
      </c>
    </row>
    <row r="3" spans="1:73" ht="18" customHeight="1">
      <c r="A3" s="114"/>
      <c r="BT3" s="2"/>
      <c r="BU3" s="2"/>
    </row>
    <row r="4" spans="1:73" ht="18" customHeight="1">
      <c r="A4" s="15"/>
      <c r="B4" s="15" t="s">
        <v>437</v>
      </c>
      <c r="C4" s="15"/>
      <c r="D4" s="15"/>
      <c r="E4" s="15"/>
      <c r="F4" s="15"/>
      <c r="G4" s="15"/>
      <c r="H4" s="15"/>
      <c r="I4" s="15"/>
      <c r="J4" s="15"/>
      <c r="K4" s="15"/>
      <c r="L4" s="15"/>
      <c r="M4" s="15"/>
      <c r="N4" s="15"/>
      <c r="O4" s="15"/>
      <c r="P4" s="15"/>
      <c r="Q4" s="15"/>
      <c r="R4" s="15"/>
      <c r="S4" s="15"/>
      <c r="T4" s="15"/>
      <c r="U4" s="15"/>
      <c r="V4" s="15"/>
      <c r="W4" s="15"/>
      <c r="X4" s="15"/>
      <c r="Y4" s="15"/>
      <c r="Z4" s="15"/>
      <c r="AA4" s="15"/>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S4" s="2"/>
      <c r="BT4" s="2"/>
    </row>
    <row r="5" spans="1:73" ht="18" customHeight="1">
      <c r="A5" s="6" t="s">
        <v>111</v>
      </c>
      <c r="B5" s="3" t="s">
        <v>495</v>
      </c>
      <c r="C5" s="3"/>
      <c r="D5" s="3"/>
      <c r="E5" s="3"/>
      <c r="F5" s="3"/>
      <c r="G5" s="3"/>
      <c r="H5" s="3"/>
      <c r="I5" s="3"/>
      <c r="J5" s="3"/>
      <c r="K5" s="3"/>
      <c r="L5" s="3"/>
      <c r="M5" s="3"/>
      <c r="N5" s="3"/>
      <c r="O5" s="3"/>
      <c r="P5" s="3"/>
      <c r="Q5" s="3"/>
      <c r="R5" s="3"/>
      <c r="S5" s="3"/>
      <c r="T5" s="3"/>
      <c r="U5" s="16"/>
      <c r="V5" s="16"/>
      <c r="W5" s="16"/>
      <c r="X5" s="16"/>
      <c r="Y5" s="16"/>
      <c r="Z5" s="16"/>
      <c r="AA5" s="16"/>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3"/>
      <c r="BH5" s="3"/>
      <c r="BS5" s="2"/>
      <c r="BT5" s="2"/>
    </row>
    <row r="6" spans="1:73" ht="18" customHeight="1">
      <c r="A6" s="6"/>
      <c r="B6" s="3" t="s">
        <v>435</v>
      </c>
      <c r="C6" s="3"/>
      <c r="D6" s="3"/>
      <c r="E6" s="3"/>
      <c r="F6" s="3"/>
      <c r="G6" s="3"/>
      <c r="H6" s="3"/>
      <c r="I6" s="18" t="str">
        <f>項目一覧!$C$174</f>
        <v/>
      </c>
      <c r="J6" s="3"/>
      <c r="K6" s="3"/>
      <c r="L6" s="3"/>
      <c r="M6" s="3"/>
      <c r="N6" s="3"/>
      <c r="O6" s="3"/>
      <c r="P6" s="3"/>
      <c r="Q6" s="3"/>
      <c r="R6" s="3"/>
      <c r="S6" s="3"/>
      <c r="T6" s="3"/>
      <c r="U6" s="3"/>
      <c r="V6" s="3"/>
      <c r="W6" s="3"/>
      <c r="X6" s="3"/>
      <c r="Y6" s="3"/>
      <c r="Z6" s="3"/>
      <c r="AA6" s="3"/>
      <c r="AC6" s="127"/>
      <c r="AD6" s="126"/>
      <c r="AE6" s="3"/>
      <c r="AF6" s="1591"/>
      <c r="AG6" s="1591"/>
      <c r="AH6" s="1591"/>
      <c r="AI6" s="1591"/>
      <c r="AJ6" s="1591"/>
      <c r="AK6" s="1591"/>
      <c r="AL6" s="1591"/>
      <c r="AM6" s="1591"/>
      <c r="AN6" s="126"/>
      <c r="AO6" s="126"/>
      <c r="AP6" s="126"/>
      <c r="AQ6" s="126"/>
      <c r="AR6" s="126"/>
      <c r="AS6" s="126"/>
      <c r="AT6" s="126"/>
      <c r="AU6" s="126"/>
      <c r="AV6" s="126"/>
      <c r="AW6" s="126"/>
      <c r="AX6" s="126"/>
      <c r="AY6" s="126"/>
      <c r="AZ6" s="126"/>
      <c r="BA6" s="126"/>
      <c r="BB6" s="126"/>
      <c r="BC6" s="126"/>
      <c r="BD6" s="126"/>
      <c r="BE6" s="126"/>
      <c r="BF6" s="3"/>
      <c r="BG6" s="3"/>
      <c r="BH6" s="3"/>
      <c r="BS6" s="2"/>
      <c r="BT6" s="2"/>
    </row>
    <row r="7" spans="1:73" ht="18" customHeight="1">
      <c r="A7" s="6"/>
      <c r="B7" s="3" t="s">
        <v>412</v>
      </c>
      <c r="C7" s="3"/>
      <c r="D7" s="3"/>
      <c r="E7" s="3"/>
      <c r="F7" s="3"/>
      <c r="G7" s="3"/>
      <c r="H7" s="3"/>
      <c r="I7" s="18" t="str">
        <f>項目一覧!$C$173</f>
        <v/>
      </c>
      <c r="J7" s="3"/>
      <c r="K7" s="3"/>
      <c r="L7" s="3"/>
      <c r="M7" s="3"/>
      <c r="N7" s="3"/>
      <c r="O7" s="3"/>
      <c r="P7" s="3"/>
      <c r="Q7" s="3"/>
      <c r="R7" s="3"/>
      <c r="S7" s="3"/>
      <c r="T7" s="3"/>
      <c r="U7" s="3"/>
      <c r="V7" s="3"/>
      <c r="W7" s="3"/>
      <c r="X7" s="3"/>
      <c r="Y7" s="3"/>
      <c r="Z7" s="3"/>
      <c r="AA7" s="3"/>
      <c r="AC7" s="127"/>
      <c r="AD7" s="126"/>
      <c r="AE7" s="3"/>
      <c r="AF7" s="1591"/>
      <c r="AG7" s="1591"/>
      <c r="AH7" s="1591"/>
      <c r="AI7" s="1591"/>
      <c r="AJ7" s="1591"/>
      <c r="AK7" s="1591"/>
      <c r="AL7" s="1591"/>
      <c r="AM7" s="1591"/>
      <c r="AN7" s="126"/>
      <c r="AO7" s="126"/>
      <c r="AP7" s="126"/>
      <c r="AQ7" s="126"/>
      <c r="AR7" s="126"/>
      <c r="AS7" s="126"/>
      <c r="AT7" s="126"/>
      <c r="AU7" s="126"/>
      <c r="AV7" s="126"/>
      <c r="AW7" s="126"/>
      <c r="AX7" s="126"/>
      <c r="AY7" s="126"/>
      <c r="AZ7" s="126"/>
      <c r="BA7" s="126"/>
      <c r="BB7" s="126"/>
      <c r="BC7" s="126"/>
      <c r="BD7" s="126"/>
      <c r="BE7" s="126"/>
      <c r="BF7" s="3"/>
      <c r="BG7" s="3"/>
      <c r="BH7" s="3"/>
      <c r="BS7" s="2"/>
      <c r="BT7" s="2"/>
    </row>
    <row r="8" spans="1:73" ht="18" customHeight="1">
      <c r="A8" s="6"/>
      <c r="B8" s="3" t="s">
        <v>403</v>
      </c>
      <c r="C8" s="3"/>
      <c r="D8" s="3"/>
      <c r="E8" s="3"/>
      <c r="F8" s="3"/>
      <c r="G8" s="3"/>
      <c r="H8" s="3"/>
      <c r="I8" s="18" t="str">
        <f>項目一覧!$C$175</f>
        <v/>
      </c>
      <c r="J8" s="3"/>
      <c r="K8" s="3"/>
      <c r="L8" s="3"/>
      <c r="M8" s="3"/>
      <c r="N8" s="3"/>
      <c r="O8" s="3"/>
      <c r="P8" s="3"/>
      <c r="Q8" s="3"/>
      <c r="R8" s="3"/>
      <c r="S8" s="3"/>
      <c r="T8" s="3"/>
      <c r="U8" s="3"/>
      <c r="V8" s="3"/>
      <c r="W8" s="3"/>
      <c r="X8" s="3"/>
      <c r="Y8" s="3"/>
      <c r="Z8" s="3"/>
      <c r="AA8" s="3"/>
      <c r="AC8" s="127"/>
      <c r="AD8" s="126"/>
      <c r="AE8" s="3"/>
      <c r="AF8" s="1591"/>
      <c r="AG8" s="1591"/>
      <c r="AH8" s="1591"/>
      <c r="AI8" s="1591"/>
      <c r="AJ8" s="1591"/>
      <c r="AK8" s="1591"/>
      <c r="AL8" s="1591"/>
      <c r="AM8" s="1591"/>
      <c r="AN8" s="126"/>
      <c r="AO8" s="126"/>
      <c r="AP8" s="126"/>
      <c r="AQ8" s="126"/>
      <c r="AR8" s="126"/>
      <c r="AS8" s="126"/>
      <c r="AT8" s="126"/>
      <c r="AU8" s="126"/>
      <c r="AV8" s="126"/>
      <c r="AW8" s="126"/>
      <c r="AX8" s="126"/>
      <c r="AY8" s="126"/>
      <c r="AZ8" s="126"/>
      <c r="BA8" s="126"/>
      <c r="BB8" s="126"/>
      <c r="BC8" s="126"/>
      <c r="BD8" s="126"/>
      <c r="BE8" s="126"/>
      <c r="BF8" s="3"/>
      <c r="BG8" s="3"/>
      <c r="BH8" s="3"/>
      <c r="BS8" s="2"/>
      <c r="BT8" s="2"/>
    </row>
    <row r="9" spans="1:73" ht="18" customHeight="1">
      <c r="A9" s="6"/>
      <c r="B9" s="3" t="s">
        <v>434</v>
      </c>
      <c r="C9" s="3"/>
      <c r="D9" s="3"/>
      <c r="E9" s="3"/>
      <c r="F9" s="3"/>
      <c r="G9" s="3"/>
      <c r="H9" s="3"/>
      <c r="I9" s="80" t="str">
        <f>項目一覧!$C$176</f>
        <v/>
      </c>
      <c r="J9" s="3"/>
      <c r="K9" s="3"/>
      <c r="L9" s="3"/>
      <c r="M9" s="3"/>
      <c r="N9" s="3"/>
      <c r="O9" s="3"/>
      <c r="P9" s="3"/>
      <c r="Q9" s="3"/>
      <c r="R9" s="3"/>
      <c r="S9" s="3"/>
      <c r="T9" s="3"/>
      <c r="U9" s="3"/>
      <c r="V9" s="3"/>
      <c r="W9" s="3"/>
      <c r="X9" s="3"/>
      <c r="Y9" s="3"/>
      <c r="Z9" s="3"/>
      <c r="AA9" s="3"/>
      <c r="AB9" s="3"/>
      <c r="AC9" s="3"/>
      <c r="AD9" s="126"/>
      <c r="AE9" s="3"/>
      <c r="AF9" s="1591"/>
      <c r="AG9" s="1591"/>
      <c r="AH9" s="1591"/>
      <c r="AI9" s="1591"/>
      <c r="AJ9" s="1591"/>
      <c r="AK9" s="1591"/>
      <c r="AL9" s="1591"/>
      <c r="AM9" s="1591"/>
      <c r="AN9" s="1591"/>
      <c r="AO9" s="1591"/>
      <c r="AP9" s="1591"/>
      <c r="AQ9" s="1591"/>
      <c r="AR9" s="1591"/>
      <c r="AS9" s="1591"/>
      <c r="AT9" s="1591"/>
      <c r="AU9" s="1591"/>
      <c r="AV9" s="1591"/>
      <c r="AW9" s="1591"/>
      <c r="AX9" s="1591"/>
      <c r="AY9" s="1591"/>
      <c r="AZ9" s="1591"/>
      <c r="BA9" s="1591"/>
      <c r="BB9" s="1591"/>
      <c r="BC9" s="1591"/>
      <c r="BD9" s="1591"/>
      <c r="BE9" s="1591"/>
      <c r="BF9" s="3"/>
      <c r="BG9" s="3"/>
      <c r="BH9" s="3"/>
      <c r="BT9" s="2"/>
      <c r="BU9" s="2"/>
    </row>
    <row r="10" spans="1:73" ht="17.25">
      <c r="A10" s="32"/>
      <c r="B10" s="15"/>
      <c r="C10" s="15"/>
      <c r="D10" s="15"/>
      <c r="E10" s="15"/>
      <c r="F10" s="15"/>
      <c r="G10" s="15"/>
      <c r="H10" s="15"/>
      <c r="I10" s="79"/>
      <c r="J10" s="15"/>
      <c r="K10" s="15"/>
      <c r="L10" s="15"/>
      <c r="M10" s="15"/>
      <c r="N10" s="15"/>
      <c r="O10" s="15"/>
      <c r="P10" s="15"/>
      <c r="Q10" s="15"/>
      <c r="R10" s="15"/>
      <c r="S10" s="15"/>
      <c r="T10" s="15"/>
      <c r="U10" s="15"/>
      <c r="V10" s="15"/>
      <c r="W10" s="15"/>
      <c r="X10" s="15"/>
      <c r="Y10" s="15"/>
      <c r="Z10" s="15"/>
      <c r="AA10" s="15"/>
      <c r="AC10" s="127"/>
      <c r="AD10" s="126"/>
      <c r="AE10" s="3"/>
      <c r="AF10" s="1591"/>
      <c r="AG10" s="1591"/>
      <c r="AH10" s="1591"/>
      <c r="AI10" s="1591"/>
      <c r="AJ10" s="1591"/>
      <c r="AK10" s="1591"/>
      <c r="AL10" s="1591"/>
      <c r="AM10" s="1591"/>
      <c r="AN10" s="126"/>
      <c r="AO10" s="126"/>
      <c r="AP10" s="126"/>
      <c r="AQ10" s="126"/>
      <c r="AR10" s="126"/>
      <c r="AS10" s="126"/>
      <c r="AT10" s="126"/>
      <c r="AU10" s="126"/>
      <c r="AV10" s="126"/>
      <c r="AW10" s="126"/>
      <c r="AX10" s="126"/>
      <c r="AY10" s="126"/>
      <c r="AZ10" s="126"/>
      <c r="BA10" s="126"/>
      <c r="BB10" s="126"/>
      <c r="BC10" s="126"/>
      <c r="BD10" s="126"/>
      <c r="BE10" s="126"/>
      <c r="BF10" s="3"/>
      <c r="BG10" s="3"/>
      <c r="BH10" s="3"/>
    </row>
    <row r="11" spans="1:73" ht="17.25">
      <c r="I11" s="81"/>
      <c r="AC11" s="127"/>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3"/>
      <c r="BH11" s="3"/>
    </row>
    <row r="12" spans="1:73" ht="17.25">
      <c r="A12" s="6" t="s">
        <v>111</v>
      </c>
      <c r="B12" s="3" t="s">
        <v>494</v>
      </c>
      <c r="C12" s="3"/>
      <c r="D12" s="3"/>
      <c r="E12" s="3"/>
      <c r="F12" s="3"/>
      <c r="G12" s="3"/>
      <c r="H12" s="3"/>
      <c r="I12" s="18"/>
      <c r="J12" s="3"/>
      <c r="K12" s="3"/>
      <c r="L12" s="3"/>
      <c r="M12" s="3"/>
      <c r="N12" s="3"/>
      <c r="O12" s="3"/>
      <c r="P12" s="3"/>
      <c r="Q12" s="3"/>
      <c r="R12" s="3"/>
      <c r="S12" s="3"/>
      <c r="T12" s="3"/>
      <c r="U12" s="3"/>
      <c r="V12" s="3"/>
      <c r="W12" s="3"/>
      <c r="X12" s="3"/>
      <c r="Y12" s="3"/>
      <c r="Z12" s="3"/>
      <c r="AA12" s="3"/>
      <c r="AC12" s="127"/>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3"/>
      <c r="BH12" s="3"/>
    </row>
    <row r="13" spans="1:73" ht="17.25">
      <c r="A13" s="6"/>
      <c r="B13" s="3" t="s">
        <v>435</v>
      </c>
      <c r="C13" s="3"/>
      <c r="D13" s="3"/>
      <c r="E13" s="3"/>
      <c r="F13" s="3"/>
      <c r="G13" s="3"/>
      <c r="H13" s="3"/>
      <c r="I13" s="18" t="str">
        <f>項目一覧!$C$179</f>
        <v/>
      </c>
      <c r="J13" s="3"/>
      <c r="K13" s="3"/>
      <c r="L13" s="3"/>
      <c r="M13" s="3"/>
      <c r="N13" s="3"/>
      <c r="O13" s="3"/>
      <c r="P13" s="3"/>
      <c r="Q13" s="3"/>
      <c r="R13" s="3"/>
      <c r="S13" s="3"/>
      <c r="T13" s="3"/>
      <c r="U13" s="3"/>
      <c r="V13" s="3"/>
      <c r="W13" s="3"/>
      <c r="X13" s="3"/>
      <c r="Y13" s="3"/>
      <c r="Z13" s="3"/>
      <c r="AA13" s="3"/>
      <c r="AC13" s="127"/>
      <c r="AD13" s="126"/>
      <c r="AE13" s="126"/>
      <c r="AF13" s="1591"/>
      <c r="AG13" s="1591"/>
      <c r="AH13" s="1591"/>
      <c r="AI13" s="1591"/>
      <c r="AJ13" s="1591"/>
      <c r="AK13" s="1591"/>
      <c r="AL13" s="1591"/>
      <c r="AM13" s="1591"/>
      <c r="AN13" s="126"/>
      <c r="AO13" s="126"/>
      <c r="AP13" s="126"/>
      <c r="AQ13" s="126"/>
      <c r="AR13" s="126"/>
      <c r="AS13" s="126"/>
      <c r="AT13" s="126"/>
      <c r="AU13" s="126"/>
      <c r="AV13" s="126"/>
      <c r="AW13" s="126"/>
      <c r="AX13" s="126"/>
      <c r="AY13" s="126"/>
      <c r="AZ13" s="126"/>
      <c r="BA13" s="126"/>
      <c r="BB13" s="126"/>
      <c r="BC13" s="126"/>
      <c r="BD13" s="126"/>
      <c r="BE13" s="126"/>
      <c r="BF13" s="3"/>
      <c r="BG13" s="3"/>
      <c r="BH13" s="3"/>
    </row>
    <row r="14" spans="1:73" ht="17.25">
      <c r="A14" s="6"/>
      <c r="B14" s="3" t="s">
        <v>412</v>
      </c>
      <c r="C14" s="3"/>
      <c r="D14" s="3"/>
      <c r="E14" s="3"/>
      <c r="F14" s="3"/>
      <c r="G14" s="3"/>
      <c r="H14" s="3"/>
      <c r="I14" s="18" t="str">
        <f>項目一覧!$C$178</f>
        <v/>
      </c>
      <c r="J14" s="3"/>
      <c r="K14" s="3"/>
      <c r="L14" s="3"/>
      <c r="M14" s="3"/>
      <c r="N14" s="3"/>
      <c r="O14" s="3"/>
      <c r="P14" s="3"/>
      <c r="Q14" s="3"/>
      <c r="R14" s="3"/>
      <c r="S14" s="3"/>
      <c r="T14" s="3"/>
      <c r="U14" s="3"/>
      <c r="V14" s="3"/>
      <c r="W14" s="3"/>
      <c r="X14" s="3"/>
      <c r="Y14" s="3"/>
      <c r="Z14" s="3"/>
      <c r="AA14" s="3"/>
      <c r="AC14" s="127"/>
      <c r="AD14" s="126"/>
      <c r="AE14" s="126"/>
      <c r="AF14" s="1591"/>
      <c r="AG14" s="1591"/>
      <c r="AH14" s="1591"/>
      <c r="AI14" s="1591"/>
      <c r="AJ14" s="1591"/>
      <c r="AK14" s="1591"/>
      <c r="AL14" s="1591"/>
      <c r="AM14" s="1591"/>
      <c r="AN14" s="126"/>
      <c r="AO14" s="126"/>
      <c r="AP14" s="126"/>
      <c r="AQ14" s="126"/>
      <c r="AR14" s="126"/>
      <c r="AS14" s="126"/>
      <c r="AT14" s="126"/>
      <c r="AU14" s="126"/>
      <c r="AV14" s="126"/>
      <c r="AW14" s="126"/>
      <c r="AX14" s="126"/>
      <c r="AY14" s="126"/>
      <c r="AZ14" s="126"/>
      <c r="BA14" s="126"/>
      <c r="BB14" s="126"/>
      <c r="BC14" s="126"/>
      <c r="BD14" s="126"/>
      <c r="BE14" s="126"/>
      <c r="BF14" s="3"/>
      <c r="BG14" s="3"/>
      <c r="BH14" s="3"/>
    </row>
    <row r="15" spans="1:73" ht="17.25">
      <c r="A15" s="6"/>
      <c r="B15" s="3" t="s">
        <v>403</v>
      </c>
      <c r="C15" s="3"/>
      <c r="D15" s="3"/>
      <c r="E15" s="3"/>
      <c r="F15" s="3"/>
      <c r="G15" s="3"/>
      <c r="H15" s="3"/>
      <c r="I15" s="18" t="str">
        <f>項目一覧!$C$180</f>
        <v/>
      </c>
      <c r="J15" s="3"/>
      <c r="K15" s="3"/>
      <c r="L15" s="3"/>
      <c r="M15" s="3"/>
      <c r="N15" s="3"/>
      <c r="O15" s="3"/>
      <c r="P15" s="3"/>
      <c r="Q15" s="3"/>
      <c r="R15" s="3"/>
      <c r="S15" s="3"/>
      <c r="T15" s="3"/>
      <c r="U15" s="3"/>
      <c r="V15" s="3"/>
      <c r="W15" s="3"/>
      <c r="X15" s="3"/>
      <c r="Y15" s="3"/>
      <c r="Z15" s="3"/>
      <c r="AA15" s="3"/>
      <c r="AC15" s="127"/>
      <c r="AD15" s="126"/>
      <c r="AE15" s="126"/>
      <c r="AF15" s="1591"/>
      <c r="AG15" s="1591"/>
      <c r="AH15" s="1591"/>
      <c r="AI15" s="1591"/>
      <c r="AJ15" s="1591"/>
      <c r="AK15" s="1591"/>
      <c r="AL15" s="1591"/>
      <c r="AM15" s="1591"/>
      <c r="AN15" s="126"/>
      <c r="AO15" s="126"/>
      <c r="AP15" s="126"/>
      <c r="AQ15" s="126"/>
      <c r="AR15" s="126"/>
      <c r="AS15" s="126"/>
      <c r="AT15" s="126"/>
      <c r="AU15" s="126"/>
      <c r="AV15" s="126"/>
      <c r="AW15" s="126"/>
      <c r="AX15" s="126"/>
      <c r="AY15" s="126"/>
      <c r="AZ15" s="126"/>
      <c r="BA15" s="126"/>
      <c r="BB15" s="126"/>
      <c r="BC15" s="126"/>
      <c r="BD15" s="126"/>
      <c r="BE15" s="126"/>
      <c r="BF15" s="3"/>
      <c r="BG15" s="3"/>
      <c r="BH15" s="3"/>
    </row>
    <row r="16" spans="1:73" ht="17.25">
      <c r="A16" s="6"/>
      <c r="B16" s="3" t="s">
        <v>434</v>
      </c>
      <c r="C16" s="3"/>
      <c r="D16" s="3"/>
      <c r="E16" s="3"/>
      <c r="F16" s="3"/>
      <c r="G16" s="3"/>
      <c r="H16" s="3"/>
      <c r="I16" s="80" t="str">
        <f>項目一覧!$C$181</f>
        <v/>
      </c>
      <c r="J16" s="3"/>
      <c r="K16" s="3"/>
      <c r="L16" s="3"/>
      <c r="M16" s="3"/>
      <c r="N16" s="3"/>
      <c r="O16" s="3"/>
      <c r="P16" s="3"/>
      <c r="Q16" s="3"/>
      <c r="R16" s="3"/>
      <c r="S16" s="3"/>
      <c r="T16" s="3"/>
      <c r="U16" s="3"/>
      <c r="V16" s="3"/>
      <c r="W16" s="3"/>
      <c r="X16" s="3"/>
      <c r="Y16" s="3"/>
      <c r="Z16" s="3"/>
      <c r="AA16" s="3"/>
      <c r="AC16" s="127"/>
      <c r="AD16" s="126"/>
      <c r="AE16" s="126"/>
      <c r="AF16" s="1591"/>
      <c r="AG16" s="1591"/>
      <c r="AH16" s="1591"/>
      <c r="AI16" s="1591"/>
      <c r="AJ16" s="1591"/>
      <c r="AK16" s="1591"/>
      <c r="AL16" s="1591"/>
      <c r="AM16" s="1591"/>
      <c r="AN16" s="1591"/>
      <c r="AO16" s="1591"/>
      <c r="AP16" s="1591"/>
      <c r="AQ16" s="1591"/>
      <c r="AR16" s="1591"/>
      <c r="AS16" s="1591"/>
      <c r="AT16" s="1591"/>
      <c r="AU16" s="1591"/>
      <c r="AV16" s="1591"/>
      <c r="AW16" s="1591"/>
      <c r="AX16" s="1591"/>
      <c r="AY16" s="1591"/>
      <c r="AZ16" s="1591"/>
      <c r="BA16" s="1591"/>
      <c r="BB16" s="1591"/>
      <c r="BC16" s="1591"/>
      <c r="BD16" s="1591"/>
      <c r="BE16" s="1591"/>
      <c r="BF16" s="3"/>
      <c r="BG16" s="3"/>
      <c r="BH16" s="3"/>
    </row>
    <row r="17" spans="1:58" ht="17.25">
      <c r="A17" s="32"/>
      <c r="B17" s="15"/>
      <c r="C17" s="15"/>
      <c r="D17" s="15"/>
      <c r="E17" s="15"/>
      <c r="F17" s="15"/>
      <c r="G17" s="15"/>
      <c r="H17" s="15"/>
      <c r="I17" s="79"/>
      <c r="J17" s="15"/>
      <c r="K17" s="15"/>
      <c r="L17" s="15"/>
      <c r="M17" s="15"/>
      <c r="N17" s="15"/>
      <c r="O17" s="15"/>
      <c r="P17" s="15"/>
      <c r="Q17" s="15"/>
      <c r="R17" s="15"/>
      <c r="S17" s="15"/>
      <c r="T17" s="15"/>
      <c r="U17" s="15"/>
      <c r="V17" s="15"/>
      <c r="W17" s="15"/>
      <c r="X17" s="15"/>
      <c r="Y17" s="15"/>
      <c r="Z17" s="15"/>
      <c r="AA17" s="15"/>
      <c r="AC17" s="127"/>
      <c r="AD17" s="126"/>
      <c r="AE17" s="126"/>
      <c r="AF17" s="1591"/>
      <c r="AG17" s="1591"/>
      <c r="AH17" s="1591"/>
      <c r="AI17" s="1591"/>
      <c r="AJ17" s="1591"/>
      <c r="AK17" s="1591"/>
      <c r="AL17" s="1591"/>
      <c r="AM17" s="1591"/>
      <c r="AN17" s="126"/>
      <c r="AO17" s="126"/>
      <c r="AP17" s="126"/>
      <c r="AQ17" s="126"/>
      <c r="AR17" s="126"/>
      <c r="AS17" s="126"/>
      <c r="AT17" s="126"/>
      <c r="AU17" s="126"/>
      <c r="AV17" s="126"/>
      <c r="AW17" s="126"/>
      <c r="AX17" s="126"/>
      <c r="AY17" s="126"/>
      <c r="AZ17" s="126"/>
      <c r="BA17" s="126"/>
      <c r="BB17" s="126"/>
      <c r="BC17" s="126"/>
      <c r="BD17" s="126"/>
      <c r="BE17" s="126"/>
      <c r="BF17" s="3"/>
    </row>
    <row r="18" spans="1:58" ht="17.25">
      <c r="I18" s="81"/>
      <c r="AC18" s="127"/>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row>
    <row r="19" spans="1:58" ht="17.25">
      <c r="A19" s="6" t="s">
        <v>111</v>
      </c>
      <c r="B19" s="3" t="s">
        <v>493</v>
      </c>
      <c r="C19" s="3"/>
      <c r="D19" s="3"/>
      <c r="E19" s="3"/>
      <c r="F19" s="3"/>
      <c r="G19" s="3"/>
      <c r="H19" s="3"/>
      <c r="I19" s="18"/>
      <c r="J19" s="3"/>
      <c r="K19" s="3"/>
      <c r="L19" s="3"/>
      <c r="M19" s="3"/>
      <c r="N19" s="3"/>
      <c r="O19" s="3"/>
      <c r="P19" s="3"/>
      <c r="Q19" s="3"/>
      <c r="R19" s="3"/>
      <c r="S19" s="3"/>
      <c r="T19" s="3"/>
      <c r="U19" s="3"/>
      <c r="V19" s="3"/>
      <c r="W19" s="3"/>
      <c r="X19" s="3"/>
      <c r="Y19" s="3"/>
      <c r="Z19" s="3"/>
      <c r="AA19" s="3"/>
      <c r="AC19" s="127"/>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row>
    <row r="20" spans="1:58" ht="17.25">
      <c r="A20" s="6"/>
      <c r="B20" s="3" t="s">
        <v>435</v>
      </c>
      <c r="C20" s="3"/>
      <c r="D20" s="3"/>
      <c r="E20" s="3"/>
      <c r="F20" s="3"/>
      <c r="G20" s="3"/>
      <c r="H20" s="3"/>
      <c r="I20" s="18" t="str">
        <f>項目一覧!$C$185</f>
        <v/>
      </c>
      <c r="J20" s="3"/>
      <c r="K20" s="3"/>
      <c r="L20" s="3"/>
      <c r="M20" s="3"/>
      <c r="N20" s="3"/>
      <c r="O20" s="3"/>
      <c r="P20" s="3"/>
      <c r="Q20" s="3"/>
      <c r="R20" s="3"/>
      <c r="S20" s="3"/>
      <c r="T20" s="3"/>
      <c r="U20" s="3"/>
      <c r="V20" s="3"/>
      <c r="W20" s="3"/>
      <c r="X20" s="3"/>
      <c r="Y20" s="3"/>
      <c r="Z20" s="3"/>
      <c r="AA20" s="3"/>
      <c r="AC20" s="127"/>
      <c r="AD20" s="126"/>
      <c r="AE20" s="126"/>
      <c r="AF20" s="1591"/>
      <c r="AG20" s="1591"/>
      <c r="AH20" s="1591"/>
      <c r="AI20" s="1591"/>
      <c r="AJ20" s="1591"/>
      <c r="AK20" s="1591"/>
      <c r="AL20" s="1591"/>
      <c r="AM20" s="1591"/>
      <c r="AN20" s="126"/>
      <c r="AO20" s="126"/>
      <c r="AP20" s="126"/>
      <c r="AQ20" s="126"/>
      <c r="AR20" s="126"/>
      <c r="AS20" s="126"/>
      <c r="AT20" s="126"/>
      <c r="AU20" s="126"/>
      <c r="AV20" s="126"/>
      <c r="AW20" s="126"/>
      <c r="AX20" s="126"/>
      <c r="AY20" s="126"/>
      <c r="AZ20" s="126"/>
      <c r="BA20" s="126"/>
      <c r="BB20" s="126"/>
      <c r="BC20" s="126"/>
      <c r="BD20" s="126"/>
      <c r="BE20" s="126"/>
      <c r="BF20" s="3"/>
    </row>
    <row r="21" spans="1:58" ht="17.25">
      <c r="A21" s="6"/>
      <c r="B21" s="3" t="s">
        <v>412</v>
      </c>
      <c r="C21" s="3"/>
      <c r="D21" s="3"/>
      <c r="E21" s="3"/>
      <c r="F21" s="3"/>
      <c r="G21" s="3"/>
      <c r="H21" s="3"/>
      <c r="I21" s="18" t="str">
        <f>項目一覧!$C$184</f>
        <v/>
      </c>
      <c r="J21" s="3"/>
      <c r="K21" s="3"/>
      <c r="L21" s="3"/>
      <c r="M21" s="3"/>
      <c r="N21" s="3"/>
      <c r="O21" s="3"/>
      <c r="P21" s="3"/>
      <c r="Q21" s="3"/>
      <c r="R21" s="3"/>
      <c r="S21" s="3"/>
      <c r="T21" s="3"/>
      <c r="U21" s="3"/>
      <c r="V21" s="3"/>
      <c r="W21" s="3"/>
      <c r="X21" s="3"/>
      <c r="Y21" s="3"/>
      <c r="Z21" s="3"/>
      <c r="AA21" s="3"/>
      <c r="AC21" s="127"/>
      <c r="AD21" s="126"/>
      <c r="AE21" s="126"/>
      <c r="AF21" s="1591"/>
      <c r="AG21" s="1591"/>
      <c r="AH21" s="1591"/>
      <c r="AI21" s="1591"/>
      <c r="AJ21" s="1591"/>
      <c r="AK21" s="1591"/>
      <c r="AL21" s="1591"/>
      <c r="AM21" s="1591"/>
      <c r="AN21" s="126"/>
      <c r="AO21" s="126"/>
      <c r="AP21" s="126"/>
      <c r="AQ21" s="126"/>
      <c r="AR21" s="126"/>
      <c r="AS21" s="126"/>
      <c r="AT21" s="126"/>
      <c r="AU21" s="126"/>
      <c r="AV21" s="126"/>
      <c r="AW21" s="126"/>
      <c r="AX21" s="126"/>
      <c r="AY21" s="126"/>
      <c r="AZ21" s="126"/>
      <c r="BA21" s="126"/>
      <c r="BB21" s="126"/>
      <c r="BC21" s="126"/>
      <c r="BD21" s="126"/>
      <c r="BE21" s="126"/>
      <c r="BF21" s="3"/>
    </row>
    <row r="22" spans="1:58" ht="17.25">
      <c r="A22" s="6"/>
      <c r="B22" s="3" t="s">
        <v>403</v>
      </c>
      <c r="C22" s="3"/>
      <c r="D22" s="3"/>
      <c r="E22" s="3"/>
      <c r="F22" s="3"/>
      <c r="G22" s="3"/>
      <c r="H22" s="3"/>
      <c r="I22" s="18" t="str">
        <f>項目一覧!$C$186</f>
        <v/>
      </c>
      <c r="J22" s="3"/>
      <c r="K22" s="3"/>
      <c r="L22" s="3"/>
      <c r="M22" s="3"/>
      <c r="N22" s="3"/>
      <c r="O22" s="3"/>
      <c r="P22" s="3"/>
      <c r="Q22" s="3"/>
      <c r="R22" s="3"/>
      <c r="S22" s="3"/>
      <c r="T22" s="3"/>
      <c r="U22" s="3"/>
      <c r="V22" s="3"/>
      <c r="W22" s="3"/>
      <c r="X22" s="3"/>
      <c r="Y22" s="3"/>
      <c r="Z22" s="3"/>
      <c r="AA22" s="3"/>
      <c r="AC22" s="127"/>
      <c r="AD22" s="126"/>
      <c r="AE22" s="126"/>
      <c r="AF22" s="1591"/>
      <c r="AG22" s="1591"/>
      <c r="AH22" s="1591"/>
      <c r="AI22" s="1591"/>
      <c r="AJ22" s="1591"/>
      <c r="AK22" s="1591"/>
      <c r="AL22" s="1591"/>
      <c r="AM22" s="1591"/>
      <c r="AN22" s="126"/>
      <c r="AO22" s="126"/>
      <c r="AP22" s="126"/>
      <c r="AQ22" s="126"/>
      <c r="AR22" s="126"/>
      <c r="AS22" s="126"/>
      <c r="AT22" s="126"/>
      <c r="AU22" s="126"/>
      <c r="AV22" s="126"/>
      <c r="AW22" s="126"/>
      <c r="AX22" s="126"/>
      <c r="AY22" s="126"/>
      <c r="AZ22" s="126"/>
      <c r="BA22" s="126"/>
      <c r="BB22" s="126"/>
      <c r="BC22" s="126"/>
      <c r="BD22" s="126"/>
      <c r="BE22" s="126"/>
      <c r="BF22" s="3"/>
    </row>
    <row r="23" spans="1:58" ht="17.25">
      <c r="A23" s="6"/>
      <c r="B23" s="3" t="s">
        <v>434</v>
      </c>
      <c r="C23" s="3"/>
      <c r="D23" s="3"/>
      <c r="E23" s="3"/>
      <c r="F23" s="3"/>
      <c r="G23" s="3"/>
      <c r="H23" s="3"/>
      <c r="I23" s="80" t="str">
        <f>項目一覧!$C$187</f>
        <v/>
      </c>
      <c r="J23" s="3"/>
      <c r="K23" s="3"/>
      <c r="L23" s="3"/>
      <c r="M23" s="3"/>
      <c r="N23" s="3"/>
      <c r="O23" s="3"/>
      <c r="P23" s="3"/>
      <c r="Q23" s="3"/>
      <c r="R23" s="3"/>
      <c r="S23" s="3"/>
      <c r="T23" s="3"/>
      <c r="U23" s="3"/>
      <c r="V23" s="3"/>
      <c r="W23" s="3"/>
      <c r="X23" s="3"/>
      <c r="Y23" s="3"/>
      <c r="Z23" s="3"/>
      <c r="AA23" s="3"/>
      <c r="AC23" s="127"/>
      <c r="AD23" s="126"/>
      <c r="AE23" s="126"/>
      <c r="AF23" s="1591"/>
      <c r="AG23" s="1591"/>
      <c r="AH23" s="1591"/>
      <c r="AI23" s="1591"/>
      <c r="AJ23" s="1591"/>
      <c r="AK23" s="1591"/>
      <c r="AL23" s="1591"/>
      <c r="AM23" s="1591"/>
      <c r="AN23" s="1591"/>
      <c r="AO23" s="1591"/>
      <c r="AP23" s="1591"/>
      <c r="AQ23" s="1591"/>
      <c r="AR23" s="1591"/>
      <c r="AS23" s="1591"/>
      <c r="AT23" s="1591"/>
      <c r="AU23" s="1591"/>
      <c r="AV23" s="1591"/>
      <c r="AW23" s="1591"/>
      <c r="AX23" s="1591"/>
      <c r="AY23" s="1591"/>
      <c r="AZ23" s="1591"/>
      <c r="BA23" s="1591"/>
      <c r="BB23" s="1591"/>
      <c r="BC23" s="1591"/>
      <c r="BD23" s="1591"/>
      <c r="BE23" s="1591"/>
      <c r="BF23" s="3"/>
    </row>
    <row r="24" spans="1:58" ht="17.25">
      <c r="A24" s="32"/>
      <c r="B24" s="15"/>
      <c r="C24" s="15"/>
      <c r="D24" s="15"/>
      <c r="E24" s="15"/>
      <c r="F24" s="15"/>
      <c r="G24" s="15"/>
      <c r="H24" s="15"/>
      <c r="I24" s="128"/>
      <c r="J24" s="15"/>
      <c r="K24" s="15"/>
      <c r="L24" s="15"/>
      <c r="M24" s="15"/>
      <c r="N24" s="15"/>
      <c r="O24" s="15"/>
      <c r="P24" s="15"/>
      <c r="Q24" s="15"/>
      <c r="R24" s="15"/>
      <c r="S24" s="15"/>
      <c r="T24" s="15"/>
      <c r="U24" s="15"/>
      <c r="V24" s="15"/>
      <c r="W24" s="15"/>
      <c r="X24" s="15"/>
      <c r="Y24" s="15"/>
      <c r="Z24" s="15"/>
      <c r="AA24" s="15"/>
      <c r="AC24" s="127"/>
      <c r="AD24" s="126"/>
      <c r="AE24" s="126"/>
      <c r="AF24" s="1591"/>
      <c r="AG24" s="1591"/>
      <c r="AH24" s="1591"/>
      <c r="AI24" s="1591"/>
      <c r="AJ24" s="1591"/>
      <c r="AK24" s="1591"/>
      <c r="AL24" s="1591"/>
      <c r="AM24" s="1591"/>
      <c r="AN24" s="126"/>
      <c r="AO24" s="126"/>
      <c r="AP24" s="126"/>
      <c r="AQ24" s="126"/>
      <c r="AR24" s="126"/>
      <c r="AS24" s="126"/>
      <c r="AT24" s="126"/>
      <c r="AU24" s="126"/>
      <c r="AV24" s="126"/>
      <c r="AW24" s="126"/>
      <c r="AX24" s="126"/>
      <c r="AY24" s="126"/>
      <c r="AZ24" s="126"/>
      <c r="BA24" s="126"/>
      <c r="BB24" s="126"/>
      <c r="BC24" s="126"/>
      <c r="BD24" s="126"/>
      <c r="BE24" s="126"/>
      <c r="BF24" s="3"/>
    </row>
  </sheetData>
  <sheetProtection selectLockedCells="1"/>
  <mergeCells count="15">
    <mergeCell ref="AF16:BE16"/>
    <mergeCell ref="AF17:AM17"/>
    <mergeCell ref="AF24:AM24"/>
    <mergeCell ref="AF20:AM20"/>
    <mergeCell ref="AF21:AM21"/>
    <mergeCell ref="AF22:AM22"/>
    <mergeCell ref="AF23:BE23"/>
    <mergeCell ref="AF14:AM14"/>
    <mergeCell ref="AF15:AM15"/>
    <mergeCell ref="AF6:AM6"/>
    <mergeCell ref="AF7:AM7"/>
    <mergeCell ref="AF8:AM8"/>
    <mergeCell ref="AF10:AM10"/>
    <mergeCell ref="AF13:AM13"/>
    <mergeCell ref="AF9:BE9"/>
  </mergeCells>
  <phoneticPr fontId="2"/>
  <hyperlinks>
    <hyperlink ref="M1:P1" location="作業メニュー!A1" display="作業メニュー" xr:uid="{00000000-0004-0000-0D00-000000000000}"/>
  </hyperlinks>
  <printOptions horizontalCentered="1"/>
  <pageMargins left="0.74803149606299213" right="0.35433070866141736" top="0.70866141732283472" bottom="0.35433070866141736" header="0.51181102362204722" footer="0.27559055118110237"/>
  <pageSetup paperSize="9" scale="91" orientation="portrait" r:id="rId1"/>
  <headerFooter alignWithMargins="0">
    <oddFooter>&amp;R070620</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AI291"/>
  <sheetViews>
    <sheetView showGridLines="0" zoomScaleNormal="100" zoomScaleSheetLayoutView="100" workbookViewId="0"/>
  </sheetViews>
  <sheetFormatPr defaultColWidth="3.125" defaultRowHeight="15.95" customHeight="1"/>
  <cols>
    <col min="1" max="16384" width="3.125" style="10"/>
  </cols>
  <sheetData>
    <row r="1" spans="1:34" s="320" customFormat="1" ht="39.950000000000003" customHeight="1" thickBot="1">
      <c r="A1" s="1172" t="s">
        <v>33</v>
      </c>
      <c r="X1" s="1164" t="s">
        <v>66</v>
      </c>
      <c r="AC1" s="1173" t="s">
        <v>565</v>
      </c>
      <c r="AD1" s="1164"/>
      <c r="AE1" s="1164"/>
      <c r="AF1" s="1164"/>
      <c r="AH1" s="1164"/>
    </row>
    <row r="2" spans="1:34" ht="15.95" customHeight="1" thickTop="1"/>
    <row r="3" spans="1:34" ht="15.95" customHeight="1">
      <c r="A3" s="10" t="s">
        <v>3211</v>
      </c>
    </row>
    <row r="5" spans="1:34" ht="15.95" customHeight="1">
      <c r="A5" s="1007" t="s">
        <v>3100</v>
      </c>
      <c r="B5" s="1007"/>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row>
    <row r="6" spans="1:34" ht="15.95" customHeight="1">
      <c r="A6" s="1008" t="s">
        <v>564</v>
      </c>
      <c r="B6" s="1007"/>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row>
    <row r="8" spans="1:34" ht="15.95" customHeight="1">
      <c r="A8" s="1009" t="s">
        <v>3210</v>
      </c>
      <c r="B8" s="1007"/>
      <c r="C8" s="1007"/>
      <c r="D8" s="1007"/>
      <c r="E8" s="1007"/>
      <c r="F8" s="1007"/>
      <c r="G8" s="1007"/>
      <c r="H8" s="1007"/>
      <c r="I8" s="1007"/>
      <c r="J8" s="1007"/>
      <c r="K8" s="1007"/>
      <c r="L8" s="1007"/>
      <c r="M8" s="1007"/>
      <c r="N8" s="1007"/>
      <c r="O8" s="1007"/>
      <c r="P8" s="1007"/>
      <c r="Q8" s="1007"/>
      <c r="R8" s="1007"/>
      <c r="S8" s="1007"/>
      <c r="T8" s="1007"/>
      <c r="U8" s="1007"/>
      <c r="V8" s="1007"/>
      <c r="W8" s="1007"/>
      <c r="X8" s="1007"/>
      <c r="Y8" s="1007"/>
      <c r="Z8" s="1007"/>
    </row>
    <row r="10" spans="1:34" ht="15.95" customHeight="1">
      <c r="T10" s="1294" t="str">
        <f>IF(OR(項目一覧!$C$168=0,項目一覧!$C$168=""),"　　　　　年　　　　月　　　　日",IF(項目一覧!$C$168&gt;=DATE(2019,5,1),"令和"&amp;IF(YEAR(項目一覧!$C$168)-2018=1,"元",YEAR(項目一覧!$C$168)-2018)&amp;"年"&amp;MONTH(項目一覧!$C$168)&amp;"月"&amp;DAY(項目一覧!$C$168)&amp;"日",項目一覧!$C$168))</f>
        <v>　　　　　年　　　　月　　　　日</v>
      </c>
      <c r="U10" s="1294"/>
      <c r="V10" s="1294"/>
      <c r="W10" s="1294"/>
      <c r="X10" s="1294"/>
      <c r="Y10" s="1294"/>
      <c r="Z10" s="1294"/>
      <c r="AA10" s="1010"/>
      <c r="AB10" s="1010"/>
      <c r="AC10" s="1010"/>
      <c r="AD10" s="1010"/>
      <c r="AE10" s="1010"/>
      <c r="AF10" s="1010"/>
    </row>
    <row r="13" spans="1:34" ht="15.95" customHeight="1">
      <c r="G13" s="10" t="s">
        <v>563</v>
      </c>
    </row>
    <row r="14" spans="1:34" ht="15.95" customHeight="1">
      <c r="A14" s="627"/>
      <c r="B14" s="627"/>
      <c r="C14" s="982"/>
      <c r="D14" s="982"/>
      <c r="E14" s="982"/>
      <c r="F14" s="982"/>
      <c r="G14" s="627"/>
      <c r="H14" s="627"/>
      <c r="I14" s="982"/>
      <c r="J14" s="982"/>
      <c r="K14" s="982"/>
      <c r="L14" s="982"/>
      <c r="M14" s="982"/>
      <c r="N14" s="982"/>
      <c r="O14" s="982"/>
      <c r="P14" s="627"/>
      <c r="Q14" s="627"/>
      <c r="R14" s="982"/>
      <c r="S14" s="982"/>
      <c r="T14" s="982"/>
      <c r="U14" s="982"/>
      <c r="V14" s="982"/>
      <c r="W14" s="982"/>
      <c r="X14" s="982"/>
      <c r="Y14" s="982"/>
      <c r="Z14" s="982"/>
      <c r="AC14" s="404" t="s">
        <v>562</v>
      </c>
    </row>
    <row r="15" spans="1:34" ht="15.95" customHeight="1">
      <c r="A15" s="10" t="s">
        <v>561</v>
      </c>
      <c r="G15" s="10" t="str">
        <f>IF(項目一覧!$C$183=0,"",項目一覧!$C$183&amp;"  ")</f>
        <v xml:space="preserve">  </v>
      </c>
      <c r="AC15" s="404" t="s">
        <v>560</v>
      </c>
    </row>
    <row r="16" spans="1:34" ht="15.95" customHeight="1">
      <c r="A16" s="1593" t="s">
        <v>3081</v>
      </c>
      <c r="B16" s="1593"/>
      <c r="C16" s="1593"/>
      <c r="F16" s="10" t="str">
        <f>IF(項目一覧!$C$4=0,"",項目一覧!$C$4)</f>
        <v/>
      </c>
      <c r="O16" s="10" t="str">
        <f>IF(AC19&lt;&gt;0,AC19,"")</f>
        <v/>
      </c>
      <c r="X16" s="10" t="str">
        <f>IF(AC24&lt;&gt;0,AC24,"")</f>
        <v/>
      </c>
      <c r="Z16" s="10" t="str">
        <f>IF(AC30&lt;&gt;0,AC30,"")</f>
        <v/>
      </c>
    </row>
    <row r="17" spans="1:29" ht="15.95" customHeight="1">
      <c r="A17" s="1593" t="s">
        <v>2601</v>
      </c>
      <c r="B17" s="1593"/>
      <c r="C17" s="1593"/>
      <c r="F17" s="1011" t="str">
        <f>項目一覧!$C$6</f>
        <v/>
      </c>
      <c r="AC17" s="407" t="s">
        <v>559</v>
      </c>
    </row>
    <row r="18" spans="1:29" ht="15.95" customHeight="1">
      <c r="A18" s="1593" t="s">
        <v>3080</v>
      </c>
      <c r="B18" s="1593"/>
      <c r="C18" s="1593"/>
      <c r="F18" s="1011" t="str">
        <f>項目一覧!$C$7</f>
        <v/>
      </c>
      <c r="AC18" s="1012" t="s">
        <v>3104</v>
      </c>
    </row>
    <row r="19" spans="1:29" ht="15.95" customHeight="1">
      <c r="A19" s="1593" t="s">
        <v>2600</v>
      </c>
      <c r="B19" s="1593"/>
      <c r="C19" s="1593"/>
      <c r="F19" s="1011" t="str">
        <f>項目一覧!$C$8</f>
        <v/>
      </c>
      <c r="AC19" s="10">
        <f>他の建築主入力!F5</f>
        <v>0</v>
      </c>
    </row>
    <row r="20" spans="1:29" ht="15.95" customHeight="1">
      <c r="A20" s="627"/>
      <c r="B20" s="627"/>
      <c r="C20" s="982"/>
      <c r="D20" s="982"/>
      <c r="E20" s="982"/>
      <c r="F20" s="1013"/>
      <c r="G20" s="627"/>
      <c r="H20" s="982"/>
      <c r="I20" s="982"/>
      <c r="J20" s="982"/>
      <c r="K20" s="982"/>
      <c r="L20" s="982"/>
      <c r="M20" s="982"/>
      <c r="N20" s="982"/>
      <c r="O20" s="627"/>
      <c r="P20" s="627"/>
      <c r="Q20" s="982"/>
      <c r="R20" s="982"/>
      <c r="S20" s="982"/>
      <c r="T20" s="982"/>
      <c r="U20" s="982"/>
      <c r="V20" s="982"/>
      <c r="W20" s="982"/>
      <c r="X20" s="982"/>
      <c r="Y20" s="982"/>
      <c r="Z20" s="982"/>
      <c r="AC20" s="10">
        <f>他の建築主入力!F6</f>
        <v>0</v>
      </c>
    </row>
    <row r="21" spans="1:29" ht="15.95" customHeight="1">
      <c r="A21" s="10" t="s">
        <v>3092</v>
      </c>
      <c r="AC21" s="10">
        <f>他の建築主入力!F7</f>
        <v>0</v>
      </c>
    </row>
    <row r="22" spans="1:29" ht="15.95" customHeight="1">
      <c r="A22" s="1593" t="s">
        <v>3081</v>
      </c>
      <c r="B22" s="1593"/>
      <c r="C22" s="1593"/>
      <c r="F22" s="1011" t="str">
        <f>項目一覧!$C$55</f>
        <v/>
      </c>
      <c r="AC22" s="10">
        <f>他の建築主入力!F8</f>
        <v>0</v>
      </c>
    </row>
    <row r="23" spans="1:29" ht="15.95" customHeight="1">
      <c r="A23" s="10" t="s">
        <v>3093</v>
      </c>
      <c r="F23" s="1011"/>
      <c r="AC23" s="1012" t="s">
        <v>3105</v>
      </c>
    </row>
    <row r="24" spans="1:29" ht="15.95" customHeight="1">
      <c r="F24" s="1011" t="str">
        <f>項目一覧!$C$59</f>
        <v/>
      </c>
      <c r="AC24" s="10">
        <f>他の建築主入力!F13</f>
        <v>0</v>
      </c>
    </row>
    <row r="25" spans="1:29" ht="15.95" customHeight="1">
      <c r="A25" s="1593" t="s">
        <v>2601</v>
      </c>
      <c r="B25" s="1593"/>
      <c r="C25" s="1593"/>
      <c r="F25" s="1011" t="str">
        <f>項目一覧!$C$60</f>
        <v/>
      </c>
      <c r="AC25" s="10">
        <f>他の建築主入力!F14</f>
        <v>0</v>
      </c>
    </row>
    <row r="26" spans="1:29" ht="15.95" customHeight="1">
      <c r="A26" s="1593" t="s">
        <v>3082</v>
      </c>
      <c r="B26" s="1593"/>
      <c r="C26" s="1593"/>
      <c r="F26" s="1011" t="str">
        <f>項目一覧!$C$61</f>
        <v/>
      </c>
      <c r="AC26" s="10">
        <f>他の建築主入力!F15</f>
        <v>0</v>
      </c>
    </row>
    <row r="27" spans="1:29" ht="15.95" customHeight="1">
      <c r="A27" s="1593" t="s">
        <v>2600</v>
      </c>
      <c r="B27" s="1593"/>
      <c r="C27" s="1593"/>
      <c r="F27" s="1011" t="str">
        <f>項目一覧!$C$62</f>
        <v/>
      </c>
      <c r="AC27" s="10">
        <f>他の建築主入力!F16</f>
        <v>0</v>
      </c>
    </row>
    <row r="28" spans="1:29" ht="15.95" customHeight="1">
      <c r="A28" s="627"/>
      <c r="B28" s="627"/>
      <c r="C28" s="982"/>
      <c r="D28" s="982"/>
      <c r="E28" s="982"/>
      <c r="F28" s="1013"/>
      <c r="G28" s="627"/>
      <c r="H28" s="982"/>
      <c r="I28" s="982"/>
      <c r="J28" s="982"/>
      <c r="K28" s="982"/>
      <c r="L28" s="982"/>
      <c r="M28" s="982"/>
      <c r="N28" s="982"/>
      <c r="O28" s="627"/>
      <c r="P28" s="627"/>
      <c r="Q28" s="982"/>
      <c r="R28" s="982"/>
      <c r="S28" s="982"/>
      <c r="T28" s="982"/>
      <c r="U28" s="982"/>
      <c r="V28" s="982"/>
      <c r="W28" s="982"/>
      <c r="X28" s="982"/>
      <c r="Y28" s="982"/>
      <c r="Z28" s="982"/>
      <c r="AC28" s="1012" t="s">
        <v>3106</v>
      </c>
    </row>
    <row r="29" spans="1:29" ht="15.95" customHeight="1">
      <c r="A29" s="10" t="s">
        <v>555</v>
      </c>
      <c r="AC29" s="10">
        <f>他の建築主入力!F20</f>
        <v>0</v>
      </c>
    </row>
    <row r="30" spans="1:29" ht="15.95" customHeight="1">
      <c r="A30" s="1593" t="s">
        <v>3081</v>
      </c>
      <c r="B30" s="1593"/>
      <c r="C30" s="1593"/>
      <c r="F30" s="1011" t="str">
        <f>項目一覧!$C$46</f>
        <v/>
      </c>
      <c r="AC30" s="10">
        <f>他の建築主入力!F21</f>
        <v>0</v>
      </c>
    </row>
    <row r="31" spans="1:29" ht="15.95" customHeight="1">
      <c r="A31" s="10" t="s">
        <v>3093</v>
      </c>
      <c r="F31" s="1011"/>
      <c r="AC31" s="10">
        <f>他の建築主入力!F22</f>
        <v>0</v>
      </c>
    </row>
    <row r="32" spans="1:29" ht="15.95" customHeight="1">
      <c r="F32" s="1011" t="str">
        <f>項目一覧!$C$50</f>
        <v/>
      </c>
      <c r="AC32" s="10">
        <f>他の建築主入力!F23</f>
        <v>0</v>
      </c>
    </row>
    <row r="33" spans="1:35" ht="15.95" customHeight="1">
      <c r="A33" s="1593" t="s">
        <v>2601</v>
      </c>
      <c r="B33" s="1593"/>
      <c r="C33" s="1593"/>
      <c r="F33" s="1011" t="str">
        <f>項目一覧!$C$51</f>
        <v/>
      </c>
      <c r="AC33" s="10">
        <f>他の建築主入力!F24</f>
        <v>0</v>
      </c>
    </row>
    <row r="34" spans="1:35" ht="15.95" customHeight="1">
      <c r="A34" s="1593" t="s">
        <v>3082</v>
      </c>
      <c r="B34" s="1593"/>
      <c r="C34" s="1593"/>
      <c r="F34" s="1011" t="str">
        <f>項目一覧!$C$52</f>
        <v/>
      </c>
    </row>
    <row r="35" spans="1:35" ht="15.95" customHeight="1">
      <c r="A35" s="1593" t="s">
        <v>2600</v>
      </c>
      <c r="B35" s="1593"/>
      <c r="C35" s="1593"/>
      <c r="F35" s="1011" t="str">
        <f>項目一覧!$C$53</f>
        <v/>
      </c>
    </row>
    <row r="36" spans="1:35" ht="15.95" customHeight="1">
      <c r="A36" s="627"/>
      <c r="B36" s="627"/>
      <c r="C36" s="982"/>
      <c r="D36" s="982"/>
      <c r="E36" s="982"/>
      <c r="F36" s="1013"/>
      <c r="G36" s="627"/>
      <c r="H36" s="982"/>
      <c r="I36" s="982"/>
      <c r="J36" s="982"/>
      <c r="K36" s="982"/>
      <c r="L36" s="982"/>
      <c r="M36" s="982"/>
      <c r="N36" s="982"/>
      <c r="O36" s="627"/>
      <c r="P36" s="627"/>
      <c r="Q36" s="982"/>
      <c r="R36" s="982"/>
      <c r="S36" s="982"/>
      <c r="T36" s="982"/>
      <c r="U36" s="982"/>
      <c r="V36" s="982"/>
      <c r="W36" s="982"/>
      <c r="X36" s="982"/>
      <c r="Y36" s="982"/>
      <c r="Z36" s="982"/>
      <c r="AI36" s="407"/>
    </row>
    <row r="37" spans="1:35" ht="15.95" customHeight="1">
      <c r="A37" s="10" t="s">
        <v>554</v>
      </c>
    </row>
    <row r="38" spans="1:35" ht="15.95" customHeight="1">
      <c r="A38" s="10" t="s">
        <v>2573</v>
      </c>
      <c r="G38" s="1294" t="s">
        <v>3230</v>
      </c>
      <c r="H38" s="1294"/>
      <c r="I38" s="1294"/>
      <c r="J38" s="1294"/>
      <c r="K38" s="1294"/>
      <c r="L38" s="1294"/>
      <c r="M38" s="1294"/>
      <c r="N38" s="10" t="s">
        <v>3231</v>
      </c>
    </row>
    <row r="39" spans="1:35" ht="15.95" customHeight="1">
      <c r="A39" s="10" t="s">
        <v>3083</v>
      </c>
      <c r="G39" s="1594" t="s">
        <v>3232</v>
      </c>
      <c r="H39" s="1594"/>
      <c r="I39" s="1594"/>
      <c r="J39" s="1594"/>
      <c r="K39" s="1594"/>
      <c r="L39" s="1594"/>
      <c r="M39" s="1594"/>
      <c r="N39" s="1594"/>
    </row>
    <row r="40" spans="1:35" ht="15.95" customHeight="1">
      <c r="A40" s="10" t="s">
        <v>3084</v>
      </c>
      <c r="G40" s="10" t="s">
        <v>553</v>
      </c>
    </row>
    <row r="41" spans="1:35" ht="15.95" customHeight="1">
      <c r="A41" s="627"/>
      <c r="B41" s="627"/>
      <c r="C41" s="982"/>
      <c r="D41" s="982"/>
      <c r="E41" s="982"/>
      <c r="F41" s="627"/>
      <c r="G41" s="627"/>
      <c r="H41" s="982"/>
      <c r="I41" s="982"/>
      <c r="J41" s="982"/>
      <c r="K41" s="982"/>
      <c r="L41" s="982"/>
      <c r="M41" s="982"/>
      <c r="N41" s="982"/>
      <c r="O41" s="627"/>
      <c r="P41" s="627"/>
      <c r="Q41" s="982"/>
      <c r="R41" s="982"/>
      <c r="S41" s="982"/>
      <c r="T41" s="982"/>
      <c r="U41" s="982"/>
      <c r="V41" s="982"/>
      <c r="W41" s="982"/>
      <c r="X41" s="982"/>
      <c r="Y41" s="982"/>
      <c r="Z41" s="982"/>
    </row>
    <row r="42" spans="1:35" ht="15.95" customHeight="1">
      <c r="A42" s="10" t="s">
        <v>552</v>
      </c>
    </row>
    <row r="43" spans="1:35" ht="15.95" customHeight="1">
      <c r="A43" s="1593" t="s">
        <v>3081</v>
      </c>
      <c r="B43" s="1593"/>
      <c r="C43" s="1593"/>
    </row>
    <row r="44" spans="1:35" ht="15.95" customHeight="1">
      <c r="A44" s="1593" t="s">
        <v>3085</v>
      </c>
      <c r="B44" s="1593"/>
      <c r="C44" s="1593"/>
    </row>
    <row r="45" spans="1:35" ht="15.95" customHeight="1">
      <c r="A45" s="1593" t="s">
        <v>2601</v>
      </c>
      <c r="B45" s="1593"/>
      <c r="C45" s="1593"/>
    </row>
    <row r="46" spans="1:35" ht="15.95" customHeight="1">
      <c r="A46" s="1593" t="s">
        <v>3082</v>
      </c>
      <c r="B46" s="1593"/>
      <c r="C46" s="1593"/>
    </row>
    <row r="47" spans="1:35" ht="15.95" customHeight="1">
      <c r="A47" s="1593" t="s">
        <v>2600</v>
      </c>
      <c r="B47" s="1593"/>
      <c r="C47" s="1593"/>
    </row>
    <row r="48" spans="1:35" ht="15.95" customHeight="1">
      <c r="A48" s="627"/>
      <c r="B48" s="627"/>
      <c r="C48" s="982"/>
      <c r="D48" s="982"/>
      <c r="E48" s="982"/>
      <c r="F48" s="627"/>
      <c r="G48" s="627"/>
      <c r="H48" s="982"/>
      <c r="I48" s="982"/>
      <c r="J48" s="982"/>
      <c r="K48" s="982"/>
      <c r="L48" s="982"/>
      <c r="M48" s="982"/>
      <c r="N48" s="982"/>
      <c r="O48" s="627"/>
      <c r="P48" s="627"/>
      <c r="Q48" s="982"/>
      <c r="R48" s="982"/>
      <c r="S48" s="982"/>
      <c r="T48" s="982"/>
      <c r="U48" s="982"/>
      <c r="V48" s="982"/>
      <c r="W48" s="982"/>
      <c r="X48" s="982"/>
      <c r="Y48" s="982"/>
      <c r="Z48" s="982"/>
    </row>
    <row r="49" spans="1:31" ht="15.95" customHeight="1">
      <c r="A49" s="10" t="s">
        <v>551</v>
      </c>
    </row>
    <row r="52" spans="1:31" ht="15.95" customHeight="1">
      <c r="A52" s="1014" t="s">
        <v>3094</v>
      </c>
      <c r="B52" s="1014"/>
      <c r="C52" s="1015"/>
      <c r="D52" s="1015"/>
      <c r="E52" s="1015"/>
      <c r="F52" s="1015"/>
      <c r="G52" s="1014"/>
      <c r="H52" s="1014"/>
      <c r="I52" s="1015"/>
      <c r="J52" s="1015"/>
      <c r="K52" s="1015"/>
      <c r="L52" s="1015"/>
      <c r="M52" s="1015"/>
      <c r="N52" s="1015"/>
      <c r="O52" s="1015"/>
      <c r="P52" s="1014"/>
      <c r="Q52" s="1014"/>
      <c r="R52" s="1015"/>
      <c r="S52" s="1015"/>
      <c r="T52" s="1015"/>
      <c r="U52" s="1015"/>
      <c r="V52" s="1015"/>
      <c r="W52" s="1015"/>
      <c r="X52" s="1015"/>
      <c r="Y52" s="1015"/>
      <c r="Z52" s="1015"/>
    </row>
    <row r="53" spans="1:31" ht="15.95" customHeight="1">
      <c r="A53" s="10" t="s">
        <v>3474</v>
      </c>
    </row>
    <row r="54" spans="1:31" ht="15.95" customHeight="1">
      <c r="A54" s="10" t="s">
        <v>3475</v>
      </c>
      <c r="G54" s="1592" t="str">
        <f>IF(項目一覧!$C$155="","　　　　　年　　　　月　　　　日",項目一覧!$C$155)</f>
        <v>　　　　　年　　　　月　　　　日</v>
      </c>
      <c r="H54" s="1592"/>
      <c r="I54" s="1592"/>
      <c r="J54" s="1592"/>
      <c r="K54" s="1592"/>
      <c r="L54" s="1592"/>
      <c r="M54" s="1592"/>
      <c r="N54" s="1592"/>
      <c r="O54" s="1592"/>
      <c r="P54" s="1592"/>
      <c r="Y54" s="1294"/>
      <c r="Z54" s="1294"/>
      <c r="AB54" s="1169" t="s">
        <v>3556</v>
      </c>
      <c r="AC54" s="1170"/>
      <c r="AD54" s="1170"/>
      <c r="AE54" s="1171"/>
    </row>
    <row r="55" spans="1:31" ht="15.95" customHeight="1">
      <c r="A55" s="10" t="s">
        <v>3476</v>
      </c>
      <c r="G55" s="1592" t="str">
        <f>IF(項目一覧!$C$156="","　　　　　年　　　　月　　　　日",項目一覧!$C$156)</f>
        <v>　　　　　年　　　　月　　　　日</v>
      </c>
      <c r="H55" s="1592"/>
      <c r="I55" s="1592"/>
      <c r="J55" s="1592"/>
      <c r="K55" s="1592"/>
      <c r="L55" s="1592"/>
      <c r="M55" s="1592"/>
      <c r="N55" s="1592"/>
      <c r="O55" s="1592"/>
      <c r="P55" s="1592"/>
      <c r="Y55" s="1294"/>
      <c r="Z55" s="1294"/>
      <c r="AB55" s="1622" t="str">
        <f>IF(項目一覧!$C$155="","",DATEDIF(G54,G55,"M"))</f>
        <v/>
      </c>
      <c r="AC55" s="1623"/>
      <c r="AD55" s="1623"/>
      <c r="AE55" s="1624"/>
    </row>
    <row r="56" spans="1:31" ht="15.95" customHeight="1">
      <c r="A56" s="627"/>
      <c r="B56" s="627"/>
      <c r="C56" s="982"/>
      <c r="D56" s="982"/>
      <c r="E56" s="982"/>
      <c r="F56" s="982"/>
      <c r="G56" s="627"/>
      <c r="H56" s="627"/>
      <c r="I56" s="982"/>
      <c r="J56" s="982"/>
      <c r="K56" s="982"/>
      <c r="L56" s="982"/>
      <c r="M56" s="982"/>
      <c r="N56" s="982"/>
      <c r="O56" s="982"/>
      <c r="P56" s="627"/>
      <c r="Q56" s="627"/>
      <c r="R56" s="982"/>
      <c r="S56" s="982"/>
      <c r="T56" s="982"/>
      <c r="U56" s="982"/>
      <c r="V56" s="982"/>
      <c r="W56" s="982"/>
      <c r="X56" s="982"/>
      <c r="Y56" s="982"/>
      <c r="Z56" s="982"/>
    </row>
    <row r="57" spans="1:31" ht="15.95" customHeight="1">
      <c r="A57" s="10" t="s">
        <v>3489</v>
      </c>
    </row>
    <row r="58" spans="1:31" ht="15.95" customHeight="1">
      <c r="A58" s="10" t="s">
        <v>3477</v>
      </c>
      <c r="G58" s="1017" t="s">
        <v>3104</v>
      </c>
      <c r="H58" s="10" t="s">
        <v>3107</v>
      </c>
      <c r="L58" s="1017" t="s">
        <v>3108</v>
      </c>
      <c r="M58" s="431" t="s">
        <v>3109</v>
      </c>
      <c r="P58" s="431"/>
      <c r="Q58" s="431"/>
      <c r="S58" s="1017" t="s">
        <v>3110</v>
      </c>
      <c r="T58" s="431" t="s">
        <v>3111</v>
      </c>
    </row>
    <row r="59" spans="1:31" ht="15.95" customHeight="1">
      <c r="G59" s="1017" t="s">
        <v>3112</v>
      </c>
      <c r="H59" s="431" t="s">
        <v>3113</v>
      </c>
      <c r="K59" s="429"/>
      <c r="L59" s="1017" t="s">
        <v>3114</v>
      </c>
      <c r="M59" s="10" t="s">
        <v>3115</v>
      </c>
      <c r="N59" s="429"/>
      <c r="O59" s="431"/>
      <c r="P59" s="431"/>
      <c r="Q59" s="431"/>
      <c r="R59" s="429"/>
      <c r="S59" s="1017" t="s">
        <v>3132</v>
      </c>
      <c r="T59" s="10" t="s">
        <v>3133</v>
      </c>
      <c r="U59" s="429"/>
    </row>
    <row r="60" spans="1:31" ht="15.95" customHeight="1">
      <c r="N60" s="420"/>
      <c r="T60" s="428"/>
    </row>
    <row r="61" spans="1:31" ht="15.95" customHeight="1">
      <c r="A61" s="10" t="s">
        <v>3478</v>
      </c>
      <c r="F61" s="1017"/>
      <c r="J61" s="1017" t="s">
        <v>3479</v>
      </c>
      <c r="K61" s="10" t="s">
        <v>3480</v>
      </c>
      <c r="L61" s="1017"/>
      <c r="R61" s="1017" t="s">
        <v>3481</v>
      </c>
      <c r="S61" s="10" t="s">
        <v>3482</v>
      </c>
      <c r="V61" s="428"/>
    </row>
    <row r="62" spans="1:31" ht="15.95" customHeight="1">
      <c r="F62" s="1017"/>
      <c r="J62" s="1017" t="s">
        <v>3483</v>
      </c>
      <c r="K62" s="10" t="s">
        <v>3484</v>
      </c>
      <c r="L62" s="1017"/>
      <c r="T62" s="1017"/>
      <c r="X62" s="431"/>
    </row>
    <row r="63" spans="1:31" ht="15.95" customHeight="1">
      <c r="F63" s="1017"/>
      <c r="J63" s="1017" t="s">
        <v>3485</v>
      </c>
      <c r="K63" s="10" t="s">
        <v>3486</v>
      </c>
      <c r="L63" s="1017"/>
      <c r="R63" s="1017" t="s">
        <v>3487</v>
      </c>
      <c r="S63" s="10" t="s">
        <v>3488</v>
      </c>
      <c r="T63" s="1017"/>
      <c r="X63" s="431"/>
    </row>
    <row r="64" spans="1:31" ht="15.95" customHeight="1">
      <c r="A64" s="627"/>
      <c r="B64" s="627"/>
      <c r="C64" s="982"/>
      <c r="D64" s="982"/>
      <c r="E64" s="982"/>
      <c r="F64" s="982"/>
      <c r="G64" s="627"/>
      <c r="H64" s="627"/>
      <c r="I64" s="982"/>
      <c r="J64" s="982"/>
      <c r="K64" s="982"/>
      <c r="L64" s="982"/>
      <c r="M64" s="982"/>
      <c r="N64" s="982"/>
      <c r="O64" s="982"/>
      <c r="P64" s="627"/>
      <c r="Q64" s="627"/>
      <c r="R64" s="982"/>
      <c r="S64" s="982"/>
      <c r="T64" s="982"/>
      <c r="U64" s="982"/>
      <c r="V64" s="982"/>
      <c r="W64" s="982"/>
      <c r="X64" s="982"/>
      <c r="Y64" s="982"/>
      <c r="Z64" s="982"/>
    </row>
    <row r="65" spans="1:26" ht="15.95" customHeight="1">
      <c r="A65" s="10" t="s">
        <v>3490</v>
      </c>
    </row>
    <row r="66" spans="1:26" ht="15.95" customHeight="1">
      <c r="A66" s="10" t="s">
        <v>3086</v>
      </c>
      <c r="F66" s="10" t="str">
        <f>IF(項目一覧!$C$69=0,"",IF(項目一覧!$C$71=0,項目一覧!$C$69&amp;項目一覧!$C$70,項目一覧!$C$69&amp;項目一覧!$C$70&amp;項目一覧!$C$71))</f>
        <v/>
      </c>
    </row>
    <row r="67" spans="1:26" ht="15.95" customHeight="1">
      <c r="A67" s="10" t="s">
        <v>3091</v>
      </c>
      <c r="G67" s="1017" t="s">
        <v>3104</v>
      </c>
      <c r="H67" s="10" t="s">
        <v>3134</v>
      </c>
      <c r="R67" s="1017" t="s">
        <v>3108</v>
      </c>
      <c r="S67" s="10" t="s">
        <v>3136</v>
      </c>
    </row>
    <row r="68" spans="1:26" ht="15.95" customHeight="1">
      <c r="G68" s="1017" t="s">
        <v>3106</v>
      </c>
      <c r="H68" s="10" t="s">
        <v>3135</v>
      </c>
      <c r="R68" s="1017" t="s">
        <v>3137</v>
      </c>
      <c r="S68" s="10" t="s">
        <v>3138</v>
      </c>
      <c r="Y68" s="431"/>
    </row>
    <row r="69" spans="1:26" ht="15.95" customHeight="1">
      <c r="G69" s="1017" t="s">
        <v>3139</v>
      </c>
      <c r="H69" s="10" t="s">
        <v>3140</v>
      </c>
    </row>
    <row r="70" spans="1:26" ht="15.95" customHeight="1">
      <c r="A70" s="627"/>
      <c r="B70" s="627"/>
      <c r="C70" s="982"/>
      <c r="D70" s="982"/>
      <c r="E70" s="982"/>
      <c r="F70" s="982"/>
      <c r="G70" s="627"/>
      <c r="H70" s="627"/>
      <c r="I70" s="982"/>
      <c r="J70" s="982"/>
      <c r="K70" s="982"/>
      <c r="L70" s="982"/>
      <c r="M70" s="982"/>
      <c r="N70" s="982"/>
      <c r="O70" s="982"/>
      <c r="P70" s="627"/>
      <c r="Q70" s="627"/>
      <c r="R70" s="982"/>
      <c r="S70" s="982"/>
      <c r="T70" s="982"/>
      <c r="U70" s="982"/>
      <c r="V70" s="982"/>
      <c r="W70" s="982"/>
      <c r="X70" s="982"/>
      <c r="Y70" s="982"/>
      <c r="Z70" s="982"/>
    </row>
    <row r="71" spans="1:26" ht="15.95" customHeight="1">
      <c r="A71" s="10" t="s">
        <v>3098</v>
      </c>
      <c r="G71" s="1016" t="s">
        <v>2008</v>
      </c>
      <c r="H71" s="10" t="s">
        <v>3145</v>
      </c>
      <c r="K71" s="1017" t="s">
        <v>3117</v>
      </c>
      <c r="L71" s="10" t="s">
        <v>129</v>
      </c>
      <c r="O71" s="1017" t="s">
        <v>3106</v>
      </c>
      <c r="P71" s="10" t="s">
        <v>128</v>
      </c>
      <c r="S71" s="1017" t="s">
        <v>3146</v>
      </c>
      <c r="T71" s="10" t="s">
        <v>127</v>
      </c>
    </row>
    <row r="72" spans="1:26" ht="15.95" customHeight="1">
      <c r="A72" s="627"/>
      <c r="B72" s="627"/>
      <c r="C72" s="982"/>
      <c r="D72" s="982"/>
      <c r="E72" s="982"/>
      <c r="F72" s="1018"/>
      <c r="G72" s="982"/>
      <c r="H72" s="982"/>
      <c r="I72" s="982"/>
      <c r="J72" s="982"/>
      <c r="K72" s="982"/>
      <c r="L72" s="982"/>
      <c r="M72" s="982"/>
      <c r="N72" s="627"/>
      <c r="O72" s="627"/>
      <c r="P72" s="982"/>
      <c r="Q72" s="982"/>
      <c r="R72" s="982"/>
      <c r="S72" s="982"/>
      <c r="T72" s="982"/>
      <c r="U72" s="982"/>
      <c r="V72" s="982"/>
      <c r="W72" s="627"/>
      <c r="X72" s="982"/>
      <c r="Y72" s="982"/>
      <c r="Z72" s="982"/>
    </row>
    <row r="73" spans="1:26" ht="15.95" customHeight="1">
      <c r="A73" s="10" t="s">
        <v>3101</v>
      </c>
      <c r="F73" s="1016" t="s">
        <v>2008</v>
      </c>
      <c r="G73" s="10" t="s">
        <v>3141</v>
      </c>
      <c r="M73" s="420" t="s">
        <v>295</v>
      </c>
      <c r="O73" s="1016"/>
      <c r="P73" s="1016"/>
      <c r="Q73" s="1016"/>
      <c r="R73" s="1016"/>
      <c r="S73" s="1016"/>
      <c r="T73" s="1016"/>
      <c r="U73" s="1016"/>
      <c r="V73" s="1016"/>
      <c r="W73" s="10" t="s">
        <v>318</v>
      </c>
    </row>
    <row r="74" spans="1:26" ht="15.95" customHeight="1">
      <c r="F74" s="1016" t="s">
        <v>3142</v>
      </c>
      <c r="G74" s="10" t="s">
        <v>3143</v>
      </c>
      <c r="M74" s="420" t="s">
        <v>295</v>
      </c>
      <c r="O74" s="1016"/>
      <c r="P74" s="1016"/>
      <c r="Q74" s="1016"/>
      <c r="R74" s="1016"/>
      <c r="S74" s="1016"/>
      <c r="T74" s="1016"/>
      <c r="U74" s="1016"/>
      <c r="V74" s="1016"/>
      <c r="W74" s="10" t="s">
        <v>318</v>
      </c>
    </row>
    <row r="75" spans="1:26" ht="15.95" customHeight="1">
      <c r="F75" s="1016" t="s">
        <v>39</v>
      </c>
      <c r="G75" s="10" t="s">
        <v>3144</v>
      </c>
      <c r="M75" s="420" t="s">
        <v>295</v>
      </c>
      <c r="O75" s="1016"/>
      <c r="P75" s="1016"/>
      <c r="Q75" s="1016"/>
      <c r="R75" s="1016"/>
      <c r="S75" s="1016"/>
      <c r="T75" s="1016"/>
      <c r="U75" s="1016"/>
      <c r="V75" s="1016"/>
      <c r="W75" s="10" t="s">
        <v>318</v>
      </c>
    </row>
    <row r="76" spans="1:26" ht="15.95" customHeight="1">
      <c r="A76" s="627"/>
      <c r="B76" s="627"/>
      <c r="C76" s="982"/>
      <c r="D76" s="982"/>
      <c r="E76" s="982"/>
      <c r="F76" s="982"/>
      <c r="G76" s="627"/>
      <c r="H76" s="627"/>
      <c r="I76" s="982"/>
      <c r="J76" s="982"/>
      <c r="K76" s="982"/>
      <c r="L76" s="982"/>
      <c r="M76" s="982"/>
      <c r="N76" s="982"/>
      <c r="O76" s="982"/>
      <c r="P76" s="627"/>
      <c r="Q76" s="627"/>
      <c r="R76" s="982"/>
      <c r="S76" s="982"/>
      <c r="T76" s="982"/>
      <c r="U76" s="982"/>
      <c r="V76" s="982"/>
      <c r="W76" s="982"/>
      <c r="X76" s="982"/>
      <c r="Y76" s="982"/>
      <c r="Z76" s="982"/>
    </row>
    <row r="77" spans="1:26" ht="15.95" customHeight="1">
      <c r="A77" s="10" t="s">
        <v>3102</v>
      </c>
    </row>
    <row r="78" spans="1:26" ht="15.95" customHeight="1">
      <c r="A78" s="10" t="s">
        <v>3087</v>
      </c>
      <c r="F78" s="420" t="s">
        <v>295</v>
      </c>
      <c r="L78" s="10" t="s">
        <v>318</v>
      </c>
      <c r="M78" s="420" t="s">
        <v>295</v>
      </c>
      <c r="S78" s="10" t="s">
        <v>318</v>
      </c>
      <c r="T78" s="420" t="s">
        <v>295</v>
      </c>
      <c r="Z78" s="10" t="s">
        <v>318</v>
      </c>
    </row>
    <row r="79" spans="1:26" ht="15.95" customHeight="1">
      <c r="A79" s="10" t="s">
        <v>3088</v>
      </c>
      <c r="F79" s="1159"/>
      <c r="G79" s="1016" t="s">
        <v>3147</v>
      </c>
      <c r="H79" s="10" t="s">
        <v>3148</v>
      </c>
      <c r="M79" s="1159"/>
      <c r="N79" s="1016" t="s">
        <v>3164</v>
      </c>
      <c r="O79" s="10" t="s">
        <v>3148</v>
      </c>
      <c r="T79" s="1159"/>
      <c r="U79" s="1016" t="s">
        <v>3164</v>
      </c>
      <c r="V79" s="10" t="s">
        <v>3148</v>
      </c>
    </row>
    <row r="80" spans="1:26" ht="12" customHeight="1">
      <c r="F80" s="1159"/>
      <c r="G80" s="1016" t="s">
        <v>3149</v>
      </c>
      <c r="H80" s="10" t="s">
        <v>3472</v>
      </c>
      <c r="M80" s="1159"/>
      <c r="N80" s="1016" t="s">
        <v>44</v>
      </c>
      <c r="O80" s="10" t="s">
        <v>3472</v>
      </c>
      <c r="T80" s="1159"/>
      <c r="U80" s="1016" t="s">
        <v>3172</v>
      </c>
      <c r="V80" s="10" t="s">
        <v>3472</v>
      </c>
    </row>
    <row r="81" spans="1:25" ht="12" customHeight="1">
      <c r="F81" s="1159"/>
      <c r="G81" s="1016"/>
      <c r="H81" s="10" t="s">
        <v>3473</v>
      </c>
      <c r="M81" s="1159"/>
      <c r="N81" s="1016"/>
      <c r="O81" s="10" t="s">
        <v>3473</v>
      </c>
      <c r="T81" s="1159"/>
      <c r="U81" s="1016"/>
      <c r="V81" s="10" t="s">
        <v>3473</v>
      </c>
    </row>
    <row r="82" spans="1:25" ht="15.95" customHeight="1">
      <c r="F82" s="1159"/>
      <c r="G82" s="1016" t="s">
        <v>3150</v>
      </c>
      <c r="H82" s="10" t="s">
        <v>3151</v>
      </c>
      <c r="M82" s="1159"/>
      <c r="N82" s="1016" t="s">
        <v>3165</v>
      </c>
      <c r="O82" s="10" t="s">
        <v>3151</v>
      </c>
      <c r="T82" s="1159"/>
      <c r="U82" s="1016" t="s">
        <v>39</v>
      </c>
      <c r="V82" s="10" t="s">
        <v>3151</v>
      </c>
    </row>
    <row r="83" spans="1:25" ht="15.95" customHeight="1">
      <c r="F83" s="1159"/>
      <c r="G83" s="1016" t="s">
        <v>1996</v>
      </c>
      <c r="H83" s="10" t="s">
        <v>3152</v>
      </c>
      <c r="M83" s="1159"/>
      <c r="N83" s="1016" t="s">
        <v>3166</v>
      </c>
      <c r="O83" s="10" t="s">
        <v>3152</v>
      </c>
      <c r="T83" s="1159"/>
      <c r="U83" s="1016" t="s">
        <v>1996</v>
      </c>
      <c r="V83" s="10" t="s">
        <v>3152</v>
      </c>
    </row>
    <row r="84" spans="1:25" ht="15.95" customHeight="1">
      <c r="F84" s="1159"/>
      <c r="G84" s="1016" t="s">
        <v>3153</v>
      </c>
      <c r="H84" s="10" t="s">
        <v>3154</v>
      </c>
      <c r="M84" s="1159"/>
      <c r="N84" s="1016" t="s">
        <v>3167</v>
      </c>
      <c r="O84" s="10" t="s">
        <v>3154</v>
      </c>
      <c r="T84" s="1159"/>
      <c r="U84" s="1016" t="s">
        <v>1998</v>
      </c>
      <c r="V84" s="10" t="s">
        <v>3154</v>
      </c>
    </row>
    <row r="85" spans="1:25" ht="15.95" customHeight="1">
      <c r="F85" s="1159"/>
      <c r="G85" s="1016" t="s">
        <v>3155</v>
      </c>
      <c r="H85" s="10" t="s">
        <v>3156</v>
      </c>
      <c r="M85" s="1159"/>
      <c r="N85" s="1016" t="s">
        <v>1993</v>
      </c>
      <c r="O85" s="10" t="s">
        <v>3156</v>
      </c>
      <c r="T85" s="1159"/>
      <c r="U85" s="1016" t="s">
        <v>3173</v>
      </c>
      <c r="V85" s="10" t="s">
        <v>3156</v>
      </c>
    </row>
    <row r="86" spans="1:25" ht="15.95" customHeight="1">
      <c r="F86" s="1159"/>
      <c r="G86" s="1016" t="s">
        <v>3157</v>
      </c>
      <c r="H86" s="10" t="s">
        <v>3158</v>
      </c>
      <c r="M86" s="1159"/>
      <c r="N86" s="1016" t="s">
        <v>3168</v>
      </c>
      <c r="O86" s="10" t="s">
        <v>3158</v>
      </c>
      <c r="T86" s="1159"/>
      <c r="U86" s="1016" t="s">
        <v>1997</v>
      </c>
      <c r="V86" s="10" t="s">
        <v>3158</v>
      </c>
    </row>
    <row r="87" spans="1:25" ht="15.95" customHeight="1">
      <c r="F87" s="1159"/>
      <c r="G87" s="10" t="s">
        <v>3453</v>
      </c>
      <c r="M87" s="1159"/>
      <c r="N87" s="10" t="s">
        <v>3453</v>
      </c>
      <c r="T87" s="1159"/>
      <c r="U87" s="10" t="s">
        <v>3453</v>
      </c>
    </row>
    <row r="88" spans="1:25" ht="8.1" customHeight="1">
      <c r="F88" s="1159"/>
      <c r="M88" s="1159"/>
      <c r="T88" s="1159"/>
    </row>
    <row r="89" spans="1:25" ht="15.95" customHeight="1">
      <c r="A89" s="1160" t="s">
        <v>3089</v>
      </c>
      <c r="F89" s="1159"/>
      <c r="G89" s="1016" t="s">
        <v>3159</v>
      </c>
      <c r="H89" s="10" t="s">
        <v>3160</v>
      </c>
      <c r="M89" s="1159"/>
      <c r="N89" s="1016" t="s">
        <v>3164</v>
      </c>
      <c r="O89" s="10" t="s">
        <v>3160</v>
      </c>
      <c r="T89" s="1159"/>
      <c r="U89" s="1016" t="s">
        <v>3164</v>
      </c>
      <c r="V89" s="10" t="s">
        <v>3160</v>
      </c>
    </row>
    <row r="90" spans="1:25" ht="15.95" customHeight="1">
      <c r="F90" s="1159"/>
      <c r="G90" s="1016" t="s">
        <v>44</v>
      </c>
      <c r="H90" s="10" t="s">
        <v>3171</v>
      </c>
      <c r="M90" s="1159"/>
      <c r="N90" s="1016" t="s">
        <v>44</v>
      </c>
      <c r="O90" s="10" t="s">
        <v>3171</v>
      </c>
      <c r="T90" s="1159"/>
      <c r="U90" s="1016" t="s">
        <v>3174</v>
      </c>
      <c r="V90" s="10" t="s">
        <v>3171</v>
      </c>
    </row>
    <row r="91" spans="1:25" ht="15.95" customHeight="1">
      <c r="F91" s="1159"/>
      <c r="G91" s="1016" t="s">
        <v>39</v>
      </c>
      <c r="H91" s="10" t="s">
        <v>3228</v>
      </c>
      <c r="M91" s="1159"/>
      <c r="N91" s="1016" t="s">
        <v>39</v>
      </c>
      <c r="O91" s="10" t="s">
        <v>3228</v>
      </c>
      <c r="T91" s="1159"/>
      <c r="U91" s="1016" t="s">
        <v>39</v>
      </c>
      <c r="V91" s="10" t="s">
        <v>3228</v>
      </c>
    </row>
    <row r="92" spans="1:25" ht="15.95" customHeight="1">
      <c r="F92" s="1159"/>
      <c r="G92" s="1016" t="s">
        <v>1996</v>
      </c>
      <c r="H92" s="10" t="s">
        <v>3161</v>
      </c>
      <c r="M92" s="1159"/>
      <c r="N92" s="1016" t="s">
        <v>3169</v>
      </c>
      <c r="O92" s="10" t="s">
        <v>3161</v>
      </c>
      <c r="T92" s="1159"/>
      <c r="U92" s="1016" t="s">
        <v>1996</v>
      </c>
      <c r="V92" s="10" t="s">
        <v>3161</v>
      </c>
    </row>
    <row r="93" spans="1:25" ht="15.95" customHeight="1">
      <c r="F93" s="1159"/>
      <c r="G93" s="1016" t="s">
        <v>3162</v>
      </c>
      <c r="H93" s="10" t="s">
        <v>3229</v>
      </c>
      <c r="M93" s="1159"/>
      <c r="N93" s="1016" t="s">
        <v>3170</v>
      </c>
      <c r="O93" s="10" t="s">
        <v>3229</v>
      </c>
      <c r="T93" s="1159"/>
      <c r="U93" s="1016" t="s">
        <v>1998</v>
      </c>
      <c r="V93" s="10" t="s">
        <v>3229</v>
      </c>
    </row>
    <row r="94" spans="1:25" ht="15.95" customHeight="1">
      <c r="F94" s="1159"/>
      <c r="G94" s="1016" t="s">
        <v>3155</v>
      </c>
      <c r="H94" s="10" t="s">
        <v>3163</v>
      </c>
      <c r="M94" s="1159"/>
      <c r="N94" s="1016" t="s">
        <v>1993</v>
      </c>
      <c r="O94" s="10" t="s">
        <v>3163</v>
      </c>
      <c r="T94" s="1159"/>
      <c r="U94" s="1016" t="s">
        <v>3175</v>
      </c>
      <c r="V94" s="10" t="s">
        <v>3163</v>
      </c>
    </row>
    <row r="95" spans="1:25" ht="8.1" customHeight="1">
      <c r="G95" s="1016"/>
      <c r="N95" s="1016"/>
      <c r="U95" s="1016"/>
    </row>
    <row r="96" spans="1:25" ht="15.95" customHeight="1">
      <c r="A96" s="10" t="s">
        <v>3454</v>
      </c>
      <c r="F96" s="420" t="s">
        <v>295</v>
      </c>
      <c r="G96" s="1294"/>
      <c r="H96" s="1294"/>
      <c r="I96" s="1294"/>
      <c r="J96" s="1294"/>
      <c r="K96" s="10" t="s">
        <v>3455</v>
      </c>
      <c r="M96" s="420" t="s">
        <v>295</v>
      </c>
      <c r="N96" s="1294"/>
      <c r="O96" s="1294"/>
      <c r="P96" s="1294"/>
      <c r="Q96" s="1294"/>
      <c r="R96" s="10" t="s">
        <v>3455</v>
      </c>
      <c r="T96" s="420" t="s">
        <v>295</v>
      </c>
      <c r="U96" s="1294"/>
      <c r="V96" s="1294"/>
      <c r="W96" s="1294"/>
      <c r="X96" s="1294"/>
      <c r="Y96" s="10" t="s">
        <v>3455</v>
      </c>
    </row>
    <row r="97" spans="1:26" ht="8.1" customHeight="1">
      <c r="F97" s="420"/>
      <c r="M97" s="420"/>
      <c r="T97" s="420"/>
    </row>
    <row r="98" spans="1:26" ht="15.95" customHeight="1">
      <c r="A98" s="10" t="s">
        <v>3456</v>
      </c>
    </row>
    <row r="99" spans="1:26" ht="15.95" customHeight="1">
      <c r="F99" s="420" t="s">
        <v>3178</v>
      </c>
      <c r="G99" s="1294"/>
      <c r="H99" s="1294"/>
      <c r="I99" s="1294"/>
      <c r="J99" s="1294"/>
      <c r="K99" s="1294"/>
      <c r="L99" s="406" t="s">
        <v>3179</v>
      </c>
      <c r="M99" s="420" t="s">
        <v>3178</v>
      </c>
      <c r="N99" s="1294"/>
      <c r="O99" s="1294"/>
      <c r="P99" s="1294"/>
      <c r="Q99" s="1294"/>
      <c r="R99" s="1294"/>
      <c r="S99" s="10" t="s">
        <v>3176</v>
      </c>
      <c r="T99" s="420" t="s">
        <v>3178</v>
      </c>
      <c r="U99" s="1294"/>
      <c r="V99" s="1294"/>
      <c r="W99" s="1294"/>
      <c r="X99" s="1294"/>
      <c r="Y99" s="1294"/>
      <c r="Z99" s="10" t="s">
        <v>3176</v>
      </c>
    </row>
    <row r="100" spans="1:26" ht="15.95" customHeight="1">
      <c r="A100" s="10" t="s">
        <v>3457</v>
      </c>
      <c r="F100" s="420"/>
      <c r="M100" s="420"/>
      <c r="T100" s="420"/>
    </row>
    <row r="101" spans="1:26" ht="15.95" customHeight="1">
      <c r="F101" s="420" t="s">
        <v>3178</v>
      </c>
      <c r="G101" s="1294"/>
      <c r="H101" s="1294"/>
      <c r="I101" s="1294"/>
      <c r="J101" s="1294"/>
      <c r="K101" s="10" t="s">
        <v>3177</v>
      </c>
      <c r="M101" s="420" t="s">
        <v>3178</v>
      </c>
      <c r="N101" s="1294"/>
      <c r="O101" s="1294"/>
      <c r="P101" s="1294"/>
      <c r="Q101" s="1294"/>
      <c r="R101" s="10" t="s">
        <v>3177</v>
      </c>
      <c r="T101" s="420" t="s">
        <v>3178</v>
      </c>
      <c r="U101" s="1294"/>
      <c r="V101" s="1294"/>
      <c r="W101" s="1294"/>
      <c r="X101" s="1294"/>
      <c r="Y101" s="10" t="s">
        <v>3177</v>
      </c>
    </row>
    <row r="102" spans="1:26" ht="15.95" customHeight="1">
      <c r="A102" s="10" t="s">
        <v>3458</v>
      </c>
      <c r="F102" s="420"/>
      <c r="G102" s="428"/>
      <c r="H102" s="428"/>
      <c r="I102" s="428"/>
      <c r="J102" s="428"/>
      <c r="M102" s="420"/>
      <c r="N102" s="428"/>
      <c r="O102" s="428"/>
      <c r="P102" s="428"/>
      <c r="Q102" s="428"/>
      <c r="T102" s="420"/>
      <c r="U102" s="428"/>
      <c r="V102" s="428"/>
      <c r="W102" s="428"/>
      <c r="X102" s="428"/>
    </row>
    <row r="103" spans="1:26" ht="15.95" customHeight="1">
      <c r="F103" s="420" t="s">
        <v>295</v>
      </c>
      <c r="L103" s="10" t="s">
        <v>318</v>
      </c>
      <c r="M103" s="420" t="s">
        <v>295</v>
      </c>
      <c r="S103" s="10" t="s">
        <v>318</v>
      </c>
      <c r="T103" s="420" t="s">
        <v>295</v>
      </c>
      <c r="Z103" s="10" t="s">
        <v>318</v>
      </c>
    </row>
    <row r="104" spans="1:26" ht="15.95" customHeight="1">
      <c r="A104" s="10" t="s">
        <v>3459</v>
      </c>
      <c r="F104" s="420"/>
      <c r="M104" s="420"/>
      <c r="T104" s="420"/>
    </row>
    <row r="105" spans="1:26" ht="15.95" customHeight="1">
      <c r="F105" s="420" t="s">
        <v>295</v>
      </c>
      <c r="L105" s="10" t="s">
        <v>318</v>
      </c>
      <c r="M105" s="420" t="s">
        <v>295</v>
      </c>
      <c r="S105" s="10" t="s">
        <v>318</v>
      </c>
      <c r="T105" s="420" t="s">
        <v>295</v>
      </c>
      <c r="Z105" s="10" t="s">
        <v>318</v>
      </c>
    </row>
    <row r="106" spans="1:26" ht="15.95" customHeight="1">
      <c r="A106" s="627"/>
      <c r="B106" s="627"/>
      <c r="C106" s="982"/>
      <c r="D106" s="982"/>
      <c r="E106" s="982"/>
      <c r="F106" s="982"/>
      <c r="G106" s="627"/>
      <c r="H106" s="627"/>
      <c r="I106" s="982"/>
      <c r="J106" s="982"/>
      <c r="K106" s="982"/>
      <c r="L106" s="982"/>
      <c r="M106" s="982"/>
      <c r="N106" s="982"/>
      <c r="O106" s="982"/>
      <c r="P106" s="627"/>
      <c r="Q106" s="627"/>
      <c r="R106" s="982"/>
      <c r="S106" s="982"/>
      <c r="T106" s="982"/>
      <c r="U106" s="982"/>
      <c r="V106" s="982"/>
      <c r="W106" s="982"/>
      <c r="X106" s="982"/>
      <c r="Y106" s="627"/>
      <c r="Z106" s="627"/>
    </row>
    <row r="107" spans="1:26" ht="15.95" customHeight="1">
      <c r="A107" s="10" t="s">
        <v>3180</v>
      </c>
    </row>
    <row r="108" spans="1:26" ht="15.95" customHeight="1">
      <c r="A108" s="627"/>
      <c r="B108" s="627"/>
      <c r="C108" s="982"/>
      <c r="D108" s="982"/>
      <c r="E108" s="982"/>
      <c r="F108" s="982"/>
      <c r="G108" s="627"/>
      <c r="H108" s="627"/>
      <c r="I108" s="982"/>
      <c r="J108" s="982"/>
      <c r="K108" s="982"/>
      <c r="L108" s="1630"/>
      <c r="M108" s="1630"/>
      <c r="N108" s="1630"/>
      <c r="O108" s="1630"/>
      <c r="P108" s="627" t="s">
        <v>3233</v>
      </c>
      <c r="Q108" s="627"/>
      <c r="R108" s="982"/>
      <c r="S108" s="982"/>
      <c r="T108" s="982"/>
      <c r="U108" s="982"/>
      <c r="V108" s="982"/>
      <c r="W108" s="982"/>
      <c r="X108" s="982"/>
      <c r="Y108" s="982"/>
      <c r="Z108" s="627"/>
    </row>
    <row r="110" spans="1:26" ht="15.95" customHeight="1">
      <c r="A110" s="1015" t="s">
        <v>3095</v>
      </c>
      <c r="B110" s="1015"/>
      <c r="C110" s="1015"/>
      <c r="D110" s="1015"/>
      <c r="E110" s="1015"/>
      <c r="F110" s="1015"/>
      <c r="G110" s="1015"/>
      <c r="H110" s="1015"/>
      <c r="I110" s="1015"/>
      <c r="J110" s="1015"/>
      <c r="K110" s="1015"/>
      <c r="L110" s="1015"/>
      <c r="M110" s="1015"/>
      <c r="N110" s="1015"/>
      <c r="O110" s="1015"/>
      <c r="P110" s="1015"/>
      <c r="Q110" s="1015"/>
      <c r="R110" s="1015"/>
      <c r="S110" s="1015"/>
      <c r="T110" s="1015"/>
      <c r="U110" s="1015"/>
      <c r="V110" s="1015"/>
      <c r="W110" s="1015"/>
      <c r="X110" s="1015"/>
      <c r="Y110" s="1015"/>
      <c r="Z110" s="1015"/>
    </row>
    <row r="111" spans="1:26" ht="15.95" customHeight="1">
      <c r="A111" s="10" t="s">
        <v>3097</v>
      </c>
    </row>
    <row r="112" spans="1:26" ht="15.95" customHeight="1">
      <c r="A112" s="10" t="s">
        <v>3087</v>
      </c>
      <c r="F112" s="1294"/>
      <c r="G112" s="1294"/>
      <c r="H112" s="1294"/>
    </row>
    <row r="113" spans="1:29" ht="15.95" customHeight="1">
      <c r="A113" s="10" t="s">
        <v>3090</v>
      </c>
      <c r="G113" s="1017" t="s">
        <v>3182</v>
      </c>
      <c r="H113" s="10" t="s">
        <v>3181</v>
      </c>
      <c r="J113" s="428" t="s">
        <v>3178</v>
      </c>
      <c r="L113" s="10" t="s">
        <v>3471</v>
      </c>
      <c r="O113" s="10" t="s">
        <v>129</v>
      </c>
      <c r="R113" s="10" t="s">
        <v>3183</v>
      </c>
      <c r="T113" s="10" t="s">
        <v>3184</v>
      </c>
    </row>
    <row r="114" spans="1:29" ht="15.95" customHeight="1">
      <c r="G114" s="1017" t="s">
        <v>3108</v>
      </c>
      <c r="H114" s="10" t="s">
        <v>3158</v>
      </c>
      <c r="I114" s="1017"/>
      <c r="J114" s="428" t="s">
        <v>3178</v>
      </c>
      <c r="M114" s="1017"/>
      <c r="O114" s="10" t="s">
        <v>129</v>
      </c>
      <c r="R114" s="10" t="s">
        <v>3183</v>
      </c>
      <c r="T114" s="10" t="s">
        <v>3184</v>
      </c>
    </row>
    <row r="115" spans="1:29" ht="15.95" customHeight="1">
      <c r="H115" s="428"/>
      <c r="M115" s="1017"/>
      <c r="Q115" s="1017"/>
    </row>
    <row r="116" spans="1:29" ht="15.95" customHeight="1">
      <c r="A116" s="10" t="s">
        <v>3460</v>
      </c>
      <c r="G116" s="1017" t="s">
        <v>3159</v>
      </c>
      <c r="H116" s="10" t="s">
        <v>3468</v>
      </c>
      <c r="N116" s="1017" t="s">
        <v>3197</v>
      </c>
      <c r="O116" s="10" t="s">
        <v>3469</v>
      </c>
      <c r="T116" s="1017" t="s">
        <v>3198</v>
      </c>
      <c r="U116" s="10" t="s">
        <v>3466</v>
      </c>
    </row>
    <row r="117" spans="1:29" ht="15.95" customHeight="1">
      <c r="G117" s="1017" t="s">
        <v>3199</v>
      </c>
      <c r="H117" s="10" t="s">
        <v>3467</v>
      </c>
      <c r="N117" s="1017" t="s">
        <v>3114</v>
      </c>
      <c r="O117" s="10" t="s">
        <v>1374</v>
      </c>
    </row>
    <row r="118" spans="1:29" ht="8.1" customHeight="1">
      <c r="G118" s="1017"/>
      <c r="N118" s="1017"/>
    </row>
    <row r="119" spans="1:29" ht="15.95" customHeight="1">
      <c r="A119" s="10" t="s">
        <v>3461</v>
      </c>
      <c r="G119" s="1017" t="s">
        <v>3164</v>
      </c>
      <c r="H119" s="10" t="s">
        <v>3185</v>
      </c>
      <c r="N119" s="1017" t="s">
        <v>3186</v>
      </c>
      <c r="O119" s="10" t="s">
        <v>3187</v>
      </c>
      <c r="T119" s="1017" t="s">
        <v>3119</v>
      </c>
      <c r="U119" s="10" t="s">
        <v>3188</v>
      </c>
    </row>
    <row r="120" spans="1:29" ht="8.1" customHeight="1">
      <c r="G120" s="1017"/>
      <c r="N120" s="1017"/>
      <c r="T120" s="1017"/>
    </row>
    <row r="121" spans="1:29" ht="15.95" customHeight="1">
      <c r="A121" s="10" t="s">
        <v>3462</v>
      </c>
      <c r="G121" s="1017" t="s">
        <v>3189</v>
      </c>
      <c r="H121" s="10" t="s">
        <v>3190</v>
      </c>
      <c r="K121" s="428"/>
      <c r="L121" s="428"/>
      <c r="M121" s="428"/>
      <c r="N121" s="1017" t="s">
        <v>44</v>
      </c>
      <c r="O121" s="10" t="s">
        <v>3191</v>
      </c>
      <c r="T121" s="1017" t="s">
        <v>39</v>
      </c>
      <c r="U121" s="10" t="s">
        <v>3196</v>
      </c>
      <c r="Y121" s="1017"/>
      <c r="AC121" s="428"/>
    </row>
    <row r="122" spans="1:29" ht="8.1" customHeight="1">
      <c r="G122" s="1017"/>
      <c r="K122" s="428"/>
      <c r="L122" s="428"/>
      <c r="M122" s="428"/>
      <c r="N122" s="1017"/>
      <c r="T122" s="1017"/>
      <c r="Y122" s="1017"/>
      <c r="AC122" s="428"/>
    </row>
    <row r="123" spans="1:29" ht="15.95" customHeight="1">
      <c r="A123" s="10" t="s">
        <v>3463</v>
      </c>
      <c r="G123" s="1017" t="s">
        <v>3104</v>
      </c>
      <c r="H123" s="10" t="s">
        <v>3192</v>
      </c>
      <c r="K123" s="428"/>
      <c r="L123" s="428"/>
      <c r="M123" s="428"/>
      <c r="N123" s="1017" t="s">
        <v>3193</v>
      </c>
      <c r="O123" s="10" t="s">
        <v>3194</v>
      </c>
      <c r="T123" s="1017" t="s">
        <v>3106</v>
      </c>
      <c r="U123" s="10" t="s">
        <v>3195</v>
      </c>
      <c r="Y123" s="1017"/>
      <c r="AC123" s="428"/>
    </row>
    <row r="124" spans="1:29" ht="8.1" customHeight="1">
      <c r="G124" s="1017"/>
      <c r="K124" s="428"/>
      <c r="L124" s="428"/>
      <c r="M124" s="428"/>
      <c r="N124" s="1017"/>
      <c r="T124" s="1017"/>
      <c r="Y124" s="1017"/>
      <c r="AC124" s="428"/>
    </row>
    <row r="125" spans="1:29" ht="15.95" customHeight="1">
      <c r="A125" s="10" t="s">
        <v>3464</v>
      </c>
      <c r="F125" s="428"/>
      <c r="G125" s="1017" t="s">
        <v>3104</v>
      </c>
      <c r="H125" s="10" t="s">
        <v>3200</v>
      </c>
      <c r="J125" s="428"/>
      <c r="K125" s="428"/>
      <c r="L125" s="1017" t="s">
        <v>3201</v>
      </c>
      <c r="M125" s="10" t="s">
        <v>3202</v>
      </c>
      <c r="O125" s="428"/>
      <c r="P125" s="428"/>
      <c r="Q125" s="1017" t="s">
        <v>3106</v>
      </c>
      <c r="R125" s="10" t="s">
        <v>3204</v>
      </c>
      <c r="U125" s="428"/>
      <c r="V125" s="428"/>
      <c r="W125" s="1017" t="s">
        <v>3146</v>
      </c>
      <c r="X125" s="10" t="s">
        <v>3205</v>
      </c>
      <c r="AA125" s="428"/>
    </row>
    <row r="126" spans="1:29" ht="8.1" customHeight="1">
      <c r="F126" s="428"/>
      <c r="G126" s="1017"/>
      <c r="J126" s="428"/>
      <c r="K126" s="428"/>
      <c r="L126" s="1017"/>
      <c r="O126" s="428"/>
      <c r="P126" s="428"/>
      <c r="Q126" s="1017"/>
      <c r="U126" s="428"/>
      <c r="V126" s="428"/>
      <c r="W126" s="1017"/>
      <c r="AA126" s="428"/>
    </row>
    <row r="127" spans="1:29" ht="15.95" customHeight="1">
      <c r="A127" s="10" t="s">
        <v>3470</v>
      </c>
      <c r="E127" s="428" t="s">
        <v>3178</v>
      </c>
      <c r="F127" s="1294"/>
      <c r="G127" s="1294"/>
      <c r="H127" s="428" t="s">
        <v>3207</v>
      </c>
      <c r="I127" s="428" t="s">
        <v>318</v>
      </c>
      <c r="J127" s="428" t="s">
        <v>3178</v>
      </c>
      <c r="K127" s="1294"/>
      <c r="L127" s="1294"/>
      <c r="M127" s="428" t="s">
        <v>3207</v>
      </c>
      <c r="N127" s="428" t="s">
        <v>318</v>
      </c>
      <c r="O127" s="428" t="s">
        <v>3178</v>
      </c>
      <c r="P127" s="1294"/>
      <c r="Q127" s="1294"/>
      <c r="R127" s="428" t="s">
        <v>3207</v>
      </c>
      <c r="S127" s="428" t="s">
        <v>318</v>
      </c>
      <c r="T127" s="428" t="s">
        <v>3178</v>
      </c>
      <c r="U127" s="1294"/>
      <c r="V127" s="1294"/>
      <c r="W127" s="428" t="s">
        <v>3207</v>
      </c>
      <c r="X127" s="428" t="s">
        <v>318</v>
      </c>
    </row>
    <row r="128" spans="1:29" ht="8.1" customHeight="1">
      <c r="E128" s="428"/>
      <c r="F128" s="428"/>
      <c r="G128" s="428"/>
      <c r="H128" s="428"/>
      <c r="I128" s="428"/>
      <c r="J128" s="428"/>
      <c r="K128" s="428"/>
      <c r="L128" s="428"/>
      <c r="M128" s="428"/>
      <c r="N128" s="428"/>
      <c r="O128" s="428"/>
      <c r="P128" s="428"/>
      <c r="Q128" s="428"/>
      <c r="R128" s="428"/>
      <c r="S128" s="428"/>
      <c r="T128" s="428"/>
      <c r="U128" s="428"/>
      <c r="V128" s="428"/>
      <c r="W128" s="428"/>
      <c r="X128" s="428"/>
    </row>
    <row r="129" spans="1:26" ht="15.95" customHeight="1">
      <c r="A129" s="10" t="s">
        <v>3465</v>
      </c>
      <c r="E129" s="428"/>
      <c r="H129" s="428"/>
      <c r="I129" s="428"/>
      <c r="J129" s="428"/>
      <c r="M129" s="428"/>
      <c r="N129" s="428"/>
      <c r="O129" s="428"/>
      <c r="R129" s="428"/>
      <c r="S129" s="428"/>
      <c r="T129" s="428"/>
      <c r="W129" s="428"/>
      <c r="X129" s="428"/>
    </row>
    <row r="130" spans="1:26" ht="15.95" customHeight="1">
      <c r="B130" s="420"/>
      <c r="C130" s="420"/>
      <c r="D130" s="420"/>
      <c r="E130" s="428" t="s">
        <v>3178</v>
      </c>
      <c r="F130" s="1294"/>
      <c r="G130" s="1294"/>
      <c r="H130" s="428" t="s">
        <v>3208</v>
      </c>
      <c r="I130" s="428" t="s">
        <v>3209</v>
      </c>
      <c r="J130" s="428" t="s">
        <v>3178</v>
      </c>
      <c r="K130" s="1294"/>
      <c r="L130" s="1294"/>
      <c r="M130" s="428" t="s">
        <v>3208</v>
      </c>
      <c r="N130" s="428" t="s">
        <v>3209</v>
      </c>
      <c r="O130" s="428" t="s">
        <v>3178</v>
      </c>
      <c r="P130" s="1294"/>
      <c r="Q130" s="1294"/>
      <c r="R130" s="428" t="s">
        <v>3208</v>
      </c>
      <c r="S130" s="428" t="s">
        <v>3209</v>
      </c>
      <c r="T130" s="428" t="s">
        <v>3178</v>
      </c>
      <c r="U130" s="1294"/>
      <c r="V130" s="1294"/>
      <c r="W130" s="428" t="s">
        <v>3208</v>
      </c>
      <c r="X130" s="428" t="s">
        <v>3209</v>
      </c>
    </row>
    <row r="131" spans="1:26" ht="15.95" customHeight="1">
      <c r="A131" s="982"/>
      <c r="B131" s="982"/>
      <c r="C131" s="982"/>
      <c r="D131" s="982"/>
      <c r="E131" s="982"/>
      <c r="F131" s="982"/>
      <c r="G131" s="982"/>
      <c r="H131" s="982"/>
      <c r="I131" s="982"/>
      <c r="J131" s="982"/>
      <c r="K131" s="982"/>
      <c r="L131" s="982"/>
      <c r="M131" s="982"/>
      <c r="N131" s="982"/>
      <c r="O131" s="982"/>
      <c r="P131" s="982"/>
      <c r="Q131" s="982"/>
      <c r="R131" s="982"/>
      <c r="S131" s="982"/>
      <c r="T131" s="982"/>
      <c r="U131" s="982"/>
      <c r="V131" s="982"/>
      <c r="W131" s="982"/>
      <c r="X131" s="982"/>
      <c r="Y131" s="982"/>
      <c r="Z131" s="982"/>
    </row>
    <row r="147" spans="1:26" ht="15.95" customHeight="1">
      <c r="A147" s="1014" t="s">
        <v>3096</v>
      </c>
      <c r="B147" s="1014"/>
      <c r="C147" s="1015"/>
      <c r="D147" s="1015"/>
      <c r="E147" s="1015"/>
      <c r="F147" s="1015"/>
      <c r="G147" s="1015"/>
      <c r="H147" s="1014"/>
      <c r="I147" s="1014"/>
      <c r="J147" s="1015"/>
      <c r="K147" s="1015"/>
      <c r="L147" s="1015"/>
      <c r="M147" s="1015"/>
      <c r="N147" s="1015"/>
      <c r="O147" s="1015"/>
      <c r="P147" s="1015"/>
      <c r="Q147" s="1015"/>
      <c r="R147" s="1014"/>
      <c r="S147" s="1015"/>
      <c r="T147" s="1015"/>
      <c r="U147" s="1015"/>
      <c r="V147" s="1015"/>
      <c r="W147" s="1015"/>
      <c r="X147" s="1015"/>
      <c r="Y147" s="1015"/>
      <c r="Z147" s="1014"/>
    </row>
    <row r="148" spans="1:26" ht="15.95" customHeight="1">
      <c r="A148" s="10" t="s">
        <v>3214</v>
      </c>
      <c r="F148" s="1017" t="s">
        <v>3215</v>
      </c>
      <c r="G148" s="10" t="s">
        <v>3216</v>
      </c>
      <c r="L148" s="420" t="s">
        <v>295</v>
      </c>
      <c r="M148" s="420"/>
      <c r="N148" s="420"/>
      <c r="O148" s="420"/>
      <c r="P148" s="420"/>
      <c r="Q148" s="420"/>
      <c r="R148" s="420"/>
      <c r="S148" s="420"/>
      <c r="T148" s="1016"/>
      <c r="U148" s="1016"/>
      <c r="V148" s="1016"/>
      <c r="W148" s="1016"/>
      <c r="X148" s="1016"/>
      <c r="Y148" s="1016"/>
      <c r="Z148" s="10" t="s">
        <v>318</v>
      </c>
    </row>
    <row r="149" spans="1:26" ht="15.95" customHeight="1">
      <c r="F149" s="1017" t="s">
        <v>3234</v>
      </c>
      <c r="G149" s="10" t="s">
        <v>3235</v>
      </c>
      <c r="L149" s="420" t="s">
        <v>295</v>
      </c>
      <c r="M149" s="420"/>
      <c r="N149" s="420"/>
      <c r="O149" s="420"/>
      <c r="P149" s="420"/>
      <c r="Q149" s="420"/>
      <c r="R149" s="420"/>
      <c r="S149" s="420"/>
      <c r="T149" s="1016"/>
      <c r="U149" s="1016"/>
      <c r="V149" s="1016"/>
      <c r="W149" s="1016"/>
      <c r="X149" s="1016"/>
      <c r="Y149" s="1016"/>
      <c r="Z149" s="10" t="s">
        <v>318</v>
      </c>
    </row>
    <row r="150" spans="1:26" ht="15.95" customHeight="1">
      <c r="F150" s="1017" t="s">
        <v>514</v>
      </c>
      <c r="G150" s="10" t="s">
        <v>3236</v>
      </c>
      <c r="L150" s="420" t="s">
        <v>295</v>
      </c>
      <c r="M150" s="420"/>
      <c r="N150" s="420"/>
      <c r="O150" s="420"/>
      <c r="P150" s="420"/>
      <c r="Q150" s="420"/>
      <c r="R150" s="420"/>
      <c r="S150" s="420"/>
      <c r="T150" s="1016"/>
      <c r="U150" s="1016"/>
      <c r="V150" s="1016"/>
      <c r="W150" s="1016"/>
      <c r="X150" s="1016"/>
      <c r="Y150" s="1016"/>
      <c r="Z150" s="10" t="s">
        <v>318</v>
      </c>
    </row>
    <row r="151" spans="1:26" ht="8.1" customHeight="1">
      <c r="F151" s="1017"/>
      <c r="L151" s="420"/>
      <c r="M151" s="420"/>
      <c r="N151" s="420"/>
      <c r="O151" s="420"/>
      <c r="P151" s="420"/>
      <c r="Q151" s="420"/>
      <c r="R151" s="420"/>
      <c r="S151" s="420"/>
      <c r="T151" s="1016"/>
      <c r="U151" s="1016"/>
      <c r="V151" s="1016"/>
      <c r="W151" s="1016"/>
      <c r="X151" s="1016"/>
      <c r="Y151" s="1016"/>
    </row>
    <row r="152" spans="1:26" ht="15.95" customHeight="1">
      <c r="A152" s="10" t="s">
        <v>3212</v>
      </c>
      <c r="G152" s="1017" t="s">
        <v>3221</v>
      </c>
      <c r="H152" s="10" t="s">
        <v>3222</v>
      </c>
      <c r="O152" s="1017" t="s">
        <v>3117</v>
      </c>
      <c r="P152" s="10" t="s">
        <v>1374</v>
      </c>
    </row>
    <row r="153" spans="1:26" ht="8.1" customHeight="1">
      <c r="G153" s="1017"/>
      <c r="O153" s="1017"/>
    </row>
    <row r="154" spans="1:26" ht="15.95" customHeight="1">
      <c r="A154" s="10" t="s">
        <v>3213</v>
      </c>
      <c r="G154" s="1017" t="s">
        <v>3104</v>
      </c>
      <c r="H154" s="10" t="s">
        <v>3223</v>
      </c>
      <c r="O154" s="1017" t="s">
        <v>3117</v>
      </c>
      <c r="P154" s="10" t="s">
        <v>1374</v>
      </c>
    </row>
    <row r="155" spans="1:26" ht="8.1" customHeight="1">
      <c r="F155" s="1017"/>
      <c r="M155" s="1017"/>
    </row>
    <row r="156" spans="1:26" ht="15.95" customHeight="1">
      <c r="A156" s="10" t="s">
        <v>3099</v>
      </c>
    </row>
    <row r="157" spans="1:26" ht="8.1" customHeight="1"/>
    <row r="158" spans="1:26" ht="15.95" customHeight="1">
      <c r="A158" s="10" t="s">
        <v>3220</v>
      </c>
      <c r="K158" s="10" t="s">
        <v>3206</v>
      </c>
    </row>
    <row r="159" spans="1:26" ht="8.1" customHeight="1"/>
    <row r="160" spans="1:26" ht="15.95" customHeight="1">
      <c r="A160" s="10" t="s">
        <v>3103</v>
      </c>
      <c r="H160" s="1017" t="s">
        <v>3104</v>
      </c>
      <c r="I160" s="10" t="s">
        <v>3224</v>
      </c>
      <c r="M160" s="1017" t="s">
        <v>3225</v>
      </c>
      <c r="N160" s="10" t="s">
        <v>3226</v>
      </c>
      <c r="R160" s="1017" t="s">
        <v>3227</v>
      </c>
      <c r="S160" s="10" t="s">
        <v>3203</v>
      </c>
    </row>
    <row r="161" spans="1:26" ht="8.1" customHeight="1">
      <c r="G161" s="1017"/>
      <c r="K161" s="1017"/>
      <c r="O161" s="1017"/>
    </row>
    <row r="162" spans="1:26" ht="15.95" customHeight="1">
      <c r="A162" s="10" t="s">
        <v>3217</v>
      </c>
      <c r="H162" s="1241"/>
      <c r="I162" s="1241"/>
      <c r="J162" s="1241"/>
      <c r="K162" s="10" t="s">
        <v>71</v>
      </c>
    </row>
    <row r="163" spans="1:26" ht="8.1" customHeight="1"/>
    <row r="164" spans="1:26" ht="15.95" customHeight="1">
      <c r="A164" s="10" t="s">
        <v>3218</v>
      </c>
      <c r="H164" s="1625"/>
      <c r="I164" s="1625"/>
      <c r="J164" s="1625"/>
      <c r="K164" s="10" t="s">
        <v>3219</v>
      </c>
    </row>
    <row r="165" spans="1:26" ht="15.95" customHeight="1">
      <c r="A165" s="627"/>
      <c r="B165" s="627"/>
      <c r="C165" s="982"/>
      <c r="D165" s="982"/>
      <c r="E165" s="982"/>
      <c r="F165" s="982"/>
      <c r="G165" s="982"/>
      <c r="H165" s="627"/>
      <c r="I165" s="627"/>
      <c r="J165" s="982"/>
      <c r="K165" s="982"/>
      <c r="L165" s="982"/>
      <c r="M165" s="982"/>
      <c r="N165" s="982"/>
      <c r="O165" s="982"/>
      <c r="P165" s="982"/>
      <c r="Q165" s="627"/>
      <c r="R165" s="627"/>
      <c r="S165" s="982"/>
      <c r="T165" s="982"/>
      <c r="U165" s="982"/>
      <c r="V165" s="982"/>
      <c r="W165" s="982"/>
      <c r="X165" s="982"/>
      <c r="Y165" s="982"/>
      <c r="Z165" s="627"/>
    </row>
    <row r="184" spans="1:26" s="195" customFormat="1" ht="15.95" customHeight="1">
      <c r="A184" s="1143" t="s">
        <v>2733</v>
      </c>
    </row>
    <row r="185" spans="1:26" s="195" customFormat="1" ht="15.95" customHeight="1">
      <c r="A185" s="1144" t="s">
        <v>3348</v>
      </c>
      <c r="B185" s="195" t="s">
        <v>981</v>
      </c>
    </row>
    <row r="186" spans="1:26" s="195" customFormat="1" ht="15.95" customHeight="1">
      <c r="A186" s="1143" t="s">
        <v>706</v>
      </c>
      <c r="B186" s="195" t="s">
        <v>3349</v>
      </c>
    </row>
    <row r="187" spans="1:26" s="195" customFormat="1" ht="15.95" customHeight="1">
      <c r="A187" s="1144" t="s">
        <v>3350</v>
      </c>
      <c r="B187" s="195" t="s">
        <v>978</v>
      </c>
    </row>
    <row r="188" spans="1:26" s="195" customFormat="1" ht="15.95" customHeight="1">
      <c r="A188" s="1143" t="s">
        <v>706</v>
      </c>
      <c r="B188" s="1145" t="s">
        <v>1130</v>
      </c>
      <c r="C188" s="195" t="s">
        <v>946</v>
      </c>
    </row>
    <row r="189" spans="1:26" s="195" customFormat="1" ht="30" customHeight="1">
      <c r="A189" s="1144" t="s">
        <v>98</v>
      </c>
      <c r="B189" s="1145" t="s">
        <v>1123</v>
      </c>
      <c r="C189" s="1597" t="s">
        <v>3351</v>
      </c>
      <c r="D189" s="1597"/>
      <c r="E189" s="1597"/>
      <c r="F189" s="1597"/>
      <c r="G189" s="1597"/>
      <c r="H189" s="1597"/>
      <c r="I189" s="1597"/>
      <c r="J189" s="1597"/>
      <c r="K189" s="1597"/>
      <c r="L189" s="1597"/>
      <c r="M189" s="1597"/>
      <c r="N189" s="1597"/>
      <c r="O189" s="1597"/>
      <c r="P189" s="1597"/>
      <c r="Q189" s="1597"/>
      <c r="R189" s="1597"/>
      <c r="S189" s="1597"/>
      <c r="T189" s="1597"/>
      <c r="U189" s="1597"/>
      <c r="V189" s="1597"/>
      <c r="W189" s="1597"/>
      <c r="X189" s="1597"/>
      <c r="Y189" s="1597"/>
      <c r="Z189" s="1597"/>
    </row>
    <row r="190" spans="1:26" s="195" customFormat="1" ht="15.95" customHeight="1">
      <c r="A190" s="1144" t="s">
        <v>2116</v>
      </c>
      <c r="B190" s="195" t="s">
        <v>976</v>
      </c>
    </row>
    <row r="191" spans="1:26" s="195" customFormat="1" ht="30" customHeight="1">
      <c r="A191" s="1143" t="s">
        <v>706</v>
      </c>
      <c r="B191" s="1145" t="s">
        <v>1130</v>
      </c>
      <c r="C191" s="1589" t="s">
        <v>3521</v>
      </c>
      <c r="D191" s="1589"/>
      <c r="E191" s="1589"/>
      <c r="F191" s="1589"/>
      <c r="G191" s="1589"/>
      <c r="H191" s="1589"/>
      <c r="I191" s="1589"/>
      <c r="J191" s="1589"/>
      <c r="K191" s="1589"/>
      <c r="L191" s="1589"/>
      <c r="M191" s="1589"/>
      <c r="N191" s="1589"/>
      <c r="O191" s="1589"/>
      <c r="P191" s="1589"/>
      <c r="Q191" s="1589"/>
      <c r="R191" s="1589"/>
      <c r="S191" s="1589"/>
      <c r="T191" s="1589"/>
      <c r="U191" s="1589"/>
      <c r="V191" s="1589"/>
      <c r="W191" s="1589"/>
      <c r="X191" s="1589"/>
      <c r="Y191" s="1589"/>
      <c r="Z191" s="1589"/>
    </row>
    <row r="192" spans="1:26" s="195" customFormat="1" ht="30" customHeight="1">
      <c r="A192" s="1143" t="s">
        <v>706</v>
      </c>
      <c r="B192" s="1145" t="s">
        <v>1123</v>
      </c>
      <c r="C192" s="1597" t="s">
        <v>3491</v>
      </c>
      <c r="D192" s="1597"/>
      <c r="E192" s="1597"/>
      <c r="F192" s="1597"/>
      <c r="G192" s="1597"/>
      <c r="H192" s="1597"/>
      <c r="I192" s="1597"/>
      <c r="J192" s="1597"/>
      <c r="K192" s="1597"/>
      <c r="L192" s="1597"/>
      <c r="M192" s="1597"/>
      <c r="N192" s="1597"/>
      <c r="O192" s="1597"/>
      <c r="P192" s="1597"/>
      <c r="Q192" s="1597"/>
      <c r="R192" s="1597"/>
      <c r="S192" s="1597"/>
      <c r="T192" s="1597"/>
      <c r="U192" s="1597"/>
      <c r="V192" s="1597"/>
      <c r="W192" s="1597"/>
      <c r="X192" s="1597"/>
      <c r="Y192" s="1597"/>
      <c r="Z192" s="1597"/>
    </row>
    <row r="193" spans="1:26" s="195" customFormat="1" ht="15.95" customHeight="1">
      <c r="A193" s="1143" t="s">
        <v>706</v>
      </c>
      <c r="B193" s="1145" t="s">
        <v>1121</v>
      </c>
      <c r="C193" s="195" t="s">
        <v>3492</v>
      </c>
    </row>
    <row r="194" spans="1:26" s="195" customFormat="1" ht="30" customHeight="1">
      <c r="A194" s="1143" t="s">
        <v>706</v>
      </c>
      <c r="B194" s="1145" t="s">
        <v>1150</v>
      </c>
      <c r="C194" s="1597" t="s">
        <v>3493</v>
      </c>
      <c r="D194" s="1597"/>
      <c r="E194" s="1597"/>
      <c r="F194" s="1597"/>
      <c r="G194" s="1597"/>
      <c r="H194" s="1597"/>
      <c r="I194" s="1597"/>
      <c r="J194" s="1597"/>
      <c r="K194" s="1597"/>
      <c r="L194" s="1597"/>
      <c r="M194" s="1597"/>
      <c r="N194" s="1597"/>
      <c r="O194" s="1597"/>
      <c r="P194" s="1597"/>
      <c r="Q194" s="1597"/>
      <c r="R194" s="1597"/>
      <c r="S194" s="1597"/>
      <c r="T194" s="1597"/>
      <c r="U194" s="1597"/>
      <c r="V194" s="1597"/>
      <c r="W194" s="1597"/>
      <c r="X194" s="1597"/>
      <c r="Y194" s="1597"/>
      <c r="Z194" s="1597"/>
    </row>
    <row r="195" spans="1:26" s="195" customFormat="1" ht="15.95" customHeight="1">
      <c r="A195" s="1143" t="s">
        <v>706</v>
      </c>
      <c r="B195" s="1145" t="s">
        <v>1114</v>
      </c>
      <c r="C195" s="195" t="s">
        <v>3352</v>
      </c>
    </row>
    <row r="196" spans="1:26" s="195" customFormat="1" ht="30" customHeight="1">
      <c r="A196" s="1143" t="s">
        <v>706</v>
      </c>
      <c r="B196" s="1145" t="s">
        <v>1110</v>
      </c>
      <c r="C196" s="1597" t="s">
        <v>3353</v>
      </c>
      <c r="D196" s="1597"/>
      <c r="E196" s="1597"/>
      <c r="F196" s="1597"/>
      <c r="G196" s="1597"/>
      <c r="H196" s="1597"/>
      <c r="I196" s="1597"/>
      <c r="J196" s="1597"/>
      <c r="K196" s="1597"/>
      <c r="L196" s="1597"/>
      <c r="M196" s="1597"/>
      <c r="N196" s="1597"/>
      <c r="O196" s="1597"/>
      <c r="P196" s="1597"/>
      <c r="Q196" s="1597"/>
      <c r="R196" s="1597"/>
      <c r="S196" s="1597"/>
      <c r="T196" s="1597"/>
      <c r="U196" s="1597"/>
      <c r="V196" s="1597"/>
      <c r="W196" s="1597"/>
      <c r="X196" s="1597"/>
      <c r="Y196" s="1597"/>
      <c r="Z196" s="1597"/>
    </row>
    <row r="197" spans="1:26" s="3" customFormat="1" ht="15.95" customHeight="1">
      <c r="A197" s="1143" t="s">
        <v>706</v>
      </c>
      <c r="B197" s="195"/>
      <c r="C197" s="1626" t="s">
        <v>3354</v>
      </c>
      <c r="D197" s="1627"/>
      <c r="E197" s="1627"/>
      <c r="F197" s="1627"/>
      <c r="G197" s="1627"/>
      <c r="H197" s="1627"/>
      <c r="I197" s="1627"/>
      <c r="J197" s="1627"/>
      <c r="K197" s="1627"/>
      <c r="L197" s="1627"/>
      <c r="M197" s="1627"/>
      <c r="N197" s="1627"/>
      <c r="O197" s="1627"/>
      <c r="P197" s="1627"/>
      <c r="Q197" s="1627"/>
      <c r="R197" s="1627"/>
      <c r="S197" s="1627"/>
      <c r="T197" s="1627"/>
      <c r="U197" s="1627"/>
      <c r="V197" s="1628"/>
      <c r="W197" s="1629" t="s">
        <v>3355</v>
      </c>
      <c r="X197" s="1627"/>
      <c r="Y197" s="1627"/>
      <c r="Z197" s="1628"/>
    </row>
    <row r="198" spans="1:26" s="3" customFormat="1" ht="30" customHeight="1">
      <c r="A198" s="1143" t="s">
        <v>706</v>
      </c>
      <c r="B198" s="195"/>
      <c r="C198" s="1146" t="s">
        <v>3356</v>
      </c>
      <c r="D198" s="1147"/>
      <c r="E198" s="1147"/>
      <c r="F198" s="1147"/>
      <c r="G198" s="1147"/>
      <c r="H198" s="1147"/>
      <c r="I198" s="1147"/>
      <c r="J198" s="1147"/>
      <c r="K198" s="1147"/>
      <c r="L198" s="1147"/>
      <c r="M198" s="1147"/>
      <c r="N198" s="1147"/>
      <c r="O198" s="1147"/>
      <c r="P198" s="1147"/>
      <c r="Q198" s="1147"/>
      <c r="R198" s="1147"/>
      <c r="S198" s="1148"/>
      <c r="T198" s="1148"/>
      <c r="U198" s="1147"/>
      <c r="V198" s="1147"/>
      <c r="W198" s="1598" t="s">
        <v>3357</v>
      </c>
      <c r="X198" s="1599"/>
      <c r="Y198" s="1599"/>
      <c r="Z198" s="1600"/>
    </row>
    <row r="199" spans="1:26" s="3" customFormat="1" ht="15.95" customHeight="1">
      <c r="C199" s="1146" t="s">
        <v>3358</v>
      </c>
      <c r="D199" s="1147"/>
      <c r="E199" s="1147"/>
      <c r="F199" s="1147"/>
      <c r="G199" s="1147"/>
      <c r="H199" s="1147"/>
      <c r="I199" s="1147"/>
      <c r="J199" s="1147"/>
      <c r="K199" s="1147"/>
      <c r="L199" s="1147"/>
      <c r="M199" s="1147"/>
      <c r="N199" s="1147"/>
      <c r="O199" s="1147"/>
      <c r="P199" s="1147"/>
      <c r="Q199" s="1147"/>
      <c r="R199" s="1147"/>
      <c r="S199" s="1148"/>
      <c r="T199" s="1148"/>
      <c r="U199" s="1147"/>
      <c r="V199" s="1147"/>
      <c r="W199" s="1598" t="s">
        <v>3359</v>
      </c>
      <c r="X199" s="1599"/>
      <c r="Y199" s="1599"/>
      <c r="Z199" s="1600"/>
    </row>
    <row r="200" spans="1:26" s="3" customFormat="1" ht="15.95" customHeight="1">
      <c r="C200" s="1146" t="s">
        <v>3360</v>
      </c>
      <c r="D200" s="1147"/>
      <c r="E200" s="1147"/>
      <c r="F200" s="1147"/>
      <c r="G200" s="1147"/>
      <c r="H200" s="1147"/>
      <c r="I200" s="1147"/>
      <c r="J200" s="1147"/>
      <c r="K200" s="1147"/>
      <c r="L200" s="1147"/>
      <c r="M200" s="1147"/>
      <c r="N200" s="1147"/>
      <c r="O200" s="1147"/>
      <c r="P200" s="1147"/>
      <c r="Q200" s="1147"/>
      <c r="R200" s="1147"/>
      <c r="S200" s="1148"/>
      <c r="T200" s="1148"/>
      <c r="U200" s="1147"/>
      <c r="V200" s="1147"/>
      <c r="W200" s="1598" t="s">
        <v>3361</v>
      </c>
      <c r="X200" s="1599"/>
      <c r="Y200" s="1599"/>
      <c r="Z200" s="1600"/>
    </row>
    <row r="201" spans="1:26" s="3" customFormat="1" ht="15.95" customHeight="1">
      <c r="C201" s="1146" t="s">
        <v>3362</v>
      </c>
      <c r="D201" s="1147"/>
      <c r="E201" s="1147"/>
      <c r="F201" s="1147"/>
      <c r="G201" s="1147"/>
      <c r="H201" s="1147"/>
      <c r="I201" s="1147"/>
      <c r="J201" s="1147"/>
      <c r="K201" s="1147"/>
      <c r="L201" s="1147"/>
      <c r="M201" s="1147"/>
      <c r="N201" s="1147"/>
      <c r="O201" s="1147"/>
      <c r="P201" s="1147"/>
      <c r="Q201" s="1147"/>
      <c r="R201" s="1147"/>
      <c r="S201" s="1148"/>
      <c r="T201" s="1148"/>
      <c r="U201" s="1147"/>
      <c r="V201" s="1147"/>
      <c r="W201" s="1598" t="s">
        <v>3363</v>
      </c>
      <c r="X201" s="1599"/>
      <c r="Y201" s="1599"/>
      <c r="Z201" s="1600"/>
    </row>
    <row r="202" spans="1:26" s="3" customFormat="1" ht="15.95" customHeight="1">
      <c r="C202" s="1146" t="s">
        <v>3364</v>
      </c>
      <c r="D202" s="1147"/>
      <c r="E202" s="1147"/>
      <c r="F202" s="1147"/>
      <c r="G202" s="1147"/>
      <c r="H202" s="1147"/>
      <c r="I202" s="1147"/>
      <c r="J202" s="1147"/>
      <c r="K202" s="1147"/>
      <c r="L202" s="1147"/>
      <c r="M202" s="1147"/>
      <c r="N202" s="1147"/>
      <c r="O202" s="1147"/>
      <c r="P202" s="1147"/>
      <c r="Q202" s="1147"/>
      <c r="R202" s="1147"/>
      <c r="S202" s="1148"/>
      <c r="T202" s="1148"/>
      <c r="U202" s="1147"/>
      <c r="V202" s="1147"/>
      <c r="W202" s="1598" t="s">
        <v>3365</v>
      </c>
      <c r="X202" s="1599"/>
      <c r="Y202" s="1599"/>
      <c r="Z202" s="1600"/>
    </row>
    <row r="203" spans="1:26" s="3" customFormat="1" ht="15.95" customHeight="1"/>
    <row r="204" spans="1:26" s="3" customFormat="1" ht="39.950000000000003" customHeight="1">
      <c r="B204" s="1145" t="s">
        <v>1106</v>
      </c>
      <c r="C204" s="1597" t="s">
        <v>3495</v>
      </c>
      <c r="D204" s="1597"/>
      <c r="E204" s="1597"/>
      <c r="F204" s="1597"/>
      <c r="G204" s="1597"/>
      <c r="H204" s="1597"/>
      <c r="I204" s="1597"/>
      <c r="J204" s="1597"/>
      <c r="K204" s="1597"/>
      <c r="L204" s="1597"/>
      <c r="M204" s="1597"/>
      <c r="N204" s="1597"/>
      <c r="O204" s="1597"/>
      <c r="P204" s="1597"/>
      <c r="Q204" s="1597"/>
      <c r="R204" s="1597"/>
      <c r="S204" s="1597"/>
      <c r="T204" s="1597"/>
      <c r="U204" s="1597"/>
      <c r="V204" s="1597"/>
      <c r="W204" s="1597"/>
      <c r="X204" s="1597"/>
      <c r="Y204" s="1597"/>
      <c r="Z204" s="1597"/>
    </row>
    <row r="205" spans="1:26" s="3" customFormat="1" ht="15.95" customHeight="1">
      <c r="C205" s="1626" t="s">
        <v>3354</v>
      </c>
      <c r="D205" s="1627"/>
      <c r="E205" s="1627"/>
      <c r="F205" s="1627"/>
      <c r="G205" s="1627"/>
      <c r="H205" s="1627"/>
      <c r="I205" s="1627"/>
      <c r="J205" s="1627"/>
      <c r="K205" s="1627"/>
      <c r="L205" s="1627"/>
      <c r="M205" s="1627"/>
      <c r="N205" s="1627"/>
      <c r="O205" s="1627"/>
      <c r="P205" s="1627"/>
      <c r="Q205" s="1627"/>
      <c r="R205" s="1627"/>
      <c r="S205" s="1627"/>
      <c r="T205" s="1627"/>
      <c r="U205" s="1627"/>
      <c r="V205" s="1627"/>
      <c r="W205" s="1627"/>
      <c r="X205" s="1628"/>
      <c r="Y205" s="1596" t="s">
        <v>3355</v>
      </c>
      <c r="Z205" s="1596"/>
    </row>
    <row r="206" spans="1:26" s="3" customFormat="1" ht="48" customHeight="1">
      <c r="C206" s="1150" t="s">
        <v>3116</v>
      </c>
      <c r="D206" s="1147"/>
      <c r="E206" s="1147"/>
      <c r="F206" s="1147"/>
      <c r="G206" s="1147"/>
      <c r="H206" s="1151"/>
      <c r="I206" s="1595" t="s">
        <v>3367</v>
      </c>
      <c r="J206" s="1595"/>
      <c r="K206" s="1595"/>
      <c r="L206" s="1595"/>
      <c r="M206" s="1595"/>
      <c r="N206" s="1595"/>
      <c r="O206" s="1595"/>
      <c r="P206" s="1595"/>
      <c r="Q206" s="1595"/>
      <c r="R206" s="1595"/>
      <c r="S206" s="1595"/>
      <c r="T206" s="1595"/>
      <c r="U206" s="1595"/>
      <c r="V206" s="1595"/>
      <c r="W206" s="1595"/>
      <c r="X206" s="1595"/>
      <c r="Y206" s="1596">
        <v>11</v>
      </c>
      <c r="Z206" s="1596"/>
    </row>
    <row r="207" spans="1:26" s="3" customFormat="1" ht="15.95" customHeight="1">
      <c r="C207" s="1601" t="s">
        <v>3118</v>
      </c>
      <c r="D207" s="1602"/>
      <c r="E207" s="1602"/>
      <c r="F207" s="1602"/>
      <c r="G207" s="1602"/>
      <c r="H207" s="1603"/>
      <c r="I207" s="1595" t="s">
        <v>3368</v>
      </c>
      <c r="J207" s="1595"/>
      <c r="K207" s="1595"/>
      <c r="L207" s="1595"/>
      <c r="M207" s="1595"/>
      <c r="N207" s="1595"/>
      <c r="O207" s="1595"/>
      <c r="P207" s="1595"/>
      <c r="Q207" s="1595"/>
      <c r="R207" s="1595"/>
      <c r="S207" s="1595"/>
      <c r="T207" s="1595"/>
      <c r="U207" s="1595"/>
      <c r="V207" s="1595"/>
      <c r="W207" s="1595"/>
      <c r="X207" s="1595"/>
      <c r="Y207" s="1596">
        <v>12</v>
      </c>
      <c r="Z207" s="1596"/>
    </row>
    <row r="208" spans="1:26" s="3" customFormat="1" ht="15.95" customHeight="1">
      <c r="C208" s="1604"/>
      <c r="D208" s="1605"/>
      <c r="E208" s="1605"/>
      <c r="F208" s="1605"/>
      <c r="G208" s="1605"/>
      <c r="H208" s="1606"/>
      <c r="I208" s="1595" t="s">
        <v>3369</v>
      </c>
      <c r="J208" s="1595"/>
      <c r="K208" s="1595"/>
      <c r="L208" s="1595"/>
      <c r="M208" s="1595"/>
      <c r="N208" s="1595"/>
      <c r="O208" s="1595"/>
      <c r="P208" s="1595"/>
      <c r="Q208" s="1595"/>
      <c r="R208" s="1595"/>
      <c r="S208" s="1595"/>
      <c r="T208" s="1595"/>
      <c r="U208" s="1595"/>
      <c r="V208" s="1595"/>
      <c r="W208" s="1595"/>
      <c r="X208" s="1595"/>
      <c r="Y208" s="1596">
        <v>13</v>
      </c>
      <c r="Z208" s="1596"/>
    </row>
    <row r="209" spans="3:26" s="3" customFormat="1" ht="60" customHeight="1">
      <c r="C209" s="1610" t="s">
        <v>3120</v>
      </c>
      <c r="D209" s="1611"/>
      <c r="E209" s="1611"/>
      <c r="F209" s="1611"/>
      <c r="G209" s="1611"/>
      <c r="H209" s="1612"/>
      <c r="I209" s="1607" t="s">
        <v>3370</v>
      </c>
      <c r="J209" s="1607"/>
      <c r="K209" s="1607"/>
      <c r="L209" s="1607"/>
      <c r="M209" s="1607"/>
      <c r="N209" s="1607"/>
      <c r="O209" s="1607"/>
      <c r="P209" s="1607"/>
      <c r="Q209" s="1607"/>
      <c r="R209" s="1607"/>
      <c r="S209" s="1607"/>
      <c r="T209" s="1607"/>
      <c r="U209" s="1607"/>
      <c r="V209" s="1607"/>
      <c r="W209" s="1607"/>
      <c r="X209" s="1607"/>
      <c r="Y209" s="1596">
        <v>14</v>
      </c>
      <c r="Z209" s="1596"/>
    </row>
    <row r="210" spans="3:26" s="3" customFormat="1" ht="15.95" customHeight="1">
      <c r="C210" s="1616"/>
      <c r="D210" s="1617"/>
      <c r="E210" s="1617"/>
      <c r="F210" s="1617"/>
      <c r="G210" s="1617"/>
      <c r="H210" s="1618"/>
      <c r="I210" s="1595" t="s">
        <v>3371</v>
      </c>
      <c r="J210" s="1595"/>
      <c r="K210" s="1595"/>
      <c r="L210" s="1595"/>
      <c r="M210" s="1595"/>
      <c r="N210" s="1595"/>
      <c r="O210" s="1595"/>
      <c r="P210" s="1595"/>
      <c r="Q210" s="1595"/>
      <c r="R210" s="1595"/>
      <c r="S210" s="1595"/>
      <c r="T210" s="1595"/>
      <c r="U210" s="1595"/>
      <c r="V210" s="1595"/>
      <c r="W210" s="1595"/>
      <c r="X210" s="1595"/>
      <c r="Y210" s="1596">
        <v>15</v>
      </c>
      <c r="Z210" s="1596"/>
    </row>
    <row r="211" spans="3:26" s="3" customFormat="1" ht="15.95" customHeight="1">
      <c r="C211" s="1616"/>
      <c r="D211" s="1617"/>
      <c r="E211" s="1617"/>
      <c r="F211" s="1617"/>
      <c r="G211" s="1617"/>
      <c r="H211" s="1618"/>
      <c r="I211" s="1595" t="s">
        <v>3372</v>
      </c>
      <c r="J211" s="1595"/>
      <c r="K211" s="1595"/>
      <c r="L211" s="1595"/>
      <c r="M211" s="1595"/>
      <c r="N211" s="1595"/>
      <c r="O211" s="1595"/>
      <c r="P211" s="1595"/>
      <c r="Q211" s="1595"/>
      <c r="R211" s="1595"/>
      <c r="S211" s="1595"/>
      <c r="T211" s="1595"/>
      <c r="U211" s="1595"/>
      <c r="V211" s="1595"/>
      <c r="W211" s="1595"/>
      <c r="X211" s="1595"/>
      <c r="Y211" s="1596">
        <v>16</v>
      </c>
      <c r="Z211" s="1596"/>
    </row>
    <row r="212" spans="3:26" s="3" customFormat="1" ht="50.1" customHeight="1">
      <c r="C212" s="1616"/>
      <c r="D212" s="1617"/>
      <c r="E212" s="1617"/>
      <c r="F212" s="1617"/>
      <c r="G212" s="1617"/>
      <c r="H212" s="1618"/>
      <c r="I212" s="1607" t="s">
        <v>3494</v>
      </c>
      <c r="J212" s="1607"/>
      <c r="K212" s="1607"/>
      <c r="L212" s="1607"/>
      <c r="M212" s="1607"/>
      <c r="N212" s="1607"/>
      <c r="O212" s="1607"/>
      <c r="P212" s="1607"/>
      <c r="Q212" s="1607"/>
      <c r="R212" s="1607"/>
      <c r="S212" s="1607"/>
      <c r="T212" s="1607"/>
      <c r="U212" s="1607"/>
      <c r="V212" s="1607"/>
      <c r="W212" s="1607"/>
      <c r="X212" s="1607"/>
      <c r="Y212" s="1596">
        <v>17</v>
      </c>
      <c r="Z212" s="1596"/>
    </row>
    <row r="213" spans="3:26" s="3" customFormat="1" ht="15.95" customHeight="1">
      <c r="C213" s="1613"/>
      <c r="D213" s="1614"/>
      <c r="E213" s="1614"/>
      <c r="F213" s="1614"/>
      <c r="G213" s="1614"/>
      <c r="H213" s="1615"/>
      <c r="I213" s="1595" t="s">
        <v>3373</v>
      </c>
      <c r="J213" s="1595"/>
      <c r="K213" s="1595"/>
      <c r="L213" s="1595"/>
      <c r="M213" s="1595"/>
      <c r="N213" s="1595"/>
      <c r="O213" s="1595"/>
      <c r="P213" s="1595"/>
      <c r="Q213" s="1595"/>
      <c r="R213" s="1595"/>
      <c r="S213" s="1595"/>
      <c r="T213" s="1595"/>
      <c r="U213" s="1595"/>
      <c r="V213" s="1595"/>
      <c r="W213" s="1595"/>
      <c r="X213" s="1595"/>
      <c r="Y213" s="1596">
        <v>18</v>
      </c>
      <c r="Z213" s="1596"/>
    </row>
    <row r="214" spans="3:26" s="3" customFormat="1" ht="15.95" customHeight="1">
      <c r="C214" s="1601" t="s">
        <v>3374</v>
      </c>
      <c r="D214" s="1602"/>
      <c r="E214" s="1602"/>
      <c r="F214" s="1602"/>
      <c r="G214" s="1602"/>
      <c r="H214" s="1603"/>
      <c r="I214" s="1595" t="s">
        <v>3375</v>
      </c>
      <c r="J214" s="1595"/>
      <c r="K214" s="1595"/>
      <c r="L214" s="1595"/>
      <c r="M214" s="1595"/>
      <c r="N214" s="1595"/>
      <c r="O214" s="1595"/>
      <c r="P214" s="1595"/>
      <c r="Q214" s="1595"/>
      <c r="R214" s="1595"/>
      <c r="S214" s="1595"/>
      <c r="T214" s="1595"/>
      <c r="U214" s="1595"/>
      <c r="V214" s="1595"/>
      <c r="W214" s="1595"/>
      <c r="X214" s="1595"/>
      <c r="Y214" s="1596">
        <v>19</v>
      </c>
      <c r="Z214" s="1596"/>
    </row>
    <row r="215" spans="3:26" s="3" customFormat="1" ht="15.95" customHeight="1">
      <c r="C215" s="1619"/>
      <c r="D215" s="1620"/>
      <c r="E215" s="1620"/>
      <c r="F215" s="1620"/>
      <c r="G215" s="1620"/>
      <c r="H215" s="1621"/>
      <c r="I215" s="1595" t="s">
        <v>3376</v>
      </c>
      <c r="J215" s="1595"/>
      <c r="K215" s="1595"/>
      <c r="L215" s="1595"/>
      <c r="M215" s="1595"/>
      <c r="N215" s="1595"/>
      <c r="O215" s="1595"/>
      <c r="P215" s="1595"/>
      <c r="Q215" s="1595"/>
      <c r="R215" s="1595"/>
      <c r="S215" s="1595"/>
      <c r="T215" s="1595"/>
      <c r="U215" s="1595"/>
      <c r="V215" s="1595"/>
      <c r="W215" s="1595"/>
      <c r="X215" s="1595"/>
      <c r="Y215" s="1596">
        <v>20</v>
      </c>
      <c r="Z215" s="1596"/>
    </row>
    <row r="216" spans="3:26" s="3" customFormat="1" ht="15.95" customHeight="1">
      <c r="C216" s="1619"/>
      <c r="D216" s="1620"/>
      <c r="E216" s="1620"/>
      <c r="F216" s="1620"/>
      <c r="G216" s="1620"/>
      <c r="H216" s="1621"/>
      <c r="I216" s="1595" t="s">
        <v>3377</v>
      </c>
      <c r="J216" s="1595"/>
      <c r="K216" s="1595"/>
      <c r="L216" s="1595"/>
      <c r="M216" s="1595"/>
      <c r="N216" s="1595"/>
      <c r="O216" s="1595"/>
      <c r="P216" s="1595"/>
      <c r="Q216" s="1595"/>
      <c r="R216" s="1595"/>
      <c r="S216" s="1595"/>
      <c r="T216" s="1595"/>
      <c r="U216" s="1595"/>
      <c r="V216" s="1595"/>
      <c r="W216" s="1595"/>
      <c r="X216" s="1595"/>
      <c r="Y216" s="1596">
        <v>21</v>
      </c>
      <c r="Z216" s="1596"/>
    </row>
    <row r="217" spans="3:26" s="3" customFormat="1" ht="15.95" customHeight="1">
      <c r="C217" s="1604"/>
      <c r="D217" s="1605"/>
      <c r="E217" s="1605"/>
      <c r="F217" s="1605"/>
      <c r="G217" s="1605"/>
      <c r="H217" s="1606"/>
      <c r="I217" s="1595" t="s">
        <v>3378</v>
      </c>
      <c r="J217" s="1595"/>
      <c r="K217" s="1595"/>
      <c r="L217" s="1595"/>
      <c r="M217" s="1595"/>
      <c r="N217" s="1595"/>
      <c r="O217" s="1595"/>
      <c r="P217" s="1595"/>
      <c r="Q217" s="1595"/>
      <c r="R217" s="1595"/>
      <c r="S217" s="1595"/>
      <c r="T217" s="1595"/>
      <c r="U217" s="1595"/>
      <c r="V217" s="1595"/>
      <c r="W217" s="1595"/>
      <c r="X217" s="1595"/>
      <c r="Y217" s="1596">
        <v>22</v>
      </c>
      <c r="Z217" s="1596"/>
    </row>
    <row r="218" spans="3:26" s="3" customFormat="1" ht="15.95" customHeight="1">
      <c r="C218" s="1610" t="s">
        <v>3121</v>
      </c>
      <c r="D218" s="1611"/>
      <c r="E218" s="1611"/>
      <c r="F218" s="1611"/>
      <c r="G218" s="1611"/>
      <c r="H218" s="1612"/>
      <c r="I218" s="1595" t="s">
        <v>3379</v>
      </c>
      <c r="J218" s="1595"/>
      <c r="K218" s="1595"/>
      <c r="L218" s="1595"/>
      <c r="M218" s="1595"/>
      <c r="N218" s="1595"/>
      <c r="O218" s="1595"/>
      <c r="P218" s="1595"/>
      <c r="Q218" s="1595"/>
      <c r="R218" s="1595"/>
      <c r="S218" s="1595"/>
      <c r="T218" s="1595"/>
      <c r="U218" s="1595"/>
      <c r="V218" s="1595"/>
      <c r="W218" s="1595"/>
      <c r="X218" s="1595"/>
      <c r="Y218" s="1596">
        <v>23</v>
      </c>
      <c r="Z218" s="1596"/>
    </row>
    <row r="219" spans="3:26" s="3" customFormat="1" ht="15.95" customHeight="1">
      <c r="C219" s="1616"/>
      <c r="D219" s="1617"/>
      <c r="E219" s="1617"/>
      <c r="F219" s="1617"/>
      <c r="G219" s="1617"/>
      <c r="H219" s="1618"/>
      <c r="I219" s="1595" t="s">
        <v>3380</v>
      </c>
      <c r="J219" s="1595"/>
      <c r="K219" s="1595"/>
      <c r="L219" s="1595"/>
      <c r="M219" s="1595"/>
      <c r="N219" s="1595"/>
      <c r="O219" s="1595"/>
      <c r="P219" s="1595"/>
      <c r="Q219" s="1595"/>
      <c r="R219" s="1595"/>
      <c r="S219" s="1595"/>
      <c r="T219" s="1595"/>
      <c r="U219" s="1595"/>
      <c r="V219" s="1595"/>
      <c r="W219" s="1595"/>
      <c r="X219" s="1595"/>
      <c r="Y219" s="1596">
        <v>24</v>
      </c>
      <c r="Z219" s="1596"/>
    </row>
    <row r="220" spans="3:26" s="3" customFormat="1" ht="15.95" customHeight="1">
      <c r="C220" s="1616"/>
      <c r="D220" s="1617"/>
      <c r="E220" s="1617"/>
      <c r="F220" s="1617"/>
      <c r="G220" s="1617"/>
      <c r="H220" s="1618"/>
      <c r="I220" s="1595" t="s">
        <v>3381</v>
      </c>
      <c r="J220" s="1595"/>
      <c r="K220" s="1595"/>
      <c r="L220" s="1595"/>
      <c r="M220" s="1595"/>
      <c r="N220" s="1595"/>
      <c r="O220" s="1595"/>
      <c r="P220" s="1595"/>
      <c r="Q220" s="1595"/>
      <c r="R220" s="1595"/>
      <c r="S220" s="1595"/>
      <c r="T220" s="1595"/>
      <c r="U220" s="1595"/>
      <c r="V220" s="1595"/>
      <c r="W220" s="1595"/>
      <c r="X220" s="1595"/>
      <c r="Y220" s="1596">
        <v>25</v>
      </c>
      <c r="Z220" s="1596"/>
    </row>
    <row r="221" spans="3:26" s="3" customFormat="1" ht="15.95" customHeight="1">
      <c r="C221" s="1613"/>
      <c r="D221" s="1614"/>
      <c r="E221" s="1614"/>
      <c r="F221" s="1614"/>
      <c r="G221" s="1614"/>
      <c r="H221" s="1615"/>
      <c r="I221" s="1595" t="s">
        <v>3382</v>
      </c>
      <c r="J221" s="1595"/>
      <c r="K221" s="1595"/>
      <c r="L221" s="1595"/>
      <c r="M221" s="1595"/>
      <c r="N221" s="1595"/>
      <c r="O221" s="1595"/>
      <c r="P221" s="1595"/>
      <c r="Q221" s="1595"/>
      <c r="R221" s="1595"/>
      <c r="S221" s="1595"/>
      <c r="T221" s="1595"/>
      <c r="U221" s="1595"/>
      <c r="V221" s="1595"/>
      <c r="W221" s="1595"/>
      <c r="X221" s="1595"/>
      <c r="Y221" s="1596">
        <v>26</v>
      </c>
      <c r="Z221" s="1596"/>
    </row>
    <row r="222" spans="3:26" s="3" customFormat="1" ht="15.95" customHeight="1">
      <c r="C222" s="1610" t="s">
        <v>3122</v>
      </c>
      <c r="D222" s="1611"/>
      <c r="E222" s="1611"/>
      <c r="F222" s="1611"/>
      <c r="G222" s="1611"/>
      <c r="H222" s="1612"/>
      <c r="I222" s="1601" t="s">
        <v>3383</v>
      </c>
      <c r="J222" s="1602"/>
      <c r="K222" s="1602"/>
      <c r="L222" s="1602"/>
      <c r="M222" s="1602"/>
      <c r="N222" s="1602"/>
      <c r="O222" s="1602"/>
      <c r="P222" s="1602"/>
      <c r="Q222" s="1602"/>
      <c r="R222" s="1602"/>
      <c r="S222" s="1602"/>
      <c r="T222" s="1602"/>
      <c r="U222" s="1602"/>
      <c r="V222" s="1602"/>
      <c r="W222" s="1602"/>
      <c r="X222" s="1603"/>
      <c r="Y222" s="1608">
        <v>27</v>
      </c>
      <c r="Z222" s="1608"/>
    </row>
    <row r="223" spans="3:26" s="3" customFormat="1" ht="15.95" customHeight="1">
      <c r="C223" s="1613"/>
      <c r="D223" s="1614"/>
      <c r="E223" s="1614"/>
      <c r="F223" s="1614"/>
      <c r="G223" s="1614"/>
      <c r="H223" s="1615"/>
      <c r="I223" s="1604"/>
      <c r="J223" s="1605"/>
      <c r="K223" s="1605"/>
      <c r="L223" s="1605"/>
      <c r="M223" s="1605"/>
      <c r="N223" s="1605"/>
      <c r="O223" s="1605"/>
      <c r="P223" s="1605"/>
      <c r="Q223" s="1605"/>
      <c r="R223" s="1605"/>
      <c r="S223" s="1605"/>
      <c r="T223" s="1605"/>
      <c r="U223" s="1605"/>
      <c r="V223" s="1605"/>
      <c r="W223" s="1605"/>
      <c r="X223" s="1606"/>
      <c r="Y223" s="1609"/>
      <c r="Z223" s="1609"/>
    </row>
    <row r="224" spans="3:26" s="3" customFormat="1" ht="15.95" customHeight="1">
      <c r="C224" s="1150" t="s">
        <v>3123</v>
      </c>
      <c r="D224" s="1147"/>
      <c r="E224" s="1147"/>
      <c r="F224" s="1147"/>
      <c r="G224" s="1147"/>
      <c r="H224" s="1151"/>
      <c r="I224" s="1595" t="s">
        <v>3123</v>
      </c>
      <c r="J224" s="1595"/>
      <c r="K224" s="1595"/>
      <c r="L224" s="1595"/>
      <c r="M224" s="1595"/>
      <c r="N224" s="1595"/>
      <c r="O224" s="1595"/>
      <c r="P224" s="1595"/>
      <c r="Q224" s="1595"/>
      <c r="R224" s="1595"/>
      <c r="S224" s="1595"/>
      <c r="T224" s="1595"/>
      <c r="U224" s="1595"/>
      <c r="V224" s="1595"/>
      <c r="W224" s="1595"/>
      <c r="X224" s="1595"/>
      <c r="Y224" s="1596">
        <v>28</v>
      </c>
      <c r="Z224" s="1596"/>
    </row>
    <row r="225" spans="3:29" s="3" customFormat="1" ht="15.95" customHeight="1">
      <c r="C225" s="1150" t="s">
        <v>3124</v>
      </c>
      <c r="D225" s="1147"/>
      <c r="E225" s="1147"/>
      <c r="F225" s="1147"/>
      <c r="G225" s="1147"/>
      <c r="H225" s="1151"/>
      <c r="I225" s="1595" t="s">
        <v>3124</v>
      </c>
      <c r="J225" s="1595"/>
      <c r="K225" s="1595"/>
      <c r="L225" s="1595"/>
      <c r="M225" s="1595"/>
      <c r="N225" s="1595"/>
      <c r="O225" s="1595"/>
      <c r="P225" s="1595"/>
      <c r="Q225" s="1595"/>
      <c r="R225" s="1595"/>
      <c r="S225" s="1595"/>
      <c r="T225" s="1595"/>
      <c r="U225" s="1595"/>
      <c r="V225" s="1595"/>
      <c r="W225" s="1595"/>
      <c r="X225" s="1595"/>
      <c r="Y225" s="1596">
        <v>29</v>
      </c>
      <c r="Z225" s="1596"/>
    </row>
    <row r="226" spans="3:29" s="3" customFormat="1" ht="15.95" customHeight="1">
      <c r="C226" s="1610" t="s">
        <v>3125</v>
      </c>
      <c r="D226" s="1611"/>
      <c r="E226" s="1611"/>
      <c r="F226" s="1611"/>
      <c r="G226" s="1611"/>
      <c r="H226" s="1612"/>
      <c r="I226" s="1595" t="s">
        <v>3384</v>
      </c>
      <c r="J226" s="1595"/>
      <c r="K226" s="1595"/>
      <c r="L226" s="1595"/>
      <c r="M226" s="1595"/>
      <c r="N226" s="1595"/>
      <c r="O226" s="1595"/>
      <c r="P226" s="1595"/>
      <c r="Q226" s="1595"/>
      <c r="R226" s="1595"/>
      <c r="S226" s="1595"/>
      <c r="T226" s="1595"/>
      <c r="U226" s="1595"/>
      <c r="V226" s="1595"/>
      <c r="W226" s="1595"/>
      <c r="X226" s="1595"/>
      <c r="Y226" s="1596">
        <v>30</v>
      </c>
      <c r="Z226" s="1596"/>
    </row>
    <row r="227" spans="3:29" s="3" customFormat="1" ht="15.95" customHeight="1">
      <c r="C227" s="1613"/>
      <c r="D227" s="1614"/>
      <c r="E227" s="1614"/>
      <c r="F227" s="1614"/>
      <c r="G227" s="1614"/>
      <c r="H227" s="1615"/>
      <c r="I227" s="1595" t="s">
        <v>3385</v>
      </c>
      <c r="J227" s="1595"/>
      <c r="K227" s="1595"/>
      <c r="L227" s="1595"/>
      <c r="M227" s="1595"/>
      <c r="N227" s="1595"/>
      <c r="O227" s="1595"/>
      <c r="P227" s="1595"/>
      <c r="Q227" s="1595"/>
      <c r="R227" s="1595"/>
      <c r="S227" s="1595"/>
      <c r="T227" s="1595"/>
      <c r="U227" s="1595"/>
      <c r="V227" s="1595"/>
      <c r="W227" s="1595"/>
      <c r="X227" s="1595"/>
      <c r="Y227" s="1596">
        <v>31</v>
      </c>
      <c r="Z227" s="1596"/>
    </row>
    <row r="228" spans="3:29" s="3" customFormat="1" ht="15.95" customHeight="1">
      <c r="C228" s="1610" t="s">
        <v>3128</v>
      </c>
      <c r="D228" s="1611"/>
      <c r="E228" s="1611"/>
      <c r="F228" s="1611"/>
      <c r="G228" s="1611"/>
      <c r="H228" s="1612"/>
      <c r="I228" s="1595" t="s">
        <v>3386</v>
      </c>
      <c r="J228" s="1595"/>
      <c r="K228" s="1595"/>
      <c r="L228" s="1595"/>
      <c r="M228" s="1595"/>
      <c r="N228" s="1595"/>
      <c r="O228" s="1595"/>
      <c r="P228" s="1595"/>
      <c r="Q228" s="1595"/>
      <c r="R228" s="1595"/>
      <c r="S228" s="1595"/>
      <c r="T228" s="1595"/>
      <c r="U228" s="1595"/>
      <c r="V228" s="1595"/>
      <c r="W228" s="1595"/>
      <c r="X228" s="1595"/>
      <c r="Y228" s="1596">
        <v>32</v>
      </c>
      <c r="Z228" s="1596"/>
    </row>
    <row r="229" spans="3:29" s="3" customFormat="1" ht="15.95" customHeight="1">
      <c r="C229" s="1613"/>
      <c r="D229" s="1614"/>
      <c r="E229" s="1614"/>
      <c r="F229" s="1614"/>
      <c r="G229" s="1614"/>
      <c r="H229" s="1615"/>
      <c r="I229" s="1595" t="s">
        <v>3387</v>
      </c>
      <c r="J229" s="1595"/>
      <c r="K229" s="1595"/>
      <c r="L229" s="1595"/>
      <c r="M229" s="1595"/>
      <c r="N229" s="1595"/>
      <c r="O229" s="1595"/>
      <c r="P229" s="1595"/>
      <c r="Q229" s="1595"/>
      <c r="R229" s="1595"/>
      <c r="S229" s="1595"/>
      <c r="T229" s="1595"/>
      <c r="U229" s="1595"/>
      <c r="V229" s="1595"/>
      <c r="W229" s="1595"/>
      <c r="X229" s="1595"/>
      <c r="Y229" s="1596">
        <v>33</v>
      </c>
      <c r="Z229" s="1596"/>
    </row>
    <row r="230" spans="3:29" s="3" customFormat="1" ht="15.95" customHeight="1">
      <c r="C230" s="1610" t="s">
        <v>3126</v>
      </c>
      <c r="D230" s="1611"/>
      <c r="E230" s="1611"/>
      <c r="F230" s="1611"/>
      <c r="G230" s="1611"/>
      <c r="H230" s="1612"/>
      <c r="I230" s="1595" t="s">
        <v>3388</v>
      </c>
      <c r="J230" s="1595"/>
      <c r="K230" s="1595"/>
      <c r="L230" s="1595"/>
      <c r="M230" s="1595"/>
      <c r="N230" s="1595"/>
      <c r="O230" s="1595"/>
      <c r="P230" s="1595"/>
      <c r="Q230" s="1595"/>
      <c r="R230" s="1595"/>
      <c r="S230" s="1595"/>
      <c r="T230" s="1595"/>
      <c r="U230" s="1595"/>
      <c r="V230" s="1595"/>
      <c r="W230" s="1595"/>
      <c r="X230" s="1595"/>
      <c r="Y230" s="1596">
        <v>34</v>
      </c>
      <c r="Z230" s="1596"/>
    </row>
    <row r="231" spans="3:29" s="3" customFormat="1" ht="15.95" customHeight="1">
      <c r="C231" s="1616"/>
      <c r="D231" s="1617"/>
      <c r="E231" s="1617"/>
      <c r="F231" s="1617"/>
      <c r="G231" s="1617"/>
      <c r="H231" s="1618"/>
      <c r="I231" s="1595" t="s">
        <v>3389</v>
      </c>
      <c r="J231" s="1595"/>
      <c r="K231" s="1595"/>
      <c r="L231" s="1595"/>
      <c r="M231" s="1595"/>
      <c r="N231" s="1595"/>
      <c r="O231" s="1595"/>
      <c r="P231" s="1595"/>
      <c r="Q231" s="1595"/>
      <c r="R231" s="1595"/>
      <c r="S231" s="1595"/>
      <c r="T231" s="1595"/>
      <c r="U231" s="1595"/>
      <c r="V231" s="1595"/>
      <c r="W231" s="1595"/>
      <c r="X231" s="1595"/>
      <c r="Y231" s="1596">
        <v>35</v>
      </c>
      <c r="Z231" s="1596"/>
    </row>
    <row r="232" spans="3:29" s="3" customFormat="1" ht="30" customHeight="1">
      <c r="C232" s="1616"/>
      <c r="D232" s="1617"/>
      <c r="E232" s="1617"/>
      <c r="F232" s="1617"/>
      <c r="G232" s="1617"/>
      <c r="H232" s="1618"/>
      <c r="I232" s="1595" t="s">
        <v>3390</v>
      </c>
      <c r="J232" s="1595"/>
      <c r="K232" s="1595"/>
      <c r="L232" s="1595"/>
      <c r="M232" s="1595"/>
      <c r="N232" s="1595"/>
      <c r="O232" s="1595"/>
      <c r="P232" s="1595"/>
      <c r="Q232" s="1595"/>
      <c r="R232" s="1595"/>
      <c r="S232" s="1595"/>
      <c r="T232" s="1595"/>
      <c r="U232" s="1595"/>
      <c r="V232" s="1595"/>
      <c r="W232" s="1595"/>
      <c r="X232" s="1595"/>
      <c r="Y232" s="1596">
        <v>36</v>
      </c>
      <c r="Z232" s="1596"/>
    </row>
    <row r="233" spans="3:29" s="3" customFormat="1" ht="30" customHeight="1">
      <c r="C233" s="1613"/>
      <c r="D233" s="1614"/>
      <c r="E233" s="1614"/>
      <c r="F233" s="1614"/>
      <c r="G233" s="1614"/>
      <c r="H233" s="1615"/>
      <c r="I233" s="1595" t="s">
        <v>3391</v>
      </c>
      <c r="J233" s="1595"/>
      <c r="K233" s="1595"/>
      <c r="L233" s="1595"/>
      <c r="M233" s="1595"/>
      <c r="N233" s="1595"/>
      <c r="O233" s="1595"/>
      <c r="P233" s="1595"/>
      <c r="Q233" s="1595"/>
      <c r="R233" s="1595"/>
      <c r="S233" s="1595"/>
      <c r="T233" s="1595"/>
      <c r="U233" s="1595"/>
      <c r="V233" s="1595"/>
      <c r="W233" s="1595"/>
      <c r="X233" s="1595"/>
      <c r="Y233" s="1596">
        <v>37</v>
      </c>
      <c r="Z233" s="1596"/>
    </row>
    <row r="234" spans="3:29" s="3" customFormat="1" ht="15.95" customHeight="1">
      <c r="C234" s="1610" t="s">
        <v>3127</v>
      </c>
      <c r="D234" s="1611"/>
      <c r="E234" s="1611"/>
      <c r="F234" s="1611"/>
      <c r="G234" s="1611"/>
      <c r="H234" s="1612"/>
      <c r="I234" s="1595" t="s">
        <v>3392</v>
      </c>
      <c r="J234" s="1595"/>
      <c r="K234" s="1595"/>
      <c r="L234" s="1595"/>
      <c r="M234" s="1595"/>
      <c r="N234" s="1595"/>
      <c r="O234" s="1595"/>
      <c r="P234" s="1595"/>
      <c r="Q234" s="1595"/>
      <c r="R234" s="1595"/>
      <c r="S234" s="1595"/>
      <c r="T234" s="1595"/>
      <c r="U234" s="1595"/>
      <c r="V234" s="1595"/>
      <c r="W234" s="1595"/>
      <c r="X234" s="1595"/>
      <c r="Y234" s="1596">
        <v>38</v>
      </c>
      <c r="Z234" s="1596"/>
    </row>
    <row r="235" spans="3:29" s="3" customFormat="1" ht="15.95" customHeight="1">
      <c r="C235" s="1613"/>
      <c r="D235" s="1614"/>
      <c r="E235" s="1614"/>
      <c r="F235" s="1614"/>
      <c r="G235" s="1614"/>
      <c r="H235" s="1615"/>
      <c r="I235" s="1595" t="s">
        <v>3393</v>
      </c>
      <c r="J235" s="1595"/>
      <c r="K235" s="1595"/>
      <c r="L235" s="1595"/>
      <c r="M235" s="1595"/>
      <c r="N235" s="1595"/>
      <c r="O235" s="1595"/>
      <c r="P235" s="1595"/>
      <c r="Q235" s="1595"/>
      <c r="R235" s="1595"/>
      <c r="S235" s="1595"/>
      <c r="T235" s="1595"/>
      <c r="U235" s="1595"/>
      <c r="V235" s="1595"/>
      <c r="W235" s="1595"/>
      <c r="X235" s="1595"/>
      <c r="Y235" s="1596">
        <v>39</v>
      </c>
      <c r="Z235" s="1596"/>
    </row>
    <row r="236" spans="3:29" s="3" customFormat="1" ht="15.95" customHeight="1">
      <c r="C236" s="1610" t="s">
        <v>3129</v>
      </c>
      <c r="D236" s="1611"/>
      <c r="E236" s="1611"/>
      <c r="F236" s="1611"/>
      <c r="G236" s="1611"/>
      <c r="H236" s="1612"/>
      <c r="I236" s="1595" t="s">
        <v>3394</v>
      </c>
      <c r="J236" s="1595"/>
      <c r="K236" s="1595"/>
      <c r="L236" s="1595"/>
      <c r="M236" s="1595"/>
      <c r="N236" s="1595"/>
      <c r="O236" s="1595"/>
      <c r="P236" s="1595"/>
      <c r="Q236" s="1595"/>
      <c r="R236" s="1595"/>
      <c r="S236" s="1595"/>
      <c r="T236" s="1595"/>
      <c r="U236" s="1595"/>
      <c r="V236" s="1595"/>
      <c r="W236" s="1595"/>
      <c r="X236" s="1595"/>
      <c r="Y236" s="1596">
        <v>40</v>
      </c>
      <c r="Z236" s="1596"/>
    </row>
    <row r="237" spans="3:29" s="3" customFormat="1" ht="15.95" customHeight="1">
      <c r="C237" s="1616"/>
      <c r="D237" s="1617"/>
      <c r="E237" s="1617"/>
      <c r="F237" s="1617"/>
      <c r="G237" s="1617"/>
      <c r="H237" s="1618"/>
      <c r="I237" s="1595" t="s">
        <v>3395</v>
      </c>
      <c r="J237" s="1595"/>
      <c r="K237" s="1595"/>
      <c r="L237" s="1595"/>
      <c r="M237" s="1595"/>
      <c r="N237" s="1595"/>
      <c r="O237" s="1595"/>
      <c r="P237" s="1595"/>
      <c r="Q237" s="1595"/>
      <c r="R237" s="1595"/>
      <c r="S237" s="1595"/>
      <c r="T237" s="1595"/>
      <c r="U237" s="1595"/>
      <c r="V237" s="1595"/>
      <c r="W237" s="1595"/>
      <c r="X237" s="1595"/>
      <c r="Y237" s="1596">
        <v>41</v>
      </c>
      <c r="Z237" s="1596"/>
    </row>
    <row r="238" spans="3:29" s="3" customFormat="1" ht="15.95" customHeight="1">
      <c r="C238" s="1616"/>
      <c r="D238" s="1617"/>
      <c r="E238" s="1617"/>
      <c r="F238" s="1617"/>
      <c r="G238" s="1617"/>
      <c r="H238" s="1618"/>
      <c r="I238" s="1595" t="s">
        <v>3396</v>
      </c>
      <c r="J238" s="1595"/>
      <c r="K238" s="1595"/>
      <c r="L238" s="1595"/>
      <c r="M238" s="1595"/>
      <c r="N238" s="1595"/>
      <c r="O238" s="1595"/>
      <c r="P238" s="1595"/>
      <c r="Q238" s="1595"/>
      <c r="R238" s="1595"/>
      <c r="S238" s="1595"/>
      <c r="T238" s="1595"/>
      <c r="U238" s="1595"/>
      <c r="V238" s="1595"/>
      <c r="W238" s="1595"/>
      <c r="X238" s="1595"/>
      <c r="Y238" s="1596">
        <v>42</v>
      </c>
      <c r="Z238" s="1596"/>
    </row>
    <row r="239" spans="3:29" s="3" customFormat="1" ht="15.95" customHeight="1">
      <c r="C239" s="1616"/>
      <c r="D239" s="1617"/>
      <c r="E239" s="1617"/>
      <c r="F239" s="1617"/>
      <c r="G239" s="1617"/>
      <c r="H239" s="1618"/>
      <c r="I239" s="1595" t="s">
        <v>3397</v>
      </c>
      <c r="J239" s="1595"/>
      <c r="K239" s="1595"/>
      <c r="L239" s="1595"/>
      <c r="M239" s="1595"/>
      <c r="N239" s="1595"/>
      <c r="O239" s="1595"/>
      <c r="P239" s="1595"/>
      <c r="Q239" s="1595"/>
      <c r="R239" s="1595"/>
      <c r="S239" s="1595"/>
      <c r="T239" s="1595"/>
      <c r="U239" s="1595"/>
      <c r="V239" s="1595"/>
      <c r="W239" s="1595"/>
      <c r="X239" s="1595"/>
      <c r="Y239" s="1596">
        <v>43</v>
      </c>
      <c r="Z239" s="1596"/>
    </row>
    <row r="240" spans="3:29" s="3" customFormat="1" ht="15.95" customHeight="1">
      <c r="C240" s="1616"/>
      <c r="D240" s="1617"/>
      <c r="E240" s="1617"/>
      <c r="F240" s="1617"/>
      <c r="G240" s="1617"/>
      <c r="H240" s="1618"/>
      <c r="I240" s="1595" t="s">
        <v>3398</v>
      </c>
      <c r="J240" s="1595"/>
      <c r="K240" s="1595"/>
      <c r="L240" s="1595"/>
      <c r="M240" s="1595"/>
      <c r="N240" s="1595"/>
      <c r="O240" s="1595"/>
      <c r="P240" s="1595"/>
      <c r="Q240" s="1595"/>
      <c r="R240" s="1595"/>
      <c r="S240" s="1595"/>
      <c r="T240" s="1595"/>
      <c r="U240" s="1595"/>
      <c r="V240" s="1595"/>
      <c r="W240" s="1595"/>
      <c r="X240" s="1595"/>
      <c r="Y240" s="1596">
        <v>44</v>
      </c>
      <c r="Z240" s="1596"/>
      <c r="AA240" s="47"/>
      <c r="AB240" s="47"/>
      <c r="AC240" s="47"/>
    </row>
    <row r="241" spans="1:29" s="3" customFormat="1" ht="60" customHeight="1">
      <c r="C241" s="1613"/>
      <c r="D241" s="1614"/>
      <c r="E241" s="1614"/>
      <c r="F241" s="1614"/>
      <c r="G241" s="1614"/>
      <c r="H241" s="1615"/>
      <c r="I241" s="1595" t="s">
        <v>3399</v>
      </c>
      <c r="J241" s="1595"/>
      <c r="K241" s="1595"/>
      <c r="L241" s="1595"/>
      <c r="M241" s="1595"/>
      <c r="N241" s="1595"/>
      <c r="O241" s="1595"/>
      <c r="P241" s="1595"/>
      <c r="Q241" s="1595"/>
      <c r="R241" s="1595"/>
      <c r="S241" s="1595"/>
      <c r="T241" s="1595"/>
      <c r="U241" s="1595"/>
      <c r="V241" s="1595"/>
      <c r="W241" s="1595"/>
      <c r="X241" s="1595"/>
      <c r="Y241" s="1596">
        <v>45</v>
      </c>
      <c r="Z241" s="1596"/>
      <c r="AA241" s="47"/>
      <c r="AB241" s="47"/>
      <c r="AC241" s="47"/>
    </row>
    <row r="242" spans="1:29" s="3" customFormat="1" ht="15.95" customHeight="1">
      <c r="C242" s="1150" t="s">
        <v>3131</v>
      </c>
      <c r="D242" s="1147"/>
      <c r="E242" s="1147"/>
      <c r="F242" s="1147"/>
      <c r="G242" s="1147"/>
      <c r="H242" s="1151"/>
      <c r="I242" s="1595" t="s">
        <v>3131</v>
      </c>
      <c r="J242" s="1595"/>
      <c r="K242" s="1595"/>
      <c r="L242" s="1595"/>
      <c r="M242" s="1595"/>
      <c r="N242" s="1595"/>
      <c r="O242" s="1595"/>
      <c r="P242" s="1595"/>
      <c r="Q242" s="1595"/>
      <c r="R242" s="1595"/>
      <c r="S242" s="1595"/>
      <c r="T242" s="1595"/>
      <c r="U242" s="1595"/>
      <c r="V242" s="1595"/>
      <c r="W242" s="1595"/>
      <c r="X242" s="1595"/>
      <c r="Y242" s="1596">
        <v>46</v>
      </c>
      <c r="Z242" s="1596"/>
    </row>
    <row r="243" spans="1:29" s="3" customFormat="1" ht="15.95" customHeight="1">
      <c r="C243" s="1150" t="s">
        <v>3130</v>
      </c>
      <c r="D243" s="1147"/>
      <c r="E243" s="1147"/>
      <c r="F243" s="1147"/>
      <c r="G243" s="1147"/>
      <c r="H243" s="1151"/>
      <c r="I243" s="1595" t="s">
        <v>3130</v>
      </c>
      <c r="J243" s="1595"/>
      <c r="K243" s="1595"/>
      <c r="L243" s="1595"/>
      <c r="M243" s="1595"/>
      <c r="N243" s="1595"/>
      <c r="O243" s="1595"/>
      <c r="P243" s="1595"/>
      <c r="Q243" s="1595"/>
      <c r="R243" s="1595"/>
      <c r="S243" s="1595"/>
      <c r="T243" s="1595"/>
      <c r="U243" s="1595"/>
      <c r="V243" s="1595"/>
      <c r="W243" s="1595"/>
      <c r="X243" s="1595"/>
      <c r="Y243" s="1596">
        <v>99</v>
      </c>
      <c r="Z243" s="1596"/>
    </row>
    <row r="244" spans="1:29" s="3" customFormat="1" ht="8.1" customHeight="1">
      <c r="C244" s="1161"/>
      <c r="D244" s="1161"/>
      <c r="E244" s="1161"/>
      <c r="F244" s="1161"/>
      <c r="G244" s="1161"/>
      <c r="H244" s="1161"/>
      <c r="I244" s="1162"/>
      <c r="J244" s="1162"/>
      <c r="K244" s="1162"/>
      <c r="L244" s="1162"/>
      <c r="M244" s="1162"/>
      <c r="N244" s="1162"/>
      <c r="O244" s="1162"/>
      <c r="P244" s="1162"/>
      <c r="Q244" s="1162"/>
      <c r="R244" s="1162"/>
      <c r="S244" s="1162"/>
      <c r="T244" s="1162"/>
      <c r="U244" s="1162"/>
      <c r="V244" s="1162"/>
      <c r="W244" s="1162"/>
      <c r="X244" s="1162"/>
      <c r="Y244" s="1163"/>
      <c r="Z244" s="1163"/>
    </row>
    <row r="245" spans="1:29" s="195" customFormat="1" ht="15.95" customHeight="1">
      <c r="A245" s="3"/>
      <c r="B245" s="1145" t="s">
        <v>1103</v>
      </c>
      <c r="C245" s="1464" t="s">
        <v>3400</v>
      </c>
      <c r="D245" s="1464"/>
      <c r="E245" s="1464"/>
      <c r="F245" s="1464"/>
      <c r="G245" s="1464"/>
      <c r="H245" s="1464"/>
      <c r="I245" s="1464"/>
      <c r="J245" s="1464"/>
      <c r="K245" s="1464"/>
      <c r="L245" s="1464"/>
      <c r="M245" s="1464"/>
      <c r="N245" s="1464"/>
      <c r="O245" s="1464"/>
      <c r="P245" s="1464"/>
      <c r="Q245" s="1464"/>
      <c r="R245" s="1464"/>
      <c r="S245" s="1464"/>
      <c r="T245" s="1464"/>
      <c r="U245" s="1464"/>
      <c r="V245" s="1464"/>
      <c r="W245" s="1464"/>
      <c r="X245" s="1464"/>
      <c r="Y245" s="1464"/>
      <c r="Z245" s="1464"/>
    </row>
    <row r="246" spans="1:29" s="195" customFormat="1" ht="65.099999999999994" customHeight="1">
      <c r="A246" s="3"/>
      <c r="B246" s="1149" t="s">
        <v>3366</v>
      </c>
      <c r="C246" s="1597" t="s">
        <v>3496</v>
      </c>
      <c r="D246" s="1597"/>
      <c r="E246" s="1597"/>
      <c r="F246" s="1597"/>
      <c r="G246" s="1597"/>
      <c r="H246" s="1597"/>
      <c r="I246" s="1597"/>
      <c r="J246" s="1597"/>
      <c r="K246" s="1597"/>
      <c r="L246" s="1597"/>
      <c r="M246" s="1597"/>
      <c r="N246" s="1597"/>
      <c r="O246" s="1597"/>
      <c r="P246" s="1597"/>
      <c r="Q246" s="1597"/>
      <c r="R246" s="1597"/>
      <c r="S246" s="1597"/>
      <c r="T246" s="1597"/>
      <c r="U246" s="1597"/>
      <c r="V246" s="1597"/>
      <c r="W246" s="1597"/>
      <c r="X246" s="1597"/>
      <c r="Y246" s="1597"/>
      <c r="Z246" s="1597"/>
    </row>
    <row r="247" spans="1:29" s="195" customFormat="1" ht="75" customHeight="1">
      <c r="A247" s="3"/>
      <c r="B247" s="1149" t="s">
        <v>1098</v>
      </c>
      <c r="C247" s="1597" t="s">
        <v>3403</v>
      </c>
      <c r="D247" s="1597"/>
      <c r="E247" s="1597"/>
      <c r="F247" s="1597"/>
      <c r="G247" s="1597"/>
      <c r="H247" s="1597"/>
      <c r="I247" s="1597"/>
      <c r="J247" s="1597"/>
      <c r="K247" s="1597"/>
      <c r="L247" s="1597"/>
      <c r="M247" s="1597"/>
      <c r="N247" s="1597"/>
      <c r="O247" s="1597"/>
      <c r="P247" s="1597"/>
      <c r="Q247" s="1597"/>
      <c r="R247" s="1597"/>
      <c r="S247" s="1597"/>
      <c r="T247" s="1597"/>
      <c r="U247" s="1597"/>
      <c r="V247" s="1597"/>
      <c r="W247" s="1597"/>
      <c r="X247" s="1597"/>
      <c r="Y247" s="1597"/>
      <c r="Z247" s="1597"/>
    </row>
    <row r="248" spans="1:29" s="195" customFormat="1" ht="30" customHeight="1">
      <c r="B248" s="1145" t="s">
        <v>3401</v>
      </c>
      <c r="C248" s="1464" t="s">
        <v>3498</v>
      </c>
      <c r="D248" s="1464"/>
      <c r="E248" s="1464"/>
      <c r="F248" s="1464"/>
      <c r="G248" s="1464"/>
      <c r="H248" s="1464"/>
      <c r="I248" s="1464"/>
      <c r="J248" s="1464"/>
      <c r="K248" s="1464"/>
      <c r="L248" s="1464"/>
      <c r="M248" s="1464"/>
      <c r="N248" s="1464"/>
      <c r="O248" s="1464"/>
      <c r="P248" s="1464"/>
      <c r="Q248" s="1464"/>
      <c r="R248" s="1464"/>
      <c r="S248" s="1464"/>
      <c r="T248" s="1464"/>
      <c r="U248" s="1464"/>
      <c r="V248" s="1464"/>
      <c r="W248" s="1464"/>
      <c r="X248" s="1464"/>
      <c r="Y248" s="1464"/>
      <c r="Z248" s="1464"/>
    </row>
    <row r="249" spans="1:29" s="195" customFormat="1" ht="15.95" customHeight="1">
      <c r="A249" s="1143" t="s">
        <v>706</v>
      </c>
      <c r="B249" s="1145" t="s">
        <v>3402</v>
      </c>
      <c r="C249" s="1464" t="s">
        <v>3499</v>
      </c>
      <c r="D249" s="1464"/>
      <c r="E249" s="1464"/>
      <c r="F249" s="1464"/>
      <c r="G249" s="1464"/>
      <c r="H249" s="1464"/>
      <c r="I249" s="1464"/>
      <c r="J249" s="1464"/>
      <c r="K249" s="1464"/>
      <c r="L249" s="1464"/>
      <c r="M249" s="1464"/>
      <c r="N249" s="1464"/>
      <c r="O249" s="1464"/>
      <c r="P249" s="1464"/>
      <c r="Q249" s="1464"/>
      <c r="R249" s="1464"/>
      <c r="S249" s="1464"/>
      <c r="T249" s="1464"/>
      <c r="U249" s="1464"/>
      <c r="V249" s="1464"/>
      <c r="W249" s="1464"/>
      <c r="X249" s="1464"/>
      <c r="Y249" s="1464"/>
      <c r="Z249" s="1464"/>
    </row>
    <row r="250" spans="1:29" s="195" customFormat="1" ht="15.95" customHeight="1">
      <c r="A250" s="1143" t="s">
        <v>706</v>
      </c>
      <c r="B250" s="1145" t="s">
        <v>3404</v>
      </c>
      <c r="C250" s="1464" t="s">
        <v>3497</v>
      </c>
      <c r="D250" s="1464"/>
      <c r="E250" s="1464"/>
      <c r="F250" s="1464"/>
      <c r="G250" s="1464"/>
      <c r="H250" s="1464"/>
      <c r="I250" s="1464"/>
      <c r="J250" s="1464"/>
      <c r="K250" s="1464"/>
      <c r="L250" s="1464"/>
      <c r="M250" s="1464"/>
      <c r="N250" s="1464"/>
      <c r="O250" s="1464"/>
      <c r="P250" s="1464"/>
      <c r="Q250" s="1464"/>
      <c r="R250" s="1464"/>
      <c r="S250" s="1464"/>
      <c r="T250" s="1464"/>
      <c r="U250" s="1464"/>
      <c r="V250" s="1464"/>
      <c r="W250" s="1464"/>
      <c r="X250" s="1464"/>
      <c r="Y250" s="1464"/>
      <c r="Z250" s="1464"/>
    </row>
    <row r="251" spans="1:29" s="195" customFormat="1" ht="15.95" customHeight="1">
      <c r="A251" s="1143"/>
      <c r="B251" s="1145"/>
      <c r="C251" s="1157"/>
      <c r="D251" s="1157"/>
      <c r="E251" s="1157"/>
      <c r="F251" s="1157"/>
      <c r="G251" s="1157"/>
      <c r="H251" s="1157"/>
      <c r="I251" s="1157"/>
      <c r="J251" s="1157"/>
      <c r="K251" s="1157"/>
      <c r="L251" s="1157"/>
      <c r="M251" s="1157"/>
      <c r="N251" s="1157"/>
      <c r="O251" s="1157"/>
      <c r="P251" s="1157"/>
      <c r="Q251" s="1157"/>
      <c r="R251" s="1157"/>
      <c r="S251" s="1157"/>
      <c r="T251" s="1157"/>
      <c r="U251" s="1157"/>
      <c r="V251" s="1157"/>
      <c r="W251" s="1157"/>
      <c r="X251" s="1157"/>
      <c r="Y251" s="1157"/>
      <c r="Z251" s="1157"/>
    </row>
    <row r="252" spans="1:29" s="195" customFormat="1" ht="15.95" customHeight="1">
      <c r="A252" s="1144" t="s">
        <v>2129</v>
      </c>
      <c r="B252" s="195" t="s">
        <v>1155</v>
      </c>
      <c r="C252" s="1157"/>
      <c r="D252" s="1157"/>
      <c r="E252" s="1157"/>
      <c r="F252" s="1157"/>
      <c r="G252" s="1157"/>
      <c r="H252" s="1157"/>
      <c r="I252" s="1157"/>
      <c r="J252" s="1157"/>
      <c r="K252" s="1157"/>
      <c r="L252" s="1157"/>
      <c r="M252" s="1157"/>
      <c r="N252" s="1157"/>
      <c r="O252" s="1157"/>
      <c r="P252" s="1157"/>
      <c r="Q252" s="1157"/>
      <c r="R252" s="1157"/>
      <c r="S252" s="1157"/>
      <c r="T252" s="1157"/>
      <c r="U252" s="1157"/>
      <c r="V252" s="1157"/>
      <c r="W252" s="1157"/>
      <c r="X252" s="1157"/>
      <c r="Y252" s="1157"/>
      <c r="Z252" s="1157"/>
    </row>
    <row r="253" spans="1:29" s="195" customFormat="1" ht="30" customHeight="1">
      <c r="A253" s="1143" t="s">
        <v>706</v>
      </c>
      <c r="B253" s="1145" t="s">
        <v>1130</v>
      </c>
      <c r="C253" s="1589" t="s">
        <v>3500</v>
      </c>
      <c r="D253" s="1589"/>
      <c r="E253" s="1589"/>
      <c r="F253" s="1589"/>
      <c r="G253" s="1589"/>
      <c r="H253" s="1589"/>
      <c r="I253" s="1589"/>
      <c r="J253" s="1589"/>
      <c r="K253" s="1589"/>
      <c r="L253" s="1589"/>
      <c r="M253" s="1589"/>
      <c r="N253" s="1589"/>
      <c r="O253" s="1589"/>
      <c r="P253" s="1589"/>
      <c r="Q253" s="1589"/>
      <c r="R253" s="1589"/>
      <c r="S253" s="1589"/>
      <c r="T253" s="1589"/>
      <c r="U253" s="1589"/>
      <c r="V253" s="1589"/>
      <c r="W253" s="1589"/>
      <c r="X253" s="1589"/>
      <c r="Y253" s="1589"/>
      <c r="Z253" s="1589"/>
    </row>
    <row r="254" spans="1:29" s="195" customFormat="1" ht="15.95" customHeight="1">
      <c r="A254" s="1143" t="s">
        <v>706</v>
      </c>
      <c r="B254" s="1145" t="s">
        <v>1123</v>
      </c>
      <c r="C254" s="195" t="s">
        <v>3501</v>
      </c>
      <c r="D254" s="1152"/>
      <c r="E254" s="1152"/>
      <c r="F254" s="1152"/>
      <c r="G254" s="1152"/>
      <c r="H254" s="1152"/>
      <c r="I254" s="1152"/>
      <c r="J254" s="1152"/>
      <c r="K254" s="1152"/>
      <c r="L254" s="1152"/>
      <c r="M254" s="1152"/>
      <c r="N254" s="1152"/>
      <c r="O254" s="1152"/>
      <c r="P254" s="1152"/>
      <c r="Q254" s="1152"/>
      <c r="R254" s="1152"/>
      <c r="S254" s="1152"/>
      <c r="T254" s="1152"/>
      <c r="U254" s="1152"/>
      <c r="V254" s="1152"/>
      <c r="W254" s="1152"/>
      <c r="X254" s="1152"/>
      <c r="Y254" s="1152"/>
      <c r="Z254" s="1152"/>
    </row>
    <row r="255" spans="1:29" s="195" customFormat="1" ht="15.95" customHeight="1">
      <c r="A255" s="1143" t="s">
        <v>706</v>
      </c>
      <c r="B255" s="1145" t="s">
        <v>1121</v>
      </c>
      <c r="C255" s="1464" t="s">
        <v>3502</v>
      </c>
      <c r="D255" s="1464"/>
      <c r="E255" s="1464"/>
      <c r="F255" s="1464"/>
      <c r="G255" s="1464"/>
      <c r="H255" s="1464"/>
      <c r="I255" s="1464"/>
      <c r="J255" s="1464"/>
      <c r="K255" s="1464"/>
      <c r="L255" s="1464"/>
      <c r="M255" s="1464"/>
      <c r="N255" s="1464"/>
      <c r="O255" s="1464"/>
      <c r="P255" s="1464"/>
      <c r="Q255" s="1464"/>
      <c r="R255" s="1464"/>
      <c r="S255" s="1464"/>
      <c r="T255" s="1464"/>
      <c r="U255" s="1464"/>
      <c r="V255" s="1464"/>
      <c r="W255" s="1464"/>
      <c r="X255" s="1464"/>
      <c r="Y255" s="1464"/>
      <c r="Z255" s="1464"/>
    </row>
    <row r="256" spans="1:29" s="195" customFormat="1" ht="63.95" customHeight="1">
      <c r="A256" s="1143" t="s">
        <v>706</v>
      </c>
      <c r="B256" s="1145" t="s">
        <v>1150</v>
      </c>
      <c r="C256" s="1597" t="s">
        <v>3405</v>
      </c>
      <c r="D256" s="1597"/>
      <c r="E256" s="1597"/>
      <c r="F256" s="1597"/>
      <c r="G256" s="1597"/>
      <c r="H256" s="1597"/>
      <c r="I256" s="1597"/>
      <c r="J256" s="1597"/>
      <c r="K256" s="1597"/>
      <c r="L256" s="1597"/>
      <c r="M256" s="1597"/>
      <c r="N256" s="1597"/>
      <c r="O256" s="1597"/>
      <c r="P256" s="1597"/>
      <c r="Q256" s="1597"/>
      <c r="R256" s="1597"/>
      <c r="S256" s="1597"/>
      <c r="T256" s="1597"/>
      <c r="U256" s="1597"/>
      <c r="V256" s="1597"/>
      <c r="W256" s="1597"/>
      <c r="X256" s="1597"/>
      <c r="Y256" s="1597"/>
      <c r="Z256" s="1597"/>
    </row>
    <row r="257" spans="1:30" s="195" customFormat="1" ht="65.099999999999994" customHeight="1">
      <c r="A257" s="1143" t="s">
        <v>706</v>
      </c>
      <c r="B257" s="1145" t="s">
        <v>1114</v>
      </c>
      <c r="C257" s="1597" t="s">
        <v>3503</v>
      </c>
      <c r="D257" s="1597"/>
      <c r="E257" s="1597"/>
      <c r="F257" s="1597"/>
      <c r="G257" s="1597"/>
      <c r="H257" s="1597"/>
      <c r="I257" s="1597"/>
      <c r="J257" s="1597"/>
      <c r="K257" s="1597"/>
      <c r="L257" s="1597"/>
      <c r="M257" s="1597"/>
      <c r="N257" s="1597"/>
      <c r="O257" s="1597"/>
      <c r="P257" s="1597"/>
      <c r="Q257" s="1597"/>
      <c r="R257" s="1597"/>
      <c r="S257" s="1597"/>
      <c r="T257" s="1597"/>
      <c r="U257" s="1597"/>
      <c r="V257" s="1597"/>
      <c r="W257" s="1597"/>
      <c r="X257" s="1597"/>
      <c r="Y257" s="1597"/>
      <c r="Z257" s="1597"/>
    </row>
    <row r="258" spans="1:30" s="195" customFormat="1" ht="54.95" customHeight="1">
      <c r="A258" s="1143" t="s">
        <v>706</v>
      </c>
      <c r="B258" s="1145" t="s">
        <v>1110</v>
      </c>
      <c r="C258" s="1597" t="s">
        <v>3406</v>
      </c>
      <c r="D258" s="1597"/>
      <c r="E258" s="1597"/>
      <c r="F258" s="1597"/>
      <c r="G258" s="1597"/>
      <c r="H258" s="1597"/>
      <c r="I258" s="1597"/>
      <c r="J258" s="1597"/>
      <c r="K258" s="1597"/>
      <c r="L258" s="1597"/>
      <c r="M258" s="1597"/>
      <c r="N258" s="1597"/>
      <c r="O258" s="1597"/>
      <c r="P258" s="1597"/>
      <c r="Q258" s="1597"/>
      <c r="R258" s="1597"/>
      <c r="S258" s="1597"/>
      <c r="T258" s="1597"/>
      <c r="U258" s="1597"/>
      <c r="V258" s="1597"/>
      <c r="W258" s="1597"/>
      <c r="X258" s="1597"/>
      <c r="Y258" s="1597"/>
      <c r="Z258" s="1597"/>
    </row>
    <row r="259" spans="1:30" s="195" customFormat="1" ht="65.099999999999994" customHeight="1">
      <c r="A259" s="1143" t="s">
        <v>706</v>
      </c>
      <c r="B259" s="1145" t="s">
        <v>1106</v>
      </c>
      <c r="C259" s="1597" t="s">
        <v>3504</v>
      </c>
      <c r="D259" s="1597"/>
      <c r="E259" s="1597"/>
      <c r="F259" s="1597"/>
      <c r="G259" s="1597"/>
      <c r="H259" s="1597"/>
      <c r="I259" s="1597"/>
      <c r="J259" s="1597"/>
      <c r="K259" s="1597"/>
      <c r="L259" s="1597"/>
      <c r="M259" s="1597"/>
      <c r="N259" s="1597"/>
      <c r="O259" s="1597"/>
      <c r="P259" s="1597"/>
      <c r="Q259" s="1597"/>
      <c r="R259" s="1597"/>
      <c r="S259" s="1597"/>
      <c r="T259" s="1597"/>
      <c r="U259" s="1597"/>
      <c r="V259" s="1597"/>
      <c r="W259" s="1597"/>
      <c r="X259" s="1597"/>
      <c r="Y259" s="1597"/>
      <c r="Z259" s="1597"/>
    </row>
    <row r="260" spans="1:30" s="195" customFormat="1" ht="54.95" customHeight="1">
      <c r="A260" s="1143" t="s">
        <v>706</v>
      </c>
      <c r="B260" s="1145" t="s">
        <v>1103</v>
      </c>
      <c r="C260" s="1589" t="s">
        <v>3505</v>
      </c>
      <c r="D260" s="1589"/>
      <c r="E260" s="1589"/>
      <c r="F260" s="1589"/>
      <c r="G260" s="1589"/>
      <c r="H260" s="1589"/>
      <c r="I260" s="1589"/>
      <c r="J260" s="1589"/>
      <c r="K260" s="1589"/>
      <c r="L260" s="1589"/>
      <c r="M260" s="1589"/>
      <c r="N260" s="1589"/>
      <c r="O260" s="1589"/>
      <c r="P260" s="1589"/>
      <c r="Q260" s="1589"/>
      <c r="R260" s="1589"/>
      <c r="S260" s="1589"/>
      <c r="T260" s="1589"/>
      <c r="U260" s="1589"/>
      <c r="V260" s="1589"/>
      <c r="W260" s="1589"/>
      <c r="X260" s="1589"/>
      <c r="Y260" s="1589"/>
      <c r="Z260" s="1589"/>
    </row>
    <row r="261" spans="1:30" s="195" customFormat="1" ht="27.95" customHeight="1">
      <c r="A261" s="1143"/>
      <c r="B261" s="1145" t="s">
        <v>3506</v>
      </c>
      <c r="C261" s="1597" t="s">
        <v>3541</v>
      </c>
      <c r="D261" s="1597"/>
      <c r="E261" s="1597"/>
      <c r="F261" s="1597"/>
      <c r="G261" s="1597"/>
      <c r="H261" s="1597"/>
      <c r="I261" s="1597"/>
      <c r="J261" s="1597"/>
      <c r="K261" s="1597"/>
      <c r="L261" s="1597"/>
      <c r="M261" s="1597"/>
      <c r="N261" s="1597"/>
      <c r="O261" s="1597"/>
      <c r="P261" s="1597"/>
      <c r="Q261" s="1597"/>
      <c r="R261" s="1597"/>
      <c r="S261" s="1597"/>
      <c r="T261" s="1597"/>
      <c r="U261" s="1597"/>
      <c r="V261" s="1597"/>
      <c r="W261" s="1597"/>
      <c r="X261" s="1597"/>
      <c r="Y261" s="1597"/>
      <c r="Z261" s="1597"/>
    </row>
    <row r="262" spans="1:30" s="195" customFormat="1" ht="15.95" customHeight="1">
      <c r="A262" s="1143"/>
      <c r="B262" s="1145"/>
      <c r="C262" s="1156"/>
      <c r="D262" s="1156"/>
      <c r="E262" s="1156"/>
      <c r="F262" s="1156"/>
      <c r="G262" s="1156"/>
      <c r="H262" s="1156"/>
      <c r="I262" s="1156"/>
      <c r="J262" s="1156"/>
      <c r="K262" s="1156"/>
      <c r="L262" s="1156"/>
      <c r="M262" s="1156"/>
      <c r="N262" s="1156"/>
      <c r="O262" s="1156"/>
      <c r="P262" s="1156"/>
      <c r="Q262" s="1156"/>
      <c r="R262" s="1156"/>
      <c r="S262" s="1156"/>
      <c r="T262" s="1156"/>
      <c r="U262" s="1156"/>
      <c r="V262" s="1156"/>
      <c r="W262" s="1156"/>
      <c r="X262" s="1156"/>
      <c r="Y262" s="1156"/>
      <c r="Z262" s="1156"/>
    </row>
    <row r="263" spans="1:30" s="195" customFormat="1" ht="15.95" customHeight="1">
      <c r="A263" s="1144" t="s">
        <v>2132</v>
      </c>
      <c r="B263" s="195" t="s">
        <v>1131</v>
      </c>
      <c r="C263" s="1152"/>
      <c r="D263" s="1152"/>
      <c r="E263" s="1152"/>
      <c r="F263" s="1152"/>
      <c r="G263" s="1152"/>
      <c r="H263" s="1152"/>
      <c r="I263" s="1152"/>
      <c r="J263" s="1152"/>
      <c r="K263" s="1152"/>
      <c r="L263" s="1152"/>
      <c r="M263" s="1152"/>
      <c r="N263" s="1152"/>
      <c r="O263" s="1152"/>
      <c r="P263" s="1152"/>
      <c r="Q263" s="1152"/>
      <c r="R263" s="1152"/>
      <c r="S263" s="1152"/>
      <c r="T263" s="1152"/>
      <c r="U263" s="1152"/>
      <c r="V263" s="1152"/>
      <c r="W263" s="1152"/>
      <c r="X263" s="1152"/>
      <c r="Y263" s="1152"/>
      <c r="Z263" s="1152"/>
    </row>
    <row r="264" spans="1:30" s="195" customFormat="1" ht="27.95" customHeight="1">
      <c r="A264" s="1143" t="s">
        <v>706</v>
      </c>
      <c r="B264" s="1145" t="s">
        <v>1130</v>
      </c>
      <c r="C264" s="1597" t="s">
        <v>3407</v>
      </c>
      <c r="D264" s="1597"/>
      <c r="E264" s="1597"/>
      <c r="F264" s="1597"/>
      <c r="G264" s="1597"/>
      <c r="H264" s="1597"/>
      <c r="I264" s="1597"/>
      <c r="J264" s="1597"/>
      <c r="K264" s="1597"/>
      <c r="L264" s="1597"/>
      <c r="M264" s="1597"/>
      <c r="N264" s="1597"/>
      <c r="O264" s="1597"/>
      <c r="P264" s="1597"/>
      <c r="Q264" s="1597"/>
      <c r="R264" s="1597"/>
      <c r="S264" s="1597"/>
      <c r="T264" s="1597"/>
      <c r="U264" s="1597"/>
      <c r="V264" s="1597"/>
      <c r="W264" s="1597"/>
      <c r="X264" s="1597"/>
      <c r="Y264" s="1597"/>
      <c r="Z264" s="1597"/>
    </row>
    <row r="265" spans="1:30" s="195" customFormat="1" ht="30" customHeight="1">
      <c r="A265" s="1143" t="s">
        <v>706</v>
      </c>
      <c r="B265" s="1145" t="s">
        <v>1123</v>
      </c>
      <c r="C265" s="1597" t="s">
        <v>3507</v>
      </c>
      <c r="D265" s="1597"/>
      <c r="E265" s="1597"/>
      <c r="F265" s="1597"/>
      <c r="G265" s="1597"/>
      <c r="H265" s="1597"/>
      <c r="I265" s="1597"/>
      <c r="J265" s="1597"/>
      <c r="K265" s="1597"/>
      <c r="L265" s="1597"/>
      <c r="M265" s="1597"/>
      <c r="N265" s="1597"/>
      <c r="O265" s="1597"/>
      <c r="P265" s="1597"/>
      <c r="Q265" s="1597"/>
      <c r="R265" s="1597"/>
      <c r="S265" s="1597"/>
      <c r="T265" s="1597"/>
      <c r="U265" s="1597"/>
      <c r="V265" s="1597"/>
      <c r="W265" s="1597"/>
      <c r="X265" s="1597"/>
      <c r="Y265" s="1597"/>
      <c r="Z265" s="1597"/>
    </row>
    <row r="266" spans="1:30" s="195" customFormat="1" ht="39.950000000000003" customHeight="1">
      <c r="A266" s="1143" t="s">
        <v>706</v>
      </c>
      <c r="B266" s="1145" t="s">
        <v>1121</v>
      </c>
      <c r="C266" s="1597" t="s">
        <v>3542</v>
      </c>
      <c r="D266" s="1597"/>
      <c r="E266" s="1597"/>
      <c r="F266" s="1597"/>
      <c r="G266" s="1597"/>
      <c r="H266" s="1597"/>
      <c r="I266" s="1597"/>
      <c r="J266" s="1597"/>
      <c r="K266" s="1597"/>
      <c r="L266" s="1597"/>
      <c r="M266" s="1597"/>
      <c r="N266" s="1597"/>
      <c r="O266" s="1597"/>
      <c r="P266" s="1597"/>
      <c r="Q266" s="1597"/>
      <c r="R266" s="1597"/>
      <c r="S266" s="1597"/>
      <c r="T266" s="1597"/>
      <c r="U266" s="1597"/>
      <c r="V266" s="1597"/>
      <c r="W266" s="1597"/>
      <c r="X266" s="1597"/>
      <c r="Y266" s="1597"/>
      <c r="Z266" s="1597"/>
    </row>
    <row r="267" spans="1:30" ht="15.95" customHeight="1">
      <c r="A267" s="1143" t="s">
        <v>706</v>
      </c>
      <c r="B267" s="1145" t="s">
        <v>1150</v>
      </c>
      <c r="C267" s="1464" t="s">
        <v>3508</v>
      </c>
      <c r="D267" s="1464"/>
      <c r="E267" s="1464"/>
      <c r="F267" s="1464"/>
      <c r="G267" s="1464"/>
      <c r="H267" s="1464"/>
      <c r="I267" s="1464"/>
      <c r="J267" s="1464"/>
      <c r="K267" s="1464"/>
      <c r="L267" s="1464"/>
      <c r="M267" s="1464"/>
      <c r="N267" s="1464"/>
      <c r="O267" s="1464"/>
      <c r="P267" s="1464"/>
      <c r="Q267" s="1464"/>
      <c r="R267" s="1464"/>
      <c r="S267" s="1464"/>
      <c r="T267" s="1464"/>
      <c r="U267" s="1464"/>
      <c r="V267" s="1464"/>
      <c r="W267" s="1464"/>
      <c r="X267" s="1464"/>
      <c r="Y267" s="1464"/>
      <c r="Z267" s="1464"/>
      <c r="AA267" s="195"/>
      <c r="AB267" s="195"/>
      <c r="AC267" s="195"/>
      <c r="AD267" s="195"/>
    </row>
    <row r="268" spans="1:30" ht="15.95" customHeight="1">
      <c r="A268" s="1143"/>
      <c r="B268" s="1145"/>
      <c r="AA268" s="1016"/>
    </row>
    <row r="269" spans="1:30" ht="15.95" customHeight="1">
      <c r="AA269" s="1016"/>
    </row>
    <row r="270" spans="1:30" ht="15.95" customHeight="1">
      <c r="AA270" s="1016"/>
    </row>
    <row r="271" spans="1:30" ht="15.95" customHeight="1">
      <c r="AA271" s="1016"/>
    </row>
    <row r="272" spans="1:30" ht="15.95" customHeight="1">
      <c r="AA272" s="1016"/>
    </row>
    <row r="273" spans="27:27" ht="15.95" customHeight="1">
      <c r="AA273" s="1016"/>
    </row>
    <row r="274" spans="27:27" ht="15.95" customHeight="1">
      <c r="AA274" s="1016"/>
    </row>
    <row r="275" spans="27:27" ht="15.95" customHeight="1">
      <c r="AA275" s="1016"/>
    </row>
    <row r="276" spans="27:27" ht="15.95" customHeight="1">
      <c r="AA276" s="1016"/>
    </row>
    <row r="277" spans="27:27" ht="15.95" customHeight="1">
      <c r="AA277" s="1016"/>
    </row>
    <row r="278" spans="27:27" ht="15.95" customHeight="1">
      <c r="AA278" s="1016"/>
    </row>
    <row r="279" spans="27:27" ht="15.95" customHeight="1">
      <c r="AA279" s="1016"/>
    </row>
    <row r="280" spans="27:27" ht="15.95" customHeight="1">
      <c r="AA280" s="1016"/>
    </row>
    <row r="281" spans="27:27" ht="15.95" customHeight="1">
      <c r="AA281" s="1016"/>
    </row>
    <row r="282" spans="27:27" ht="15.95" customHeight="1">
      <c r="AA282" s="1016"/>
    </row>
    <row r="283" spans="27:27" ht="15.95" customHeight="1">
      <c r="AA283" s="1016"/>
    </row>
    <row r="284" spans="27:27" ht="15.95" customHeight="1">
      <c r="AA284" s="1016"/>
    </row>
    <row r="285" spans="27:27" ht="15.95" customHeight="1">
      <c r="AA285" s="1016"/>
    </row>
    <row r="286" spans="27:27" ht="15.95" customHeight="1">
      <c r="AA286" s="1016"/>
    </row>
    <row r="287" spans="27:27" ht="15.95" customHeight="1">
      <c r="AA287" s="1016"/>
    </row>
    <row r="288" spans="27:27" ht="15.95" customHeight="1">
      <c r="AA288" s="1016"/>
    </row>
    <row r="289" spans="27:27" ht="15.95" customHeight="1">
      <c r="AA289" s="1016"/>
    </row>
    <row r="290" spans="27:27" ht="15.95" customHeight="1">
      <c r="AA290" s="1016"/>
    </row>
    <row r="291" spans="27:27" ht="15.95" customHeight="1">
      <c r="AA291" s="1016"/>
    </row>
  </sheetData>
  <mergeCells count="165">
    <mergeCell ref="AB55:AE55"/>
    <mergeCell ref="H162:J162"/>
    <mergeCell ref="H164:J164"/>
    <mergeCell ref="C191:Z191"/>
    <mergeCell ref="C205:X205"/>
    <mergeCell ref="C197:V197"/>
    <mergeCell ref="C189:Z189"/>
    <mergeCell ref="C192:Z192"/>
    <mergeCell ref="C194:Z194"/>
    <mergeCell ref="C196:Z196"/>
    <mergeCell ref="W197:Z197"/>
    <mergeCell ref="K127:L127"/>
    <mergeCell ref="F130:G130"/>
    <mergeCell ref="F127:G127"/>
    <mergeCell ref="L108:O108"/>
    <mergeCell ref="F112:H112"/>
    <mergeCell ref="K130:L130"/>
    <mergeCell ref="P127:Q127"/>
    <mergeCell ref="P130:Q130"/>
    <mergeCell ref="U127:V127"/>
    <mergeCell ref="U130:V130"/>
    <mergeCell ref="U101:X101"/>
    <mergeCell ref="U99:Y99"/>
    <mergeCell ref="N101:Q101"/>
    <mergeCell ref="C209:H213"/>
    <mergeCell ref="C214:H217"/>
    <mergeCell ref="C266:Z266"/>
    <mergeCell ref="C245:Z245"/>
    <mergeCell ref="C246:Z246"/>
    <mergeCell ref="C247:Z247"/>
    <mergeCell ref="C248:Z248"/>
    <mergeCell ref="C249:Z249"/>
    <mergeCell ref="I242:X242"/>
    <mergeCell ref="Y242:Z242"/>
    <mergeCell ref="I243:X243"/>
    <mergeCell ref="Y243:Z243"/>
    <mergeCell ref="I236:X236"/>
    <mergeCell ref="Y236:Z236"/>
    <mergeCell ref="I237:X237"/>
    <mergeCell ref="Y237:Z237"/>
    <mergeCell ref="I238:X238"/>
    <mergeCell ref="Y238:Z238"/>
    <mergeCell ref="I239:X239"/>
    <mergeCell ref="Y239:Z239"/>
    <mergeCell ref="I240:X240"/>
    <mergeCell ref="Y240:Z240"/>
    <mergeCell ref="I241:X241"/>
    <mergeCell ref="Y241:Z241"/>
    <mergeCell ref="C267:Z267"/>
    <mergeCell ref="C259:Z259"/>
    <mergeCell ref="C261:Z261"/>
    <mergeCell ref="C264:Z264"/>
    <mergeCell ref="C265:Z265"/>
    <mergeCell ref="C250:Z250"/>
    <mergeCell ref="C255:Z255"/>
    <mergeCell ref="C256:Z256"/>
    <mergeCell ref="C257:Z257"/>
    <mergeCell ref="C258:Z258"/>
    <mergeCell ref="C253:Z253"/>
    <mergeCell ref="C260:Z260"/>
    <mergeCell ref="C236:H241"/>
    <mergeCell ref="I234:X234"/>
    <mergeCell ref="Y234:Z234"/>
    <mergeCell ref="I235:X235"/>
    <mergeCell ref="Y235:Z235"/>
    <mergeCell ref="I230:X230"/>
    <mergeCell ref="Y230:Z230"/>
    <mergeCell ref="I231:X231"/>
    <mergeCell ref="Y231:Z231"/>
    <mergeCell ref="I232:X232"/>
    <mergeCell ref="Y232:Z232"/>
    <mergeCell ref="I233:X233"/>
    <mergeCell ref="Y233:Z233"/>
    <mergeCell ref="C234:H235"/>
    <mergeCell ref="C230:H233"/>
    <mergeCell ref="I228:X228"/>
    <mergeCell ref="Y228:Z228"/>
    <mergeCell ref="I229:X229"/>
    <mergeCell ref="Y229:Z229"/>
    <mergeCell ref="I226:X226"/>
    <mergeCell ref="Y226:Z226"/>
    <mergeCell ref="I227:X227"/>
    <mergeCell ref="Y227:Z227"/>
    <mergeCell ref="C226:H227"/>
    <mergeCell ref="C228:H229"/>
    <mergeCell ref="I224:X224"/>
    <mergeCell ref="Y224:Z224"/>
    <mergeCell ref="I225:X225"/>
    <mergeCell ref="Y225:Z225"/>
    <mergeCell ref="Y222:Z222"/>
    <mergeCell ref="Y223:Z223"/>
    <mergeCell ref="C222:H223"/>
    <mergeCell ref="I222:X223"/>
    <mergeCell ref="I218:X218"/>
    <mergeCell ref="Y218:Z218"/>
    <mergeCell ref="I219:X219"/>
    <mergeCell ref="Y219:Z219"/>
    <mergeCell ref="I220:X220"/>
    <mergeCell ref="Y220:Z220"/>
    <mergeCell ref="I221:X221"/>
    <mergeCell ref="Y221:Z221"/>
    <mergeCell ref="C218:H221"/>
    <mergeCell ref="I214:X214"/>
    <mergeCell ref="Y214:Z214"/>
    <mergeCell ref="I215:X215"/>
    <mergeCell ref="Y215:Z215"/>
    <mergeCell ref="I216:X216"/>
    <mergeCell ref="Y216:Z216"/>
    <mergeCell ref="I217:X217"/>
    <mergeCell ref="Y217:Z217"/>
    <mergeCell ref="I209:X209"/>
    <mergeCell ref="Y209:Z209"/>
    <mergeCell ref="I210:X210"/>
    <mergeCell ref="Y210:Z210"/>
    <mergeCell ref="I211:X211"/>
    <mergeCell ref="Y211:Z211"/>
    <mergeCell ref="I212:X212"/>
    <mergeCell ref="Y212:Z212"/>
    <mergeCell ref="I213:X213"/>
    <mergeCell ref="Y213:Z213"/>
    <mergeCell ref="I207:X207"/>
    <mergeCell ref="Y207:Z207"/>
    <mergeCell ref="I208:X208"/>
    <mergeCell ref="Y208:Z208"/>
    <mergeCell ref="C204:Z204"/>
    <mergeCell ref="Y205:Z205"/>
    <mergeCell ref="I206:X206"/>
    <mergeCell ref="Y206:Z206"/>
    <mergeCell ref="W198:Z198"/>
    <mergeCell ref="W199:Z199"/>
    <mergeCell ref="W200:Z200"/>
    <mergeCell ref="W201:Z201"/>
    <mergeCell ref="W202:Z202"/>
    <mergeCell ref="C207:H208"/>
    <mergeCell ref="N99:R99"/>
    <mergeCell ref="G99:K99"/>
    <mergeCell ref="G101:J101"/>
    <mergeCell ref="A26:C26"/>
    <mergeCell ref="A25:C25"/>
    <mergeCell ref="A22:C22"/>
    <mergeCell ref="A35:C35"/>
    <mergeCell ref="A34:C34"/>
    <mergeCell ref="A33:C33"/>
    <mergeCell ref="A30:C30"/>
    <mergeCell ref="A27:C27"/>
    <mergeCell ref="A47:C47"/>
    <mergeCell ref="G38:I38"/>
    <mergeCell ref="G39:N39"/>
    <mergeCell ref="J38:M38"/>
    <mergeCell ref="G96:J96"/>
    <mergeCell ref="N96:Q96"/>
    <mergeCell ref="U96:X96"/>
    <mergeCell ref="T10:Z10"/>
    <mergeCell ref="Y55:Z55"/>
    <mergeCell ref="G54:P54"/>
    <mergeCell ref="G55:P55"/>
    <mergeCell ref="A46:C46"/>
    <mergeCell ref="A45:C45"/>
    <mergeCell ref="A44:C44"/>
    <mergeCell ref="A43:C43"/>
    <mergeCell ref="Y54:Z54"/>
    <mergeCell ref="A17:C17"/>
    <mergeCell ref="A16:C16"/>
    <mergeCell ref="A19:C19"/>
    <mergeCell ref="A18:C18"/>
  </mergeCells>
  <phoneticPr fontId="2"/>
  <hyperlinks>
    <hyperlink ref="X1" location="作業メニュー!A1" display="作業メニュー" xr:uid="{00000000-0004-0000-0E00-000000000000}"/>
  </hyperlinks>
  <printOptions horizontalCentered="1"/>
  <pageMargins left="0.78740157480314965" right="0.39370078740157483" top="0.59055118110236227" bottom="0.59055118110236227" header="0.59055118110236227" footer="0.19685039370078741"/>
  <pageSetup paperSize="9" scale="99" orientation="portrait" r:id="rId1"/>
  <headerFooter alignWithMargins="0">
    <oddFooter>&amp;R220401</oddFooter>
  </headerFooter>
  <rowBreaks count="4" manualBreakCount="4">
    <brk id="50" max="16383" man="1"/>
    <brk id="99" max="25" man="1"/>
    <brk id="109" max="16383" man="1"/>
    <brk id="146" max="16383" man="1"/>
  </rowBreaks>
  <ignoredErrors>
    <ignoredError sqref="G89:G94 N89:N94 U89:U94 G71 G58:G59 L58:L59 S58:S59 R67:R68 G67:G69 R71:T71 G125:I125 AC18:AC28 U82:U86 N82:N86 G82:G86 G121:J121 G116:G117 T119:Z119 N116 T116 I116:K117 G119:K119 N119:R119 V116:Z117 P116:R117 L125:N125 Q125:T125 W125 G79:G80 N79:N80 U79:U80 F72:F76 K71:L71 N71:P71 T60 L60 F6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1">
              <controlPr defaultSize="0" autoFill="0" autoLine="0" autoPict="0" altText="">
                <anchor moveWithCells="1">
                  <from>
                    <xdr:col>10</xdr:col>
                    <xdr:colOff>9525</xdr:colOff>
                    <xdr:row>111</xdr:row>
                    <xdr:rowOff>171450</xdr:rowOff>
                  </from>
                  <to>
                    <xdr:col>10</xdr:col>
                    <xdr:colOff>209550</xdr:colOff>
                    <xdr:row>113</xdr:row>
                    <xdr:rowOff>19050</xdr:rowOff>
                  </to>
                </anchor>
              </controlPr>
            </control>
          </mc:Choice>
        </mc:AlternateContent>
        <mc:AlternateContent xmlns:mc="http://schemas.openxmlformats.org/markup-compatibility/2006">
          <mc:Choice Requires="x14">
            <control shapeId="101378" r:id="rId5" name="Check Box 2">
              <controlPr defaultSize="0" autoFill="0" autoLine="0" autoPict="0" altText="">
                <anchor moveWithCells="1">
                  <from>
                    <xdr:col>13</xdr:col>
                    <xdr:colOff>19050</xdr:colOff>
                    <xdr:row>111</xdr:row>
                    <xdr:rowOff>171450</xdr:rowOff>
                  </from>
                  <to>
                    <xdr:col>13</xdr:col>
                    <xdr:colOff>219075</xdr:colOff>
                    <xdr:row>113</xdr:row>
                    <xdr:rowOff>19050</xdr:rowOff>
                  </to>
                </anchor>
              </controlPr>
            </control>
          </mc:Choice>
        </mc:AlternateContent>
        <mc:AlternateContent xmlns:mc="http://schemas.openxmlformats.org/markup-compatibility/2006">
          <mc:Choice Requires="x14">
            <control shapeId="101379" r:id="rId6" name="Check Box 3">
              <controlPr defaultSize="0" autoFill="0" autoLine="0" autoPict="0" altText="">
                <anchor moveWithCells="1">
                  <from>
                    <xdr:col>16</xdr:col>
                    <xdr:colOff>19050</xdr:colOff>
                    <xdr:row>111</xdr:row>
                    <xdr:rowOff>171450</xdr:rowOff>
                  </from>
                  <to>
                    <xdr:col>16</xdr:col>
                    <xdr:colOff>219075</xdr:colOff>
                    <xdr:row>113</xdr:row>
                    <xdr:rowOff>19050</xdr:rowOff>
                  </to>
                </anchor>
              </controlPr>
            </control>
          </mc:Choice>
        </mc:AlternateContent>
        <mc:AlternateContent xmlns:mc="http://schemas.openxmlformats.org/markup-compatibility/2006">
          <mc:Choice Requires="x14">
            <control shapeId="101380" r:id="rId7" name="Check Box 4">
              <controlPr defaultSize="0" autoFill="0" autoLine="0" autoPict="0" altText="">
                <anchor moveWithCells="1">
                  <from>
                    <xdr:col>13</xdr:col>
                    <xdr:colOff>19050</xdr:colOff>
                    <xdr:row>112</xdr:row>
                    <xdr:rowOff>171450</xdr:rowOff>
                  </from>
                  <to>
                    <xdr:col>13</xdr:col>
                    <xdr:colOff>219075</xdr:colOff>
                    <xdr:row>114</xdr:row>
                    <xdr:rowOff>19050</xdr:rowOff>
                  </to>
                </anchor>
              </controlPr>
            </control>
          </mc:Choice>
        </mc:AlternateContent>
        <mc:AlternateContent xmlns:mc="http://schemas.openxmlformats.org/markup-compatibility/2006">
          <mc:Choice Requires="x14">
            <control shapeId="101381" r:id="rId8" name="Check Box 5">
              <controlPr defaultSize="0" autoFill="0" autoLine="0" autoPict="0" altText="">
                <anchor moveWithCells="1">
                  <from>
                    <xdr:col>16</xdr:col>
                    <xdr:colOff>19050</xdr:colOff>
                    <xdr:row>112</xdr:row>
                    <xdr:rowOff>171450</xdr:rowOff>
                  </from>
                  <to>
                    <xdr:col>16</xdr:col>
                    <xdr:colOff>219075</xdr:colOff>
                    <xdr:row>114</xdr:row>
                    <xdr:rowOff>19050</xdr:rowOff>
                  </to>
                </anchor>
              </controlPr>
            </control>
          </mc:Choice>
        </mc:AlternateContent>
        <mc:AlternateContent xmlns:mc="http://schemas.openxmlformats.org/markup-compatibility/2006">
          <mc:Choice Requires="x14">
            <control shapeId="101382" r:id="rId9" name="Check Box 6">
              <controlPr defaultSize="0" autoFill="0" autoLine="0" autoPict="0" altText="">
                <anchor moveWithCells="1">
                  <from>
                    <xdr:col>5</xdr:col>
                    <xdr:colOff>47625</xdr:colOff>
                    <xdr:row>114</xdr:row>
                    <xdr:rowOff>180975</xdr:rowOff>
                  </from>
                  <to>
                    <xdr:col>6</xdr:col>
                    <xdr:colOff>9525</xdr:colOff>
                    <xdr:row>116</xdr:row>
                    <xdr:rowOff>28575</xdr:rowOff>
                  </to>
                </anchor>
              </controlPr>
            </control>
          </mc:Choice>
        </mc:AlternateContent>
        <mc:AlternateContent xmlns:mc="http://schemas.openxmlformats.org/markup-compatibility/2006">
          <mc:Choice Requires="x14">
            <control shapeId="101383" r:id="rId10" name="Check Box 7">
              <controlPr defaultSize="0" autoFill="0" autoLine="0" autoPict="0" altText="">
                <anchor moveWithCells="1">
                  <from>
                    <xdr:col>5</xdr:col>
                    <xdr:colOff>47625</xdr:colOff>
                    <xdr:row>115</xdr:row>
                    <xdr:rowOff>171450</xdr:rowOff>
                  </from>
                  <to>
                    <xdr:col>6</xdr:col>
                    <xdr:colOff>9525</xdr:colOff>
                    <xdr:row>117</xdr:row>
                    <xdr:rowOff>19050</xdr:rowOff>
                  </to>
                </anchor>
              </controlPr>
            </control>
          </mc:Choice>
        </mc:AlternateContent>
        <mc:AlternateContent xmlns:mc="http://schemas.openxmlformats.org/markup-compatibility/2006">
          <mc:Choice Requires="x14">
            <control shapeId="101384" r:id="rId11" name="Check Box 8">
              <controlPr defaultSize="0" autoFill="0" autoLine="0" autoPict="0" altText="">
                <anchor moveWithCells="1">
                  <from>
                    <xdr:col>5</xdr:col>
                    <xdr:colOff>47625</xdr:colOff>
                    <xdr:row>117</xdr:row>
                    <xdr:rowOff>66675</xdr:rowOff>
                  </from>
                  <to>
                    <xdr:col>6</xdr:col>
                    <xdr:colOff>9525</xdr:colOff>
                    <xdr:row>119</xdr:row>
                    <xdr:rowOff>19050</xdr:rowOff>
                  </to>
                </anchor>
              </controlPr>
            </control>
          </mc:Choice>
        </mc:AlternateContent>
        <mc:AlternateContent xmlns:mc="http://schemas.openxmlformats.org/markup-compatibility/2006">
          <mc:Choice Requires="x14">
            <control shapeId="101385" r:id="rId12" name="Check Box 9">
              <controlPr defaultSize="0" autoFill="0" autoLine="0" autoPict="0" altText="">
                <anchor moveWithCells="1">
                  <from>
                    <xdr:col>5</xdr:col>
                    <xdr:colOff>47625</xdr:colOff>
                    <xdr:row>119</xdr:row>
                    <xdr:rowOff>66675</xdr:rowOff>
                  </from>
                  <to>
                    <xdr:col>6</xdr:col>
                    <xdr:colOff>9525</xdr:colOff>
                    <xdr:row>121</xdr:row>
                    <xdr:rowOff>19050</xdr:rowOff>
                  </to>
                </anchor>
              </controlPr>
            </control>
          </mc:Choice>
        </mc:AlternateContent>
        <mc:AlternateContent xmlns:mc="http://schemas.openxmlformats.org/markup-compatibility/2006">
          <mc:Choice Requires="x14">
            <control shapeId="101386" r:id="rId13" name="Check Box 10">
              <controlPr defaultSize="0" autoFill="0" autoLine="0" autoPict="0" altText="">
                <anchor moveWithCells="1">
                  <from>
                    <xdr:col>5</xdr:col>
                    <xdr:colOff>57150</xdr:colOff>
                    <xdr:row>150</xdr:row>
                    <xdr:rowOff>66675</xdr:rowOff>
                  </from>
                  <to>
                    <xdr:col>6</xdr:col>
                    <xdr:colOff>19050</xdr:colOff>
                    <xdr:row>152</xdr:row>
                    <xdr:rowOff>19050</xdr:rowOff>
                  </to>
                </anchor>
              </controlPr>
            </control>
          </mc:Choice>
        </mc:AlternateContent>
        <mc:AlternateContent xmlns:mc="http://schemas.openxmlformats.org/markup-compatibility/2006">
          <mc:Choice Requires="x14">
            <control shapeId="101387" r:id="rId14" name="Check Box 11">
              <controlPr defaultSize="0" autoFill="0" autoLine="0" autoPict="0" altText="">
                <anchor moveWithCells="1">
                  <from>
                    <xdr:col>12</xdr:col>
                    <xdr:colOff>47625</xdr:colOff>
                    <xdr:row>114</xdr:row>
                    <xdr:rowOff>180975</xdr:rowOff>
                  </from>
                  <to>
                    <xdr:col>13</xdr:col>
                    <xdr:colOff>9525</xdr:colOff>
                    <xdr:row>116</xdr:row>
                    <xdr:rowOff>28575</xdr:rowOff>
                  </to>
                </anchor>
              </controlPr>
            </control>
          </mc:Choice>
        </mc:AlternateContent>
        <mc:AlternateContent xmlns:mc="http://schemas.openxmlformats.org/markup-compatibility/2006">
          <mc:Choice Requires="x14">
            <control shapeId="101389" r:id="rId15" name="Check Box 13">
              <controlPr defaultSize="0" autoFill="0" autoLine="0" autoPict="0" altText="">
                <anchor moveWithCells="1">
                  <from>
                    <xdr:col>12</xdr:col>
                    <xdr:colOff>47625</xdr:colOff>
                    <xdr:row>117</xdr:row>
                    <xdr:rowOff>66675</xdr:rowOff>
                  </from>
                  <to>
                    <xdr:col>13</xdr:col>
                    <xdr:colOff>9525</xdr:colOff>
                    <xdr:row>119</xdr:row>
                    <xdr:rowOff>19050</xdr:rowOff>
                  </to>
                </anchor>
              </controlPr>
            </control>
          </mc:Choice>
        </mc:AlternateContent>
        <mc:AlternateContent xmlns:mc="http://schemas.openxmlformats.org/markup-compatibility/2006">
          <mc:Choice Requires="x14">
            <control shapeId="101390" r:id="rId16" name="Check Box 14">
              <controlPr defaultSize="0" autoFill="0" autoLine="0" autoPict="0" altText="">
                <anchor moveWithCells="1">
                  <from>
                    <xdr:col>12</xdr:col>
                    <xdr:colOff>47625</xdr:colOff>
                    <xdr:row>119</xdr:row>
                    <xdr:rowOff>66675</xdr:rowOff>
                  </from>
                  <to>
                    <xdr:col>13</xdr:col>
                    <xdr:colOff>9525</xdr:colOff>
                    <xdr:row>121</xdr:row>
                    <xdr:rowOff>19050</xdr:rowOff>
                  </to>
                </anchor>
              </controlPr>
            </control>
          </mc:Choice>
        </mc:AlternateContent>
        <mc:AlternateContent xmlns:mc="http://schemas.openxmlformats.org/markup-compatibility/2006">
          <mc:Choice Requires="x14">
            <control shapeId="101391" r:id="rId17" name="Check Box 15">
              <controlPr defaultSize="0" autoFill="0" autoLine="0" autoPict="0" altText="">
                <anchor moveWithCells="1">
                  <from>
                    <xdr:col>13</xdr:col>
                    <xdr:colOff>28575</xdr:colOff>
                    <xdr:row>150</xdr:row>
                    <xdr:rowOff>66675</xdr:rowOff>
                  </from>
                  <to>
                    <xdr:col>13</xdr:col>
                    <xdr:colOff>228600</xdr:colOff>
                    <xdr:row>152</xdr:row>
                    <xdr:rowOff>19050</xdr:rowOff>
                  </to>
                </anchor>
              </controlPr>
            </control>
          </mc:Choice>
        </mc:AlternateContent>
        <mc:AlternateContent xmlns:mc="http://schemas.openxmlformats.org/markup-compatibility/2006">
          <mc:Choice Requires="x14">
            <control shapeId="101393" r:id="rId18" name="Check Box 17">
              <controlPr defaultSize="0" autoFill="0" autoLine="0" autoPict="0" altText="">
                <anchor moveWithCells="1">
                  <from>
                    <xdr:col>12</xdr:col>
                    <xdr:colOff>47625</xdr:colOff>
                    <xdr:row>115</xdr:row>
                    <xdr:rowOff>171450</xdr:rowOff>
                  </from>
                  <to>
                    <xdr:col>13</xdr:col>
                    <xdr:colOff>9525</xdr:colOff>
                    <xdr:row>117</xdr:row>
                    <xdr:rowOff>19050</xdr:rowOff>
                  </to>
                </anchor>
              </controlPr>
            </control>
          </mc:Choice>
        </mc:AlternateContent>
        <mc:AlternateContent xmlns:mc="http://schemas.openxmlformats.org/markup-compatibility/2006">
          <mc:Choice Requires="x14">
            <control shapeId="101395" r:id="rId19" name="Check Box 19">
              <controlPr defaultSize="0" autoFill="0" autoLine="0" autoPict="0" altText="">
                <anchor moveWithCells="1">
                  <from>
                    <xdr:col>18</xdr:col>
                    <xdr:colOff>76200</xdr:colOff>
                    <xdr:row>119</xdr:row>
                    <xdr:rowOff>66675</xdr:rowOff>
                  </from>
                  <to>
                    <xdr:col>19</xdr:col>
                    <xdr:colOff>38100</xdr:colOff>
                    <xdr:row>121</xdr:row>
                    <xdr:rowOff>19050</xdr:rowOff>
                  </to>
                </anchor>
              </controlPr>
            </control>
          </mc:Choice>
        </mc:AlternateContent>
        <mc:AlternateContent xmlns:mc="http://schemas.openxmlformats.org/markup-compatibility/2006">
          <mc:Choice Requires="x14">
            <control shapeId="101396" r:id="rId20" name="Check Box 20">
              <controlPr defaultSize="0" autoFill="0" autoLine="0" autoPict="0" altText="">
                <anchor moveWithCells="1">
                  <from>
                    <xdr:col>18</xdr:col>
                    <xdr:colOff>76200</xdr:colOff>
                    <xdr:row>121</xdr:row>
                    <xdr:rowOff>66675</xdr:rowOff>
                  </from>
                  <to>
                    <xdr:col>19</xdr:col>
                    <xdr:colOff>38100</xdr:colOff>
                    <xdr:row>123</xdr:row>
                    <xdr:rowOff>19050</xdr:rowOff>
                  </to>
                </anchor>
              </controlPr>
            </control>
          </mc:Choice>
        </mc:AlternateContent>
        <mc:AlternateContent xmlns:mc="http://schemas.openxmlformats.org/markup-compatibility/2006">
          <mc:Choice Requires="x14">
            <control shapeId="101392" r:id="rId21" name="Check Box 16">
              <controlPr defaultSize="0" autoFill="0" autoLine="0" autoPict="0" altText="">
                <anchor moveWithCells="1">
                  <from>
                    <xdr:col>18</xdr:col>
                    <xdr:colOff>76200</xdr:colOff>
                    <xdr:row>114</xdr:row>
                    <xdr:rowOff>180975</xdr:rowOff>
                  </from>
                  <to>
                    <xdr:col>19</xdr:col>
                    <xdr:colOff>38100</xdr:colOff>
                    <xdr:row>116</xdr:row>
                    <xdr:rowOff>28575</xdr:rowOff>
                  </to>
                </anchor>
              </controlPr>
            </control>
          </mc:Choice>
        </mc:AlternateContent>
        <mc:AlternateContent xmlns:mc="http://schemas.openxmlformats.org/markup-compatibility/2006">
          <mc:Choice Requires="x14">
            <control shapeId="101394" r:id="rId22" name="Check Box 18">
              <controlPr defaultSize="0" autoFill="0" autoLine="0" autoPict="0" altText="">
                <anchor moveWithCells="1">
                  <from>
                    <xdr:col>18</xdr:col>
                    <xdr:colOff>76200</xdr:colOff>
                    <xdr:row>117</xdr:row>
                    <xdr:rowOff>66675</xdr:rowOff>
                  </from>
                  <to>
                    <xdr:col>19</xdr:col>
                    <xdr:colOff>38100</xdr:colOff>
                    <xdr:row>119</xdr:row>
                    <xdr:rowOff>19050</xdr:rowOff>
                  </to>
                </anchor>
              </controlPr>
            </control>
          </mc:Choice>
        </mc:AlternateContent>
        <mc:AlternateContent xmlns:mc="http://schemas.openxmlformats.org/markup-compatibility/2006">
          <mc:Choice Requires="x14">
            <control shapeId="101397" r:id="rId23" name="Check Box 21">
              <controlPr defaultSize="0" autoFill="0" autoLine="0" autoPict="0" altText="">
                <anchor moveWithCells="1">
                  <from>
                    <xdr:col>5</xdr:col>
                    <xdr:colOff>47625</xdr:colOff>
                    <xdr:row>123</xdr:row>
                    <xdr:rowOff>66675</xdr:rowOff>
                  </from>
                  <to>
                    <xdr:col>6</xdr:col>
                    <xdr:colOff>9525</xdr:colOff>
                    <xdr:row>125</xdr:row>
                    <xdr:rowOff>19050</xdr:rowOff>
                  </to>
                </anchor>
              </controlPr>
            </control>
          </mc:Choice>
        </mc:AlternateContent>
        <mc:AlternateContent xmlns:mc="http://schemas.openxmlformats.org/markup-compatibility/2006">
          <mc:Choice Requires="x14">
            <control shapeId="101398" r:id="rId24" name="Check Box 22">
              <controlPr defaultSize="0" autoFill="0" autoLine="0" autoPict="0" altText="">
                <anchor moveWithCells="1">
                  <from>
                    <xdr:col>10</xdr:col>
                    <xdr:colOff>76200</xdr:colOff>
                    <xdr:row>123</xdr:row>
                    <xdr:rowOff>66675</xdr:rowOff>
                  </from>
                  <to>
                    <xdr:col>11</xdr:col>
                    <xdr:colOff>38100</xdr:colOff>
                    <xdr:row>125</xdr:row>
                    <xdr:rowOff>19050</xdr:rowOff>
                  </to>
                </anchor>
              </controlPr>
            </control>
          </mc:Choice>
        </mc:AlternateContent>
        <mc:AlternateContent xmlns:mc="http://schemas.openxmlformats.org/markup-compatibility/2006">
          <mc:Choice Requires="x14">
            <control shapeId="101399" r:id="rId25" name="Check Box 23">
              <controlPr defaultSize="0" autoFill="0" autoLine="0" autoPict="0" altText="">
                <anchor moveWithCells="1">
                  <from>
                    <xdr:col>15</xdr:col>
                    <xdr:colOff>85725</xdr:colOff>
                    <xdr:row>123</xdr:row>
                    <xdr:rowOff>66675</xdr:rowOff>
                  </from>
                  <to>
                    <xdr:col>16</xdr:col>
                    <xdr:colOff>47625</xdr:colOff>
                    <xdr:row>125</xdr:row>
                    <xdr:rowOff>19050</xdr:rowOff>
                  </to>
                </anchor>
              </controlPr>
            </control>
          </mc:Choice>
        </mc:AlternateContent>
        <mc:AlternateContent xmlns:mc="http://schemas.openxmlformats.org/markup-compatibility/2006">
          <mc:Choice Requires="x14">
            <control shapeId="101400" r:id="rId26" name="Check Box 24">
              <controlPr defaultSize="0" autoFill="0" autoLine="0" autoPict="0" altText="">
                <anchor moveWithCells="1">
                  <from>
                    <xdr:col>21</xdr:col>
                    <xdr:colOff>57150</xdr:colOff>
                    <xdr:row>123</xdr:row>
                    <xdr:rowOff>66675</xdr:rowOff>
                  </from>
                  <to>
                    <xdr:col>22</xdr:col>
                    <xdr:colOff>19050</xdr:colOff>
                    <xdr:row>125</xdr:row>
                    <xdr:rowOff>19050</xdr:rowOff>
                  </to>
                </anchor>
              </controlPr>
            </control>
          </mc:Choice>
        </mc:AlternateContent>
        <mc:AlternateContent xmlns:mc="http://schemas.openxmlformats.org/markup-compatibility/2006">
          <mc:Choice Requires="x14">
            <control shapeId="101401" r:id="rId27" name="Check Box 25">
              <controlPr defaultSize="0" autoFill="0" autoLine="0" autoPict="0" altText="">
                <anchor moveWithCells="1">
                  <from>
                    <xdr:col>5</xdr:col>
                    <xdr:colOff>47625</xdr:colOff>
                    <xdr:row>77</xdr:row>
                    <xdr:rowOff>180975</xdr:rowOff>
                  </from>
                  <to>
                    <xdr:col>6</xdr:col>
                    <xdr:colOff>9525</xdr:colOff>
                    <xdr:row>79</xdr:row>
                    <xdr:rowOff>28575</xdr:rowOff>
                  </to>
                </anchor>
              </controlPr>
            </control>
          </mc:Choice>
        </mc:AlternateContent>
        <mc:AlternateContent xmlns:mc="http://schemas.openxmlformats.org/markup-compatibility/2006">
          <mc:Choice Requires="x14">
            <control shapeId="101402" r:id="rId28" name="Check Box 26">
              <controlPr defaultSize="0" autoFill="0" autoLine="0" autoPict="0" altText="">
                <anchor moveWithCells="1">
                  <from>
                    <xdr:col>12</xdr:col>
                    <xdr:colOff>47625</xdr:colOff>
                    <xdr:row>77</xdr:row>
                    <xdr:rowOff>171450</xdr:rowOff>
                  </from>
                  <to>
                    <xdr:col>13</xdr:col>
                    <xdr:colOff>9525</xdr:colOff>
                    <xdr:row>79</xdr:row>
                    <xdr:rowOff>19050</xdr:rowOff>
                  </to>
                </anchor>
              </controlPr>
            </control>
          </mc:Choice>
        </mc:AlternateContent>
        <mc:AlternateContent xmlns:mc="http://schemas.openxmlformats.org/markup-compatibility/2006">
          <mc:Choice Requires="x14">
            <control shapeId="101403" r:id="rId29" name="Check Box 27">
              <controlPr defaultSize="0" autoFill="0" autoLine="0" autoPict="0" altText="">
                <anchor moveWithCells="1">
                  <from>
                    <xdr:col>19</xdr:col>
                    <xdr:colOff>47625</xdr:colOff>
                    <xdr:row>77</xdr:row>
                    <xdr:rowOff>171450</xdr:rowOff>
                  </from>
                  <to>
                    <xdr:col>20</xdr:col>
                    <xdr:colOff>9525</xdr:colOff>
                    <xdr:row>79</xdr:row>
                    <xdr:rowOff>19050</xdr:rowOff>
                  </to>
                </anchor>
              </controlPr>
            </control>
          </mc:Choice>
        </mc:AlternateContent>
        <mc:AlternateContent xmlns:mc="http://schemas.openxmlformats.org/markup-compatibility/2006">
          <mc:Choice Requires="x14">
            <control shapeId="101404" r:id="rId30" name="Check Box 28">
              <controlPr defaultSize="0" autoFill="0" autoLine="0" autoPict="0" altText="">
                <anchor moveWithCells="1">
                  <from>
                    <xdr:col>5</xdr:col>
                    <xdr:colOff>47625</xdr:colOff>
                    <xdr:row>78</xdr:row>
                    <xdr:rowOff>152400</xdr:rowOff>
                  </from>
                  <to>
                    <xdr:col>6</xdr:col>
                    <xdr:colOff>9525</xdr:colOff>
                    <xdr:row>80</xdr:row>
                    <xdr:rowOff>47625</xdr:rowOff>
                  </to>
                </anchor>
              </controlPr>
            </control>
          </mc:Choice>
        </mc:AlternateContent>
        <mc:AlternateContent xmlns:mc="http://schemas.openxmlformats.org/markup-compatibility/2006">
          <mc:Choice Requires="x14">
            <control shapeId="101405" r:id="rId31" name="Check Box 29">
              <controlPr defaultSize="0" autoFill="0" autoLine="0" autoPict="0" altText="">
                <anchor moveWithCells="1">
                  <from>
                    <xdr:col>12</xdr:col>
                    <xdr:colOff>47625</xdr:colOff>
                    <xdr:row>78</xdr:row>
                    <xdr:rowOff>152400</xdr:rowOff>
                  </from>
                  <to>
                    <xdr:col>13</xdr:col>
                    <xdr:colOff>9525</xdr:colOff>
                    <xdr:row>80</xdr:row>
                    <xdr:rowOff>47625</xdr:rowOff>
                  </to>
                </anchor>
              </controlPr>
            </control>
          </mc:Choice>
        </mc:AlternateContent>
        <mc:AlternateContent xmlns:mc="http://schemas.openxmlformats.org/markup-compatibility/2006">
          <mc:Choice Requires="x14">
            <control shapeId="101406" r:id="rId32" name="Check Box 30">
              <controlPr defaultSize="0" autoFill="0" autoLine="0" autoPict="0" altText="">
                <anchor moveWithCells="1">
                  <from>
                    <xdr:col>19</xdr:col>
                    <xdr:colOff>47625</xdr:colOff>
                    <xdr:row>78</xdr:row>
                    <xdr:rowOff>152400</xdr:rowOff>
                  </from>
                  <to>
                    <xdr:col>20</xdr:col>
                    <xdr:colOff>9525</xdr:colOff>
                    <xdr:row>80</xdr:row>
                    <xdr:rowOff>47625</xdr:rowOff>
                  </to>
                </anchor>
              </controlPr>
            </control>
          </mc:Choice>
        </mc:AlternateContent>
        <mc:AlternateContent xmlns:mc="http://schemas.openxmlformats.org/markup-compatibility/2006">
          <mc:Choice Requires="x14">
            <control shapeId="101407" r:id="rId33" name="Check Box 31">
              <controlPr defaultSize="0" autoFill="0" autoLine="0" autoPict="0" altText="">
                <anchor moveWithCells="1">
                  <from>
                    <xdr:col>5</xdr:col>
                    <xdr:colOff>47625</xdr:colOff>
                    <xdr:row>80</xdr:row>
                    <xdr:rowOff>123825</xdr:rowOff>
                  </from>
                  <to>
                    <xdr:col>6</xdr:col>
                    <xdr:colOff>9525</xdr:colOff>
                    <xdr:row>82</xdr:row>
                    <xdr:rowOff>19050</xdr:rowOff>
                  </to>
                </anchor>
              </controlPr>
            </control>
          </mc:Choice>
        </mc:AlternateContent>
        <mc:AlternateContent xmlns:mc="http://schemas.openxmlformats.org/markup-compatibility/2006">
          <mc:Choice Requires="x14">
            <control shapeId="101408" r:id="rId34" name="Check Box 32">
              <controlPr defaultSize="0" autoFill="0" autoLine="0" autoPict="0" altText="">
                <anchor moveWithCells="1">
                  <from>
                    <xdr:col>12</xdr:col>
                    <xdr:colOff>47625</xdr:colOff>
                    <xdr:row>80</xdr:row>
                    <xdr:rowOff>123825</xdr:rowOff>
                  </from>
                  <to>
                    <xdr:col>13</xdr:col>
                    <xdr:colOff>9525</xdr:colOff>
                    <xdr:row>82</xdr:row>
                    <xdr:rowOff>19050</xdr:rowOff>
                  </to>
                </anchor>
              </controlPr>
            </control>
          </mc:Choice>
        </mc:AlternateContent>
        <mc:AlternateContent xmlns:mc="http://schemas.openxmlformats.org/markup-compatibility/2006">
          <mc:Choice Requires="x14">
            <control shapeId="101409" r:id="rId35" name="Check Box 33">
              <controlPr defaultSize="0" autoFill="0" autoLine="0" autoPict="0" altText="">
                <anchor moveWithCells="1">
                  <from>
                    <xdr:col>19</xdr:col>
                    <xdr:colOff>47625</xdr:colOff>
                    <xdr:row>80</xdr:row>
                    <xdr:rowOff>123825</xdr:rowOff>
                  </from>
                  <to>
                    <xdr:col>20</xdr:col>
                    <xdr:colOff>9525</xdr:colOff>
                    <xdr:row>82</xdr:row>
                    <xdr:rowOff>19050</xdr:rowOff>
                  </to>
                </anchor>
              </controlPr>
            </control>
          </mc:Choice>
        </mc:AlternateContent>
        <mc:AlternateContent xmlns:mc="http://schemas.openxmlformats.org/markup-compatibility/2006">
          <mc:Choice Requires="x14">
            <control shapeId="101410" r:id="rId36" name="Check Box 34">
              <controlPr defaultSize="0" autoFill="0" autoLine="0" autoPict="0" altText="">
                <anchor moveWithCells="1">
                  <from>
                    <xdr:col>5</xdr:col>
                    <xdr:colOff>47625</xdr:colOff>
                    <xdr:row>81</xdr:row>
                    <xdr:rowOff>171450</xdr:rowOff>
                  </from>
                  <to>
                    <xdr:col>6</xdr:col>
                    <xdr:colOff>9525</xdr:colOff>
                    <xdr:row>83</xdr:row>
                    <xdr:rowOff>19050</xdr:rowOff>
                  </to>
                </anchor>
              </controlPr>
            </control>
          </mc:Choice>
        </mc:AlternateContent>
        <mc:AlternateContent xmlns:mc="http://schemas.openxmlformats.org/markup-compatibility/2006">
          <mc:Choice Requires="x14">
            <control shapeId="101411" r:id="rId37" name="Check Box 35">
              <controlPr defaultSize="0" autoFill="0" autoLine="0" autoPict="0" altText="">
                <anchor moveWithCells="1">
                  <from>
                    <xdr:col>12</xdr:col>
                    <xdr:colOff>47625</xdr:colOff>
                    <xdr:row>81</xdr:row>
                    <xdr:rowOff>171450</xdr:rowOff>
                  </from>
                  <to>
                    <xdr:col>13</xdr:col>
                    <xdr:colOff>9525</xdr:colOff>
                    <xdr:row>83</xdr:row>
                    <xdr:rowOff>19050</xdr:rowOff>
                  </to>
                </anchor>
              </controlPr>
            </control>
          </mc:Choice>
        </mc:AlternateContent>
        <mc:AlternateContent xmlns:mc="http://schemas.openxmlformats.org/markup-compatibility/2006">
          <mc:Choice Requires="x14">
            <control shapeId="101412" r:id="rId38" name="Check Box 36">
              <controlPr defaultSize="0" autoFill="0" autoLine="0" autoPict="0" altText="">
                <anchor moveWithCells="1">
                  <from>
                    <xdr:col>19</xdr:col>
                    <xdr:colOff>47625</xdr:colOff>
                    <xdr:row>81</xdr:row>
                    <xdr:rowOff>171450</xdr:rowOff>
                  </from>
                  <to>
                    <xdr:col>20</xdr:col>
                    <xdr:colOff>9525</xdr:colOff>
                    <xdr:row>83</xdr:row>
                    <xdr:rowOff>19050</xdr:rowOff>
                  </to>
                </anchor>
              </controlPr>
            </control>
          </mc:Choice>
        </mc:AlternateContent>
        <mc:AlternateContent xmlns:mc="http://schemas.openxmlformats.org/markup-compatibility/2006">
          <mc:Choice Requires="x14">
            <control shapeId="101413" r:id="rId39" name="Check Box 37">
              <controlPr defaultSize="0" autoFill="0" autoLine="0" autoPict="0" altText="">
                <anchor moveWithCells="1">
                  <from>
                    <xdr:col>5</xdr:col>
                    <xdr:colOff>47625</xdr:colOff>
                    <xdr:row>82</xdr:row>
                    <xdr:rowOff>171450</xdr:rowOff>
                  </from>
                  <to>
                    <xdr:col>6</xdr:col>
                    <xdr:colOff>9525</xdr:colOff>
                    <xdr:row>84</xdr:row>
                    <xdr:rowOff>19050</xdr:rowOff>
                  </to>
                </anchor>
              </controlPr>
            </control>
          </mc:Choice>
        </mc:AlternateContent>
        <mc:AlternateContent xmlns:mc="http://schemas.openxmlformats.org/markup-compatibility/2006">
          <mc:Choice Requires="x14">
            <control shapeId="101414" r:id="rId40" name="Check Box 38">
              <controlPr defaultSize="0" autoFill="0" autoLine="0" autoPict="0" altText="">
                <anchor moveWithCells="1">
                  <from>
                    <xdr:col>12</xdr:col>
                    <xdr:colOff>47625</xdr:colOff>
                    <xdr:row>82</xdr:row>
                    <xdr:rowOff>171450</xdr:rowOff>
                  </from>
                  <to>
                    <xdr:col>13</xdr:col>
                    <xdr:colOff>9525</xdr:colOff>
                    <xdr:row>84</xdr:row>
                    <xdr:rowOff>19050</xdr:rowOff>
                  </to>
                </anchor>
              </controlPr>
            </control>
          </mc:Choice>
        </mc:AlternateContent>
        <mc:AlternateContent xmlns:mc="http://schemas.openxmlformats.org/markup-compatibility/2006">
          <mc:Choice Requires="x14">
            <control shapeId="101415" r:id="rId41" name="Check Box 39">
              <controlPr defaultSize="0" autoFill="0" autoLine="0" autoPict="0" altText="">
                <anchor moveWithCells="1">
                  <from>
                    <xdr:col>19</xdr:col>
                    <xdr:colOff>47625</xdr:colOff>
                    <xdr:row>82</xdr:row>
                    <xdr:rowOff>171450</xdr:rowOff>
                  </from>
                  <to>
                    <xdr:col>20</xdr:col>
                    <xdr:colOff>9525</xdr:colOff>
                    <xdr:row>84</xdr:row>
                    <xdr:rowOff>19050</xdr:rowOff>
                  </to>
                </anchor>
              </controlPr>
            </control>
          </mc:Choice>
        </mc:AlternateContent>
        <mc:AlternateContent xmlns:mc="http://schemas.openxmlformats.org/markup-compatibility/2006">
          <mc:Choice Requires="x14">
            <control shapeId="101416" r:id="rId42" name="Check Box 40">
              <controlPr defaultSize="0" autoFill="0" autoLine="0" autoPict="0" altText="">
                <anchor moveWithCells="1">
                  <from>
                    <xdr:col>5</xdr:col>
                    <xdr:colOff>47625</xdr:colOff>
                    <xdr:row>83</xdr:row>
                    <xdr:rowOff>171450</xdr:rowOff>
                  </from>
                  <to>
                    <xdr:col>6</xdr:col>
                    <xdr:colOff>9525</xdr:colOff>
                    <xdr:row>85</xdr:row>
                    <xdr:rowOff>19050</xdr:rowOff>
                  </to>
                </anchor>
              </controlPr>
            </control>
          </mc:Choice>
        </mc:AlternateContent>
        <mc:AlternateContent xmlns:mc="http://schemas.openxmlformats.org/markup-compatibility/2006">
          <mc:Choice Requires="x14">
            <control shapeId="101417" r:id="rId43" name="Check Box 41">
              <controlPr defaultSize="0" autoFill="0" autoLine="0" autoPict="0" altText="">
                <anchor moveWithCells="1">
                  <from>
                    <xdr:col>12</xdr:col>
                    <xdr:colOff>47625</xdr:colOff>
                    <xdr:row>83</xdr:row>
                    <xdr:rowOff>171450</xdr:rowOff>
                  </from>
                  <to>
                    <xdr:col>13</xdr:col>
                    <xdr:colOff>9525</xdr:colOff>
                    <xdr:row>85</xdr:row>
                    <xdr:rowOff>19050</xdr:rowOff>
                  </to>
                </anchor>
              </controlPr>
            </control>
          </mc:Choice>
        </mc:AlternateContent>
        <mc:AlternateContent xmlns:mc="http://schemas.openxmlformats.org/markup-compatibility/2006">
          <mc:Choice Requires="x14">
            <control shapeId="101418" r:id="rId44" name="Check Box 42">
              <controlPr defaultSize="0" autoFill="0" autoLine="0" autoPict="0" altText="">
                <anchor moveWithCells="1">
                  <from>
                    <xdr:col>19</xdr:col>
                    <xdr:colOff>47625</xdr:colOff>
                    <xdr:row>83</xdr:row>
                    <xdr:rowOff>171450</xdr:rowOff>
                  </from>
                  <to>
                    <xdr:col>20</xdr:col>
                    <xdr:colOff>9525</xdr:colOff>
                    <xdr:row>85</xdr:row>
                    <xdr:rowOff>19050</xdr:rowOff>
                  </to>
                </anchor>
              </controlPr>
            </control>
          </mc:Choice>
        </mc:AlternateContent>
        <mc:AlternateContent xmlns:mc="http://schemas.openxmlformats.org/markup-compatibility/2006">
          <mc:Choice Requires="x14">
            <control shapeId="101419" r:id="rId45" name="Check Box 43">
              <controlPr defaultSize="0" autoFill="0" autoLine="0" autoPict="0" altText="">
                <anchor moveWithCells="1">
                  <from>
                    <xdr:col>5</xdr:col>
                    <xdr:colOff>47625</xdr:colOff>
                    <xdr:row>84</xdr:row>
                    <xdr:rowOff>171450</xdr:rowOff>
                  </from>
                  <to>
                    <xdr:col>6</xdr:col>
                    <xdr:colOff>9525</xdr:colOff>
                    <xdr:row>86</xdr:row>
                    <xdr:rowOff>19050</xdr:rowOff>
                  </to>
                </anchor>
              </controlPr>
            </control>
          </mc:Choice>
        </mc:AlternateContent>
        <mc:AlternateContent xmlns:mc="http://schemas.openxmlformats.org/markup-compatibility/2006">
          <mc:Choice Requires="x14">
            <control shapeId="101420" r:id="rId46" name="Check Box 44">
              <controlPr defaultSize="0" autoFill="0" autoLine="0" autoPict="0" altText="">
                <anchor moveWithCells="1">
                  <from>
                    <xdr:col>12</xdr:col>
                    <xdr:colOff>47625</xdr:colOff>
                    <xdr:row>84</xdr:row>
                    <xdr:rowOff>171450</xdr:rowOff>
                  </from>
                  <to>
                    <xdr:col>13</xdr:col>
                    <xdr:colOff>9525</xdr:colOff>
                    <xdr:row>86</xdr:row>
                    <xdr:rowOff>19050</xdr:rowOff>
                  </to>
                </anchor>
              </controlPr>
            </control>
          </mc:Choice>
        </mc:AlternateContent>
        <mc:AlternateContent xmlns:mc="http://schemas.openxmlformats.org/markup-compatibility/2006">
          <mc:Choice Requires="x14">
            <control shapeId="101421" r:id="rId47" name="Check Box 45">
              <controlPr defaultSize="0" autoFill="0" autoLine="0" autoPict="0" altText="">
                <anchor moveWithCells="1">
                  <from>
                    <xdr:col>19</xdr:col>
                    <xdr:colOff>47625</xdr:colOff>
                    <xdr:row>84</xdr:row>
                    <xdr:rowOff>171450</xdr:rowOff>
                  </from>
                  <to>
                    <xdr:col>20</xdr:col>
                    <xdr:colOff>9525</xdr:colOff>
                    <xdr:row>86</xdr:row>
                    <xdr:rowOff>19050</xdr:rowOff>
                  </to>
                </anchor>
              </controlPr>
            </control>
          </mc:Choice>
        </mc:AlternateContent>
        <mc:AlternateContent xmlns:mc="http://schemas.openxmlformats.org/markup-compatibility/2006">
          <mc:Choice Requires="x14">
            <control shapeId="101422" r:id="rId48" name="Check Box 46">
              <controlPr defaultSize="0" autoFill="0" autoLine="0" autoPict="0" altText="">
                <anchor moveWithCells="1">
                  <from>
                    <xdr:col>5</xdr:col>
                    <xdr:colOff>47625</xdr:colOff>
                    <xdr:row>85</xdr:row>
                    <xdr:rowOff>171450</xdr:rowOff>
                  </from>
                  <to>
                    <xdr:col>6</xdr:col>
                    <xdr:colOff>9525</xdr:colOff>
                    <xdr:row>87</xdr:row>
                    <xdr:rowOff>19050</xdr:rowOff>
                  </to>
                </anchor>
              </controlPr>
            </control>
          </mc:Choice>
        </mc:AlternateContent>
        <mc:AlternateContent xmlns:mc="http://schemas.openxmlformats.org/markup-compatibility/2006">
          <mc:Choice Requires="x14">
            <control shapeId="101423" r:id="rId49" name="Check Box 47">
              <controlPr defaultSize="0" autoFill="0" autoLine="0" autoPict="0" altText="">
                <anchor moveWithCells="1">
                  <from>
                    <xdr:col>12</xdr:col>
                    <xdr:colOff>47625</xdr:colOff>
                    <xdr:row>85</xdr:row>
                    <xdr:rowOff>171450</xdr:rowOff>
                  </from>
                  <to>
                    <xdr:col>13</xdr:col>
                    <xdr:colOff>9525</xdr:colOff>
                    <xdr:row>87</xdr:row>
                    <xdr:rowOff>19050</xdr:rowOff>
                  </to>
                </anchor>
              </controlPr>
            </control>
          </mc:Choice>
        </mc:AlternateContent>
        <mc:AlternateContent xmlns:mc="http://schemas.openxmlformats.org/markup-compatibility/2006">
          <mc:Choice Requires="x14">
            <control shapeId="101424" r:id="rId50" name="Check Box 48">
              <controlPr defaultSize="0" autoFill="0" autoLine="0" autoPict="0" altText="">
                <anchor moveWithCells="1">
                  <from>
                    <xdr:col>19</xdr:col>
                    <xdr:colOff>47625</xdr:colOff>
                    <xdr:row>85</xdr:row>
                    <xdr:rowOff>171450</xdr:rowOff>
                  </from>
                  <to>
                    <xdr:col>20</xdr:col>
                    <xdr:colOff>9525</xdr:colOff>
                    <xdr:row>87</xdr:row>
                    <xdr:rowOff>19050</xdr:rowOff>
                  </to>
                </anchor>
              </controlPr>
            </control>
          </mc:Choice>
        </mc:AlternateContent>
        <mc:AlternateContent xmlns:mc="http://schemas.openxmlformats.org/markup-compatibility/2006">
          <mc:Choice Requires="x14">
            <control shapeId="101425" r:id="rId51" name="Check Box 49">
              <controlPr defaultSize="0" autoFill="0" autoLine="0" autoPict="0" altText="">
                <anchor moveWithCells="1">
                  <from>
                    <xdr:col>5</xdr:col>
                    <xdr:colOff>47625</xdr:colOff>
                    <xdr:row>90</xdr:row>
                    <xdr:rowOff>171450</xdr:rowOff>
                  </from>
                  <to>
                    <xdr:col>6</xdr:col>
                    <xdr:colOff>9525</xdr:colOff>
                    <xdr:row>92</xdr:row>
                    <xdr:rowOff>19050</xdr:rowOff>
                  </to>
                </anchor>
              </controlPr>
            </control>
          </mc:Choice>
        </mc:AlternateContent>
        <mc:AlternateContent xmlns:mc="http://schemas.openxmlformats.org/markup-compatibility/2006">
          <mc:Choice Requires="x14">
            <control shapeId="101426" r:id="rId52" name="Check Box 50">
              <controlPr defaultSize="0" autoFill="0" autoLine="0" autoPict="0" altText="">
                <anchor moveWithCells="1">
                  <from>
                    <xdr:col>12</xdr:col>
                    <xdr:colOff>47625</xdr:colOff>
                    <xdr:row>90</xdr:row>
                    <xdr:rowOff>171450</xdr:rowOff>
                  </from>
                  <to>
                    <xdr:col>13</xdr:col>
                    <xdr:colOff>9525</xdr:colOff>
                    <xdr:row>92</xdr:row>
                    <xdr:rowOff>19050</xdr:rowOff>
                  </to>
                </anchor>
              </controlPr>
            </control>
          </mc:Choice>
        </mc:AlternateContent>
        <mc:AlternateContent xmlns:mc="http://schemas.openxmlformats.org/markup-compatibility/2006">
          <mc:Choice Requires="x14">
            <control shapeId="101427" r:id="rId53" name="Check Box 51">
              <controlPr defaultSize="0" autoFill="0" autoLine="0" autoPict="0" altText="">
                <anchor moveWithCells="1">
                  <from>
                    <xdr:col>19</xdr:col>
                    <xdr:colOff>47625</xdr:colOff>
                    <xdr:row>90</xdr:row>
                    <xdr:rowOff>171450</xdr:rowOff>
                  </from>
                  <to>
                    <xdr:col>20</xdr:col>
                    <xdr:colOff>9525</xdr:colOff>
                    <xdr:row>92</xdr:row>
                    <xdr:rowOff>19050</xdr:rowOff>
                  </to>
                </anchor>
              </controlPr>
            </control>
          </mc:Choice>
        </mc:AlternateContent>
        <mc:AlternateContent xmlns:mc="http://schemas.openxmlformats.org/markup-compatibility/2006">
          <mc:Choice Requires="x14">
            <control shapeId="101428" r:id="rId54" name="Check Box 52">
              <controlPr defaultSize="0" autoFill="0" autoLine="0" autoPict="0" altText="">
                <anchor moveWithCells="1">
                  <from>
                    <xdr:col>5</xdr:col>
                    <xdr:colOff>47625</xdr:colOff>
                    <xdr:row>88</xdr:row>
                    <xdr:rowOff>171450</xdr:rowOff>
                  </from>
                  <to>
                    <xdr:col>6</xdr:col>
                    <xdr:colOff>9525</xdr:colOff>
                    <xdr:row>90</xdr:row>
                    <xdr:rowOff>19050</xdr:rowOff>
                  </to>
                </anchor>
              </controlPr>
            </control>
          </mc:Choice>
        </mc:AlternateContent>
        <mc:AlternateContent xmlns:mc="http://schemas.openxmlformats.org/markup-compatibility/2006">
          <mc:Choice Requires="x14">
            <control shapeId="101429" r:id="rId55" name="Check Box 53">
              <controlPr defaultSize="0" autoFill="0" autoLine="0" autoPict="0" altText="">
                <anchor moveWithCells="1">
                  <from>
                    <xdr:col>12</xdr:col>
                    <xdr:colOff>47625</xdr:colOff>
                    <xdr:row>88</xdr:row>
                    <xdr:rowOff>171450</xdr:rowOff>
                  </from>
                  <to>
                    <xdr:col>13</xdr:col>
                    <xdr:colOff>9525</xdr:colOff>
                    <xdr:row>90</xdr:row>
                    <xdr:rowOff>19050</xdr:rowOff>
                  </to>
                </anchor>
              </controlPr>
            </control>
          </mc:Choice>
        </mc:AlternateContent>
        <mc:AlternateContent xmlns:mc="http://schemas.openxmlformats.org/markup-compatibility/2006">
          <mc:Choice Requires="x14">
            <control shapeId="101430" r:id="rId56" name="Check Box 54">
              <controlPr defaultSize="0" autoFill="0" autoLine="0" autoPict="0" altText="">
                <anchor moveWithCells="1">
                  <from>
                    <xdr:col>19</xdr:col>
                    <xdr:colOff>47625</xdr:colOff>
                    <xdr:row>88</xdr:row>
                    <xdr:rowOff>171450</xdr:rowOff>
                  </from>
                  <to>
                    <xdr:col>20</xdr:col>
                    <xdr:colOff>9525</xdr:colOff>
                    <xdr:row>90</xdr:row>
                    <xdr:rowOff>19050</xdr:rowOff>
                  </to>
                </anchor>
              </controlPr>
            </control>
          </mc:Choice>
        </mc:AlternateContent>
        <mc:AlternateContent xmlns:mc="http://schemas.openxmlformats.org/markup-compatibility/2006">
          <mc:Choice Requires="x14">
            <control shapeId="101431" r:id="rId57" name="Check Box 55">
              <controlPr defaultSize="0" autoFill="0" autoLine="0" autoPict="0" altText="">
                <anchor moveWithCells="1">
                  <from>
                    <xdr:col>5</xdr:col>
                    <xdr:colOff>47625</xdr:colOff>
                    <xdr:row>89</xdr:row>
                    <xdr:rowOff>180975</xdr:rowOff>
                  </from>
                  <to>
                    <xdr:col>6</xdr:col>
                    <xdr:colOff>9525</xdr:colOff>
                    <xdr:row>91</xdr:row>
                    <xdr:rowOff>28575</xdr:rowOff>
                  </to>
                </anchor>
              </controlPr>
            </control>
          </mc:Choice>
        </mc:AlternateContent>
        <mc:AlternateContent xmlns:mc="http://schemas.openxmlformats.org/markup-compatibility/2006">
          <mc:Choice Requires="x14">
            <control shapeId="101432" r:id="rId58" name="Check Box 56">
              <controlPr defaultSize="0" autoFill="0" autoLine="0" autoPict="0" altText="">
                <anchor moveWithCells="1">
                  <from>
                    <xdr:col>12</xdr:col>
                    <xdr:colOff>47625</xdr:colOff>
                    <xdr:row>89</xdr:row>
                    <xdr:rowOff>180975</xdr:rowOff>
                  </from>
                  <to>
                    <xdr:col>13</xdr:col>
                    <xdr:colOff>9525</xdr:colOff>
                    <xdr:row>91</xdr:row>
                    <xdr:rowOff>28575</xdr:rowOff>
                  </to>
                </anchor>
              </controlPr>
            </control>
          </mc:Choice>
        </mc:AlternateContent>
        <mc:AlternateContent xmlns:mc="http://schemas.openxmlformats.org/markup-compatibility/2006">
          <mc:Choice Requires="x14">
            <control shapeId="101433" r:id="rId59" name="Check Box 57">
              <controlPr defaultSize="0" autoFill="0" autoLine="0" autoPict="0" altText="">
                <anchor moveWithCells="1">
                  <from>
                    <xdr:col>19</xdr:col>
                    <xdr:colOff>47625</xdr:colOff>
                    <xdr:row>89</xdr:row>
                    <xdr:rowOff>180975</xdr:rowOff>
                  </from>
                  <to>
                    <xdr:col>20</xdr:col>
                    <xdr:colOff>9525</xdr:colOff>
                    <xdr:row>91</xdr:row>
                    <xdr:rowOff>28575</xdr:rowOff>
                  </to>
                </anchor>
              </controlPr>
            </control>
          </mc:Choice>
        </mc:AlternateContent>
        <mc:AlternateContent xmlns:mc="http://schemas.openxmlformats.org/markup-compatibility/2006">
          <mc:Choice Requires="x14">
            <control shapeId="101434" r:id="rId60" name="Check Box 58">
              <controlPr defaultSize="0" autoFill="0" autoLine="0" autoPict="0" altText="">
                <anchor moveWithCells="1">
                  <from>
                    <xdr:col>5</xdr:col>
                    <xdr:colOff>47625</xdr:colOff>
                    <xdr:row>87</xdr:row>
                    <xdr:rowOff>66675</xdr:rowOff>
                  </from>
                  <to>
                    <xdr:col>6</xdr:col>
                    <xdr:colOff>9525</xdr:colOff>
                    <xdr:row>89</xdr:row>
                    <xdr:rowOff>19050</xdr:rowOff>
                  </to>
                </anchor>
              </controlPr>
            </control>
          </mc:Choice>
        </mc:AlternateContent>
        <mc:AlternateContent xmlns:mc="http://schemas.openxmlformats.org/markup-compatibility/2006">
          <mc:Choice Requires="x14">
            <control shapeId="101435" r:id="rId61" name="Check Box 59">
              <controlPr defaultSize="0" autoFill="0" autoLine="0" autoPict="0" altText="">
                <anchor moveWithCells="1">
                  <from>
                    <xdr:col>12</xdr:col>
                    <xdr:colOff>47625</xdr:colOff>
                    <xdr:row>87</xdr:row>
                    <xdr:rowOff>66675</xdr:rowOff>
                  </from>
                  <to>
                    <xdr:col>13</xdr:col>
                    <xdr:colOff>9525</xdr:colOff>
                    <xdr:row>89</xdr:row>
                    <xdr:rowOff>19050</xdr:rowOff>
                  </to>
                </anchor>
              </controlPr>
            </control>
          </mc:Choice>
        </mc:AlternateContent>
        <mc:AlternateContent xmlns:mc="http://schemas.openxmlformats.org/markup-compatibility/2006">
          <mc:Choice Requires="x14">
            <control shapeId="101436" r:id="rId62" name="Check Box 60">
              <controlPr defaultSize="0" autoFill="0" autoLine="0" autoPict="0" altText="">
                <anchor moveWithCells="1">
                  <from>
                    <xdr:col>19</xdr:col>
                    <xdr:colOff>47625</xdr:colOff>
                    <xdr:row>87</xdr:row>
                    <xdr:rowOff>66675</xdr:rowOff>
                  </from>
                  <to>
                    <xdr:col>20</xdr:col>
                    <xdr:colOff>9525</xdr:colOff>
                    <xdr:row>89</xdr:row>
                    <xdr:rowOff>19050</xdr:rowOff>
                  </to>
                </anchor>
              </controlPr>
            </control>
          </mc:Choice>
        </mc:AlternateContent>
        <mc:AlternateContent xmlns:mc="http://schemas.openxmlformats.org/markup-compatibility/2006">
          <mc:Choice Requires="x14">
            <control shapeId="101437" r:id="rId63" name="Check Box 61">
              <controlPr defaultSize="0" autoFill="0" autoLine="0" autoPict="0" altText="">
                <anchor moveWithCells="1">
                  <from>
                    <xdr:col>5</xdr:col>
                    <xdr:colOff>47625</xdr:colOff>
                    <xdr:row>91</xdr:row>
                    <xdr:rowOff>171450</xdr:rowOff>
                  </from>
                  <to>
                    <xdr:col>6</xdr:col>
                    <xdr:colOff>9525</xdr:colOff>
                    <xdr:row>93</xdr:row>
                    <xdr:rowOff>19050</xdr:rowOff>
                  </to>
                </anchor>
              </controlPr>
            </control>
          </mc:Choice>
        </mc:AlternateContent>
        <mc:AlternateContent xmlns:mc="http://schemas.openxmlformats.org/markup-compatibility/2006">
          <mc:Choice Requires="x14">
            <control shapeId="101438" r:id="rId64" name="Check Box 62">
              <controlPr defaultSize="0" autoFill="0" autoLine="0" autoPict="0" altText="">
                <anchor moveWithCells="1">
                  <from>
                    <xdr:col>12</xdr:col>
                    <xdr:colOff>47625</xdr:colOff>
                    <xdr:row>91</xdr:row>
                    <xdr:rowOff>171450</xdr:rowOff>
                  </from>
                  <to>
                    <xdr:col>13</xdr:col>
                    <xdr:colOff>9525</xdr:colOff>
                    <xdr:row>93</xdr:row>
                    <xdr:rowOff>19050</xdr:rowOff>
                  </to>
                </anchor>
              </controlPr>
            </control>
          </mc:Choice>
        </mc:AlternateContent>
        <mc:AlternateContent xmlns:mc="http://schemas.openxmlformats.org/markup-compatibility/2006">
          <mc:Choice Requires="x14">
            <control shapeId="101439" r:id="rId65" name="Check Box 63">
              <controlPr defaultSize="0" autoFill="0" autoLine="0" autoPict="0" altText="">
                <anchor moveWithCells="1">
                  <from>
                    <xdr:col>19</xdr:col>
                    <xdr:colOff>47625</xdr:colOff>
                    <xdr:row>91</xdr:row>
                    <xdr:rowOff>171450</xdr:rowOff>
                  </from>
                  <to>
                    <xdr:col>20</xdr:col>
                    <xdr:colOff>9525</xdr:colOff>
                    <xdr:row>93</xdr:row>
                    <xdr:rowOff>19050</xdr:rowOff>
                  </to>
                </anchor>
              </controlPr>
            </control>
          </mc:Choice>
        </mc:AlternateContent>
        <mc:AlternateContent xmlns:mc="http://schemas.openxmlformats.org/markup-compatibility/2006">
          <mc:Choice Requires="x14">
            <control shapeId="101440" r:id="rId66" name="Check Box 64">
              <controlPr defaultSize="0" autoFill="0" autoLine="0" autoPict="0" altText="">
                <anchor moveWithCells="1">
                  <from>
                    <xdr:col>5</xdr:col>
                    <xdr:colOff>47625</xdr:colOff>
                    <xdr:row>93</xdr:row>
                    <xdr:rowOff>0</xdr:rowOff>
                  </from>
                  <to>
                    <xdr:col>6</xdr:col>
                    <xdr:colOff>9525</xdr:colOff>
                    <xdr:row>94</xdr:row>
                    <xdr:rowOff>9525</xdr:rowOff>
                  </to>
                </anchor>
              </controlPr>
            </control>
          </mc:Choice>
        </mc:AlternateContent>
        <mc:AlternateContent xmlns:mc="http://schemas.openxmlformats.org/markup-compatibility/2006">
          <mc:Choice Requires="x14">
            <control shapeId="101441" r:id="rId67" name="Check Box 65">
              <controlPr defaultSize="0" autoFill="0" autoLine="0" autoPict="0" altText="">
                <anchor moveWithCells="1">
                  <from>
                    <xdr:col>12</xdr:col>
                    <xdr:colOff>47625</xdr:colOff>
                    <xdr:row>93</xdr:row>
                    <xdr:rowOff>0</xdr:rowOff>
                  </from>
                  <to>
                    <xdr:col>13</xdr:col>
                    <xdr:colOff>9525</xdr:colOff>
                    <xdr:row>94</xdr:row>
                    <xdr:rowOff>9525</xdr:rowOff>
                  </to>
                </anchor>
              </controlPr>
            </control>
          </mc:Choice>
        </mc:AlternateContent>
        <mc:AlternateContent xmlns:mc="http://schemas.openxmlformats.org/markup-compatibility/2006">
          <mc:Choice Requires="x14">
            <control shapeId="101442" r:id="rId68" name="Check Box 66">
              <controlPr defaultSize="0" autoFill="0" autoLine="0" autoPict="0" altText="">
                <anchor moveWithCells="1">
                  <from>
                    <xdr:col>19</xdr:col>
                    <xdr:colOff>47625</xdr:colOff>
                    <xdr:row>93</xdr:row>
                    <xdr:rowOff>0</xdr:rowOff>
                  </from>
                  <to>
                    <xdr:col>20</xdr:col>
                    <xdr:colOff>9525</xdr:colOff>
                    <xdr:row>94</xdr:row>
                    <xdr:rowOff>9525</xdr:rowOff>
                  </to>
                </anchor>
              </controlPr>
            </control>
          </mc:Choice>
        </mc:AlternateContent>
        <mc:AlternateContent xmlns:mc="http://schemas.openxmlformats.org/markup-compatibility/2006">
          <mc:Choice Requires="x14">
            <control shapeId="101443" r:id="rId69" name="Check Box 67">
              <controlPr defaultSize="0" autoFill="0" autoLine="0" autoPict="0" altText="">
                <anchor moveWithCells="1">
                  <from>
                    <xdr:col>5</xdr:col>
                    <xdr:colOff>76200</xdr:colOff>
                    <xdr:row>56</xdr:row>
                    <xdr:rowOff>171450</xdr:rowOff>
                  </from>
                  <to>
                    <xdr:col>6</xdr:col>
                    <xdr:colOff>38100</xdr:colOff>
                    <xdr:row>58</xdr:row>
                    <xdr:rowOff>19050</xdr:rowOff>
                  </to>
                </anchor>
              </controlPr>
            </control>
          </mc:Choice>
        </mc:AlternateContent>
        <mc:AlternateContent xmlns:mc="http://schemas.openxmlformats.org/markup-compatibility/2006">
          <mc:Choice Requires="x14">
            <control shapeId="101444" r:id="rId70" name="Check Box 68">
              <controlPr defaultSize="0" autoFill="0" autoLine="0" autoPict="0" altText="">
                <anchor moveWithCells="1">
                  <from>
                    <xdr:col>10</xdr:col>
                    <xdr:colOff>57150</xdr:colOff>
                    <xdr:row>56</xdr:row>
                    <xdr:rowOff>171450</xdr:rowOff>
                  </from>
                  <to>
                    <xdr:col>11</xdr:col>
                    <xdr:colOff>19050</xdr:colOff>
                    <xdr:row>58</xdr:row>
                    <xdr:rowOff>19050</xdr:rowOff>
                  </to>
                </anchor>
              </controlPr>
            </control>
          </mc:Choice>
        </mc:AlternateContent>
        <mc:AlternateContent xmlns:mc="http://schemas.openxmlformats.org/markup-compatibility/2006">
          <mc:Choice Requires="x14">
            <control shapeId="101445" r:id="rId71" name="Check Box 69">
              <controlPr defaultSize="0" autoFill="0" autoLine="0" autoPict="0" altText="">
                <anchor moveWithCells="1">
                  <from>
                    <xdr:col>17</xdr:col>
                    <xdr:colOff>57150</xdr:colOff>
                    <xdr:row>56</xdr:row>
                    <xdr:rowOff>171450</xdr:rowOff>
                  </from>
                  <to>
                    <xdr:col>18</xdr:col>
                    <xdr:colOff>19050</xdr:colOff>
                    <xdr:row>58</xdr:row>
                    <xdr:rowOff>19050</xdr:rowOff>
                  </to>
                </anchor>
              </controlPr>
            </control>
          </mc:Choice>
        </mc:AlternateContent>
        <mc:AlternateContent xmlns:mc="http://schemas.openxmlformats.org/markup-compatibility/2006">
          <mc:Choice Requires="x14">
            <control shapeId="101446" r:id="rId72" name="Check Box 70">
              <controlPr defaultSize="0" autoFill="0" autoLine="0" autoPict="0" altText="">
                <anchor moveWithCells="1">
                  <from>
                    <xdr:col>5</xdr:col>
                    <xdr:colOff>76200</xdr:colOff>
                    <xdr:row>57</xdr:row>
                    <xdr:rowOff>171450</xdr:rowOff>
                  </from>
                  <to>
                    <xdr:col>6</xdr:col>
                    <xdr:colOff>38100</xdr:colOff>
                    <xdr:row>59</xdr:row>
                    <xdr:rowOff>19050</xdr:rowOff>
                  </to>
                </anchor>
              </controlPr>
            </control>
          </mc:Choice>
        </mc:AlternateContent>
        <mc:AlternateContent xmlns:mc="http://schemas.openxmlformats.org/markup-compatibility/2006">
          <mc:Choice Requires="x14">
            <control shapeId="101447" r:id="rId73" name="Check Box 71">
              <controlPr defaultSize="0" autoFill="0" autoLine="0" autoPict="0" altText="">
                <anchor moveWithCells="1">
                  <from>
                    <xdr:col>10</xdr:col>
                    <xdr:colOff>57150</xdr:colOff>
                    <xdr:row>57</xdr:row>
                    <xdr:rowOff>171450</xdr:rowOff>
                  </from>
                  <to>
                    <xdr:col>11</xdr:col>
                    <xdr:colOff>19050</xdr:colOff>
                    <xdr:row>59</xdr:row>
                    <xdr:rowOff>19050</xdr:rowOff>
                  </to>
                </anchor>
              </controlPr>
            </control>
          </mc:Choice>
        </mc:AlternateContent>
        <mc:AlternateContent xmlns:mc="http://schemas.openxmlformats.org/markup-compatibility/2006">
          <mc:Choice Requires="x14">
            <control shapeId="101448" r:id="rId74" name="Check Box 72">
              <controlPr defaultSize="0" autoFill="0" autoLine="0" autoPict="0" altText="">
                <anchor moveWithCells="1">
                  <from>
                    <xdr:col>17</xdr:col>
                    <xdr:colOff>57150</xdr:colOff>
                    <xdr:row>57</xdr:row>
                    <xdr:rowOff>171450</xdr:rowOff>
                  </from>
                  <to>
                    <xdr:col>18</xdr:col>
                    <xdr:colOff>19050</xdr:colOff>
                    <xdr:row>59</xdr:row>
                    <xdr:rowOff>19050</xdr:rowOff>
                  </to>
                </anchor>
              </controlPr>
            </control>
          </mc:Choice>
        </mc:AlternateContent>
        <mc:AlternateContent xmlns:mc="http://schemas.openxmlformats.org/markup-compatibility/2006">
          <mc:Choice Requires="x14">
            <control shapeId="101449" r:id="rId75" name="Check Box 73">
              <controlPr defaultSize="0" autoFill="0" autoLine="0" autoPict="0" altText="">
                <anchor moveWithCells="1">
                  <from>
                    <xdr:col>8</xdr:col>
                    <xdr:colOff>47625</xdr:colOff>
                    <xdr:row>59</xdr:row>
                    <xdr:rowOff>171450</xdr:rowOff>
                  </from>
                  <to>
                    <xdr:col>9</xdr:col>
                    <xdr:colOff>9525</xdr:colOff>
                    <xdr:row>61</xdr:row>
                    <xdr:rowOff>19050</xdr:rowOff>
                  </to>
                </anchor>
              </controlPr>
            </control>
          </mc:Choice>
        </mc:AlternateContent>
        <mc:AlternateContent xmlns:mc="http://schemas.openxmlformats.org/markup-compatibility/2006">
          <mc:Choice Requires="x14">
            <control shapeId="101450" r:id="rId76" name="Check Box 74">
              <controlPr defaultSize="0" autoFill="0" autoLine="0" autoPict="0" altText="">
                <anchor moveWithCells="1">
                  <from>
                    <xdr:col>8</xdr:col>
                    <xdr:colOff>47625</xdr:colOff>
                    <xdr:row>60</xdr:row>
                    <xdr:rowOff>171450</xdr:rowOff>
                  </from>
                  <to>
                    <xdr:col>9</xdr:col>
                    <xdr:colOff>9525</xdr:colOff>
                    <xdr:row>62</xdr:row>
                    <xdr:rowOff>19050</xdr:rowOff>
                  </to>
                </anchor>
              </controlPr>
            </control>
          </mc:Choice>
        </mc:AlternateContent>
        <mc:AlternateContent xmlns:mc="http://schemas.openxmlformats.org/markup-compatibility/2006">
          <mc:Choice Requires="x14">
            <control shapeId="101451" r:id="rId77" name="Check Box 75">
              <controlPr defaultSize="0" autoFill="0" autoLine="0" autoPict="0" altText="">
                <anchor moveWithCells="1">
                  <from>
                    <xdr:col>16</xdr:col>
                    <xdr:colOff>38100</xdr:colOff>
                    <xdr:row>59</xdr:row>
                    <xdr:rowOff>171450</xdr:rowOff>
                  </from>
                  <to>
                    <xdr:col>17</xdr:col>
                    <xdr:colOff>0</xdr:colOff>
                    <xdr:row>61</xdr:row>
                    <xdr:rowOff>19050</xdr:rowOff>
                  </to>
                </anchor>
              </controlPr>
            </control>
          </mc:Choice>
        </mc:AlternateContent>
        <mc:AlternateContent xmlns:mc="http://schemas.openxmlformats.org/markup-compatibility/2006">
          <mc:Choice Requires="x14">
            <control shapeId="101452" r:id="rId78" name="Check Box 76">
              <controlPr defaultSize="0" autoFill="0" autoLine="0" autoPict="0" altText="">
                <anchor moveWithCells="1">
                  <from>
                    <xdr:col>8</xdr:col>
                    <xdr:colOff>47625</xdr:colOff>
                    <xdr:row>61</xdr:row>
                    <xdr:rowOff>171450</xdr:rowOff>
                  </from>
                  <to>
                    <xdr:col>9</xdr:col>
                    <xdr:colOff>9525</xdr:colOff>
                    <xdr:row>63</xdr:row>
                    <xdr:rowOff>19050</xdr:rowOff>
                  </to>
                </anchor>
              </controlPr>
            </control>
          </mc:Choice>
        </mc:AlternateContent>
        <mc:AlternateContent xmlns:mc="http://schemas.openxmlformats.org/markup-compatibility/2006">
          <mc:Choice Requires="x14">
            <control shapeId="101453" r:id="rId79" name="Check Box 77">
              <controlPr defaultSize="0" autoFill="0" autoLine="0" autoPict="0" altText="">
                <anchor moveWithCells="1">
                  <from>
                    <xdr:col>16</xdr:col>
                    <xdr:colOff>38100</xdr:colOff>
                    <xdr:row>61</xdr:row>
                    <xdr:rowOff>171450</xdr:rowOff>
                  </from>
                  <to>
                    <xdr:col>17</xdr:col>
                    <xdr:colOff>0</xdr:colOff>
                    <xdr:row>63</xdr:row>
                    <xdr:rowOff>19050</xdr:rowOff>
                  </to>
                </anchor>
              </controlPr>
            </control>
          </mc:Choice>
        </mc:AlternateContent>
        <mc:AlternateContent xmlns:mc="http://schemas.openxmlformats.org/markup-compatibility/2006">
          <mc:Choice Requires="x14">
            <control shapeId="101454" r:id="rId80" name="Check Box 78">
              <controlPr defaultSize="0" autoFill="0" autoLine="0" autoPict="0" altText="">
                <anchor moveWithCells="1">
                  <from>
                    <xdr:col>5</xdr:col>
                    <xdr:colOff>66675</xdr:colOff>
                    <xdr:row>65</xdr:row>
                    <xdr:rowOff>180975</xdr:rowOff>
                  </from>
                  <to>
                    <xdr:col>6</xdr:col>
                    <xdr:colOff>28575</xdr:colOff>
                    <xdr:row>67</xdr:row>
                    <xdr:rowOff>28575</xdr:rowOff>
                  </to>
                </anchor>
              </controlPr>
            </control>
          </mc:Choice>
        </mc:AlternateContent>
        <mc:AlternateContent xmlns:mc="http://schemas.openxmlformats.org/markup-compatibility/2006">
          <mc:Choice Requires="x14">
            <control shapeId="101455" r:id="rId81" name="Check Box 79">
              <controlPr defaultSize="0" autoFill="0" autoLine="0" autoPict="0" altText="">
                <anchor moveWithCells="1">
                  <from>
                    <xdr:col>16</xdr:col>
                    <xdr:colOff>47625</xdr:colOff>
                    <xdr:row>65</xdr:row>
                    <xdr:rowOff>171450</xdr:rowOff>
                  </from>
                  <to>
                    <xdr:col>17</xdr:col>
                    <xdr:colOff>9525</xdr:colOff>
                    <xdr:row>67</xdr:row>
                    <xdr:rowOff>19050</xdr:rowOff>
                  </to>
                </anchor>
              </controlPr>
            </control>
          </mc:Choice>
        </mc:AlternateContent>
        <mc:AlternateContent xmlns:mc="http://schemas.openxmlformats.org/markup-compatibility/2006">
          <mc:Choice Requires="x14">
            <control shapeId="101456" r:id="rId82" name="Check Box 80">
              <controlPr defaultSize="0" autoFill="0" autoLine="0" autoPict="0" altText="">
                <anchor moveWithCells="1">
                  <from>
                    <xdr:col>5</xdr:col>
                    <xdr:colOff>66675</xdr:colOff>
                    <xdr:row>66</xdr:row>
                    <xdr:rowOff>171450</xdr:rowOff>
                  </from>
                  <to>
                    <xdr:col>6</xdr:col>
                    <xdr:colOff>28575</xdr:colOff>
                    <xdr:row>68</xdr:row>
                    <xdr:rowOff>19050</xdr:rowOff>
                  </to>
                </anchor>
              </controlPr>
            </control>
          </mc:Choice>
        </mc:AlternateContent>
        <mc:AlternateContent xmlns:mc="http://schemas.openxmlformats.org/markup-compatibility/2006">
          <mc:Choice Requires="x14">
            <control shapeId="101457" r:id="rId83" name="Check Box 81">
              <controlPr defaultSize="0" autoFill="0" autoLine="0" autoPict="0" altText="">
                <anchor moveWithCells="1">
                  <from>
                    <xdr:col>16</xdr:col>
                    <xdr:colOff>47625</xdr:colOff>
                    <xdr:row>66</xdr:row>
                    <xdr:rowOff>161925</xdr:rowOff>
                  </from>
                  <to>
                    <xdr:col>17</xdr:col>
                    <xdr:colOff>9525</xdr:colOff>
                    <xdr:row>68</xdr:row>
                    <xdr:rowOff>9525</xdr:rowOff>
                  </to>
                </anchor>
              </controlPr>
            </control>
          </mc:Choice>
        </mc:AlternateContent>
        <mc:AlternateContent xmlns:mc="http://schemas.openxmlformats.org/markup-compatibility/2006">
          <mc:Choice Requires="x14">
            <control shapeId="101458" r:id="rId84" name="Check Box 82">
              <controlPr defaultSize="0" autoFill="0" autoLine="0" autoPict="0" altText="">
                <anchor moveWithCells="1">
                  <from>
                    <xdr:col>5</xdr:col>
                    <xdr:colOff>66675</xdr:colOff>
                    <xdr:row>67</xdr:row>
                    <xdr:rowOff>171450</xdr:rowOff>
                  </from>
                  <to>
                    <xdr:col>6</xdr:col>
                    <xdr:colOff>28575</xdr:colOff>
                    <xdr:row>69</xdr:row>
                    <xdr:rowOff>19050</xdr:rowOff>
                  </to>
                </anchor>
              </controlPr>
            </control>
          </mc:Choice>
        </mc:AlternateContent>
        <mc:AlternateContent xmlns:mc="http://schemas.openxmlformats.org/markup-compatibility/2006">
          <mc:Choice Requires="x14">
            <control shapeId="101459" r:id="rId85" name="Check Box 83">
              <controlPr defaultSize="0" autoFill="0" autoLine="0" autoPict="0" altText="">
                <anchor moveWithCells="1">
                  <from>
                    <xdr:col>5</xdr:col>
                    <xdr:colOff>66675</xdr:colOff>
                    <xdr:row>69</xdr:row>
                    <xdr:rowOff>180975</xdr:rowOff>
                  </from>
                  <to>
                    <xdr:col>6</xdr:col>
                    <xdr:colOff>28575</xdr:colOff>
                    <xdr:row>71</xdr:row>
                    <xdr:rowOff>28575</xdr:rowOff>
                  </to>
                </anchor>
              </controlPr>
            </control>
          </mc:Choice>
        </mc:AlternateContent>
        <mc:AlternateContent xmlns:mc="http://schemas.openxmlformats.org/markup-compatibility/2006">
          <mc:Choice Requires="x14">
            <control shapeId="101460" r:id="rId86" name="Check Box 84">
              <controlPr defaultSize="0" autoFill="0" autoLine="0" autoPict="0" altText="">
                <anchor moveWithCells="1">
                  <from>
                    <xdr:col>9</xdr:col>
                    <xdr:colOff>66675</xdr:colOff>
                    <xdr:row>69</xdr:row>
                    <xdr:rowOff>180975</xdr:rowOff>
                  </from>
                  <to>
                    <xdr:col>10</xdr:col>
                    <xdr:colOff>28575</xdr:colOff>
                    <xdr:row>71</xdr:row>
                    <xdr:rowOff>28575</xdr:rowOff>
                  </to>
                </anchor>
              </controlPr>
            </control>
          </mc:Choice>
        </mc:AlternateContent>
        <mc:AlternateContent xmlns:mc="http://schemas.openxmlformats.org/markup-compatibility/2006">
          <mc:Choice Requires="x14">
            <control shapeId="101461" r:id="rId87" name="Check Box 85">
              <controlPr defaultSize="0" autoFill="0" autoLine="0" autoPict="0" altText="">
                <anchor moveWithCells="1">
                  <from>
                    <xdr:col>13</xdr:col>
                    <xdr:colOff>66675</xdr:colOff>
                    <xdr:row>69</xdr:row>
                    <xdr:rowOff>180975</xdr:rowOff>
                  </from>
                  <to>
                    <xdr:col>14</xdr:col>
                    <xdr:colOff>28575</xdr:colOff>
                    <xdr:row>71</xdr:row>
                    <xdr:rowOff>28575</xdr:rowOff>
                  </to>
                </anchor>
              </controlPr>
            </control>
          </mc:Choice>
        </mc:AlternateContent>
        <mc:AlternateContent xmlns:mc="http://schemas.openxmlformats.org/markup-compatibility/2006">
          <mc:Choice Requires="x14">
            <control shapeId="101462" r:id="rId88" name="Check Box 86">
              <controlPr defaultSize="0" autoFill="0" autoLine="0" autoPict="0" altText="">
                <anchor moveWithCells="1">
                  <from>
                    <xdr:col>17</xdr:col>
                    <xdr:colOff>66675</xdr:colOff>
                    <xdr:row>69</xdr:row>
                    <xdr:rowOff>180975</xdr:rowOff>
                  </from>
                  <to>
                    <xdr:col>18</xdr:col>
                    <xdr:colOff>28575</xdr:colOff>
                    <xdr:row>71</xdr:row>
                    <xdr:rowOff>28575</xdr:rowOff>
                  </to>
                </anchor>
              </controlPr>
            </control>
          </mc:Choice>
        </mc:AlternateContent>
        <mc:AlternateContent xmlns:mc="http://schemas.openxmlformats.org/markup-compatibility/2006">
          <mc:Choice Requires="x14">
            <control shapeId="101463" r:id="rId89" name="Check Box 87">
              <controlPr defaultSize="0" autoFill="0" autoLine="0" autoPict="0" altText="">
                <anchor moveWithCells="1">
                  <from>
                    <xdr:col>5</xdr:col>
                    <xdr:colOff>57150</xdr:colOff>
                    <xdr:row>152</xdr:row>
                    <xdr:rowOff>66675</xdr:rowOff>
                  </from>
                  <to>
                    <xdr:col>6</xdr:col>
                    <xdr:colOff>19050</xdr:colOff>
                    <xdr:row>154</xdr:row>
                    <xdr:rowOff>19050</xdr:rowOff>
                  </to>
                </anchor>
              </controlPr>
            </control>
          </mc:Choice>
        </mc:AlternateContent>
        <mc:AlternateContent xmlns:mc="http://schemas.openxmlformats.org/markup-compatibility/2006">
          <mc:Choice Requires="x14">
            <control shapeId="101464" r:id="rId90" name="Check Box 88">
              <controlPr defaultSize="0" autoFill="0" autoLine="0" autoPict="0" altText="">
                <anchor moveWithCells="1">
                  <from>
                    <xdr:col>13</xdr:col>
                    <xdr:colOff>28575</xdr:colOff>
                    <xdr:row>152</xdr:row>
                    <xdr:rowOff>66675</xdr:rowOff>
                  </from>
                  <to>
                    <xdr:col>13</xdr:col>
                    <xdr:colOff>228600</xdr:colOff>
                    <xdr:row>154</xdr:row>
                    <xdr:rowOff>19050</xdr:rowOff>
                  </to>
                </anchor>
              </controlPr>
            </control>
          </mc:Choice>
        </mc:AlternateContent>
        <mc:AlternateContent xmlns:mc="http://schemas.openxmlformats.org/markup-compatibility/2006">
          <mc:Choice Requires="x14">
            <control shapeId="101465" r:id="rId91" name="Check Box 89">
              <controlPr defaultSize="0" autoFill="0" autoLine="0" autoPict="0" altText="">
                <anchor moveWithCells="1">
                  <from>
                    <xdr:col>6</xdr:col>
                    <xdr:colOff>38100</xdr:colOff>
                    <xdr:row>158</xdr:row>
                    <xdr:rowOff>66675</xdr:rowOff>
                  </from>
                  <to>
                    <xdr:col>7</xdr:col>
                    <xdr:colOff>0</xdr:colOff>
                    <xdr:row>160</xdr:row>
                    <xdr:rowOff>19050</xdr:rowOff>
                  </to>
                </anchor>
              </controlPr>
            </control>
          </mc:Choice>
        </mc:AlternateContent>
        <mc:AlternateContent xmlns:mc="http://schemas.openxmlformats.org/markup-compatibility/2006">
          <mc:Choice Requires="x14">
            <control shapeId="101466" r:id="rId92" name="Check Box 90">
              <controlPr defaultSize="0" autoFill="0" autoLine="0" autoPict="0" altText="">
                <anchor moveWithCells="1">
                  <from>
                    <xdr:col>11</xdr:col>
                    <xdr:colOff>28575</xdr:colOff>
                    <xdr:row>158</xdr:row>
                    <xdr:rowOff>66675</xdr:rowOff>
                  </from>
                  <to>
                    <xdr:col>11</xdr:col>
                    <xdr:colOff>228600</xdr:colOff>
                    <xdr:row>160</xdr:row>
                    <xdr:rowOff>19050</xdr:rowOff>
                  </to>
                </anchor>
              </controlPr>
            </control>
          </mc:Choice>
        </mc:AlternateContent>
        <mc:AlternateContent xmlns:mc="http://schemas.openxmlformats.org/markup-compatibility/2006">
          <mc:Choice Requires="x14">
            <control shapeId="101467" r:id="rId93" name="Check Box 91">
              <controlPr defaultSize="0" autoFill="0" autoLine="0" autoPict="0" altText="">
                <anchor moveWithCells="1">
                  <from>
                    <xdr:col>16</xdr:col>
                    <xdr:colOff>28575</xdr:colOff>
                    <xdr:row>158</xdr:row>
                    <xdr:rowOff>66675</xdr:rowOff>
                  </from>
                  <to>
                    <xdr:col>16</xdr:col>
                    <xdr:colOff>228600</xdr:colOff>
                    <xdr:row>160</xdr:row>
                    <xdr:rowOff>19050</xdr:rowOff>
                  </to>
                </anchor>
              </controlPr>
            </control>
          </mc:Choice>
        </mc:AlternateContent>
        <mc:AlternateContent xmlns:mc="http://schemas.openxmlformats.org/markup-compatibility/2006">
          <mc:Choice Requires="x14">
            <control shapeId="101468" r:id="rId94" name="Check Box 92">
              <controlPr defaultSize="0" autoFill="0" autoLine="0" autoPict="0" altText="">
                <anchor moveWithCells="1">
                  <from>
                    <xdr:col>5</xdr:col>
                    <xdr:colOff>47625</xdr:colOff>
                    <xdr:row>121</xdr:row>
                    <xdr:rowOff>66675</xdr:rowOff>
                  </from>
                  <to>
                    <xdr:col>6</xdr:col>
                    <xdr:colOff>9525</xdr:colOff>
                    <xdr:row>123</xdr:row>
                    <xdr:rowOff>19050</xdr:rowOff>
                  </to>
                </anchor>
              </controlPr>
            </control>
          </mc:Choice>
        </mc:AlternateContent>
        <mc:AlternateContent xmlns:mc="http://schemas.openxmlformats.org/markup-compatibility/2006">
          <mc:Choice Requires="x14">
            <control shapeId="101469" r:id="rId95" name="Check Box 93">
              <controlPr defaultSize="0" autoFill="0" autoLine="0" autoPict="0" altText="">
                <anchor moveWithCells="1">
                  <from>
                    <xdr:col>12</xdr:col>
                    <xdr:colOff>47625</xdr:colOff>
                    <xdr:row>121</xdr:row>
                    <xdr:rowOff>66675</xdr:rowOff>
                  </from>
                  <to>
                    <xdr:col>13</xdr:col>
                    <xdr:colOff>9525</xdr:colOff>
                    <xdr:row>123</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A616"/>
  <sheetViews>
    <sheetView showGridLines="0" zoomScale="90" zoomScaleNormal="90" zoomScaleSheetLayoutView="100" workbookViewId="0"/>
  </sheetViews>
  <sheetFormatPr defaultColWidth="3.125" defaultRowHeight="15.75"/>
  <cols>
    <col min="1" max="28" width="3.125" style="1"/>
    <col min="29" max="29" width="3.125" style="1203" customWidth="1"/>
    <col min="30" max="35" width="3.125" style="1"/>
    <col min="36" max="36" width="3.625" style="1" hidden="1" customWidth="1"/>
    <col min="37" max="37" width="3.625" style="1" customWidth="1"/>
    <col min="38" max="16384" width="3.125" style="1"/>
  </cols>
  <sheetData>
    <row r="1" spans="1:30" s="581" customFormat="1" ht="38.25" customHeight="1" thickBot="1">
      <c r="A1" s="580" t="s">
        <v>2240</v>
      </c>
      <c r="U1" s="582" t="s">
        <v>66</v>
      </c>
      <c r="V1" s="583"/>
      <c r="W1" s="583"/>
      <c r="X1" s="583"/>
      <c r="AC1" s="1202"/>
      <c r="AD1" s="584" t="s">
        <v>496</v>
      </c>
    </row>
    <row r="2" spans="1:30" ht="18" customHeight="1" thickTop="1">
      <c r="A2" s="72"/>
    </row>
    <row r="3" spans="1:30" s="2" customFormat="1" ht="18" customHeight="1">
      <c r="B3" s="34" t="s">
        <v>2239</v>
      </c>
      <c r="C3" s="34"/>
      <c r="D3" s="34"/>
      <c r="E3" s="34"/>
      <c r="F3" s="34"/>
      <c r="AC3" s="1204"/>
    </row>
    <row r="4" spans="1:30" ht="18" customHeight="1">
      <c r="B4" s="112"/>
      <c r="C4" s="112"/>
      <c r="D4" s="112"/>
      <c r="E4" s="112"/>
      <c r="F4" s="112"/>
    </row>
    <row r="5" spans="1:30" ht="18" customHeight="1">
      <c r="B5" s="141" t="s">
        <v>577</v>
      </c>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row>
    <row r="6" spans="1:30" ht="18" customHeight="1"/>
    <row r="7" spans="1:30" ht="18" customHeight="1">
      <c r="A7" s="158" t="s">
        <v>576</v>
      </c>
      <c r="B7" s="158"/>
      <c r="C7" s="158"/>
      <c r="D7" s="158"/>
      <c r="E7" s="158"/>
      <c r="F7" s="158"/>
      <c r="G7" s="158"/>
      <c r="H7" s="158"/>
      <c r="I7" s="158"/>
      <c r="J7" s="158"/>
      <c r="K7" s="158"/>
      <c r="L7" s="158"/>
      <c r="M7" s="158"/>
      <c r="N7" s="997"/>
      <c r="O7" s="158"/>
      <c r="P7" s="997"/>
      <c r="Q7" s="997"/>
      <c r="R7" s="997"/>
      <c r="S7" s="158"/>
      <c r="T7" s="158"/>
      <c r="U7" s="158"/>
      <c r="V7" s="158"/>
      <c r="W7" s="158"/>
      <c r="X7" s="158"/>
      <c r="Y7" s="158"/>
      <c r="Z7" s="158"/>
      <c r="AA7" s="158"/>
      <c r="AB7" s="158"/>
    </row>
    <row r="8" spans="1:30" ht="18" customHeight="1"/>
    <row r="9" spans="1:30" ht="18" customHeight="1">
      <c r="C9" s="140" t="s">
        <v>575</v>
      </c>
    </row>
    <row r="10" spans="1:30" ht="18" customHeight="1">
      <c r="C10" s="140" t="s">
        <v>574</v>
      </c>
    </row>
    <row r="11" spans="1:30" ht="18" customHeight="1">
      <c r="C11" s="140"/>
    </row>
    <row r="12" spans="1:30" ht="18" customHeight="1">
      <c r="C12" s="140"/>
    </row>
    <row r="13" spans="1:30" ht="18" customHeight="1"/>
    <row r="14" spans="1:30" ht="18" customHeight="1">
      <c r="C14" s="1526" t="str">
        <f>IF('確認申請書（建築）入力'!$M$4=0,"",'確認申請書（建築）入力'!$M$4)</f>
        <v>指定確認検査機関
　株式会社東日本住宅評価センター　様</v>
      </c>
      <c r="D14" s="1526"/>
      <c r="E14" s="1526"/>
      <c r="F14" s="1526"/>
      <c r="G14" s="1526"/>
      <c r="H14" s="1526"/>
      <c r="I14" s="1526"/>
      <c r="J14" s="1526"/>
      <c r="K14" s="1526"/>
      <c r="L14" s="1526"/>
      <c r="M14" s="1526"/>
      <c r="N14" s="1526"/>
      <c r="O14" s="1526"/>
      <c r="P14" s="1526"/>
      <c r="Q14" s="1526"/>
      <c r="R14" s="1526"/>
    </row>
    <row r="15" spans="1:30" ht="18" customHeight="1">
      <c r="C15" s="1526"/>
      <c r="D15" s="1526"/>
      <c r="E15" s="1526"/>
      <c r="F15" s="1526"/>
      <c r="G15" s="1526"/>
      <c r="H15" s="1526"/>
      <c r="I15" s="1526"/>
      <c r="J15" s="1526"/>
      <c r="K15" s="1526"/>
      <c r="L15" s="1526"/>
      <c r="M15" s="1526"/>
      <c r="N15" s="1526"/>
      <c r="O15" s="1526"/>
      <c r="P15" s="1526"/>
      <c r="Q15" s="1526"/>
      <c r="R15" s="1526"/>
    </row>
    <row r="16" spans="1:30" ht="18" customHeight="1">
      <c r="C16" s="8"/>
      <c r="D16" s="8"/>
      <c r="E16" s="8"/>
      <c r="F16" s="8"/>
      <c r="G16" s="8"/>
      <c r="H16" s="8"/>
      <c r="I16" s="8"/>
      <c r="J16" s="8"/>
      <c r="K16" s="8"/>
      <c r="L16" s="8"/>
      <c r="M16" s="8"/>
      <c r="N16" s="8"/>
      <c r="O16" s="8"/>
      <c r="P16" s="8"/>
      <c r="Q16" s="8"/>
      <c r="R16" s="8"/>
    </row>
    <row r="17" spans="2:52" ht="18" customHeight="1">
      <c r="S17" s="1505" t="str">
        <f>IF($AK$18="","　　　　　年　　　　月　　　　日",IF(DATE(2019,5,1)&gt;$AK$18,$AK$18,"令和"&amp;IF(YEAR($AK$18)-2018=1,"元",YEAR($AK$18)-2018)&amp;"年"&amp;MONTH($AK$18)&amp;"月"&amp;DAY($AK$18)&amp;"日"))</f>
        <v>　　　　　年　　　　月　　　　日</v>
      </c>
      <c r="T17" s="1642"/>
      <c r="U17" s="1642"/>
      <c r="V17" s="1642"/>
      <c r="W17" s="1642"/>
      <c r="X17" s="1642"/>
      <c r="Y17" s="1642"/>
      <c r="Z17" s="1642"/>
      <c r="AB17" s="1203"/>
      <c r="AC17" s="124" t="s">
        <v>571</v>
      </c>
    </row>
    <row r="18" spans="2:52" ht="18" customHeight="1">
      <c r="AB18" s="1203"/>
      <c r="AC18" s="3" t="s">
        <v>573</v>
      </c>
      <c r="AD18" s="3"/>
      <c r="AI18" s="3"/>
      <c r="AJ18" s="3"/>
      <c r="AK18" s="1650"/>
      <c r="AL18" s="1651"/>
      <c r="AM18" s="1651"/>
      <c r="AN18" s="1651"/>
      <c r="AO18" s="1652"/>
    </row>
    <row r="19" spans="2:52" ht="18" customHeight="1">
      <c r="AB19" s="1203"/>
      <c r="AC19" s="114" t="s">
        <v>2938</v>
      </c>
      <c r="AD19" s="3"/>
      <c r="AH19" s="3"/>
      <c r="AI19" s="3"/>
      <c r="AJ19" s="150"/>
      <c r="AK19" s="150"/>
      <c r="AL19" s="150"/>
      <c r="AM19" s="150"/>
      <c r="AN19" s="150"/>
    </row>
    <row r="20" spans="2:52" ht="18" customHeight="1">
      <c r="J20" s="1550" t="s">
        <v>3638</v>
      </c>
      <c r="K20" s="1550"/>
      <c r="L20" s="1550"/>
      <c r="M20" s="1550" t="s">
        <v>2453</v>
      </c>
      <c r="N20" s="1550"/>
      <c r="O20" s="1550"/>
      <c r="P20" s="60" t="str">
        <f>項目一覧!$C$4</f>
        <v/>
      </c>
      <c r="Q20" s="2"/>
      <c r="R20" s="2"/>
      <c r="S20" s="2"/>
      <c r="T20" s="2"/>
      <c r="U20" s="2"/>
      <c r="V20" s="2"/>
      <c r="W20" s="2"/>
      <c r="X20" s="2"/>
      <c r="AA20" s="2"/>
    </row>
    <row r="21" spans="2:52" ht="18" customHeight="1">
      <c r="J21" s="2"/>
      <c r="K21" s="2"/>
      <c r="L21" s="2"/>
      <c r="M21" s="2"/>
      <c r="N21" s="2"/>
      <c r="O21" s="2"/>
      <c r="P21" s="149"/>
      <c r="Q21" s="70"/>
      <c r="R21" s="70"/>
      <c r="S21" s="70"/>
      <c r="T21" s="70"/>
      <c r="U21" s="70"/>
      <c r="V21" s="70"/>
      <c r="W21" s="70"/>
      <c r="X21" s="70"/>
      <c r="Y21" s="70"/>
      <c r="Z21" s="70"/>
      <c r="AA21" s="70"/>
      <c r="AB21" s="2"/>
    </row>
    <row r="22" spans="2:52" ht="18" customHeight="1">
      <c r="J22" s="2"/>
      <c r="K22" s="2"/>
      <c r="L22" s="2"/>
      <c r="M22" s="1550" t="str">
        <f>IF(AJ22=TRUE,"氏名　","")</f>
        <v/>
      </c>
      <c r="N22" s="1550"/>
      <c r="O22" s="1550"/>
      <c r="P22" s="60" t="str">
        <f>IF(AJ22=TRUE,項目一覧!$C$173,"")</f>
        <v/>
      </c>
      <c r="Q22" s="2"/>
      <c r="R22" s="2"/>
      <c r="S22" s="2"/>
      <c r="T22" s="2"/>
      <c r="U22" s="2"/>
      <c r="V22" s="2"/>
      <c r="W22" s="2"/>
      <c r="X22" s="2"/>
      <c r="AA22" s="2"/>
      <c r="AB22" s="70"/>
      <c r="AC22" s="1205"/>
      <c r="AJ22" s="1" t="b">
        <v>0</v>
      </c>
    </row>
    <row r="23" spans="2:52" ht="18" customHeight="1">
      <c r="AB23" s="70"/>
      <c r="AJ23" s="1210"/>
      <c r="AO23" s="2"/>
      <c r="AP23" s="2"/>
      <c r="AQ23" s="2"/>
      <c r="AR23" s="2"/>
      <c r="AS23" s="2"/>
      <c r="AT23" s="2"/>
    </row>
    <row r="24" spans="2:52" ht="18" customHeight="1">
      <c r="J24" s="2"/>
      <c r="K24" s="2"/>
      <c r="L24" s="2"/>
      <c r="M24" s="1550" t="str">
        <f>IF(AJ24=TRUE,"氏名　","")</f>
        <v/>
      </c>
      <c r="N24" s="1550"/>
      <c r="O24" s="1550"/>
      <c r="P24" s="2" t="str">
        <f>IF(AJ24=TRUE,項目一覧!$C$178,"")</f>
        <v/>
      </c>
      <c r="Q24" s="70"/>
      <c r="R24" s="70"/>
      <c r="S24" s="70"/>
      <c r="T24" s="70"/>
      <c r="U24" s="70"/>
      <c r="V24" s="70"/>
      <c r="W24" s="70"/>
      <c r="X24" s="70"/>
      <c r="Y24" s="70"/>
      <c r="Z24" s="70"/>
      <c r="AA24" s="2"/>
      <c r="AB24" s="2"/>
      <c r="AJ24" s="1205" t="b">
        <v>0</v>
      </c>
      <c r="AO24" s="70"/>
      <c r="AP24" s="70"/>
      <c r="AQ24" s="70"/>
      <c r="AR24" s="70"/>
      <c r="AS24" s="70"/>
      <c r="AT24" s="70"/>
    </row>
    <row r="25" spans="2:52" ht="18" customHeight="1">
      <c r="J25" s="2"/>
      <c r="K25" s="2"/>
      <c r="L25" s="2"/>
      <c r="M25" s="2"/>
      <c r="N25" s="2"/>
      <c r="O25" s="2"/>
      <c r="P25" s="70"/>
      <c r="Q25" s="70"/>
      <c r="R25" s="70"/>
      <c r="S25" s="70"/>
      <c r="T25" s="70"/>
      <c r="U25" s="70"/>
      <c r="V25" s="70"/>
      <c r="W25" s="70"/>
      <c r="X25" s="70"/>
      <c r="Y25" s="70"/>
      <c r="Z25" s="70"/>
      <c r="AA25" s="70"/>
      <c r="AB25" s="70"/>
      <c r="AO25" s="70"/>
      <c r="AP25" s="70"/>
      <c r="AQ25" s="70"/>
      <c r="AR25" s="70"/>
      <c r="AS25" s="70"/>
      <c r="AT25" s="70"/>
    </row>
    <row r="26" spans="2:52" ht="18" customHeight="1">
      <c r="J26" s="2"/>
      <c r="K26" s="2"/>
      <c r="L26" s="2"/>
      <c r="M26" s="1550" t="str">
        <f>IF(AJ26=TRUE,"氏名　","")</f>
        <v/>
      </c>
      <c r="N26" s="1550"/>
      <c r="O26" s="1550"/>
      <c r="P26" s="2" t="str">
        <f>IF(AJ26=TRUE,項目一覧!$C$184,"")</f>
        <v/>
      </c>
      <c r="AA26" s="2"/>
      <c r="AB26" s="70"/>
      <c r="AC26" s="1205"/>
      <c r="AJ26" s="1205" t="b">
        <v>0</v>
      </c>
      <c r="AO26" s="2"/>
      <c r="AP26" s="2"/>
      <c r="AQ26" s="2"/>
      <c r="AR26" s="2"/>
      <c r="AS26" s="2"/>
      <c r="AT26" s="2"/>
      <c r="AU26" s="2"/>
      <c r="AV26" s="2"/>
      <c r="AW26" s="2"/>
      <c r="AZ26" s="2"/>
    </row>
    <row r="27" spans="2:52" ht="18" customHeight="1"/>
    <row r="28" spans="2:52" ht="18" customHeight="1">
      <c r="J28" s="38"/>
      <c r="K28" s="38"/>
      <c r="L28" s="38"/>
      <c r="M28" s="38"/>
      <c r="N28" s="38"/>
      <c r="O28" s="38"/>
      <c r="P28" s="2"/>
      <c r="AA28" s="2"/>
    </row>
    <row r="29" spans="2:52" ht="18" customHeight="1">
      <c r="B29" s="985"/>
      <c r="C29" s="985"/>
      <c r="D29" s="985"/>
      <c r="E29" s="985"/>
      <c r="F29" s="985"/>
      <c r="G29" s="985"/>
      <c r="H29" s="985"/>
      <c r="I29" s="985"/>
      <c r="J29" s="985"/>
      <c r="K29" s="985"/>
      <c r="L29" s="985"/>
      <c r="M29" s="987"/>
      <c r="N29" s="987"/>
      <c r="O29" s="987"/>
      <c r="P29" s="1201"/>
      <c r="Q29" s="1201"/>
      <c r="R29" s="1201"/>
      <c r="S29" s="1201"/>
      <c r="T29" s="1201"/>
      <c r="U29" s="1201"/>
      <c r="V29" s="1201"/>
      <c r="W29" s="1201"/>
      <c r="X29" s="1201"/>
      <c r="Y29" s="1201"/>
      <c r="Z29" s="1201"/>
      <c r="AA29" s="1201"/>
      <c r="AB29" s="1201"/>
    </row>
    <row r="30" spans="2:52" ht="18" customHeight="1">
      <c r="J30" s="2"/>
      <c r="K30" s="2"/>
      <c r="L30" s="2"/>
      <c r="M30" s="2"/>
      <c r="N30" s="2"/>
      <c r="O30" s="2"/>
      <c r="P30" s="60" t="str">
        <f>項目一覧!$C$30</f>
        <v/>
      </c>
    </row>
    <row r="31" spans="2:52" ht="18" customHeight="1">
      <c r="J31" s="2" t="s">
        <v>578</v>
      </c>
      <c r="K31" s="2"/>
      <c r="L31" s="2"/>
      <c r="M31" s="2"/>
      <c r="N31" s="2"/>
      <c r="O31" s="2"/>
      <c r="P31" s="60" t="str">
        <f>項目一覧!$C$25</f>
        <v/>
      </c>
      <c r="Q31" s="2"/>
      <c r="R31" s="2"/>
      <c r="S31" s="2"/>
      <c r="T31" s="2"/>
      <c r="U31" s="2"/>
      <c r="V31" s="2"/>
      <c r="W31" s="2"/>
      <c r="X31" s="2"/>
      <c r="AA31" s="2"/>
      <c r="AB31" s="2"/>
    </row>
    <row r="32" spans="2:52" ht="18" customHeight="1">
      <c r="J32" s="2"/>
      <c r="K32" s="2"/>
      <c r="L32" s="2"/>
      <c r="M32" s="2"/>
      <c r="N32" s="2"/>
      <c r="O32" s="2"/>
      <c r="P32" s="2"/>
      <c r="Q32" s="2"/>
      <c r="R32" s="2"/>
      <c r="S32" s="2"/>
      <c r="T32" s="2"/>
      <c r="U32" s="2"/>
      <c r="V32" s="2"/>
      <c r="W32" s="2"/>
      <c r="X32" s="2"/>
      <c r="AA32" s="2"/>
      <c r="AB32" s="2"/>
    </row>
    <row r="33" spans="1:53" ht="18" customHeight="1">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row>
    <row r="34" spans="1:53" ht="18" customHeight="1">
      <c r="B34" s="2"/>
      <c r="C34" s="2"/>
      <c r="D34" s="2" t="s">
        <v>572</v>
      </c>
      <c r="E34" s="2"/>
      <c r="F34" s="2"/>
      <c r="G34" s="2"/>
      <c r="H34" s="2"/>
      <c r="I34" s="2"/>
      <c r="J34" s="2"/>
      <c r="K34" s="2"/>
      <c r="L34" s="2"/>
      <c r="M34" s="2"/>
      <c r="N34" s="2"/>
      <c r="O34" s="2"/>
      <c r="P34" s="2"/>
      <c r="Q34" s="2"/>
      <c r="R34" s="2"/>
      <c r="S34" s="2"/>
      <c r="T34" s="2"/>
      <c r="U34" s="2"/>
      <c r="V34" s="2"/>
      <c r="W34" s="2"/>
      <c r="X34" s="2"/>
      <c r="Y34" s="2"/>
      <c r="Z34" s="2"/>
      <c r="AA34" s="2"/>
      <c r="AB34" s="2"/>
      <c r="AC34" s="1204"/>
      <c r="AD34" s="124" t="s">
        <v>571</v>
      </c>
      <c r="AW34" s="2"/>
    </row>
    <row r="35" spans="1:53" ht="18" customHeight="1">
      <c r="B35" s="2"/>
      <c r="C35" s="2"/>
      <c r="D35" s="2"/>
      <c r="E35" s="2" t="s">
        <v>570</v>
      </c>
      <c r="F35" s="2"/>
      <c r="G35" s="2"/>
      <c r="H35" s="2"/>
      <c r="I35" s="2"/>
      <c r="J35" s="2"/>
      <c r="K35" s="2"/>
      <c r="L35" s="1640">
        <f>$AK$35</f>
        <v>0</v>
      </c>
      <c r="M35" s="1640"/>
      <c r="N35" s="1640"/>
      <c r="O35" s="1640"/>
      <c r="P35" s="1640"/>
      <c r="Q35" s="1640"/>
      <c r="R35" s="1640"/>
      <c r="S35" s="1640"/>
      <c r="T35" s="1640"/>
      <c r="U35" s="1640"/>
      <c r="V35" s="1640"/>
      <c r="W35" s="1640"/>
      <c r="X35" s="1640"/>
      <c r="Y35" s="1640"/>
      <c r="Z35" s="1640"/>
      <c r="AA35" s="1640"/>
      <c r="AB35" s="38"/>
      <c r="AC35" s="1204"/>
      <c r="AD35" s="2" t="s">
        <v>570</v>
      </c>
      <c r="AK35" s="1637"/>
      <c r="AL35" s="1638"/>
      <c r="AM35" s="1638"/>
      <c r="AN35" s="1638"/>
      <c r="AO35" s="1638"/>
      <c r="AP35" s="1638"/>
      <c r="AQ35" s="1638"/>
      <c r="AR35" s="1638"/>
      <c r="AS35" s="1638"/>
      <c r="AT35" s="1638"/>
      <c r="AU35" s="1638"/>
      <c r="AV35" s="1639"/>
      <c r="AW35" s="2"/>
      <c r="AZ35" s="2"/>
    </row>
    <row r="36" spans="1:53" ht="18" customHeight="1">
      <c r="B36" s="2"/>
      <c r="C36" s="2"/>
      <c r="D36" s="2"/>
      <c r="E36" s="2" t="s">
        <v>569</v>
      </c>
      <c r="F36" s="2"/>
      <c r="G36" s="2"/>
      <c r="H36" s="2"/>
      <c r="I36" s="2"/>
      <c r="J36" s="2"/>
      <c r="K36" s="2"/>
      <c r="L36" s="1641" t="str">
        <f>IF($AK$36="","　　　　　年　　　　月　　　　日",IF(DATE(2019,5,1)&gt;$AK$36,$AK$36,"令和"&amp;IF(YEAR($AK$36)-2018=1,"元",YEAR($AK$36)-2018)&amp;"年"&amp;MONTH($AK$36)&amp;"月"&amp;DAY($AK$36)&amp;"日"))</f>
        <v>　　　　　年　　　　月　　　　日</v>
      </c>
      <c r="M36" s="1641"/>
      <c r="N36" s="1641"/>
      <c r="O36" s="1641"/>
      <c r="P36" s="1641"/>
      <c r="Q36" s="1641"/>
      <c r="R36" s="1641"/>
      <c r="S36" s="1641"/>
      <c r="T36" s="1641"/>
      <c r="U36" s="1641"/>
      <c r="V36" s="1641"/>
      <c r="W36" s="1641"/>
      <c r="X36" s="1641"/>
      <c r="Y36" s="1641"/>
      <c r="Z36" s="1641"/>
      <c r="AA36" s="1641"/>
      <c r="AB36" s="138"/>
      <c r="AC36" s="1204"/>
      <c r="AD36" s="2" t="s">
        <v>569</v>
      </c>
      <c r="AE36" s="3"/>
      <c r="AI36" s="3"/>
      <c r="AJ36" s="3"/>
      <c r="AK36" s="1653"/>
      <c r="AL36" s="1654"/>
      <c r="AM36" s="1654"/>
      <c r="AN36" s="1654"/>
      <c r="AO36" s="1655"/>
    </row>
    <row r="37" spans="1:53" ht="18" customHeight="1">
      <c r="B37" s="2"/>
      <c r="C37" s="2"/>
      <c r="D37" s="2"/>
      <c r="E37" s="2" t="s">
        <v>568</v>
      </c>
      <c r="F37" s="2"/>
      <c r="G37" s="2"/>
      <c r="H37" s="2"/>
      <c r="I37" s="2"/>
      <c r="J37" s="2"/>
      <c r="K37" s="2"/>
      <c r="L37" s="1640">
        <f>$AK$37</f>
        <v>0</v>
      </c>
      <c r="M37" s="1640"/>
      <c r="N37" s="1640"/>
      <c r="O37" s="1640"/>
      <c r="P37" s="1640"/>
      <c r="Q37" s="1640"/>
      <c r="R37" s="1640"/>
      <c r="S37" s="1640"/>
      <c r="T37" s="1640"/>
      <c r="U37" s="1640"/>
      <c r="V37" s="1640"/>
      <c r="W37" s="1640"/>
      <c r="X37" s="1640"/>
      <c r="Y37" s="1640"/>
      <c r="Z37" s="1640"/>
      <c r="AA37" s="1640"/>
      <c r="AB37" s="38"/>
      <c r="AC37" s="1204"/>
      <c r="AD37" s="2" t="s">
        <v>568</v>
      </c>
      <c r="AK37" s="1637"/>
      <c r="AL37" s="1638"/>
      <c r="AM37" s="1638"/>
      <c r="AN37" s="1638"/>
      <c r="AO37" s="1638"/>
      <c r="AP37" s="1638"/>
      <c r="AQ37" s="1638"/>
      <c r="AR37" s="1638"/>
      <c r="AS37" s="1638"/>
      <c r="AT37" s="1638"/>
      <c r="AU37" s="1638"/>
      <c r="AV37" s="1638"/>
      <c r="AW37" s="1638"/>
      <c r="AX37" s="1638"/>
      <c r="AY37" s="1638"/>
      <c r="AZ37" s="1639"/>
    </row>
    <row r="38" spans="1:53" ht="18" customHeight="1">
      <c r="B38" s="2"/>
      <c r="C38" s="2"/>
      <c r="D38" s="2"/>
      <c r="E38" s="2" t="s">
        <v>567</v>
      </c>
      <c r="F38" s="2"/>
      <c r="G38" s="2"/>
      <c r="H38" s="2"/>
      <c r="I38" s="2"/>
      <c r="J38" s="2"/>
      <c r="K38" s="2"/>
      <c r="L38" s="1646">
        <f>$AK$38</f>
        <v>0</v>
      </c>
      <c r="M38" s="1646"/>
      <c r="N38" s="1646"/>
      <c r="O38" s="1646"/>
      <c r="P38" s="1646"/>
      <c r="Q38" s="1646"/>
      <c r="R38" s="1646"/>
      <c r="S38" s="1646"/>
      <c r="T38" s="1646"/>
      <c r="U38" s="1646"/>
      <c r="V38" s="1646"/>
      <c r="W38" s="1646"/>
      <c r="X38" s="1646"/>
      <c r="Y38" s="1646"/>
      <c r="Z38" s="1646"/>
      <c r="AA38" s="1646"/>
      <c r="AB38" s="59"/>
      <c r="AC38" s="1204"/>
      <c r="AD38" s="2" t="s">
        <v>567</v>
      </c>
      <c r="AK38" s="1643"/>
      <c r="AL38" s="1644"/>
      <c r="AM38" s="1644"/>
      <c r="AN38" s="1644"/>
      <c r="AO38" s="1644"/>
      <c r="AP38" s="1644"/>
      <c r="AQ38" s="1644"/>
      <c r="AR38" s="1644"/>
      <c r="AS38" s="1644"/>
      <c r="AT38" s="1644"/>
      <c r="AU38" s="1644"/>
      <c r="AV38" s="1644"/>
      <c r="AW38" s="1644"/>
      <c r="AX38" s="1644"/>
      <c r="AY38" s="1644"/>
      <c r="AZ38" s="1645"/>
    </row>
    <row r="39" spans="1:53" ht="18" customHeight="1">
      <c r="B39" s="2"/>
      <c r="C39" s="2"/>
      <c r="D39" s="2"/>
      <c r="E39" s="2"/>
      <c r="F39" s="2"/>
      <c r="G39" s="2"/>
      <c r="H39" s="2"/>
      <c r="I39" s="2"/>
      <c r="J39" s="2"/>
      <c r="K39" s="2"/>
      <c r="L39" s="1647"/>
      <c r="M39" s="1647"/>
      <c r="N39" s="1647"/>
      <c r="O39" s="1647"/>
      <c r="P39" s="1647"/>
      <c r="Q39" s="1647"/>
      <c r="R39" s="1647"/>
      <c r="S39" s="1647"/>
      <c r="T39" s="1647"/>
      <c r="U39" s="1647"/>
      <c r="V39" s="1647"/>
      <c r="W39" s="1647"/>
      <c r="X39" s="1647"/>
      <c r="Y39" s="1647"/>
      <c r="Z39" s="1647"/>
      <c r="AA39" s="1647"/>
      <c r="AB39" s="59"/>
      <c r="AC39" s="1204"/>
      <c r="AK39" s="1643"/>
      <c r="AL39" s="1644"/>
      <c r="AM39" s="1644"/>
      <c r="AN39" s="1644"/>
      <c r="AO39" s="1644"/>
      <c r="AP39" s="1644"/>
      <c r="AQ39" s="1644"/>
      <c r="AR39" s="1644"/>
      <c r="AS39" s="1644"/>
      <c r="AT39" s="1644"/>
      <c r="AU39" s="1644"/>
      <c r="AV39" s="1644"/>
      <c r="AW39" s="1644"/>
      <c r="AX39" s="1644"/>
      <c r="AY39" s="1644"/>
      <c r="AZ39" s="1645"/>
    </row>
    <row r="40" spans="1:53" s="106" customFormat="1" ht="24" customHeight="1">
      <c r="B40" s="1509" t="s">
        <v>443</v>
      </c>
      <c r="C40" s="1510"/>
      <c r="D40" s="1510"/>
      <c r="E40" s="1510"/>
      <c r="F40" s="1510"/>
      <c r="G40" s="1510"/>
      <c r="H40" s="1511"/>
      <c r="I40" s="68" t="s">
        <v>442</v>
      </c>
      <c r="J40" s="24"/>
      <c r="K40" s="24"/>
      <c r="L40" s="24"/>
      <c r="M40" s="24"/>
      <c r="N40" s="67"/>
      <c r="O40" s="1509" t="s">
        <v>441</v>
      </c>
      <c r="P40" s="1510"/>
      <c r="Q40" s="1510"/>
      <c r="R40" s="1510"/>
      <c r="S40" s="1510"/>
      <c r="T40" s="1511"/>
      <c r="U40" s="1509" t="s">
        <v>440</v>
      </c>
      <c r="V40" s="1510"/>
      <c r="W40" s="1510"/>
      <c r="X40" s="1510"/>
      <c r="Y40" s="1510"/>
      <c r="Z40" s="1510"/>
      <c r="AA40" s="1510"/>
      <c r="AB40" s="1511"/>
      <c r="AC40" s="1206"/>
    </row>
    <row r="41" spans="1:53" ht="24" customHeight="1">
      <c r="B41" s="1657"/>
      <c r="C41" s="1658"/>
      <c r="D41" s="1658"/>
      <c r="E41" s="1658"/>
      <c r="F41" s="1658"/>
      <c r="G41" s="1658"/>
      <c r="H41" s="1659"/>
      <c r="I41" s="1582" t="str">
        <f>IF(AJ26=TRUE,"　　　　　　　　　氏　名　","")</f>
        <v/>
      </c>
      <c r="J41" s="1666"/>
      <c r="K41" s="1666"/>
      <c r="L41" s="1666"/>
      <c r="M41" s="1666"/>
      <c r="N41" s="1667"/>
      <c r="O41" s="1531" t="s">
        <v>439</v>
      </c>
      <c r="P41" s="1532"/>
      <c r="Q41" s="1532"/>
      <c r="R41" s="1532"/>
      <c r="S41" s="1532"/>
      <c r="T41" s="1533"/>
      <c r="U41" s="1648" t="s">
        <v>2939</v>
      </c>
      <c r="V41" s="1648"/>
      <c r="W41" s="1648"/>
      <c r="X41" s="1648"/>
      <c r="Y41" s="1648"/>
      <c r="Z41" s="1648"/>
      <c r="AA41" s="1648"/>
      <c r="AB41" s="1649"/>
    </row>
    <row r="42" spans="1:53" ht="24" customHeight="1">
      <c r="B42" s="1660"/>
      <c r="C42" s="1661"/>
      <c r="D42" s="1661"/>
      <c r="E42" s="1661"/>
      <c r="F42" s="1661"/>
      <c r="G42" s="1661"/>
      <c r="H42" s="1662"/>
      <c r="I42" s="1668"/>
      <c r="J42" s="1497"/>
      <c r="K42" s="1497"/>
      <c r="L42" s="1497"/>
      <c r="M42" s="1497"/>
      <c r="N42" s="1669"/>
      <c r="O42" s="1498"/>
      <c r="P42" s="1499"/>
      <c r="Q42" s="1499"/>
      <c r="R42" s="1499"/>
      <c r="S42" s="1499"/>
      <c r="T42" s="1500"/>
      <c r="U42" s="1634" t="s">
        <v>2901</v>
      </c>
      <c r="V42" s="1635"/>
      <c r="W42" s="1635"/>
      <c r="X42" s="1635"/>
      <c r="Y42" s="1635"/>
      <c r="Z42" s="1635"/>
      <c r="AA42" s="1635"/>
      <c r="AB42" s="1636"/>
    </row>
    <row r="43" spans="1:53" ht="24" customHeight="1">
      <c r="B43" s="1660"/>
      <c r="C43" s="1661"/>
      <c r="D43" s="1661"/>
      <c r="E43" s="1661"/>
      <c r="F43" s="1661"/>
      <c r="G43" s="1661"/>
      <c r="H43" s="1662"/>
      <c r="I43" s="1668"/>
      <c r="J43" s="1497"/>
      <c r="K43" s="1497"/>
      <c r="L43" s="1497"/>
      <c r="M43" s="1497"/>
      <c r="N43" s="1669"/>
      <c r="O43" s="1498"/>
      <c r="P43" s="1499"/>
      <c r="Q43" s="1499"/>
      <c r="R43" s="1499"/>
      <c r="S43" s="1499"/>
      <c r="T43" s="1500"/>
      <c r="U43" s="1525"/>
      <c r="V43" s="1526"/>
      <c r="W43" s="1526"/>
      <c r="X43" s="1526"/>
      <c r="Y43" s="1526"/>
      <c r="Z43" s="1526"/>
      <c r="AA43" s="1526"/>
      <c r="AB43" s="1527"/>
      <c r="AO43" s="2"/>
      <c r="AP43" s="2"/>
      <c r="AQ43" s="2"/>
      <c r="AR43" s="2"/>
      <c r="AS43" s="2"/>
      <c r="AT43" s="2"/>
      <c r="AU43" s="2"/>
      <c r="AV43" s="2"/>
      <c r="AW43" s="2"/>
      <c r="AZ43" s="2"/>
    </row>
    <row r="44" spans="1:53" ht="18" customHeight="1">
      <c r="B44" s="1660"/>
      <c r="C44" s="1661"/>
      <c r="D44" s="1661"/>
      <c r="E44" s="1661"/>
      <c r="F44" s="1661"/>
      <c r="G44" s="1661"/>
      <c r="H44" s="1662"/>
      <c r="I44" s="1668"/>
      <c r="J44" s="1497"/>
      <c r="K44" s="1497"/>
      <c r="L44" s="1497"/>
      <c r="M44" s="1497"/>
      <c r="N44" s="1669"/>
      <c r="O44" s="1498"/>
      <c r="P44" s="1499"/>
      <c r="Q44" s="1499"/>
      <c r="R44" s="1499"/>
      <c r="S44" s="1499"/>
      <c r="T44" s="1500"/>
      <c r="U44" s="1525"/>
      <c r="V44" s="1526"/>
      <c r="W44" s="1526"/>
      <c r="X44" s="1526"/>
      <c r="Y44" s="1526"/>
      <c r="Z44" s="1526"/>
      <c r="AA44" s="1526"/>
      <c r="AB44" s="1527"/>
      <c r="AO44" s="70"/>
      <c r="AP44" s="70"/>
      <c r="AQ44" s="70"/>
      <c r="AR44" s="70"/>
      <c r="AS44" s="70"/>
      <c r="AT44" s="70"/>
      <c r="AU44" s="70"/>
      <c r="AV44" s="70"/>
      <c r="AW44" s="70"/>
      <c r="AX44" s="70"/>
      <c r="AY44" s="70"/>
      <c r="AZ44" s="70"/>
      <c r="BA44" s="70"/>
    </row>
    <row r="45" spans="1:53" ht="18" customHeight="1">
      <c r="B45" s="1660"/>
      <c r="C45" s="1661"/>
      <c r="D45" s="1661"/>
      <c r="E45" s="1661"/>
      <c r="F45" s="1661"/>
      <c r="G45" s="1661"/>
      <c r="H45" s="1662"/>
      <c r="I45" s="1668"/>
      <c r="J45" s="1497"/>
      <c r="K45" s="1497"/>
      <c r="L45" s="1497"/>
      <c r="M45" s="1497"/>
      <c r="N45" s="1669"/>
      <c r="O45" s="1498"/>
      <c r="P45" s="1499"/>
      <c r="Q45" s="1499"/>
      <c r="R45" s="1499"/>
      <c r="S45" s="1499"/>
      <c r="T45" s="1500"/>
      <c r="U45" s="1498" t="s">
        <v>2481</v>
      </c>
      <c r="V45" s="1499"/>
      <c r="W45" s="1499"/>
      <c r="X45" s="1499"/>
      <c r="Y45" s="1499"/>
      <c r="Z45" s="1499"/>
      <c r="AA45" s="1499"/>
      <c r="AB45" s="1500"/>
      <c r="AO45" s="70"/>
      <c r="AP45" s="70"/>
      <c r="AQ45" s="70"/>
      <c r="AR45" s="70"/>
      <c r="AS45" s="70"/>
      <c r="AT45" s="70"/>
      <c r="AU45" s="70"/>
      <c r="AV45" s="70"/>
      <c r="AW45" s="70"/>
      <c r="AX45" s="70"/>
      <c r="AY45" s="70"/>
      <c r="AZ45" s="70"/>
      <c r="BA45" s="70"/>
    </row>
    <row r="46" spans="1:53" ht="18" customHeight="1">
      <c r="B46" s="1663"/>
      <c r="C46" s="1664"/>
      <c r="D46" s="1664"/>
      <c r="E46" s="1664"/>
      <c r="F46" s="1664"/>
      <c r="G46" s="1664"/>
      <c r="H46" s="1665"/>
      <c r="I46" s="1670"/>
      <c r="J46" s="1671"/>
      <c r="K46" s="1671"/>
      <c r="L46" s="1671"/>
      <c r="M46" s="1671"/>
      <c r="N46" s="1672"/>
      <c r="O46" s="1501"/>
      <c r="P46" s="1502"/>
      <c r="Q46" s="1502"/>
      <c r="R46" s="1502"/>
      <c r="S46" s="1502"/>
      <c r="T46" s="1503"/>
      <c r="U46" s="1501"/>
      <c r="V46" s="1502"/>
      <c r="W46" s="1502"/>
      <c r="X46" s="1502"/>
      <c r="Y46" s="1502"/>
      <c r="Z46" s="1502"/>
      <c r="AA46" s="1502"/>
      <c r="AB46" s="1503"/>
    </row>
    <row r="47" spans="1:53" ht="18" customHeight="1"/>
    <row r="48" spans="1:53" ht="15.95" customHeight="1">
      <c r="A48" s="137" t="s">
        <v>566</v>
      </c>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row>
    <row r="49" spans="1:28" ht="15.95" customHeight="1">
      <c r="A49" s="15"/>
      <c r="B49" s="15" t="s">
        <v>437</v>
      </c>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row>
    <row r="50" spans="1:28" ht="15.95" customHeight="1">
      <c r="A50" s="6" t="s">
        <v>202</v>
      </c>
      <c r="B50" s="3" t="s">
        <v>436</v>
      </c>
      <c r="C50" s="3"/>
      <c r="D50" s="3"/>
      <c r="E50" s="3"/>
      <c r="F50" s="3"/>
      <c r="G50" s="3"/>
      <c r="H50" s="3"/>
      <c r="I50" s="3"/>
      <c r="J50" s="3"/>
      <c r="K50" s="3"/>
      <c r="L50" s="3"/>
      <c r="M50" s="3"/>
      <c r="N50" s="3"/>
      <c r="O50" s="3"/>
      <c r="P50" s="3"/>
      <c r="Q50" s="3"/>
      <c r="R50" s="3"/>
      <c r="S50" s="3"/>
      <c r="T50" s="3"/>
      <c r="U50" s="16"/>
      <c r="V50" s="16"/>
      <c r="W50" s="16"/>
      <c r="X50" s="16"/>
      <c r="Y50" s="16"/>
      <c r="Z50" s="16"/>
      <c r="AA50" s="16"/>
      <c r="AB50" s="16"/>
    </row>
    <row r="51" spans="1:28" ht="18" customHeight="1">
      <c r="A51" s="6"/>
      <c r="B51" s="3" t="s">
        <v>435</v>
      </c>
      <c r="C51" s="3"/>
      <c r="D51" s="3"/>
      <c r="E51" s="3"/>
      <c r="F51" s="3"/>
      <c r="G51" s="3"/>
      <c r="H51" s="3" t="str">
        <f>IF(項目一覧!$C$21=0,"",項目一覧!$C$21&amp;"  ")&amp;IF(項目一覧!$C$5=0,"",項目一覧!$C$5)</f>
        <v xml:space="preserve">  </v>
      </c>
      <c r="J51" s="3"/>
      <c r="K51" s="3"/>
      <c r="L51" s="3"/>
      <c r="M51" s="3"/>
      <c r="N51" s="3"/>
      <c r="O51" s="3"/>
      <c r="P51" s="3"/>
      <c r="Q51" s="3"/>
      <c r="R51" s="3"/>
      <c r="S51" s="3"/>
      <c r="T51" s="3"/>
      <c r="U51" s="3"/>
      <c r="V51" s="3"/>
      <c r="W51" s="3"/>
      <c r="X51" s="3"/>
      <c r="Y51" s="3"/>
      <c r="Z51" s="3"/>
      <c r="AA51" s="3"/>
      <c r="AB51" s="3"/>
    </row>
    <row r="52" spans="1:28" ht="18" customHeight="1">
      <c r="A52" s="6"/>
      <c r="B52" s="3" t="s">
        <v>412</v>
      </c>
      <c r="C52" s="3"/>
      <c r="D52" s="3"/>
      <c r="E52" s="3"/>
      <c r="F52" s="3"/>
      <c r="G52" s="3"/>
      <c r="H52" s="18" t="str">
        <f>IF(項目一覧!$C$183=0,"",項目一覧!$C$183&amp;"  ")&amp;IF(項目一覧!$C$4=0,"",項目一覧!$C$4)</f>
        <v xml:space="preserve">  </v>
      </c>
      <c r="I52" s="41"/>
      <c r="J52" s="18"/>
      <c r="K52" s="18"/>
      <c r="L52" s="18"/>
      <c r="M52" s="18"/>
      <c r="N52" s="18"/>
      <c r="O52" s="18"/>
      <c r="P52" s="18"/>
      <c r="Q52" s="18"/>
      <c r="R52" s="18"/>
      <c r="S52" s="18"/>
      <c r="T52" s="18"/>
      <c r="U52" s="18"/>
      <c r="V52" s="18"/>
      <c r="W52" s="18"/>
      <c r="X52" s="18"/>
      <c r="Y52" s="18"/>
      <c r="Z52" s="18"/>
      <c r="AA52" s="18"/>
      <c r="AB52" s="18"/>
    </row>
    <row r="53" spans="1:28" ht="18" customHeight="1">
      <c r="A53" s="6"/>
      <c r="B53" s="3" t="s">
        <v>403</v>
      </c>
      <c r="C53" s="3"/>
      <c r="D53" s="3"/>
      <c r="E53" s="3"/>
      <c r="F53" s="3"/>
      <c r="G53" s="3"/>
      <c r="H53" s="18" t="str">
        <f>項目一覧!$C$6</f>
        <v/>
      </c>
      <c r="I53" s="41"/>
      <c r="J53" s="18"/>
      <c r="K53" s="18"/>
      <c r="L53" s="18"/>
      <c r="M53" s="18"/>
      <c r="N53" s="18"/>
      <c r="O53" s="18"/>
      <c r="P53" s="18"/>
      <c r="Q53" s="18"/>
      <c r="R53" s="18"/>
      <c r="S53" s="18"/>
      <c r="T53" s="18"/>
      <c r="U53" s="18"/>
      <c r="V53" s="18"/>
      <c r="W53" s="18"/>
      <c r="X53" s="18"/>
      <c r="Y53" s="18"/>
      <c r="Z53" s="18"/>
      <c r="AA53" s="18"/>
      <c r="AB53" s="18"/>
    </row>
    <row r="54" spans="1:28" ht="18" customHeight="1">
      <c r="A54" s="6"/>
      <c r="B54" s="3" t="s">
        <v>434</v>
      </c>
      <c r="C54" s="3"/>
      <c r="D54" s="3"/>
      <c r="E54" s="3"/>
      <c r="F54" s="3"/>
      <c r="G54" s="3"/>
      <c r="H54" s="1489" t="str">
        <f>項目一覧!$C$7</f>
        <v/>
      </c>
      <c r="I54" s="1489"/>
      <c r="J54" s="1489"/>
      <c r="K54" s="1489"/>
      <c r="L54" s="1489"/>
      <c r="M54" s="1489"/>
      <c r="N54" s="1489"/>
      <c r="O54" s="1489"/>
      <c r="P54" s="1489"/>
      <c r="Q54" s="1489"/>
      <c r="R54" s="1489"/>
      <c r="S54" s="1489"/>
      <c r="T54" s="1489"/>
      <c r="U54" s="1489"/>
      <c r="V54" s="1489"/>
      <c r="W54" s="1489"/>
      <c r="X54" s="1489"/>
      <c r="Y54" s="1489"/>
      <c r="Z54" s="1489"/>
      <c r="AA54" s="1489"/>
      <c r="AB54" s="1489"/>
    </row>
    <row r="55" spans="1:28" ht="18" customHeight="1">
      <c r="A55" s="32"/>
      <c r="B55" s="15" t="s">
        <v>401</v>
      </c>
      <c r="C55" s="15"/>
      <c r="D55" s="15"/>
      <c r="E55" s="15"/>
      <c r="F55" s="15"/>
      <c r="G55" s="15"/>
      <c r="H55" s="27" t="str">
        <f>項目一覧!$C$8</f>
        <v/>
      </c>
      <c r="I55" s="39"/>
      <c r="J55" s="27"/>
      <c r="K55" s="27"/>
      <c r="L55" s="27"/>
      <c r="M55" s="27"/>
      <c r="N55" s="27"/>
      <c r="O55" s="27"/>
      <c r="P55" s="27"/>
      <c r="Q55" s="27"/>
      <c r="R55" s="27"/>
      <c r="S55" s="27"/>
      <c r="T55" s="27"/>
      <c r="U55" s="27"/>
      <c r="V55" s="27"/>
      <c r="W55" s="27"/>
      <c r="X55" s="27"/>
      <c r="Y55" s="27"/>
      <c r="Z55" s="27"/>
      <c r="AA55" s="27"/>
      <c r="AB55" s="27"/>
    </row>
    <row r="56" spans="1:28" ht="15.95" customHeight="1">
      <c r="A56" s="6" t="s">
        <v>202</v>
      </c>
      <c r="B56" s="3" t="s">
        <v>433</v>
      </c>
      <c r="C56" s="3"/>
      <c r="D56" s="3"/>
      <c r="E56" s="3"/>
      <c r="F56" s="3"/>
      <c r="G56" s="3"/>
      <c r="H56" s="18"/>
      <c r="I56" s="18"/>
      <c r="J56" s="18"/>
      <c r="K56" s="18"/>
      <c r="L56" s="18"/>
      <c r="M56" s="18"/>
      <c r="N56" s="18"/>
      <c r="O56" s="18"/>
      <c r="P56" s="18"/>
      <c r="Q56" s="18"/>
      <c r="R56" s="18"/>
      <c r="S56" s="18"/>
      <c r="T56" s="18"/>
      <c r="U56" s="18"/>
      <c r="V56" s="18"/>
      <c r="W56" s="18"/>
      <c r="X56" s="18"/>
      <c r="Y56" s="18"/>
      <c r="Z56" s="18"/>
      <c r="AA56" s="18"/>
      <c r="AB56" s="18"/>
    </row>
    <row r="57" spans="1:28" ht="18" customHeight="1">
      <c r="A57" s="6"/>
      <c r="B57" s="3" t="s">
        <v>413</v>
      </c>
      <c r="C57" s="3"/>
      <c r="D57" s="3"/>
      <c r="E57" s="3"/>
      <c r="F57" s="3"/>
      <c r="G57" s="3"/>
      <c r="H57" s="48" t="str">
        <f>IF(項目一覧!$C$9=0,"","("&amp;項目一覧!$C$9&amp;") 建築士  （"&amp;項目一覧!$C$10&amp;"）登録　第　 "&amp;項目一覧!$C$11&amp;"　号")</f>
        <v>() 建築士  （）登録　第　 　号</v>
      </c>
      <c r="I57" s="41"/>
      <c r="J57" s="18"/>
      <c r="K57" s="18"/>
      <c r="L57" s="18"/>
      <c r="M57" s="18"/>
      <c r="N57" s="18"/>
      <c r="O57" s="18"/>
      <c r="P57" s="18"/>
      <c r="Q57" s="18"/>
      <c r="R57" s="18"/>
      <c r="S57" s="18"/>
      <c r="T57" s="18"/>
      <c r="U57" s="18"/>
      <c r="V57" s="18"/>
      <c r="W57" s="18"/>
      <c r="X57" s="18"/>
      <c r="Y57" s="18"/>
      <c r="Z57" s="18"/>
      <c r="AA57" s="18"/>
      <c r="AB57" s="18"/>
    </row>
    <row r="58" spans="1:28" ht="18" customHeight="1">
      <c r="A58" s="6"/>
      <c r="B58" s="3" t="s">
        <v>412</v>
      </c>
      <c r="C58" s="3"/>
      <c r="D58" s="3"/>
      <c r="E58" s="3"/>
      <c r="F58" s="3"/>
      <c r="G58" s="3"/>
      <c r="H58" s="18" t="str">
        <f>項目一覧!$C$12</f>
        <v/>
      </c>
      <c r="I58" s="41"/>
      <c r="J58" s="18"/>
      <c r="K58" s="18"/>
      <c r="L58" s="18"/>
      <c r="M58" s="18"/>
      <c r="N58" s="18"/>
      <c r="O58" s="18"/>
      <c r="P58" s="18"/>
      <c r="Q58" s="18"/>
      <c r="R58" s="18"/>
      <c r="S58" s="18"/>
      <c r="T58" s="18"/>
      <c r="U58" s="18"/>
      <c r="V58" s="18"/>
      <c r="W58" s="18"/>
      <c r="X58" s="18"/>
      <c r="Y58" s="18"/>
      <c r="Z58" s="18"/>
      <c r="AA58" s="18"/>
      <c r="AB58" s="18"/>
    </row>
    <row r="59" spans="1:28" ht="18" customHeight="1">
      <c r="A59" s="6"/>
      <c r="B59" s="3" t="s">
        <v>411</v>
      </c>
      <c r="C59" s="3"/>
      <c r="D59" s="3"/>
      <c r="E59" s="3"/>
      <c r="F59" s="3"/>
      <c r="G59" s="3"/>
      <c r="H59" s="48" t="str">
        <f>IF(項目一覧!$C$13=0,"","("&amp;項目一覧!$C$13&amp;") 建築士事務所  （"&amp;項目一覧!$C$14&amp;"）知事登録　第　 "&amp;項目一覧!$C$15&amp;"　号")</f>
        <v>() 建築士事務所  （）知事登録　第　 　号</v>
      </c>
      <c r="I59" s="41"/>
      <c r="J59" s="18"/>
      <c r="K59" s="18"/>
      <c r="L59" s="18"/>
      <c r="M59" s="18"/>
      <c r="N59" s="18"/>
      <c r="O59" s="18"/>
      <c r="P59" s="18"/>
      <c r="Q59" s="18"/>
      <c r="R59" s="18"/>
      <c r="S59" s="18"/>
      <c r="T59" s="18"/>
      <c r="U59" s="18"/>
      <c r="V59" s="18"/>
      <c r="W59" s="18"/>
      <c r="X59" s="18"/>
      <c r="Y59" s="18"/>
      <c r="Z59" s="18"/>
      <c r="AA59" s="18"/>
      <c r="AB59" s="18"/>
    </row>
    <row r="60" spans="1:28" ht="18" customHeight="1">
      <c r="A60" s="6"/>
      <c r="B60" s="3"/>
      <c r="C60" s="3"/>
      <c r="D60" s="3"/>
      <c r="E60" s="3"/>
      <c r="F60" s="3"/>
      <c r="G60" s="3"/>
      <c r="H60" s="18" t="str">
        <f>項目一覧!$C$16</f>
        <v/>
      </c>
      <c r="I60" s="41"/>
      <c r="J60" s="18"/>
      <c r="K60" s="18"/>
      <c r="L60" s="18"/>
      <c r="M60" s="18"/>
      <c r="N60" s="18"/>
      <c r="O60" s="18"/>
      <c r="P60" s="18"/>
      <c r="Q60" s="18"/>
      <c r="R60" s="18"/>
      <c r="S60" s="18"/>
      <c r="T60" s="18"/>
      <c r="U60" s="18"/>
      <c r="V60" s="18"/>
      <c r="W60" s="18"/>
      <c r="X60" s="18"/>
      <c r="Y60" s="18"/>
      <c r="Z60" s="18"/>
      <c r="AA60" s="18"/>
      <c r="AB60" s="18"/>
    </row>
    <row r="61" spans="1:28" ht="18" customHeight="1">
      <c r="A61" s="6"/>
      <c r="B61" s="3" t="s">
        <v>410</v>
      </c>
      <c r="C61" s="3"/>
      <c r="D61" s="3"/>
      <c r="E61" s="3"/>
      <c r="F61" s="3"/>
      <c r="G61" s="3"/>
      <c r="H61" s="18" t="str">
        <f>項目一覧!$C$17</f>
        <v/>
      </c>
      <c r="I61" s="41"/>
      <c r="J61" s="18"/>
      <c r="K61" s="18"/>
      <c r="L61" s="18"/>
      <c r="M61" s="18"/>
      <c r="N61" s="18"/>
      <c r="O61" s="18"/>
      <c r="P61" s="18"/>
      <c r="Q61" s="18"/>
      <c r="R61" s="18"/>
      <c r="S61" s="18"/>
      <c r="T61" s="18"/>
      <c r="U61" s="18"/>
      <c r="V61" s="18"/>
      <c r="W61" s="18"/>
      <c r="X61" s="18"/>
      <c r="Y61" s="18"/>
      <c r="Z61" s="18"/>
      <c r="AA61" s="18"/>
      <c r="AB61" s="18"/>
    </row>
    <row r="62" spans="1:28" ht="18" customHeight="1">
      <c r="A62" s="6"/>
      <c r="B62" s="3" t="s">
        <v>409</v>
      </c>
      <c r="C62" s="3"/>
      <c r="D62" s="3"/>
      <c r="E62" s="3"/>
      <c r="F62" s="3"/>
      <c r="G62" s="3"/>
      <c r="H62" s="1489" t="str">
        <f>項目一覧!$C$18</f>
        <v/>
      </c>
      <c r="I62" s="1489"/>
      <c r="J62" s="1489"/>
      <c r="K62" s="1489"/>
      <c r="L62" s="1489"/>
      <c r="M62" s="1489"/>
      <c r="N62" s="1489"/>
      <c r="O62" s="1489"/>
      <c r="P62" s="1489"/>
      <c r="Q62" s="1489"/>
      <c r="R62" s="1489"/>
      <c r="S62" s="1489"/>
      <c r="T62" s="1489"/>
      <c r="U62" s="1489"/>
      <c r="V62" s="1489"/>
      <c r="W62" s="1489"/>
      <c r="X62" s="1489"/>
      <c r="Y62" s="1489"/>
      <c r="Z62" s="1489"/>
      <c r="AA62" s="1489"/>
      <c r="AB62" s="1489"/>
    </row>
    <row r="63" spans="1:28" ht="18" customHeight="1">
      <c r="A63" s="32"/>
      <c r="B63" s="15" t="s">
        <v>408</v>
      </c>
      <c r="C63" s="15"/>
      <c r="D63" s="15"/>
      <c r="E63" s="15"/>
      <c r="F63" s="15"/>
      <c r="G63" s="15"/>
      <c r="H63" s="27" t="str">
        <f>項目一覧!$C$19</f>
        <v/>
      </c>
      <c r="I63" s="39"/>
      <c r="J63" s="27"/>
      <c r="K63" s="27"/>
      <c r="L63" s="27"/>
      <c r="M63" s="27"/>
      <c r="N63" s="27"/>
      <c r="O63" s="27"/>
      <c r="P63" s="27"/>
      <c r="Q63" s="27"/>
      <c r="R63" s="27"/>
      <c r="S63" s="27"/>
      <c r="T63" s="27"/>
      <c r="U63" s="27"/>
      <c r="V63" s="27"/>
      <c r="W63" s="27"/>
      <c r="X63" s="27"/>
      <c r="Y63" s="27"/>
      <c r="Z63" s="27"/>
      <c r="AA63" s="27"/>
      <c r="AB63" s="27"/>
    </row>
    <row r="64" spans="1:28" ht="15.95" customHeight="1">
      <c r="A64" s="6" t="s">
        <v>202</v>
      </c>
      <c r="B64" s="3" t="s">
        <v>432</v>
      </c>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9" ht="15.95" customHeight="1">
      <c r="A65" s="6"/>
      <c r="B65" s="3" t="s">
        <v>431</v>
      </c>
      <c r="C65" s="3"/>
      <c r="D65" s="3"/>
      <c r="E65" s="3"/>
      <c r="F65" s="3"/>
      <c r="G65" s="3"/>
      <c r="H65" s="3"/>
      <c r="I65" s="3"/>
      <c r="J65" s="3"/>
      <c r="K65" s="3"/>
      <c r="L65" s="3"/>
      <c r="M65" s="3"/>
      <c r="N65" s="3"/>
      <c r="O65" s="3"/>
      <c r="P65" s="3"/>
      <c r="Q65" s="3"/>
      <c r="R65" s="3"/>
      <c r="S65" s="3"/>
      <c r="T65" s="3"/>
      <c r="U65" s="3"/>
      <c r="V65" s="3"/>
      <c r="W65" s="3"/>
      <c r="X65" s="3"/>
      <c r="Y65" s="3"/>
      <c r="Z65" s="3"/>
      <c r="AA65" s="3"/>
    </row>
    <row r="66" spans="1:29" ht="18" customHeight="1">
      <c r="A66" s="6"/>
      <c r="B66" s="3" t="s">
        <v>413</v>
      </c>
      <c r="C66" s="3"/>
      <c r="D66" s="3"/>
      <c r="E66" s="3"/>
      <c r="F66" s="3"/>
      <c r="G66" s="3"/>
      <c r="H66" s="46" t="str">
        <f>IF(項目一覧!$C$22=0,"","("&amp;項目一覧!$C$22&amp;") 建築士  （"&amp;項目一覧!$C$23&amp;"）登録　第　 "&amp;項目一覧!$C$24&amp;"　号")</f>
        <v>() 建築士  （）登録　第　 　号</v>
      </c>
      <c r="J66" s="3"/>
      <c r="K66" s="3"/>
      <c r="L66" s="3"/>
      <c r="M66" s="3"/>
      <c r="N66" s="3"/>
      <c r="O66" s="3"/>
      <c r="P66" s="3"/>
      <c r="Q66" s="3"/>
      <c r="R66" s="3"/>
      <c r="S66" s="3"/>
      <c r="T66" s="3"/>
      <c r="U66" s="3"/>
      <c r="V66" s="3"/>
      <c r="W66" s="3"/>
      <c r="X66" s="3"/>
      <c r="Y66" s="3"/>
      <c r="Z66" s="3"/>
      <c r="AA66" s="3"/>
      <c r="AB66" s="3"/>
    </row>
    <row r="67" spans="1:29" ht="18" customHeight="1">
      <c r="A67" s="6"/>
      <c r="B67" s="3" t="s">
        <v>412</v>
      </c>
      <c r="C67" s="3"/>
      <c r="D67" s="3"/>
      <c r="E67" s="3"/>
      <c r="F67" s="3"/>
      <c r="G67" s="3"/>
      <c r="H67" s="18" t="str">
        <f>項目一覧!$C$25</f>
        <v/>
      </c>
      <c r="I67" s="41"/>
      <c r="J67" s="18"/>
      <c r="K67" s="18"/>
      <c r="L67" s="18"/>
      <c r="M67" s="18"/>
      <c r="N67" s="18"/>
      <c r="O67" s="18"/>
      <c r="P67" s="18"/>
      <c r="Q67" s="18"/>
      <c r="R67" s="18"/>
      <c r="S67" s="18"/>
      <c r="T67" s="18"/>
      <c r="U67" s="18"/>
      <c r="V67" s="18"/>
      <c r="W67" s="18"/>
      <c r="X67" s="18"/>
      <c r="Y67" s="18"/>
      <c r="Z67" s="18"/>
      <c r="AA67" s="18"/>
      <c r="AB67" s="18"/>
    </row>
    <row r="68" spans="1:29" ht="18" customHeight="1">
      <c r="A68" s="7"/>
      <c r="B68" s="3" t="s">
        <v>411</v>
      </c>
      <c r="C68" s="3"/>
      <c r="D68" s="3"/>
      <c r="E68" s="3"/>
      <c r="F68" s="3"/>
      <c r="G68" s="3"/>
      <c r="H68" s="48" t="str">
        <f>IF(項目一覧!$C$27=0,"","("&amp;項目一覧!$C$27&amp;") 建築士事務所  （"&amp;項目一覧!$C$28&amp;"）知事登録　第　 "&amp;項目一覧!$C$29&amp;"　号")</f>
        <v>() 建築士事務所  （）知事登録　第　 　号</v>
      </c>
      <c r="I68" s="41"/>
      <c r="J68" s="18"/>
      <c r="K68" s="18"/>
      <c r="L68" s="18"/>
      <c r="M68" s="18"/>
      <c r="N68" s="18"/>
      <c r="O68" s="18"/>
      <c r="P68" s="18"/>
      <c r="Q68" s="18"/>
      <c r="R68" s="18"/>
      <c r="S68" s="18"/>
      <c r="T68" s="18"/>
      <c r="U68" s="18"/>
      <c r="V68" s="18"/>
      <c r="W68" s="18"/>
      <c r="X68" s="18"/>
      <c r="Y68" s="18"/>
      <c r="Z68" s="18"/>
      <c r="AA68" s="18"/>
      <c r="AB68" s="18"/>
    </row>
    <row r="69" spans="1:29" ht="18" customHeight="1">
      <c r="A69" s="7"/>
      <c r="B69" s="3"/>
      <c r="C69" s="3"/>
      <c r="D69" s="3"/>
      <c r="E69" s="3"/>
      <c r="F69" s="3"/>
      <c r="G69" s="3"/>
      <c r="H69" s="18" t="str">
        <f>項目一覧!$C$30</f>
        <v/>
      </c>
      <c r="I69" s="41"/>
      <c r="J69" s="18"/>
      <c r="K69" s="18"/>
      <c r="L69" s="18"/>
      <c r="M69" s="18"/>
      <c r="N69" s="18"/>
      <c r="O69" s="18"/>
      <c r="P69" s="18"/>
      <c r="Q69" s="18"/>
      <c r="R69" s="18"/>
      <c r="S69" s="18"/>
      <c r="T69" s="18"/>
      <c r="U69" s="18"/>
      <c r="V69" s="18"/>
      <c r="W69" s="18"/>
      <c r="X69" s="18"/>
      <c r="Y69" s="18"/>
      <c r="Z69" s="18"/>
      <c r="AA69" s="18"/>
      <c r="AB69" s="18"/>
    </row>
    <row r="70" spans="1:29" ht="18" customHeight="1">
      <c r="A70" s="7"/>
      <c r="B70" s="3" t="s">
        <v>410</v>
      </c>
      <c r="C70" s="3"/>
      <c r="D70" s="3"/>
      <c r="E70" s="3"/>
      <c r="F70" s="3"/>
      <c r="G70" s="3"/>
      <c r="H70" s="18" t="str">
        <f>項目一覧!$C$31</f>
        <v/>
      </c>
      <c r="I70" s="41"/>
      <c r="J70" s="18"/>
      <c r="K70" s="18"/>
      <c r="L70" s="18"/>
      <c r="M70" s="18"/>
      <c r="N70" s="18"/>
      <c r="O70" s="18"/>
      <c r="P70" s="18"/>
      <c r="Q70" s="18"/>
      <c r="R70" s="18"/>
      <c r="S70" s="18"/>
      <c r="T70" s="18"/>
      <c r="U70" s="18"/>
      <c r="V70" s="18"/>
      <c r="W70" s="18"/>
      <c r="X70" s="18"/>
      <c r="Y70" s="18"/>
      <c r="Z70" s="18"/>
      <c r="AA70" s="18"/>
      <c r="AB70" s="18"/>
    </row>
    <row r="71" spans="1:29" ht="18" customHeight="1">
      <c r="A71" s="7"/>
      <c r="B71" s="3" t="s">
        <v>409</v>
      </c>
      <c r="C71" s="3"/>
      <c r="D71" s="3"/>
      <c r="E71" s="3"/>
      <c r="F71" s="3"/>
      <c r="G71" s="3"/>
      <c r="H71" s="1489" t="str">
        <f>項目一覧!$C$32</f>
        <v/>
      </c>
      <c r="I71" s="1489"/>
      <c r="J71" s="1489"/>
      <c r="K71" s="1489"/>
      <c r="L71" s="1489"/>
      <c r="M71" s="1489"/>
      <c r="N71" s="1489"/>
      <c r="O71" s="1489"/>
      <c r="P71" s="1489"/>
      <c r="Q71" s="1489"/>
      <c r="R71" s="1489"/>
      <c r="S71" s="1489"/>
      <c r="T71" s="1489"/>
      <c r="U71" s="1489"/>
      <c r="V71" s="1489"/>
      <c r="W71" s="1489"/>
      <c r="X71" s="1489"/>
      <c r="Y71" s="1489"/>
      <c r="Z71" s="1489"/>
      <c r="AA71" s="1489"/>
      <c r="AB71" s="1489"/>
    </row>
    <row r="72" spans="1:29" ht="18" customHeight="1">
      <c r="A72" s="7"/>
      <c r="B72" s="3" t="s">
        <v>408</v>
      </c>
      <c r="C72" s="3"/>
      <c r="D72" s="3"/>
      <c r="E72" s="3"/>
      <c r="F72" s="3"/>
      <c r="G72" s="3"/>
      <c r="H72" s="18" t="str">
        <f>項目一覧!$C$33</f>
        <v/>
      </c>
      <c r="I72" s="41"/>
      <c r="J72" s="18"/>
      <c r="K72" s="18"/>
      <c r="L72" s="18"/>
      <c r="M72" s="18"/>
      <c r="N72" s="18"/>
      <c r="O72" s="18"/>
      <c r="P72" s="18"/>
      <c r="Q72" s="18"/>
      <c r="R72" s="18"/>
      <c r="S72" s="18"/>
      <c r="T72" s="18"/>
      <c r="U72" s="18"/>
      <c r="V72" s="18"/>
      <c r="W72" s="18"/>
      <c r="X72" s="18"/>
      <c r="Y72" s="18"/>
      <c r="Z72" s="18"/>
      <c r="AA72" s="18"/>
      <c r="AB72" s="18"/>
    </row>
    <row r="73" spans="1:29" ht="18" customHeight="1">
      <c r="A73" s="7"/>
      <c r="B73" s="34" t="s">
        <v>429</v>
      </c>
      <c r="C73" s="3"/>
      <c r="D73" s="3"/>
      <c r="E73" s="3"/>
      <c r="F73" s="3"/>
      <c r="G73" s="3"/>
      <c r="H73" s="18"/>
      <c r="I73" s="18"/>
      <c r="J73" s="1514" t="str">
        <f>項目一覧!$C$35</f>
        <v/>
      </c>
      <c r="K73" s="1514"/>
      <c r="L73" s="1514"/>
      <c r="M73" s="1514"/>
      <c r="N73" s="1514"/>
      <c r="O73" s="1514"/>
      <c r="P73" s="1514"/>
      <c r="Q73" s="1514"/>
      <c r="R73" s="1514"/>
      <c r="S73" s="1514"/>
      <c r="T73" s="1514"/>
      <c r="U73" s="1514"/>
      <c r="V73" s="1514"/>
      <c r="W73" s="1514"/>
      <c r="X73" s="1514"/>
      <c r="Y73" s="1514"/>
      <c r="Z73" s="1514"/>
      <c r="AA73" s="1514"/>
      <c r="AB73" s="44"/>
      <c r="AC73" s="1207"/>
    </row>
    <row r="74" spans="1:29" ht="18" customHeight="1">
      <c r="A74" s="7"/>
      <c r="B74" s="3"/>
      <c r="C74" s="3"/>
      <c r="D74" s="3"/>
      <c r="E74" s="3"/>
      <c r="F74" s="3"/>
      <c r="G74" s="3"/>
      <c r="H74" s="18"/>
      <c r="I74" s="18"/>
      <c r="J74" s="1514"/>
      <c r="K74" s="1514"/>
      <c r="L74" s="1514"/>
      <c r="M74" s="1514"/>
      <c r="N74" s="1514"/>
      <c r="O74" s="1514"/>
      <c r="P74" s="1514"/>
      <c r="Q74" s="1514"/>
      <c r="R74" s="1514"/>
      <c r="S74" s="1514"/>
      <c r="T74" s="1514"/>
      <c r="U74" s="1514"/>
      <c r="V74" s="1514"/>
      <c r="W74" s="1514"/>
      <c r="X74" s="1514"/>
      <c r="Y74" s="1514"/>
      <c r="Z74" s="1514"/>
      <c r="AA74" s="1514"/>
      <c r="AB74" s="44"/>
      <c r="AC74" s="1207"/>
    </row>
    <row r="75" spans="1:29" ht="15.95" customHeight="1">
      <c r="A75" s="6"/>
      <c r="B75" s="3" t="s">
        <v>430</v>
      </c>
      <c r="C75" s="3"/>
      <c r="D75" s="3"/>
      <c r="E75" s="3"/>
      <c r="F75" s="3"/>
      <c r="G75" s="3"/>
      <c r="H75" s="18"/>
      <c r="I75" s="18"/>
      <c r="J75" s="18"/>
      <c r="K75" s="18"/>
      <c r="L75" s="18"/>
      <c r="M75" s="18"/>
      <c r="N75" s="18"/>
      <c r="O75" s="18"/>
      <c r="P75" s="18"/>
      <c r="Q75" s="18"/>
      <c r="R75" s="18"/>
      <c r="S75" s="18"/>
      <c r="T75" s="18"/>
      <c r="U75" s="18"/>
      <c r="V75" s="18"/>
      <c r="W75" s="18"/>
      <c r="X75" s="18"/>
      <c r="Y75" s="18"/>
      <c r="Z75" s="18"/>
      <c r="AA75" s="18"/>
      <c r="AB75" s="41"/>
    </row>
    <row r="76" spans="1:29" ht="18" customHeight="1">
      <c r="A76" s="6"/>
      <c r="B76" s="3" t="s">
        <v>413</v>
      </c>
      <c r="C76" s="3"/>
      <c r="D76" s="3"/>
      <c r="E76" s="3"/>
      <c r="F76" s="3"/>
      <c r="G76" s="3"/>
      <c r="H76" s="48" t="str">
        <f>IF(項目一覧!$C$189=0,"","("&amp;項目一覧!$C$189&amp;") 建築士  （"&amp;項目一覧!$C$190&amp;"）登録　第　 "&amp;項目一覧!$C$191&amp;"　号")</f>
        <v>() 建築士  （）登録　第　 　号</v>
      </c>
      <c r="I76" s="41"/>
      <c r="J76" s="18"/>
      <c r="K76" s="18"/>
      <c r="L76" s="18"/>
      <c r="M76" s="18"/>
      <c r="N76" s="18"/>
      <c r="O76" s="18"/>
      <c r="P76" s="18"/>
      <c r="Q76" s="18"/>
      <c r="R76" s="18"/>
      <c r="S76" s="18"/>
      <c r="T76" s="18"/>
      <c r="U76" s="18"/>
      <c r="V76" s="18"/>
      <c r="W76" s="18"/>
      <c r="X76" s="18"/>
      <c r="Y76" s="18"/>
      <c r="Z76" s="18"/>
      <c r="AA76" s="18"/>
      <c r="AB76" s="41"/>
    </row>
    <row r="77" spans="1:29" ht="18" customHeight="1">
      <c r="A77" s="6"/>
      <c r="B77" s="3" t="s">
        <v>412</v>
      </c>
      <c r="C77" s="3"/>
      <c r="D77" s="3"/>
      <c r="E77" s="3"/>
      <c r="F77" s="3"/>
      <c r="G77" s="3"/>
      <c r="H77" s="18" t="str">
        <f>項目一覧!$C$192</f>
        <v/>
      </c>
      <c r="I77" s="41"/>
      <c r="J77" s="18"/>
      <c r="K77" s="18"/>
      <c r="L77" s="18"/>
      <c r="M77" s="18"/>
      <c r="N77" s="18"/>
      <c r="O77" s="18"/>
      <c r="P77" s="18"/>
      <c r="Q77" s="18"/>
      <c r="R77" s="18"/>
      <c r="S77" s="18"/>
      <c r="T77" s="18"/>
      <c r="U77" s="18"/>
      <c r="V77" s="18"/>
      <c r="W77" s="18"/>
      <c r="X77" s="18"/>
      <c r="Y77" s="18"/>
      <c r="Z77" s="18"/>
      <c r="AA77" s="18"/>
      <c r="AB77" s="41"/>
    </row>
    <row r="78" spans="1:29" ht="18" customHeight="1">
      <c r="A78" s="7"/>
      <c r="B78" s="3" t="s">
        <v>411</v>
      </c>
      <c r="C78" s="3"/>
      <c r="D78" s="3"/>
      <c r="E78" s="3"/>
      <c r="F78" s="3"/>
      <c r="G78" s="3"/>
      <c r="H78" s="43" t="str">
        <f>IF(項目一覧!$C$194=0,"","("&amp;項目一覧!$C$194&amp;") 建築士事務所  （"&amp;項目一覧!$C$195&amp;"）知事登録　第　 "&amp;項目一覧!$C$196&amp;"　号")</f>
        <v>() 建築士事務所  （）知事登録　第　 　号</v>
      </c>
      <c r="I78" s="41"/>
      <c r="J78" s="41"/>
      <c r="K78" s="41"/>
      <c r="L78" s="41"/>
      <c r="M78" s="41"/>
      <c r="N78" s="41"/>
      <c r="O78" s="41"/>
      <c r="P78" s="41"/>
      <c r="Q78" s="41"/>
      <c r="R78" s="41"/>
      <c r="S78" s="41"/>
      <c r="T78" s="41"/>
      <c r="U78" s="41"/>
      <c r="V78" s="41"/>
      <c r="W78" s="41"/>
      <c r="X78" s="41"/>
      <c r="Y78" s="41"/>
      <c r="Z78" s="41"/>
      <c r="AA78" s="41"/>
      <c r="AB78" s="41"/>
    </row>
    <row r="79" spans="1:29" ht="18" customHeight="1">
      <c r="A79" s="7"/>
      <c r="B79" s="3"/>
      <c r="C79" s="3"/>
      <c r="D79" s="3"/>
      <c r="E79" s="3"/>
      <c r="F79" s="3"/>
      <c r="G79" s="3"/>
      <c r="H79" s="18" t="str">
        <f>項目一覧!$C$197</f>
        <v/>
      </c>
      <c r="I79" s="41"/>
      <c r="J79" s="18"/>
      <c r="K79" s="18"/>
      <c r="L79" s="18"/>
      <c r="M79" s="18"/>
      <c r="N79" s="18"/>
      <c r="O79" s="18"/>
      <c r="P79" s="18"/>
      <c r="Q79" s="18"/>
      <c r="R79" s="18"/>
      <c r="S79" s="18"/>
      <c r="T79" s="18"/>
      <c r="U79" s="18"/>
      <c r="V79" s="18"/>
      <c r="W79" s="18"/>
      <c r="X79" s="18"/>
      <c r="Y79" s="18"/>
      <c r="Z79" s="18"/>
      <c r="AA79" s="18"/>
      <c r="AB79" s="41"/>
    </row>
    <row r="80" spans="1:29" ht="18" customHeight="1">
      <c r="A80" s="7"/>
      <c r="B80" s="3" t="s">
        <v>410</v>
      </c>
      <c r="C80" s="3"/>
      <c r="D80" s="3"/>
      <c r="E80" s="3"/>
      <c r="F80" s="3"/>
      <c r="G80" s="3"/>
      <c r="H80" s="18" t="str">
        <f>項目一覧!$C$198</f>
        <v/>
      </c>
      <c r="I80" s="41"/>
      <c r="J80" s="18"/>
      <c r="K80" s="18"/>
      <c r="L80" s="18"/>
      <c r="M80" s="18"/>
      <c r="N80" s="18"/>
      <c r="O80" s="18"/>
      <c r="P80" s="18"/>
      <c r="Q80" s="18"/>
      <c r="R80" s="18"/>
      <c r="S80" s="18"/>
      <c r="T80" s="18"/>
      <c r="U80" s="18"/>
      <c r="V80" s="18"/>
      <c r="W80" s="18"/>
      <c r="X80" s="18"/>
      <c r="Y80" s="18"/>
      <c r="Z80" s="18"/>
      <c r="AA80" s="18"/>
      <c r="AB80" s="41"/>
    </row>
    <row r="81" spans="1:29" ht="18" customHeight="1">
      <c r="A81" s="7"/>
      <c r="B81" s="3" t="s">
        <v>409</v>
      </c>
      <c r="C81" s="3"/>
      <c r="D81" s="3"/>
      <c r="E81" s="3"/>
      <c r="F81" s="3"/>
      <c r="G81" s="3"/>
      <c r="H81" s="1489" t="str">
        <f>項目一覧!$C$199</f>
        <v/>
      </c>
      <c r="I81" s="1489"/>
      <c r="J81" s="1489"/>
      <c r="K81" s="1489"/>
      <c r="L81" s="1489"/>
      <c r="M81" s="1489"/>
      <c r="N81" s="1489"/>
      <c r="O81" s="1489"/>
      <c r="P81" s="1489"/>
      <c r="Q81" s="1489"/>
      <c r="R81" s="1489"/>
      <c r="S81" s="1489"/>
      <c r="T81" s="1489"/>
      <c r="U81" s="1489"/>
      <c r="V81" s="1489"/>
      <c r="W81" s="1489"/>
      <c r="X81" s="1489"/>
      <c r="Y81" s="1489"/>
      <c r="Z81" s="1489"/>
      <c r="AA81" s="1489"/>
      <c r="AB81" s="41"/>
    </row>
    <row r="82" spans="1:29" ht="18" customHeight="1">
      <c r="A82" s="7"/>
      <c r="B82" s="3" t="s">
        <v>408</v>
      </c>
      <c r="C82" s="3"/>
      <c r="D82" s="3"/>
      <c r="E82" s="3"/>
      <c r="F82" s="3"/>
      <c r="G82" s="3"/>
      <c r="H82" s="18" t="str">
        <f>項目一覧!$C$200</f>
        <v/>
      </c>
      <c r="I82" s="41"/>
      <c r="J82" s="18"/>
      <c r="K82" s="18"/>
      <c r="L82" s="18"/>
      <c r="M82" s="18"/>
      <c r="N82" s="18"/>
      <c r="O82" s="18"/>
      <c r="P82" s="18"/>
      <c r="Q82" s="18"/>
      <c r="R82" s="18"/>
      <c r="S82" s="18"/>
      <c r="T82" s="18"/>
      <c r="U82" s="18"/>
      <c r="V82" s="18"/>
      <c r="W82" s="18"/>
      <c r="X82" s="18"/>
      <c r="Y82" s="18"/>
      <c r="Z82" s="18"/>
      <c r="AA82" s="18"/>
      <c r="AB82" s="41"/>
    </row>
    <row r="83" spans="1:29" ht="18" customHeight="1">
      <c r="A83" s="7"/>
      <c r="B83" s="34" t="s">
        <v>429</v>
      </c>
      <c r="C83" s="3"/>
      <c r="D83" s="3"/>
      <c r="E83" s="3"/>
      <c r="F83" s="3"/>
      <c r="G83" s="3"/>
      <c r="H83" s="18"/>
      <c r="I83" s="18"/>
      <c r="J83" s="1514" t="str">
        <f>項目一覧!$C$202</f>
        <v/>
      </c>
      <c r="K83" s="1514"/>
      <c r="L83" s="1514"/>
      <c r="M83" s="1514"/>
      <c r="N83" s="1514"/>
      <c r="O83" s="1514"/>
      <c r="P83" s="1514"/>
      <c r="Q83" s="1514"/>
      <c r="R83" s="1514"/>
      <c r="S83" s="1514"/>
      <c r="T83" s="1514"/>
      <c r="U83" s="1514"/>
      <c r="V83" s="1514"/>
      <c r="W83" s="1514"/>
      <c r="X83" s="1514"/>
      <c r="Y83" s="1514"/>
      <c r="Z83" s="1514"/>
      <c r="AA83" s="1514"/>
      <c r="AB83" s="47"/>
      <c r="AC83" s="1207"/>
    </row>
    <row r="84" spans="1:29" ht="18" customHeight="1">
      <c r="A84" s="6"/>
      <c r="B84" s="3"/>
      <c r="C84" s="3"/>
      <c r="D84" s="3"/>
      <c r="E84" s="3"/>
      <c r="F84" s="3"/>
      <c r="G84" s="3"/>
      <c r="H84" s="18"/>
      <c r="I84" s="18"/>
      <c r="J84" s="1514"/>
      <c r="K84" s="1514"/>
      <c r="L84" s="1514"/>
      <c r="M84" s="1514"/>
      <c r="N84" s="1514"/>
      <c r="O84" s="1514"/>
      <c r="P84" s="1514"/>
      <c r="Q84" s="1514"/>
      <c r="R84" s="1514"/>
      <c r="S84" s="1514"/>
      <c r="T84" s="1514"/>
      <c r="U84" s="1514"/>
      <c r="V84" s="1514"/>
      <c r="W84" s="1514"/>
      <c r="X84" s="1514"/>
      <c r="Y84" s="1514"/>
      <c r="Z84" s="1514"/>
      <c r="AA84" s="1514"/>
      <c r="AB84" s="47"/>
      <c r="AC84" s="1207"/>
    </row>
    <row r="85" spans="1:29" ht="18" customHeight="1">
      <c r="A85" s="6"/>
      <c r="B85" s="3" t="s">
        <v>413</v>
      </c>
      <c r="C85" s="3"/>
      <c r="D85" s="3"/>
      <c r="E85" s="3"/>
      <c r="F85" s="3"/>
      <c r="G85" s="3"/>
      <c r="H85" s="48" t="str">
        <f>IF(項目一覧!$C$203=0,"","("&amp;項目一覧!$C$203&amp;") 建築士  （"&amp;項目一覧!$C$204&amp;"）登録　第　 "&amp;項目一覧!$C$205&amp;"　号")</f>
        <v>() 建築士  （）登録　第　 　号</v>
      </c>
      <c r="I85" s="41"/>
      <c r="J85" s="18"/>
      <c r="K85" s="18"/>
      <c r="L85" s="18"/>
      <c r="M85" s="18"/>
      <c r="N85" s="18"/>
      <c r="O85" s="18"/>
      <c r="P85" s="18"/>
      <c r="Q85" s="18"/>
      <c r="R85" s="18"/>
      <c r="S85" s="18"/>
      <c r="T85" s="18"/>
      <c r="U85" s="18"/>
      <c r="V85" s="18"/>
      <c r="W85" s="18"/>
      <c r="X85" s="18"/>
      <c r="Y85" s="18"/>
      <c r="Z85" s="18"/>
      <c r="AA85" s="18"/>
    </row>
    <row r="86" spans="1:29" ht="18" customHeight="1">
      <c r="A86" s="6"/>
      <c r="B86" s="3" t="s">
        <v>412</v>
      </c>
      <c r="C86" s="3"/>
      <c r="D86" s="3"/>
      <c r="E86" s="3"/>
      <c r="F86" s="3"/>
      <c r="G86" s="3"/>
      <c r="H86" s="18" t="str">
        <f>項目一覧!$C$206</f>
        <v/>
      </c>
      <c r="I86" s="41"/>
      <c r="J86" s="18"/>
      <c r="K86" s="18"/>
      <c r="L86" s="18"/>
      <c r="M86" s="18"/>
      <c r="N86" s="18"/>
      <c r="O86" s="18"/>
      <c r="P86" s="18"/>
      <c r="Q86" s="18"/>
      <c r="R86" s="18"/>
      <c r="S86" s="18"/>
      <c r="T86" s="18"/>
      <c r="U86" s="18"/>
      <c r="V86" s="18"/>
      <c r="W86" s="18"/>
      <c r="X86" s="18"/>
      <c r="Y86" s="18"/>
      <c r="Z86" s="18"/>
      <c r="AA86" s="18"/>
    </row>
    <row r="87" spans="1:29" ht="18" customHeight="1">
      <c r="A87" s="7"/>
      <c r="B87" s="3" t="s">
        <v>411</v>
      </c>
      <c r="C87" s="3"/>
      <c r="D87" s="3"/>
      <c r="E87" s="3"/>
      <c r="F87" s="3"/>
      <c r="G87" s="3"/>
      <c r="H87" s="43" t="str">
        <f>IF(項目一覧!$C$208=0,"","("&amp;項目一覧!$C$208&amp;") 建築士事務所  （"&amp;項目一覧!$C$209&amp;"）知事登録　第　 "&amp;項目一覧!$C$210&amp;"　号")</f>
        <v>() 建築士事務所  （）知事登録　第　 　号</v>
      </c>
      <c r="I87" s="41"/>
      <c r="J87" s="41"/>
      <c r="K87" s="41"/>
      <c r="L87" s="41"/>
      <c r="M87" s="41"/>
      <c r="N87" s="41"/>
      <c r="O87" s="41"/>
      <c r="P87" s="41"/>
      <c r="Q87" s="41"/>
      <c r="R87" s="41"/>
      <c r="S87" s="41"/>
      <c r="T87" s="41"/>
      <c r="U87" s="41"/>
      <c r="V87" s="41"/>
      <c r="W87" s="41"/>
      <c r="X87" s="41"/>
      <c r="Y87" s="41"/>
      <c r="Z87" s="41"/>
      <c r="AA87" s="41"/>
    </row>
    <row r="88" spans="1:29" ht="18" customHeight="1">
      <c r="A88" s="7"/>
      <c r="B88" s="3"/>
      <c r="C88" s="3"/>
      <c r="D88" s="3"/>
      <c r="E88" s="3"/>
      <c r="F88" s="3"/>
      <c r="G88" s="3"/>
      <c r="H88" s="18" t="str">
        <f>項目一覧!$C$211</f>
        <v/>
      </c>
      <c r="I88" s="41"/>
      <c r="J88" s="18"/>
      <c r="K88" s="18"/>
      <c r="L88" s="18"/>
      <c r="M88" s="18"/>
      <c r="N88" s="18"/>
      <c r="O88" s="18"/>
      <c r="P88" s="18"/>
      <c r="Q88" s="18"/>
      <c r="R88" s="18"/>
      <c r="S88" s="18"/>
      <c r="T88" s="18"/>
      <c r="U88" s="18"/>
      <c r="V88" s="18"/>
      <c r="W88" s="18"/>
      <c r="X88" s="18"/>
      <c r="Y88" s="18"/>
      <c r="Z88" s="18"/>
      <c r="AA88" s="18"/>
    </row>
    <row r="89" spans="1:29" ht="18" customHeight="1">
      <c r="A89" s="7"/>
      <c r="B89" s="3" t="s">
        <v>410</v>
      </c>
      <c r="C89" s="3"/>
      <c r="D89" s="3"/>
      <c r="E89" s="3"/>
      <c r="F89" s="3"/>
      <c r="G89" s="3"/>
      <c r="H89" s="18" t="str">
        <f>項目一覧!$C$212</f>
        <v/>
      </c>
      <c r="I89" s="41"/>
      <c r="J89" s="18"/>
      <c r="K89" s="18"/>
      <c r="L89" s="18"/>
      <c r="M89" s="18"/>
      <c r="N89" s="18"/>
      <c r="O89" s="18"/>
      <c r="P89" s="18"/>
      <c r="Q89" s="18"/>
      <c r="R89" s="18"/>
      <c r="S89" s="18"/>
      <c r="T89" s="18"/>
      <c r="U89" s="18"/>
      <c r="V89" s="18"/>
      <c r="W89" s="18"/>
      <c r="X89" s="18"/>
      <c r="Y89" s="18"/>
      <c r="Z89" s="18"/>
      <c r="AA89" s="18"/>
    </row>
    <row r="90" spans="1:29" ht="18" customHeight="1">
      <c r="A90" s="7"/>
      <c r="B90" s="3" t="s">
        <v>409</v>
      </c>
      <c r="C90" s="3"/>
      <c r="D90" s="3"/>
      <c r="E90" s="3"/>
      <c r="F90" s="3"/>
      <c r="G90" s="3"/>
      <c r="H90" s="1489" t="str">
        <f>項目一覧!$C$213</f>
        <v/>
      </c>
      <c r="I90" s="1489"/>
      <c r="J90" s="1489"/>
      <c r="K90" s="1489"/>
      <c r="L90" s="1489"/>
      <c r="M90" s="1489"/>
      <c r="N90" s="1489"/>
      <c r="O90" s="1489"/>
      <c r="P90" s="1489"/>
      <c r="Q90" s="1489"/>
      <c r="R90" s="1489"/>
      <c r="S90" s="1489"/>
      <c r="T90" s="1489"/>
      <c r="U90" s="1489"/>
      <c r="V90" s="1489"/>
      <c r="W90" s="1489"/>
      <c r="X90" s="1489"/>
      <c r="Y90" s="1489"/>
      <c r="Z90" s="1489"/>
      <c r="AA90" s="1489"/>
    </row>
    <row r="91" spans="1:29" ht="18" customHeight="1">
      <c r="A91" s="7"/>
      <c r="B91" s="3" t="s">
        <v>408</v>
      </c>
      <c r="C91" s="3"/>
      <c r="D91" s="3"/>
      <c r="E91" s="3"/>
      <c r="F91" s="3"/>
      <c r="G91" s="3"/>
      <c r="H91" s="18" t="str">
        <f>項目一覧!$C$214</f>
        <v/>
      </c>
      <c r="I91" s="41"/>
      <c r="J91" s="18"/>
      <c r="K91" s="18"/>
      <c r="L91" s="18"/>
      <c r="M91" s="18"/>
      <c r="N91" s="18"/>
      <c r="O91" s="18"/>
      <c r="P91" s="18"/>
      <c r="Q91" s="18"/>
      <c r="R91" s="18"/>
      <c r="S91" s="18"/>
      <c r="T91" s="18"/>
      <c r="U91" s="18"/>
      <c r="V91" s="18"/>
      <c r="W91" s="18"/>
      <c r="X91" s="18"/>
      <c r="Y91" s="18"/>
      <c r="Z91" s="18"/>
      <c r="AA91" s="18"/>
    </row>
    <row r="92" spans="1:29" ht="18" customHeight="1">
      <c r="A92" s="7"/>
      <c r="B92" s="34" t="s">
        <v>429</v>
      </c>
      <c r="C92" s="3"/>
      <c r="D92" s="3"/>
      <c r="E92" s="3"/>
      <c r="F92" s="3"/>
      <c r="G92" s="3"/>
      <c r="H92" s="18"/>
      <c r="I92" s="18"/>
      <c r="J92" s="1514" t="str">
        <f>項目一覧!$C$216</f>
        <v/>
      </c>
      <c r="K92" s="1514"/>
      <c r="L92" s="1514"/>
      <c r="M92" s="1514"/>
      <c r="N92" s="1514"/>
      <c r="O92" s="1514"/>
      <c r="P92" s="1514"/>
      <c r="Q92" s="1514"/>
      <c r="R92" s="1514"/>
      <c r="S92" s="1514"/>
      <c r="T92" s="1514"/>
      <c r="U92" s="1514"/>
      <c r="V92" s="1514"/>
      <c r="W92" s="1514"/>
      <c r="X92" s="1514"/>
      <c r="Y92" s="1514"/>
      <c r="Z92" s="1514"/>
      <c r="AA92" s="1514"/>
      <c r="AB92" s="47"/>
      <c r="AC92" s="1207"/>
    </row>
    <row r="93" spans="1:29" ht="18" customHeight="1">
      <c r="A93" s="6"/>
      <c r="B93" s="3"/>
      <c r="C93" s="3"/>
      <c r="D93" s="3"/>
      <c r="E93" s="3"/>
      <c r="F93" s="3"/>
      <c r="G93" s="3"/>
      <c r="H93" s="18"/>
      <c r="I93" s="18"/>
      <c r="J93" s="1514"/>
      <c r="K93" s="1514"/>
      <c r="L93" s="1514"/>
      <c r="M93" s="1514"/>
      <c r="N93" s="1514"/>
      <c r="O93" s="1514"/>
      <c r="P93" s="1514"/>
      <c r="Q93" s="1514"/>
      <c r="R93" s="1514"/>
      <c r="S93" s="1514"/>
      <c r="T93" s="1514"/>
      <c r="U93" s="1514"/>
      <c r="V93" s="1514"/>
      <c r="W93" s="1514"/>
      <c r="X93" s="1514"/>
      <c r="Y93" s="1514"/>
      <c r="Z93" s="1514"/>
      <c r="AA93" s="1514"/>
      <c r="AB93" s="47"/>
      <c r="AC93" s="1207"/>
    </row>
    <row r="94" spans="1:29" ht="18" customHeight="1">
      <c r="A94" s="6"/>
      <c r="B94" s="3" t="s">
        <v>413</v>
      </c>
      <c r="C94" s="3"/>
      <c r="D94" s="3"/>
      <c r="E94" s="3"/>
      <c r="F94" s="3"/>
      <c r="G94" s="3"/>
      <c r="H94" s="48" t="str">
        <f>IF(項目一覧!$C$217=0,"","("&amp;項目一覧!$C$217&amp;") 建築士  （"&amp;項目一覧!$C$218&amp;"）登録　第　 "&amp;項目一覧!$C$219&amp;"　号")</f>
        <v>() 建築士  （）登録　第　 　号</v>
      </c>
      <c r="I94" s="41"/>
      <c r="J94" s="18"/>
      <c r="K94" s="18"/>
      <c r="L94" s="18"/>
      <c r="M94" s="18"/>
      <c r="N94" s="18"/>
      <c r="O94" s="18"/>
      <c r="P94" s="18"/>
      <c r="Q94" s="18"/>
      <c r="R94" s="18"/>
      <c r="S94" s="18"/>
      <c r="T94" s="18"/>
      <c r="U94" s="18"/>
      <c r="V94" s="18"/>
      <c r="W94" s="18"/>
      <c r="X94" s="18"/>
      <c r="Y94" s="18"/>
      <c r="Z94" s="18"/>
      <c r="AA94" s="18"/>
    </row>
    <row r="95" spans="1:29" ht="18" customHeight="1">
      <c r="A95" s="6"/>
      <c r="B95" s="3" t="s">
        <v>412</v>
      </c>
      <c r="C95" s="3"/>
      <c r="D95" s="3"/>
      <c r="E95" s="3"/>
      <c r="F95" s="3"/>
      <c r="G95" s="3"/>
      <c r="H95" s="18" t="str">
        <f>項目一覧!$C$220</f>
        <v/>
      </c>
      <c r="I95" s="41"/>
      <c r="J95" s="18"/>
      <c r="K95" s="18"/>
      <c r="L95" s="18"/>
      <c r="M95" s="18"/>
      <c r="N95" s="18"/>
      <c r="O95" s="18"/>
      <c r="P95" s="18"/>
      <c r="Q95" s="18"/>
      <c r="R95" s="18"/>
      <c r="S95" s="18"/>
      <c r="T95" s="18"/>
      <c r="U95" s="18"/>
      <c r="V95" s="18"/>
      <c r="W95" s="18"/>
      <c r="X95" s="18"/>
      <c r="Y95" s="18"/>
      <c r="Z95" s="18"/>
      <c r="AA95" s="18"/>
    </row>
    <row r="96" spans="1:29" ht="18" customHeight="1">
      <c r="A96" s="7"/>
      <c r="B96" s="3" t="s">
        <v>411</v>
      </c>
      <c r="C96" s="3"/>
      <c r="D96" s="3"/>
      <c r="E96" s="3"/>
      <c r="F96" s="3"/>
      <c r="G96" s="3"/>
      <c r="H96" s="43" t="str">
        <f>IF(項目一覧!$C$222=0,"","("&amp;項目一覧!$C$222&amp;") 建築士事務所  （"&amp;項目一覧!$C$223&amp;"）知事登録　第　 "&amp;項目一覧!$C$224&amp;"　号")</f>
        <v>() 建築士事務所  （）知事登録　第　 　号</v>
      </c>
      <c r="I96" s="41"/>
      <c r="J96" s="41"/>
      <c r="K96" s="41"/>
      <c r="L96" s="41"/>
      <c r="M96" s="41"/>
      <c r="N96" s="41"/>
      <c r="O96" s="41"/>
      <c r="P96" s="41"/>
      <c r="Q96" s="41"/>
      <c r="R96" s="41"/>
      <c r="S96" s="41"/>
      <c r="T96" s="41"/>
      <c r="U96" s="41"/>
      <c r="V96" s="41"/>
      <c r="W96" s="41"/>
      <c r="X96" s="41"/>
      <c r="Y96" s="41"/>
      <c r="Z96" s="41"/>
      <c r="AA96" s="41"/>
    </row>
    <row r="97" spans="1:30" ht="18" customHeight="1">
      <c r="A97" s="7"/>
      <c r="B97" s="3"/>
      <c r="C97" s="3"/>
      <c r="D97" s="3"/>
      <c r="E97" s="3"/>
      <c r="F97" s="3"/>
      <c r="G97" s="3"/>
      <c r="H97" s="18" t="str">
        <f>項目一覧!$C$225</f>
        <v/>
      </c>
      <c r="I97" s="41"/>
      <c r="J97" s="18"/>
      <c r="K97" s="18"/>
      <c r="L97" s="18"/>
      <c r="M97" s="18"/>
      <c r="N97" s="18"/>
      <c r="O97" s="18"/>
      <c r="P97" s="18"/>
      <c r="Q97" s="18"/>
      <c r="R97" s="18"/>
      <c r="S97" s="18"/>
      <c r="T97" s="18"/>
      <c r="U97" s="18"/>
      <c r="V97" s="18"/>
      <c r="W97" s="18"/>
      <c r="X97" s="18"/>
      <c r="Y97" s="18"/>
      <c r="Z97" s="18"/>
      <c r="AA97" s="18"/>
    </row>
    <row r="98" spans="1:30" ht="18" customHeight="1">
      <c r="A98" s="7"/>
      <c r="B98" s="3" t="s">
        <v>410</v>
      </c>
      <c r="C98" s="3"/>
      <c r="D98" s="3"/>
      <c r="E98" s="3"/>
      <c r="F98" s="3"/>
      <c r="G98" s="3"/>
      <c r="H98" s="18" t="str">
        <f>項目一覧!$C$226</f>
        <v/>
      </c>
      <c r="I98" s="41"/>
      <c r="J98" s="18"/>
      <c r="K98" s="18"/>
      <c r="L98" s="18"/>
      <c r="M98" s="18"/>
      <c r="N98" s="18"/>
      <c r="O98" s="18"/>
      <c r="P98" s="18"/>
      <c r="Q98" s="18"/>
      <c r="R98" s="18"/>
      <c r="S98" s="18"/>
      <c r="T98" s="18"/>
      <c r="U98" s="18"/>
      <c r="V98" s="18"/>
      <c r="W98" s="18"/>
      <c r="X98" s="18"/>
      <c r="Y98" s="18"/>
      <c r="Z98" s="18"/>
      <c r="AA98" s="18"/>
    </row>
    <row r="99" spans="1:30" ht="18" customHeight="1">
      <c r="A99" s="7"/>
      <c r="B99" s="3" t="s">
        <v>409</v>
      </c>
      <c r="C99" s="3"/>
      <c r="D99" s="3"/>
      <c r="E99" s="3"/>
      <c r="F99" s="3"/>
      <c r="G99" s="3"/>
      <c r="H99" s="1489" t="str">
        <f>項目一覧!$C$227</f>
        <v/>
      </c>
      <c r="I99" s="1489"/>
      <c r="J99" s="1489"/>
      <c r="K99" s="1489"/>
      <c r="L99" s="1489"/>
      <c r="M99" s="1489"/>
      <c r="N99" s="1489"/>
      <c r="O99" s="1489"/>
      <c r="P99" s="1489"/>
      <c r="Q99" s="1489"/>
      <c r="R99" s="1489"/>
      <c r="S99" s="1489"/>
      <c r="T99" s="1489"/>
      <c r="U99" s="1489"/>
      <c r="V99" s="1489"/>
      <c r="W99" s="1489"/>
      <c r="X99" s="1489"/>
      <c r="Y99" s="1489"/>
      <c r="Z99" s="1489"/>
      <c r="AA99" s="1489"/>
    </row>
    <row r="100" spans="1:30" ht="18" customHeight="1">
      <c r="A100" s="7"/>
      <c r="B100" s="3" t="s">
        <v>408</v>
      </c>
      <c r="C100" s="3"/>
      <c r="D100" s="3"/>
      <c r="E100" s="3"/>
      <c r="F100" s="3"/>
      <c r="G100" s="3"/>
      <c r="H100" s="18" t="str">
        <f>項目一覧!$C$228</f>
        <v/>
      </c>
      <c r="I100" s="41"/>
      <c r="J100" s="18"/>
      <c r="K100" s="18"/>
      <c r="L100" s="18"/>
      <c r="M100" s="18"/>
      <c r="N100" s="18"/>
      <c r="O100" s="18"/>
      <c r="P100" s="18"/>
      <c r="Q100" s="18"/>
      <c r="R100" s="18"/>
      <c r="S100" s="18"/>
      <c r="T100" s="18"/>
      <c r="U100" s="18"/>
      <c r="V100" s="18"/>
      <c r="W100" s="18"/>
      <c r="X100" s="18"/>
      <c r="Y100" s="18"/>
      <c r="Z100" s="18"/>
      <c r="AA100" s="18"/>
    </row>
    <row r="101" spans="1:30" ht="18" customHeight="1">
      <c r="A101" s="7"/>
      <c r="B101" s="34" t="s">
        <v>429</v>
      </c>
      <c r="C101" s="3"/>
      <c r="D101" s="3"/>
      <c r="E101" s="3"/>
      <c r="F101" s="3"/>
      <c r="G101" s="3"/>
      <c r="H101" s="18"/>
      <c r="I101" s="18"/>
      <c r="J101" s="1514" t="str">
        <f>項目一覧!$C$230</f>
        <v/>
      </c>
      <c r="K101" s="1514"/>
      <c r="L101" s="1514"/>
      <c r="M101" s="1514"/>
      <c r="N101" s="1514"/>
      <c r="O101" s="1514"/>
      <c r="P101" s="1514"/>
      <c r="Q101" s="1514"/>
      <c r="R101" s="1514"/>
      <c r="S101" s="1514"/>
      <c r="T101" s="1514"/>
      <c r="U101" s="1514"/>
      <c r="V101" s="1514"/>
      <c r="W101" s="1514"/>
      <c r="X101" s="1514"/>
      <c r="Y101" s="1514"/>
      <c r="Z101" s="1514"/>
      <c r="AA101" s="1514"/>
      <c r="AB101" s="47"/>
      <c r="AC101" s="1207"/>
      <c r="AD101" s="47"/>
    </row>
    <row r="102" spans="1:30" ht="18" customHeight="1">
      <c r="A102" s="7"/>
      <c r="B102" s="34"/>
      <c r="C102" s="3"/>
      <c r="D102" s="3"/>
      <c r="E102" s="3"/>
      <c r="F102" s="3"/>
      <c r="G102" s="3"/>
      <c r="H102" s="18"/>
      <c r="I102" s="18"/>
      <c r="J102" s="1514"/>
      <c r="K102" s="1514"/>
      <c r="L102" s="1514"/>
      <c r="M102" s="1514"/>
      <c r="N102" s="1514"/>
      <c r="O102" s="1514"/>
      <c r="P102" s="1514"/>
      <c r="Q102" s="1514"/>
      <c r="R102" s="1514"/>
      <c r="S102" s="1514"/>
      <c r="T102" s="1514"/>
      <c r="U102" s="1514"/>
      <c r="V102" s="1514"/>
      <c r="W102" s="1514"/>
      <c r="X102" s="1514"/>
      <c r="Y102" s="1514"/>
      <c r="Z102" s="1514"/>
      <c r="AA102" s="1514"/>
      <c r="AB102" s="47"/>
      <c r="AC102" s="1207"/>
      <c r="AD102" s="47"/>
    </row>
    <row r="103" spans="1:30" ht="18" customHeight="1">
      <c r="A103" s="7"/>
      <c r="B103" s="3" t="s">
        <v>226</v>
      </c>
      <c r="C103" s="3"/>
      <c r="D103" s="3"/>
      <c r="E103" s="3"/>
      <c r="F103" s="3"/>
      <c r="G103" s="3"/>
      <c r="H103" s="51"/>
      <c r="I103" s="51"/>
      <c r="J103" s="51"/>
      <c r="K103" s="51"/>
      <c r="L103" s="51"/>
      <c r="M103" s="51"/>
      <c r="N103" s="51"/>
      <c r="O103" s="51"/>
      <c r="P103" s="51"/>
      <c r="Q103" s="51"/>
      <c r="R103" s="51"/>
      <c r="S103" s="51"/>
      <c r="T103" s="51"/>
      <c r="U103" s="51"/>
      <c r="V103" s="51"/>
      <c r="W103" s="51"/>
      <c r="X103" s="51"/>
      <c r="Y103" s="51"/>
      <c r="Z103" s="51"/>
      <c r="AA103" s="51"/>
    </row>
    <row r="104" spans="1:30" ht="18" customHeight="1">
      <c r="A104" s="7"/>
      <c r="B104" s="3" t="s">
        <v>225</v>
      </c>
      <c r="C104" s="3"/>
      <c r="D104" s="3"/>
      <c r="E104" s="3"/>
      <c r="F104" s="3"/>
      <c r="G104" s="3"/>
      <c r="H104" s="51"/>
      <c r="I104" s="51"/>
      <c r="J104" s="51"/>
      <c r="K104" s="51"/>
      <c r="L104" s="51"/>
      <c r="M104" s="51"/>
      <c r="N104" s="51"/>
      <c r="O104" s="51"/>
      <c r="P104" s="51"/>
      <c r="Q104" s="51"/>
      <c r="R104" s="51"/>
      <c r="S104" s="51"/>
      <c r="T104" s="51"/>
      <c r="U104" s="51"/>
      <c r="V104" s="51"/>
      <c r="W104" s="51"/>
      <c r="X104" s="51"/>
      <c r="Y104" s="51"/>
      <c r="Z104" s="51"/>
      <c r="AA104" s="51"/>
    </row>
    <row r="105" spans="1:30" ht="18" customHeight="1">
      <c r="A105" s="7"/>
      <c r="B105" s="6" t="str">
        <f>IF(項目一覧!$D$316=TRUE,"■","□")</f>
        <v>□</v>
      </c>
      <c r="C105" s="3" t="s">
        <v>428</v>
      </c>
      <c r="D105" s="3"/>
      <c r="E105" s="3"/>
      <c r="F105" s="3"/>
      <c r="G105" s="3"/>
      <c r="H105" s="51"/>
      <c r="I105" s="51"/>
      <c r="J105" s="51"/>
      <c r="K105" s="51"/>
      <c r="L105" s="51"/>
      <c r="M105" s="51"/>
      <c r="N105" s="51"/>
      <c r="O105" s="51"/>
      <c r="P105" s="51"/>
      <c r="Q105" s="51"/>
      <c r="R105" s="51"/>
      <c r="S105" s="51"/>
      <c r="T105" s="51"/>
      <c r="U105" s="51"/>
      <c r="V105" s="51"/>
      <c r="W105" s="51"/>
      <c r="X105" s="51"/>
      <c r="Y105" s="51"/>
      <c r="Z105" s="51"/>
      <c r="AA105" s="51"/>
    </row>
    <row r="106" spans="1:30" ht="18" customHeight="1">
      <c r="A106" s="7"/>
      <c r="B106" s="7"/>
      <c r="C106" s="3" t="s">
        <v>405</v>
      </c>
      <c r="D106" s="3"/>
      <c r="E106" s="3"/>
      <c r="F106" s="3"/>
      <c r="G106" s="3"/>
      <c r="H106" s="18" t="str">
        <f>項目一覧!$C$317</f>
        <v/>
      </c>
      <c r="I106" s="51"/>
      <c r="J106" s="51"/>
      <c r="K106" s="51"/>
      <c r="L106" s="51"/>
      <c r="M106" s="51"/>
      <c r="N106" s="51"/>
      <c r="O106" s="51"/>
      <c r="P106" s="51"/>
      <c r="Q106" s="51"/>
      <c r="R106" s="51"/>
      <c r="S106" s="51"/>
      <c r="T106" s="51"/>
      <c r="U106" s="51"/>
      <c r="V106" s="51"/>
      <c r="W106" s="51"/>
      <c r="X106" s="51"/>
      <c r="Y106" s="51"/>
      <c r="Z106" s="51"/>
      <c r="AA106" s="51"/>
    </row>
    <row r="107" spans="1:30" ht="18" customHeight="1">
      <c r="A107" s="7"/>
      <c r="B107" s="7"/>
      <c r="C107" s="3" t="s">
        <v>423</v>
      </c>
      <c r="D107" s="3"/>
      <c r="E107" s="3"/>
      <c r="F107" s="3" t="s">
        <v>426</v>
      </c>
      <c r="G107" s="3"/>
      <c r="H107" s="3"/>
      <c r="I107" s="51"/>
      <c r="J107" s="51"/>
      <c r="K107" s="51"/>
      <c r="L107" s="99"/>
      <c r="M107" s="18" t="str">
        <f>項目一覧!$C$318</f>
        <v/>
      </c>
      <c r="N107" s="3"/>
      <c r="O107" s="51" t="s">
        <v>113</v>
      </c>
      <c r="P107" s="51"/>
      <c r="Q107" s="51"/>
      <c r="R107" s="51"/>
      <c r="S107" s="51"/>
      <c r="T107" s="51"/>
      <c r="U107" s="51"/>
      <c r="V107" s="51"/>
      <c r="W107" s="51"/>
      <c r="X107" s="51"/>
      <c r="Y107" s="51"/>
      <c r="Z107" s="51"/>
    </row>
    <row r="108" spans="1:30" ht="18" customHeight="1">
      <c r="A108" s="7"/>
      <c r="B108" s="6" t="str">
        <f>IF(項目一覧!$D$319=TRUE,"■","□")</f>
        <v>□</v>
      </c>
      <c r="C108" s="3" t="s">
        <v>427</v>
      </c>
      <c r="D108" s="3"/>
      <c r="E108" s="3"/>
      <c r="F108" s="3"/>
      <c r="G108" s="3"/>
      <c r="H108" s="51"/>
      <c r="I108" s="51"/>
      <c r="J108" s="51"/>
      <c r="K108" s="51"/>
      <c r="L108" s="51"/>
      <c r="M108" s="51"/>
      <c r="N108" s="51"/>
      <c r="O108" s="51"/>
      <c r="P108" s="51"/>
      <c r="Q108" s="51"/>
      <c r="R108" s="51"/>
      <c r="S108" s="51"/>
      <c r="T108" s="51"/>
      <c r="U108" s="51"/>
      <c r="V108" s="51"/>
      <c r="W108" s="51"/>
      <c r="X108" s="51"/>
      <c r="Y108" s="51"/>
    </row>
    <row r="109" spans="1:30" ht="18" customHeight="1">
      <c r="A109" s="7"/>
      <c r="B109" s="7"/>
      <c r="C109" s="3" t="s">
        <v>405</v>
      </c>
      <c r="D109" s="3"/>
      <c r="E109" s="3"/>
      <c r="F109" s="3"/>
      <c r="G109" s="3"/>
      <c r="H109" s="18" t="str">
        <f>項目一覧!$C$320</f>
        <v/>
      </c>
      <c r="I109" s="51"/>
      <c r="J109" s="51"/>
      <c r="K109" s="51"/>
      <c r="L109" s="51"/>
      <c r="M109" s="51"/>
      <c r="N109" s="51"/>
      <c r="O109" s="51"/>
      <c r="P109" s="51"/>
      <c r="Q109" s="51"/>
      <c r="R109" s="51"/>
      <c r="S109" s="51"/>
      <c r="T109" s="51"/>
      <c r="U109" s="51"/>
      <c r="V109" s="51"/>
      <c r="W109" s="51"/>
      <c r="X109" s="51"/>
      <c r="Y109" s="51"/>
    </row>
    <row r="110" spans="1:30" ht="18" customHeight="1">
      <c r="A110" s="7"/>
      <c r="B110" s="7"/>
      <c r="C110" s="3" t="s">
        <v>423</v>
      </c>
      <c r="D110" s="3"/>
      <c r="E110" s="3"/>
      <c r="F110" s="3" t="s">
        <v>426</v>
      </c>
      <c r="G110" s="3"/>
      <c r="H110" s="3"/>
      <c r="I110" s="51"/>
      <c r="J110" s="51"/>
      <c r="K110" s="51"/>
      <c r="L110" s="99"/>
      <c r="M110" s="18" t="str">
        <f>項目一覧!$C$321</f>
        <v/>
      </c>
      <c r="N110" s="3"/>
      <c r="O110" s="51" t="s">
        <v>113</v>
      </c>
      <c r="P110" s="51"/>
      <c r="Q110" s="51"/>
      <c r="R110" s="51"/>
      <c r="S110" s="51"/>
      <c r="T110" s="51"/>
      <c r="U110" s="51"/>
      <c r="V110" s="51"/>
      <c r="W110" s="51"/>
      <c r="X110" s="51"/>
      <c r="Y110" s="51"/>
      <c r="Z110" s="51"/>
    </row>
    <row r="111" spans="1:30" ht="17.100000000000001" customHeight="1">
      <c r="A111" s="7"/>
      <c r="B111" s="6" t="s">
        <v>2298</v>
      </c>
      <c r="C111" s="3" t="s">
        <v>425</v>
      </c>
      <c r="D111" s="3"/>
      <c r="E111" s="3"/>
      <c r="F111" s="3"/>
      <c r="G111" s="3"/>
      <c r="H111" s="51"/>
      <c r="I111" s="51"/>
      <c r="J111" s="51"/>
      <c r="K111" s="51"/>
      <c r="L111" s="51"/>
      <c r="M111" s="51"/>
      <c r="N111" s="51"/>
      <c r="O111" s="51"/>
      <c r="P111" s="51"/>
      <c r="Q111" s="51"/>
      <c r="R111" s="51"/>
      <c r="S111" s="51"/>
      <c r="T111" s="51"/>
      <c r="U111" s="51"/>
      <c r="V111" s="51"/>
      <c r="W111" s="51"/>
      <c r="X111" s="51"/>
      <c r="Y111" s="51"/>
    </row>
    <row r="112" spans="1:30" ht="17.100000000000001" customHeight="1">
      <c r="A112" s="7"/>
      <c r="B112" s="7"/>
      <c r="C112" s="3" t="s">
        <v>405</v>
      </c>
      <c r="D112" s="3"/>
      <c r="E112" s="3"/>
      <c r="F112" s="3"/>
      <c r="G112" s="3"/>
      <c r="H112" s="3"/>
      <c r="I112" s="51"/>
      <c r="J112" s="51"/>
      <c r="K112" s="51"/>
      <c r="L112" s="51"/>
      <c r="M112" s="51"/>
      <c r="N112" s="51"/>
      <c r="O112" s="51"/>
      <c r="P112" s="51"/>
      <c r="Q112" s="51"/>
      <c r="R112" s="51"/>
      <c r="S112" s="51"/>
      <c r="T112" s="51"/>
      <c r="U112" s="51"/>
      <c r="V112" s="51"/>
      <c r="W112" s="51"/>
      <c r="X112" s="51"/>
      <c r="Y112" s="51"/>
    </row>
    <row r="113" spans="1:28" ht="17.100000000000001" customHeight="1">
      <c r="A113" s="7"/>
      <c r="B113" s="7"/>
      <c r="C113" s="3" t="s">
        <v>423</v>
      </c>
      <c r="D113" s="3"/>
      <c r="E113" s="3"/>
      <c r="F113" s="3" t="s">
        <v>422</v>
      </c>
      <c r="G113" s="3"/>
      <c r="H113" s="3"/>
      <c r="I113" s="51"/>
      <c r="J113" s="51"/>
      <c r="K113" s="51"/>
      <c r="L113" s="51"/>
      <c r="M113" s="37"/>
      <c r="N113" s="3"/>
      <c r="O113" s="51" t="s">
        <v>113</v>
      </c>
      <c r="P113" s="51"/>
      <c r="Q113" s="51"/>
      <c r="R113" s="51"/>
      <c r="S113" s="51"/>
      <c r="T113" s="51"/>
      <c r="U113" s="51"/>
      <c r="V113" s="51"/>
      <c r="W113" s="51"/>
      <c r="X113" s="51"/>
      <c r="Y113" s="51"/>
      <c r="Z113" s="51"/>
    </row>
    <row r="114" spans="1:28" ht="17.100000000000001" customHeight="1">
      <c r="A114" s="7"/>
      <c r="B114" s="7"/>
      <c r="C114" s="3" t="s">
        <v>405</v>
      </c>
      <c r="D114" s="3"/>
      <c r="E114" s="3"/>
      <c r="F114" s="3"/>
      <c r="G114" s="3"/>
      <c r="H114" s="3"/>
      <c r="I114" s="51"/>
      <c r="J114" s="51"/>
      <c r="K114" s="51"/>
      <c r="L114" s="51"/>
      <c r="M114" s="51"/>
      <c r="N114" s="51"/>
      <c r="O114" s="51"/>
      <c r="P114" s="51"/>
      <c r="Q114" s="51"/>
      <c r="R114" s="51"/>
      <c r="S114" s="51"/>
      <c r="T114" s="51"/>
      <c r="U114" s="51"/>
      <c r="V114" s="51"/>
      <c r="W114" s="51"/>
      <c r="X114" s="51"/>
      <c r="Y114" s="51"/>
    </row>
    <row r="115" spans="1:28" ht="17.100000000000001" customHeight="1">
      <c r="A115" s="7"/>
      <c r="B115" s="7"/>
      <c r="C115" s="3" t="s">
        <v>423</v>
      </c>
      <c r="D115" s="3"/>
      <c r="E115" s="3"/>
      <c r="F115" s="3" t="s">
        <v>422</v>
      </c>
      <c r="G115" s="3"/>
      <c r="H115" s="3"/>
      <c r="I115" s="51"/>
      <c r="J115" s="51"/>
      <c r="K115" s="51"/>
      <c r="L115" s="51"/>
      <c r="M115" s="37"/>
      <c r="N115" s="3"/>
      <c r="O115" s="51" t="s">
        <v>113</v>
      </c>
      <c r="P115" s="51"/>
      <c r="Q115" s="51"/>
      <c r="R115" s="51"/>
      <c r="S115" s="51"/>
      <c r="T115" s="51"/>
      <c r="U115" s="51"/>
      <c r="V115" s="51"/>
      <c r="W115" s="51"/>
      <c r="X115" s="51"/>
      <c r="Y115" s="51"/>
      <c r="Z115" s="51"/>
    </row>
    <row r="116" spans="1:28" ht="17.100000000000001" customHeight="1">
      <c r="A116" s="7"/>
      <c r="B116" s="7"/>
      <c r="C116" s="3" t="s">
        <v>405</v>
      </c>
      <c r="D116" s="3"/>
      <c r="E116" s="3"/>
      <c r="F116" s="3"/>
      <c r="G116" s="3"/>
      <c r="H116" s="3"/>
      <c r="I116" s="51"/>
      <c r="J116" s="51"/>
      <c r="K116" s="51"/>
      <c r="L116" s="51"/>
      <c r="M116" s="51"/>
      <c r="N116" s="51"/>
      <c r="O116" s="51"/>
      <c r="P116" s="51"/>
      <c r="Q116" s="51"/>
      <c r="R116" s="51"/>
      <c r="S116" s="51"/>
      <c r="T116" s="51"/>
      <c r="U116" s="51"/>
      <c r="V116" s="51"/>
      <c r="W116" s="51"/>
      <c r="X116" s="51"/>
      <c r="Y116" s="51"/>
    </row>
    <row r="117" spans="1:28" ht="17.100000000000001" customHeight="1">
      <c r="A117" s="7"/>
      <c r="B117" s="7"/>
      <c r="C117" s="3" t="s">
        <v>423</v>
      </c>
      <c r="D117" s="3"/>
      <c r="E117" s="3"/>
      <c r="F117" s="3" t="s">
        <v>422</v>
      </c>
      <c r="G117" s="3"/>
      <c r="H117" s="3"/>
      <c r="I117" s="51"/>
      <c r="J117" s="51"/>
      <c r="K117" s="51"/>
      <c r="L117" s="51"/>
      <c r="M117" s="37"/>
      <c r="N117" s="3"/>
      <c r="O117" s="51" t="s">
        <v>113</v>
      </c>
      <c r="P117" s="51"/>
      <c r="Q117" s="51"/>
      <c r="R117" s="51"/>
      <c r="S117" s="51"/>
      <c r="T117" s="51"/>
      <c r="U117" s="51"/>
      <c r="V117" s="51"/>
      <c r="W117" s="51"/>
      <c r="X117" s="51"/>
      <c r="Y117" s="51"/>
      <c r="Z117" s="51"/>
    </row>
    <row r="118" spans="1:28" ht="17.100000000000001" customHeight="1">
      <c r="A118" s="7"/>
      <c r="B118" s="6" t="s">
        <v>2298</v>
      </c>
      <c r="C118" s="3" t="s">
        <v>424</v>
      </c>
      <c r="D118" s="3"/>
      <c r="E118" s="3"/>
      <c r="F118" s="3"/>
      <c r="G118" s="3"/>
      <c r="H118" s="51"/>
      <c r="I118" s="51"/>
      <c r="J118" s="51"/>
      <c r="K118" s="51"/>
      <c r="L118" s="51"/>
      <c r="M118" s="51"/>
      <c r="N118" s="51"/>
      <c r="O118" s="51"/>
      <c r="P118" s="51"/>
      <c r="Q118" s="51"/>
      <c r="R118" s="51"/>
      <c r="S118" s="51"/>
      <c r="T118" s="51"/>
      <c r="U118" s="51"/>
      <c r="V118" s="51"/>
      <c r="W118" s="51"/>
      <c r="X118" s="51"/>
      <c r="Y118" s="51"/>
    </row>
    <row r="119" spans="1:28" ht="17.100000000000001" customHeight="1">
      <c r="A119" s="7"/>
      <c r="B119" s="7"/>
      <c r="C119" s="3" t="s">
        <v>405</v>
      </c>
      <c r="D119" s="3"/>
      <c r="E119" s="3"/>
      <c r="F119" s="3"/>
      <c r="G119" s="3"/>
      <c r="H119" s="3"/>
      <c r="I119" s="51"/>
      <c r="J119" s="51"/>
      <c r="K119" s="51"/>
      <c r="L119" s="51"/>
      <c r="M119" s="51"/>
      <c r="N119" s="51"/>
      <c r="O119" s="51"/>
      <c r="P119" s="51"/>
      <c r="Q119" s="51"/>
      <c r="R119" s="51"/>
      <c r="S119" s="51"/>
      <c r="T119" s="51"/>
      <c r="U119" s="51"/>
      <c r="V119" s="51"/>
      <c r="W119" s="51"/>
      <c r="X119" s="51"/>
      <c r="Y119" s="51"/>
    </row>
    <row r="120" spans="1:28" ht="17.100000000000001" customHeight="1">
      <c r="A120" s="7"/>
      <c r="B120" s="7"/>
      <c r="C120" s="3" t="s">
        <v>423</v>
      </c>
      <c r="D120" s="3"/>
      <c r="E120" s="3"/>
      <c r="F120" s="3" t="s">
        <v>422</v>
      </c>
      <c r="G120" s="3"/>
      <c r="H120" s="3"/>
      <c r="I120" s="51"/>
      <c r="J120" s="51"/>
      <c r="K120" s="51"/>
      <c r="L120" s="51"/>
      <c r="M120" s="37"/>
      <c r="N120" s="3"/>
      <c r="O120" s="51" t="s">
        <v>113</v>
      </c>
      <c r="P120" s="51"/>
      <c r="Q120" s="51"/>
      <c r="R120" s="51"/>
      <c r="S120" s="51"/>
      <c r="T120" s="51"/>
      <c r="U120" s="51"/>
      <c r="V120" s="51"/>
      <c r="W120" s="51"/>
      <c r="X120" s="51"/>
      <c r="Y120" s="51"/>
      <c r="Z120" s="51"/>
    </row>
    <row r="121" spans="1:28" ht="17.100000000000001" customHeight="1">
      <c r="A121" s="7"/>
      <c r="B121" s="7"/>
      <c r="C121" s="3" t="s">
        <v>405</v>
      </c>
      <c r="D121" s="3"/>
      <c r="E121" s="3"/>
      <c r="F121" s="3"/>
      <c r="G121" s="3"/>
      <c r="H121" s="3"/>
      <c r="I121" s="51"/>
      <c r="J121" s="51"/>
      <c r="K121" s="51"/>
      <c r="L121" s="51"/>
      <c r="M121" s="51"/>
      <c r="N121" s="51"/>
      <c r="O121" s="51"/>
      <c r="P121" s="51"/>
      <c r="Q121" s="51"/>
      <c r="R121" s="51"/>
      <c r="S121" s="51"/>
      <c r="T121" s="51"/>
      <c r="U121" s="51"/>
      <c r="V121" s="51"/>
      <c r="W121" s="51"/>
      <c r="X121" s="51"/>
      <c r="Y121" s="51"/>
    </row>
    <row r="122" spans="1:28" ht="17.100000000000001" customHeight="1">
      <c r="A122" s="7"/>
      <c r="B122" s="7"/>
      <c r="C122" s="3" t="s">
        <v>423</v>
      </c>
      <c r="D122" s="3"/>
      <c r="E122" s="3"/>
      <c r="F122" s="3" t="s">
        <v>422</v>
      </c>
      <c r="G122" s="3"/>
      <c r="H122" s="3"/>
      <c r="I122" s="51"/>
      <c r="J122" s="51"/>
      <c r="K122" s="51"/>
      <c r="L122" s="51"/>
      <c r="M122" s="37"/>
      <c r="N122" s="3"/>
      <c r="O122" s="51" t="s">
        <v>113</v>
      </c>
      <c r="P122" s="51"/>
      <c r="Q122" s="51"/>
      <c r="R122" s="51"/>
      <c r="S122" s="51"/>
      <c r="T122" s="51"/>
      <c r="U122" s="51"/>
      <c r="V122" s="51"/>
      <c r="W122" s="51"/>
      <c r="X122" s="51"/>
      <c r="Y122" s="51"/>
      <c r="Z122" s="51"/>
    </row>
    <row r="123" spans="1:28" ht="17.100000000000001" customHeight="1">
      <c r="A123" s="7"/>
      <c r="B123" s="7"/>
      <c r="C123" s="3" t="s">
        <v>405</v>
      </c>
      <c r="D123" s="3"/>
      <c r="E123" s="3"/>
      <c r="F123" s="3"/>
      <c r="G123" s="3"/>
      <c r="H123" s="3"/>
      <c r="I123" s="51"/>
      <c r="J123" s="51"/>
      <c r="K123" s="51"/>
      <c r="L123" s="51"/>
      <c r="M123" s="51"/>
      <c r="N123" s="51"/>
      <c r="O123" s="51"/>
      <c r="P123" s="51"/>
      <c r="Q123" s="51"/>
      <c r="R123" s="51"/>
      <c r="S123" s="51"/>
      <c r="T123" s="51"/>
      <c r="U123" s="51"/>
      <c r="V123" s="51"/>
      <c r="W123" s="51"/>
      <c r="X123" s="51"/>
      <c r="Y123" s="51"/>
    </row>
    <row r="124" spans="1:28" ht="17.100000000000001" customHeight="1">
      <c r="A124" s="7"/>
      <c r="B124" s="7"/>
      <c r="C124" s="3" t="s">
        <v>423</v>
      </c>
      <c r="D124" s="3"/>
      <c r="E124" s="3"/>
      <c r="F124" s="3" t="s">
        <v>422</v>
      </c>
      <c r="G124" s="3"/>
      <c r="H124" s="3"/>
      <c r="I124" s="51"/>
      <c r="J124" s="51"/>
      <c r="K124" s="51"/>
      <c r="L124" s="51"/>
      <c r="M124" s="37"/>
      <c r="N124" s="3"/>
      <c r="O124" s="51" t="s">
        <v>113</v>
      </c>
      <c r="P124" s="51"/>
      <c r="Q124" s="51"/>
      <c r="R124" s="51"/>
      <c r="S124" s="51"/>
      <c r="T124" s="51"/>
      <c r="U124" s="51"/>
      <c r="V124" s="51"/>
      <c r="W124" s="51"/>
      <c r="X124" s="51"/>
      <c r="Y124" s="51"/>
      <c r="Z124" s="51"/>
    </row>
    <row r="125" spans="1:28" ht="17.100000000000001" customHeight="1">
      <c r="A125" s="7"/>
      <c r="B125" s="3"/>
      <c r="C125" s="3"/>
      <c r="D125" s="3"/>
      <c r="E125" s="3"/>
      <c r="F125" s="3"/>
      <c r="G125" s="3"/>
      <c r="H125" s="147"/>
      <c r="I125" s="147"/>
      <c r="J125" s="147"/>
      <c r="K125" s="147"/>
      <c r="L125" s="147"/>
      <c r="M125" s="147"/>
      <c r="N125" s="147"/>
      <c r="O125" s="147"/>
      <c r="P125" s="147"/>
      <c r="Q125" s="147"/>
      <c r="R125" s="147"/>
      <c r="S125" s="147"/>
      <c r="T125" s="147"/>
      <c r="U125" s="147"/>
      <c r="V125" s="147"/>
      <c r="W125" s="147"/>
      <c r="X125" s="147"/>
      <c r="Y125" s="147"/>
      <c r="Z125" s="147"/>
      <c r="AA125" s="147"/>
      <c r="AB125" s="3"/>
    </row>
    <row r="126" spans="1:28" ht="18" customHeight="1">
      <c r="A126" s="136" t="s">
        <v>111</v>
      </c>
      <c r="B126" s="135" t="s">
        <v>533</v>
      </c>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row>
    <row r="127" spans="1:28" ht="18" customHeight="1">
      <c r="A127" s="6"/>
      <c r="B127" s="3" t="s">
        <v>420</v>
      </c>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8" ht="18" customHeight="1">
      <c r="A128" s="7"/>
      <c r="B128" s="3" t="s">
        <v>405</v>
      </c>
      <c r="C128" s="3"/>
      <c r="D128" s="3"/>
      <c r="E128" s="3"/>
      <c r="F128" s="3"/>
      <c r="G128" s="3"/>
      <c r="H128" s="18" t="str">
        <f>項目一覧!$C$36</f>
        <v/>
      </c>
      <c r="I128" s="41"/>
      <c r="J128" s="18"/>
      <c r="K128" s="18"/>
      <c r="L128" s="18"/>
      <c r="M128" s="18"/>
      <c r="N128" s="18"/>
      <c r="O128" s="18"/>
      <c r="P128" s="18"/>
      <c r="Q128" s="18"/>
      <c r="R128" s="18"/>
      <c r="S128" s="18"/>
      <c r="T128" s="18"/>
      <c r="U128" s="18"/>
      <c r="V128" s="18"/>
      <c r="W128" s="18"/>
      <c r="X128" s="18"/>
      <c r="Y128" s="18"/>
      <c r="Z128" s="18"/>
      <c r="AA128" s="18"/>
      <c r="AB128" s="18"/>
    </row>
    <row r="129" spans="1:28" ht="18" customHeight="1">
      <c r="A129" s="7"/>
      <c r="B129" s="3" t="s">
        <v>418</v>
      </c>
      <c r="C129" s="3"/>
      <c r="D129" s="3"/>
      <c r="E129" s="3"/>
      <c r="F129" s="3"/>
      <c r="G129" s="3"/>
      <c r="H129" s="18" t="str">
        <f>項目一覧!$C$37</f>
        <v/>
      </c>
      <c r="I129" s="41"/>
      <c r="J129" s="18"/>
      <c r="K129" s="18"/>
      <c r="L129" s="18"/>
      <c r="M129" s="18"/>
      <c r="N129" s="18"/>
      <c r="O129" s="18"/>
      <c r="P129" s="18"/>
      <c r="Q129" s="18"/>
      <c r="R129" s="18"/>
      <c r="S129" s="18"/>
      <c r="T129" s="18"/>
      <c r="U129" s="18"/>
      <c r="V129" s="18"/>
      <c r="W129" s="18"/>
      <c r="X129" s="18"/>
      <c r="Y129" s="18"/>
      <c r="Z129" s="18"/>
      <c r="AA129" s="18"/>
      <c r="AB129" s="18"/>
    </row>
    <row r="130" spans="1:28" ht="18" customHeight="1">
      <c r="A130" s="7"/>
      <c r="B130" s="3" t="s">
        <v>403</v>
      </c>
      <c r="C130" s="3"/>
      <c r="D130" s="3"/>
      <c r="E130" s="3"/>
      <c r="F130" s="3"/>
      <c r="G130" s="3"/>
      <c r="H130" s="18" t="str">
        <f>項目一覧!$C$38</f>
        <v/>
      </c>
      <c r="I130" s="41"/>
      <c r="J130" s="18"/>
      <c r="K130" s="18"/>
      <c r="L130" s="18"/>
      <c r="M130" s="18"/>
      <c r="N130" s="18"/>
      <c r="O130" s="18"/>
      <c r="P130" s="18"/>
      <c r="Q130" s="18"/>
      <c r="R130" s="18"/>
      <c r="S130" s="18"/>
      <c r="T130" s="18"/>
      <c r="U130" s="18"/>
      <c r="V130" s="18"/>
      <c r="W130" s="18"/>
      <c r="X130" s="18"/>
      <c r="Y130" s="18"/>
      <c r="Z130" s="18"/>
      <c r="AA130" s="18"/>
      <c r="AB130" s="18"/>
    </row>
    <row r="131" spans="1:28" ht="18" customHeight="1">
      <c r="A131" s="7"/>
      <c r="B131" s="3" t="s">
        <v>402</v>
      </c>
      <c r="C131" s="3"/>
      <c r="D131" s="3"/>
      <c r="E131" s="3"/>
      <c r="F131" s="3"/>
      <c r="G131" s="3"/>
      <c r="H131" s="1489" t="str">
        <f>項目一覧!$C$39</f>
        <v/>
      </c>
      <c r="I131" s="1489"/>
      <c r="J131" s="1489"/>
      <c r="K131" s="1489"/>
      <c r="L131" s="1489"/>
      <c r="M131" s="1489"/>
      <c r="N131" s="1489"/>
      <c r="O131" s="1489"/>
      <c r="P131" s="1489"/>
      <c r="Q131" s="1489"/>
      <c r="R131" s="1489"/>
      <c r="S131" s="1489"/>
      <c r="T131" s="1489"/>
      <c r="U131" s="1489"/>
      <c r="V131" s="1489"/>
      <c r="W131" s="1489"/>
      <c r="X131" s="1489"/>
      <c r="Y131" s="1489"/>
      <c r="Z131" s="1489"/>
      <c r="AA131" s="1489"/>
      <c r="AB131" s="1489"/>
    </row>
    <row r="132" spans="1:28" ht="18" customHeight="1">
      <c r="A132" s="7"/>
      <c r="B132" s="3" t="s">
        <v>401</v>
      </c>
      <c r="C132" s="3"/>
      <c r="D132" s="3"/>
      <c r="E132" s="3"/>
      <c r="F132" s="3"/>
      <c r="G132" s="3"/>
      <c r="H132" s="18" t="str">
        <f>項目一覧!$C$40</f>
        <v/>
      </c>
      <c r="I132" s="41"/>
      <c r="J132" s="18"/>
      <c r="K132" s="18"/>
      <c r="L132" s="18"/>
      <c r="M132" s="18"/>
      <c r="N132" s="18"/>
      <c r="O132" s="18"/>
      <c r="P132" s="18"/>
      <c r="Q132" s="18"/>
      <c r="R132" s="18"/>
      <c r="S132" s="18"/>
      <c r="T132" s="18"/>
      <c r="U132" s="18"/>
      <c r="V132" s="18"/>
      <c r="W132" s="18"/>
      <c r="X132" s="18"/>
      <c r="Y132" s="18"/>
      <c r="Z132" s="18"/>
      <c r="AA132" s="18"/>
      <c r="AB132" s="18"/>
    </row>
    <row r="133" spans="1:28" ht="18" customHeight="1">
      <c r="A133" s="7"/>
      <c r="B133" s="3" t="s">
        <v>417</v>
      </c>
      <c r="C133" s="3"/>
      <c r="D133" s="3"/>
      <c r="E133" s="3"/>
      <c r="F133" s="3"/>
      <c r="G133" s="3"/>
      <c r="H133" s="1512" t="str">
        <f>項目一覧!$C$41</f>
        <v/>
      </c>
      <c r="I133" s="1512"/>
      <c r="J133" s="1512"/>
      <c r="K133" s="1512"/>
      <c r="L133" s="1512"/>
      <c r="M133" s="1512"/>
      <c r="N133" s="1512"/>
      <c r="O133" s="1512"/>
      <c r="P133" s="1512"/>
      <c r="Q133" s="1512"/>
      <c r="R133" s="1512"/>
      <c r="S133" s="18"/>
      <c r="T133" s="18"/>
      <c r="U133" s="18"/>
      <c r="V133" s="18"/>
      <c r="W133" s="18"/>
      <c r="X133" s="18"/>
      <c r="Y133" s="18"/>
      <c r="Z133" s="18"/>
      <c r="AA133" s="18"/>
      <c r="AB133" s="41"/>
    </row>
    <row r="134" spans="1:28" ht="18" customHeight="1">
      <c r="A134" s="7"/>
      <c r="B134" s="34" t="s">
        <v>416</v>
      </c>
      <c r="C134" s="3"/>
      <c r="D134" s="3"/>
      <c r="E134" s="3"/>
      <c r="F134" s="3"/>
      <c r="G134" s="3"/>
      <c r="H134" s="18"/>
      <c r="I134" s="1490" t="str">
        <f>項目一覧!$C$42</f>
        <v/>
      </c>
      <c r="J134" s="1490"/>
      <c r="K134" s="1490"/>
      <c r="L134" s="1490"/>
      <c r="M134" s="1490"/>
      <c r="N134" s="1490"/>
      <c r="O134" s="1490"/>
      <c r="P134" s="1490"/>
      <c r="Q134" s="1490"/>
      <c r="R134" s="1490"/>
      <c r="S134" s="1490"/>
      <c r="T134" s="1490"/>
      <c r="U134" s="1490"/>
      <c r="V134" s="1490"/>
      <c r="W134" s="1490"/>
      <c r="X134" s="1490"/>
      <c r="Y134" s="1490"/>
      <c r="Z134" s="1490"/>
      <c r="AA134" s="1490"/>
      <c r="AB134" s="1490"/>
    </row>
    <row r="135" spans="1:28" ht="18" customHeight="1">
      <c r="A135" s="7"/>
      <c r="B135" s="3"/>
      <c r="C135" s="3"/>
      <c r="D135" s="3"/>
      <c r="E135" s="3"/>
      <c r="F135" s="3"/>
      <c r="G135" s="3"/>
      <c r="H135" s="18"/>
      <c r="I135" s="1490"/>
      <c r="J135" s="1490"/>
      <c r="K135" s="1490"/>
      <c r="L135" s="1490"/>
      <c r="M135" s="1490"/>
      <c r="N135" s="1490"/>
      <c r="O135" s="1490"/>
      <c r="P135" s="1490"/>
      <c r="Q135" s="1490"/>
      <c r="R135" s="1490"/>
      <c r="S135" s="1490"/>
      <c r="T135" s="1490"/>
      <c r="U135" s="1490"/>
      <c r="V135" s="1490"/>
      <c r="W135" s="1490"/>
      <c r="X135" s="1490"/>
      <c r="Y135" s="1490"/>
      <c r="Z135" s="1490"/>
      <c r="AA135" s="1490"/>
      <c r="AB135" s="1490"/>
    </row>
    <row r="136" spans="1:28" ht="18" customHeight="1">
      <c r="A136" s="6"/>
      <c r="B136" s="3" t="s">
        <v>419</v>
      </c>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8" ht="18" customHeight="1">
      <c r="A137" s="7"/>
      <c r="B137" s="3" t="s">
        <v>405</v>
      </c>
      <c r="C137" s="3"/>
      <c r="D137" s="3"/>
      <c r="E137" s="3"/>
      <c r="F137" s="3"/>
      <c r="G137" s="3"/>
      <c r="H137" s="18" t="str">
        <f>項目一覧!$C$231</f>
        <v/>
      </c>
      <c r="I137" s="41"/>
      <c r="J137" s="18"/>
      <c r="K137" s="18"/>
      <c r="L137" s="18"/>
      <c r="M137" s="18"/>
      <c r="N137" s="18"/>
      <c r="O137" s="18"/>
      <c r="P137" s="18"/>
      <c r="Q137" s="18"/>
      <c r="R137" s="18"/>
      <c r="S137" s="18"/>
      <c r="T137" s="18"/>
      <c r="U137" s="18"/>
      <c r="V137" s="18"/>
      <c r="W137" s="18"/>
      <c r="X137" s="18"/>
      <c r="Y137" s="18"/>
      <c r="Z137" s="18"/>
      <c r="AA137" s="18"/>
      <c r="AB137" s="41"/>
    </row>
    <row r="138" spans="1:28" ht="18" customHeight="1">
      <c r="A138" s="7"/>
      <c r="B138" s="3" t="s">
        <v>418</v>
      </c>
      <c r="C138" s="3"/>
      <c r="D138" s="3"/>
      <c r="E138" s="3"/>
      <c r="F138" s="3"/>
      <c r="G138" s="3"/>
      <c r="H138" s="18" t="str">
        <f>項目一覧!$C$232</f>
        <v/>
      </c>
      <c r="I138" s="41"/>
      <c r="J138" s="18"/>
      <c r="K138" s="18"/>
      <c r="L138" s="18"/>
      <c r="M138" s="18"/>
      <c r="N138" s="18"/>
      <c r="O138" s="18"/>
      <c r="P138" s="18"/>
      <c r="Q138" s="18"/>
      <c r="R138" s="18"/>
      <c r="S138" s="18"/>
      <c r="T138" s="18"/>
      <c r="U138" s="18"/>
      <c r="V138" s="18"/>
      <c r="W138" s="18"/>
      <c r="X138" s="18"/>
      <c r="Y138" s="18"/>
      <c r="Z138" s="18"/>
      <c r="AA138" s="18"/>
      <c r="AB138" s="41"/>
    </row>
    <row r="139" spans="1:28" ht="18" customHeight="1">
      <c r="A139" s="7"/>
      <c r="B139" s="3" t="s">
        <v>403</v>
      </c>
      <c r="C139" s="3"/>
      <c r="D139" s="3"/>
      <c r="E139" s="3"/>
      <c r="F139" s="3"/>
      <c r="G139" s="3"/>
      <c r="H139" s="18" t="str">
        <f>項目一覧!$C$233</f>
        <v/>
      </c>
      <c r="I139" s="41"/>
      <c r="J139" s="18"/>
      <c r="K139" s="18"/>
      <c r="L139" s="18"/>
      <c r="M139" s="18"/>
      <c r="N139" s="18"/>
      <c r="O139" s="18"/>
      <c r="P139" s="18"/>
      <c r="Q139" s="18"/>
      <c r="R139" s="18"/>
      <c r="S139" s="18"/>
      <c r="T139" s="18"/>
      <c r="U139" s="18"/>
      <c r="V139" s="18"/>
      <c r="W139" s="18"/>
      <c r="X139" s="18"/>
      <c r="Y139" s="18"/>
      <c r="Z139" s="18"/>
      <c r="AA139" s="18"/>
      <c r="AB139" s="41"/>
    </row>
    <row r="140" spans="1:28" ht="18" customHeight="1">
      <c r="A140" s="7"/>
      <c r="B140" s="3" t="s">
        <v>402</v>
      </c>
      <c r="C140" s="3"/>
      <c r="D140" s="3"/>
      <c r="E140" s="3"/>
      <c r="F140" s="3"/>
      <c r="G140" s="3"/>
      <c r="H140" s="1489" t="str">
        <f>項目一覧!$C$234</f>
        <v/>
      </c>
      <c r="I140" s="1489"/>
      <c r="J140" s="1489"/>
      <c r="K140" s="1489"/>
      <c r="L140" s="1489"/>
      <c r="M140" s="1489"/>
      <c r="N140" s="1489"/>
      <c r="O140" s="1489"/>
      <c r="P140" s="1489"/>
      <c r="Q140" s="1489"/>
      <c r="R140" s="1489"/>
      <c r="S140" s="1489"/>
      <c r="T140" s="1489"/>
      <c r="U140" s="1489"/>
      <c r="V140" s="1489"/>
      <c r="W140" s="1489"/>
      <c r="X140" s="1489"/>
      <c r="Y140" s="1489"/>
      <c r="Z140" s="1489"/>
      <c r="AA140" s="1489"/>
      <c r="AB140" s="41"/>
    </row>
    <row r="141" spans="1:28" ht="18" customHeight="1">
      <c r="A141" s="7"/>
      <c r="B141" s="3" t="s">
        <v>401</v>
      </c>
      <c r="C141" s="3"/>
      <c r="D141" s="3"/>
      <c r="E141" s="3"/>
      <c r="F141" s="3"/>
      <c r="G141" s="3"/>
      <c r="H141" s="18" t="str">
        <f>項目一覧!$C$235</f>
        <v/>
      </c>
      <c r="I141" s="41"/>
      <c r="J141" s="18"/>
      <c r="K141" s="18"/>
      <c r="L141" s="18"/>
      <c r="M141" s="18"/>
      <c r="N141" s="18"/>
      <c r="O141" s="18"/>
      <c r="P141" s="18"/>
      <c r="Q141" s="18"/>
      <c r="R141" s="18"/>
      <c r="S141" s="18"/>
      <c r="T141" s="18"/>
      <c r="U141" s="18"/>
      <c r="V141" s="18"/>
      <c r="W141" s="18"/>
      <c r="X141" s="18"/>
      <c r="Y141" s="18"/>
      <c r="Z141" s="18"/>
      <c r="AA141" s="18"/>
      <c r="AB141" s="41"/>
    </row>
    <row r="142" spans="1:28" ht="18" customHeight="1">
      <c r="A142" s="7"/>
      <c r="B142" s="3" t="s">
        <v>417</v>
      </c>
      <c r="C142" s="3"/>
      <c r="D142" s="3"/>
      <c r="E142" s="3"/>
      <c r="F142" s="3"/>
      <c r="G142" s="3"/>
      <c r="H142" s="18" t="str">
        <f>項目一覧!$C$236</f>
        <v/>
      </c>
      <c r="I142" s="41"/>
      <c r="J142" s="18"/>
      <c r="K142" s="18"/>
      <c r="L142" s="18"/>
      <c r="M142" s="18"/>
      <c r="N142" s="18"/>
      <c r="O142" s="18"/>
      <c r="P142" s="18"/>
      <c r="Q142" s="18"/>
      <c r="R142" s="18"/>
      <c r="S142" s="18"/>
      <c r="T142" s="18"/>
      <c r="U142" s="18"/>
      <c r="V142" s="18"/>
      <c r="W142" s="18"/>
      <c r="X142" s="18"/>
      <c r="Y142" s="18"/>
      <c r="Z142" s="18"/>
      <c r="AA142" s="18"/>
      <c r="AB142" s="41"/>
    </row>
    <row r="143" spans="1:28" ht="18" customHeight="1">
      <c r="A143" s="7"/>
      <c r="B143" s="34" t="s">
        <v>416</v>
      </c>
      <c r="C143" s="3"/>
      <c r="D143" s="3"/>
      <c r="E143" s="3"/>
      <c r="F143" s="3"/>
      <c r="G143" s="3"/>
      <c r="H143" s="18"/>
      <c r="I143" s="1490" t="str">
        <f>項目一覧!$C$237</f>
        <v/>
      </c>
      <c r="J143" s="1490"/>
      <c r="K143" s="1490"/>
      <c r="L143" s="1490"/>
      <c r="M143" s="1490"/>
      <c r="N143" s="1490"/>
      <c r="O143" s="1490"/>
      <c r="P143" s="1490"/>
      <c r="Q143" s="1490"/>
      <c r="R143" s="1490"/>
      <c r="S143" s="1490"/>
      <c r="T143" s="1490"/>
      <c r="U143" s="1490"/>
      <c r="V143" s="1490"/>
      <c r="W143" s="1490"/>
      <c r="X143" s="1490"/>
      <c r="Y143" s="1490"/>
      <c r="Z143" s="1490"/>
      <c r="AA143" s="1490"/>
      <c r="AB143" s="1490"/>
    </row>
    <row r="144" spans="1:28" ht="18" customHeight="1">
      <c r="A144" s="6"/>
      <c r="B144" s="3"/>
      <c r="C144" s="3"/>
      <c r="D144" s="3"/>
      <c r="E144" s="3"/>
      <c r="F144" s="3"/>
      <c r="G144" s="3"/>
      <c r="H144" s="18"/>
      <c r="I144" s="1490"/>
      <c r="J144" s="1490"/>
      <c r="K144" s="1490"/>
      <c r="L144" s="1490"/>
      <c r="M144" s="1490"/>
      <c r="N144" s="1490"/>
      <c r="O144" s="1490"/>
      <c r="P144" s="1490"/>
      <c r="Q144" s="1490"/>
      <c r="R144" s="1490"/>
      <c r="S144" s="1490"/>
      <c r="T144" s="1490"/>
      <c r="U144" s="1490"/>
      <c r="V144" s="1490"/>
      <c r="W144" s="1490"/>
      <c r="X144" s="1490"/>
      <c r="Y144" s="1490"/>
      <c r="Z144" s="1490"/>
      <c r="AA144" s="1490"/>
      <c r="AB144" s="1490"/>
    </row>
    <row r="145" spans="1:28" ht="18" customHeight="1">
      <c r="A145" s="7"/>
      <c r="B145" s="3" t="s">
        <v>405</v>
      </c>
      <c r="C145" s="3"/>
      <c r="D145" s="3"/>
      <c r="E145" s="3"/>
      <c r="F145" s="3"/>
      <c r="G145" s="3"/>
      <c r="H145" s="18" t="str">
        <f>項目一覧!$C$238</f>
        <v/>
      </c>
      <c r="I145" s="41"/>
      <c r="J145" s="18"/>
      <c r="K145" s="18"/>
      <c r="L145" s="18"/>
      <c r="M145" s="18"/>
      <c r="N145" s="18"/>
      <c r="O145" s="18"/>
      <c r="P145" s="18"/>
      <c r="Q145" s="18"/>
      <c r="R145" s="18"/>
      <c r="S145" s="18"/>
      <c r="T145" s="18"/>
      <c r="U145" s="18"/>
      <c r="V145" s="18"/>
      <c r="W145" s="18"/>
      <c r="X145" s="18"/>
      <c r="Y145" s="18"/>
      <c r="Z145" s="18"/>
      <c r="AA145" s="18"/>
      <c r="AB145" s="41"/>
    </row>
    <row r="146" spans="1:28" ht="18" customHeight="1">
      <c r="A146" s="7"/>
      <c r="B146" s="3" t="s">
        <v>418</v>
      </c>
      <c r="C146" s="3"/>
      <c r="D146" s="3"/>
      <c r="E146" s="3"/>
      <c r="F146" s="3"/>
      <c r="G146" s="3"/>
      <c r="H146" s="18" t="str">
        <f>項目一覧!$C$239</f>
        <v/>
      </c>
      <c r="I146" s="41"/>
      <c r="J146" s="18"/>
      <c r="K146" s="18"/>
      <c r="L146" s="18"/>
      <c r="M146" s="18"/>
      <c r="N146" s="18"/>
      <c r="O146" s="18"/>
      <c r="P146" s="18"/>
      <c r="Q146" s="18"/>
      <c r="R146" s="18"/>
      <c r="S146" s="18"/>
      <c r="T146" s="18"/>
      <c r="U146" s="18"/>
      <c r="V146" s="18"/>
      <c r="W146" s="18"/>
      <c r="X146" s="18"/>
      <c r="Y146" s="18"/>
      <c r="Z146" s="18"/>
      <c r="AA146" s="18"/>
      <c r="AB146" s="41"/>
    </row>
    <row r="147" spans="1:28" ht="18" customHeight="1">
      <c r="A147" s="7"/>
      <c r="B147" s="3" t="s">
        <v>403</v>
      </c>
      <c r="C147" s="3"/>
      <c r="D147" s="3"/>
      <c r="E147" s="3"/>
      <c r="F147" s="3"/>
      <c r="G147" s="3"/>
      <c r="H147" s="18" t="str">
        <f>項目一覧!$C$240</f>
        <v/>
      </c>
      <c r="I147" s="41"/>
      <c r="J147" s="18"/>
      <c r="K147" s="18"/>
      <c r="L147" s="18"/>
      <c r="M147" s="18"/>
      <c r="N147" s="18"/>
      <c r="O147" s="18"/>
      <c r="P147" s="18"/>
      <c r="Q147" s="18"/>
      <c r="R147" s="18"/>
      <c r="S147" s="18"/>
      <c r="T147" s="18"/>
      <c r="U147" s="18"/>
      <c r="V147" s="18"/>
      <c r="W147" s="18"/>
      <c r="X147" s="18"/>
      <c r="Y147" s="18"/>
      <c r="Z147" s="18"/>
      <c r="AA147" s="18"/>
      <c r="AB147" s="41"/>
    </row>
    <row r="148" spans="1:28" ht="18" customHeight="1">
      <c r="A148" s="7"/>
      <c r="B148" s="3" t="s">
        <v>402</v>
      </c>
      <c r="C148" s="3"/>
      <c r="D148" s="3"/>
      <c r="E148" s="3"/>
      <c r="F148" s="3"/>
      <c r="G148" s="3"/>
      <c r="H148" s="1489" t="str">
        <f>項目一覧!$C$241</f>
        <v/>
      </c>
      <c r="I148" s="1489"/>
      <c r="J148" s="1489"/>
      <c r="K148" s="1489"/>
      <c r="L148" s="1489"/>
      <c r="M148" s="1489"/>
      <c r="N148" s="1489"/>
      <c r="O148" s="1489"/>
      <c r="P148" s="1489"/>
      <c r="Q148" s="1489"/>
      <c r="R148" s="1489"/>
      <c r="S148" s="1489"/>
      <c r="T148" s="1489"/>
      <c r="U148" s="1489"/>
      <c r="V148" s="1489"/>
      <c r="W148" s="1489"/>
      <c r="X148" s="1489"/>
      <c r="Y148" s="1489"/>
      <c r="Z148" s="1489"/>
      <c r="AA148" s="1489"/>
      <c r="AB148" s="41"/>
    </row>
    <row r="149" spans="1:28" ht="18" customHeight="1">
      <c r="A149" s="7"/>
      <c r="B149" s="3" t="s">
        <v>401</v>
      </c>
      <c r="C149" s="3"/>
      <c r="D149" s="3"/>
      <c r="E149" s="3"/>
      <c r="F149" s="3"/>
      <c r="G149" s="3"/>
      <c r="H149" s="18" t="str">
        <f>項目一覧!$C$242</f>
        <v/>
      </c>
      <c r="I149" s="41"/>
      <c r="J149" s="18"/>
      <c r="K149" s="18"/>
      <c r="L149" s="18"/>
      <c r="M149" s="18"/>
      <c r="N149" s="18"/>
      <c r="O149" s="18"/>
      <c r="P149" s="18"/>
      <c r="Q149" s="18"/>
      <c r="R149" s="18"/>
      <c r="S149" s="18"/>
      <c r="T149" s="18"/>
      <c r="U149" s="18"/>
      <c r="V149" s="18"/>
      <c r="W149" s="18"/>
      <c r="X149" s="18"/>
      <c r="Y149" s="18"/>
      <c r="Z149" s="18"/>
      <c r="AA149" s="18"/>
      <c r="AB149" s="41"/>
    </row>
    <row r="150" spans="1:28" ht="18" customHeight="1">
      <c r="A150" s="7"/>
      <c r="B150" s="3" t="s">
        <v>417</v>
      </c>
      <c r="C150" s="3"/>
      <c r="D150" s="3"/>
      <c r="E150" s="3"/>
      <c r="F150" s="3"/>
      <c r="G150" s="3"/>
      <c r="H150" s="18" t="str">
        <f>項目一覧!$C$243</f>
        <v/>
      </c>
      <c r="I150" s="41"/>
      <c r="J150" s="18"/>
      <c r="K150" s="18"/>
      <c r="L150" s="18"/>
      <c r="M150" s="18"/>
      <c r="N150" s="18"/>
      <c r="O150" s="18"/>
      <c r="P150" s="18"/>
      <c r="Q150" s="18"/>
      <c r="R150" s="18"/>
      <c r="S150" s="18"/>
      <c r="T150" s="18"/>
      <c r="U150" s="18"/>
      <c r="V150" s="18"/>
      <c r="W150" s="18"/>
      <c r="X150" s="18"/>
      <c r="Y150" s="18"/>
      <c r="Z150" s="18"/>
      <c r="AA150" s="18"/>
      <c r="AB150" s="41"/>
    </row>
    <row r="151" spans="1:28" ht="18" customHeight="1">
      <c r="A151" s="7"/>
      <c r="B151" s="34" t="s">
        <v>416</v>
      </c>
      <c r="C151" s="3"/>
      <c r="D151" s="3"/>
      <c r="E151" s="3"/>
      <c r="F151" s="3"/>
      <c r="G151" s="3"/>
      <c r="H151" s="18"/>
      <c r="I151" s="1490" t="str">
        <f>項目一覧!$C$244</f>
        <v/>
      </c>
      <c r="J151" s="1490"/>
      <c r="K151" s="1490"/>
      <c r="L151" s="1490"/>
      <c r="M151" s="1490"/>
      <c r="N151" s="1490"/>
      <c r="O151" s="1490"/>
      <c r="P151" s="1490"/>
      <c r="Q151" s="1490"/>
      <c r="R151" s="1490"/>
      <c r="S151" s="1490"/>
      <c r="T151" s="1490"/>
      <c r="U151" s="1490"/>
      <c r="V151" s="1490"/>
      <c r="W151" s="1490"/>
      <c r="X151" s="1490"/>
      <c r="Y151" s="1490"/>
      <c r="Z151" s="1490"/>
      <c r="AA151" s="1490"/>
      <c r="AB151" s="1490"/>
    </row>
    <row r="152" spans="1:28" ht="18" customHeight="1">
      <c r="A152" s="6"/>
      <c r="B152" s="3"/>
      <c r="C152" s="3"/>
      <c r="D152" s="3"/>
      <c r="E152" s="3"/>
      <c r="F152" s="3"/>
      <c r="G152" s="3"/>
      <c r="H152" s="18"/>
      <c r="I152" s="1490"/>
      <c r="J152" s="1490"/>
      <c r="K152" s="1490"/>
      <c r="L152" s="1490"/>
      <c r="M152" s="1490"/>
      <c r="N152" s="1490"/>
      <c r="O152" s="1490"/>
      <c r="P152" s="1490"/>
      <c r="Q152" s="1490"/>
      <c r="R152" s="1490"/>
      <c r="S152" s="1490"/>
      <c r="T152" s="1490"/>
      <c r="U152" s="1490"/>
      <c r="V152" s="1490"/>
      <c r="W152" s="1490"/>
      <c r="X152" s="1490"/>
      <c r="Y152" s="1490"/>
      <c r="Z152" s="1490"/>
      <c r="AA152" s="1490"/>
      <c r="AB152" s="1490"/>
    </row>
    <row r="153" spans="1:28" ht="18" customHeight="1">
      <c r="A153" s="7"/>
      <c r="B153" s="3" t="s">
        <v>405</v>
      </c>
      <c r="C153" s="3"/>
      <c r="D153" s="3"/>
      <c r="E153" s="3"/>
      <c r="F153" s="3"/>
      <c r="G153" s="3"/>
      <c r="H153" s="18" t="str">
        <f>項目一覧!$C$245</f>
        <v/>
      </c>
      <c r="I153" s="41"/>
      <c r="J153" s="18"/>
      <c r="K153" s="18"/>
      <c r="L153" s="18"/>
      <c r="M153" s="18"/>
      <c r="N153" s="18"/>
      <c r="O153" s="18"/>
      <c r="P153" s="18"/>
      <c r="Q153" s="18"/>
      <c r="R153" s="18"/>
      <c r="S153" s="18"/>
      <c r="T153" s="18"/>
      <c r="U153" s="18"/>
      <c r="V153" s="18"/>
      <c r="W153" s="18"/>
      <c r="X153" s="18"/>
      <c r="Y153" s="18"/>
      <c r="Z153" s="18"/>
      <c r="AA153" s="18"/>
      <c r="AB153" s="41"/>
    </row>
    <row r="154" spans="1:28" ht="18" customHeight="1">
      <c r="A154" s="7"/>
      <c r="B154" s="3" t="s">
        <v>418</v>
      </c>
      <c r="C154" s="3"/>
      <c r="D154" s="3"/>
      <c r="E154" s="3"/>
      <c r="F154" s="3"/>
      <c r="G154" s="3"/>
      <c r="H154" s="18" t="str">
        <f>項目一覧!$C$246</f>
        <v/>
      </c>
      <c r="I154" s="41"/>
      <c r="J154" s="18"/>
      <c r="K154" s="18"/>
      <c r="L154" s="18"/>
      <c r="M154" s="18"/>
      <c r="N154" s="18"/>
      <c r="O154" s="18"/>
      <c r="P154" s="18"/>
      <c r="Q154" s="18"/>
      <c r="R154" s="18"/>
      <c r="S154" s="18"/>
      <c r="T154" s="18"/>
      <c r="U154" s="18"/>
      <c r="V154" s="18"/>
      <c r="W154" s="18"/>
      <c r="X154" s="18"/>
      <c r="Y154" s="18"/>
      <c r="Z154" s="18"/>
      <c r="AA154" s="18"/>
      <c r="AB154" s="41"/>
    </row>
    <row r="155" spans="1:28" ht="18" customHeight="1">
      <c r="A155" s="7"/>
      <c r="B155" s="3" t="s">
        <v>403</v>
      </c>
      <c r="C155" s="3"/>
      <c r="D155" s="3"/>
      <c r="E155" s="3"/>
      <c r="F155" s="3"/>
      <c r="G155" s="3"/>
      <c r="H155" s="18" t="str">
        <f>項目一覧!$C$247</f>
        <v/>
      </c>
      <c r="I155" s="41"/>
      <c r="J155" s="18"/>
      <c r="K155" s="18"/>
      <c r="L155" s="18"/>
      <c r="M155" s="18"/>
      <c r="N155" s="18"/>
      <c r="O155" s="18"/>
      <c r="P155" s="18"/>
      <c r="Q155" s="18"/>
      <c r="R155" s="18"/>
      <c r="S155" s="18"/>
      <c r="T155" s="18"/>
      <c r="U155" s="18"/>
      <c r="V155" s="18"/>
      <c r="W155" s="18"/>
      <c r="X155" s="18"/>
      <c r="Y155" s="18"/>
      <c r="Z155" s="18"/>
      <c r="AA155" s="18"/>
      <c r="AB155" s="41"/>
    </row>
    <row r="156" spans="1:28" ht="18" customHeight="1">
      <c r="A156" s="7"/>
      <c r="B156" s="3" t="s">
        <v>402</v>
      </c>
      <c r="C156" s="3"/>
      <c r="D156" s="3"/>
      <c r="E156" s="3"/>
      <c r="F156" s="3"/>
      <c r="G156" s="3"/>
      <c r="H156" s="1489" t="str">
        <f>項目一覧!$C$248</f>
        <v/>
      </c>
      <c r="I156" s="1489"/>
      <c r="J156" s="1489"/>
      <c r="K156" s="1489"/>
      <c r="L156" s="1489"/>
      <c r="M156" s="1489"/>
      <c r="N156" s="1489"/>
      <c r="O156" s="1489"/>
      <c r="P156" s="1489"/>
      <c r="Q156" s="1489"/>
      <c r="R156" s="1489"/>
      <c r="S156" s="1489"/>
      <c r="T156" s="1489"/>
      <c r="U156" s="1489"/>
      <c r="V156" s="1489"/>
      <c r="W156" s="1489"/>
      <c r="X156" s="1489"/>
      <c r="Y156" s="1489"/>
      <c r="Z156" s="1489"/>
      <c r="AA156" s="1489"/>
      <c r="AB156" s="41"/>
    </row>
    <row r="157" spans="1:28" ht="18" customHeight="1">
      <c r="A157" s="7"/>
      <c r="B157" s="3" t="s">
        <v>401</v>
      </c>
      <c r="C157" s="3"/>
      <c r="D157" s="3"/>
      <c r="E157" s="3"/>
      <c r="F157" s="3"/>
      <c r="G157" s="3"/>
      <c r="H157" s="18" t="str">
        <f>項目一覧!$C$249</f>
        <v/>
      </c>
      <c r="I157" s="41"/>
      <c r="J157" s="18"/>
      <c r="K157" s="18"/>
      <c r="L157" s="18"/>
      <c r="M157" s="18"/>
      <c r="N157" s="18"/>
      <c r="O157" s="18"/>
      <c r="P157" s="18"/>
      <c r="Q157" s="18"/>
      <c r="R157" s="18"/>
      <c r="S157" s="18"/>
      <c r="T157" s="18"/>
      <c r="U157" s="18"/>
      <c r="V157" s="18"/>
      <c r="W157" s="18"/>
      <c r="X157" s="18"/>
      <c r="Y157" s="18"/>
      <c r="Z157" s="18"/>
      <c r="AA157" s="18"/>
      <c r="AB157" s="41"/>
    </row>
    <row r="158" spans="1:28" ht="18" customHeight="1">
      <c r="A158" s="7"/>
      <c r="B158" s="3" t="s">
        <v>417</v>
      </c>
      <c r="C158" s="3"/>
      <c r="D158" s="3"/>
      <c r="E158" s="3"/>
      <c r="F158" s="3"/>
      <c r="G158" s="3"/>
      <c r="H158" s="18" t="str">
        <f>項目一覧!$C$250</f>
        <v/>
      </c>
      <c r="I158" s="41"/>
      <c r="J158" s="18"/>
      <c r="K158" s="18"/>
      <c r="L158" s="18"/>
      <c r="M158" s="18"/>
      <c r="N158" s="18"/>
      <c r="O158" s="18"/>
      <c r="P158" s="18"/>
      <c r="Q158" s="18"/>
      <c r="R158" s="18"/>
      <c r="S158" s="18"/>
      <c r="T158" s="18"/>
      <c r="U158" s="18"/>
      <c r="V158" s="18"/>
      <c r="W158" s="18"/>
      <c r="X158" s="18"/>
      <c r="Y158" s="18"/>
      <c r="Z158" s="18"/>
      <c r="AA158" s="18"/>
      <c r="AB158" s="41"/>
    </row>
    <row r="159" spans="1:28" ht="18" customHeight="1">
      <c r="A159" s="7"/>
      <c r="B159" s="34" t="s">
        <v>416</v>
      </c>
      <c r="C159" s="3"/>
      <c r="D159" s="3"/>
      <c r="E159" s="3"/>
      <c r="F159" s="3"/>
      <c r="G159" s="3"/>
      <c r="H159" s="18"/>
      <c r="I159" s="1490" t="str">
        <f>項目一覧!$C$251</f>
        <v/>
      </c>
      <c r="J159" s="1490"/>
      <c r="K159" s="1490"/>
      <c r="L159" s="1490"/>
      <c r="M159" s="1490"/>
      <c r="N159" s="1490"/>
      <c r="O159" s="1490"/>
      <c r="P159" s="1490"/>
      <c r="Q159" s="1490"/>
      <c r="R159" s="1490"/>
      <c r="S159" s="1490"/>
      <c r="T159" s="1490"/>
      <c r="U159" s="1490"/>
      <c r="V159" s="1490"/>
      <c r="W159" s="1490"/>
      <c r="X159" s="1490"/>
      <c r="Y159" s="1490"/>
      <c r="Z159" s="1490"/>
      <c r="AA159" s="1490"/>
      <c r="AB159" s="1490"/>
    </row>
    <row r="160" spans="1:28" ht="18" customHeight="1">
      <c r="A160" s="31"/>
      <c r="B160" s="15"/>
      <c r="C160" s="15"/>
      <c r="D160" s="15"/>
      <c r="E160" s="15"/>
      <c r="F160" s="15"/>
      <c r="G160" s="15"/>
      <c r="H160" s="27"/>
      <c r="I160" s="1513"/>
      <c r="J160" s="1513"/>
      <c r="K160" s="1513"/>
      <c r="L160" s="1513"/>
      <c r="M160" s="1513"/>
      <c r="N160" s="1513"/>
      <c r="O160" s="1513"/>
      <c r="P160" s="1513"/>
      <c r="Q160" s="1513"/>
      <c r="R160" s="1513"/>
      <c r="S160" s="1513"/>
      <c r="T160" s="1513"/>
      <c r="U160" s="1513"/>
      <c r="V160" s="1513"/>
      <c r="W160" s="1513"/>
      <c r="X160" s="1513"/>
      <c r="Y160" s="1513"/>
      <c r="Z160" s="1513"/>
      <c r="AA160" s="1513"/>
      <c r="AB160" s="1513"/>
    </row>
    <row r="161" spans="1:28" ht="18" customHeight="1">
      <c r="A161" s="17" t="s">
        <v>111</v>
      </c>
      <c r="B161" s="16" t="s">
        <v>415</v>
      </c>
      <c r="C161" s="16"/>
      <c r="D161" s="16"/>
      <c r="E161" s="16"/>
      <c r="F161" s="16"/>
      <c r="G161" s="16"/>
      <c r="H161" s="63"/>
      <c r="I161" s="63"/>
      <c r="J161" s="63"/>
      <c r="K161" s="63"/>
      <c r="L161" s="63"/>
      <c r="M161" s="63"/>
      <c r="N161" s="63"/>
      <c r="O161" s="63"/>
      <c r="P161" s="63"/>
      <c r="Q161" s="63"/>
      <c r="R161" s="63"/>
      <c r="S161" s="63"/>
      <c r="T161" s="63"/>
      <c r="U161" s="63"/>
      <c r="V161" s="63"/>
      <c r="W161" s="63"/>
      <c r="X161" s="63"/>
      <c r="Y161" s="63"/>
      <c r="Z161" s="63"/>
      <c r="AA161" s="63"/>
      <c r="AB161" s="63"/>
    </row>
    <row r="162" spans="1:28" ht="18" customHeight="1">
      <c r="A162" s="6"/>
      <c r="B162" s="3" t="s">
        <v>214</v>
      </c>
      <c r="C162" s="3"/>
      <c r="D162" s="3"/>
      <c r="E162" s="3"/>
      <c r="F162" s="3"/>
      <c r="G162" s="3"/>
      <c r="H162" s="18"/>
      <c r="I162" s="18"/>
      <c r="J162" s="18"/>
      <c r="K162" s="18"/>
      <c r="L162" s="18"/>
      <c r="M162" s="18"/>
      <c r="N162" s="18"/>
      <c r="O162" s="18"/>
      <c r="P162" s="18"/>
      <c r="Q162" s="18"/>
      <c r="R162" s="18"/>
      <c r="S162" s="18"/>
      <c r="T162" s="18"/>
      <c r="U162" s="18"/>
      <c r="V162" s="18"/>
      <c r="W162" s="18"/>
      <c r="X162" s="18"/>
      <c r="Y162" s="18"/>
      <c r="Z162" s="18"/>
      <c r="AA162" s="18"/>
      <c r="AB162" s="41"/>
    </row>
    <row r="163" spans="1:28" ht="18" customHeight="1">
      <c r="A163" s="7"/>
      <c r="B163" s="3" t="s">
        <v>413</v>
      </c>
      <c r="C163" s="3"/>
      <c r="D163" s="3"/>
      <c r="E163" s="3"/>
      <c r="F163" s="3"/>
      <c r="G163" s="3"/>
      <c r="H163" s="48" t="str">
        <f>IF(項目一覧!$C$43=0,"","("&amp;項目一覧!$C$43&amp;") 建築士  （"&amp;項目一覧!$C$44&amp;"）登録　第　 "&amp;項目一覧!$C$45&amp;"　号")</f>
        <v>() 建築士  （）登録　第　 　号</v>
      </c>
      <c r="I163" s="41"/>
      <c r="J163" s="18"/>
      <c r="K163" s="18"/>
      <c r="L163" s="18"/>
      <c r="M163" s="18"/>
      <c r="N163" s="18"/>
      <c r="O163" s="18"/>
      <c r="P163" s="18"/>
      <c r="Q163" s="18"/>
      <c r="R163" s="18"/>
      <c r="S163" s="18"/>
      <c r="T163" s="18"/>
      <c r="U163" s="18"/>
      <c r="V163" s="18"/>
      <c r="W163" s="18"/>
      <c r="X163" s="18"/>
      <c r="Y163" s="18"/>
      <c r="Z163" s="18"/>
      <c r="AA163" s="18"/>
      <c r="AB163" s="18"/>
    </row>
    <row r="164" spans="1:28" ht="18" customHeight="1">
      <c r="A164" s="7"/>
      <c r="B164" s="3" t="s">
        <v>412</v>
      </c>
      <c r="C164" s="3"/>
      <c r="D164" s="3"/>
      <c r="E164" s="3"/>
      <c r="F164" s="3"/>
      <c r="G164" s="3"/>
      <c r="H164" s="18" t="str">
        <f>項目一覧!$C$46</f>
        <v/>
      </c>
      <c r="I164" s="41"/>
      <c r="J164" s="18"/>
      <c r="K164" s="18"/>
      <c r="L164" s="18"/>
      <c r="M164" s="18"/>
      <c r="N164" s="18"/>
      <c r="O164" s="18"/>
      <c r="P164" s="18"/>
      <c r="Q164" s="18"/>
      <c r="R164" s="18"/>
      <c r="S164" s="18"/>
      <c r="T164" s="18"/>
      <c r="U164" s="18"/>
      <c r="V164" s="18"/>
      <c r="W164" s="18"/>
      <c r="X164" s="18"/>
      <c r="Y164" s="18"/>
      <c r="Z164" s="18"/>
      <c r="AA164" s="18"/>
      <c r="AB164" s="18"/>
    </row>
    <row r="165" spans="1:28" ht="18" customHeight="1">
      <c r="A165" s="7"/>
      <c r="B165" s="3" t="s">
        <v>411</v>
      </c>
      <c r="C165" s="3"/>
      <c r="D165" s="3"/>
      <c r="E165" s="3"/>
      <c r="F165" s="3"/>
      <c r="G165" s="3"/>
      <c r="H165" s="48" t="str">
        <f>IF(項目一覧!$C$47=0,"","("&amp;項目一覧!$C$47&amp;") 建築士事務所  （"&amp;項目一覧!$C$48&amp;"）知事登録　第　 "&amp;項目一覧!$C$49&amp;"　号")</f>
        <v>() 建築士事務所  （）知事登録　第　 　号</v>
      </c>
      <c r="I165" s="41"/>
      <c r="J165" s="18"/>
      <c r="K165" s="18"/>
      <c r="L165" s="18"/>
      <c r="M165" s="18"/>
      <c r="N165" s="18"/>
      <c r="O165" s="18"/>
      <c r="P165" s="18"/>
      <c r="Q165" s="18"/>
      <c r="R165" s="18"/>
      <c r="S165" s="18"/>
      <c r="T165" s="18"/>
      <c r="U165" s="18"/>
      <c r="V165" s="18"/>
      <c r="W165" s="18"/>
      <c r="X165" s="18"/>
      <c r="Y165" s="18"/>
      <c r="Z165" s="18"/>
      <c r="AA165" s="18"/>
      <c r="AB165" s="18"/>
    </row>
    <row r="166" spans="1:28" ht="18" customHeight="1">
      <c r="A166" s="7"/>
      <c r="B166" s="3"/>
      <c r="C166" s="3"/>
      <c r="D166" s="3"/>
      <c r="E166" s="3"/>
      <c r="F166" s="3"/>
      <c r="G166" s="3"/>
      <c r="H166" s="18" t="str">
        <f>項目一覧!$C$50</f>
        <v/>
      </c>
      <c r="I166" s="41"/>
      <c r="J166" s="18"/>
      <c r="K166" s="18"/>
      <c r="L166" s="18"/>
      <c r="M166" s="18"/>
      <c r="N166" s="18"/>
      <c r="O166" s="18"/>
      <c r="P166" s="18"/>
      <c r="Q166" s="18"/>
      <c r="R166" s="18"/>
      <c r="S166" s="18"/>
      <c r="T166" s="18"/>
      <c r="U166" s="18"/>
      <c r="V166" s="18"/>
      <c r="W166" s="18"/>
      <c r="X166" s="18"/>
      <c r="Y166" s="18"/>
      <c r="Z166" s="18"/>
      <c r="AA166" s="18"/>
      <c r="AB166" s="18"/>
    </row>
    <row r="167" spans="1:28" ht="18" customHeight="1">
      <c r="A167" s="7"/>
      <c r="B167" s="3" t="s">
        <v>410</v>
      </c>
      <c r="C167" s="3"/>
      <c r="D167" s="3"/>
      <c r="E167" s="3"/>
      <c r="F167" s="3"/>
      <c r="G167" s="3"/>
      <c r="H167" s="18" t="str">
        <f>項目一覧!$C$51</f>
        <v/>
      </c>
      <c r="I167" s="41"/>
      <c r="J167" s="18"/>
      <c r="K167" s="18"/>
      <c r="L167" s="18"/>
      <c r="M167" s="18"/>
      <c r="N167" s="18"/>
      <c r="O167" s="18"/>
      <c r="P167" s="18"/>
      <c r="Q167" s="18"/>
      <c r="R167" s="18"/>
      <c r="S167" s="18"/>
      <c r="T167" s="18"/>
      <c r="U167" s="18"/>
      <c r="V167" s="18"/>
      <c r="W167" s="18"/>
      <c r="X167" s="18"/>
      <c r="Y167" s="18"/>
      <c r="Z167" s="18"/>
      <c r="AA167" s="18"/>
      <c r="AB167" s="18"/>
    </row>
    <row r="168" spans="1:28" ht="18" customHeight="1">
      <c r="A168" s="7"/>
      <c r="B168" s="3" t="s">
        <v>409</v>
      </c>
      <c r="C168" s="3"/>
      <c r="D168" s="3"/>
      <c r="E168" s="3"/>
      <c r="F168" s="3"/>
      <c r="G168" s="3"/>
      <c r="H168" s="1489" t="str">
        <f>項目一覧!$C$52</f>
        <v/>
      </c>
      <c r="I168" s="1489"/>
      <c r="J168" s="1489"/>
      <c r="K168" s="1489"/>
      <c r="L168" s="1489"/>
      <c r="M168" s="1489"/>
      <c r="N168" s="1489"/>
      <c r="O168" s="1489"/>
      <c r="P168" s="1489"/>
      <c r="Q168" s="1489"/>
      <c r="R168" s="1489"/>
      <c r="S168" s="1489"/>
      <c r="T168" s="1489"/>
      <c r="U168" s="1489"/>
      <c r="V168" s="1489"/>
      <c r="W168" s="1489"/>
      <c r="X168" s="1489"/>
      <c r="Y168" s="1489"/>
      <c r="Z168" s="1489"/>
      <c r="AA168" s="1489"/>
      <c r="AB168" s="1489"/>
    </row>
    <row r="169" spans="1:28" ht="18" customHeight="1">
      <c r="A169" s="7"/>
      <c r="B169" s="3" t="s">
        <v>408</v>
      </c>
      <c r="C169" s="3"/>
      <c r="D169" s="3"/>
      <c r="E169" s="3"/>
      <c r="F169" s="3"/>
      <c r="G169" s="3"/>
      <c r="H169" s="18" t="str">
        <f>項目一覧!$C$53</f>
        <v/>
      </c>
      <c r="I169" s="41"/>
      <c r="J169" s="18"/>
      <c r="K169" s="18"/>
      <c r="L169" s="18"/>
      <c r="M169" s="18"/>
      <c r="N169" s="18"/>
      <c r="O169" s="18"/>
      <c r="P169" s="18"/>
      <c r="Q169" s="18"/>
      <c r="R169" s="18"/>
      <c r="S169" s="18"/>
      <c r="T169" s="18"/>
      <c r="U169" s="18"/>
      <c r="V169" s="18"/>
      <c r="W169" s="18"/>
      <c r="X169" s="18"/>
      <c r="Y169" s="18"/>
      <c r="Z169" s="18"/>
      <c r="AA169" s="18"/>
      <c r="AB169" s="18"/>
    </row>
    <row r="170" spans="1:28" ht="18" customHeight="1">
      <c r="A170" s="7"/>
      <c r="B170" s="45" t="s">
        <v>532</v>
      </c>
      <c r="C170" s="3"/>
      <c r="D170" s="3"/>
      <c r="E170" s="3"/>
      <c r="F170" s="3"/>
      <c r="G170" s="3"/>
      <c r="H170" s="18"/>
      <c r="I170" s="1490" t="str">
        <f>項目一覧!$C$54</f>
        <v/>
      </c>
      <c r="J170" s="1490"/>
      <c r="K170" s="1490"/>
      <c r="L170" s="1490"/>
      <c r="M170" s="1490"/>
      <c r="N170" s="1490"/>
      <c r="O170" s="1490"/>
      <c r="P170" s="1490"/>
      <c r="Q170" s="1490"/>
      <c r="R170" s="1490"/>
      <c r="S170" s="1490"/>
      <c r="T170" s="1490"/>
      <c r="U170" s="1490"/>
      <c r="V170" s="1490"/>
      <c r="W170" s="1490"/>
      <c r="X170" s="1490"/>
      <c r="Y170" s="1490"/>
      <c r="Z170" s="1490"/>
      <c r="AA170" s="1490"/>
      <c r="AB170" s="41"/>
    </row>
    <row r="171" spans="1:28" ht="18" customHeight="1">
      <c r="A171" s="7"/>
      <c r="B171" s="34"/>
      <c r="C171" s="3"/>
      <c r="D171" s="3"/>
      <c r="E171" s="3"/>
      <c r="F171" s="3"/>
      <c r="G171" s="3"/>
      <c r="H171" s="18"/>
      <c r="I171" s="1490"/>
      <c r="J171" s="1490"/>
      <c r="K171" s="1490"/>
      <c r="L171" s="1490"/>
      <c r="M171" s="1490"/>
      <c r="N171" s="1490"/>
      <c r="O171" s="1490"/>
      <c r="P171" s="1490"/>
      <c r="Q171" s="1490"/>
      <c r="R171" s="1490"/>
      <c r="S171" s="1490"/>
      <c r="T171" s="1490"/>
      <c r="U171" s="1490"/>
      <c r="V171" s="1490"/>
      <c r="W171" s="1490"/>
      <c r="X171" s="1490"/>
      <c r="Y171" s="1490"/>
      <c r="Z171" s="1490"/>
      <c r="AA171" s="1490"/>
      <c r="AB171" s="41"/>
    </row>
    <row r="172" spans="1:28" ht="18" customHeight="1">
      <c r="A172" s="6"/>
      <c r="B172" s="3" t="s">
        <v>414</v>
      </c>
      <c r="C172" s="3"/>
      <c r="D172" s="3"/>
      <c r="E172" s="3"/>
      <c r="F172" s="3"/>
      <c r="G172" s="3"/>
      <c r="H172" s="18"/>
      <c r="I172" s="18"/>
      <c r="J172" s="18"/>
      <c r="K172" s="18"/>
      <c r="L172" s="18"/>
      <c r="M172" s="18"/>
      <c r="N172" s="18"/>
      <c r="O172" s="18"/>
      <c r="P172" s="18"/>
      <c r="Q172" s="18"/>
      <c r="R172" s="18"/>
      <c r="S172" s="18"/>
      <c r="T172" s="18"/>
      <c r="U172" s="18"/>
      <c r="V172" s="18"/>
      <c r="W172" s="18"/>
      <c r="X172" s="18"/>
      <c r="Y172" s="18"/>
      <c r="Z172" s="18"/>
      <c r="AA172" s="18"/>
      <c r="AB172" s="41"/>
    </row>
    <row r="173" spans="1:28" ht="18" customHeight="1">
      <c r="A173" s="7"/>
      <c r="B173" s="3" t="s">
        <v>413</v>
      </c>
      <c r="C173" s="3"/>
      <c r="D173" s="3"/>
      <c r="E173" s="3"/>
      <c r="F173" s="3"/>
      <c r="G173" s="3"/>
      <c r="H173" s="48" t="str">
        <f>IF(項目一覧!$C$252=0,"","("&amp;項目一覧!$C$252&amp;") 建築士  （"&amp;項目一覧!$C$253&amp;"）登録　第　 "&amp;項目一覧!$C$254&amp;"　号")</f>
        <v>() 建築士  （）登録　第　 　号</v>
      </c>
      <c r="I173" s="41"/>
      <c r="J173" s="18"/>
      <c r="K173" s="18"/>
      <c r="L173" s="18"/>
      <c r="M173" s="18"/>
      <c r="N173" s="18"/>
      <c r="O173" s="18"/>
      <c r="P173" s="18"/>
      <c r="Q173" s="18"/>
      <c r="R173" s="18"/>
      <c r="S173" s="18"/>
      <c r="T173" s="18"/>
      <c r="U173" s="18"/>
      <c r="V173" s="18"/>
      <c r="W173" s="18"/>
      <c r="X173" s="18"/>
      <c r="Y173" s="18"/>
      <c r="Z173" s="18"/>
      <c r="AA173" s="18"/>
      <c r="AB173" s="41"/>
    </row>
    <row r="174" spans="1:28" ht="18" customHeight="1">
      <c r="A174" s="7"/>
      <c r="B174" s="3" t="s">
        <v>412</v>
      </c>
      <c r="C174" s="3"/>
      <c r="D174" s="3"/>
      <c r="E174" s="3"/>
      <c r="F174" s="3"/>
      <c r="G174" s="3"/>
      <c r="H174" s="18" t="str">
        <f>項目一覧!$C$255</f>
        <v/>
      </c>
      <c r="I174" s="41"/>
      <c r="J174" s="18"/>
      <c r="K174" s="18"/>
      <c r="L174" s="18"/>
      <c r="M174" s="18"/>
      <c r="N174" s="18"/>
      <c r="O174" s="18"/>
      <c r="P174" s="18"/>
      <c r="Q174" s="18"/>
      <c r="R174" s="18"/>
      <c r="S174" s="18"/>
      <c r="T174" s="18"/>
      <c r="U174" s="18"/>
      <c r="V174" s="18"/>
      <c r="W174" s="18"/>
      <c r="X174" s="18"/>
      <c r="Y174" s="18"/>
      <c r="Z174" s="18"/>
      <c r="AA174" s="18"/>
      <c r="AB174" s="41"/>
    </row>
    <row r="175" spans="1:28" ht="18" customHeight="1">
      <c r="A175" s="7"/>
      <c r="B175" s="3" t="s">
        <v>411</v>
      </c>
      <c r="C175" s="3"/>
      <c r="D175" s="3"/>
      <c r="E175" s="3"/>
      <c r="F175" s="3"/>
      <c r="G175" s="3"/>
      <c r="H175" s="48" t="str">
        <f>IF(項目一覧!$C$256=0,"","("&amp;項目一覧!$C$256&amp;") 建築士事務所  （"&amp;項目一覧!$C$257&amp;"）知事登録　第　 "&amp;項目一覧!$C$258&amp;"　号")</f>
        <v>() 建築士事務所  （）知事登録　第　 　号</v>
      </c>
      <c r="I175" s="41"/>
      <c r="J175" s="18"/>
      <c r="K175" s="18"/>
      <c r="L175" s="18"/>
      <c r="M175" s="18"/>
      <c r="N175" s="18"/>
      <c r="O175" s="18"/>
      <c r="P175" s="18"/>
      <c r="Q175" s="18"/>
      <c r="R175" s="18"/>
      <c r="S175" s="18"/>
      <c r="T175" s="18"/>
      <c r="U175" s="18"/>
      <c r="V175" s="18"/>
      <c r="W175" s="18"/>
      <c r="X175" s="18"/>
      <c r="Y175" s="18"/>
      <c r="Z175" s="18"/>
      <c r="AA175" s="18"/>
      <c r="AB175" s="41"/>
    </row>
    <row r="176" spans="1:28" ht="18" customHeight="1">
      <c r="A176" s="7"/>
      <c r="B176" s="3"/>
      <c r="C176" s="3"/>
      <c r="D176" s="3"/>
      <c r="E176" s="3"/>
      <c r="F176" s="3"/>
      <c r="G176" s="3"/>
      <c r="H176" s="18" t="str">
        <f>項目一覧!$C$259</f>
        <v/>
      </c>
      <c r="I176" s="41"/>
      <c r="J176" s="18"/>
      <c r="K176" s="18"/>
      <c r="L176" s="18"/>
      <c r="M176" s="18"/>
      <c r="N176" s="18"/>
      <c r="O176" s="18"/>
      <c r="P176" s="18"/>
      <c r="Q176" s="18"/>
      <c r="R176" s="18"/>
      <c r="S176" s="18"/>
      <c r="T176" s="18"/>
      <c r="U176" s="18"/>
      <c r="V176" s="18"/>
      <c r="W176" s="18"/>
      <c r="X176" s="18"/>
      <c r="Y176" s="18"/>
      <c r="Z176" s="18"/>
      <c r="AA176" s="18"/>
      <c r="AB176" s="41"/>
    </row>
    <row r="177" spans="1:28" ht="18" customHeight="1">
      <c r="A177" s="7"/>
      <c r="B177" s="3" t="s">
        <v>410</v>
      </c>
      <c r="C177" s="3"/>
      <c r="D177" s="3"/>
      <c r="E177" s="3"/>
      <c r="F177" s="3"/>
      <c r="G177" s="3"/>
      <c r="H177" s="18" t="str">
        <f>項目一覧!$C$260</f>
        <v/>
      </c>
      <c r="I177" s="41"/>
      <c r="J177" s="18"/>
      <c r="K177" s="18"/>
      <c r="L177" s="18"/>
      <c r="M177" s="18"/>
      <c r="N177" s="18"/>
      <c r="O177" s="18"/>
      <c r="P177" s="18"/>
      <c r="Q177" s="18"/>
      <c r="R177" s="18"/>
      <c r="S177" s="18"/>
      <c r="T177" s="18"/>
      <c r="U177" s="18"/>
      <c r="V177" s="18"/>
      <c r="W177" s="18"/>
      <c r="X177" s="18"/>
      <c r="Y177" s="18"/>
      <c r="Z177" s="18"/>
      <c r="AA177" s="18"/>
      <c r="AB177" s="41"/>
    </row>
    <row r="178" spans="1:28" ht="18" customHeight="1">
      <c r="A178" s="7"/>
      <c r="B178" s="3" t="s">
        <v>409</v>
      </c>
      <c r="C178" s="3"/>
      <c r="D178" s="3"/>
      <c r="E178" s="3"/>
      <c r="F178" s="3"/>
      <c r="G178" s="3"/>
      <c r="H178" s="1489" t="str">
        <f>項目一覧!$C$261</f>
        <v/>
      </c>
      <c r="I178" s="1489"/>
      <c r="J178" s="1489"/>
      <c r="K178" s="1489"/>
      <c r="L178" s="1489"/>
      <c r="M178" s="1489"/>
      <c r="N178" s="1489"/>
      <c r="O178" s="1489"/>
      <c r="P178" s="1489"/>
      <c r="Q178" s="1489"/>
      <c r="R178" s="1489"/>
      <c r="S178" s="1489"/>
      <c r="T178" s="1489"/>
      <c r="U178" s="1489"/>
      <c r="V178" s="1489"/>
      <c r="W178" s="1489"/>
      <c r="X178" s="1489"/>
      <c r="Y178" s="1489"/>
      <c r="Z178" s="1489"/>
      <c r="AA178" s="1489"/>
      <c r="AB178" s="41"/>
    </row>
    <row r="179" spans="1:28" ht="18" customHeight="1">
      <c r="A179" s="7"/>
      <c r="B179" s="3" t="s">
        <v>408</v>
      </c>
      <c r="C179" s="3"/>
      <c r="D179" s="3"/>
      <c r="E179" s="3"/>
      <c r="F179" s="3"/>
      <c r="G179" s="3"/>
      <c r="H179" s="18" t="str">
        <f>項目一覧!$C$262</f>
        <v/>
      </c>
      <c r="I179" s="41"/>
      <c r="J179" s="18"/>
      <c r="K179" s="18"/>
      <c r="L179" s="18"/>
      <c r="M179" s="18"/>
      <c r="N179" s="18"/>
      <c r="O179" s="18"/>
      <c r="P179" s="18"/>
      <c r="Q179" s="18"/>
      <c r="R179" s="18"/>
      <c r="S179" s="18"/>
      <c r="T179" s="18"/>
      <c r="U179" s="18"/>
      <c r="V179" s="18"/>
      <c r="W179" s="18"/>
      <c r="X179" s="18"/>
      <c r="Y179" s="18"/>
      <c r="Z179" s="18"/>
      <c r="AA179" s="18"/>
      <c r="AB179" s="41"/>
    </row>
    <row r="180" spans="1:28" ht="18" customHeight="1">
      <c r="A180" s="7"/>
      <c r="B180" s="45" t="s">
        <v>532</v>
      </c>
      <c r="C180" s="3"/>
      <c r="D180" s="3"/>
      <c r="E180" s="3"/>
      <c r="F180" s="3"/>
      <c r="G180" s="3"/>
      <c r="H180" s="18"/>
      <c r="I180" s="1490" t="str">
        <f>項目一覧!$C$263</f>
        <v/>
      </c>
      <c r="J180" s="1490"/>
      <c r="K180" s="1490"/>
      <c r="L180" s="1490"/>
      <c r="M180" s="1490"/>
      <c r="N180" s="1490"/>
      <c r="O180" s="1490"/>
      <c r="P180" s="1490"/>
      <c r="Q180" s="1490"/>
      <c r="R180" s="1490"/>
      <c r="S180" s="1490"/>
      <c r="T180" s="1490"/>
      <c r="U180" s="1490"/>
      <c r="V180" s="1490"/>
      <c r="W180" s="1490"/>
      <c r="X180" s="1490"/>
      <c r="Y180" s="1490"/>
      <c r="Z180" s="1490"/>
      <c r="AA180" s="1490"/>
    </row>
    <row r="181" spans="1:28" ht="18" customHeight="1">
      <c r="A181" s="6"/>
      <c r="B181" s="3"/>
      <c r="C181" s="3"/>
      <c r="D181" s="3"/>
      <c r="E181" s="3"/>
      <c r="F181" s="3"/>
      <c r="G181" s="3"/>
      <c r="H181" s="18"/>
      <c r="I181" s="1490"/>
      <c r="J181" s="1490"/>
      <c r="K181" s="1490"/>
      <c r="L181" s="1490"/>
      <c r="M181" s="1490"/>
      <c r="N181" s="1490"/>
      <c r="O181" s="1490"/>
      <c r="P181" s="1490"/>
      <c r="Q181" s="1490"/>
      <c r="R181" s="1490"/>
      <c r="S181" s="1490"/>
      <c r="T181" s="1490"/>
      <c r="U181" s="1490"/>
      <c r="V181" s="1490"/>
      <c r="W181" s="1490"/>
      <c r="X181" s="1490"/>
      <c r="Y181" s="1490"/>
      <c r="Z181" s="1490"/>
      <c r="AA181" s="1490"/>
    </row>
    <row r="182" spans="1:28" ht="18" customHeight="1">
      <c r="A182" s="7"/>
      <c r="B182" s="3" t="s">
        <v>413</v>
      </c>
      <c r="C182" s="3"/>
      <c r="D182" s="3"/>
      <c r="E182" s="3"/>
      <c r="F182" s="3"/>
      <c r="G182" s="3"/>
      <c r="H182" s="48" t="str">
        <f>IF(項目一覧!$C$264=0,"","("&amp;項目一覧!$C$264&amp;") 建築士  （"&amp;項目一覧!$C$265&amp;"）登録　第　 "&amp;項目一覧!$C$266&amp;"　号")</f>
        <v>() 建築士  （）登録　第　 　号</v>
      </c>
      <c r="I182" s="41"/>
      <c r="J182" s="18"/>
      <c r="K182" s="18"/>
      <c r="L182" s="18"/>
      <c r="M182" s="18"/>
      <c r="N182" s="18"/>
      <c r="O182" s="18"/>
      <c r="P182" s="18"/>
      <c r="Q182" s="18"/>
      <c r="R182" s="18"/>
      <c r="S182" s="18"/>
      <c r="T182" s="18"/>
      <c r="U182" s="18"/>
      <c r="V182" s="18"/>
      <c r="W182" s="18"/>
      <c r="X182" s="18"/>
      <c r="Y182" s="18"/>
      <c r="Z182" s="18"/>
      <c r="AA182" s="18"/>
    </row>
    <row r="183" spans="1:28" ht="18" customHeight="1">
      <c r="A183" s="7"/>
      <c r="B183" s="3" t="s">
        <v>412</v>
      </c>
      <c r="C183" s="3"/>
      <c r="D183" s="3"/>
      <c r="E183" s="3"/>
      <c r="F183" s="3"/>
      <c r="G183" s="3"/>
      <c r="H183" s="18" t="str">
        <f>項目一覧!$C$267</f>
        <v/>
      </c>
      <c r="I183" s="41"/>
      <c r="J183" s="18"/>
      <c r="K183" s="18"/>
      <c r="L183" s="18"/>
      <c r="M183" s="18"/>
      <c r="N183" s="18"/>
      <c r="O183" s="18"/>
      <c r="P183" s="18"/>
      <c r="Q183" s="18"/>
      <c r="R183" s="18"/>
      <c r="S183" s="18"/>
      <c r="T183" s="18"/>
      <c r="U183" s="18"/>
      <c r="V183" s="18"/>
      <c r="W183" s="18"/>
      <c r="X183" s="18"/>
      <c r="Y183" s="18"/>
      <c r="Z183" s="18"/>
      <c r="AA183" s="18"/>
    </row>
    <row r="184" spans="1:28" ht="18" customHeight="1">
      <c r="A184" s="7"/>
      <c r="B184" s="3" t="s">
        <v>411</v>
      </c>
      <c r="C184" s="3"/>
      <c r="D184" s="3"/>
      <c r="E184" s="3"/>
      <c r="F184" s="3"/>
      <c r="G184" s="3"/>
      <c r="H184" s="48" t="str">
        <f>IF(項目一覧!$C$268=0,"","("&amp;項目一覧!$C$268&amp;") 建築士事務所  （"&amp;項目一覧!$C$269&amp;"）知事登録　第　 "&amp;項目一覧!$C$270&amp;"　号")</f>
        <v>() 建築士事務所  （）知事登録　第　 　号</v>
      </c>
      <c r="I184" s="41"/>
      <c r="J184" s="18"/>
      <c r="K184" s="18"/>
      <c r="L184" s="18"/>
      <c r="M184" s="18"/>
      <c r="N184" s="18"/>
      <c r="O184" s="18"/>
      <c r="P184" s="18"/>
      <c r="Q184" s="18"/>
      <c r="R184" s="18"/>
      <c r="S184" s="18"/>
      <c r="T184" s="18"/>
      <c r="U184" s="18"/>
      <c r="V184" s="18"/>
      <c r="W184" s="18"/>
      <c r="X184" s="18"/>
      <c r="Y184" s="18"/>
      <c r="Z184" s="18"/>
      <c r="AA184" s="18"/>
    </row>
    <row r="185" spans="1:28" ht="18" customHeight="1">
      <c r="A185" s="7"/>
      <c r="B185" s="3"/>
      <c r="C185" s="3"/>
      <c r="D185" s="3"/>
      <c r="E185" s="3"/>
      <c r="F185" s="3"/>
      <c r="G185" s="3"/>
      <c r="H185" s="18" t="str">
        <f>項目一覧!$C$271</f>
        <v/>
      </c>
      <c r="I185" s="41"/>
      <c r="J185" s="18"/>
      <c r="K185" s="18"/>
      <c r="L185" s="18"/>
      <c r="M185" s="18"/>
      <c r="N185" s="18"/>
      <c r="O185" s="18"/>
      <c r="P185" s="18"/>
      <c r="Q185" s="18"/>
      <c r="R185" s="18"/>
      <c r="S185" s="18"/>
      <c r="T185" s="18"/>
      <c r="U185" s="18"/>
      <c r="V185" s="18"/>
      <c r="W185" s="18"/>
      <c r="X185" s="18"/>
      <c r="Y185" s="18"/>
      <c r="Z185" s="18"/>
      <c r="AA185" s="18"/>
    </row>
    <row r="186" spans="1:28" ht="18" customHeight="1">
      <c r="A186" s="7"/>
      <c r="B186" s="3" t="s">
        <v>410</v>
      </c>
      <c r="C186" s="3"/>
      <c r="D186" s="3"/>
      <c r="E186" s="3"/>
      <c r="F186" s="3"/>
      <c r="G186" s="3"/>
      <c r="H186" s="18" t="str">
        <f>項目一覧!$C$272</f>
        <v/>
      </c>
      <c r="I186" s="41"/>
      <c r="J186" s="18"/>
      <c r="K186" s="18"/>
      <c r="L186" s="18"/>
      <c r="M186" s="18"/>
      <c r="N186" s="18"/>
      <c r="O186" s="18"/>
      <c r="P186" s="18"/>
      <c r="Q186" s="18"/>
      <c r="R186" s="18"/>
      <c r="S186" s="18"/>
      <c r="T186" s="18"/>
      <c r="U186" s="18"/>
      <c r="V186" s="18"/>
      <c r="W186" s="18"/>
      <c r="X186" s="18"/>
      <c r="Y186" s="18"/>
      <c r="Z186" s="18"/>
      <c r="AA186" s="18"/>
    </row>
    <row r="187" spans="1:28" ht="18" customHeight="1">
      <c r="A187" s="7"/>
      <c r="B187" s="3" t="s">
        <v>409</v>
      </c>
      <c r="C187" s="3"/>
      <c r="D187" s="3"/>
      <c r="E187" s="3"/>
      <c r="F187" s="3"/>
      <c r="G187" s="3"/>
      <c r="H187" s="1489" t="str">
        <f>項目一覧!$C$273</f>
        <v/>
      </c>
      <c r="I187" s="1489"/>
      <c r="J187" s="1489"/>
      <c r="K187" s="1489"/>
      <c r="L187" s="1489"/>
      <c r="M187" s="1489"/>
      <c r="N187" s="1489"/>
      <c r="O187" s="1489"/>
      <c r="P187" s="1489"/>
      <c r="Q187" s="1489"/>
      <c r="R187" s="1489"/>
      <c r="S187" s="1489"/>
      <c r="T187" s="1489"/>
      <c r="U187" s="1489"/>
      <c r="V187" s="1489"/>
      <c r="W187" s="1489"/>
      <c r="X187" s="1489"/>
      <c r="Y187" s="1489"/>
      <c r="Z187" s="1489"/>
      <c r="AA187" s="1489"/>
    </row>
    <row r="188" spans="1:28" ht="18" customHeight="1">
      <c r="A188" s="7"/>
      <c r="B188" s="3" t="s">
        <v>408</v>
      </c>
      <c r="C188" s="3"/>
      <c r="D188" s="3"/>
      <c r="E188" s="3"/>
      <c r="F188" s="3"/>
      <c r="G188" s="3"/>
      <c r="H188" s="18" t="str">
        <f>項目一覧!$C$274</f>
        <v/>
      </c>
      <c r="I188" s="41"/>
      <c r="J188" s="18"/>
      <c r="K188" s="18"/>
      <c r="L188" s="18"/>
      <c r="M188" s="18"/>
      <c r="N188" s="18"/>
      <c r="O188" s="18"/>
      <c r="P188" s="18"/>
      <c r="Q188" s="18"/>
      <c r="R188" s="18"/>
      <c r="S188" s="18"/>
      <c r="T188" s="18"/>
      <c r="U188" s="18"/>
      <c r="V188" s="18"/>
      <c r="W188" s="18"/>
      <c r="X188" s="18"/>
      <c r="Y188" s="18"/>
      <c r="Z188" s="18"/>
      <c r="AA188" s="18"/>
    </row>
    <row r="189" spans="1:28" ht="18" customHeight="1">
      <c r="A189" s="7"/>
      <c r="B189" s="45" t="s">
        <v>532</v>
      </c>
      <c r="C189" s="3"/>
      <c r="D189" s="3"/>
      <c r="E189" s="3"/>
      <c r="F189" s="3"/>
      <c r="G189" s="3"/>
      <c r="H189" s="18"/>
      <c r="I189" s="1490" t="str">
        <f>項目一覧!$C$275</f>
        <v/>
      </c>
      <c r="J189" s="1490"/>
      <c r="K189" s="1490"/>
      <c r="L189" s="1490"/>
      <c r="M189" s="1490"/>
      <c r="N189" s="1490"/>
      <c r="O189" s="1490"/>
      <c r="P189" s="1490"/>
      <c r="Q189" s="1490"/>
      <c r="R189" s="1490"/>
      <c r="S189" s="1490"/>
      <c r="T189" s="1490"/>
      <c r="U189" s="1490"/>
      <c r="V189" s="1490"/>
      <c r="W189" s="1490"/>
      <c r="X189" s="1490"/>
      <c r="Y189" s="1490"/>
      <c r="Z189" s="1490"/>
      <c r="AA189" s="1490"/>
    </row>
    <row r="190" spans="1:28" ht="18" customHeight="1">
      <c r="A190" s="6"/>
      <c r="B190" s="3"/>
      <c r="C190" s="3"/>
      <c r="D190" s="3"/>
      <c r="E190" s="3"/>
      <c r="F190" s="3"/>
      <c r="G190" s="3"/>
      <c r="H190" s="18"/>
      <c r="I190" s="1490"/>
      <c r="J190" s="1490"/>
      <c r="K190" s="1490"/>
      <c r="L190" s="1490"/>
      <c r="M190" s="1490"/>
      <c r="N190" s="1490"/>
      <c r="O190" s="1490"/>
      <c r="P190" s="1490"/>
      <c r="Q190" s="1490"/>
      <c r="R190" s="1490"/>
      <c r="S190" s="1490"/>
      <c r="T190" s="1490"/>
      <c r="U190" s="1490"/>
      <c r="V190" s="1490"/>
      <c r="W190" s="1490"/>
      <c r="X190" s="1490"/>
      <c r="Y190" s="1490"/>
      <c r="Z190" s="1490"/>
      <c r="AA190" s="1490"/>
    </row>
    <row r="191" spans="1:28" ht="18" customHeight="1">
      <c r="A191" s="7"/>
      <c r="B191" s="3" t="s">
        <v>413</v>
      </c>
      <c r="C191" s="3"/>
      <c r="D191" s="3"/>
      <c r="E191" s="3"/>
      <c r="F191" s="3"/>
      <c r="G191" s="3"/>
      <c r="H191" s="48" t="str">
        <f>IF(項目一覧!$C$276=0,"","("&amp;項目一覧!$C$276&amp;") 建築士  （"&amp;項目一覧!$C$277&amp;"）登録　第　 "&amp;項目一覧!$C$278&amp;"　号")</f>
        <v>() 建築士  （）登録　第　 　号</v>
      </c>
      <c r="I191" s="41"/>
      <c r="J191" s="18"/>
      <c r="K191" s="18"/>
      <c r="L191" s="18"/>
      <c r="M191" s="18"/>
      <c r="N191" s="18"/>
      <c r="O191" s="18"/>
      <c r="P191" s="18"/>
      <c r="Q191" s="18"/>
      <c r="R191" s="18"/>
      <c r="S191" s="18"/>
      <c r="T191" s="18"/>
      <c r="U191" s="18"/>
      <c r="V191" s="18"/>
      <c r="W191" s="18"/>
      <c r="X191" s="18"/>
      <c r="Y191" s="18"/>
      <c r="Z191" s="18"/>
      <c r="AA191" s="18"/>
    </row>
    <row r="192" spans="1:28" ht="18" customHeight="1">
      <c r="A192" s="7"/>
      <c r="B192" s="3" t="s">
        <v>412</v>
      </c>
      <c r="C192" s="3"/>
      <c r="D192" s="3"/>
      <c r="E192" s="3"/>
      <c r="F192" s="3"/>
      <c r="G192" s="3"/>
      <c r="H192" s="18" t="str">
        <f>項目一覧!$C$279</f>
        <v/>
      </c>
      <c r="I192" s="41"/>
      <c r="J192" s="18"/>
      <c r="K192" s="18"/>
      <c r="L192" s="18"/>
      <c r="M192" s="18"/>
      <c r="N192" s="18"/>
      <c r="O192" s="18"/>
      <c r="P192" s="18"/>
      <c r="Q192" s="18"/>
      <c r="R192" s="18"/>
      <c r="S192" s="18"/>
      <c r="T192" s="18"/>
      <c r="U192" s="18"/>
      <c r="V192" s="18"/>
      <c r="W192" s="18"/>
      <c r="X192" s="18"/>
      <c r="Y192" s="18"/>
      <c r="Z192" s="18"/>
      <c r="AA192" s="18"/>
    </row>
    <row r="193" spans="1:28" ht="18" customHeight="1">
      <c r="A193" s="7"/>
      <c r="B193" s="3" t="s">
        <v>411</v>
      </c>
      <c r="C193" s="3"/>
      <c r="D193" s="3"/>
      <c r="E193" s="3"/>
      <c r="F193" s="3"/>
      <c r="G193" s="3"/>
      <c r="H193" s="48" t="str">
        <f>IF(項目一覧!$C$280=0,"","("&amp;項目一覧!$C$280&amp;") 建築士事務所  （"&amp;項目一覧!$C$281&amp;"）知事登録　第　 "&amp;項目一覧!$C$282&amp;"　号")</f>
        <v>() 建築士事務所  （）知事登録　第　 　号</v>
      </c>
      <c r="I193" s="41"/>
      <c r="J193" s="18"/>
      <c r="K193" s="18"/>
      <c r="L193" s="18"/>
      <c r="M193" s="18"/>
      <c r="N193" s="18"/>
      <c r="O193" s="18"/>
      <c r="P193" s="18"/>
      <c r="Q193" s="18"/>
      <c r="R193" s="18"/>
      <c r="S193" s="18"/>
      <c r="T193" s="18"/>
      <c r="U193" s="18"/>
      <c r="V193" s="18"/>
      <c r="W193" s="18"/>
      <c r="X193" s="18"/>
      <c r="Y193" s="18"/>
      <c r="Z193" s="18"/>
      <c r="AA193" s="18"/>
    </row>
    <row r="194" spans="1:28" ht="18" customHeight="1">
      <c r="A194" s="7"/>
      <c r="B194" s="3"/>
      <c r="C194" s="3"/>
      <c r="D194" s="3"/>
      <c r="E194" s="3"/>
      <c r="F194" s="3"/>
      <c r="G194" s="3"/>
      <c r="H194" s="18" t="str">
        <f>項目一覧!$C$283</f>
        <v/>
      </c>
      <c r="I194" s="41"/>
      <c r="J194" s="18"/>
      <c r="K194" s="18"/>
      <c r="L194" s="18"/>
      <c r="M194" s="18"/>
      <c r="N194" s="18"/>
      <c r="O194" s="18"/>
      <c r="P194" s="18"/>
      <c r="Q194" s="18"/>
      <c r="R194" s="18"/>
      <c r="S194" s="18"/>
      <c r="T194" s="18"/>
      <c r="U194" s="18"/>
      <c r="V194" s="18"/>
      <c r="W194" s="18"/>
      <c r="X194" s="18"/>
      <c r="Y194" s="18"/>
      <c r="Z194" s="18"/>
      <c r="AA194" s="18"/>
    </row>
    <row r="195" spans="1:28" ht="18" customHeight="1">
      <c r="A195" s="7"/>
      <c r="B195" s="3" t="s">
        <v>410</v>
      </c>
      <c r="C195" s="3"/>
      <c r="D195" s="3"/>
      <c r="E195" s="3"/>
      <c r="F195" s="3"/>
      <c r="G195" s="3"/>
      <c r="H195" s="18" t="str">
        <f>項目一覧!$C$284</f>
        <v/>
      </c>
      <c r="I195" s="41"/>
      <c r="J195" s="18"/>
      <c r="K195" s="18"/>
      <c r="L195" s="18"/>
      <c r="M195" s="18"/>
      <c r="N195" s="18"/>
      <c r="O195" s="18"/>
      <c r="P195" s="18"/>
      <c r="Q195" s="18"/>
      <c r="R195" s="18"/>
      <c r="S195" s="18"/>
      <c r="T195" s="18"/>
      <c r="U195" s="18"/>
      <c r="V195" s="18"/>
      <c r="W195" s="18"/>
      <c r="X195" s="18"/>
      <c r="Y195" s="18"/>
      <c r="Z195" s="18"/>
      <c r="AA195" s="18"/>
    </row>
    <row r="196" spans="1:28" ht="18" customHeight="1">
      <c r="A196" s="7"/>
      <c r="B196" s="3" t="s">
        <v>409</v>
      </c>
      <c r="C196" s="3"/>
      <c r="D196" s="3"/>
      <c r="E196" s="3"/>
      <c r="F196" s="3"/>
      <c r="G196" s="3"/>
      <c r="H196" s="1489" t="str">
        <f>項目一覧!$C$285</f>
        <v/>
      </c>
      <c r="I196" s="1489"/>
      <c r="J196" s="1489"/>
      <c r="K196" s="1489"/>
      <c r="L196" s="1489"/>
      <c r="M196" s="1489"/>
      <c r="N196" s="1489"/>
      <c r="O196" s="1489"/>
      <c r="P196" s="1489"/>
      <c r="Q196" s="1489"/>
      <c r="R196" s="1489"/>
      <c r="S196" s="1489"/>
      <c r="T196" s="1489"/>
      <c r="U196" s="1489"/>
      <c r="V196" s="1489"/>
      <c r="W196" s="1489"/>
      <c r="X196" s="1489"/>
      <c r="Y196" s="1489"/>
      <c r="Z196" s="1489"/>
      <c r="AA196" s="1489"/>
    </row>
    <row r="197" spans="1:28" ht="18" customHeight="1">
      <c r="A197" s="7"/>
      <c r="B197" s="3" t="s">
        <v>408</v>
      </c>
      <c r="C197" s="3"/>
      <c r="D197" s="3"/>
      <c r="E197" s="3"/>
      <c r="F197" s="3"/>
      <c r="G197" s="3"/>
      <c r="H197" s="18" t="str">
        <f>項目一覧!$C$286</f>
        <v/>
      </c>
      <c r="I197" s="41"/>
      <c r="J197" s="18"/>
      <c r="K197" s="18"/>
      <c r="L197" s="18"/>
      <c r="M197" s="18"/>
      <c r="N197" s="18"/>
      <c r="O197" s="18"/>
      <c r="P197" s="18"/>
      <c r="Q197" s="18"/>
      <c r="R197" s="18"/>
      <c r="S197" s="18"/>
      <c r="T197" s="18"/>
      <c r="U197" s="18"/>
      <c r="V197" s="18"/>
      <c r="W197" s="18"/>
      <c r="X197" s="18"/>
      <c r="Y197" s="18"/>
      <c r="Z197" s="18"/>
      <c r="AA197" s="18"/>
    </row>
    <row r="198" spans="1:28" ht="18" customHeight="1">
      <c r="A198" s="7"/>
      <c r="B198" s="45" t="s">
        <v>532</v>
      </c>
      <c r="C198" s="3"/>
      <c r="D198" s="3"/>
      <c r="E198" s="3"/>
      <c r="F198" s="3"/>
      <c r="G198" s="3"/>
      <c r="H198" s="18"/>
      <c r="I198" s="1490" t="str">
        <f>項目一覧!$C$287</f>
        <v/>
      </c>
      <c r="J198" s="1490"/>
      <c r="K198" s="1490"/>
      <c r="L198" s="1490"/>
      <c r="M198" s="1490"/>
      <c r="N198" s="1490"/>
      <c r="O198" s="1490"/>
      <c r="P198" s="1490"/>
      <c r="Q198" s="1490"/>
      <c r="R198" s="1490"/>
      <c r="S198" s="1490"/>
      <c r="T198" s="1490"/>
      <c r="U198" s="1490"/>
      <c r="V198" s="1490"/>
      <c r="W198" s="1490"/>
      <c r="X198" s="1490"/>
      <c r="Y198" s="1490"/>
      <c r="Z198" s="1490"/>
      <c r="AA198" s="1490"/>
    </row>
    <row r="199" spans="1:28" ht="18" customHeight="1">
      <c r="A199" s="7"/>
      <c r="B199" s="3"/>
      <c r="C199" s="3"/>
      <c r="D199" s="3"/>
      <c r="E199" s="3"/>
      <c r="F199" s="3"/>
      <c r="G199" s="3"/>
      <c r="H199" s="18"/>
      <c r="I199" s="1656"/>
      <c r="J199" s="1656"/>
      <c r="K199" s="1656"/>
      <c r="L199" s="1656"/>
      <c r="M199" s="1656"/>
      <c r="N199" s="1656"/>
      <c r="O199" s="1656"/>
      <c r="P199" s="1656"/>
      <c r="Q199" s="1656"/>
      <c r="R199" s="1656"/>
      <c r="S199" s="1656"/>
      <c r="T199" s="1656"/>
      <c r="U199" s="1656"/>
      <c r="V199" s="1656"/>
      <c r="W199" s="1656"/>
      <c r="X199" s="1656"/>
      <c r="Y199" s="1656"/>
      <c r="Z199" s="1656"/>
      <c r="AA199" s="1656"/>
      <c r="AB199" s="146"/>
    </row>
    <row r="200" spans="1:28" ht="18" customHeight="1">
      <c r="A200" s="136" t="s">
        <v>311</v>
      </c>
      <c r="B200" s="135" t="s">
        <v>406</v>
      </c>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row>
    <row r="201" spans="1:28" ht="18" customHeight="1">
      <c r="A201" s="7"/>
      <c r="B201" s="3" t="s">
        <v>405</v>
      </c>
      <c r="C201" s="3"/>
      <c r="D201" s="3"/>
      <c r="E201" s="3"/>
      <c r="F201" s="18"/>
      <c r="G201" s="18"/>
      <c r="H201" s="18" t="str">
        <f>項目一覧!$C$55</f>
        <v/>
      </c>
      <c r="I201" s="41"/>
      <c r="J201" s="18"/>
      <c r="K201" s="18"/>
      <c r="L201" s="18"/>
      <c r="M201" s="18"/>
      <c r="N201" s="18"/>
      <c r="O201" s="18"/>
      <c r="P201" s="18"/>
      <c r="Q201" s="18"/>
      <c r="R201" s="18"/>
      <c r="S201" s="18"/>
      <c r="T201" s="18"/>
      <c r="U201" s="18"/>
      <c r="V201" s="18"/>
      <c r="W201" s="18"/>
      <c r="X201" s="18"/>
      <c r="Y201" s="18"/>
      <c r="Z201" s="18"/>
      <c r="AA201" s="18"/>
      <c r="AB201" s="18"/>
    </row>
    <row r="202" spans="1:28" ht="18" customHeight="1">
      <c r="A202" s="7"/>
      <c r="B202" s="3" t="s">
        <v>404</v>
      </c>
      <c r="C202" s="3"/>
      <c r="D202" s="3"/>
      <c r="E202" s="3"/>
      <c r="F202" s="18"/>
      <c r="G202" s="18"/>
      <c r="H202" s="43" t="str">
        <f>IF(項目一覧!$C$56=0,"","建設業の許可   ("&amp;項目一覧!$C$56&amp;")  第  （"&amp;項目一覧!$C$57&amp;"）　　 "&amp;項目一覧!C58&amp;"　号")</f>
        <v>建設業の許可   ()  第  （）　　 　号</v>
      </c>
      <c r="I202" s="41"/>
      <c r="J202" s="18"/>
      <c r="K202" s="18"/>
      <c r="L202" s="18"/>
      <c r="M202" s="18"/>
      <c r="N202" s="18"/>
      <c r="O202" s="18"/>
      <c r="P202" s="18"/>
      <c r="Q202" s="18"/>
      <c r="R202" s="18"/>
      <c r="S202" s="18"/>
      <c r="T202" s="18"/>
      <c r="U202" s="18"/>
      <c r="V202" s="18"/>
      <c r="W202" s="18"/>
      <c r="X202" s="18"/>
      <c r="Y202" s="18"/>
      <c r="Z202" s="18"/>
      <c r="AA202" s="18"/>
      <c r="AB202" s="18"/>
    </row>
    <row r="203" spans="1:28" ht="18" customHeight="1">
      <c r="A203" s="7"/>
      <c r="B203" s="3"/>
      <c r="C203" s="3"/>
      <c r="D203" s="3"/>
      <c r="E203" s="3"/>
      <c r="F203" s="18"/>
      <c r="G203" s="18"/>
      <c r="H203" s="18" t="str">
        <f>項目一覧!$C$59</f>
        <v/>
      </c>
      <c r="I203" s="41"/>
      <c r="J203" s="18"/>
      <c r="K203" s="18"/>
      <c r="L203" s="18"/>
      <c r="M203" s="18"/>
      <c r="N203" s="18"/>
      <c r="O203" s="18"/>
      <c r="P203" s="18"/>
      <c r="Q203" s="18"/>
      <c r="R203" s="18"/>
      <c r="S203" s="18"/>
      <c r="T203" s="18"/>
      <c r="U203" s="18"/>
      <c r="V203" s="18"/>
      <c r="W203" s="18"/>
      <c r="X203" s="18"/>
      <c r="Y203" s="18"/>
      <c r="Z203" s="18"/>
      <c r="AA203" s="18"/>
      <c r="AB203" s="18"/>
    </row>
    <row r="204" spans="1:28" ht="18" customHeight="1">
      <c r="A204" s="7"/>
      <c r="B204" s="3" t="s">
        <v>403</v>
      </c>
      <c r="C204" s="3"/>
      <c r="D204" s="3"/>
      <c r="E204" s="3"/>
      <c r="F204" s="18"/>
      <c r="G204" s="18"/>
      <c r="H204" s="18" t="str">
        <f>項目一覧!$C$60</f>
        <v/>
      </c>
      <c r="I204" s="41"/>
      <c r="J204" s="18"/>
      <c r="K204" s="18"/>
      <c r="L204" s="18"/>
      <c r="M204" s="18"/>
      <c r="N204" s="18"/>
      <c r="O204" s="18"/>
      <c r="P204" s="18"/>
      <c r="Q204" s="18"/>
      <c r="R204" s="18"/>
      <c r="S204" s="18"/>
      <c r="T204" s="18"/>
      <c r="U204" s="18"/>
      <c r="V204" s="18"/>
      <c r="W204" s="18"/>
      <c r="X204" s="18"/>
      <c r="Y204" s="18"/>
      <c r="Z204" s="18"/>
      <c r="AA204" s="18"/>
      <c r="AB204" s="18"/>
    </row>
    <row r="205" spans="1:28" ht="18" customHeight="1">
      <c r="A205" s="7"/>
      <c r="B205" s="3" t="s">
        <v>402</v>
      </c>
      <c r="C205" s="3"/>
      <c r="D205" s="3"/>
      <c r="E205" s="3"/>
      <c r="F205" s="18"/>
      <c r="G205" s="18"/>
      <c r="H205" s="1489" t="str">
        <f>項目一覧!$C$61</f>
        <v/>
      </c>
      <c r="I205" s="1489"/>
      <c r="J205" s="1489"/>
      <c r="K205" s="1489"/>
      <c r="L205" s="1489"/>
      <c r="M205" s="1489"/>
      <c r="N205" s="1489"/>
      <c r="O205" s="1489"/>
      <c r="P205" s="1489"/>
      <c r="Q205" s="1489"/>
      <c r="R205" s="1489"/>
      <c r="S205" s="1489"/>
      <c r="T205" s="1489"/>
      <c r="U205" s="1489"/>
      <c r="V205" s="1489"/>
      <c r="W205" s="1489"/>
      <c r="X205" s="1489"/>
      <c r="Y205" s="1489"/>
      <c r="Z205" s="1489"/>
      <c r="AA205" s="1489"/>
      <c r="AB205" s="1489"/>
    </row>
    <row r="206" spans="1:28" ht="18" customHeight="1">
      <c r="A206" s="3"/>
      <c r="B206" s="3" t="s">
        <v>401</v>
      </c>
      <c r="C206" s="3"/>
      <c r="D206" s="3"/>
      <c r="E206" s="3"/>
      <c r="F206" s="18"/>
      <c r="G206" s="18"/>
      <c r="H206" s="18" t="str">
        <f>項目一覧!$C$62</f>
        <v/>
      </c>
      <c r="I206" s="41"/>
      <c r="J206" s="18"/>
      <c r="K206" s="18"/>
      <c r="L206" s="18"/>
      <c r="M206" s="18"/>
      <c r="N206" s="18"/>
      <c r="O206" s="18"/>
      <c r="P206" s="18"/>
      <c r="Q206" s="18"/>
      <c r="R206" s="18"/>
      <c r="S206" s="18"/>
      <c r="T206" s="18"/>
      <c r="U206" s="18"/>
      <c r="V206" s="18"/>
      <c r="W206" s="18"/>
      <c r="X206" s="18"/>
      <c r="Y206" s="18"/>
      <c r="Z206" s="18"/>
      <c r="AA206" s="18"/>
      <c r="AB206" s="18"/>
    </row>
    <row r="207" spans="1:28" ht="9.9499999999999993" customHeight="1">
      <c r="A207" s="3"/>
      <c r="B207" s="3"/>
      <c r="C207" s="3"/>
      <c r="D207" s="3"/>
      <c r="E207" s="3"/>
      <c r="F207" s="18"/>
      <c r="G207" s="18"/>
      <c r="H207" s="18"/>
      <c r="I207" s="41"/>
      <c r="J207" s="18"/>
      <c r="K207" s="18"/>
      <c r="L207" s="18"/>
      <c r="M207" s="18"/>
      <c r="N207" s="18"/>
      <c r="O207" s="18"/>
      <c r="P207" s="18"/>
      <c r="Q207" s="18"/>
      <c r="R207" s="18"/>
      <c r="S207" s="18"/>
      <c r="T207" s="18"/>
      <c r="U207" s="18"/>
      <c r="V207" s="18"/>
      <c r="W207" s="18"/>
      <c r="X207" s="18"/>
      <c r="Y207" s="18"/>
      <c r="Z207" s="18"/>
      <c r="AA207" s="18"/>
      <c r="AB207" s="18"/>
    </row>
    <row r="208" spans="1:28" ht="17.100000000000001" customHeight="1">
      <c r="A208" s="3"/>
      <c r="B208" s="3" t="s">
        <v>3554</v>
      </c>
      <c r="C208" s="3"/>
      <c r="D208" s="3"/>
      <c r="E208" s="3"/>
      <c r="F208" s="18"/>
      <c r="G208" s="18"/>
      <c r="H208" s="18"/>
      <c r="I208" s="41"/>
      <c r="J208" s="18"/>
      <c r="K208" s="18"/>
      <c r="L208" s="18"/>
      <c r="M208" s="18"/>
      <c r="N208" s="18"/>
      <c r="O208" s="18"/>
      <c r="P208" s="18"/>
      <c r="Q208" s="18"/>
      <c r="R208" s="18"/>
      <c r="S208" s="18"/>
      <c r="T208" s="18"/>
      <c r="U208" s="18"/>
      <c r="V208" s="18"/>
      <c r="W208" s="18"/>
      <c r="X208" s="18"/>
      <c r="Y208" s="18"/>
      <c r="Z208" s="18"/>
      <c r="AA208" s="18"/>
      <c r="AB208" s="18"/>
    </row>
    <row r="209" spans="1:28" ht="17.100000000000001" customHeight="1">
      <c r="A209" s="7"/>
      <c r="B209" s="3" t="s">
        <v>405</v>
      </c>
      <c r="C209" s="3"/>
      <c r="D209" s="3"/>
      <c r="E209" s="3"/>
      <c r="F209" s="18"/>
      <c r="G209" s="18"/>
      <c r="H209" s="18" t="str">
        <f>項目一覧!C363</f>
        <v/>
      </c>
      <c r="I209" s="41"/>
      <c r="J209" s="18"/>
      <c r="K209" s="18"/>
      <c r="L209" s="18"/>
      <c r="M209" s="18"/>
      <c r="N209" s="18"/>
      <c r="O209" s="18"/>
      <c r="P209" s="18"/>
      <c r="Q209" s="18"/>
      <c r="R209" s="18"/>
      <c r="S209" s="18"/>
      <c r="T209" s="18"/>
      <c r="U209" s="18"/>
      <c r="V209" s="18"/>
      <c r="W209" s="18"/>
      <c r="X209" s="18"/>
      <c r="Y209" s="18"/>
      <c r="Z209" s="18"/>
      <c r="AA209" s="18"/>
      <c r="AB209" s="41"/>
    </row>
    <row r="210" spans="1:28" ht="17.100000000000001" customHeight="1">
      <c r="A210" s="7"/>
      <c r="B210" s="3" t="s">
        <v>404</v>
      </c>
      <c r="C210" s="3"/>
      <c r="D210" s="3"/>
      <c r="E210" s="3"/>
      <c r="F210" s="18"/>
      <c r="G210" s="18"/>
      <c r="H210" s="43" t="str">
        <f>IF(項目一覧!C363=0,"","建設業の許可   ("&amp;項目一覧!C364&amp;")  第  （"&amp;項目一覧!C365&amp;"）　　 "&amp;項目一覧!C366&amp;"　号")</f>
        <v>建設業の許可   ()  第  （）　　 　号</v>
      </c>
      <c r="I210" s="41"/>
      <c r="J210" s="18"/>
      <c r="K210" s="18"/>
      <c r="L210" s="18"/>
      <c r="M210" s="18"/>
      <c r="N210" s="18"/>
      <c r="O210" s="18"/>
      <c r="P210" s="18"/>
      <c r="Q210" s="18"/>
      <c r="R210" s="18"/>
      <c r="S210" s="18"/>
      <c r="T210" s="18"/>
      <c r="U210" s="18"/>
      <c r="V210" s="18"/>
      <c r="W210" s="18"/>
      <c r="X210" s="18"/>
      <c r="Y210" s="18"/>
      <c r="Z210" s="18"/>
      <c r="AA210" s="18"/>
      <c r="AB210" s="41"/>
    </row>
    <row r="211" spans="1:28" ht="17.100000000000001" customHeight="1">
      <c r="A211" s="7"/>
      <c r="B211" s="3"/>
      <c r="C211" s="3"/>
      <c r="D211" s="3"/>
      <c r="E211" s="3"/>
      <c r="F211" s="18"/>
      <c r="G211" s="18"/>
      <c r="H211" s="18" t="str">
        <f>項目一覧!C367</f>
        <v/>
      </c>
      <c r="I211" s="41"/>
      <c r="J211" s="18"/>
      <c r="K211" s="18"/>
      <c r="L211" s="18"/>
      <c r="M211" s="18"/>
      <c r="N211" s="18"/>
      <c r="O211" s="18"/>
      <c r="P211" s="18"/>
      <c r="Q211" s="18"/>
      <c r="R211" s="18"/>
      <c r="S211" s="18"/>
      <c r="T211" s="18"/>
      <c r="U211" s="18"/>
      <c r="V211" s="18"/>
      <c r="W211" s="18"/>
      <c r="X211" s="18"/>
      <c r="Y211" s="18"/>
      <c r="Z211" s="18"/>
      <c r="AA211" s="18"/>
      <c r="AB211" s="41"/>
    </row>
    <row r="212" spans="1:28" ht="17.100000000000001" customHeight="1">
      <c r="A212" s="7"/>
      <c r="B212" s="3" t="s">
        <v>403</v>
      </c>
      <c r="C212" s="3"/>
      <c r="D212" s="3"/>
      <c r="E212" s="3"/>
      <c r="F212" s="18"/>
      <c r="G212" s="18"/>
      <c r="H212" s="18" t="str">
        <f>項目一覧!C368</f>
        <v/>
      </c>
      <c r="I212" s="41"/>
      <c r="J212" s="18"/>
      <c r="K212" s="18"/>
      <c r="L212" s="18"/>
      <c r="M212" s="18"/>
      <c r="N212" s="18"/>
      <c r="O212" s="18"/>
      <c r="P212" s="18"/>
      <c r="Q212" s="18"/>
      <c r="R212" s="18"/>
      <c r="S212" s="18"/>
      <c r="T212" s="18"/>
      <c r="U212" s="18"/>
      <c r="V212" s="18"/>
      <c r="W212" s="18"/>
      <c r="X212" s="18"/>
      <c r="Y212" s="18"/>
      <c r="Z212" s="18"/>
      <c r="AA212" s="18"/>
      <c r="AB212" s="41"/>
    </row>
    <row r="213" spans="1:28" ht="17.100000000000001" customHeight="1">
      <c r="A213" s="7"/>
      <c r="B213" s="3" t="s">
        <v>402</v>
      </c>
      <c r="C213" s="3"/>
      <c r="D213" s="3"/>
      <c r="E213" s="3"/>
      <c r="F213" s="18"/>
      <c r="G213" s="18"/>
      <c r="H213" s="1489" t="str">
        <f>項目一覧!C369</f>
        <v/>
      </c>
      <c r="I213" s="1489"/>
      <c r="J213" s="1489"/>
      <c r="K213" s="1489"/>
      <c r="L213" s="1489"/>
      <c r="M213" s="1489"/>
      <c r="N213" s="1489"/>
      <c r="O213" s="1489"/>
      <c r="P213" s="1489"/>
      <c r="Q213" s="1489"/>
      <c r="R213" s="1489"/>
      <c r="S213" s="1489"/>
      <c r="T213" s="1489"/>
      <c r="U213" s="1489"/>
      <c r="V213" s="1489"/>
      <c r="W213" s="1489"/>
      <c r="X213" s="1489"/>
      <c r="Y213" s="1489"/>
      <c r="Z213" s="1489"/>
      <c r="AA213" s="1489"/>
      <c r="AB213" s="1489"/>
    </row>
    <row r="214" spans="1:28" ht="17.100000000000001" customHeight="1">
      <c r="A214" s="984"/>
      <c r="B214" s="984" t="s">
        <v>401</v>
      </c>
      <c r="C214" s="984"/>
      <c r="D214" s="984"/>
      <c r="E214" s="984"/>
      <c r="F214" s="1165"/>
      <c r="G214" s="1165"/>
      <c r="H214" s="1165" t="str">
        <f>項目一覧!C370</f>
        <v/>
      </c>
      <c r="I214" s="986"/>
      <c r="J214" s="1165"/>
      <c r="K214" s="1165"/>
      <c r="L214" s="1165"/>
      <c r="M214" s="1165"/>
      <c r="N214" s="1165"/>
      <c r="O214" s="1165"/>
      <c r="P214" s="1165"/>
      <c r="Q214" s="1165"/>
      <c r="R214" s="1165"/>
      <c r="S214" s="1165"/>
      <c r="T214" s="1165"/>
      <c r="U214" s="1165"/>
      <c r="V214" s="1165"/>
      <c r="W214" s="1165"/>
      <c r="X214" s="1165"/>
      <c r="Y214" s="1165"/>
      <c r="Z214" s="1165"/>
      <c r="AA214" s="1165"/>
      <c r="AB214" s="1165"/>
    </row>
    <row r="215" spans="1:28" ht="18" customHeight="1">
      <c r="A215" s="17" t="s">
        <v>111</v>
      </c>
      <c r="B215" s="16" t="s">
        <v>2039</v>
      </c>
      <c r="C215" s="3"/>
      <c r="D215" s="3"/>
      <c r="E215" s="3"/>
      <c r="F215" s="18"/>
      <c r="G215" s="18"/>
      <c r="H215" s="18"/>
      <c r="I215" s="41"/>
      <c r="J215" s="18"/>
      <c r="K215" s="18"/>
      <c r="L215" s="62"/>
      <c r="M215" s="18"/>
      <c r="N215" s="18"/>
      <c r="O215" s="530"/>
      <c r="P215" s="18"/>
      <c r="Q215" s="18"/>
      <c r="R215" s="18"/>
      <c r="S215" s="18"/>
      <c r="T215" s="18"/>
      <c r="U215" s="18"/>
      <c r="V215" s="18"/>
      <c r="W215" s="18"/>
      <c r="X215" s="18"/>
      <c r="Y215" s="18"/>
      <c r="Z215" s="18"/>
      <c r="AA215" s="18"/>
      <c r="AB215" s="18"/>
    </row>
    <row r="216" spans="1:28" ht="18" customHeight="1">
      <c r="A216" s="6"/>
      <c r="B216" s="3"/>
      <c r="C216" s="62" t="str">
        <f>IF(項目一覧!$D$342=TRUE,"■","□")</f>
        <v>□</v>
      </c>
      <c r="D216" s="18" t="s">
        <v>2040</v>
      </c>
      <c r="E216" s="18"/>
      <c r="F216" s="18"/>
      <c r="G216" s="530" t="s">
        <v>2043</v>
      </c>
      <c r="H216" s="18" t="str">
        <f>IF(項目一覧!$C$343="","",項目一覧!$C$343)</f>
        <v/>
      </c>
      <c r="I216" s="41"/>
      <c r="J216" s="18"/>
      <c r="K216" s="18"/>
      <c r="L216" s="62"/>
      <c r="M216" s="18"/>
      <c r="N216" s="18"/>
      <c r="O216" s="530"/>
      <c r="P216" s="18"/>
      <c r="Q216" s="18"/>
      <c r="R216" s="18"/>
      <c r="S216" s="18"/>
      <c r="T216" s="18"/>
      <c r="U216" s="18"/>
      <c r="V216" s="18"/>
      <c r="W216" s="18"/>
      <c r="X216" s="18"/>
      <c r="Y216" s="18"/>
      <c r="Z216" s="18" t="s">
        <v>2047</v>
      </c>
      <c r="AA216" s="18"/>
      <c r="AB216" s="18"/>
    </row>
    <row r="217" spans="1:28" ht="18" customHeight="1">
      <c r="A217" s="3"/>
      <c r="B217" s="3"/>
      <c r="C217" s="62" t="str">
        <f>IF(項目一覧!$E$342=TRUE,"■","□")</f>
        <v>□</v>
      </c>
      <c r="D217" s="18" t="s">
        <v>2041</v>
      </c>
      <c r="E217" s="3"/>
      <c r="F217" s="18"/>
      <c r="G217" s="530" t="s">
        <v>2043</v>
      </c>
      <c r="H217" s="18" t="str">
        <f>IF(項目一覧!$C$344="","",項目一覧!$C$344)</f>
        <v/>
      </c>
      <c r="I217" s="41"/>
      <c r="J217" s="18"/>
      <c r="K217" s="18"/>
      <c r="L217" s="62"/>
      <c r="M217" s="18"/>
      <c r="N217" s="18"/>
      <c r="O217" s="530"/>
      <c r="P217" s="18"/>
      <c r="Q217" s="18"/>
      <c r="R217" s="18"/>
      <c r="S217" s="18"/>
      <c r="T217" s="18"/>
      <c r="U217" s="18"/>
      <c r="V217" s="18"/>
      <c r="W217" s="18"/>
      <c r="X217" s="18"/>
      <c r="Y217" s="18"/>
      <c r="Z217" s="18" t="s">
        <v>2047</v>
      </c>
      <c r="AA217" s="18"/>
      <c r="AB217" s="18"/>
    </row>
    <row r="218" spans="1:28" ht="18" customHeight="1">
      <c r="A218" s="15"/>
      <c r="B218" s="15"/>
      <c r="C218" s="956" t="str">
        <f>IF(項目一覧!$F$342=TRUE,"■","□")</f>
        <v>□</v>
      </c>
      <c r="D218" s="27" t="s">
        <v>2042</v>
      </c>
      <c r="E218" s="15"/>
      <c r="F218" s="27"/>
      <c r="G218" s="27"/>
      <c r="H218" s="27"/>
      <c r="I218" s="39"/>
      <c r="J218" s="27"/>
      <c r="K218" s="27"/>
      <c r="L218" s="956"/>
      <c r="M218" s="27"/>
      <c r="N218" s="27"/>
      <c r="O218" s="27"/>
      <c r="P218" s="27"/>
      <c r="Q218" s="27"/>
      <c r="R218" s="27"/>
      <c r="S218" s="27"/>
      <c r="T218" s="27"/>
      <c r="U218" s="27"/>
      <c r="V218" s="27"/>
      <c r="W218" s="27"/>
      <c r="X218" s="27"/>
      <c r="Y218" s="27"/>
      <c r="Z218" s="27"/>
      <c r="AA218" s="27"/>
      <c r="AB218" s="27"/>
    </row>
    <row r="219" spans="1:28" ht="18" customHeight="1">
      <c r="A219" s="6" t="s">
        <v>111</v>
      </c>
      <c r="B219" s="3" t="s">
        <v>2768</v>
      </c>
      <c r="C219" s="3"/>
      <c r="D219" s="3"/>
      <c r="E219" s="3"/>
      <c r="F219" s="18"/>
      <c r="G219" s="18"/>
      <c r="H219" s="18"/>
      <c r="I219" s="41"/>
      <c r="J219" s="18"/>
      <c r="K219" s="18"/>
      <c r="N219" s="18"/>
      <c r="AB219" s="18"/>
    </row>
    <row r="220" spans="1:28" ht="18" customHeight="1">
      <c r="A220" s="6"/>
      <c r="B220" s="3"/>
      <c r="C220" s="62" t="str">
        <f>IF(項目一覧!$D$349=TRUE,"■","□")</f>
        <v>□</v>
      </c>
      <c r="D220" s="18" t="s">
        <v>2874</v>
      </c>
      <c r="E220" s="18"/>
      <c r="F220" s="530"/>
      <c r="G220" s="530" t="s">
        <v>2043</v>
      </c>
      <c r="H220" s="3" t="str">
        <f>項目一覧!$C$350&amp;"　"&amp;項目一覧!$C$351</f>
        <v>　</v>
      </c>
      <c r="I220" s="41"/>
      <c r="J220" s="18"/>
      <c r="K220" s="18"/>
      <c r="L220" s="62"/>
      <c r="M220" s="18"/>
      <c r="N220" s="18"/>
      <c r="O220" s="530"/>
      <c r="P220" s="123"/>
      <c r="Q220" s="123"/>
      <c r="R220" s="123"/>
      <c r="S220" s="123"/>
      <c r="T220" s="123"/>
      <c r="U220" s="123"/>
      <c r="V220" s="123"/>
      <c r="W220" s="123"/>
      <c r="X220" s="123"/>
      <c r="Y220" s="123"/>
      <c r="Z220" s="18" t="s">
        <v>2047</v>
      </c>
      <c r="AA220" s="18"/>
      <c r="AB220" s="18"/>
    </row>
    <row r="221" spans="1:28" ht="18" customHeight="1">
      <c r="A221" s="3"/>
      <c r="B221" s="3"/>
      <c r="C221" s="62" t="str">
        <f>IF(項目一覧!$E$349=TRUE,"■","□")</f>
        <v>□</v>
      </c>
      <c r="D221" s="18" t="s">
        <v>2875</v>
      </c>
      <c r="E221" s="18"/>
      <c r="F221" s="530"/>
      <c r="G221" s="530" t="s">
        <v>2043</v>
      </c>
      <c r="H221" s="3" t="str">
        <f>項目一覧!$C$352&amp;"　"&amp;項目一覧!$C$353</f>
        <v>　</v>
      </c>
      <c r="I221" s="41"/>
      <c r="J221" s="18"/>
      <c r="K221" s="18"/>
      <c r="L221" s="62"/>
      <c r="M221" s="18"/>
      <c r="N221" s="18"/>
      <c r="O221" s="530"/>
      <c r="P221" s="123"/>
      <c r="Q221" s="123"/>
      <c r="R221" s="123"/>
      <c r="S221" s="123"/>
      <c r="T221" s="123"/>
      <c r="U221" s="123"/>
      <c r="V221" s="123"/>
      <c r="W221" s="123"/>
      <c r="X221" s="123"/>
      <c r="Y221" s="123"/>
      <c r="Z221" s="18" t="s">
        <v>2047</v>
      </c>
      <c r="AA221" s="18"/>
      <c r="AB221" s="18"/>
    </row>
    <row r="222" spans="1:28" ht="18" customHeight="1">
      <c r="A222" s="3"/>
      <c r="B222" s="3"/>
      <c r="C222" s="62" t="str">
        <f>IF(項目一覧!$F$349=TRUE,"■","□")</f>
        <v>□</v>
      </c>
      <c r="D222" s="18" t="s">
        <v>2763</v>
      </c>
      <c r="E222" s="18"/>
      <c r="F222" s="955"/>
      <c r="G222" s="955" t="s">
        <v>2043</v>
      </c>
      <c r="H222" s="1504" t="str">
        <f>項目一覧!$C$354</f>
        <v/>
      </c>
      <c r="I222" s="1504"/>
      <c r="J222" s="1504"/>
      <c r="K222" s="1504"/>
      <c r="L222" s="1504"/>
      <c r="M222" s="1504"/>
      <c r="N222" s="1504"/>
      <c r="O222" s="1504"/>
      <c r="P222" s="1504"/>
      <c r="Q222" s="1504"/>
      <c r="R222" s="1504"/>
      <c r="S222" s="1504"/>
      <c r="T222" s="1504"/>
      <c r="U222" s="1504"/>
      <c r="V222" s="1504"/>
      <c r="W222" s="1504"/>
      <c r="X222" s="1504"/>
      <c r="Y222" s="1504"/>
      <c r="Z222" s="27" t="s">
        <v>2047</v>
      </c>
      <c r="AA222" s="18"/>
      <c r="AB222" s="27"/>
    </row>
    <row r="223" spans="1:28" ht="18" customHeight="1">
      <c r="A223" s="17" t="s">
        <v>311</v>
      </c>
      <c r="B223" s="16" t="s">
        <v>2769</v>
      </c>
      <c r="C223" s="42"/>
      <c r="D223" s="42"/>
      <c r="E223" s="42"/>
      <c r="F223" s="1544" t="str">
        <f>項目一覧!$C$66</f>
        <v/>
      </c>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row>
    <row r="224" spans="1:28" ht="18" customHeight="1">
      <c r="A224" s="40"/>
      <c r="B224" s="30"/>
      <c r="C224" s="30"/>
      <c r="D224" s="30"/>
      <c r="E224" s="30"/>
      <c r="F224" s="1545"/>
      <c r="G224" s="1545"/>
      <c r="H224" s="1545"/>
      <c r="I224" s="1545"/>
      <c r="J224" s="1545"/>
      <c r="K224" s="1545"/>
      <c r="L224" s="1545"/>
      <c r="M224" s="1545"/>
      <c r="N224" s="1545"/>
      <c r="O224" s="1545"/>
      <c r="P224" s="1545"/>
      <c r="Q224" s="1545"/>
      <c r="R224" s="1545"/>
      <c r="S224" s="1545"/>
      <c r="T224" s="1545"/>
      <c r="U224" s="1545"/>
      <c r="V224" s="1545"/>
      <c r="W224" s="1545"/>
      <c r="X224" s="1545"/>
      <c r="Y224" s="1545"/>
      <c r="Z224" s="1545"/>
      <c r="AA224" s="1545"/>
      <c r="AB224" s="1545"/>
    </row>
    <row r="225" spans="1:28" ht="18" customHeight="1">
      <c r="A225" s="98"/>
      <c r="B225" s="2"/>
      <c r="C225" s="2"/>
      <c r="D225" s="2"/>
      <c r="E225" s="2"/>
      <c r="F225" s="47"/>
      <c r="G225" s="47"/>
      <c r="H225" s="47"/>
      <c r="I225" s="47"/>
      <c r="J225" s="47"/>
      <c r="K225" s="47"/>
      <c r="L225" s="47"/>
      <c r="M225" s="47"/>
      <c r="N225" s="47"/>
      <c r="O225" s="47"/>
      <c r="P225" s="47"/>
      <c r="Q225" s="47"/>
      <c r="R225" s="47"/>
      <c r="S225" s="47"/>
      <c r="T225" s="47"/>
      <c r="U225" s="47"/>
      <c r="V225" s="47"/>
      <c r="W225" s="47"/>
      <c r="X225" s="47"/>
      <c r="Y225" s="47"/>
      <c r="Z225" s="47"/>
      <c r="AA225" s="47"/>
      <c r="AB225" s="47"/>
    </row>
    <row r="226" spans="1:28" ht="18" customHeight="1">
      <c r="A226" s="98"/>
      <c r="B226" s="2"/>
      <c r="C226" s="2"/>
      <c r="D226" s="2"/>
      <c r="E226" s="2"/>
      <c r="F226" s="47"/>
      <c r="G226" s="47"/>
      <c r="H226" s="47"/>
      <c r="I226" s="47"/>
      <c r="J226" s="47"/>
      <c r="K226" s="47"/>
      <c r="L226" s="47"/>
      <c r="M226" s="47"/>
      <c r="N226" s="47"/>
      <c r="O226" s="47"/>
      <c r="P226" s="47"/>
      <c r="Q226" s="47"/>
      <c r="R226" s="47"/>
      <c r="S226" s="47"/>
      <c r="T226" s="47"/>
      <c r="U226" s="47"/>
      <c r="V226" s="47"/>
      <c r="W226" s="47"/>
      <c r="X226" s="47"/>
      <c r="Y226" s="47"/>
      <c r="Z226" s="47"/>
      <c r="AA226" s="47"/>
      <c r="AB226" s="47"/>
    </row>
    <row r="227" spans="1:28" ht="18" customHeight="1">
      <c r="A227" s="98"/>
      <c r="B227" s="2"/>
      <c r="C227" s="2"/>
      <c r="D227" s="2"/>
      <c r="E227" s="2"/>
      <c r="F227" s="47"/>
      <c r="G227" s="47"/>
      <c r="H227" s="47"/>
      <c r="I227" s="47"/>
      <c r="J227" s="47"/>
      <c r="K227" s="47"/>
      <c r="L227" s="47"/>
      <c r="M227" s="47"/>
      <c r="N227" s="47"/>
      <c r="O227" s="47"/>
      <c r="P227" s="47"/>
      <c r="Q227" s="47"/>
      <c r="R227" s="47"/>
      <c r="S227" s="47"/>
      <c r="T227" s="47"/>
      <c r="U227" s="47"/>
      <c r="V227" s="47"/>
      <c r="W227" s="47"/>
      <c r="X227" s="47"/>
      <c r="Y227" s="47"/>
      <c r="Z227" s="47"/>
      <c r="AA227" s="47"/>
      <c r="AB227" s="47"/>
    </row>
    <row r="228" spans="1:28" ht="18" customHeight="1">
      <c r="A228" s="98"/>
      <c r="B228" s="2"/>
      <c r="C228" s="2"/>
      <c r="D228" s="2"/>
      <c r="E228" s="2"/>
      <c r="F228" s="47"/>
      <c r="G228" s="47"/>
      <c r="H228" s="47"/>
      <c r="I228" s="47"/>
      <c r="J228" s="47"/>
      <c r="K228" s="47"/>
      <c r="L228" s="47"/>
      <c r="M228" s="47"/>
      <c r="N228" s="47"/>
      <c r="O228" s="47"/>
      <c r="P228" s="47"/>
      <c r="Q228" s="47"/>
      <c r="R228" s="47"/>
      <c r="S228" s="47"/>
      <c r="T228" s="47"/>
      <c r="U228" s="47"/>
      <c r="V228" s="47"/>
      <c r="W228" s="47"/>
      <c r="X228" s="47"/>
      <c r="Y228" s="47"/>
      <c r="Z228" s="47"/>
      <c r="AA228" s="47"/>
      <c r="AB228" s="47"/>
    </row>
    <row r="229" spans="1:28" ht="18" customHeight="1">
      <c r="A229" s="98"/>
      <c r="B229" s="2"/>
      <c r="C229" s="2"/>
      <c r="D229" s="2"/>
      <c r="E229" s="2"/>
      <c r="F229" s="47"/>
      <c r="G229" s="47"/>
      <c r="H229" s="47"/>
      <c r="I229" s="47"/>
      <c r="J229" s="47"/>
      <c r="K229" s="47"/>
      <c r="L229" s="47"/>
      <c r="M229" s="47"/>
      <c r="N229" s="47"/>
      <c r="O229" s="47"/>
      <c r="P229" s="47"/>
      <c r="Q229" s="47"/>
      <c r="R229" s="47"/>
      <c r="S229" s="47"/>
      <c r="T229" s="47"/>
      <c r="U229" s="47"/>
      <c r="V229" s="47"/>
      <c r="W229" s="47"/>
      <c r="X229" s="47"/>
      <c r="Y229" s="47"/>
      <c r="Z229" s="47"/>
      <c r="AA229" s="47"/>
      <c r="AB229" s="47"/>
    </row>
    <row r="230" spans="1:28" ht="18" customHeight="1">
      <c r="A230" s="98"/>
      <c r="B230" s="2"/>
      <c r="C230" s="2"/>
      <c r="D230" s="2"/>
      <c r="E230" s="2"/>
      <c r="F230" s="47"/>
      <c r="G230" s="47"/>
      <c r="H230" s="47"/>
      <c r="I230" s="47"/>
      <c r="J230" s="47"/>
      <c r="K230" s="47"/>
      <c r="L230" s="47"/>
      <c r="M230" s="47"/>
      <c r="N230" s="47"/>
      <c r="O230" s="47"/>
      <c r="P230" s="47"/>
      <c r="Q230" s="47"/>
      <c r="R230" s="47"/>
      <c r="S230" s="47"/>
      <c r="T230" s="47"/>
      <c r="U230" s="47"/>
      <c r="V230" s="47"/>
      <c r="W230" s="47"/>
      <c r="X230" s="47"/>
      <c r="Y230" s="47"/>
      <c r="Z230" s="47"/>
      <c r="AA230" s="47"/>
      <c r="AB230" s="47"/>
    </row>
    <row r="231" spans="1:28" ht="18" customHeight="1">
      <c r="A231" s="98"/>
      <c r="B231" s="2"/>
      <c r="C231" s="2"/>
      <c r="D231" s="2"/>
      <c r="E231" s="2"/>
      <c r="F231" s="47"/>
      <c r="G231" s="47"/>
      <c r="H231" s="47"/>
      <c r="I231" s="47"/>
      <c r="J231" s="47"/>
      <c r="K231" s="47"/>
      <c r="L231" s="47"/>
      <c r="M231" s="47"/>
      <c r="N231" s="47"/>
      <c r="O231" s="47"/>
      <c r="P231" s="47"/>
      <c r="Q231" s="47"/>
      <c r="R231" s="47"/>
      <c r="S231" s="47"/>
      <c r="T231" s="47"/>
      <c r="U231" s="47"/>
      <c r="V231" s="47"/>
      <c r="W231" s="47"/>
      <c r="X231" s="47"/>
      <c r="Y231" s="47"/>
      <c r="Z231" s="47"/>
      <c r="AA231" s="47"/>
      <c r="AB231" s="47"/>
    </row>
    <row r="232" spans="1:28" ht="18" customHeight="1">
      <c r="A232" s="98"/>
      <c r="B232" s="2"/>
      <c r="C232" s="2"/>
      <c r="D232" s="2"/>
      <c r="E232" s="2"/>
      <c r="F232" s="47"/>
      <c r="G232" s="47"/>
      <c r="H232" s="47"/>
      <c r="I232" s="47"/>
      <c r="J232" s="47"/>
      <c r="K232" s="47"/>
      <c r="L232" s="47"/>
      <c r="M232" s="47"/>
      <c r="N232" s="47"/>
      <c r="O232" s="47"/>
      <c r="P232" s="47"/>
      <c r="Q232" s="47"/>
      <c r="R232" s="47"/>
      <c r="S232" s="47"/>
      <c r="T232" s="47"/>
      <c r="U232" s="47"/>
      <c r="V232" s="47"/>
      <c r="W232" s="47"/>
      <c r="X232" s="47"/>
      <c r="Y232" s="47"/>
      <c r="Z232" s="47"/>
      <c r="AA232" s="47"/>
      <c r="AB232" s="47"/>
    </row>
    <row r="233" spans="1:28" ht="18" customHeight="1">
      <c r="A233" s="98"/>
      <c r="B233" s="2"/>
      <c r="C233" s="2"/>
      <c r="D233" s="2"/>
      <c r="E233" s="2"/>
      <c r="F233" s="47"/>
      <c r="G233" s="47"/>
      <c r="H233" s="47"/>
      <c r="I233" s="47"/>
      <c r="J233" s="47"/>
      <c r="K233" s="47"/>
      <c r="L233" s="47"/>
      <c r="M233" s="47"/>
      <c r="N233" s="47"/>
      <c r="O233" s="47"/>
      <c r="P233" s="47"/>
      <c r="Q233" s="47"/>
      <c r="R233" s="47"/>
      <c r="S233" s="47"/>
      <c r="T233" s="47"/>
      <c r="U233" s="47"/>
      <c r="V233" s="47"/>
      <c r="W233" s="47"/>
      <c r="X233" s="47"/>
      <c r="Y233" s="47"/>
      <c r="Z233" s="47"/>
      <c r="AA233" s="47"/>
      <c r="AB233" s="47"/>
    </row>
    <row r="234" spans="1:28" ht="18" customHeight="1">
      <c r="A234" s="98"/>
      <c r="B234" s="2"/>
      <c r="C234" s="2"/>
      <c r="D234" s="2"/>
      <c r="E234" s="2"/>
      <c r="F234" s="47"/>
      <c r="G234" s="47"/>
      <c r="H234" s="47"/>
      <c r="I234" s="47"/>
      <c r="J234" s="47"/>
      <c r="K234" s="47"/>
      <c r="L234" s="47"/>
      <c r="M234" s="47"/>
      <c r="N234" s="47"/>
      <c r="O234" s="47"/>
      <c r="P234" s="47"/>
      <c r="Q234" s="47"/>
      <c r="R234" s="47"/>
      <c r="S234" s="47"/>
      <c r="T234" s="47"/>
      <c r="U234" s="47"/>
      <c r="V234" s="47"/>
      <c r="W234" s="47"/>
      <c r="X234" s="47"/>
      <c r="Y234" s="47"/>
      <c r="Z234" s="47"/>
      <c r="AA234" s="47"/>
      <c r="AB234" s="47"/>
    </row>
    <row r="235" spans="1:28" ht="18" customHeight="1">
      <c r="A235" s="98"/>
      <c r="B235" s="2"/>
      <c r="C235" s="2"/>
      <c r="D235" s="2"/>
      <c r="E235" s="2"/>
      <c r="F235" s="47"/>
      <c r="G235" s="47"/>
      <c r="H235" s="47"/>
      <c r="I235" s="47"/>
      <c r="J235" s="47"/>
      <c r="K235" s="47"/>
      <c r="L235" s="47"/>
      <c r="M235" s="47"/>
      <c r="N235" s="47"/>
      <c r="O235" s="47"/>
      <c r="P235" s="47"/>
      <c r="Q235" s="47"/>
      <c r="R235" s="47"/>
      <c r="S235" s="47"/>
      <c r="T235" s="47"/>
      <c r="U235" s="47"/>
      <c r="V235" s="47"/>
      <c r="W235" s="47"/>
      <c r="X235" s="47"/>
      <c r="Y235" s="47"/>
      <c r="Z235" s="47"/>
      <c r="AA235" s="47"/>
      <c r="AB235" s="47"/>
    </row>
    <row r="236" spans="1:28" ht="18" customHeight="1">
      <c r="A236" s="98"/>
      <c r="B236" s="2"/>
      <c r="C236" s="2"/>
      <c r="D236" s="2"/>
      <c r="E236" s="2"/>
      <c r="F236" s="47"/>
      <c r="G236" s="47"/>
      <c r="H236" s="47"/>
      <c r="I236" s="47"/>
      <c r="J236" s="47"/>
      <c r="K236" s="47"/>
      <c r="L236" s="47"/>
      <c r="M236" s="47"/>
      <c r="N236" s="47"/>
      <c r="O236" s="47"/>
      <c r="P236" s="47"/>
      <c r="Q236" s="47"/>
      <c r="R236" s="47"/>
      <c r="S236" s="47"/>
      <c r="T236" s="47"/>
      <c r="U236" s="47"/>
      <c r="V236" s="47"/>
      <c r="W236" s="47"/>
      <c r="X236" s="47"/>
      <c r="Y236" s="47"/>
      <c r="Z236" s="47"/>
      <c r="AA236" s="47"/>
      <c r="AB236" s="47"/>
    </row>
    <row r="237" spans="1:28" ht="18" customHeight="1">
      <c r="A237" s="1497" t="s">
        <v>399</v>
      </c>
      <c r="B237" s="1497"/>
      <c r="C237" s="1497"/>
      <c r="D237" s="1497"/>
      <c r="E237" s="1497"/>
      <c r="F237" s="1497"/>
      <c r="G237" s="1497"/>
      <c r="H237" s="1497"/>
      <c r="I237" s="1497"/>
      <c r="J237" s="1497"/>
      <c r="K237" s="1497"/>
      <c r="L237" s="1497"/>
      <c r="M237" s="1497"/>
      <c r="N237" s="1497"/>
      <c r="O237" s="1497"/>
      <c r="P237" s="1497"/>
      <c r="Q237" s="1497"/>
      <c r="R237" s="1497"/>
      <c r="S237" s="1497"/>
      <c r="T237" s="1497"/>
      <c r="U237" s="1497"/>
      <c r="V237" s="1497"/>
      <c r="W237" s="1497"/>
      <c r="X237" s="1497"/>
      <c r="Y237" s="1497"/>
      <c r="Z237" s="1497"/>
      <c r="AA237" s="1497"/>
    </row>
    <row r="238" spans="1:28" ht="18" customHeight="1">
      <c r="A238" s="15"/>
      <c r="B238" s="15" t="s">
        <v>195</v>
      </c>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row>
    <row r="239" spans="1:28" ht="50.1" customHeight="1">
      <c r="A239" s="97" t="s">
        <v>311</v>
      </c>
      <c r="B239" s="96" t="s">
        <v>398</v>
      </c>
      <c r="C239" s="20"/>
      <c r="D239" s="20"/>
      <c r="E239" s="20"/>
      <c r="F239" s="20"/>
      <c r="G239" s="1586" t="str">
        <f>IF(項目一覧!$C$69=0,"",IF(項目一覧!$C$71=0,項目一覧!$C$69&amp;項目一覧!$C$70,項目一覧!$C$69&amp;項目一覧!$C$70&amp;項目一覧!$C$71))</f>
        <v/>
      </c>
      <c r="H239" s="1586"/>
      <c r="I239" s="1586"/>
      <c r="J239" s="1586"/>
      <c r="K239" s="1586"/>
      <c r="L239" s="1586"/>
      <c r="M239" s="1586"/>
      <c r="N239" s="1586"/>
      <c r="O239" s="1586"/>
      <c r="P239" s="1586"/>
      <c r="Q239" s="1586"/>
      <c r="R239" s="1586"/>
      <c r="S239" s="1586"/>
      <c r="T239" s="1586"/>
      <c r="U239" s="1586"/>
      <c r="V239" s="1586"/>
      <c r="W239" s="1586"/>
      <c r="X239" s="1586"/>
      <c r="Y239" s="1586"/>
      <c r="Z239" s="1586"/>
      <c r="AA239" s="1586"/>
    </row>
    <row r="240" spans="1:28" ht="50.1" customHeight="1">
      <c r="A240" s="97" t="s">
        <v>311</v>
      </c>
      <c r="B240" s="96" t="s">
        <v>397</v>
      </c>
      <c r="C240" s="20"/>
      <c r="D240" s="20"/>
      <c r="E240" s="20"/>
      <c r="F240" s="20"/>
      <c r="G240" s="1586" t="str">
        <f>IF(項目一覧!$C$72=0,"",IF(項目一覧!$C$74=0,項目一覧!$C$72&amp;項目一覧!$C$73,項目一覧!$C$72&amp;項目一覧!$C$73&amp;項目一覧!$C$74))</f>
        <v/>
      </c>
      <c r="H240" s="1586"/>
      <c r="I240" s="1586"/>
      <c r="J240" s="1586"/>
      <c r="K240" s="1586"/>
      <c r="L240" s="1586"/>
      <c r="M240" s="1586"/>
      <c r="N240" s="1586"/>
      <c r="O240" s="1586"/>
      <c r="P240" s="1586"/>
      <c r="Q240" s="1586"/>
      <c r="R240" s="1586"/>
      <c r="S240" s="1586"/>
      <c r="T240" s="1586"/>
      <c r="U240" s="1586"/>
      <c r="V240" s="1586"/>
      <c r="W240" s="1586"/>
      <c r="X240" s="1586"/>
      <c r="Y240" s="1586"/>
      <c r="Z240" s="1586"/>
      <c r="AA240" s="1586"/>
    </row>
    <row r="241" spans="1:27" ht="17.100000000000001" customHeight="1">
      <c r="A241" s="17" t="s">
        <v>311</v>
      </c>
      <c r="B241" s="16" t="s">
        <v>396</v>
      </c>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1:27" ht="17.100000000000001" customHeight="1">
      <c r="A242" s="6"/>
      <c r="B242" s="3"/>
      <c r="C242" s="3"/>
      <c r="D242" s="6" t="str">
        <f>IF(項目一覧!$D$75=TRUE,"■","□")</f>
        <v>□</v>
      </c>
      <c r="E242" s="3" t="s">
        <v>191</v>
      </c>
      <c r="F242" s="2"/>
      <c r="G242" s="3"/>
      <c r="H242" s="3"/>
      <c r="I242" s="3"/>
      <c r="J242" s="3"/>
      <c r="K242" s="3" t="str">
        <f>IF(項目一覧!$D$76=TRUE,"（■","（□")&amp;"市街化区域"</f>
        <v>（□市街化区域</v>
      </c>
      <c r="L242" s="3"/>
      <c r="M242" s="3"/>
      <c r="N242" s="3"/>
      <c r="O242" s="3"/>
      <c r="P242" s="3" t="str">
        <f>IF(項目一覧!$E$76=TRUE,"■","□")&amp;"市街化調整区域"</f>
        <v>□市街化調整区域</v>
      </c>
      <c r="Q242" s="3"/>
      <c r="R242" s="3"/>
      <c r="S242" s="3"/>
      <c r="T242" s="3"/>
      <c r="V242" s="3" t="str">
        <f>IF(項目一覧!$F$76=TRUE,"■","□")&amp;"区域区分非設定）"</f>
        <v>□区域区分非設定）</v>
      </c>
      <c r="W242" s="3"/>
      <c r="X242" s="3"/>
      <c r="Y242" s="3"/>
      <c r="Z242" s="6"/>
      <c r="AA242" s="3"/>
    </row>
    <row r="243" spans="1:27" ht="17.100000000000001" customHeight="1">
      <c r="A243" s="6"/>
      <c r="B243" s="3"/>
      <c r="C243" s="3"/>
      <c r="D243" s="6" t="str">
        <f>IF(項目一覧!$E$75=TRUE,"■","□")</f>
        <v>□</v>
      </c>
      <c r="E243" s="3" t="s">
        <v>395</v>
      </c>
      <c r="F243" s="2"/>
      <c r="G243" s="3"/>
      <c r="H243" s="15"/>
      <c r="I243" s="15"/>
      <c r="J243" s="15"/>
      <c r="K243" s="32" t="str">
        <f>IF(項目一覧!$F$75=TRUE,"■","□")</f>
        <v>□</v>
      </c>
      <c r="L243" s="15" t="s">
        <v>394</v>
      </c>
      <c r="O243" s="15"/>
      <c r="P243" s="15"/>
      <c r="Q243" s="15"/>
      <c r="R243" s="15"/>
      <c r="S243" s="15"/>
      <c r="T243" s="15"/>
      <c r="U243" s="15"/>
      <c r="V243" s="15"/>
      <c r="W243" s="15"/>
      <c r="X243" s="15"/>
      <c r="Y243" s="15"/>
      <c r="Z243" s="6"/>
      <c r="AA243" s="3"/>
    </row>
    <row r="244" spans="1:27" ht="18" customHeight="1">
      <c r="A244" s="22" t="s">
        <v>311</v>
      </c>
      <c r="B244" s="20" t="s">
        <v>393</v>
      </c>
      <c r="C244" s="20"/>
      <c r="D244" s="20"/>
      <c r="E244" s="20"/>
      <c r="F244" s="20"/>
      <c r="G244" s="20"/>
      <c r="H244" s="20"/>
      <c r="I244" s="22" t="str">
        <f>IF(項目一覧!$D$78=TRUE,"■","□")</f>
        <v>□</v>
      </c>
      <c r="J244" s="20" t="s">
        <v>183</v>
      </c>
      <c r="K244" s="20"/>
      <c r="L244" s="20"/>
      <c r="M244" s="20"/>
      <c r="N244" s="20"/>
      <c r="O244" s="22" t="str">
        <f>IF(項目一覧!$E$78=TRUE,"■","□")</f>
        <v>□</v>
      </c>
      <c r="P244" s="20" t="s">
        <v>182</v>
      </c>
      <c r="Q244" s="20"/>
      <c r="R244" s="20"/>
      <c r="S244" s="20"/>
      <c r="T244" s="20"/>
      <c r="U244" s="22" t="str">
        <f>IF(項目一覧!$F$78=TRUE,"■","□")</f>
        <v>□</v>
      </c>
      <c r="V244" s="20" t="s">
        <v>392</v>
      </c>
      <c r="W244" s="20"/>
      <c r="X244" s="15"/>
      <c r="Y244" s="15"/>
      <c r="Z244" s="20"/>
      <c r="AA244" s="20"/>
    </row>
    <row r="245" spans="1:27" ht="17.100000000000001" customHeight="1">
      <c r="A245" s="17" t="s">
        <v>311</v>
      </c>
      <c r="B245" s="16" t="s">
        <v>391</v>
      </c>
      <c r="C245" s="16"/>
      <c r="D245" s="16"/>
      <c r="E245" s="16"/>
      <c r="F245" s="16"/>
      <c r="G245" s="16"/>
      <c r="H245" s="16"/>
      <c r="I245" s="16"/>
      <c r="J245" s="16"/>
      <c r="K245" s="16"/>
      <c r="L245" s="16"/>
      <c r="M245" s="7"/>
      <c r="N245" s="16"/>
      <c r="O245" s="16"/>
      <c r="P245" s="16"/>
      <c r="Q245" s="16"/>
      <c r="R245" s="16"/>
      <c r="S245" s="16"/>
      <c r="T245" s="16"/>
      <c r="U245" s="16"/>
      <c r="V245" s="16"/>
      <c r="W245" s="16"/>
      <c r="X245" s="16"/>
      <c r="Y245" s="16"/>
      <c r="Z245" s="16"/>
      <c r="AA245" s="16"/>
    </row>
    <row r="246" spans="1:27" ht="17.100000000000001" customHeight="1">
      <c r="A246" s="6"/>
      <c r="B246" s="3"/>
      <c r="C246" s="1589" t="str">
        <f>IF(項目一覧!$C$80=0,"",項目一覧!$C$80&amp;"　 ")&amp;IF(項目一覧!$C$81=0,"",項目一覧!$C$81&amp;"　 ")&amp;IF(項目一覧!$C$82=0,"",項目一覧!$C$82&amp;"　 ")&amp;IF(項目一覧!$C$83=0,"",項目一覧!$C$83&amp;"　 ")&amp;IF(項目一覧!$C$84=0,"",項目一覧!$C$84&amp;"　 ")&amp;IF(項目一覧!$C$85=0,"",項目一覧!$C$85)</f>
        <v xml:space="preserve">　 　 　 　 　 </v>
      </c>
      <c r="D246" s="1589"/>
      <c r="E246" s="1589"/>
      <c r="F246" s="1589"/>
      <c r="G246" s="1589"/>
      <c r="H246" s="1589"/>
      <c r="I246" s="1589"/>
      <c r="J246" s="1589"/>
      <c r="K246" s="1589"/>
      <c r="L246" s="1589"/>
      <c r="M246" s="1589"/>
      <c r="N246" s="1589"/>
      <c r="O246" s="1589"/>
      <c r="P246" s="1589"/>
      <c r="Q246" s="1589"/>
      <c r="R246" s="1589"/>
      <c r="S246" s="1589"/>
      <c r="T246" s="1589"/>
      <c r="U246" s="1589"/>
      <c r="V246" s="1589"/>
      <c r="W246" s="1589"/>
      <c r="X246" s="1589"/>
      <c r="Y246" s="1589"/>
      <c r="Z246" s="1589"/>
      <c r="AA246" s="1589"/>
    </row>
    <row r="247" spans="1:27" ht="17.100000000000001" customHeight="1">
      <c r="A247" s="6"/>
      <c r="B247" s="3"/>
      <c r="C247" s="1590"/>
      <c r="D247" s="1590"/>
      <c r="E247" s="1590"/>
      <c r="F247" s="1590"/>
      <c r="G247" s="1590"/>
      <c r="H247" s="1590"/>
      <c r="I247" s="1590"/>
      <c r="J247" s="1590"/>
      <c r="K247" s="1590"/>
      <c r="L247" s="1590"/>
      <c r="M247" s="1590"/>
      <c r="N247" s="1590"/>
      <c r="O247" s="1590"/>
      <c r="P247" s="1590"/>
      <c r="Q247" s="1590"/>
      <c r="R247" s="1590"/>
      <c r="S247" s="1590"/>
      <c r="T247" s="1590"/>
      <c r="U247" s="1590"/>
      <c r="V247" s="1590"/>
      <c r="W247" s="1590"/>
      <c r="X247" s="1590"/>
      <c r="Y247" s="1590"/>
      <c r="Z247" s="1590"/>
      <c r="AA247" s="1590"/>
    </row>
    <row r="248" spans="1:27" ht="17.100000000000001" customHeight="1">
      <c r="A248" s="17" t="s">
        <v>311</v>
      </c>
      <c r="B248" s="16" t="s">
        <v>390</v>
      </c>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spans="1:27" ht="17.100000000000001" customHeight="1">
      <c r="A249" s="6"/>
      <c r="B249" s="3" t="s">
        <v>389</v>
      </c>
      <c r="C249" s="3"/>
      <c r="D249" s="3"/>
      <c r="E249" s="3"/>
      <c r="F249" s="3"/>
      <c r="G249" s="3"/>
      <c r="H249" s="3"/>
      <c r="I249" s="3"/>
      <c r="J249" s="3"/>
      <c r="K249" s="3"/>
      <c r="L249" s="3"/>
      <c r="M249" s="3"/>
      <c r="N249" s="1518" t="str">
        <f>項目一覧!$C$86</f>
        <v/>
      </c>
      <c r="O249" s="1519"/>
      <c r="P249" s="1519"/>
      <c r="Q249" s="1519"/>
      <c r="R249" s="3" t="s">
        <v>387</v>
      </c>
      <c r="S249" s="3"/>
      <c r="T249" s="3"/>
      <c r="U249" s="3"/>
      <c r="V249" s="3"/>
      <c r="W249" s="3"/>
      <c r="X249" s="3"/>
      <c r="Y249" s="3"/>
      <c r="Z249" s="3"/>
      <c r="AA249" s="3"/>
    </row>
    <row r="250" spans="1:27" ht="17.100000000000001" customHeight="1">
      <c r="A250" s="6"/>
      <c r="B250" s="3" t="s">
        <v>388</v>
      </c>
      <c r="C250" s="3"/>
      <c r="D250" s="3"/>
      <c r="E250" s="3"/>
      <c r="F250" s="3"/>
      <c r="G250" s="3"/>
      <c r="H250" s="3"/>
      <c r="I250" s="3"/>
      <c r="J250" s="3"/>
      <c r="K250" s="3"/>
      <c r="L250" s="3"/>
      <c r="M250" s="3"/>
      <c r="N250" s="1516" t="str">
        <f>項目一覧!$C$87</f>
        <v/>
      </c>
      <c r="O250" s="1517"/>
      <c r="P250" s="1517"/>
      <c r="Q250" s="1517"/>
      <c r="R250" s="3" t="s">
        <v>387</v>
      </c>
      <c r="S250" s="3"/>
      <c r="T250" s="3"/>
      <c r="U250" s="3"/>
      <c r="V250" s="3"/>
      <c r="W250" s="3"/>
      <c r="X250" s="3"/>
      <c r="Y250" s="3"/>
      <c r="Z250" s="3"/>
      <c r="AA250" s="3"/>
    </row>
    <row r="251" spans="1:27" ht="18" customHeight="1">
      <c r="A251" s="17" t="s">
        <v>311</v>
      </c>
      <c r="B251" s="16" t="s">
        <v>386</v>
      </c>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spans="1:27" ht="17.100000000000001" customHeight="1">
      <c r="A252" s="6"/>
      <c r="B252" s="3" t="s">
        <v>385</v>
      </c>
      <c r="C252" s="3"/>
      <c r="D252" s="3"/>
      <c r="E252" s="3"/>
      <c r="F252" s="37" t="s">
        <v>377</v>
      </c>
      <c r="G252" s="5" t="s">
        <v>319</v>
      </c>
      <c r="H252" s="1461" t="str">
        <f>項目一覧!$C$88</f>
        <v/>
      </c>
      <c r="I252" s="1486"/>
      <c r="J252" s="1486"/>
      <c r="K252" s="1486"/>
      <c r="L252" s="5" t="s">
        <v>380</v>
      </c>
      <c r="M252" s="1461" t="str">
        <f>項目一覧!$C$89</f>
        <v/>
      </c>
      <c r="N252" s="1486"/>
      <c r="O252" s="1486"/>
      <c r="P252" s="1486"/>
      <c r="Q252" s="5" t="s">
        <v>380</v>
      </c>
      <c r="R252" s="1461" t="str">
        <f>項目一覧!$C$90</f>
        <v/>
      </c>
      <c r="S252" s="1486"/>
      <c r="T252" s="1486"/>
      <c r="U252" s="1486"/>
      <c r="V252" s="5" t="s">
        <v>380</v>
      </c>
      <c r="W252" s="1461" t="str">
        <f>項目一覧!$C$91</f>
        <v/>
      </c>
      <c r="X252" s="1486"/>
      <c r="Y252" s="1486"/>
      <c r="Z252" s="1486"/>
      <c r="AA252" s="7" t="s">
        <v>384</v>
      </c>
    </row>
    <row r="253" spans="1:27" ht="17.100000000000001" customHeight="1">
      <c r="A253" s="6"/>
      <c r="B253" s="3"/>
      <c r="C253" s="3"/>
      <c r="D253" s="3"/>
      <c r="E253" s="3"/>
      <c r="F253" s="37" t="s">
        <v>376</v>
      </c>
      <c r="G253" s="5" t="s">
        <v>319</v>
      </c>
      <c r="H253" s="1461" t="str">
        <f>項目一覧!$C$92</f>
        <v/>
      </c>
      <c r="I253" s="1486"/>
      <c r="J253" s="1486"/>
      <c r="K253" s="1486"/>
      <c r="L253" s="5" t="s">
        <v>380</v>
      </c>
      <c r="M253" s="1461" t="str">
        <f>項目一覧!$C$93</f>
        <v/>
      </c>
      <c r="N253" s="1486"/>
      <c r="O253" s="1486"/>
      <c r="P253" s="1486"/>
      <c r="Q253" s="5" t="s">
        <v>380</v>
      </c>
      <c r="R253" s="1461" t="str">
        <f>項目一覧!$C$94</f>
        <v/>
      </c>
      <c r="S253" s="1486"/>
      <c r="T253" s="1486"/>
      <c r="U253" s="1486"/>
      <c r="V253" s="5" t="s">
        <v>380</v>
      </c>
      <c r="W253" s="1461" t="str">
        <f>項目一覧!$C$95</f>
        <v/>
      </c>
      <c r="X253" s="1486"/>
      <c r="Y253" s="1486"/>
      <c r="Z253" s="1486"/>
      <c r="AA253" s="7" t="s">
        <v>384</v>
      </c>
    </row>
    <row r="254" spans="1:27" ht="17.100000000000001" customHeight="1">
      <c r="A254" s="6"/>
      <c r="B254" s="3" t="s">
        <v>383</v>
      </c>
      <c r="C254" s="3"/>
      <c r="D254" s="3"/>
      <c r="E254" s="3"/>
      <c r="F254" s="37"/>
      <c r="G254" s="5" t="s">
        <v>319</v>
      </c>
      <c r="H254" s="1482" t="str">
        <f>項目一覧!$C$96</f>
        <v/>
      </c>
      <c r="I254" s="1482"/>
      <c r="J254" s="1482"/>
      <c r="K254" s="1482"/>
      <c r="L254" s="62" t="s">
        <v>380</v>
      </c>
      <c r="M254" s="1482" t="str">
        <f>項目一覧!$C$97</f>
        <v/>
      </c>
      <c r="N254" s="1482"/>
      <c r="O254" s="1482"/>
      <c r="P254" s="1482"/>
      <c r="Q254" s="62" t="s">
        <v>380</v>
      </c>
      <c r="R254" s="1482" t="str">
        <f>項目一覧!$C$98</f>
        <v/>
      </c>
      <c r="S254" s="1482"/>
      <c r="T254" s="1482"/>
      <c r="U254" s="1482"/>
      <c r="V254" s="62" t="s">
        <v>380</v>
      </c>
      <c r="W254" s="1482" t="str">
        <f>項目一覧!$C$99</f>
        <v/>
      </c>
      <c r="X254" s="1493"/>
      <c r="Y254" s="1493"/>
      <c r="Z254" s="1493"/>
      <c r="AA254" s="7" t="s">
        <v>312</v>
      </c>
    </row>
    <row r="255" spans="1:27" ht="17.100000000000001" customHeight="1">
      <c r="A255" s="6"/>
      <c r="B255" s="3" t="s">
        <v>382</v>
      </c>
      <c r="C255" s="3"/>
      <c r="D255" s="3"/>
      <c r="E255" s="3"/>
      <c r="F255" s="37"/>
      <c r="G255" s="3"/>
      <c r="H255" s="3"/>
      <c r="I255" s="3"/>
      <c r="J255" s="3"/>
      <c r="K255" s="3"/>
      <c r="L255" s="3"/>
      <c r="M255" s="3"/>
      <c r="N255" s="3"/>
      <c r="O255" s="3"/>
      <c r="P255" s="3"/>
      <c r="Q255" s="3"/>
      <c r="R255" s="3"/>
      <c r="S255" s="3"/>
      <c r="T255" s="3"/>
      <c r="U255" s="3"/>
      <c r="V255" s="3"/>
      <c r="W255" s="3"/>
      <c r="X255" s="3"/>
      <c r="Y255" s="3"/>
      <c r="Z255" s="3"/>
      <c r="AA255" s="7"/>
    </row>
    <row r="256" spans="1:27" ht="17.100000000000001" customHeight="1">
      <c r="A256" s="6"/>
      <c r="B256" s="3"/>
      <c r="C256" s="3"/>
      <c r="D256" s="3"/>
      <c r="E256" s="3"/>
      <c r="F256" s="37"/>
      <c r="G256" s="5" t="s">
        <v>319</v>
      </c>
      <c r="H256" s="1461" t="str">
        <f>項目一覧!$C$100</f>
        <v/>
      </c>
      <c r="I256" s="1486"/>
      <c r="J256" s="1486"/>
      <c r="K256" s="1486"/>
      <c r="L256" s="5" t="s">
        <v>380</v>
      </c>
      <c r="M256" s="1461" t="str">
        <f>項目一覧!$C$101</f>
        <v/>
      </c>
      <c r="N256" s="1486"/>
      <c r="O256" s="1486"/>
      <c r="P256" s="1486"/>
      <c r="Q256" s="5" t="s">
        <v>380</v>
      </c>
      <c r="R256" s="1461" t="str">
        <f>項目一覧!$C$102</f>
        <v/>
      </c>
      <c r="S256" s="1486"/>
      <c r="T256" s="1486"/>
      <c r="U256" s="1486"/>
      <c r="V256" s="5" t="s">
        <v>380</v>
      </c>
      <c r="W256" s="1461" t="str">
        <f>項目一覧!$C$103</f>
        <v/>
      </c>
      <c r="X256" s="1486"/>
      <c r="Y256" s="1486"/>
      <c r="Z256" s="1486"/>
      <c r="AA256" s="7" t="s">
        <v>379</v>
      </c>
    </row>
    <row r="257" spans="1:27" ht="17.100000000000001" customHeight="1">
      <c r="A257" s="6"/>
      <c r="B257" s="3" t="s">
        <v>381</v>
      </c>
      <c r="C257" s="3"/>
      <c r="D257" s="3"/>
      <c r="E257" s="3"/>
      <c r="F257" s="37"/>
      <c r="G257" s="3"/>
      <c r="H257" s="3"/>
      <c r="I257" s="3"/>
      <c r="J257" s="3"/>
      <c r="K257" s="3"/>
      <c r="L257" s="3"/>
      <c r="M257" s="3"/>
      <c r="N257" s="3"/>
      <c r="O257" s="3"/>
      <c r="P257" s="3"/>
      <c r="Q257" s="3"/>
      <c r="R257" s="3"/>
      <c r="S257" s="3"/>
      <c r="T257" s="3"/>
      <c r="U257" s="3"/>
      <c r="V257" s="3"/>
      <c r="W257" s="2"/>
      <c r="X257" s="3"/>
      <c r="Y257" s="3"/>
      <c r="Z257" s="2"/>
      <c r="AA257" s="38"/>
    </row>
    <row r="258" spans="1:27" ht="17.100000000000001" customHeight="1">
      <c r="A258" s="6"/>
      <c r="B258" s="3"/>
      <c r="C258" s="3"/>
      <c r="D258" s="3"/>
      <c r="E258" s="3"/>
      <c r="F258" s="37"/>
      <c r="G258" s="5" t="s">
        <v>319</v>
      </c>
      <c r="H258" s="1461" t="str">
        <f>項目一覧!$C$104</f>
        <v/>
      </c>
      <c r="I258" s="1486"/>
      <c r="J258" s="1486"/>
      <c r="K258" s="1486"/>
      <c r="L258" s="5" t="s">
        <v>380</v>
      </c>
      <c r="M258" s="1461" t="str">
        <f>項目一覧!$C$105</f>
        <v/>
      </c>
      <c r="N258" s="1486"/>
      <c r="O258" s="1486"/>
      <c r="P258" s="1486"/>
      <c r="Q258" s="5" t="s">
        <v>380</v>
      </c>
      <c r="R258" s="1461" t="str">
        <f>項目一覧!$C$106</f>
        <v/>
      </c>
      <c r="S258" s="1486"/>
      <c r="T258" s="1486"/>
      <c r="U258" s="1486"/>
      <c r="V258" s="5" t="s">
        <v>380</v>
      </c>
      <c r="W258" s="1461" t="str">
        <f>項目一覧!$C$107</f>
        <v/>
      </c>
      <c r="X258" s="1486"/>
      <c r="Y258" s="1486"/>
      <c r="Z258" s="1486"/>
      <c r="AA258" s="7" t="s">
        <v>379</v>
      </c>
    </row>
    <row r="259" spans="1:27" ht="17.100000000000001" customHeight="1">
      <c r="A259" s="6"/>
      <c r="B259" s="3" t="s">
        <v>378</v>
      </c>
      <c r="C259" s="3"/>
      <c r="D259" s="3"/>
      <c r="E259" s="3"/>
      <c r="F259" s="3"/>
      <c r="G259" s="3"/>
      <c r="H259" s="3"/>
      <c r="I259" s="37" t="s">
        <v>377</v>
      </c>
      <c r="J259" s="3"/>
      <c r="K259" s="3"/>
      <c r="L259" s="3"/>
      <c r="M259" s="3"/>
      <c r="N259" s="1461" t="str">
        <f>項目一覧!$C$108</f>
        <v/>
      </c>
      <c r="O259" s="1486"/>
      <c r="P259" s="1486"/>
      <c r="Q259" s="1486"/>
      <c r="R259" s="3" t="s">
        <v>375</v>
      </c>
      <c r="S259" s="3"/>
      <c r="T259" s="3"/>
      <c r="U259" s="3"/>
      <c r="V259" s="3"/>
      <c r="W259" s="3"/>
      <c r="X259" s="2"/>
      <c r="Y259" s="3"/>
      <c r="Z259" s="3"/>
      <c r="AA259" s="3"/>
    </row>
    <row r="260" spans="1:27" ht="17.100000000000001" customHeight="1">
      <c r="A260" s="6"/>
      <c r="B260" s="3"/>
      <c r="C260" s="3"/>
      <c r="D260" s="3"/>
      <c r="E260" s="3"/>
      <c r="F260" s="3"/>
      <c r="G260" s="3"/>
      <c r="H260" s="3"/>
      <c r="I260" s="37" t="s">
        <v>376</v>
      </c>
      <c r="J260" s="3"/>
      <c r="K260" s="3"/>
      <c r="L260" s="3"/>
      <c r="M260" s="3"/>
      <c r="N260" s="1461" t="str">
        <f>項目一覧!$C$109</f>
        <v/>
      </c>
      <c r="O260" s="1486"/>
      <c r="P260" s="1486"/>
      <c r="Q260" s="1486"/>
      <c r="R260" s="3" t="s">
        <v>375</v>
      </c>
      <c r="S260" s="3"/>
      <c r="T260" s="3"/>
      <c r="U260" s="3"/>
      <c r="V260" s="3"/>
      <c r="W260" s="3"/>
      <c r="X260" s="3"/>
      <c r="Y260" s="3"/>
      <c r="Z260" s="3"/>
      <c r="AA260" s="3"/>
    </row>
    <row r="261" spans="1:27" ht="17.100000000000001" customHeight="1">
      <c r="A261" s="6"/>
      <c r="B261" s="3" t="s">
        <v>374</v>
      </c>
      <c r="C261" s="3"/>
      <c r="D261" s="3"/>
      <c r="E261" s="3"/>
      <c r="F261" s="3"/>
      <c r="G261" s="3"/>
      <c r="H261" s="3"/>
      <c r="I261" s="37"/>
      <c r="J261" s="3"/>
      <c r="K261" s="3"/>
      <c r="L261" s="3"/>
      <c r="M261" s="3"/>
      <c r="N261" s="3"/>
      <c r="O261" s="3"/>
      <c r="P261" s="3"/>
      <c r="Q261" s="1468" t="str">
        <f>項目一覧!$C$110</f>
        <v/>
      </c>
      <c r="R261" s="1497"/>
      <c r="S261" s="1497"/>
      <c r="T261" s="1497"/>
      <c r="U261" s="3" t="s">
        <v>372</v>
      </c>
      <c r="V261" s="3"/>
      <c r="W261" s="3"/>
      <c r="X261" s="3"/>
      <c r="Y261" s="3"/>
      <c r="Z261" s="3"/>
      <c r="AA261" s="3"/>
    </row>
    <row r="262" spans="1:27" ht="17.100000000000001" customHeight="1">
      <c r="A262" s="6"/>
      <c r="B262" s="3" t="s">
        <v>373</v>
      </c>
      <c r="C262" s="3"/>
      <c r="D262" s="3"/>
      <c r="E262" s="3"/>
      <c r="F262" s="3"/>
      <c r="G262" s="3"/>
      <c r="H262" s="3"/>
      <c r="I262" s="37"/>
      <c r="J262" s="3"/>
      <c r="K262" s="3"/>
      <c r="L262" s="3"/>
      <c r="M262" s="3"/>
      <c r="N262" s="3"/>
      <c r="O262" s="3"/>
      <c r="P262" s="3"/>
      <c r="Q262" s="1468" t="str">
        <f>項目一覧!$C$111</f>
        <v/>
      </c>
      <c r="R262" s="1497"/>
      <c r="S262" s="1497"/>
      <c r="T262" s="1497"/>
      <c r="U262" s="3" t="s">
        <v>372</v>
      </c>
      <c r="V262" s="3"/>
      <c r="W262" s="3"/>
      <c r="X262" s="3"/>
      <c r="Y262" s="3"/>
      <c r="Z262" s="3"/>
      <c r="AA262" s="3"/>
    </row>
    <row r="263" spans="1:27" ht="17.100000000000001" customHeight="1">
      <c r="A263" s="6"/>
      <c r="B263" s="3" t="s">
        <v>371</v>
      </c>
      <c r="C263" s="3"/>
      <c r="D263" s="3"/>
      <c r="E263" s="3"/>
      <c r="F263" s="18" t="str">
        <f>項目一覧!$C$112</f>
        <v/>
      </c>
      <c r="G263" s="3"/>
      <c r="H263" s="3"/>
      <c r="I263" s="3"/>
      <c r="J263" s="3"/>
      <c r="K263" s="3"/>
      <c r="L263" s="3"/>
      <c r="M263" s="3"/>
      <c r="N263" s="3"/>
      <c r="O263" s="3"/>
      <c r="P263" s="3"/>
      <c r="Q263" s="3"/>
      <c r="R263" s="3"/>
      <c r="S263" s="3"/>
      <c r="T263" s="3"/>
      <c r="U263" s="3"/>
      <c r="V263" s="3"/>
      <c r="W263" s="3"/>
      <c r="X263" s="3"/>
      <c r="Y263" s="3"/>
      <c r="Z263" s="3"/>
      <c r="AA263" s="3"/>
    </row>
    <row r="264" spans="1:27" ht="15.95" customHeight="1">
      <c r="A264" s="17" t="s">
        <v>311</v>
      </c>
      <c r="B264" s="16" t="s">
        <v>370</v>
      </c>
      <c r="C264" s="16"/>
      <c r="D264" s="16"/>
      <c r="E264" s="16"/>
      <c r="F264" s="16"/>
      <c r="G264" s="36" t="s">
        <v>369</v>
      </c>
      <c r="H264" s="16"/>
      <c r="I264" s="63" t="str">
        <f>項目一覧!$C$113</f>
        <v/>
      </c>
      <c r="J264" s="63"/>
      <c r="K264" s="63" t="s">
        <v>368</v>
      </c>
      <c r="L264" s="1487" t="str">
        <f>項目一覧!$C$114</f>
        <v/>
      </c>
      <c r="M264" s="1487"/>
      <c r="N264" s="1487"/>
      <c r="O264" s="1487"/>
      <c r="P264" s="1487"/>
      <c r="Q264" s="1487"/>
      <c r="R264" s="1487"/>
      <c r="S264" s="1487"/>
      <c r="T264" s="1487"/>
      <c r="U264" s="1487"/>
      <c r="V264" s="1487"/>
      <c r="W264" s="1487"/>
      <c r="X264" s="1487"/>
      <c r="Y264" s="1487"/>
      <c r="Z264" s="1487"/>
      <c r="AA264" s="1487"/>
    </row>
    <row r="265" spans="1:27" ht="15.95" customHeight="1">
      <c r="A265" s="6"/>
      <c r="B265" s="3"/>
      <c r="C265" s="3"/>
      <c r="D265" s="3"/>
      <c r="E265" s="3"/>
      <c r="F265" s="3"/>
      <c r="G265" s="9" t="str">
        <f>IF(I265=0,"","（区分")</f>
        <v>（区分</v>
      </c>
      <c r="H265" s="3"/>
      <c r="I265" s="18" t="str">
        <f>項目一覧!$C$337</f>
        <v/>
      </c>
      <c r="J265" s="3"/>
      <c r="K265" s="3" t="str">
        <f>IF(I265=0,"",")")</f>
        <v>)</v>
      </c>
      <c r="L265" s="1514" t="str">
        <f>項目一覧!$C$338</f>
        <v/>
      </c>
      <c r="M265" s="1514"/>
      <c r="N265" s="1514"/>
      <c r="O265" s="1514"/>
      <c r="P265" s="1514"/>
      <c r="Q265" s="1514"/>
      <c r="R265" s="1514"/>
      <c r="S265" s="1514"/>
      <c r="T265" s="1514"/>
      <c r="U265" s="1514"/>
      <c r="V265" s="1514"/>
      <c r="W265" s="1514"/>
      <c r="X265" s="1514"/>
      <c r="Y265" s="1514"/>
      <c r="Z265" s="1514"/>
      <c r="AA265" s="1514"/>
    </row>
    <row r="266" spans="1:27" ht="15.95" customHeight="1">
      <c r="A266" s="6"/>
      <c r="B266" s="3"/>
      <c r="C266" s="3"/>
      <c r="D266" s="3"/>
      <c r="E266" s="3"/>
      <c r="F266" s="3"/>
      <c r="G266" s="9" t="str">
        <f>IF(I266=0,"","（区分")</f>
        <v>（区分</v>
      </c>
      <c r="H266" s="3"/>
      <c r="I266" s="18" t="str">
        <f>項目一覧!$C$339</f>
        <v/>
      </c>
      <c r="J266" s="3"/>
      <c r="K266" s="3" t="str">
        <f>IF(I266=0,"",")")</f>
        <v>)</v>
      </c>
      <c r="L266" s="1514" t="str">
        <f>項目一覧!$C$340</f>
        <v/>
      </c>
      <c r="M266" s="1514"/>
      <c r="N266" s="1514"/>
      <c r="O266" s="1514"/>
      <c r="P266" s="1514"/>
      <c r="Q266" s="1514"/>
      <c r="R266" s="1514"/>
      <c r="S266" s="1514"/>
      <c r="T266" s="1514"/>
      <c r="U266" s="1514"/>
      <c r="V266" s="1514"/>
      <c r="W266" s="1514"/>
      <c r="X266" s="1514"/>
      <c r="Y266" s="1514"/>
      <c r="Z266" s="1514"/>
      <c r="AA266" s="1514"/>
    </row>
    <row r="267" spans="1:27" ht="15.95" customHeight="1">
      <c r="A267" s="6"/>
      <c r="B267" s="3"/>
      <c r="C267" s="3"/>
      <c r="D267" s="3"/>
      <c r="E267" s="3"/>
      <c r="F267" s="3"/>
      <c r="G267" s="9"/>
      <c r="H267" s="3"/>
      <c r="I267" s="3"/>
      <c r="J267" s="18"/>
      <c r="K267" s="18"/>
      <c r="L267" s="1513">
        <f>項目一覧!$C$115</f>
        <v>0</v>
      </c>
      <c r="M267" s="1513"/>
      <c r="N267" s="1513"/>
      <c r="O267" s="1513"/>
      <c r="P267" s="1513"/>
      <c r="Q267" s="1513"/>
      <c r="R267" s="1513"/>
      <c r="S267" s="1513"/>
      <c r="T267" s="1513"/>
      <c r="U267" s="1513"/>
      <c r="V267" s="1513"/>
      <c r="W267" s="1513"/>
      <c r="X267" s="1513"/>
      <c r="Y267" s="1513"/>
      <c r="Z267" s="1513"/>
      <c r="AA267" s="1513"/>
    </row>
    <row r="268" spans="1:27" ht="17.100000000000001" customHeight="1">
      <c r="A268" s="17" t="s">
        <v>311</v>
      </c>
      <c r="B268" s="16" t="s">
        <v>367</v>
      </c>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spans="1:27" ht="17.100000000000001" customHeight="1">
      <c r="A269" s="6"/>
      <c r="B269" s="6" t="str">
        <f>IF(項目一覧!$D$116=TRUE,"■","□")</f>
        <v>□</v>
      </c>
      <c r="C269" s="3" t="s">
        <v>310</v>
      </c>
      <c r="D269" s="3"/>
      <c r="E269" s="6" t="str">
        <f>IF(項目一覧!$E$116=TRUE,"■","□")</f>
        <v>□</v>
      </c>
      <c r="F269" s="3" t="s">
        <v>309</v>
      </c>
      <c r="G269" s="3"/>
      <c r="H269" s="32" t="str">
        <f>IF(項目一覧!$F$116=TRUE,"■","□")</f>
        <v>□</v>
      </c>
      <c r="I269" s="15" t="s">
        <v>308</v>
      </c>
      <c r="J269" s="15"/>
      <c r="K269" s="32" t="str">
        <f>IF(項目一覧!$G$116=TRUE,"■","□")</f>
        <v>□</v>
      </c>
      <c r="L269" s="15" t="s">
        <v>307</v>
      </c>
      <c r="M269" s="15"/>
      <c r="N269" s="32" t="str">
        <f>IF(項目一覧!$H$116=TRUE,"■","□")</f>
        <v>□</v>
      </c>
      <c r="O269" s="15" t="s">
        <v>306</v>
      </c>
      <c r="P269" s="15"/>
      <c r="Q269" s="15"/>
      <c r="R269" s="32" t="str">
        <f>IF(項目一覧!$I$116=TRUE,"■","□")</f>
        <v>□</v>
      </c>
      <c r="S269" s="15" t="s">
        <v>305</v>
      </c>
      <c r="T269" s="15"/>
      <c r="U269" s="15"/>
      <c r="V269" s="15"/>
      <c r="W269" s="32" t="str">
        <f>IF(項目一覧!$J$116=TRUE,"■","□")</f>
        <v>□</v>
      </c>
      <c r="X269" s="31" t="s">
        <v>304</v>
      </c>
      <c r="Y269" s="15"/>
      <c r="Z269" s="15"/>
      <c r="AA269" s="30"/>
    </row>
    <row r="270" spans="1:27" ht="17.100000000000001" customHeight="1">
      <c r="A270" s="17" t="s">
        <v>344</v>
      </c>
      <c r="B270" s="16" t="s">
        <v>366</v>
      </c>
      <c r="C270" s="16"/>
      <c r="D270" s="16"/>
      <c r="E270" s="16"/>
      <c r="F270" s="16"/>
      <c r="G270" s="16"/>
      <c r="H270" s="2"/>
      <c r="I270" s="5" t="s">
        <v>338</v>
      </c>
      <c r="J270" s="1528" t="s">
        <v>109</v>
      </c>
      <c r="K270" s="1528"/>
      <c r="L270" s="1528"/>
      <c r="M270" s="1528"/>
      <c r="N270" s="1528"/>
      <c r="O270" s="5" t="s">
        <v>337</v>
      </c>
      <c r="P270" s="1528" t="s">
        <v>364</v>
      </c>
      <c r="Q270" s="1528"/>
      <c r="R270" s="1528"/>
      <c r="S270" s="1528"/>
      <c r="T270" s="1528"/>
      <c r="U270" s="5" t="s">
        <v>337</v>
      </c>
      <c r="V270" s="1528" t="s">
        <v>363</v>
      </c>
      <c r="W270" s="1528"/>
      <c r="X270" s="1528"/>
      <c r="Y270" s="1528"/>
      <c r="Z270" s="1528"/>
      <c r="AA270" s="7" t="s">
        <v>362</v>
      </c>
    </row>
    <row r="271" spans="1:27" ht="17.100000000000001" customHeight="1">
      <c r="A271" s="6"/>
      <c r="B271" s="3" t="s">
        <v>2299</v>
      </c>
      <c r="C271" s="3" t="s">
        <v>3621</v>
      </c>
      <c r="D271" s="3"/>
      <c r="E271" s="3"/>
      <c r="F271" s="3"/>
      <c r="G271" s="3"/>
      <c r="H271" s="2"/>
      <c r="I271" s="5" t="s">
        <v>338</v>
      </c>
      <c r="J271" s="1461" t="str">
        <f>項目一覧!$C$117</f>
        <v/>
      </c>
      <c r="K271" s="1461"/>
      <c r="L271" s="1461"/>
      <c r="M271" s="1461"/>
      <c r="N271" s="1461"/>
      <c r="O271" s="5" t="s">
        <v>337</v>
      </c>
      <c r="P271" s="1461" t="str">
        <f>項目一覧!$C$118</f>
        <v/>
      </c>
      <c r="Q271" s="1461"/>
      <c r="R271" s="1461"/>
      <c r="S271" s="1461"/>
      <c r="T271" s="1461"/>
      <c r="U271" s="5" t="s">
        <v>337</v>
      </c>
      <c r="V271" s="1461" t="str">
        <f>項目一覧!$C$119</f>
        <v/>
      </c>
      <c r="W271" s="1461"/>
      <c r="X271" s="1461"/>
      <c r="Y271" s="1461"/>
      <c r="Z271" s="1461"/>
      <c r="AA271" s="7" t="s">
        <v>350</v>
      </c>
    </row>
    <row r="272" spans="1:27" ht="17.100000000000001" customHeight="1">
      <c r="A272" s="6"/>
      <c r="B272" s="3" t="s">
        <v>2321</v>
      </c>
      <c r="C272" s="3" t="s">
        <v>3617</v>
      </c>
      <c r="D272" s="3"/>
      <c r="E272" s="3"/>
      <c r="F272" s="3"/>
      <c r="G272" s="3"/>
      <c r="H272" s="2"/>
    </row>
    <row r="273" spans="1:27" ht="17.100000000000001" customHeight="1">
      <c r="A273" s="6"/>
      <c r="B273" s="3"/>
      <c r="C273" s="3"/>
      <c r="D273" s="3"/>
      <c r="E273" s="3"/>
      <c r="F273" s="3"/>
      <c r="G273" s="3"/>
      <c r="H273" s="2"/>
      <c r="I273" s="5" t="s">
        <v>141</v>
      </c>
      <c r="J273" s="1495" t="str">
        <f>項目一覧!$C$374</f>
        <v/>
      </c>
      <c r="K273" s="1495"/>
      <c r="L273" s="1495"/>
      <c r="M273" s="1495"/>
      <c r="N273" s="1495"/>
      <c r="O273" s="5" t="s">
        <v>151</v>
      </c>
      <c r="P273" s="1495" t="str">
        <f>項目一覧!$C$375</f>
        <v/>
      </c>
      <c r="Q273" s="1495"/>
      <c r="R273" s="1495"/>
      <c r="S273" s="1495"/>
      <c r="T273" s="1495"/>
      <c r="U273" s="5" t="s">
        <v>151</v>
      </c>
      <c r="V273" s="1495" t="str">
        <f>項目一覧!$C$376</f>
        <v/>
      </c>
      <c r="W273" s="1495"/>
      <c r="X273" s="1495"/>
      <c r="Y273" s="1495"/>
      <c r="Z273" s="1495"/>
      <c r="AA273" s="7" t="s">
        <v>350</v>
      </c>
    </row>
    <row r="274" spans="1:27" ht="17.100000000000001" customHeight="1">
      <c r="A274" s="6"/>
      <c r="B274" s="3" t="s">
        <v>361</v>
      </c>
      <c r="C274" s="3" t="s">
        <v>2348</v>
      </c>
      <c r="D274" s="3"/>
      <c r="E274" s="3"/>
      <c r="F274" s="3"/>
      <c r="G274" s="3"/>
      <c r="H274" s="15"/>
      <c r="I274" s="35"/>
      <c r="J274" s="15"/>
      <c r="K274" s="1494" t="str">
        <f>項目一覧!$C$120</f>
        <v>0.00</v>
      </c>
      <c r="L274" s="1494"/>
      <c r="M274" s="1494"/>
      <c r="N274" s="1494"/>
      <c r="O274" s="35" t="s">
        <v>346</v>
      </c>
      <c r="P274" s="15"/>
      <c r="Q274" s="15"/>
      <c r="R274" s="15"/>
      <c r="S274" s="15"/>
      <c r="T274" s="15"/>
      <c r="U274" s="35"/>
      <c r="V274" s="15"/>
      <c r="W274" s="15"/>
      <c r="X274" s="15"/>
      <c r="Y274" s="15"/>
      <c r="Z274" s="15"/>
      <c r="AA274" s="35"/>
    </row>
    <row r="275" spans="1:27" ht="17.100000000000001" customHeight="1">
      <c r="A275" s="17" t="s">
        <v>344</v>
      </c>
      <c r="B275" s="16" t="s">
        <v>365</v>
      </c>
      <c r="C275" s="16"/>
      <c r="D275" s="16"/>
      <c r="E275" s="16"/>
      <c r="F275" s="16"/>
      <c r="G275" s="16"/>
      <c r="H275" s="2"/>
      <c r="I275" s="5" t="s">
        <v>338</v>
      </c>
      <c r="J275" s="1468" t="s">
        <v>109</v>
      </c>
      <c r="K275" s="1468"/>
      <c r="L275" s="1468"/>
      <c r="M275" s="1468"/>
      <c r="N275" s="1468"/>
      <c r="O275" s="5" t="s">
        <v>337</v>
      </c>
      <c r="P275" s="1468" t="s">
        <v>364</v>
      </c>
      <c r="Q275" s="1468"/>
      <c r="R275" s="1468"/>
      <c r="S275" s="1468"/>
      <c r="T275" s="1468"/>
      <c r="U275" s="5" t="s">
        <v>337</v>
      </c>
      <c r="V275" s="1468" t="s">
        <v>363</v>
      </c>
      <c r="W275" s="1468"/>
      <c r="X275" s="1468"/>
      <c r="Y275" s="1468"/>
      <c r="Z275" s="1468"/>
      <c r="AA275" s="7" t="s">
        <v>362</v>
      </c>
    </row>
    <row r="276" spans="1:27" ht="17.100000000000001" customHeight="1">
      <c r="A276" s="6"/>
      <c r="B276" s="3" t="s">
        <v>2322</v>
      </c>
      <c r="C276" s="3" t="s">
        <v>2323</v>
      </c>
      <c r="D276" s="3"/>
      <c r="E276" s="3"/>
      <c r="F276" s="3"/>
      <c r="G276" s="3"/>
      <c r="H276" s="5"/>
      <c r="I276" s="5" t="s">
        <v>338</v>
      </c>
      <c r="J276" s="1461" t="str">
        <f>項目一覧!$C$121</f>
        <v/>
      </c>
      <c r="K276" s="1461"/>
      <c r="L276" s="1461"/>
      <c r="M276" s="1461"/>
      <c r="N276" s="1461"/>
      <c r="O276" s="5" t="s">
        <v>337</v>
      </c>
      <c r="P276" s="1461" t="str">
        <f>項目一覧!$C$122</f>
        <v/>
      </c>
      <c r="Q276" s="1461"/>
      <c r="R276" s="1461"/>
      <c r="S276" s="1461"/>
      <c r="T276" s="1461"/>
      <c r="U276" s="5" t="s">
        <v>337</v>
      </c>
      <c r="V276" s="1461" t="str">
        <f>項目一覧!$C$123</f>
        <v/>
      </c>
      <c r="W276" s="1461"/>
      <c r="X276" s="1461"/>
      <c r="Y276" s="1461"/>
      <c r="Z276" s="1461"/>
      <c r="AA276" s="7" t="s">
        <v>350</v>
      </c>
    </row>
    <row r="277" spans="1:27" ht="17.100000000000001" customHeight="1">
      <c r="A277" s="6"/>
      <c r="B277" s="3" t="s">
        <v>2342</v>
      </c>
      <c r="C277" s="3" t="s">
        <v>2915</v>
      </c>
      <c r="D277" s="3"/>
      <c r="E277" s="3"/>
      <c r="F277" s="3"/>
      <c r="G277" s="3"/>
      <c r="H277" s="5"/>
      <c r="I277" s="5"/>
      <c r="J277" s="521"/>
      <c r="K277" s="521"/>
      <c r="L277" s="521"/>
      <c r="M277" s="521"/>
      <c r="N277" s="521"/>
      <c r="O277" s="5"/>
      <c r="P277" s="521"/>
      <c r="Q277" s="521"/>
      <c r="R277" s="521"/>
      <c r="S277" s="521"/>
      <c r="T277" s="521"/>
      <c r="U277" s="5"/>
      <c r="V277" s="521"/>
      <c r="W277" s="521"/>
      <c r="X277" s="521"/>
      <c r="Y277" s="521"/>
      <c r="Z277" s="521"/>
      <c r="AA277" s="7"/>
    </row>
    <row r="278" spans="1:27" ht="17.100000000000001" customHeight="1">
      <c r="A278" s="6"/>
      <c r="C278" s="3"/>
      <c r="D278" s="3"/>
      <c r="E278" s="3"/>
      <c r="F278" s="3"/>
      <c r="G278" s="3"/>
      <c r="H278" s="5"/>
      <c r="I278" s="5" t="s">
        <v>338</v>
      </c>
      <c r="J278" s="1461" t="str">
        <f>項目一覧!$C$124</f>
        <v/>
      </c>
      <c r="K278" s="1461"/>
      <c r="L278" s="1461"/>
      <c r="M278" s="1461"/>
      <c r="N278" s="1461"/>
      <c r="O278" s="5" t="s">
        <v>337</v>
      </c>
      <c r="P278" s="1461" t="str">
        <f>項目一覧!$C$125</f>
        <v/>
      </c>
      <c r="Q278" s="1461"/>
      <c r="R278" s="1461"/>
      <c r="S278" s="1461"/>
      <c r="T278" s="1461"/>
      <c r="U278" s="5" t="s">
        <v>337</v>
      </c>
      <c r="V278" s="1461" t="str">
        <f>項目一覧!$C$126</f>
        <v/>
      </c>
      <c r="W278" s="1461"/>
      <c r="X278" s="1461"/>
      <c r="Y278" s="1461"/>
      <c r="Z278" s="1461"/>
      <c r="AA278" s="7" t="s">
        <v>350</v>
      </c>
    </row>
    <row r="279" spans="1:27" ht="17.100000000000001" customHeight="1">
      <c r="A279" s="6"/>
      <c r="B279" s="3" t="s">
        <v>361</v>
      </c>
      <c r="C279" s="3" t="s">
        <v>360</v>
      </c>
      <c r="D279" s="3"/>
      <c r="E279" s="3"/>
      <c r="F279" s="3"/>
      <c r="G279" s="3"/>
      <c r="H279" s="5"/>
    </row>
    <row r="280" spans="1:27" ht="17.100000000000001" customHeight="1">
      <c r="A280" s="6"/>
      <c r="B280" s="3"/>
      <c r="C280" s="3"/>
      <c r="D280" s="3"/>
      <c r="E280" s="3"/>
      <c r="F280" s="3"/>
      <c r="G280" s="3"/>
      <c r="H280" s="5"/>
      <c r="I280" s="5" t="s">
        <v>338</v>
      </c>
      <c r="J280" s="1461" t="str">
        <f>項目一覧!$C$334</f>
        <v/>
      </c>
      <c r="K280" s="1461"/>
      <c r="L280" s="1461"/>
      <c r="M280" s="1461"/>
      <c r="N280" s="1461"/>
      <c r="O280" s="5" t="s">
        <v>337</v>
      </c>
      <c r="P280" s="1461" t="str">
        <f>項目一覧!$C$335</f>
        <v/>
      </c>
      <c r="Q280" s="1461"/>
      <c r="R280" s="1461"/>
      <c r="S280" s="1461"/>
      <c r="T280" s="1461"/>
      <c r="U280" s="5" t="s">
        <v>337</v>
      </c>
      <c r="V280" s="1461" t="str">
        <f>項目一覧!$C$336</f>
        <v/>
      </c>
      <c r="W280" s="1461"/>
      <c r="X280" s="1461"/>
      <c r="Y280" s="1461"/>
      <c r="Z280" s="1461"/>
      <c r="AA280" s="7" t="s">
        <v>350</v>
      </c>
    </row>
    <row r="281" spans="1:27" ht="17.100000000000001" customHeight="1">
      <c r="A281" s="6"/>
      <c r="B281" s="3" t="s">
        <v>492</v>
      </c>
      <c r="C281" s="3" t="s">
        <v>2916</v>
      </c>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7.100000000000001" customHeight="1">
      <c r="A282" s="6"/>
      <c r="B282" s="3"/>
      <c r="C282" s="3"/>
      <c r="D282" s="3"/>
      <c r="E282" s="3"/>
      <c r="F282" s="3"/>
      <c r="G282" s="3"/>
      <c r="H282" s="3"/>
      <c r="I282" s="5" t="s">
        <v>338</v>
      </c>
      <c r="J282" s="1461" t="str">
        <f>項目一覧!$C$127</f>
        <v/>
      </c>
      <c r="K282" s="1461"/>
      <c r="L282" s="1461"/>
      <c r="M282" s="1461"/>
      <c r="N282" s="1461"/>
      <c r="O282" s="5" t="s">
        <v>337</v>
      </c>
      <c r="P282" s="1461" t="str">
        <f>項目一覧!$C$128</f>
        <v/>
      </c>
      <c r="Q282" s="1461"/>
      <c r="R282" s="1461"/>
      <c r="S282" s="1461"/>
      <c r="T282" s="1461"/>
      <c r="U282" s="5" t="s">
        <v>337</v>
      </c>
      <c r="V282" s="1461" t="str">
        <f>項目一覧!$C$129</f>
        <v/>
      </c>
      <c r="W282" s="1461"/>
      <c r="X282" s="1461"/>
      <c r="Y282" s="1461"/>
      <c r="Z282" s="1461"/>
      <c r="AA282" s="7" t="s">
        <v>350</v>
      </c>
    </row>
    <row r="283" spans="1:27" ht="17.100000000000001" customHeight="1">
      <c r="A283" s="6"/>
      <c r="B283" s="3" t="s">
        <v>491</v>
      </c>
      <c r="C283" s="388" t="s">
        <v>3601</v>
      </c>
      <c r="D283" s="3"/>
      <c r="E283" s="3"/>
      <c r="F283" s="3"/>
      <c r="G283" s="3"/>
      <c r="H283" s="3"/>
      <c r="I283" s="5" t="s">
        <v>141</v>
      </c>
      <c r="J283" s="1534" t="str">
        <f>項目一覧!$C$368</f>
        <v/>
      </c>
      <c r="K283" s="1534"/>
      <c r="L283" s="1534"/>
      <c r="M283" s="1534"/>
      <c r="N283" s="1534"/>
      <c r="O283" s="5" t="s">
        <v>151</v>
      </c>
      <c r="P283" s="1534" t="str">
        <f>項目一覧!$C$369</f>
        <v/>
      </c>
      <c r="Q283" s="1534"/>
      <c r="R283" s="1534"/>
      <c r="S283" s="1534"/>
      <c r="T283" s="1534"/>
      <c r="U283" s="5" t="s">
        <v>151</v>
      </c>
      <c r="V283" s="1535" t="str">
        <f>項目一覧!$C$370</f>
        <v/>
      </c>
      <c r="W283" s="1535"/>
      <c r="X283" s="1535"/>
      <c r="Y283" s="1535"/>
      <c r="Z283" s="1535"/>
      <c r="AA283" s="7" t="s">
        <v>350</v>
      </c>
    </row>
    <row r="284" spans="1:27" ht="17.100000000000001" customHeight="1">
      <c r="A284" s="6"/>
      <c r="B284" s="3" t="s">
        <v>490</v>
      </c>
      <c r="C284" s="3" t="s">
        <v>357</v>
      </c>
      <c r="D284" s="3"/>
      <c r="E284" s="3"/>
      <c r="F284" s="3"/>
      <c r="G284" s="3"/>
      <c r="H284" s="3"/>
      <c r="I284" s="5" t="s">
        <v>338</v>
      </c>
      <c r="J284" s="1461" t="str">
        <f>項目一覧!$C$130</f>
        <v/>
      </c>
      <c r="K284" s="1461"/>
      <c r="L284" s="1461"/>
      <c r="M284" s="1461"/>
      <c r="N284" s="1461"/>
      <c r="O284" s="5" t="s">
        <v>337</v>
      </c>
      <c r="P284" s="1461" t="str">
        <f>項目一覧!$C$131</f>
        <v/>
      </c>
      <c r="Q284" s="1461"/>
      <c r="R284" s="1461"/>
      <c r="S284" s="1461"/>
      <c r="T284" s="1461"/>
      <c r="U284" s="5" t="s">
        <v>337</v>
      </c>
      <c r="V284" s="1461" t="str">
        <f>項目一覧!$C$132</f>
        <v/>
      </c>
      <c r="W284" s="1461"/>
      <c r="X284" s="1461"/>
      <c r="Y284" s="1461"/>
      <c r="Z284" s="1461"/>
      <c r="AA284" s="7" t="s">
        <v>350</v>
      </c>
    </row>
    <row r="285" spans="1:27" ht="17.100000000000001" customHeight="1">
      <c r="A285" s="6"/>
      <c r="B285" s="3" t="s">
        <v>489</v>
      </c>
      <c r="C285" s="3" t="s">
        <v>355</v>
      </c>
      <c r="D285" s="3"/>
      <c r="E285" s="3"/>
      <c r="F285" s="3"/>
      <c r="G285" s="3"/>
      <c r="H285" s="3"/>
      <c r="I285" s="5" t="s">
        <v>338</v>
      </c>
      <c r="J285" s="1461" t="str">
        <f>項目一覧!$C$322</f>
        <v/>
      </c>
      <c r="K285" s="1461"/>
      <c r="L285" s="1461"/>
      <c r="M285" s="1461"/>
      <c r="N285" s="1461"/>
      <c r="O285" s="5" t="s">
        <v>337</v>
      </c>
      <c r="P285" s="1461" t="str">
        <f>項目一覧!$C$323</f>
        <v/>
      </c>
      <c r="Q285" s="1461"/>
      <c r="R285" s="1461"/>
      <c r="S285" s="1461"/>
      <c r="T285" s="1461"/>
      <c r="U285" s="5" t="s">
        <v>337</v>
      </c>
      <c r="V285" s="1461" t="str">
        <f>項目一覧!$C$324</f>
        <v/>
      </c>
      <c r="W285" s="1461"/>
      <c r="X285" s="1461"/>
      <c r="Y285" s="1461"/>
      <c r="Z285" s="1461"/>
      <c r="AA285" s="7" t="s">
        <v>350</v>
      </c>
    </row>
    <row r="286" spans="1:27" ht="17.100000000000001" customHeight="1">
      <c r="A286" s="6"/>
      <c r="B286" s="3" t="s">
        <v>488</v>
      </c>
      <c r="C286" s="3" t="s">
        <v>354</v>
      </c>
      <c r="D286" s="3"/>
      <c r="E286" s="3"/>
      <c r="F286" s="3"/>
      <c r="G286" s="3"/>
      <c r="H286" s="3"/>
      <c r="I286" s="5" t="s">
        <v>338</v>
      </c>
      <c r="J286" s="1461" t="str">
        <f>項目一覧!$C$325</f>
        <v/>
      </c>
      <c r="K286" s="1461"/>
      <c r="L286" s="1461"/>
      <c r="M286" s="1461"/>
      <c r="N286" s="1461"/>
      <c r="O286" s="5" t="s">
        <v>337</v>
      </c>
      <c r="P286" s="1461" t="str">
        <f>項目一覧!$C$326</f>
        <v/>
      </c>
      <c r="Q286" s="1461"/>
      <c r="R286" s="1461"/>
      <c r="S286" s="1461"/>
      <c r="T286" s="1461"/>
      <c r="U286" s="5" t="s">
        <v>337</v>
      </c>
      <c r="V286" s="1461" t="str">
        <f>項目一覧!$C$327</f>
        <v/>
      </c>
      <c r="W286" s="1461"/>
      <c r="X286" s="1461"/>
      <c r="Y286" s="1461"/>
      <c r="Z286" s="1461"/>
      <c r="AA286" s="7" t="s">
        <v>350</v>
      </c>
    </row>
    <row r="287" spans="1:27" ht="17.100000000000001" customHeight="1">
      <c r="A287" s="6"/>
      <c r="B287" s="3" t="s">
        <v>487</v>
      </c>
      <c r="C287" s="3" t="s">
        <v>353</v>
      </c>
      <c r="D287" s="3"/>
      <c r="E287" s="3"/>
      <c r="F287" s="3"/>
      <c r="G287" s="3"/>
      <c r="H287" s="3"/>
      <c r="I287" s="5" t="s">
        <v>338</v>
      </c>
      <c r="J287" s="1461" t="str">
        <f>項目一覧!$C$328</f>
        <v/>
      </c>
      <c r="K287" s="1461"/>
      <c r="L287" s="1461"/>
      <c r="M287" s="1461"/>
      <c r="N287" s="1461"/>
      <c r="O287" s="5" t="s">
        <v>337</v>
      </c>
      <c r="P287" s="1461" t="str">
        <f>項目一覧!$C$329</f>
        <v/>
      </c>
      <c r="Q287" s="1461"/>
      <c r="R287" s="1461"/>
      <c r="S287" s="1461"/>
      <c r="T287" s="1461"/>
      <c r="U287" s="5" t="s">
        <v>337</v>
      </c>
      <c r="V287" s="1461" t="str">
        <f>項目一覧!$C$330</f>
        <v/>
      </c>
      <c r="W287" s="1461"/>
      <c r="X287" s="1461"/>
      <c r="Y287" s="1461"/>
      <c r="Z287" s="1461"/>
      <c r="AA287" s="7" t="s">
        <v>350</v>
      </c>
    </row>
    <row r="288" spans="1:27" ht="17.100000000000001" customHeight="1">
      <c r="A288" s="6"/>
      <c r="B288" s="3" t="s">
        <v>3603</v>
      </c>
      <c r="C288" s="3" t="s">
        <v>352</v>
      </c>
      <c r="D288" s="3"/>
      <c r="E288" s="3"/>
      <c r="F288" s="3"/>
      <c r="G288" s="3"/>
      <c r="H288" s="3"/>
      <c r="I288" s="5" t="s">
        <v>338</v>
      </c>
      <c r="J288" s="1461" t="str">
        <f>項目一覧!$C$331</f>
        <v/>
      </c>
      <c r="K288" s="1461"/>
      <c r="L288" s="1461"/>
      <c r="M288" s="1461"/>
      <c r="N288" s="1461"/>
      <c r="O288" s="5" t="s">
        <v>337</v>
      </c>
      <c r="P288" s="1461" t="str">
        <f>項目一覧!$C$332</f>
        <v/>
      </c>
      <c r="Q288" s="1461"/>
      <c r="R288" s="1461"/>
      <c r="S288" s="1461"/>
      <c r="T288" s="1461"/>
      <c r="U288" s="5" t="s">
        <v>337</v>
      </c>
      <c r="V288" s="1461" t="str">
        <f>項目一覧!$C$333</f>
        <v/>
      </c>
      <c r="W288" s="1461"/>
      <c r="X288" s="1461"/>
      <c r="Y288" s="1461"/>
      <c r="Z288" s="1461"/>
      <c r="AA288" s="7" t="s">
        <v>350</v>
      </c>
    </row>
    <row r="289" spans="1:27" ht="18" customHeight="1">
      <c r="A289" s="6"/>
      <c r="B289" s="3" t="s">
        <v>3604</v>
      </c>
      <c r="C289" s="3" t="s">
        <v>2900</v>
      </c>
      <c r="D289" s="3"/>
      <c r="E289" s="3"/>
      <c r="F289" s="3"/>
      <c r="G289" s="3"/>
      <c r="H289" s="3"/>
      <c r="I289" s="5" t="s">
        <v>338</v>
      </c>
      <c r="J289" s="1534" t="str">
        <f>項目一覧!$C$355</f>
        <v/>
      </c>
      <c r="K289" s="1534"/>
      <c r="L289" s="1534"/>
      <c r="M289" s="1534"/>
      <c r="N289" s="1534"/>
      <c r="O289" s="5" t="s">
        <v>337</v>
      </c>
      <c r="P289" s="1534" t="str">
        <f>項目一覧!$C$356</f>
        <v/>
      </c>
      <c r="Q289" s="1534"/>
      <c r="R289" s="1534"/>
      <c r="S289" s="1534"/>
      <c r="T289" s="1534"/>
      <c r="U289" s="5" t="s">
        <v>337</v>
      </c>
      <c r="V289" s="1535" t="str">
        <f>項目一覧!$C$357</f>
        <v/>
      </c>
      <c r="W289" s="1535"/>
      <c r="X289" s="1535"/>
      <c r="Y289" s="1535"/>
      <c r="Z289" s="1535"/>
      <c r="AA289" s="7" t="s">
        <v>350</v>
      </c>
    </row>
    <row r="290" spans="1:27" ht="17.100000000000001" customHeight="1">
      <c r="A290" s="6"/>
      <c r="B290" s="3" t="s">
        <v>3605</v>
      </c>
      <c r="C290" s="388" t="s">
        <v>3602</v>
      </c>
      <c r="D290" s="3"/>
      <c r="E290" s="3"/>
      <c r="F290" s="3"/>
      <c r="G290" s="3"/>
      <c r="H290" s="3"/>
      <c r="I290" s="5" t="s">
        <v>141</v>
      </c>
      <c r="J290" s="1534" t="str">
        <f>項目一覧!$C$371</f>
        <v/>
      </c>
      <c r="K290" s="1534"/>
      <c r="L290" s="1534"/>
      <c r="M290" s="1534"/>
      <c r="N290" s="1534"/>
      <c r="O290" s="5" t="s">
        <v>151</v>
      </c>
      <c r="P290" s="1534" t="str">
        <f>項目一覧!$C$372</f>
        <v/>
      </c>
      <c r="Q290" s="1534"/>
      <c r="R290" s="1534"/>
      <c r="S290" s="1534"/>
      <c r="T290" s="1534"/>
      <c r="U290" s="5" t="s">
        <v>151</v>
      </c>
      <c r="V290" s="1535" t="str">
        <f>項目一覧!$C$373</f>
        <v/>
      </c>
      <c r="W290" s="1535"/>
      <c r="X290" s="1535"/>
      <c r="Y290" s="1535"/>
      <c r="Z290" s="1535"/>
      <c r="AA290" s="7" t="s">
        <v>350</v>
      </c>
    </row>
    <row r="291" spans="1:27" ht="17.100000000000001" customHeight="1">
      <c r="A291" s="6"/>
      <c r="B291" s="3" t="s">
        <v>3606</v>
      </c>
      <c r="C291" s="3" t="s">
        <v>351</v>
      </c>
      <c r="D291" s="3"/>
      <c r="E291" s="3"/>
      <c r="F291" s="3"/>
      <c r="G291" s="3"/>
      <c r="H291" s="3"/>
      <c r="I291" s="5" t="s">
        <v>338</v>
      </c>
      <c r="J291" s="1461" t="str">
        <f>項目一覧!$C$133</f>
        <v/>
      </c>
      <c r="K291" s="1461"/>
      <c r="L291" s="1461"/>
      <c r="M291" s="1461"/>
      <c r="N291" s="1461"/>
      <c r="O291" s="5" t="s">
        <v>337</v>
      </c>
      <c r="P291" s="1461" t="str">
        <f>項目一覧!$C$134</f>
        <v/>
      </c>
      <c r="Q291" s="1461"/>
      <c r="R291" s="1461"/>
      <c r="S291" s="1461"/>
      <c r="T291" s="1461"/>
      <c r="U291" s="5" t="s">
        <v>337</v>
      </c>
      <c r="V291" s="1461" t="str">
        <f>項目一覧!$C$135</f>
        <v/>
      </c>
      <c r="W291" s="1461"/>
      <c r="X291" s="1461"/>
      <c r="Y291" s="1461"/>
      <c r="Z291" s="1461"/>
      <c r="AA291" s="7" t="s">
        <v>350</v>
      </c>
    </row>
    <row r="292" spans="1:27" ht="17.100000000000001" customHeight="1">
      <c r="A292" s="6"/>
      <c r="B292" s="3" t="s">
        <v>3607</v>
      </c>
      <c r="C292" s="3" t="s">
        <v>2917</v>
      </c>
      <c r="D292" s="3"/>
      <c r="E292" s="3"/>
      <c r="F292" s="3"/>
      <c r="G292" s="3"/>
      <c r="H292" s="3"/>
      <c r="I292" s="5" t="s">
        <v>141</v>
      </c>
      <c r="J292" s="1461" t="str">
        <f>項目一覧!$C$345</f>
        <v/>
      </c>
      <c r="K292" s="1461"/>
      <c r="L292" s="1461"/>
      <c r="M292" s="1461"/>
      <c r="N292" s="1461"/>
      <c r="O292" s="5" t="s">
        <v>151</v>
      </c>
      <c r="P292" s="1461" t="str">
        <f>項目一覧!$C$346</f>
        <v/>
      </c>
      <c r="Q292" s="1461"/>
      <c r="R292" s="1461"/>
      <c r="S292" s="1461"/>
      <c r="T292" s="1461"/>
      <c r="U292" s="5" t="s">
        <v>151</v>
      </c>
      <c r="V292" s="1540" t="str">
        <f>(項目一覧!$C$347)</f>
        <v/>
      </c>
      <c r="W292" s="1540"/>
      <c r="X292" s="1540"/>
      <c r="Y292" s="1540"/>
      <c r="Z292" s="1540"/>
      <c r="AA292" s="7" t="s">
        <v>350</v>
      </c>
    </row>
    <row r="293" spans="1:27" ht="17.100000000000001" customHeight="1">
      <c r="A293" s="6"/>
      <c r="B293" s="3" t="s">
        <v>3599</v>
      </c>
      <c r="C293" s="3" t="s">
        <v>349</v>
      </c>
      <c r="D293" s="3"/>
      <c r="E293" s="3"/>
      <c r="F293" s="3"/>
      <c r="G293" s="3"/>
      <c r="H293" s="3"/>
      <c r="I293" s="3"/>
      <c r="J293" s="3"/>
      <c r="K293" s="3"/>
      <c r="L293" s="3"/>
      <c r="M293" s="1468" t="str">
        <f>項目一覧!$C$136</f>
        <v/>
      </c>
      <c r="N293" s="1468"/>
      <c r="O293" s="1468"/>
      <c r="P293" s="1468"/>
      <c r="Q293" s="1468"/>
      <c r="R293" s="3" t="s">
        <v>348</v>
      </c>
      <c r="S293" s="3"/>
      <c r="T293" s="3"/>
      <c r="U293" s="3"/>
      <c r="V293" s="3"/>
      <c r="W293" s="3"/>
      <c r="X293" s="3"/>
      <c r="Y293" s="3"/>
      <c r="Z293" s="3"/>
      <c r="AA293" s="3"/>
    </row>
    <row r="294" spans="1:27" ht="17.100000000000001" customHeight="1">
      <c r="A294" s="32"/>
      <c r="B294" s="15" t="s">
        <v>3600</v>
      </c>
      <c r="C294" s="15" t="s">
        <v>347</v>
      </c>
      <c r="D294" s="15"/>
      <c r="E294" s="15"/>
      <c r="F294" s="15"/>
      <c r="G294" s="15"/>
      <c r="H294" s="15"/>
      <c r="I294" s="15"/>
      <c r="J294" s="15"/>
      <c r="K294" s="15"/>
      <c r="L294" s="15"/>
      <c r="M294" s="1494" t="str">
        <f>項目一覧!$C$137</f>
        <v/>
      </c>
      <c r="N294" s="1494"/>
      <c r="O294" s="1494"/>
      <c r="P294" s="1494"/>
      <c r="Q294" s="1494"/>
      <c r="R294" s="15" t="s">
        <v>346</v>
      </c>
      <c r="S294" s="15"/>
      <c r="T294" s="15"/>
      <c r="U294" s="15"/>
      <c r="V294" s="15"/>
      <c r="W294" s="15"/>
      <c r="X294" s="15"/>
      <c r="Y294" s="15"/>
      <c r="Z294" s="15"/>
      <c r="AA294" s="15"/>
    </row>
    <row r="295" spans="1:27" ht="18" customHeight="1">
      <c r="A295" s="6" t="s">
        <v>344</v>
      </c>
      <c r="B295" s="3" t="s">
        <v>345</v>
      </c>
      <c r="C295" s="3"/>
      <c r="D295" s="3"/>
      <c r="E295" s="3"/>
      <c r="F295" s="3"/>
      <c r="G295" s="3"/>
      <c r="H295" s="3"/>
      <c r="I295" s="3"/>
      <c r="J295" s="3"/>
      <c r="K295" s="3"/>
      <c r="L295" s="3"/>
      <c r="M295" s="693"/>
      <c r="N295" s="693"/>
      <c r="O295" s="693"/>
      <c r="P295" s="693"/>
      <c r="Q295" s="693"/>
      <c r="R295" s="3"/>
      <c r="S295" s="3"/>
      <c r="T295" s="3"/>
      <c r="U295" s="3"/>
      <c r="V295" s="3"/>
      <c r="W295" s="3"/>
      <c r="X295" s="3"/>
      <c r="Y295" s="3"/>
      <c r="Z295" s="3"/>
      <c r="AA295" s="3"/>
    </row>
    <row r="296" spans="1:27" ht="18" customHeight="1">
      <c r="A296" s="6"/>
      <c r="B296" s="3" t="s">
        <v>2356</v>
      </c>
      <c r="C296" s="3" t="s">
        <v>2333</v>
      </c>
      <c r="D296" s="3"/>
      <c r="E296" s="3"/>
      <c r="F296" s="3"/>
      <c r="G296" s="3"/>
      <c r="H296" s="3"/>
      <c r="I296" s="3"/>
      <c r="J296" s="3"/>
      <c r="K296" s="3"/>
      <c r="L296" s="1538" t="str">
        <f>項目一覧!$C$138</f>
        <v xml:space="preserve"> </v>
      </c>
      <c r="M296" s="1538"/>
      <c r="N296" s="1538"/>
      <c r="O296" s="1538"/>
      <c r="P296" s="3"/>
      <c r="Q296" s="3"/>
      <c r="R296" s="3"/>
      <c r="S296" s="3"/>
      <c r="T296" s="3"/>
      <c r="U296" s="3"/>
      <c r="V296" s="3"/>
      <c r="W296" s="3"/>
      <c r="X296" s="3"/>
      <c r="Y296" s="3"/>
      <c r="Z296" s="3"/>
      <c r="AA296" s="3"/>
    </row>
    <row r="297" spans="1:27" ht="18" customHeight="1">
      <c r="A297" s="6"/>
      <c r="B297" s="3" t="s">
        <v>2350</v>
      </c>
      <c r="C297" s="3" t="s">
        <v>2334</v>
      </c>
      <c r="D297" s="3"/>
      <c r="E297" s="3"/>
      <c r="F297" s="3"/>
      <c r="G297" s="3"/>
      <c r="H297" s="3"/>
      <c r="I297" s="3"/>
      <c r="J297" s="3"/>
      <c r="K297" s="3"/>
      <c r="L297" s="1539" t="str">
        <f>項目一覧!$C$139</f>
        <v/>
      </c>
      <c r="M297" s="1539"/>
      <c r="N297" s="1539"/>
      <c r="O297" s="1539"/>
      <c r="P297" s="15"/>
      <c r="Q297" s="15"/>
      <c r="R297" s="15"/>
      <c r="S297" s="15"/>
      <c r="T297" s="15"/>
      <c r="U297" s="15"/>
      <c r="V297" s="15"/>
      <c r="W297" s="3"/>
      <c r="X297" s="3"/>
      <c r="Y297" s="3"/>
      <c r="Z297" s="3"/>
      <c r="AA297" s="3"/>
    </row>
    <row r="298" spans="1:27" ht="18" customHeight="1">
      <c r="A298" s="17" t="s">
        <v>344</v>
      </c>
      <c r="B298" s="16" t="s">
        <v>343</v>
      </c>
      <c r="C298" s="16"/>
      <c r="D298" s="16"/>
      <c r="E298" s="16"/>
      <c r="F298" s="16"/>
      <c r="G298" s="16"/>
      <c r="H298" s="16"/>
      <c r="I298" s="95" t="s">
        <v>295</v>
      </c>
      <c r="J298" s="1528" t="s">
        <v>342</v>
      </c>
      <c r="K298" s="1528"/>
      <c r="L298" s="1528"/>
      <c r="M298" s="1528"/>
      <c r="N298" s="1528"/>
      <c r="O298" s="5" t="s">
        <v>337</v>
      </c>
      <c r="P298" s="1468" t="s">
        <v>145</v>
      </c>
      <c r="Q298" s="1468"/>
      <c r="R298" s="1468"/>
      <c r="S298" s="1468"/>
      <c r="T298" s="1468"/>
      <c r="U298" s="3" t="s">
        <v>318</v>
      </c>
      <c r="V298" s="3"/>
      <c r="W298" s="16"/>
      <c r="X298" s="16"/>
      <c r="Y298" s="16"/>
      <c r="Z298" s="16"/>
      <c r="AA298" s="16"/>
    </row>
    <row r="299" spans="1:27" ht="18" customHeight="1">
      <c r="A299" s="6"/>
      <c r="B299" s="3" t="s">
        <v>303</v>
      </c>
      <c r="C299" s="3"/>
      <c r="D299" s="3"/>
      <c r="E299" s="3"/>
      <c r="F299" s="3"/>
      <c r="G299" s="3"/>
      <c r="H299" s="3"/>
      <c r="I299" s="5" t="s">
        <v>338</v>
      </c>
      <c r="J299" s="1537" t="str">
        <f>項目一覧!$C$140</f>
        <v/>
      </c>
      <c r="K299" s="1537"/>
      <c r="L299" s="1537"/>
      <c r="M299" s="1537"/>
      <c r="N299" s="1537"/>
      <c r="O299" s="5" t="s">
        <v>337</v>
      </c>
      <c r="P299" s="1537" t="str">
        <f>項目一覧!$C$141</f>
        <v/>
      </c>
      <c r="Q299" s="1537"/>
      <c r="R299" s="1537"/>
      <c r="S299" s="1537"/>
      <c r="T299" s="1537"/>
      <c r="U299" s="3" t="s">
        <v>341</v>
      </c>
      <c r="V299" s="3"/>
      <c r="W299" s="3"/>
      <c r="X299" s="3"/>
      <c r="Y299" s="3"/>
      <c r="Z299" s="3"/>
      <c r="AA299" s="3"/>
    </row>
    <row r="300" spans="1:27" ht="18" customHeight="1">
      <c r="A300" s="6"/>
      <c r="B300" s="3" t="s">
        <v>340</v>
      </c>
      <c r="C300" s="3"/>
      <c r="D300" s="3"/>
      <c r="E300" s="3"/>
      <c r="F300" s="3"/>
      <c r="G300" s="3" t="s">
        <v>339</v>
      </c>
      <c r="H300" s="3"/>
      <c r="I300" s="5" t="s">
        <v>338</v>
      </c>
      <c r="J300" s="1468" t="str">
        <f>項目一覧!C142</f>
        <v/>
      </c>
      <c r="K300" s="1468"/>
      <c r="L300" s="1468"/>
      <c r="M300" s="1468"/>
      <c r="N300" s="1468"/>
      <c r="O300" s="5" t="s">
        <v>337</v>
      </c>
      <c r="P300" s="1468" t="str">
        <f>項目一覧!C143</f>
        <v/>
      </c>
      <c r="Q300" s="1468"/>
      <c r="R300" s="1468"/>
      <c r="S300" s="1468"/>
      <c r="T300" s="1468"/>
      <c r="U300" s="3" t="s">
        <v>336</v>
      </c>
      <c r="V300" s="3"/>
      <c r="W300" s="3"/>
      <c r="X300" s="3"/>
      <c r="Y300" s="3"/>
      <c r="Z300" s="3"/>
      <c r="AA300" s="3"/>
    </row>
    <row r="301" spans="1:27" ht="18" customHeight="1">
      <c r="A301" s="6"/>
      <c r="B301" s="3"/>
      <c r="C301" s="3"/>
      <c r="D301" s="3"/>
      <c r="E301" s="3"/>
      <c r="F301" s="3"/>
      <c r="G301" s="3" t="s">
        <v>335</v>
      </c>
      <c r="H301" s="3"/>
      <c r="I301" s="5" t="s">
        <v>323</v>
      </c>
      <c r="J301" s="1468" t="str">
        <f>項目一覧!C144</f>
        <v/>
      </c>
      <c r="K301" s="1468"/>
      <c r="L301" s="1468"/>
      <c r="M301" s="1468"/>
      <c r="N301" s="1468"/>
      <c r="O301" s="5" t="s">
        <v>334</v>
      </c>
      <c r="P301" s="1468" t="str">
        <f>項目一覧!C145</f>
        <v/>
      </c>
      <c r="Q301" s="1468"/>
      <c r="R301" s="1468"/>
      <c r="S301" s="1468"/>
      <c r="T301" s="1468"/>
      <c r="U301" s="3" t="s">
        <v>324</v>
      </c>
      <c r="V301" s="3"/>
      <c r="W301" s="3"/>
      <c r="X301" s="3"/>
      <c r="Y301" s="3"/>
      <c r="Z301" s="3"/>
      <c r="AA301" s="3"/>
    </row>
    <row r="302" spans="1:27" ht="18" customHeight="1">
      <c r="A302" s="6"/>
      <c r="B302" s="3" t="s">
        <v>333</v>
      </c>
      <c r="C302" s="3"/>
      <c r="D302" s="3"/>
      <c r="E302" s="3"/>
      <c r="F302" s="3"/>
      <c r="G302" s="7"/>
      <c r="H302" s="3"/>
      <c r="I302" s="1512" t="str">
        <f>項目一覧!$C$146</f>
        <v/>
      </c>
      <c r="J302" s="1512"/>
      <c r="K302" s="1512"/>
      <c r="L302" s="1512"/>
      <c r="M302" s="1512"/>
      <c r="N302" s="1512"/>
      <c r="O302" s="1512"/>
      <c r="P302" s="1536" t="str">
        <f>IF(項目一覧!$C$149="","","一部　"&amp;項目一覧!$C$149)</f>
        <v/>
      </c>
      <c r="Q302" s="1536"/>
      <c r="R302" s="1536"/>
      <c r="S302" s="1536"/>
      <c r="T302" s="1536"/>
      <c r="U302" s="1536"/>
      <c r="V302" s="1536"/>
      <c r="W302" s="2"/>
      <c r="X302" s="3"/>
      <c r="Y302" s="3"/>
      <c r="Z302" s="3"/>
      <c r="AA302" s="3"/>
    </row>
    <row r="303" spans="1:27" ht="18" customHeight="1">
      <c r="A303" s="6"/>
      <c r="B303" s="3" t="s">
        <v>2324</v>
      </c>
      <c r="C303" s="3" t="s">
        <v>2325</v>
      </c>
      <c r="D303" s="3"/>
      <c r="E303" s="3"/>
      <c r="F303" s="3"/>
      <c r="G303" s="3"/>
      <c r="H303" s="3"/>
      <c r="I303" s="3"/>
      <c r="J303" s="3"/>
      <c r="K303" s="3"/>
      <c r="L303" s="3"/>
      <c r="M303" s="3"/>
      <c r="N303" s="3"/>
      <c r="O303" s="3"/>
      <c r="P303" s="3"/>
      <c r="Q303" s="6" t="str">
        <f>IF(項目一覧!$D$152=TRUE,"■","□")</f>
        <v>□</v>
      </c>
      <c r="R303" s="2" t="s">
        <v>332</v>
      </c>
      <c r="S303" s="2"/>
      <c r="T303" s="6" t="str">
        <f>IF(項目一覧!$E$152=TRUE,"■","□")</f>
        <v>□</v>
      </c>
      <c r="U303" s="2" t="s">
        <v>331</v>
      </c>
      <c r="V303" s="2"/>
      <c r="W303" s="3"/>
      <c r="X303" s="3"/>
      <c r="Y303" s="3"/>
      <c r="Z303" s="3"/>
      <c r="AA303" s="3"/>
    </row>
    <row r="304" spans="1:27" ht="18" customHeight="1">
      <c r="A304" s="6"/>
      <c r="B304" s="3" t="s">
        <v>2343</v>
      </c>
      <c r="C304" s="3" t="s">
        <v>2332</v>
      </c>
      <c r="D304" s="3"/>
      <c r="E304" s="3"/>
      <c r="F304" s="3"/>
      <c r="G304" s="3"/>
      <c r="H304" s="3"/>
      <c r="I304" s="3"/>
      <c r="J304" s="6"/>
      <c r="K304" s="3" t="str">
        <f>IF(項目一覧!$D$153=TRUE,"■","□")&amp;"道路高さ制限不適用　"&amp;IF(項目一覧!$E$153=TRUE,"■","□")&amp;"隣地高さ制限不適用　"&amp;IF(項目一覧!$F$153=TRUE,"■","□")&amp;"北側高さ制限不適用"</f>
        <v>□道路高さ制限不適用　□隣地高さ制限不適用　□北側高さ制限不適用</v>
      </c>
      <c r="L304" s="3"/>
      <c r="M304" s="3"/>
      <c r="N304" s="3"/>
      <c r="O304" s="3"/>
      <c r="P304" s="6"/>
      <c r="Q304" s="3"/>
      <c r="R304" s="2"/>
      <c r="S304" s="3"/>
      <c r="T304" s="3"/>
      <c r="U304" s="3"/>
      <c r="V304" s="6"/>
      <c r="W304" s="3"/>
      <c r="X304" s="3"/>
      <c r="Y304" s="2"/>
      <c r="Z304" s="3"/>
      <c r="AA304" s="3"/>
    </row>
    <row r="305" spans="1:27" ht="18" customHeight="1">
      <c r="A305" s="17" t="s">
        <v>327</v>
      </c>
      <c r="B305" s="16" t="s">
        <v>330</v>
      </c>
      <c r="C305" s="16"/>
      <c r="D305" s="16"/>
      <c r="E305" s="16"/>
      <c r="F305" s="16"/>
      <c r="G305" s="16"/>
      <c r="H305" s="1459" t="str">
        <f>項目一覧!$C$154</f>
        <v/>
      </c>
      <c r="I305" s="1459"/>
      <c r="J305" s="1459"/>
      <c r="K305" s="1459"/>
      <c r="L305" s="1459"/>
      <c r="M305" s="1459"/>
      <c r="N305" s="1459"/>
      <c r="O305" s="1459"/>
      <c r="P305" s="1459"/>
      <c r="Q305" s="1459"/>
      <c r="R305" s="1459"/>
      <c r="S305" s="1459"/>
      <c r="T305" s="1459"/>
      <c r="U305" s="1459"/>
      <c r="V305" s="1459"/>
      <c r="W305" s="1459"/>
      <c r="X305" s="1459"/>
      <c r="Y305" s="1459"/>
      <c r="Z305" s="1459"/>
      <c r="AA305" s="1459"/>
    </row>
    <row r="306" spans="1:27" ht="18" customHeight="1">
      <c r="A306" s="6"/>
      <c r="B306" s="3"/>
      <c r="C306" s="3"/>
      <c r="D306" s="3"/>
      <c r="E306" s="3"/>
      <c r="F306" s="3"/>
      <c r="G306" s="3"/>
      <c r="H306" s="1491"/>
      <c r="I306" s="1491"/>
      <c r="J306" s="1491"/>
      <c r="K306" s="1491"/>
      <c r="L306" s="1491"/>
      <c r="M306" s="1491"/>
      <c r="N306" s="1491"/>
      <c r="O306" s="1491"/>
      <c r="P306" s="1491"/>
      <c r="Q306" s="1491"/>
      <c r="R306" s="1491"/>
      <c r="S306" s="1491"/>
      <c r="T306" s="1491"/>
      <c r="U306" s="1491"/>
      <c r="V306" s="1491"/>
      <c r="W306" s="1491"/>
      <c r="X306" s="1491"/>
      <c r="Y306" s="1491"/>
      <c r="Z306" s="1491"/>
      <c r="AA306" s="1491"/>
    </row>
    <row r="307" spans="1:27" ht="18" customHeight="1">
      <c r="A307" s="6"/>
      <c r="B307" s="3"/>
      <c r="C307" s="3"/>
      <c r="D307" s="3"/>
      <c r="E307" s="3"/>
      <c r="F307" s="3"/>
      <c r="G307" s="3"/>
      <c r="H307" s="1492"/>
      <c r="I307" s="1492"/>
      <c r="J307" s="1492"/>
      <c r="K307" s="1492"/>
      <c r="L307" s="1492"/>
      <c r="M307" s="1492"/>
      <c r="N307" s="1492"/>
      <c r="O307" s="1492"/>
      <c r="P307" s="1492"/>
      <c r="Q307" s="1492"/>
      <c r="R307" s="1492"/>
      <c r="S307" s="1492"/>
      <c r="T307" s="1492"/>
      <c r="U307" s="1492"/>
      <c r="V307" s="1492"/>
      <c r="W307" s="1492"/>
      <c r="X307" s="1492"/>
      <c r="Y307" s="1492"/>
      <c r="Z307" s="1492"/>
      <c r="AA307" s="1492"/>
    </row>
    <row r="308" spans="1:27" ht="18" customHeight="1">
      <c r="A308" s="22" t="s">
        <v>327</v>
      </c>
      <c r="B308" s="20" t="s">
        <v>329</v>
      </c>
      <c r="C308" s="20"/>
      <c r="D308" s="20"/>
      <c r="E308" s="20"/>
      <c r="F308" s="20"/>
      <c r="G308" s="20"/>
      <c r="H308" s="20"/>
      <c r="I308" s="20"/>
      <c r="J308" s="20" t="str">
        <f>IF(項目一覧!$C$155="","",IF(項目一覧!$C$155&lt;DATE(2019,5,1),"平成","令和"))</f>
        <v/>
      </c>
      <c r="K308" s="20"/>
      <c r="L308" s="22" t="str">
        <f>IF(項目一覧!$C$155="","",IF(項目一覧!$C$155&lt;DATE(2019,5,1),YEAR(項目一覧!$C$155)-1988,IF(YEAR(項目一覧!$C$155)-2018=1,"元",YEAR(項目一覧!$C$155)-2018)))</f>
        <v/>
      </c>
      <c r="M308" s="20" t="s">
        <v>322</v>
      </c>
      <c r="N308" s="22" t="str">
        <f>IF(項目一覧!$C$155="","",MONTH(項目一覧!$C$155))</f>
        <v/>
      </c>
      <c r="O308" s="20" t="s">
        <v>321</v>
      </c>
      <c r="P308" s="22" t="str">
        <f>IF(項目一覧!$C$155="","",DAY(項目一覧!$C$155))</f>
        <v/>
      </c>
      <c r="Q308" s="20" t="s">
        <v>320</v>
      </c>
      <c r="R308" s="20"/>
      <c r="S308" s="24"/>
      <c r="T308" s="24"/>
      <c r="U308" s="20"/>
      <c r="V308" s="20"/>
      <c r="W308" s="20"/>
      <c r="X308" s="20"/>
      <c r="Y308" s="20"/>
      <c r="Z308" s="20"/>
      <c r="AA308" s="20"/>
    </row>
    <row r="309" spans="1:27" ht="18" customHeight="1">
      <c r="A309" s="22" t="s">
        <v>327</v>
      </c>
      <c r="B309" s="20" t="s">
        <v>328</v>
      </c>
      <c r="C309" s="20"/>
      <c r="D309" s="20"/>
      <c r="E309" s="20"/>
      <c r="F309" s="20"/>
      <c r="G309" s="20"/>
      <c r="H309" s="20"/>
      <c r="I309" s="20"/>
      <c r="J309" s="15" t="str">
        <f>IF(項目一覧!$C$156="","",IF(項目一覧!$C$156&lt;DATE(2019,5,1),"平成","令和"))</f>
        <v/>
      </c>
      <c r="K309" s="20"/>
      <c r="L309" s="22" t="str">
        <f>IF(項目一覧!$C$156="","",IF(項目一覧!$C$156&lt;DATE(2019,5,1),YEAR(項目一覧!$C$156)-1988,IF(YEAR(項目一覧!$C$156)-2018=1,"元",YEAR(項目一覧!$C$156)-2018)))</f>
        <v/>
      </c>
      <c r="M309" s="20" t="s">
        <v>322</v>
      </c>
      <c r="N309" s="22" t="str">
        <f>IF(項目一覧!$C$156="","",MONTH(項目一覧!$C$156))</f>
        <v/>
      </c>
      <c r="O309" s="20" t="s">
        <v>321</v>
      </c>
      <c r="P309" s="22" t="str">
        <f>IF(項目一覧!$C$156="","",DAY(項目一覧!$C$156))</f>
        <v/>
      </c>
      <c r="Q309" s="20" t="s">
        <v>320</v>
      </c>
      <c r="R309" s="20"/>
      <c r="S309" s="24"/>
      <c r="T309" s="24"/>
      <c r="U309" s="20"/>
      <c r="V309" s="20"/>
      <c r="W309" s="20"/>
      <c r="X309" s="20"/>
      <c r="Y309" s="20"/>
      <c r="Z309" s="20"/>
      <c r="AA309" s="20"/>
    </row>
    <row r="310" spans="1:27" ht="18" customHeight="1">
      <c r="A310" s="6" t="s">
        <v>327</v>
      </c>
      <c r="B310" s="3" t="s">
        <v>326</v>
      </c>
      <c r="C310" s="3"/>
      <c r="D310" s="3"/>
      <c r="E310" s="3"/>
      <c r="F310" s="3"/>
      <c r="G310" s="3"/>
      <c r="H310" s="3"/>
      <c r="I310" s="3"/>
      <c r="J310" s="3"/>
      <c r="K310" s="3"/>
      <c r="L310" s="3"/>
      <c r="M310" s="3"/>
      <c r="N310" s="3"/>
      <c r="O310" s="3"/>
      <c r="P310" s="3"/>
      <c r="Q310" s="3"/>
      <c r="R310" s="3"/>
      <c r="S310" s="2"/>
      <c r="T310" s="2"/>
      <c r="U310" s="3" t="s">
        <v>325</v>
      </c>
      <c r="V310" s="3"/>
      <c r="W310" s="3"/>
      <c r="X310" s="3"/>
      <c r="Y310" s="3"/>
      <c r="Z310" s="3"/>
      <c r="AA310" s="3"/>
    </row>
    <row r="311" spans="1:27" ht="18" customHeight="1">
      <c r="A311" s="6"/>
      <c r="B311" s="3"/>
      <c r="C311" s="3"/>
      <c r="D311" s="3"/>
      <c r="E311" s="5" t="s">
        <v>323</v>
      </c>
      <c r="F311" s="1457" t="str">
        <f>項目一覧!$C$157</f>
        <v/>
      </c>
      <c r="G311" s="1457"/>
      <c r="H311" s="1457"/>
      <c r="I311" s="5" t="s">
        <v>324</v>
      </c>
      <c r="J311" s="3" t="str">
        <f>IF(項目一覧!$C$158="","",IF(項目一覧!$C$158&lt;DATE(2019,5,1),"平成","令和"))</f>
        <v/>
      </c>
      <c r="K311" s="3"/>
      <c r="L311" s="6" t="str">
        <f>IF(項目一覧!$C$158="","",IF(項目一覧!$C$158&lt;DATE(2019,5,1),YEAR(項目一覧!$C$158)-1988,IF(YEAR(項目一覧!$C$158)-2018=1,"元",YEAR(項目一覧!$C$158)-2018)))</f>
        <v/>
      </c>
      <c r="M311" s="3" t="s">
        <v>322</v>
      </c>
      <c r="N311" s="3" t="str">
        <f>IF(項目一覧!$C$158="","",MONTH(項目一覧!$C$158))</f>
        <v/>
      </c>
      <c r="O311" s="3" t="s">
        <v>321</v>
      </c>
      <c r="P311" s="3" t="str">
        <f>IF(項目一覧!$C$158="","",DAY(項目一覧!$C$158))</f>
        <v/>
      </c>
      <c r="Q311" s="3" t="s">
        <v>320</v>
      </c>
      <c r="R311" s="5" t="s">
        <v>323</v>
      </c>
      <c r="S311" s="1541" t="str">
        <f>項目一覧!$C$159</f>
        <v/>
      </c>
      <c r="T311" s="1541"/>
      <c r="U311" s="1541"/>
      <c r="V311" s="1541"/>
      <c r="W311" s="1541"/>
      <c r="X311" s="1541"/>
      <c r="Y311" s="1541"/>
      <c r="Z311" s="1541"/>
      <c r="AA311" s="5" t="s">
        <v>324</v>
      </c>
    </row>
    <row r="312" spans="1:27" ht="18" customHeight="1">
      <c r="A312" s="2"/>
      <c r="B312" s="2"/>
      <c r="C312" s="2"/>
      <c r="D312" s="2"/>
      <c r="E312" s="5" t="s">
        <v>295</v>
      </c>
      <c r="F312" s="1457" t="str">
        <f>項目一覧!$C$160</f>
        <v/>
      </c>
      <c r="G312" s="1457"/>
      <c r="H312" s="1457"/>
      <c r="I312" s="5" t="s">
        <v>318</v>
      </c>
      <c r="J312" s="3" t="str">
        <f>IF(項目一覧!$C$161="","",IF(項目一覧!$C$161&lt;DATE(2019,5,1),"平成","令和"))</f>
        <v/>
      </c>
      <c r="K312" s="3"/>
      <c r="L312" s="6" t="str">
        <f>IF(項目一覧!$C$161="","",IF(項目一覧!$C$161&lt;DATE(2019,5,1),YEAR(項目一覧!$C$161)-1988,IF(YEAR(項目一覧!$C$161)-2018=1,"元",YEAR(項目一覧!$C$161)-2018)))</f>
        <v/>
      </c>
      <c r="M312" s="3" t="s">
        <v>322</v>
      </c>
      <c r="N312" s="3" t="str">
        <f>IF(項目一覧!$C$161="","",MONTH(項目一覧!$C$161))</f>
        <v/>
      </c>
      <c r="O312" s="3" t="s">
        <v>321</v>
      </c>
      <c r="P312" s="3" t="str">
        <f>IF(項目一覧!$C$161="","",DAY(項目一覧!$C$161))</f>
        <v/>
      </c>
      <c r="Q312" s="3" t="s">
        <v>320</v>
      </c>
      <c r="R312" s="5" t="s">
        <v>323</v>
      </c>
      <c r="S312" s="1541" t="str">
        <f>項目一覧!$C$162</f>
        <v/>
      </c>
      <c r="T312" s="1541"/>
      <c r="U312" s="1541"/>
      <c r="V312" s="1541"/>
      <c r="W312" s="1541"/>
      <c r="X312" s="1541"/>
      <c r="Y312" s="1541"/>
      <c r="Z312" s="1541"/>
      <c r="AA312" s="33" t="s">
        <v>318</v>
      </c>
    </row>
    <row r="313" spans="1:27" ht="18" customHeight="1">
      <c r="A313" s="2"/>
      <c r="B313" s="2"/>
      <c r="C313" s="2"/>
      <c r="D313" s="2"/>
      <c r="E313" s="5" t="s">
        <v>295</v>
      </c>
      <c r="F313" s="1543" t="str">
        <f>項目一覧!$C$163</f>
        <v/>
      </c>
      <c r="G313" s="1543"/>
      <c r="H313" s="1543"/>
      <c r="I313" s="5" t="s">
        <v>318</v>
      </c>
      <c r="J313" s="3" t="str">
        <f>IF(項目一覧!$C$164="","",IF(項目一覧!$C$164&lt;DATE(2019,5,1),"平成","令和"))</f>
        <v/>
      </c>
      <c r="K313" s="3"/>
      <c r="L313" s="6" t="str">
        <f>IF(項目一覧!$C$164="","",IF(項目一覧!$C$164&lt;DATE(2019,5,1),YEAR(項目一覧!$C$164)-1988,IF(YEAR(項目一覧!$C$164)-2018=1,"元",YEAR(項目一覧!$C$164)-2018)))</f>
        <v/>
      </c>
      <c r="M313" s="3" t="s">
        <v>322</v>
      </c>
      <c r="N313" s="3" t="str">
        <f>IF(項目一覧!$C$164="","",MONTH(項目一覧!$C$164))</f>
        <v/>
      </c>
      <c r="O313" s="3" t="s">
        <v>321</v>
      </c>
      <c r="P313" s="3" t="str">
        <f>IF(項目一覧!$C$164="","",DAY(項目一覧!$C$164))</f>
        <v/>
      </c>
      <c r="Q313" s="3" t="s">
        <v>320</v>
      </c>
      <c r="R313" s="5" t="s">
        <v>319</v>
      </c>
      <c r="S313" s="1542" t="str">
        <f>項目一覧!$C$165</f>
        <v/>
      </c>
      <c r="T313" s="1542"/>
      <c r="U313" s="1542"/>
      <c r="V313" s="1542"/>
      <c r="W313" s="1542"/>
      <c r="X313" s="1542"/>
      <c r="Y313" s="1542"/>
      <c r="Z313" s="1542"/>
      <c r="AA313" s="33" t="s">
        <v>318</v>
      </c>
    </row>
    <row r="314" spans="1:27" ht="18" customHeight="1">
      <c r="A314" s="17" t="s">
        <v>311</v>
      </c>
      <c r="B314" s="16" t="s">
        <v>317</v>
      </c>
      <c r="C314" s="16"/>
      <c r="D314" s="16"/>
      <c r="E314" s="16"/>
      <c r="F314" s="16"/>
      <c r="G314" s="16"/>
      <c r="H314" s="16"/>
      <c r="I314" s="1544" t="str">
        <f>項目一覧!$C$166</f>
        <v/>
      </c>
      <c r="J314" s="1544"/>
      <c r="K314" s="1544"/>
      <c r="L314" s="1544"/>
      <c r="M314" s="1544"/>
      <c r="N314" s="1544"/>
      <c r="O314" s="1544"/>
      <c r="P314" s="1544"/>
      <c r="Q314" s="1544"/>
      <c r="R314" s="1544"/>
      <c r="S314" s="1544"/>
      <c r="T314" s="1544"/>
      <c r="U314" s="1544"/>
      <c r="V314" s="1544"/>
      <c r="W314" s="1544"/>
      <c r="X314" s="1544"/>
      <c r="Y314" s="1544"/>
      <c r="Z314" s="1544"/>
      <c r="AA314" s="1544"/>
    </row>
    <row r="315" spans="1:27" ht="18" customHeight="1">
      <c r="A315" s="2"/>
      <c r="B315" s="2"/>
      <c r="C315" s="2"/>
      <c r="D315" s="2"/>
      <c r="E315" s="2"/>
      <c r="F315" s="2"/>
      <c r="G315" s="2"/>
      <c r="H315" s="2"/>
      <c r="I315" s="1545"/>
      <c r="J315" s="1545"/>
      <c r="K315" s="1545"/>
      <c r="L315" s="1545"/>
      <c r="M315" s="1545"/>
      <c r="N315" s="1545"/>
      <c r="O315" s="1545"/>
      <c r="P315" s="1545"/>
      <c r="Q315" s="1545"/>
      <c r="R315" s="1545"/>
      <c r="S315" s="1545"/>
      <c r="T315" s="1545"/>
      <c r="U315" s="1545"/>
      <c r="V315" s="1545"/>
      <c r="W315" s="1545"/>
      <c r="X315" s="1545"/>
      <c r="Y315" s="1545"/>
      <c r="Z315" s="1545"/>
      <c r="AA315" s="1545"/>
    </row>
    <row r="316" spans="1:27" ht="18" customHeight="1">
      <c r="A316" s="17" t="s">
        <v>311</v>
      </c>
      <c r="B316" s="16" t="s">
        <v>316</v>
      </c>
      <c r="C316" s="16"/>
      <c r="D316" s="16"/>
      <c r="E316" s="16"/>
      <c r="F316" s="16"/>
      <c r="G316" s="16"/>
      <c r="H316" s="16"/>
      <c r="I316" s="1544" t="str">
        <f>項目一覧!$C$167</f>
        <v/>
      </c>
      <c r="J316" s="1552"/>
      <c r="K316" s="1552"/>
      <c r="L316" s="1552"/>
      <c r="M316" s="1552"/>
      <c r="N316" s="1552"/>
      <c r="O316" s="1552"/>
      <c r="P316" s="1552"/>
      <c r="Q316" s="1552"/>
      <c r="R316" s="1552"/>
      <c r="S316" s="1552"/>
      <c r="T316" s="1552"/>
      <c r="U316" s="1552"/>
      <c r="V316" s="1552"/>
      <c r="W316" s="1552"/>
      <c r="X316" s="1552"/>
      <c r="Y316" s="1552"/>
      <c r="Z316" s="1552"/>
      <c r="AA316" s="1552"/>
    </row>
    <row r="317" spans="1:27" ht="18" customHeight="1">
      <c r="A317" s="30"/>
      <c r="B317" s="30"/>
      <c r="C317" s="30"/>
      <c r="D317" s="30"/>
      <c r="E317" s="30"/>
      <c r="F317" s="30"/>
      <c r="G317" s="30"/>
      <c r="H317" s="30"/>
      <c r="I317" s="1521"/>
      <c r="J317" s="1521"/>
      <c r="K317" s="1521"/>
      <c r="L317" s="1521"/>
      <c r="M317" s="1521"/>
      <c r="N317" s="1521"/>
      <c r="O317" s="1521"/>
      <c r="P317" s="1521"/>
      <c r="Q317" s="1521"/>
      <c r="R317" s="1521"/>
      <c r="S317" s="1521"/>
      <c r="T317" s="1521"/>
      <c r="U317" s="1521"/>
      <c r="V317" s="1521"/>
      <c r="W317" s="1521"/>
      <c r="X317" s="1521"/>
      <c r="Y317" s="1521"/>
      <c r="Z317" s="1521"/>
      <c r="AA317" s="1521"/>
    </row>
    <row r="318" spans="1:27" ht="15.95" customHeight="1">
      <c r="A318" s="1497" t="s">
        <v>315</v>
      </c>
      <c r="B318" s="1497"/>
      <c r="C318" s="1497"/>
      <c r="D318" s="1497"/>
      <c r="E318" s="1497"/>
      <c r="F318" s="1497"/>
      <c r="G318" s="1497"/>
      <c r="H318" s="1497"/>
      <c r="I318" s="1497"/>
      <c r="J318" s="1497"/>
      <c r="K318" s="1497"/>
      <c r="L318" s="1497"/>
      <c r="M318" s="1497"/>
      <c r="N318" s="1497"/>
      <c r="O318" s="1497"/>
      <c r="P318" s="1497"/>
      <c r="Q318" s="1497"/>
      <c r="R318" s="1497"/>
      <c r="S318" s="1497"/>
      <c r="T318" s="1497"/>
      <c r="U318" s="1497"/>
      <c r="V318" s="1497"/>
      <c r="W318" s="1497"/>
      <c r="X318" s="1497"/>
      <c r="Y318" s="1497"/>
      <c r="Z318" s="1497"/>
      <c r="AA318" s="1497"/>
    </row>
    <row r="319" spans="1:27" ht="15.95" customHeight="1">
      <c r="A319" s="3"/>
      <c r="B319" s="3" t="s">
        <v>314</v>
      </c>
      <c r="C319" s="3"/>
      <c r="D319" s="3"/>
      <c r="E319" s="3"/>
      <c r="F319" s="15"/>
      <c r="G319" s="15"/>
      <c r="H319" s="15"/>
      <c r="I319" s="15"/>
      <c r="J319" s="15"/>
      <c r="K319" s="15"/>
      <c r="L319" s="15"/>
      <c r="M319" s="3"/>
      <c r="N319" s="3"/>
      <c r="O319" s="3"/>
      <c r="P319" s="3"/>
      <c r="Q319" s="3"/>
      <c r="R319" s="3"/>
      <c r="S319" s="3"/>
      <c r="T319" s="3"/>
      <c r="U319" s="3"/>
      <c r="V319" s="3"/>
      <c r="W319" s="3"/>
      <c r="X319" s="3"/>
      <c r="Y319" s="3"/>
      <c r="Z319" s="3"/>
      <c r="AA319" s="3"/>
    </row>
    <row r="320" spans="1:27" ht="20.100000000000001" customHeight="1">
      <c r="A320" s="22" t="s">
        <v>311</v>
      </c>
      <c r="B320" s="20" t="s">
        <v>134</v>
      </c>
      <c r="C320" s="20"/>
      <c r="D320" s="20"/>
      <c r="E320" s="20"/>
      <c r="F320" s="1548">
        <f>項目一覧②!$F$2</f>
        <v>1</v>
      </c>
      <c r="G320" s="1548"/>
      <c r="H320" s="1548"/>
      <c r="I320" s="1548"/>
      <c r="K320" s="15"/>
      <c r="L320" s="15"/>
      <c r="M320" s="20"/>
      <c r="N320" s="20"/>
      <c r="O320" s="20"/>
      <c r="P320" s="20"/>
      <c r="Q320" s="20"/>
      <c r="R320" s="20"/>
      <c r="S320" s="20"/>
      <c r="T320" s="20"/>
      <c r="U320" s="20"/>
      <c r="V320" s="20"/>
      <c r="W320" s="20"/>
      <c r="X320" s="20"/>
      <c r="Y320" s="20"/>
      <c r="Z320" s="20"/>
      <c r="AA320" s="20"/>
    </row>
    <row r="321" spans="1:39" ht="15.95" customHeight="1">
      <c r="A321" s="17" t="s">
        <v>311</v>
      </c>
      <c r="B321" s="16" t="s">
        <v>313</v>
      </c>
      <c r="C321" s="16"/>
      <c r="D321" s="16"/>
      <c r="E321" s="16" t="s">
        <v>167</v>
      </c>
      <c r="F321" s="16"/>
      <c r="G321" s="1546" t="str">
        <f>項目一覧②!$F$3</f>
        <v/>
      </c>
      <c r="H321" s="1546"/>
      <c r="I321" s="63" t="s">
        <v>312</v>
      </c>
      <c r="J321" s="1547" t="str">
        <f>項目一覧②!$F$6</f>
        <v/>
      </c>
      <c r="K321" s="1547"/>
      <c r="L321" s="1547"/>
      <c r="M321" s="1547"/>
      <c r="N321" s="1547"/>
      <c r="O321" s="1547"/>
      <c r="P321" s="1547"/>
      <c r="Q321" s="1547"/>
      <c r="R321" s="1547"/>
      <c r="S321" s="1547"/>
      <c r="T321" s="1547"/>
      <c r="U321" s="1547"/>
      <c r="V321" s="1547"/>
      <c r="W321" s="1547"/>
      <c r="X321" s="1547"/>
      <c r="Y321" s="1547"/>
      <c r="Z321" s="1547"/>
      <c r="AA321" s="1547"/>
    </row>
    <row r="322" spans="1:39" ht="15.95" customHeight="1">
      <c r="A322" s="3"/>
      <c r="B322" s="3"/>
      <c r="C322" s="3"/>
      <c r="D322" s="3"/>
      <c r="E322" s="3" t="s">
        <v>167</v>
      </c>
      <c r="F322" s="3"/>
      <c r="G322" s="1457" t="str">
        <f>項目一覧②!$F$4</f>
        <v/>
      </c>
      <c r="H322" s="1457"/>
      <c r="I322" s="18" t="s">
        <v>312</v>
      </c>
      <c r="J322" s="1512" t="str">
        <f>項目一覧②!$F$7</f>
        <v/>
      </c>
      <c r="K322" s="1512"/>
      <c r="L322" s="1512"/>
      <c r="M322" s="1512"/>
      <c r="N322" s="1512"/>
      <c r="O322" s="1512"/>
      <c r="P322" s="1512"/>
      <c r="Q322" s="1512"/>
      <c r="R322" s="1512"/>
      <c r="S322" s="1512"/>
      <c r="T322" s="1512"/>
      <c r="U322" s="1512"/>
      <c r="V322" s="1512"/>
      <c r="W322" s="1512"/>
      <c r="X322" s="1512"/>
      <c r="Y322" s="1512"/>
      <c r="Z322" s="1512"/>
      <c r="AA322" s="1512"/>
    </row>
    <row r="323" spans="1:39" ht="15.95" customHeight="1">
      <c r="A323" s="3"/>
      <c r="B323" s="3"/>
      <c r="C323" s="3"/>
      <c r="D323" s="3"/>
      <c r="E323" s="3" t="s">
        <v>167</v>
      </c>
      <c r="F323" s="3"/>
      <c r="G323" s="1457" t="str">
        <f>項目一覧②!$F$5</f>
        <v/>
      </c>
      <c r="H323" s="1457"/>
      <c r="I323" s="18" t="s">
        <v>312</v>
      </c>
      <c r="J323" s="1512" t="str">
        <f>項目一覧②!$F$8</f>
        <v/>
      </c>
      <c r="K323" s="1512"/>
      <c r="L323" s="1512"/>
      <c r="M323" s="1512"/>
      <c r="N323" s="1512"/>
      <c r="O323" s="1512"/>
      <c r="P323" s="1512"/>
      <c r="Q323" s="1512"/>
      <c r="R323" s="1512"/>
      <c r="S323" s="1512"/>
      <c r="T323" s="1512"/>
      <c r="U323" s="1512"/>
      <c r="V323" s="1512"/>
      <c r="W323" s="1512"/>
      <c r="X323" s="1512"/>
      <c r="Y323" s="1512"/>
      <c r="Z323" s="1512"/>
      <c r="AA323" s="1512"/>
    </row>
    <row r="324" spans="1:39" ht="15.95" customHeight="1">
      <c r="A324" s="3"/>
      <c r="B324" s="3"/>
      <c r="C324" s="3"/>
      <c r="D324" s="3"/>
      <c r="E324" s="3" t="s">
        <v>167</v>
      </c>
      <c r="F324" s="3"/>
      <c r="G324" s="3"/>
      <c r="H324" s="3"/>
      <c r="I324" s="3" t="s">
        <v>312</v>
      </c>
      <c r="J324" s="3"/>
      <c r="K324" s="3"/>
      <c r="L324" s="3"/>
      <c r="M324" s="3"/>
      <c r="N324" s="3"/>
      <c r="O324" s="3"/>
      <c r="P324" s="3"/>
      <c r="Q324" s="3"/>
      <c r="R324" s="3"/>
      <c r="S324" s="3"/>
      <c r="T324" s="3"/>
      <c r="U324" s="3"/>
      <c r="V324" s="3"/>
      <c r="W324" s="3"/>
      <c r="X324" s="3"/>
      <c r="Y324" s="3"/>
      <c r="Z324" s="3"/>
      <c r="AA324" s="3"/>
    </row>
    <row r="325" spans="1:39" ht="15.95" customHeight="1">
      <c r="A325" s="17" t="s">
        <v>311</v>
      </c>
      <c r="B325" s="16" t="s">
        <v>131</v>
      </c>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39" ht="15.95" customHeight="1">
      <c r="A326" s="6"/>
      <c r="B326" s="6" t="str">
        <f>IF(項目一覧②!$G$9=TRUE,"■","□")</f>
        <v>□</v>
      </c>
      <c r="C326" s="3" t="s">
        <v>310</v>
      </c>
      <c r="D326" s="3"/>
      <c r="E326" s="6" t="str">
        <f>IF(項目一覧②!$H$9=TRUE,"■","□")</f>
        <v>□</v>
      </c>
      <c r="F326" s="3" t="s">
        <v>309</v>
      </c>
      <c r="G326" s="3"/>
      <c r="H326" s="32" t="str">
        <f>IF(項目一覧②!$I$9=TRUE,"■","□")</f>
        <v>□</v>
      </c>
      <c r="I326" s="15" t="s">
        <v>308</v>
      </c>
      <c r="J326" s="15"/>
      <c r="K326" s="32" t="str">
        <f>IF(項目一覧②!$J$9=TRUE,"■","□")</f>
        <v>□</v>
      </c>
      <c r="L326" s="15" t="s">
        <v>307</v>
      </c>
      <c r="M326" s="15"/>
      <c r="N326" s="32" t="str">
        <f>IF(項目一覧②!$K$9=TRUE,"■","□")</f>
        <v>□</v>
      </c>
      <c r="O326" s="15" t="s">
        <v>306</v>
      </c>
      <c r="P326" s="15"/>
      <c r="Q326" s="15"/>
      <c r="R326" s="32" t="str">
        <f>IF(項目一覧②!$L$9=TRUE,"■","□")</f>
        <v>□</v>
      </c>
      <c r="S326" s="15" t="s">
        <v>305</v>
      </c>
      <c r="T326" s="15"/>
      <c r="U326" s="15"/>
      <c r="V326" s="15"/>
      <c r="W326" s="32" t="str">
        <f>IF(項目一覧②!$M$9=TRUE,"■","□")</f>
        <v>□</v>
      </c>
      <c r="X326" s="31" t="s">
        <v>304</v>
      </c>
      <c r="Y326" s="15"/>
      <c r="Z326" s="15"/>
      <c r="AA326" s="30"/>
    </row>
    <row r="327" spans="1:39" ht="20.100000000000001" customHeight="1">
      <c r="A327" s="22" t="s">
        <v>271</v>
      </c>
      <c r="B327" s="20" t="s">
        <v>123</v>
      </c>
      <c r="C327" s="20"/>
      <c r="D327" s="20"/>
      <c r="E327" s="20"/>
      <c r="F327" s="20"/>
      <c r="G327" s="20"/>
      <c r="H327" s="20" t="str">
        <f>項目一覧②!$F$10&amp;IF(項目一覧②!$F$875="","","　一部　"&amp;項目一覧②!$F$875)</f>
        <v/>
      </c>
      <c r="I327" s="20"/>
      <c r="J327" s="20"/>
      <c r="K327" s="20"/>
      <c r="L327" s="20"/>
      <c r="M327" s="20"/>
      <c r="N327" s="20"/>
      <c r="O327" s="20"/>
      <c r="P327" s="20"/>
      <c r="Q327" s="20"/>
      <c r="R327" s="20"/>
      <c r="S327" s="20"/>
      <c r="T327" s="20"/>
      <c r="U327" s="20"/>
      <c r="V327" s="20"/>
      <c r="W327" s="20"/>
      <c r="X327" s="20"/>
      <c r="Y327" s="20"/>
      <c r="Z327" s="20"/>
      <c r="AA327" s="20"/>
    </row>
    <row r="328" spans="1:39" s="384" customFormat="1" ht="15.95" customHeight="1">
      <c r="A328" s="403" t="s">
        <v>111</v>
      </c>
      <c r="B328" s="388" t="s">
        <v>2996</v>
      </c>
      <c r="C328" s="388"/>
      <c r="D328" s="388"/>
      <c r="E328" s="388"/>
      <c r="F328" s="388"/>
      <c r="R328" s="10"/>
      <c r="S328" s="10"/>
      <c r="T328" s="10"/>
      <c r="U328" s="10"/>
      <c r="V328" s="10"/>
      <c r="W328" s="10"/>
      <c r="X328" s="10"/>
      <c r="Y328" s="10"/>
      <c r="Z328" s="10"/>
      <c r="AA328" s="10"/>
      <c r="AB328" s="10"/>
      <c r="AC328" s="1208"/>
      <c r="AD328" s="10"/>
      <c r="AE328" s="10"/>
      <c r="AF328" s="10"/>
    </row>
    <row r="329" spans="1:39" s="384" customFormat="1" ht="15.95" customHeight="1">
      <c r="A329" s="403"/>
      <c r="B329" s="388"/>
      <c r="C329" s="388"/>
      <c r="D329" s="388"/>
      <c r="E329" s="428" t="str">
        <f>IF(項目一覧②!$G$821=TRUE,"■","□")</f>
        <v>□</v>
      </c>
      <c r="F329" s="10" t="s">
        <v>2950</v>
      </c>
      <c r="G329" s="10"/>
      <c r="H329" s="10"/>
      <c r="I329" s="10" t="s">
        <v>3639</v>
      </c>
      <c r="L329" s="10"/>
      <c r="M329" s="10"/>
      <c r="N329" s="10"/>
      <c r="O329" s="10"/>
      <c r="P329" s="10"/>
      <c r="Q329" s="10"/>
      <c r="R329" s="10"/>
      <c r="S329" s="10"/>
      <c r="T329" s="10"/>
      <c r="U329" s="10"/>
      <c r="V329" s="10"/>
      <c r="W329" s="10"/>
      <c r="X329" s="10"/>
      <c r="Y329" s="10"/>
      <c r="Z329" s="10"/>
      <c r="AA329" s="10"/>
      <c r="AB329" s="10"/>
      <c r="AC329" s="1208"/>
      <c r="AD329" s="10"/>
    </row>
    <row r="330" spans="1:39" s="384" customFormat="1" ht="15.95" customHeight="1">
      <c r="A330" s="403"/>
      <c r="B330" s="388"/>
      <c r="C330" s="388"/>
      <c r="D330" s="388"/>
      <c r="E330" s="428" t="str">
        <f>IF(項目一覧②!$G$878=TRUE,"■","□")</f>
        <v>□</v>
      </c>
      <c r="F330" s="10" t="s">
        <v>2950</v>
      </c>
      <c r="G330" s="10"/>
      <c r="H330" s="10"/>
      <c r="I330" s="10" t="s">
        <v>3640</v>
      </c>
      <c r="L330" s="10"/>
      <c r="M330" s="10"/>
      <c r="N330" s="10"/>
      <c r="O330" s="10"/>
      <c r="P330" s="10"/>
      <c r="Q330" s="10"/>
      <c r="R330" s="10"/>
      <c r="S330" s="10"/>
      <c r="T330" s="10"/>
      <c r="U330" s="10"/>
      <c r="V330" s="10"/>
      <c r="W330" s="10"/>
      <c r="X330" s="10"/>
      <c r="Y330" s="10"/>
      <c r="Z330" s="10"/>
      <c r="AA330" s="10"/>
      <c r="AB330" s="10"/>
      <c r="AC330" s="10"/>
      <c r="AD330" s="10"/>
    </row>
    <row r="331" spans="1:39" s="384" customFormat="1" ht="15.95" customHeight="1">
      <c r="A331" s="403"/>
      <c r="B331" s="388"/>
      <c r="C331" s="388"/>
      <c r="D331" s="388"/>
      <c r="E331" s="428" t="str">
        <f>IF(項目一覧②!$G$822=TRUE,"■","□")</f>
        <v>□</v>
      </c>
      <c r="F331" s="10" t="s">
        <v>3660</v>
      </c>
      <c r="G331" s="10"/>
      <c r="H331" s="10"/>
      <c r="I331" s="10"/>
      <c r="J331" s="428"/>
      <c r="K331" s="10"/>
      <c r="L331" s="10"/>
      <c r="M331" s="10"/>
      <c r="N331" s="10"/>
      <c r="O331" s="10"/>
      <c r="P331" s="10"/>
      <c r="Q331" s="10"/>
      <c r="R331" s="10"/>
      <c r="S331" s="10"/>
      <c r="T331" s="10"/>
      <c r="U331" s="10"/>
      <c r="V331" s="10"/>
      <c r="W331" s="10"/>
      <c r="X331" s="10"/>
      <c r="Y331" s="10"/>
      <c r="Z331" s="10"/>
      <c r="AA331" s="10"/>
      <c r="AB331" s="10"/>
      <c r="AC331" s="1208"/>
      <c r="AD331" s="10"/>
    </row>
    <row r="332" spans="1:39" s="384" customFormat="1" ht="15.95" customHeight="1">
      <c r="A332" s="403"/>
      <c r="B332" s="388"/>
      <c r="C332" s="388"/>
      <c r="D332" s="388"/>
      <c r="E332" s="428" t="str">
        <f>IF(項目一覧②!$G$823=TRUE,"■","□")</f>
        <v>□</v>
      </c>
      <c r="F332" s="10" t="s">
        <v>2951</v>
      </c>
      <c r="G332" s="10"/>
      <c r="H332" s="10"/>
      <c r="I332" s="10"/>
      <c r="K332" s="10"/>
      <c r="L332" s="420"/>
      <c r="M332" s="1294"/>
      <c r="N332" s="1294"/>
      <c r="O332" s="10"/>
      <c r="P332" s="10"/>
      <c r="Q332" s="10"/>
      <c r="R332" s="10"/>
      <c r="S332" s="10"/>
      <c r="T332" s="10"/>
      <c r="U332" s="10"/>
      <c r="V332" s="10"/>
      <c r="W332" s="10"/>
      <c r="X332" s="10"/>
      <c r="Y332" s="10"/>
      <c r="Z332" s="10"/>
      <c r="AA332" s="10"/>
      <c r="AB332" s="10"/>
      <c r="AC332" s="1208"/>
      <c r="AD332" s="10"/>
      <c r="AE332" s="520"/>
    </row>
    <row r="333" spans="1:39" s="384" customFormat="1" ht="15.95" customHeight="1">
      <c r="A333" s="403"/>
      <c r="B333" s="388"/>
      <c r="C333" s="388"/>
      <c r="D333" s="388"/>
      <c r="E333" s="428" t="str">
        <f>IF(項目一覧②!$G$824=TRUE,"■","□")</f>
        <v>□</v>
      </c>
      <c r="F333" s="10" t="s">
        <v>2952</v>
      </c>
      <c r="G333" s="10"/>
      <c r="H333" s="10"/>
      <c r="I333" s="10"/>
      <c r="J333" s="10"/>
      <c r="K333" s="10"/>
      <c r="L333" s="10"/>
      <c r="M333" s="10"/>
      <c r="N333" s="10"/>
      <c r="O333" s="10"/>
      <c r="P333" s="10"/>
      <c r="Q333" s="10"/>
      <c r="R333" s="10"/>
      <c r="S333" s="10"/>
      <c r="T333" s="10"/>
      <c r="U333" s="10"/>
      <c r="V333" s="10"/>
      <c r="W333" s="10"/>
      <c r="X333" s="10"/>
      <c r="Y333" s="10"/>
      <c r="Z333" s="10"/>
      <c r="AA333" s="10"/>
      <c r="AB333" s="10"/>
      <c r="AC333" s="1208"/>
      <c r="AD333" s="10"/>
      <c r="AE333" s="520"/>
    </row>
    <row r="334" spans="1:39" s="384" customFormat="1" ht="15.95" customHeight="1">
      <c r="A334" s="403"/>
      <c r="B334" s="388"/>
      <c r="C334" s="388"/>
      <c r="D334" s="388"/>
      <c r="E334" s="428" t="str">
        <f>IF(項目一覧②!$G$825=TRUE,"■","□")</f>
        <v>□</v>
      </c>
      <c r="F334" s="10" t="s">
        <v>2953</v>
      </c>
      <c r="G334" s="10"/>
      <c r="H334" s="10"/>
      <c r="I334" s="10"/>
      <c r="J334" s="10"/>
      <c r="K334" s="10"/>
      <c r="L334" s="10"/>
      <c r="M334" s="10"/>
      <c r="N334" s="10"/>
      <c r="O334" s="10"/>
      <c r="P334" s="10"/>
      <c r="Q334" s="10"/>
      <c r="R334" s="10"/>
      <c r="S334" s="10"/>
      <c r="T334" s="10"/>
      <c r="U334" s="10"/>
      <c r="V334" s="10"/>
      <c r="W334" s="10"/>
      <c r="X334" s="10"/>
      <c r="Y334" s="10"/>
      <c r="Z334" s="10"/>
      <c r="AA334" s="10"/>
      <c r="AB334" s="10"/>
      <c r="AC334" s="1208"/>
      <c r="AD334" s="10"/>
      <c r="AE334" s="520"/>
    </row>
    <row r="335" spans="1:39" s="384" customFormat="1" ht="15.95" customHeight="1">
      <c r="A335" s="980"/>
      <c r="B335" s="981"/>
      <c r="C335" s="981"/>
      <c r="D335" s="981"/>
      <c r="E335" s="983" t="str">
        <f>IF(項目一覧②!$G$857=TRUE,"■","□")</f>
        <v>□</v>
      </c>
      <c r="F335" s="982" t="s">
        <v>1374</v>
      </c>
      <c r="G335" s="982"/>
      <c r="H335" s="982"/>
      <c r="I335" s="982"/>
      <c r="J335" s="982"/>
      <c r="K335" s="982"/>
      <c r="L335" s="982"/>
      <c r="M335" s="982"/>
      <c r="N335" s="982"/>
      <c r="O335" s="982"/>
      <c r="P335" s="982"/>
      <c r="Q335" s="982"/>
      <c r="R335" s="982"/>
      <c r="S335" s="982"/>
      <c r="T335" s="982"/>
      <c r="U335" s="982"/>
      <c r="V335" s="982"/>
      <c r="W335" s="982"/>
      <c r="X335" s="982"/>
      <c r="Y335" s="982"/>
      <c r="Z335" s="982"/>
      <c r="AA335" s="982"/>
      <c r="AB335" s="982"/>
      <c r="AC335" s="1208"/>
      <c r="AD335" s="10"/>
      <c r="AE335" s="520"/>
    </row>
    <row r="336" spans="1:39" s="384" customFormat="1" ht="15.95" customHeight="1">
      <c r="A336" s="403" t="s">
        <v>111</v>
      </c>
      <c r="B336" s="388" t="s">
        <v>2997</v>
      </c>
      <c r="C336" s="388"/>
      <c r="D336" s="388"/>
      <c r="E336" s="388"/>
      <c r="F336" s="388"/>
      <c r="G336" s="388"/>
      <c r="H336" s="388"/>
      <c r="I336" s="388"/>
      <c r="J336" s="388"/>
      <c r="K336" s="388"/>
      <c r="L336" s="388"/>
      <c r="M336" s="10"/>
      <c r="N336" s="10"/>
      <c r="O336" s="10"/>
      <c r="P336" s="10"/>
      <c r="Q336" s="10"/>
      <c r="R336" s="10"/>
      <c r="S336" s="10"/>
      <c r="T336" s="10"/>
      <c r="U336" s="10"/>
      <c r="V336" s="10"/>
      <c r="W336" s="10"/>
      <c r="X336" s="10"/>
      <c r="Y336" s="10"/>
      <c r="Z336" s="10"/>
      <c r="AA336" s="10"/>
      <c r="AB336" s="10"/>
      <c r="AC336" s="1208"/>
      <c r="AD336" s="10"/>
      <c r="AE336" s="10"/>
      <c r="AF336" s="10"/>
      <c r="AG336" s="10"/>
      <c r="AH336" s="10"/>
      <c r="AI336" s="10"/>
      <c r="AJ336" s="10"/>
      <c r="AK336" s="10"/>
      <c r="AL336" s="10"/>
      <c r="AM336" s="520"/>
    </row>
    <row r="337" spans="1:39" s="384" customFormat="1" ht="15.95" customHeight="1">
      <c r="A337" s="403"/>
      <c r="B337" s="388"/>
      <c r="C337" s="388"/>
      <c r="D337" s="388"/>
      <c r="E337" s="428" t="str">
        <f>IF(項目一覧②!$G$827=TRUE,"■","□")</f>
        <v>□</v>
      </c>
      <c r="F337" s="10" t="s">
        <v>2993</v>
      </c>
      <c r="G337" s="10"/>
      <c r="H337" s="10"/>
      <c r="I337" s="10"/>
      <c r="J337" s="10"/>
      <c r="K337" s="10"/>
      <c r="L337" s="10"/>
      <c r="M337" s="10"/>
      <c r="N337" s="10"/>
      <c r="O337" s="10"/>
      <c r="P337" s="10"/>
      <c r="Q337" s="10"/>
      <c r="R337" s="10"/>
      <c r="S337" s="10"/>
      <c r="T337" s="10"/>
      <c r="U337" s="10"/>
      <c r="V337" s="10"/>
      <c r="W337" s="10"/>
      <c r="X337" s="10"/>
      <c r="Y337" s="10"/>
      <c r="Z337" s="10"/>
      <c r="AA337" s="10"/>
      <c r="AB337" s="10"/>
      <c r="AC337" s="1208"/>
      <c r="AD337" s="10"/>
      <c r="AE337" s="520"/>
    </row>
    <row r="338" spans="1:39" s="384" customFormat="1" ht="15.95" customHeight="1">
      <c r="A338" s="403"/>
      <c r="B338" s="388"/>
      <c r="C338" s="388"/>
      <c r="D338" s="388"/>
      <c r="E338" s="428" t="str">
        <f>IF(項目一覧②!$G$828=TRUE,"■","□")</f>
        <v>□</v>
      </c>
      <c r="F338" s="10" t="s">
        <v>2994</v>
      </c>
      <c r="G338" s="10"/>
      <c r="H338" s="10"/>
      <c r="I338" s="10"/>
      <c r="J338" s="10"/>
      <c r="K338" s="10"/>
      <c r="L338" s="10"/>
      <c r="M338" s="10"/>
      <c r="N338" s="10"/>
      <c r="O338" s="10"/>
      <c r="P338" s="10"/>
      <c r="Q338" s="10"/>
      <c r="R338" s="10"/>
      <c r="S338" s="10"/>
      <c r="T338" s="10"/>
      <c r="U338" s="10"/>
      <c r="V338" s="10"/>
      <c r="W338" s="10"/>
      <c r="X338" s="10"/>
      <c r="Y338" s="10"/>
      <c r="Z338" s="10"/>
      <c r="AA338" s="10"/>
      <c r="AB338" s="10"/>
      <c r="AC338" s="1208"/>
      <c r="AD338" s="10"/>
      <c r="AE338" s="520"/>
    </row>
    <row r="339" spans="1:39" s="384" customFormat="1" ht="15.95" customHeight="1">
      <c r="A339" s="403"/>
      <c r="B339" s="388"/>
      <c r="C339" s="388"/>
      <c r="D339" s="388"/>
      <c r="E339" s="428" t="str">
        <f>IF(項目一覧②!$G$881=TRUE,"■","□")</f>
        <v>□</v>
      </c>
      <c r="F339" s="10" t="s">
        <v>3641</v>
      </c>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520"/>
    </row>
    <row r="340" spans="1:39" s="384" customFormat="1" ht="15.95" customHeight="1">
      <c r="A340" s="403"/>
      <c r="B340" s="388"/>
      <c r="C340" s="388"/>
      <c r="D340" s="388"/>
      <c r="E340" s="428" t="str">
        <f>IF(項目一覧②!$G$829=TRUE,"■","□")</f>
        <v>□</v>
      </c>
      <c r="F340" s="10" t="s">
        <v>2995</v>
      </c>
      <c r="G340" s="10"/>
      <c r="H340" s="10"/>
      <c r="I340" s="10"/>
      <c r="J340" s="10"/>
      <c r="K340" s="10"/>
      <c r="L340" s="10"/>
      <c r="M340" s="10"/>
      <c r="N340" s="10"/>
      <c r="O340" s="10"/>
      <c r="P340" s="10"/>
      <c r="Q340" s="10"/>
      <c r="R340" s="10"/>
      <c r="S340" s="10"/>
      <c r="T340" s="10"/>
      <c r="U340" s="10"/>
      <c r="V340" s="10"/>
      <c r="W340" s="10"/>
      <c r="X340" s="10"/>
      <c r="Y340" s="10"/>
      <c r="Z340" s="10"/>
      <c r="AA340" s="10"/>
      <c r="AB340" s="10"/>
      <c r="AC340" s="1208"/>
      <c r="AD340" s="10"/>
      <c r="AE340" s="520"/>
    </row>
    <row r="341" spans="1:39" s="384" customFormat="1" ht="15.95" customHeight="1">
      <c r="A341" s="403"/>
      <c r="B341" s="388"/>
      <c r="C341" s="388"/>
      <c r="D341" s="388"/>
      <c r="E341" s="428" t="str">
        <f>IF(項目一覧②!$G$858=TRUE,"■","□")</f>
        <v>□</v>
      </c>
      <c r="F341" s="10" t="s">
        <v>1374</v>
      </c>
      <c r="G341" s="10"/>
      <c r="H341" s="10"/>
      <c r="I341" s="10"/>
      <c r="J341" s="10"/>
      <c r="K341" s="10"/>
      <c r="L341" s="10"/>
      <c r="M341" s="10"/>
      <c r="N341" s="10"/>
      <c r="O341" s="10"/>
      <c r="P341" s="10"/>
      <c r="Q341" s="10"/>
      <c r="R341" s="10"/>
      <c r="S341" s="10"/>
      <c r="T341" s="10"/>
      <c r="U341" s="10"/>
      <c r="V341" s="10"/>
      <c r="W341" s="10"/>
      <c r="X341" s="10"/>
      <c r="Y341" s="10"/>
      <c r="Z341" s="10"/>
      <c r="AA341" s="10"/>
      <c r="AB341" s="10"/>
      <c r="AC341" s="1208"/>
      <c r="AD341" s="10"/>
      <c r="AE341" s="520"/>
    </row>
    <row r="342" spans="1:39" s="384" customFormat="1" ht="15.95" customHeight="1">
      <c r="A342" s="980"/>
      <c r="B342" s="981"/>
      <c r="C342" s="981"/>
      <c r="D342" s="981"/>
      <c r="E342" s="983" t="str">
        <f>IF(項目一覧②!$G$859=TRUE,"■","□")</f>
        <v>□</v>
      </c>
      <c r="F342" s="982" t="s">
        <v>3055</v>
      </c>
      <c r="G342" s="982"/>
      <c r="H342" s="982"/>
      <c r="I342" s="982"/>
      <c r="J342" s="982"/>
      <c r="K342" s="982"/>
      <c r="L342" s="982"/>
      <c r="M342" s="982"/>
      <c r="N342" s="982"/>
      <c r="O342" s="982"/>
      <c r="P342" s="982"/>
      <c r="Q342" s="982"/>
      <c r="R342" s="982"/>
      <c r="S342" s="982"/>
      <c r="T342" s="982"/>
      <c r="U342" s="982"/>
      <c r="V342" s="982"/>
      <c r="W342" s="982"/>
      <c r="X342" s="982"/>
      <c r="Y342" s="982"/>
      <c r="Z342" s="982"/>
      <c r="AA342" s="982"/>
      <c r="AB342" s="982"/>
      <c r="AC342" s="1208"/>
      <c r="AD342" s="10"/>
      <c r="AE342" s="520"/>
    </row>
    <row r="343" spans="1:39" s="384" customFormat="1" ht="15.95" customHeight="1">
      <c r="A343" s="403" t="s">
        <v>111</v>
      </c>
      <c r="B343" s="388" t="s">
        <v>3068</v>
      </c>
      <c r="C343" s="388"/>
      <c r="D343" s="388"/>
      <c r="E343" s="388"/>
      <c r="F343" s="388"/>
      <c r="G343" s="388"/>
      <c r="H343" s="388"/>
      <c r="I343" s="388"/>
      <c r="J343" s="388"/>
      <c r="K343" s="388"/>
      <c r="L343" s="388"/>
      <c r="M343" s="10"/>
      <c r="N343" s="10"/>
      <c r="O343" s="10"/>
      <c r="P343" s="10"/>
      <c r="Q343" s="10"/>
      <c r="R343" s="10"/>
      <c r="S343" s="10"/>
      <c r="T343" s="10"/>
      <c r="U343" s="10"/>
      <c r="V343" s="10"/>
      <c r="W343" s="10"/>
      <c r="X343" s="10"/>
      <c r="Y343" s="10"/>
      <c r="Z343" s="10"/>
      <c r="AA343" s="10"/>
      <c r="AB343" s="10"/>
      <c r="AC343" s="1208"/>
      <c r="AD343" s="10"/>
      <c r="AE343" s="10"/>
      <c r="AF343" s="10"/>
      <c r="AG343" s="10"/>
      <c r="AH343" s="10"/>
      <c r="AI343" s="10"/>
      <c r="AJ343" s="10"/>
      <c r="AK343" s="10"/>
      <c r="AL343" s="10"/>
      <c r="AM343" s="520"/>
    </row>
    <row r="344" spans="1:39" s="384" customFormat="1" ht="15.95" customHeight="1">
      <c r="A344" s="403"/>
      <c r="B344" s="388"/>
      <c r="C344" s="388"/>
      <c r="D344" s="388"/>
      <c r="E344" s="428" t="str">
        <f>IF(項目一覧②!$G$860=TRUE,"■","□")</f>
        <v>□</v>
      </c>
      <c r="F344" s="10" t="s">
        <v>3060</v>
      </c>
      <c r="G344" s="10"/>
      <c r="H344" s="10"/>
      <c r="I344" s="10"/>
      <c r="J344" s="428" t="str">
        <f>IF(項目一覧②!$G$830=TRUE,"■","□")</f>
        <v>□</v>
      </c>
      <c r="K344" s="10" t="s">
        <v>2959</v>
      </c>
      <c r="M344" s="10"/>
      <c r="N344" s="10"/>
      <c r="O344" s="10"/>
      <c r="P344" s="428" t="str">
        <f>IF(項目一覧②!$G$861=TRUE,"■","□")</f>
        <v>□</v>
      </c>
      <c r="Q344" s="10" t="s">
        <v>3059</v>
      </c>
      <c r="T344" s="10"/>
      <c r="U344" s="10"/>
      <c r="V344" s="428" t="str">
        <f>IF(項目一覧②!$G$831=TRUE,"■","□")</f>
        <v>□</v>
      </c>
      <c r="W344" s="10" t="s">
        <v>3011</v>
      </c>
      <c r="Z344" s="10"/>
      <c r="AA344" s="10"/>
      <c r="AB344" s="10"/>
      <c r="AC344" s="1208"/>
      <c r="AD344" s="10"/>
      <c r="AE344" s="520"/>
    </row>
    <row r="345" spans="1:39" s="384" customFormat="1" ht="15.95" customHeight="1">
      <c r="A345" s="980"/>
      <c r="B345" s="981"/>
      <c r="C345" s="981"/>
      <c r="D345" s="981"/>
      <c r="E345" s="983" t="str">
        <f>IF(項目一覧②!$G$832=TRUE,"■","□")</f>
        <v>□</v>
      </c>
      <c r="F345" s="982" t="s">
        <v>1374</v>
      </c>
      <c r="G345" s="982"/>
      <c r="H345" s="982"/>
      <c r="I345" s="982"/>
      <c r="J345" s="983" t="str">
        <f>IF(項目一覧②!$G$862=TRUE,"■","□")</f>
        <v>□</v>
      </c>
      <c r="K345" s="982" t="s">
        <v>3057</v>
      </c>
      <c r="L345" s="982"/>
      <c r="M345" s="982"/>
      <c r="N345" s="982"/>
      <c r="O345" s="982"/>
      <c r="P345" s="982"/>
      <c r="Q345" s="982"/>
      <c r="R345" s="983"/>
      <c r="S345" s="982"/>
      <c r="T345" s="982"/>
      <c r="U345" s="982"/>
      <c r="V345" s="982"/>
      <c r="W345" s="982"/>
      <c r="X345" s="982"/>
      <c r="Y345" s="982"/>
      <c r="Z345" s="982"/>
      <c r="AA345" s="982"/>
      <c r="AB345" s="982"/>
      <c r="AC345" s="1208"/>
      <c r="AD345" s="10"/>
      <c r="AE345" s="520"/>
    </row>
    <row r="346" spans="1:39" ht="15.95" customHeight="1">
      <c r="A346" s="17" t="s">
        <v>271</v>
      </c>
      <c r="B346" s="16" t="s">
        <v>2998</v>
      </c>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39" ht="15.95" customHeight="1">
      <c r="A347" s="3"/>
      <c r="B347" s="3" t="s">
        <v>2299</v>
      </c>
      <c r="C347" s="3" t="s">
        <v>2335</v>
      </c>
      <c r="D347" s="3"/>
      <c r="E347" s="3"/>
      <c r="F347" s="3"/>
      <c r="G347" s="3"/>
      <c r="H347" s="3"/>
      <c r="I347" s="3"/>
      <c r="J347" s="3"/>
      <c r="K347" s="1457" t="str">
        <f>項目一覧②!$F$13</f>
        <v/>
      </c>
      <c r="L347" s="1457"/>
      <c r="M347" s="1457"/>
      <c r="N347" s="3"/>
      <c r="O347" s="3"/>
      <c r="P347" s="3"/>
      <c r="Q347" s="3"/>
      <c r="R347" s="3"/>
      <c r="S347" s="3"/>
      <c r="T347" s="3"/>
      <c r="U347" s="3"/>
      <c r="V347" s="3"/>
      <c r="W347" s="3"/>
      <c r="X347" s="3"/>
      <c r="Y347" s="3"/>
      <c r="Z347" s="3"/>
      <c r="AA347" s="3"/>
    </row>
    <row r="348" spans="1:39" ht="15.95" customHeight="1">
      <c r="A348" s="3"/>
      <c r="B348" s="3" t="s">
        <v>2321</v>
      </c>
      <c r="C348" s="3" t="s">
        <v>2336</v>
      </c>
      <c r="D348" s="3"/>
      <c r="E348" s="3"/>
      <c r="F348" s="3"/>
      <c r="G348" s="3"/>
      <c r="H348" s="3"/>
      <c r="I348" s="3"/>
      <c r="J348" s="3"/>
      <c r="K348" s="1457" t="str">
        <f>項目一覧②!$F$14</f>
        <v/>
      </c>
      <c r="L348" s="1457"/>
      <c r="M348" s="1457"/>
      <c r="N348" s="3"/>
      <c r="O348" s="3"/>
      <c r="P348" s="3"/>
      <c r="Q348" s="3"/>
      <c r="R348" s="3"/>
      <c r="S348" s="3"/>
      <c r="T348" s="3"/>
      <c r="U348" s="3"/>
      <c r="V348" s="3"/>
      <c r="W348" s="3"/>
      <c r="X348" s="3"/>
      <c r="Y348" s="3"/>
      <c r="Z348" s="3"/>
      <c r="AA348" s="3"/>
    </row>
    <row r="349" spans="1:39" ht="15.95" customHeight="1">
      <c r="A349" s="3"/>
      <c r="B349" s="3" t="s">
        <v>361</v>
      </c>
      <c r="C349" s="3" t="s">
        <v>2338</v>
      </c>
      <c r="D349" s="3"/>
      <c r="E349" s="3"/>
      <c r="F349" s="3"/>
      <c r="G349" s="3"/>
      <c r="H349" s="3"/>
      <c r="I349" s="3"/>
      <c r="J349" s="3"/>
      <c r="K349" s="1457" t="str">
        <f>項目一覧②!$F$15</f>
        <v/>
      </c>
      <c r="L349" s="1457"/>
      <c r="M349" s="1457"/>
      <c r="N349" s="3"/>
      <c r="O349" s="3"/>
      <c r="P349" s="3"/>
      <c r="Q349" s="3"/>
      <c r="R349" s="3"/>
      <c r="S349" s="3"/>
      <c r="T349" s="3"/>
      <c r="U349" s="3"/>
      <c r="V349" s="3"/>
      <c r="W349" s="3"/>
      <c r="X349" s="3"/>
      <c r="Y349" s="3"/>
      <c r="Z349" s="3"/>
      <c r="AA349" s="3"/>
    </row>
    <row r="350" spans="1:39" ht="15.95" customHeight="1">
      <c r="A350" s="3"/>
      <c r="B350" s="3" t="s">
        <v>359</v>
      </c>
      <c r="C350" s="3" t="s">
        <v>2339</v>
      </c>
      <c r="D350" s="3"/>
      <c r="E350" s="3"/>
      <c r="F350" s="3"/>
      <c r="G350" s="3"/>
      <c r="H350" s="3"/>
      <c r="I350" s="3"/>
      <c r="J350" s="3"/>
      <c r="K350" s="1543" t="str">
        <f>項目一覧②!$F$16</f>
        <v/>
      </c>
      <c r="L350" s="1543"/>
      <c r="M350" s="1543"/>
      <c r="N350" s="3"/>
      <c r="O350" s="3"/>
      <c r="P350" s="3"/>
      <c r="Q350" s="3"/>
      <c r="R350" s="3"/>
      <c r="S350" s="3"/>
      <c r="T350" s="3"/>
      <c r="U350" s="3"/>
      <c r="V350" s="3"/>
      <c r="W350" s="3"/>
      <c r="X350" s="3"/>
      <c r="Y350" s="3"/>
      <c r="Z350" s="3"/>
      <c r="AA350" s="3"/>
      <c r="AB350" s="982"/>
    </row>
    <row r="351" spans="1:39" ht="15.95" customHeight="1">
      <c r="A351" s="17" t="s">
        <v>271</v>
      </c>
      <c r="B351" s="16" t="s">
        <v>2999</v>
      </c>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39" ht="15.95" customHeight="1">
      <c r="A352" s="3"/>
      <c r="B352" s="3" t="s">
        <v>2299</v>
      </c>
      <c r="C352" s="3" t="s">
        <v>2327</v>
      </c>
      <c r="D352" s="3"/>
      <c r="E352" s="3"/>
      <c r="F352" s="3"/>
      <c r="G352" s="3"/>
      <c r="H352" s="3"/>
      <c r="I352" s="3"/>
      <c r="J352" s="3"/>
      <c r="K352" s="1537" t="str">
        <f>項目一覧②!$F$17</f>
        <v/>
      </c>
      <c r="L352" s="1537"/>
      <c r="M352" s="1537"/>
      <c r="N352" s="1537"/>
      <c r="O352" s="3" t="s">
        <v>269</v>
      </c>
      <c r="P352" s="3"/>
      <c r="Q352" s="3"/>
      <c r="R352" s="3"/>
      <c r="S352" s="3"/>
      <c r="T352" s="3"/>
      <c r="U352" s="3"/>
      <c r="V352" s="3"/>
      <c r="W352" s="3"/>
      <c r="X352" s="3"/>
      <c r="Y352" s="3"/>
      <c r="Z352" s="3"/>
      <c r="AA352" s="3"/>
    </row>
    <row r="353" spans="1:28" ht="15.95" customHeight="1">
      <c r="A353" s="15"/>
      <c r="B353" s="15" t="s">
        <v>2321</v>
      </c>
      <c r="C353" s="15" t="s">
        <v>2340</v>
      </c>
      <c r="D353" s="15"/>
      <c r="E353" s="15"/>
      <c r="F353" s="15"/>
      <c r="G353" s="15"/>
      <c r="H353" s="15"/>
      <c r="I353" s="15"/>
      <c r="J353" s="15"/>
      <c r="K353" s="1551" t="str">
        <f>項目一覧②!$F$18</f>
        <v/>
      </c>
      <c r="L353" s="1551"/>
      <c r="M353" s="1551"/>
      <c r="N353" s="1551"/>
      <c r="O353" s="3" t="s">
        <v>269</v>
      </c>
      <c r="P353" s="15"/>
      <c r="Q353" s="15"/>
      <c r="R353" s="15"/>
      <c r="S353" s="15"/>
      <c r="T353" s="15"/>
      <c r="U353" s="15"/>
      <c r="V353" s="15"/>
      <c r="W353" s="15"/>
      <c r="X353" s="15"/>
      <c r="Y353" s="15"/>
      <c r="Z353" s="15"/>
      <c r="AA353" s="15"/>
      <c r="AB353" s="982"/>
    </row>
    <row r="354" spans="1:28" ht="20.100000000000001" customHeight="1">
      <c r="A354" s="22" t="s">
        <v>271</v>
      </c>
      <c r="B354" s="20" t="s">
        <v>3000</v>
      </c>
      <c r="C354" s="20"/>
      <c r="D354" s="20"/>
      <c r="E354" s="20"/>
      <c r="F354" s="20"/>
      <c r="G354" s="20"/>
      <c r="H354" s="29" t="str">
        <f>項目一覧②!$F$19</f>
        <v/>
      </c>
      <c r="I354" s="29"/>
      <c r="J354" s="20"/>
      <c r="K354" s="20"/>
      <c r="L354" s="20"/>
      <c r="M354" s="20"/>
      <c r="N354" s="20"/>
      <c r="O354" s="20"/>
      <c r="P354" s="20"/>
      <c r="Q354" s="20"/>
      <c r="R354" s="20"/>
      <c r="S354" s="20"/>
      <c r="T354" s="20"/>
      <c r="U354" s="20"/>
      <c r="V354" s="20"/>
      <c r="W354" s="20"/>
      <c r="X354" s="20"/>
      <c r="Y354" s="20"/>
      <c r="Z354" s="20"/>
      <c r="AA354" s="20"/>
      <c r="AB354" s="982"/>
    </row>
    <row r="355" spans="1:28" ht="15.95" customHeight="1">
      <c r="A355" s="17" t="s">
        <v>271</v>
      </c>
      <c r="B355" s="16" t="s">
        <v>3001</v>
      </c>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8" ht="15.95" customHeight="1">
      <c r="A356" s="6"/>
      <c r="B356" s="3" t="s">
        <v>2299</v>
      </c>
      <c r="C356" s="3" t="s">
        <v>2351</v>
      </c>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8" ht="15.95" customHeight="1">
      <c r="A357" s="3"/>
      <c r="C357" s="3"/>
      <c r="D357" s="3"/>
      <c r="E357" s="3"/>
      <c r="F357" s="3"/>
      <c r="G357" s="3"/>
      <c r="H357" s="3"/>
      <c r="I357" s="3"/>
      <c r="J357" s="3"/>
      <c r="K357" s="3"/>
      <c r="L357" s="3"/>
      <c r="M357" s="3"/>
      <c r="N357" s="3"/>
      <c r="O357" s="3"/>
      <c r="P357" s="3"/>
      <c r="Q357" s="3"/>
      <c r="R357" s="3"/>
      <c r="S357" s="3"/>
      <c r="T357" s="3"/>
      <c r="U357" s="6" t="str">
        <f>IF(項目一覧②!$G$20=TRUE,"■","□")</f>
        <v>□</v>
      </c>
      <c r="V357" s="3" t="s">
        <v>268</v>
      </c>
      <c r="W357" s="3"/>
      <c r="X357" s="6" t="str">
        <f>IF(項目一覧②!$H$20=TRUE,"■","□")</f>
        <v>□</v>
      </c>
      <c r="Y357" s="3" t="s">
        <v>267</v>
      </c>
      <c r="Z357" s="3"/>
      <c r="AA357" s="3"/>
    </row>
    <row r="358" spans="1:28" ht="15.95" customHeight="1">
      <c r="A358" s="3"/>
      <c r="B358" s="2" t="s">
        <v>2220</v>
      </c>
      <c r="C358" s="3" t="s">
        <v>2221</v>
      </c>
      <c r="D358" s="3"/>
      <c r="E358" s="3"/>
      <c r="F358" s="3"/>
      <c r="G358" s="3"/>
      <c r="H358" s="3"/>
      <c r="I358" s="3"/>
      <c r="J358" s="3"/>
      <c r="K358" s="3"/>
      <c r="L358" s="3"/>
      <c r="M358" s="3"/>
      <c r="N358" s="3"/>
      <c r="O358" s="3"/>
      <c r="P358" s="3"/>
      <c r="Q358" s="3"/>
      <c r="R358" s="3"/>
      <c r="S358" s="3"/>
      <c r="T358" s="3"/>
      <c r="U358" s="6" t="str">
        <f>IF(項目一覧②!$G$21=TRUE,"■","□")</f>
        <v>□</v>
      </c>
      <c r="V358" s="3" t="s">
        <v>268</v>
      </c>
      <c r="W358" s="3"/>
      <c r="X358" s="6" t="str">
        <f>IF(項目一覧②!$H$21=TRUE,"■","□")</f>
        <v>□</v>
      </c>
      <c r="Y358" s="3" t="s">
        <v>85</v>
      </c>
      <c r="Z358" s="3"/>
      <c r="AA358" s="3"/>
    </row>
    <row r="359" spans="1:28" ht="15.95" customHeight="1">
      <c r="A359" s="3"/>
      <c r="B359" s="3" t="s">
        <v>361</v>
      </c>
      <c r="C359" s="3" t="s">
        <v>2431</v>
      </c>
      <c r="D359" s="3"/>
      <c r="E359" s="3"/>
      <c r="F359" s="3"/>
      <c r="G359" s="3"/>
      <c r="H359" s="3"/>
      <c r="I359" s="3"/>
      <c r="J359" s="3"/>
      <c r="K359" s="3"/>
      <c r="L359" s="3"/>
      <c r="M359" s="3"/>
      <c r="N359" s="3"/>
      <c r="O359" s="3"/>
      <c r="P359" s="3"/>
      <c r="Q359" s="3"/>
      <c r="R359" s="3"/>
      <c r="S359" s="3"/>
      <c r="T359" s="3"/>
      <c r="U359" s="6"/>
      <c r="V359" s="3"/>
      <c r="W359" s="3"/>
      <c r="X359" s="6"/>
      <c r="Y359" s="3"/>
      <c r="Z359" s="3"/>
      <c r="AA359" s="3"/>
    </row>
    <row r="360" spans="1:28" ht="15.95" customHeight="1">
      <c r="A360" s="3"/>
      <c r="B360" s="3"/>
      <c r="C360" s="3"/>
      <c r="D360" s="3"/>
      <c r="E360" s="3"/>
      <c r="F360" s="3"/>
      <c r="G360" s="3"/>
      <c r="H360" s="3"/>
      <c r="I360" s="3"/>
      <c r="J360" s="3"/>
      <c r="K360" s="3"/>
      <c r="L360" s="3" t="str">
        <f>IF(項目一覧②!$F$22="","第　　　　　　　　　　号","第   "&amp;項目一覧②!$F$22&amp;"   号")</f>
        <v>第　　　　　　　　　　号</v>
      </c>
      <c r="M360" s="3"/>
      <c r="N360" s="3"/>
      <c r="O360" s="3"/>
      <c r="P360" s="3"/>
      <c r="Q360" s="3"/>
      <c r="R360" s="3"/>
      <c r="S360" s="3"/>
      <c r="T360" s="3"/>
      <c r="U360" s="3"/>
      <c r="V360" s="3"/>
      <c r="W360" s="3"/>
      <c r="X360" s="3"/>
      <c r="Y360" s="3"/>
      <c r="Z360" s="3"/>
      <c r="AA360" s="3"/>
    </row>
    <row r="361" spans="1:28" ht="15.95" customHeight="1">
      <c r="A361" s="3"/>
      <c r="B361" s="3" t="s">
        <v>359</v>
      </c>
      <c r="C361" s="3" t="s">
        <v>2413</v>
      </c>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8" ht="15.95" customHeight="1">
      <c r="A362" s="3"/>
      <c r="B362" s="3"/>
      <c r="C362" s="3"/>
      <c r="D362" s="3"/>
      <c r="E362" s="3"/>
      <c r="F362" s="3"/>
      <c r="G362" s="3"/>
      <c r="H362" s="3"/>
      <c r="I362" s="3"/>
      <c r="J362" s="3"/>
      <c r="K362" s="3"/>
      <c r="L362" s="3" t="str">
        <f>IF(項目一覧②!$F$23="","第　　　　　　　　　　号","第   "&amp;項目一覧②!$F$23&amp;"   号")</f>
        <v>第　　　　　　　　　　号</v>
      </c>
      <c r="M362" s="3"/>
      <c r="N362" s="3"/>
      <c r="O362" s="3"/>
      <c r="P362" s="3"/>
      <c r="Q362" s="3"/>
      <c r="R362" s="3"/>
      <c r="S362" s="3"/>
      <c r="T362" s="3"/>
      <c r="U362" s="3"/>
      <c r="V362" s="3"/>
      <c r="W362" s="3"/>
      <c r="X362" s="3"/>
      <c r="Y362" s="3"/>
      <c r="Z362" s="3"/>
      <c r="AA362" s="3"/>
    </row>
    <row r="363" spans="1:28" ht="15.95" customHeight="1">
      <c r="A363" s="3"/>
      <c r="B363" s="3" t="s">
        <v>358</v>
      </c>
      <c r="C363" s="3" t="s">
        <v>2414</v>
      </c>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8" ht="15.95" customHeight="1">
      <c r="A364" s="3"/>
      <c r="C364" s="3"/>
      <c r="D364" s="3"/>
      <c r="E364" s="3"/>
      <c r="F364" s="3"/>
      <c r="G364" s="5" t="str">
        <f>IF(項目一覧②!$G$815=TRUE,"■","□")</f>
        <v>□</v>
      </c>
      <c r="H364" s="388" t="s">
        <v>2439</v>
      </c>
      <c r="I364" s="3"/>
      <c r="J364" s="3"/>
      <c r="K364" s="3"/>
      <c r="L364" s="3"/>
      <c r="M364" s="3"/>
      <c r="N364" s="3"/>
      <c r="O364" s="3"/>
      <c r="P364" s="3"/>
      <c r="Q364" s="3"/>
      <c r="R364" s="3"/>
      <c r="S364" s="3"/>
      <c r="T364" s="3"/>
      <c r="U364" s="3"/>
      <c r="V364" s="3"/>
      <c r="W364" s="3"/>
      <c r="X364" s="3"/>
      <c r="Y364" s="3"/>
      <c r="Z364" s="3"/>
      <c r="AA364" s="3"/>
    </row>
    <row r="365" spans="1:28" ht="15.95" customHeight="1">
      <c r="A365" s="3"/>
      <c r="B365" s="3"/>
      <c r="C365" s="3"/>
      <c r="D365" s="3"/>
      <c r="E365" s="3"/>
      <c r="F365" s="3"/>
      <c r="G365" s="5" t="str">
        <f>IF(項目一覧②!$G$816=TRUE,"■","□")</f>
        <v>□</v>
      </c>
      <c r="H365" s="388" t="s">
        <v>2440</v>
      </c>
      <c r="I365" s="3"/>
      <c r="J365" s="3"/>
      <c r="K365" s="3"/>
      <c r="L365" s="3"/>
      <c r="M365" s="3"/>
      <c r="N365" s="3"/>
      <c r="O365" s="3"/>
      <c r="P365" s="3"/>
      <c r="Q365" s="3"/>
      <c r="R365" s="3"/>
      <c r="S365" s="3"/>
      <c r="T365" s="3"/>
      <c r="U365" s="3"/>
      <c r="V365" s="3"/>
      <c r="W365" s="3"/>
      <c r="X365" s="3"/>
      <c r="Y365" s="3"/>
      <c r="Z365" s="3"/>
      <c r="AA365" s="3"/>
    </row>
    <row r="366" spans="1:28" ht="15.95" customHeight="1">
      <c r="A366" s="3"/>
      <c r="B366" s="3" t="s">
        <v>356</v>
      </c>
      <c r="C366" s="3" t="s">
        <v>2441</v>
      </c>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8" ht="15.95" customHeight="1">
      <c r="A367" s="15"/>
      <c r="B367" s="15"/>
      <c r="C367" s="15"/>
      <c r="D367" s="15"/>
      <c r="E367" s="15"/>
      <c r="F367" s="15"/>
      <c r="G367" s="15"/>
      <c r="H367" s="15"/>
      <c r="I367" s="15"/>
      <c r="J367" s="15"/>
      <c r="K367" s="15"/>
      <c r="L367" s="15" t="str">
        <f>IF(項目一覧②!F24="","","第   "&amp;項目一覧②!F24&amp;"   号")</f>
        <v/>
      </c>
      <c r="M367" s="15"/>
      <c r="N367" s="15"/>
      <c r="O367" s="15"/>
      <c r="P367" s="15"/>
      <c r="Q367" s="15"/>
      <c r="R367" s="15"/>
      <c r="S367" s="15"/>
      <c r="T367" s="15"/>
      <c r="U367" s="15"/>
      <c r="V367" s="15"/>
      <c r="W367" s="15"/>
      <c r="X367" s="15"/>
      <c r="Y367" s="15"/>
      <c r="Z367" s="15"/>
      <c r="AA367" s="15"/>
      <c r="AB367" s="982"/>
    </row>
    <row r="368" spans="1:28" ht="15" customHeight="1">
      <c r="A368" s="6" t="s">
        <v>277</v>
      </c>
      <c r="B368" s="3" t="s">
        <v>3002</v>
      </c>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8" ht="15" customHeight="1">
      <c r="A369" s="3"/>
      <c r="B369" s="3" t="s">
        <v>302</v>
      </c>
      <c r="C369" s="3"/>
      <c r="D369" s="3"/>
      <c r="E369" s="3"/>
      <c r="F369" s="3"/>
      <c r="G369" s="3"/>
      <c r="H369" s="3"/>
      <c r="I369" s="5" t="s">
        <v>297</v>
      </c>
      <c r="J369" s="1468" t="s">
        <v>301</v>
      </c>
      <c r="K369" s="1468"/>
      <c r="L369" s="1468"/>
      <c r="M369" s="1468"/>
      <c r="N369" s="5" t="s">
        <v>296</v>
      </c>
      <c r="O369" s="5" t="s">
        <v>297</v>
      </c>
      <c r="P369" s="1468" t="s">
        <v>300</v>
      </c>
      <c r="Q369" s="1468"/>
      <c r="R369" s="1468"/>
      <c r="S369" s="1468"/>
      <c r="T369" s="5" t="s">
        <v>296</v>
      </c>
      <c r="U369" s="5" t="s">
        <v>297</v>
      </c>
      <c r="V369" s="1468" t="s">
        <v>299</v>
      </c>
      <c r="W369" s="1468"/>
      <c r="X369" s="1468"/>
      <c r="Y369" s="1468"/>
      <c r="Z369" s="7" t="s">
        <v>296</v>
      </c>
      <c r="AA369" s="3"/>
    </row>
    <row r="370" spans="1:28" ht="15" customHeight="1">
      <c r="A370" s="3"/>
      <c r="B370" s="3"/>
      <c r="C370" s="3"/>
      <c r="D370" s="5" t="s">
        <v>297</v>
      </c>
      <c r="E370" s="1457" t="str">
        <f>項目一覧②!$F$25</f>
        <v/>
      </c>
      <c r="F370" s="1457"/>
      <c r="G370" s="5" t="s">
        <v>296</v>
      </c>
      <c r="H370" s="3"/>
      <c r="I370" s="5" t="s">
        <v>297</v>
      </c>
      <c r="J370" s="1461" t="str">
        <f>項目一覧②!$F$32</f>
        <v/>
      </c>
      <c r="K370" s="1461"/>
      <c r="L370" s="1461"/>
      <c r="M370" s="1461"/>
      <c r="N370" s="5" t="s">
        <v>296</v>
      </c>
      <c r="O370" s="5" t="s">
        <v>297</v>
      </c>
      <c r="P370" s="1461" t="str">
        <f>項目一覧②!$F$39</f>
        <v/>
      </c>
      <c r="Q370" s="1461"/>
      <c r="R370" s="1461"/>
      <c r="S370" s="1461"/>
      <c r="T370" s="5" t="s">
        <v>296</v>
      </c>
      <c r="U370" s="5" t="s">
        <v>297</v>
      </c>
      <c r="V370" s="1461" t="str">
        <f>項目一覧②!$F$46</f>
        <v/>
      </c>
      <c r="W370" s="1461"/>
      <c r="X370" s="1461"/>
      <c r="Y370" s="1461"/>
      <c r="Z370" s="3" t="s">
        <v>280</v>
      </c>
      <c r="AA370" s="3"/>
    </row>
    <row r="371" spans="1:28" ht="15" customHeight="1">
      <c r="A371" s="3"/>
      <c r="B371" s="3"/>
      <c r="C371" s="3"/>
      <c r="D371" s="5" t="s">
        <v>297</v>
      </c>
      <c r="E371" s="1457" t="str">
        <f>項目一覧②!$F$26</f>
        <v/>
      </c>
      <c r="F371" s="1457"/>
      <c r="G371" s="5" t="s">
        <v>296</v>
      </c>
      <c r="H371" s="3"/>
      <c r="I371" s="5" t="s">
        <v>297</v>
      </c>
      <c r="J371" s="1461" t="str">
        <f>項目一覧②!$F$33</f>
        <v/>
      </c>
      <c r="K371" s="1461"/>
      <c r="L371" s="1461"/>
      <c r="M371" s="1461"/>
      <c r="N371" s="5" t="s">
        <v>296</v>
      </c>
      <c r="O371" s="5" t="s">
        <v>297</v>
      </c>
      <c r="P371" s="1461" t="str">
        <f>項目一覧②!$F$40</f>
        <v/>
      </c>
      <c r="Q371" s="1461"/>
      <c r="R371" s="1461"/>
      <c r="S371" s="1461"/>
      <c r="T371" s="5" t="s">
        <v>296</v>
      </c>
      <c r="U371" s="5" t="s">
        <v>297</v>
      </c>
      <c r="V371" s="1461" t="str">
        <f>項目一覧②!$F$47</f>
        <v/>
      </c>
      <c r="W371" s="1461"/>
      <c r="X371" s="1461"/>
      <c r="Y371" s="1461"/>
      <c r="Z371" s="3" t="s">
        <v>280</v>
      </c>
      <c r="AA371" s="3"/>
    </row>
    <row r="372" spans="1:28" ht="15" customHeight="1">
      <c r="A372" s="3"/>
      <c r="B372" s="3"/>
      <c r="C372" s="3"/>
      <c r="D372" s="5" t="s">
        <v>297</v>
      </c>
      <c r="E372" s="1457" t="str">
        <f>項目一覧②!$F$27</f>
        <v/>
      </c>
      <c r="F372" s="1457"/>
      <c r="G372" s="5" t="s">
        <v>296</v>
      </c>
      <c r="H372" s="3"/>
      <c r="I372" s="5" t="s">
        <v>297</v>
      </c>
      <c r="J372" s="1461" t="str">
        <f>項目一覧②!$F$34</f>
        <v/>
      </c>
      <c r="K372" s="1461"/>
      <c r="L372" s="1461"/>
      <c r="M372" s="1461"/>
      <c r="N372" s="5" t="s">
        <v>296</v>
      </c>
      <c r="O372" s="5" t="s">
        <v>297</v>
      </c>
      <c r="P372" s="1461" t="str">
        <f>項目一覧②!$F$41</f>
        <v/>
      </c>
      <c r="Q372" s="1461"/>
      <c r="R372" s="1461"/>
      <c r="S372" s="1461"/>
      <c r="T372" s="5" t="s">
        <v>296</v>
      </c>
      <c r="U372" s="5" t="s">
        <v>297</v>
      </c>
      <c r="V372" s="1461" t="str">
        <f>項目一覧②!$F$48</f>
        <v/>
      </c>
      <c r="W372" s="1461"/>
      <c r="X372" s="1461"/>
      <c r="Y372" s="1461"/>
      <c r="Z372" s="3" t="s">
        <v>280</v>
      </c>
      <c r="AA372" s="3"/>
    </row>
    <row r="373" spans="1:28" ht="15" customHeight="1">
      <c r="A373" s="3"/>
      <c r="B373" s="3"/>
      <c r="C373" s="3"/>
      <c r="D373" s="5" t="s">
        <v>297</v>
      </c>
      <c r="E373" s="1457" t="str">
        <f>項目一覧②!$F$28</f>
        <v/>
      </c>
      <c r="F373" s="1457"/>
      <c r="G373" s="5" t="s">
        <v>296</v>
      </c>
      <c r="H373" s="3"/>
      <c r="I373" s="5" t="s">
        <v>297</v>
      </c>
      <c r="J373" s="1461" t="str">
        <f>項目一覧②!$F$35</f>
        <v/>
      </c>
      <c r="K373" s="1461"/>
      <c r="L373" s="1461"/>
      <c r="M373" s="1461"/>
      <c r="N373" s="5" t="s">
        <v>296</v>
      </c>
      <c r="O373" s="5" t="s">
        <v>297</v>
      </c>
      <c r="P373" s="1461" t="str">
        <f>項目一覧②!$F$42</f>
        <v/>
      </c>
      <c r="Q373" s="1461"/>
      <c r="R373" s="1461"/>
      <c r="S373" s="1461"/>
      <c r="T373" s="5" t="s">
        <v>296</v>
      </c>
      <c r="U373" s="5" t="s">
        <v>297</v>
      </c>
      <c r="V373" s="1461" t="str">
        <f>項目一覧②!$F$49</f>
        <v/>
      </c>
      <c r="W373" s="1461"/>
      <c r="X373" s="1461"/>
      <c r="Y373" s="1461"/>
      <c r="Z373" s="3" t="s">
        <v>280</v>
      </c>
      <c r="AA373" s="3"/>
    </row>
    <row r="374" spans="1:28" ht="15" customHeight="1">
      <c r="A374" s="3"/>
      <c r="B374" s="3"/>
      <c r="C374" s="3"/>
      <c r="D374" s="5" t="s">
        <v>297</v>
      </c>
      <c r="E374" s="1457" t="str">
        <f>項目一覧②!$F$29</f>
        <v/>
      </c>
      <c r="F374" s="1457"/>
      <c r="G374" s="5" t="s">
        <v>296</v>
      </c>
      <c r="H374" s="3"/>
      <c r="I374" s="5" t="s">
        <v>297</v>
      </c>
      <c r="J374" s="1461" t="str">
        <f>項目一覧②!F36</f>
        <v/>
      </c>
      <c r="K374" s="1461"/>
      <c r="L374" s="1461"/>
      <c r="M374" s="1461"/>
      <c r="N374" s="5" t="s">
        <v>296</v>
      </c>
      <c r="O374" s="5" t="s">
        <v>297</v>
      </c>
      <c r="P374" s="1461" t="str">
        <f>項目一覧②!F43</f>
        <v/>
      </c>
      <c r="Q374" s="1461"/>
      <c r="R374" s="1461"/>
      <c r="S374" s="1461"/>
      <c r="T374" s="5" t="s">
        <v>296</v>
      </c>
      <c r="U374" s="5" t="s">
        <v>297</v>
      </c>
      <c r="V374" s="1461" t="str">
        <f>項目一覧②!F50</f>
        <v/>
      </c>
      <c r="W374" s="1461"/>
      <c r="X374" s="1461"/>
      <c r="Y374" s="1461"/>
      <c r="Z374" s="3" t="s">
        <v>280</v>
      </c>
      <c r="AA374" s="3"/>
    </row>
    <row r="375" spans="1:28" ht="15" customHeight="1">
      <c r="A375" s="3"/>
      <c r="B375" s="3"/>
      <c r="C375" s="3"/>
      <c r="D375" s="5" t="s">
        <v>297</v>
      </c>
      <c r="E375" s="1457" t="str">
        <f>項目一覧②!$F$30</f>
        <v/>
      </c>
      <c r="F375" s="1457"/>
      <c r="G375" s="5" t="s">
        <v>296</v>
      </c>
      <c r="H375" s="3"/>
      <c r="I375" s="5" t="s">
        <v>297</v>
      </c>
      <c r="J375" s="1461" t="str">
        <f>項目一覧②!F37</f>
        <v/>
      </c>
      <c r="K375" s="1461"/>
      <c r="L375" s="1461"/>
      <c r="M375" s="1461"/>
      <c r="N375" s="5" t="s">
        <v>296</v>
      </c>
      <c r="O375" s="5" t="s">
        <v>297</v>
      </c>
      <c r="P375" s="1461" t="str">
        <f>項目一覧②!F44</f>
        <v/>
      </c>
      <c r="Q375" s="1461"/>
      <c r="R375" s="1461"/>
      <c r="S375" s="1461"/>
      <c r="T375" s="5" t="s">
        <v>296</v>
      </c>
      <c r="U375" s="5" t="s">
        <v>297</v>
      </c>
      <c r="V375" s="1461" t="str">
        <f>項目一覧②!F51</f>
        <v/>
      </c>
      <c r="W375" s="1461"/>
      <c r="X375" s="1461"/>
      <c r="Y375" s="1461"/>
      <c r="Z375" s="3" t="s">
        <v>280</v>
      </c>
      <c r="AA375" s="3"/>
    </row>
    <row r="376" spans="1:28" ht="15" customHeight="1">
      <c r="A376" s="3"/>
      <c r="B376" s="3"/>
      <c r="C376" s="3"/>
      <c r="D376" s="5" t="s">
        <v>152</v>
      </c>
      <c r="E376" s="1457" t="str">
        <f>項目一覧②!$F$31</f>
        <v/>
      </c>
      <c r="F376" s="1457"/>
      <c r="G376" s="5" t="s">
        <v>70</v>
      </c>
      <c r="H376" s="3"/>
      <c r="I376" s="5" t="s">
        <v>152</v>
      </c>
      <c r="J376" s="1461" t="str">
        <f>項目一覧②!$F$38</f>
        <v/>
      </c>
      <c r="K376" s="1461"/>
      <c r="L376" s="1461"/>
      <c r="M376" s="1461"/>
      <c r="N376" s="5" t="s">
        <v>70</v>
      </c>
      <c r="O376" s="5" t="s">
        <v>152</v>
      </c>
      <c r="P376" s="1461" t="str">
        <f>項目一覧②!$F$45</f>
        <v/>
      </c>
      <c r="Q376" s="1461"/>
      <c r="R376" s="1461"/>
      <c r="S376" s="1461"/>
      <c r="T376" s="5" t="s">
        <v>70</v>
      </c>
      <c r="U376" s="5" t="s">
        <v>152</v>
      </c>
      <c r="V376" s="1461" t="str">
        <f>項目一覧②!$F$52</f>
        <v/>
      </c>
      <c r="W376" s="1461"/>
      <c r="X376" s="1461"/>
      <c r="Y376" s="1461"/>
      <c r="Z376" s="3" t="s">
        <v>254</v>
      </c>
      <c r="AA376" s="3"/>
    </row>
    <row r="377" spans="1:28" ht="15" customHeight="1">
      <c r="A377" s="984"/>
      <c r="B377" s="984" t="s">
        <v>298</v>
      </c>
      <c r="C377" s="984"/>
      <c r="D377" s="984"/>
      <c r="E377" s="984"/>
      <c r="F377" s="984"/>
      <c r="G377" s="984"/>
      <c r="H377" s="984"/>
      <c r="I377" s="988" t="s">
        <v>297</v>
      </c>
      <c r="J377" s="1549" t="str">
        <f>項目一覧②!$F$53</f>
        <v/>
      </c>
      <c r="K377" s="1549"/>
      <c r="L377" s="1549"/>
      <c r="M377" s="1549"/>
      <c r="N377" s="988" t="s">
        <v>296</v>
      </c>
      <c r="O377" s="988" t="s">
        <v>297</v>
      </c>
      <c r="P377" s="1549" t="str">
        <f>項目一覧②!$F$54</f>
        <v/>
      </c>
      <c r="Q377" s="1549"/>
      <c r="R377" s="1549"/>
      <c r="S377" s="1549"/>
      <c r="T377" s="988" t="s">
        <v>296</v>
      </c>
      <c r="U377" s="988" t="s">
        <v>295</v>
      </c>
      <c r="V377" s="1549" t="str">
        <f>項目一覧②!$F$55</f>
        <v/>
      </c>
      <c r="W377" s="1549"/>
      <c r="X377" s="1549"/>
      <c r="Y377" s="1549"/>
      <c r="Z377" s="984" t="s">
        <v>294</v>
      </c>
      <c r="AA377" s="984"/>
      <c r="AB377" s="982"/>
    </row>
    <row r="378" spans="1:28" ht="20.100000000000001" customHeight="1">
      <c r="A378" s="22" t="s">
        <v>277</v>
      </c>
      <c r="B378" s="20" t="s">
        <v>3003</v>
      </c>
      <c r="C378" s="20"/>
      <c r="D378" s="20"/>
      <c r="E378" s="20"/>
      <c r="F378" s="29" t="str">
        <f>項目一覧②!$F$56</f>
        <v/>
      </c>
      <c r="G378" s="20"/>
      <c r="H378" s="20"/>
      <c r="I378" s="20"/>
      <c r="J378" s="20"/>
      <c r="K378" s="20"/>
      <c r="L378" s="20"/>
      <c r="M378" s="20"/>
      <c r="N378" s="20"/>
      <c r="O378" s="20"/>
      <c r="P378" s="20"/>
      <c r="Q378" s="20"/>
      <c r="R378" s="20"/>
      <c r="S378" s="20"/>
      <c r="T378" s="20"/>
      <c r="U378" s="20"/>
      <c r="V378" s="20"/>
      <c r="W378" s="20"/>
      <c r="X378" s="20"/>
      <c r="Y378" s="20"/>
      <c r="Z378" s="20"/>
      <c r="AA378" s="20"/>
      <c r="AB378" s="982"/>
    </row>
    <row r="379" spans="1:28" ht="20.100000000000001" customHeight="1">
      <c r="A379" s="22" t="s">
        <v>277</v>
      </c>
      <c r="B379" s="20" t="s">
        <v>3004</v>
      </c>
      <c r="C379" s="20"/>
      <c r="D379" s="20"/>
      <c r="E379" s="20"/>
      <c r="F379" s="29" t="str">
        <f>項目一覧②!$F$57</f>
        <v/>
      </c>
      <c r="G379" s="20"/>
      <c r="H379" s="20"/>
      <c r="I379" s="20"/>
      <c r="J379" s="20"/>
      <c r="K379" s="20"/>
      <c r="L379" s="20"/>
      <c r="M379" s="20"/>
      <c r="N379" s="20"/>
      <c r="O379" s="20"/>
      <c r="P379" s="20"/>
      <c r="Q379" s="20"/>
      <c r="R379" s="20"/>
      <c r="S379" s="20"/>
      <c r="T379" s="20"/>
      <c r="U379" s="20"/>
      <c r="V379" s="20"/>
      <c r="W379" s="20"/>
      <c r="X379" s="20"/>
      <c r="Y379" s="20"/>
      <c r="Z379" s="20"/>
      <c r="AA379" s="20"/>
      <c r="AB379" s="982"/>
    </row>
    <row r="380" spans="1:28" ht="20.100000000000001" customHeight="1">
      <c r="A380" s="22" t="s">
        <v>277</v>
      </c>
      <c r="B380" s="20" t="s">
        <v>3005</v>
      </c>
      <c r="C380" s="20"/>
      <c r="D380" s="20"/>
      <c r="E380" s="20"/>
      <c r="F380" s="29" t="str">
        <f>項目一覧②!$F$58</f>
        <v/>
      </c>
      <c r="G380" s="20"/>
      <c r="H380" s="20"/>
      <c r="I380" s="20"/>
      <c r="J380" s="20"/>
      <c r="K380" s="20"/>
      <c r="L380" s="20"/>
      <c r="M380" s="20"/>
      <c r="N380" s="20"/>
      <c r="O380" s="20"/>
      <c r="P380" s="20"/>
      <c r="Q380" s="20"/>
      <c r="R380" s="20"/>
      <c r="S380" s="20"/>
      <c r="T380" s="20"/>
      <c r="U380" s="20"/>
      <c r="V380" s="20"/>
      <c r="W380" s="20"/>
      <c r="X380" s="20"/>
      <c r="Y380" s="20"/>
      <c r="Z380" s="20"/>
      <c r="AA380" s="20"/>
      <c r="AB380" s="982"/>
    </row>
    <row r="381" spans="1:28" ht="20.100000000000001" customHeight="1">
      <c r="A381" s="22" t="s">
        <v>277</v>
      </c>
      <c r="B381" s="20" t="s">
        <v>3006</v>
      </c>
      <c r="C381" s="20"/>
      <c r="D381" s="20"/>
      <c r="E381" s="20"/>
      <c r="F381" s="20"/>
      <c r="G381" s="20"/>
      <c r="H381" s="20"/>
      <c r="I381" s="20"/>
      <c r="J381" s="1473" t="str">
        <f>項目一覧②!$F$59</f>
        <v/>
      </c>
      <c r="K381" s="1473"/>
      <c r="L381" s="1473"/>
      <c r="M381" s="1473"/>
      <c r="N381" s="1473"/>
      <c r="O381" s="26" t="s">
        <v>293</v>
      </c>
      <c r="P381" s="20"/>
      <c r="Q381" s="20"/>
      <c r="R381" s="20"/>
      <c r="S381" s="20"/>
      <c r="T381" s="20"/>
      <c r="U381" s="20"/>
      <c r="V381" s="20"/>
      <c r="W381" s="20"/>
      <c r="X381" s="20"/>
      <c r="Y381" s="20"/>
      <c r="Z381" s="20"/>
      <c r="AA381" s="20"/>
      <c r="AB381" s="982"/>
    </row>
    <row r="382" spans="1:28" ht="20.100000000000001" customHeight="1">
      <c r="A382" s="22" t="s">
        <v>277</v>
      </c>
      <c r="B382" s="20" t="s">
        <v>3007</v>
      </c>
      <c r="C382" s="20"/>
      <c r="D382" s="20"/>
      <c r="E382" s="20"/>
      <c r="F382" s="20"/>
      <c r="G382" s="20"/>
      <c r="H382" s="20"/>
      <c r="I382" s="20"/>
      <c r="J382" s="20"/>
      <c r="K382" s="20"/>
      <c r="L382" s="1472" t="str">
        <f>項目一覧②!$F$60</f>
        <v/>
      </c>
      <c r="M382" s="1472"/>
      <c r="N382" s="1472"/>
      <c r="O382" s="1472"/>
      <c r="P382" s="1472"/>
      <c r="Q382" s="1472"/>
      <c r="R382" s="20"/>
      <c r="S382" s="20"/>
      <c r="T382" s="20"/>
      <c r="U382" s="20"/>
      <c r="V382" s="20"/>
      <c r="W382" s="20"/>
      <c r="X382" s="20"/>
      <c r="Y382" s="20"/>
      <c r="Z382" s="20"/>
      <c r="AA382" s="20"/>
      <c r="AB382" s="982"/>
    </row>
    <row r="383" spans="1:28" ht="15.95" customHeight="1">
      <c r="A383" s="17" t="s">
        <v>277</v>
      </c>
      <c r="B383" s="16" t="s">
        <v>3008</v>
      </c>
      <c r="C383" s="16"/>
      <c r="D383" s="16"/>
      <c r="E383" s="16"/>
      <c r="F383" s="16"/>
      <c r="G383" s="16"/>
      <c r="H383" s="16"/>
      <c r="I383" s="1459" t="str">
        <f>項目一覧②!$F$61</f>
        <v/>
      </c>
      <c r="J383" s="1459"/>
      <c r="K383" s="1459"/>
      <c r="L383" s="1459"/>
      <c r="M383" s="1459"/>
      <c r="N383" s="1459"/>
      <c r="O383" s="1459"/>
      <c r="P383" s="1459"/>
      <c r="Q383" s="1459"/>
      <c r="R383" s="1459"/>
      <c r="S383" s="1459"/>
      <c r="T383" s="1459"/>
      <c r="U383" s="1459"/>
      <c r="V383" s="1459"/>
      <c r="W383" s="1459"/>
      <c r="X383" s="1459"/>
      <c r="Y383" s="1459"/>
      <c r="Z383" s="1459"/>
      <c r="AA383" s="1459"/>
    </row>
    <row r="384" spans="1:28" ht="15.95" customHeight="1">
      <c r="A384" s="28"/>
      <c r="B384" s="28"/>
      <c r="C384" s="28"/>
      <c r="D384" s="28"/>
      <c r="E384" s="28"/>
      <c r="F384" s="28"/>
      <c r="G384" s="28"/>
      <c r="H384" s="28"/>
      <c r="I384" s="1474"/>
      <c r="J384" s="1474"/>
      <c r="K384" s="1474"/>
      <c r="L384" s="1474"/>
      <c r="M384" s="1474"/>
      <c r="N384" s="1474"/>
      <c r="O384" s="1474"/>
      <c r="P384" s="1474"/>
      <c r="Q384" s="1474"/>
      <c r="R384" s="1474"/>
      <c r="S384" s="1474"/>
      <c r="T384" s="1474"/>
      <c r="U384" s="1474"/>
      <c r="V384" s="1474"/>
      <c r="W384" s="1474"/>
      <c r="X384" s="1474"/>
      <c r="Y384" s="1474"/>
      <c r="Z384" s="1474"/>
      <c r="AA384" s="1474"/>
      <c r="AB384" s="982"/>
    </row>
    <row r="385" spans="1:28" ht="15.95" customHeight="1">
      <c r="A385" s="659" t="s">
        <v>277</v>
      </c>
      <c r="B385" s="16" t="s">
        <v>3009</v>
      </c>
      <c r="C385" s="628"/>
      <c r="D385" s="628"/>
      <c r="E385" s="628"/>
      <c r="F385" s="1633" t="str">
        <f>項目一覧②!$F$62</f>
        <v/>
      </c>
      <c r="G385" s="1633"/>
      <c r="H385" s="1633"/>
      <c r="I385" s="1633"/>
      <c r="J385" s="1633"/>
      <c r="K385" s="1633"/>
      <c r="L385" s="1633"/>
      <c r="M385" s="1633"/>
      <c r="N385" s="1633"/>
      <c r="O385" s="1633"/>
      <c r="P385" s="1633"/>
      <c r="Q385" s="1633"/>
      <c r="R385" s="1633"/>
      <c r="S385" s="1633"/>
      <c r="T385" s="1633"/>
      <c r="U385" s="1633"/>
      <c r="V385" s="1633"/>
      <c r="W385" s="1633"/>
      <c r="X385" s="1633"/>
      <c r="Y385" s="1633"/>
      <c r="Z385" s="1633"/>
      <c r="AA385" s="1633"/>
    </row>
    <row r="386" spans="1:28" ht="15.95" customHeight="1">
      <c r="A386" s="15"/>
      <c r="B386" s="15"/>
      <c r="C386" s="15"/>
      <c r="D386" s="15"/>
      <c r="E386" s="15"/>
      <c r="F386" s="1460"/>
      <c r="G386" s="1460"/>
      <c r="H386" s="1460"/>
      <c r="I386" s="1460"/>
      <c r="J386" s="1460"/>
      <c r="K386" s="1460"/>
      <c r="L386" s="1460"/>
      <c r="M386" s="1460"/>
      <c r="N386" s="1460"/>
      <c r="O386" s="1460"/>
      <c r="P386" s="1460"/>
      <c r="Q386" s="1460"/>
      <c r="R386" s="1460"/>
      <c r="S386" s="1460"/>
      <c r="T386" s="1460"/>
      <c r="U386" s="1460"/>
      <c r="V386" s="1460"/>
      <c r="W386" s="1460"/>
      <c r="X386" s="1460"/>
      <c r="Y386" s="1460"/>
      <c r="Z386" s="1460"/>
      <c r="AA386" s="1460"/>
      <c r="AB386" s="982"/>
    </row>
    <row r="387" spans="1:28" ht="15.95" customHeight="1">
      <c r="A387" s="3"/>
      <c r="B387" s="3"/>
      <c r="C387" s="3"/>
      <c r="D387" s="3"/>
      <c r="E387" s="3"/>
      <c r="F387" s="8"/>
      <c r="G387" s="8"/>
      <c r="H387" s="8"/>
      <c r="I387" s="8"/>
      <c r="J387" s="8"/>
      <c r="K387" s="8"/>
      <c r="L387" s="8"/>
      <c r="M387" s="8"/>
      <c r="N387" s="8"/>
      <c r="O387" s="8"/>
      <c r="P387" s="8"/>
      <c r="Q387" s="8"/>
      <c r="R387" s="8"/>
      <c r="S387" s="8"/>
      <c r="T387" s="8"/>
      <c r="U387" s="8"/>
      <c r="V387" s="8"/>
      <c r="W387" s="8"/>
      <c r="X387" s="8"/>
      <c r="Y387" s="8"/>
      <c r="Z387" s="8"/>
      <c r="AA387" s="8"/>
    </row>
    <row r="388" spans="1:28" ht="15.95" customHeight="1">
      <c r="A388" s="1468" t="s">
        <v>279</v>
      </c>
      <c r="B388" s="1468"/>
      <c r="C388" s="1468"/>
      <c r="D388" s="1468"/>
      <c r="E388" s="1468"/>
      <c r="F388" s="1468"/>
      <c r="G388" s="1468"/>
      <c r="H388" s="1468"/>
      <c r="I388" s="1468"/>
      <c r="J388" s="1468"/>
      <c r="K388" s="1468"/>
      <c r="L388" s="1468"/>
      <c r="M388" s="1468"/>
      <c r="N388" s="1468"/>
      <c r="O388" s="1468"/>
      <c r="P388" s="1468"/>
      <c r="Q388" s="1468"/>
      <c r="R388" s="1468"/>
      <c r="S388" s="1468"/>
      <c r="T388" s="1468"/>
      <c r="U388" s="1468"/>
      <c r="V388" s="1468"/>
      <c r="W388" s="1468"/>
      <c r="X388" s="1468"/>
      <c r="Y388" s="1468"/>
      <c r="Z388" s="1468"/>
      <c r="AA388" s="1468"/>
    </row>
    <row r="389" spans="1:28" ht="15.95" customHeight="1">
      <c r="A389" s="15"/>
      <c r="B389" s="15" t="s">
        <v>278</v>
      </c>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row>
    <row r="390" spans="1:28" ht="18" customHeight="1">
      <c r="A390" s="22" t="s">
        <v>277</v>
      </c>
      <c r="B390" s="20" t="s">
        <v>134</v>
      </c>
      <c r="C390" s="20"/>
      <c r="D390" s="20"/>
      <c r="E390" s="20"/>
      <c r="F390" s="20"/>
      <c r="G390" s="24"/>
      <c r="H390" s="20"/>
      <c r="I390" s="20"/>
      <c r="J390" s="20"/>
      <c r="K390" s="20"/>
      <c r="L390" s="1479">
        <f>項目一覧②!$F$63</f>
        <v>1</v>
      </c>
      <c r="M390" s="1479"/>
      <c r="N390" s="20"/>
      <c r="O390" s="20"/>
      <c r="P390" s="20"/>
      <c r="Q390" s="20"/>
      <c r="R390" s="20"/>
      <c r="S390" s="20"/>
      <c r="T390" s="20"/>
      <c r="U390" s="20"/>
      <c r="V390" s="20"/>
      <c r="W390" s="20"/>
      <c r="X390" s="20"/>
      <c r="Y390" s="20"/>
      <c r="Z390" s="20"/>
      <c r="AA390" s="20"/>
    </row>
    <row r="391" spans="1:28" ht="18" customHeight="1">
      <c r="A391" s="22" t="s">
        <v>277</v>
      </c>
      <c r="B391" s="20" t="s">
        <v>276</v>
      </c>
      <c r="C391" s="20"/>
      <c r="D391" s="20"/>
      <c r="E391" s="20"/>
      <c r="F391" s="20"/>
      <c r="G391" s="2"/>
      <c r="H391" s="2"/>
      <c r="I391" s="20"/>
      <c r="J391" s="20"/>
      <c r="K391" s="1479" t="str">
        <f>項目一覧②!$F$64</f>
        <v/>
      </c>
      <c r="L391" s="1479"/>
      <c r="M391" s="1479"/>
      <c r="N391" s="26" t="s">
        <v>275</v>
      </c>
      <c r="O391" s="20"/>
      <c r="P391" s="20"/>
      <c r="Q391" s="20"/>
      <c r="R391" s="20"/>
      <c r="S391" s="20"/>
      <c r="T391" s="20"/>
      <c r="U391" s="20"/>
      <c r="V391" s="20"/>
      <c r="W391" s="20"/>
      <c r="X391" s="20"/>
      <c r="Y391" s="20"/>
      <c r="Z391" s="20"/>
      <c r="AA391" s="20"/>
    </row>
    <row r="392" spans="1:28" ht="18" customHeight="1">
      <c r="A392" s="22" t="s">
        <v>271</v>
      </c>
      <c r="B392" s="20" t="s">
        <v>274</v>
      </c>
      <c r="C392" s="20"/>
      <c r="D392" s="20"/>
      <c r="E392" s="20"/>
      <c r="F392" s="20"/>
      <c r="G392" s="20"/>
      <c r="H392" s="20"/>
      <c r="I392" s="20"/>
      <c r="J392" s="1473" t="str">
        <f>項目一覧②!$F$65</f>
        <v/>
      </c>
      <c r="K392" s="1473"/>
      <c r="L392" s="1473"/>
      <c r="M392" s="1473"/>
      <c r="N392" s="25" t="s">
        <v>269</v>
      </c>
      <c r="O392" s="20"/>
      <c r="P392" s="20"/>
      <c r="Q392" s="20"/>
      <c r="R392" s="20"/>
      <c r="S392" s="20"/>
      <c r="T392" s="20"/>
      <c r="U392" s="20"/>
      <c r="V392" s="20"/>
      <c r="W392" s="20"/>
      <c r="X392" s="20"/>
      <c r="Y392" s="20"/>
      <c r="Z392" s="20"/>
      <c r="AA392" s="20"/>
    </row>
    <row r="393" spans="1:28" ht="18" customHeight="1">
      <c r="A393" s="22" t="s">
        <v>271</v>
      </c>
      <c r="B393" s="20" t="s">
        <v>273</v>
      </c>
      <c r="C393" s="20"/>
      <c r="D393" s="20"/>
      <c r="E393" s="20"/>
      <c r="F393" s="20"/>
      <c r="G393" s="20"/>
      <c r="H393" s="20"/>
      <c r="I393" s="20"/>
      <c r="J393" s="1473" t="str">
        <f>項目一覧②!$F$66</f>
        <v/>
      </c>
      <c r="K393" s="1473"/>
      <c r="L393" s="1473"/>
      <c r="M393" s="1473"/>
      <c r="N393" s="4" t="s">
        <v>269</v>
      </c>
      <c r="O393" s="20"/>
      <c r="P393" s="20"/>
      <c r="Q393" s="20"/>
      <c r="R393" s="20"/>
      <c r="S393" s="20"/>
      <c r="T393" s="20"/>
      <c r="U393" s="20"/>
      <c r="V393" s="20"/>
      <c r="W393" s="20"/>
      <c r="X393" s="20"/>
      <c r="Y393" s="20"/>
      <c r="Z393" s="20"/>
      <c r="AA393" s="20"/>
    </row>
    <row r="394" spans="1:28" ht="18" customHeight="1">
      <c r="A394" s="22" t="s">
        <v>271</v>
      </c>
      <c r="B394" s="20" t="s">
        <v>272</v>
      </c>
      <c r="C394" s="20"/>
      <c r="D394" s="20"/>
      <c r="E394" s="20"/>
      <c r="F394" s="20"/>
      <c r="G394" s="20"/>
      <c r="H394" s="20"/>
      <c r="I394" s="20"/>
      <c r="J394" s="1473" t="str">
        <f>項目一覧②!$F$67</f>
        <v/>
      </c>
      <c r="K394" s="1473"/>
      <c r="L394" s="1473"/>
      <c r="M394" s="1473"/>
      <c r="N394" s="25" t="s">
        <v>269</v>
      </c>
      <c r="O394" s="20"/>
      <c r="P394" s="20"/>
      <c r="Q394" s="20"/>
      <c r="R394" s="20"/>
      <c r="S394" s="20"/>
      <c r="T394" s="20"/>
      <c r="U394" s="20"/>
      <c r="V394" s="20"/>
      <c r="W394" s="20"/>
      <c r="X394" s="20"/>
      <c r="Y394" s="20"/>
      <c r="Z394" s="20"/>
      <c r="AA394" s="20"/>
    </row>
    <row r="395" spans="1:28" ht="15.95" customHeight="1">
      <c r="A395" s="17" t="s">
        <v>271</v>
      </c>
      <c r="B395" s="16" t="s">
        <v>270</v>
      </c>
      <c r="C395" s="16"/>
      <c r="D395" s="16"/>
      <c r="E395" s="16"/>
      <c r="F395" s="16"/>
      <c r="G395" s="16"/>
      <c r="H395" s="16"/>
      <c r="I395" s="16"/>
      <c r="O395" s="16"/>
      <c r="P395" s="16"/>
      <c r="Q395" s="16"/>
      <c r="R395" s="16"/>
      <c r="S395" s="16"/>
      <c r="T395" s="16"/>
      <c r="U395" s="16"/>
      <c r="V395" s="16"/>
      <c r="W395" s="16"/>
      <c r="X395" s="16"/>
      <c r="Y395" s="16"/>
      <c r="Z395" s="16"/>
      <c r="AA395" s="16"/>
    </row>
    <row r="396" spans="1:28" ht="15.95" customHeight="1">
      <c r="A396" s="6"/>
      <c r="B396" s="3"/>
      <c r="C396" s="3" t="s">
        <v>2352</v>
      </c>
      <c r="D396" s="3" t="s">
        <v>2353</v>
      </c>
      <c r="E396" s="3"/>
      <c r="F396" s="3"/>
      <c r="G396" s="3"/>
      <c r="H396" s="3"/>
      <c r="I396" s="3"/>
      <c r="J396" s="1475" t="str">
        <f>項目一覧②!$F$68</f>
        <v/>
      </c>
      <c r="K396" s="1475"/>
      <c r="L396" s="1475"/>
      <c r="M396" s="1475"/>
      <c r="N396" s="4" t="s">
        <v>269</v>
      </c>
      <c r="O396" s="3"/>
      <c r="P396" s="3"/>
      <c r="Q396" s="3"/>
      <c r="R396" s="3"/>
      <c r="S396" s="3"/>
      <c r="T396" s="3"/>
      <c r="U396" s="3"/>
      <c r="V396" s="3"/>
      <c r="W396" s="3"/>
      <c r="X396" s="3"/>
      <c r="Y396" s="3"/>
      <c r="Z396" s="3"/>
      <c r="AA396" s="3"/>
    </row>
    <row r="397" spans="1:28" ht="15.95" customHeight="1">
      <c r="A397" s="6"/>
      <c r="B397" s="3"/>
      <c r="C397" s="3" t="s">
        <v>2354</v>
      </c>
      <c r="D397" s="3" t="s">
        <v>2355</v>
      </c>
      <c r="E397" s="3"/>
      <c r="F397" s="3"/>
      <c r="G397" s="3"/>
      <c r="H397" s="3"/>
      <c r="I397" s="3"/>
      <c r="J397" s="19"/>
      <c r="K397" s="19"/>
      <c r="L397" s="19"/>
      <c r="M397" s="19"/>
      <c r="N397" s="4"/>
      <c r="O397" s="4"/>
      <c r="P397" s="3"/>
      <c r="Q397" s="6" t="str">
        <f>IF(項目一覧②!$G$69=TRUE,"■","□")</f>
        <v>□</v>
      </c>
      <c r="R397" s="3" t="s">
        <v>268</v>
      </c>
      <c r="S397" s="3"/>
      <c r="T397" s="6" t="str">
        <f>IF(項目一覧②!$H$69=TRUE,"■","□")</f>
        <v>□</v>
      </c>
      <c r="U397" s="3" t="s">
        <v>267</v>
      </c>
      <c r="V397" s="3"/>
      <c r="W397" s="3"/>
      <c r="X397" s="3"/>
      <c r="Y397" s="3"/>
      <c r="Z397" s="3"/>
      <c r="AA397" s="3"/>
      <c r="AB397" s="2"/>
    </row>
    <row r="398" spans="1:28" ht="17.100000000000001" customHeight="1">
      <c r="A398" s="17" t="s">
        <v>277</v>
      </c>
      <c r="B398" s="16" t="s">
        <v>266</v>
      </c>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8" ht="17.100000000000001" customHeight="1">
      <c r="A399" s="3"/>
      <c r="B399" s="3"/>
      <c r="C399" s="3"/>
      <c r="D399" s="1468" t="s">
        <v>265</v>
      </c>
      <c r="E399" s="1468"/>
      <c r="F399" s="1468"/>
      <c r="G399" s="1468"/>
      <c r="H399" s="5"/>
      <c r="I399" s="1468" t="s">
        <v>264</v>
      </c>
      <c r="J399" s="1468"/>
      <c r="K399" s="1468"/>
      <c r="L399" s="1468"/>
      <c r="M399" s="1468"/>
      <c r="N399" s="1468"/>
      <c r="O399" s="1468"/>
      <c r="P399" s="1468"/>
      <c r="Q399" s="1468"/>
      <c r="R399" s="1468"/>
      <c r="S399" s="1468"/>
      <c r="T399" s="1468"/>
      <c r="U399" s="1468"/>
      <c r="V399" s="5"/>
      <c r="W399" s="5" t="s">
        <v>281</v>
      </c>
      <c r="X399" s="1468" t="s">
        <v>291</v>
      </c>
      <c r="Y399" s="1468"/>
      <c r="Z399" s="1468"/>
      <c r="AA399" s="3" t="s">
        <v>290</v>
      </c>
    </row>
    <row r="400" spans="1:28" ht="17.100000000000001" customHeight="1">
      <c r="A400" s="3"/>
      <c r="B400" s="3" t="s">
        <v>262</v>
      </c>
      <c r="C400" s="3"/>
      <c r="D400" s="5" t="s">
        <v>200</v>
      </c>
      <c r="E400" s="1462" t="str">
        <f>項目一覧②!$F$70</f>
        <v/>
      </c>
      <c r="F400" s="1462"/>
      <c r="G400" s="62" t="s">
        <v>256</v>
      </c>
      <c r="H400" s="18" t="str">
        <f>項目一覧②!$F$76</f>
        <v/>
      </c>
      <c r="J400" s="134"/>
      <c r="K400" s="134"/>
      <c r="L400" s="2"/>
      <c r="M400" s="3"/>
      <c r="N400" s="3"/>
      <c r="O400" s="3"/>
      <c r="P400" s="3"/>
      <c r="Q400" s="3"/>
      <c r="R400" s="2"/>
      <c r="S400" s="2"/>
      <c r="T400" s="2"/>
      <c r="U400" s="2"/>
      <c r="V400" s="5"/>
      <c r="W400" s="5" t="s">
        <v>281</v>
      </c>
      <c r="X400" s="1463" t="str">
        <f>項目一覧②!$F$82</f>
        <v/>
      </c>
      <c r="Y400" s="1463"/>
      <c r="Z400" s="1463"/>
      <c r="AA400" s="3" t="s">
        <v>254</v>
      </c>
    </row>
    <row r="401" spans="1:27" ht="17.100000000000001" customHeight="1">
      <c r="A401" s="3"/>
      <c r="B401" s="3" t="s">
        <v>288</v>
      </c>
      <c r="C401" s="3"/>
      <c r="D401" s="5" t="s">
        <v>200</v>
      </c>
      <c r="E401" s="1462" t="str">
        <f>項目一覧②!$F$71</f>
        <v/>
      </c>
      <c r="F401" s="1462"/>
      <c r="G401" s="62" t="s">
        <v>256</v>
      </c>
      <c r="H401" s="18" t="str">
        <f>項目一覧②!$F$77</f>
        <v/>
      </c>
      <c r="J401" s="3"/>
      <c r="K401" s="3"/>
      <c r="L401" s="2"/>
      <c r="M401" s="3"/>
      <c r="N401" s="3"/>
      <c r="O401" s="3"/>
      <c r="P401" s="3"/>
      <c r="Q401" s="3"/>
      <c r="R401" s="2"/>
      <c r="S401" s="2"/>
      <c r="T401" s="2"/>
      <c r="U401" s="2"/>
      <c r="V401" s="5"/>
      <c r="W401" s="5" t="s">
        <v>281</v>
      </c>
      <c r="X401" s="1463" t="str">
        <f>項目一覧②!$F$83</f>
        <v/>
      </c>
      <c r="Y401" s="1463"/>
      <c r="Z401" s="1463"/>
      <c r="AA401" s="3" t="s">
        <v>254</v>
      </c>
    </row>
    <row r="402" spans="1:27" ht="17.100000000000001" customHeight="1">
      <c r="A402" s="3"/>
      <c r="B402" s="3" t="s">
        <v>260</v>
      </c>
      <c r="C402" s="3"/>
      <c r="D402" s="5" t="s">
        <v>200</v>
      </c>
      <c r="E402" s="1462" t="str">
        <f>項目一覧②!$F$72</f>
        <v/>
      </c>
      <c r="F402" s="1462"/>
      <c r="G402" s="62" t="s">
        <v>256</v>
      </c>
      <c r="H402" s="18" t="str">
        <f>項目一覧②!$F$78</f>
        <v/>
      </c>
      <c r="J402" s="3"/>
      <c r="K402" s="3"/>
      <c r="L402" s="2"/>
      <c r="M402" s="3"/>
      <c r="N402" s="3"/>
      <c r="O402" s="3"/>
      <c r="P402" s="3"/>
      <c r="Q402" s="3"/>
      <c r="R402" s="2"/>
      <c r="S402" s="2"/>
      <c r="T402" s="2"/>
      <c r="U402" s="2"/>
      <c r="V402" s="5"/>
      <c r="W402" s="5" t="s">
        <v>281</v>
      </c>
      <c r="X402" s="1463" t="str">
        <f>項目一覧②!$F$84</f>
        <v/>
      </c>
      <c r="Y402" s="1463"/>
      <c r="Z402" s="1463"/>
      <c r="AA402" s="3" t="s">
        <v>254</v>
      </c>
    </row>
    <row r="403" spans="1:27" ht="17.100000000000001" customHeight="1">
      <c r="A403" s="3"/>
      <c r="B403" s="3" t="s">
        <v>259</v>
      </c>
      <c r="C403" s="3"/>
      <c r="D403" s="5" t="s">
        <v>200</v>
      </c>
      <c r="E403" s="1462" t="str">
        <f>項目一覧②!$F$73</f>
        <v/>
      </c>
      <c r="F403" s="1462"/>
      <c r="G403" s="62" t="s">
        <v>256</v>
      </c>
      <c r="H403" s="18" t="str">
        <f>項目一覧②!$F$79</f>
        <v/>
      </c>
      <c r="J403" s="3"/>
      <c r="K403" s="3"/>
      <c r="L403" s="2"/>
      <c r="M403" s="3"/>
      <c r="N403" s="3"/>
      <c r="O403" s="3"/>
      <c r="P403" s="3"/>
      <c r="Q403" s="3"/>
      <c r="R403" s="2"/>
      <c r="S403" s="2"/>
      <c r="T403" s="2"/>
      <c r="U403" s="2"/>
      <c r="V403" s="5"/>
      <c r="W403" s="5" t="s">
        <v>281</v>
      </c>
      <c r="X403" s="1463" t="str">
        <f>項目一覧②!$F$85</f>
        <v/>
      </c>
      <c r="Y403" s="1463"/>
      <c r="Z403" s="1463"/>
      <c r="AA403" s="3" t="s">
        <v>254</v>
      </c>
    </row>
    <row r="404" spans="1:27" ht="17.100000000000001" customHeight="1">
      <c r="A404" s="3"/>
      <c r="B404" s="3" t="s">
        <v>258</v>
      </c>
      <c r="C404" s="3"/>
      <c r="D404" s="5" t="s">
        <v>200</v>
      </c>
      <c r="E404" s="1462" t="str">
        <f>項目一覧②!$F$74</f>
        <v/>
      </c>
      <c r="F404" s="1462"/>
      <c r="G404" s="62" t="s">
        <v>256</v>
      </c>
      <c r="H404" s="18" t="str">
        <f>項目一覧②!$F$80</f>
        <v/>
      </c>
      <c r="J404" s="3"/>
      <c r="K404" s="3"/>
      <c r="L404" s="2"/>
      <c r="M404" s="3"/>
      <c r="N404" s="3"/>
      <c r="O404" s="3"/>
      <c r="P404" s="3"/>
      <c r="Q404" s="3"/>
      <c r="R404" s="2"/>
      <c r="S404" s="2"/>
      <c r="T404" s="2"/>
      <c r="U404" s="2"/>
      <c r="V404" s="5"/>
      <c r="W404" s="5" t="s">
        <v>281</v>
      </c>
      <c r="X404" s="1463" t="str">
        <f>項目一覧②!$F$86</f>
        <v/>
      </c>
      <c r="Y404" s="1463"/>
      <c r="Z404" s="1463"/>
      <c r="AA404" s="3" t="s">
        <v>254</v>
      </c>
    </row>
    <row r="405" spans="1:27" ht="17.100000000000001" customHeight="1">
      <c r="A405" s="15"/>
      <c r="B405" s="15" t="s">
        <v>257</v>
      </c>
      <c r="C405" s="15"/>
      <c r="D405" s="5" t="s">
        <v>200</v>
      </c>
      <c r="E405" s="1462" t="str">
        <f>項目一覧②!$F$75</f>
        <v/>
      </c>
      <c r="F405" s="1462"/>
      <c r="G405" s="62" t="s">
        <v>256</v>
      </c>
      <c r="H405" s="18" t="str">
        <f>項目一覧②!$F$81</f>
        <v/>
      </c>
      <c r="J405" s="15"/>
      <c r="K405" s="15"/>
      <c r="L405" s="2"/>
      <c r="M405" s="15"/>
      <c r="N405" s="15"/>
      <c r="O405" s="15"/>
      <c r="P405" s="15"/>
      <c r="Q405" s="15"/>
      <c r="R405" s="2"/>
      <c r="S405" s="2"/>
      <c r="T405" s="2"/>
      <c r="U405" s="2"/>
      <c r="V405" s="5"/>
      <c r="W405" s="5" t="s">
        <v>281</v>
      </c>
      <c r="X405" s="1467" t="str">
        <f>項目一覧②!$F$87</f>
        <v/>
      </c>
      <c r="Y405" s="1467"/>
      <c r="Z405" s="1467"/>
      <c r="AA405" s="3" t="s">
        <v>254</v>
      </c>
    </row>
    <row r="406" spans="1:27" ht="17.100000000000001" customHeight="1">
      <c r="A406" s="17" t="s">
        <v>277</v>
      </c>
      <c r="B406" s="16" t="s">
        <v>253</v>
      </c>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ht="17.100000000000001" customHeight="1">
      <c r="A407" s="6"/>
      <c r="B407" s="3"/>
      <c r="C407" s="3"/>
      <c r="D407" s="3"/>
      <c r="E407" s="3"/>
      <c r="F407" s="1464" t="str">
        <f>項目一覧②!$F$88</f>
        <v/>
      </c>
      <c r="G407" s="1464"/>
      <c r="H407" s="1464"/>
      <c r="I407" s="1464"/>
      <c r="J407" s="1464"/>
      <c r="K407" s="1464"/>
      <c r="L407" s="1464"/>
      <c r="M407" s="1464"/>
      <c r="N407" s="1464"/>
      <c r="O407" s="1464"/>
      <c r="P407" s="1464"/>
      <c r="Q407" s="1464"/>
      <c r="R407" s="1464"/>
      <c r="S407" s="1464"/>
      <c r="T407" s="1464"/>
      <c r="U407" s="1464"/>
      <c r="V407" s="1464"/>
      <c r="W407" s="1464"/>
      <c r="X407" s="1464"/>
      <c r="Y407" s="1464"/>
      <c r="Z407" s="1464"/>
      <c r="AA407" s="1464"/>
    </row>
    <row r="408" spans="1:27" ht="17.100000000000001" customHeight="1">
      <c r="A408" s="15"/>
      <c r="B408" s="15"/>
      <c r="C408" s="15"/>
      <c r="D408" s="15"/>
      <c r="E408" s="15"/>
      <c r="F408" s="1465"/>
      <c r="G408" s="1465"/>
      <c r="H408" s="1465"/>
      <c r="I408" s="1465"/>
      <c r="J408" s="1465"/>
      <c r="K408" s="1465"/>
      <c r="L408" s="1465"/>
      <c r="M408" s="1465"/>
      <c r="N408" s="1465"/>
      <c r="O408" s="1465"/>
      <c r="P408" s="1465"/>
      <c r="Q408" s="1465"/>
      <c r="R408" s="1465"/>
      <c r="S408" s="1465"/>
      <c r="T408" s="1465"/>
      <c r="U408" s="1465"/>
      <c r="V408" s="1465"/>
      <c r="W408" s="1465"/>
      <c r="X408" s="1465"/>
      <c r="Y408" s="1465"/>
      <c r="Z408" s="1465"/>
      <c r="AA408" s="1465"/>
    </row>
    <row r="409" spans="1:27" ht="17.100000000000001" customHeight="1">
      <c r="A409" s="6" t="s">
        <v>277</v>
      </c>
      <c r="B409" s="3" t="s">
        <v>252</v>
      </c>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7.100000000000001" customHeight="1">
      <c r="A410" s="3"/>
      <c r="B410" s="3"/>
      <c r="C410" s="3"/>
      <c r="D410" s="3"/>
      <c r="E410" s="3"/>
      <c r="F410" s="1464" t="str">
        <f>項目一覧②!$F$89</f>
        <v/>
      </c>
      <c r="G410" s="1464"/>
      <c r="H410" s="1464"/>
      <c r="I410" s="1464"/>
      <c r="J410" s="1464"/>
      <c r="K410" s="1464"/>
      <c r="L410" s="1464"/>
      <c r="M410" s="1464"/>
      <c r="N410" s="1464"/>
      <c r="O410" s="1464"/>
      <c r="P410" s="1464"/>
      <c r="Q410" s="1464"/>
      <c r="R410" s="1464"/>
      <c r="S410" s="1464"/>
      <c r="T410" s="1464"/>
      <c r="U410" s="1464"/>
      <c r="V410" s="1464"/>
      <c r="W410" s="1464"/>
      <c r="X410" s="1464"/>
      <c r="Y410" s="1464"/>
      <c r="Z410" s="1464"/>
      <c r="AA410" s="1464"/>
    </row>
    <row r="411" spans="1:27" ht="17.100000000000001" customHeight="1">
      <c r="A411" s="15"/>
      <c r="B411" s="15"/>
      <c r="C411" s="15"/>
      <c r="D411" s="15"/>
      <c r="E411" s="15"/>
      <c r="F411" s="1465"/>
      <c r="G411" s="1465"/>
      <c r="H411" s="1465"/>
      <c r="I411" s="1465"/>
      <c r="J411" s="1465"/>
      <c r="K411" s="1465"/>
      <c r="L411" s="1465"/>
      <c r="M411" s="1465"/>
      <c r="N411" s="1465"/>
      <c r="O411" s="1465"/>
      <c r="P411" s="1465"/>
      <c r="Q411" s="1465"/>
      <c r="R411" s="1465"/>
      <c r="S411" s="1465"/>
      <c r="T411" s="1465"/>
      <c r="U411" s="1465"/>
      <c r="V411" s="1465"/>
      <c r="W411" s="1465"/>
      <c r="X411" s="1465"/>
      <c r="Y411" s="1465"/>
      <c r="Z411" s="1465"/>
      <c r="AA411" s="1465"/>
    </row>
    <row r="412" spans="1:27" ht="15.9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95" customHeight="1">
      <c r="A413" s="1468" t="s">
        <v>279</v>
      </c>
      <c r="B413" s="1468"/>
      <c r="C413" s="1468"/>
      <c r="D413" s="1468"/>
      <c r="E413" s="1468"/>
      <c r="F413" s="1468"/>
      <c r="G413" s="1468"/>
      <c r="H413" s="1468"/>
      <c r="I413" s="1468"/>
      <c r="J413" s="1468"/>
      <c r="K413" s="1468"/>
      <c r="L413" s="1468"/>
      <c r="M413" s="1468"/>
      <c r="N413" s="1468"/>
      <c r="O413" s="1468"/>
      <c r="P413" s="1468"/>
      <c r="Q413" s="1468"/>
      <c r="R413" s="1468"/>
      <c r="S413" s="1468"/>
      <c r="T413" s="1468"/>
      <c r="U413" s="1468"/>
      <c r="V413" s="1468"/>
      <c r="W413" s="1468"/>
      <c r="X413" s="1468"/>
      <c r="Y413" s="1468"/>
      <c r="Z413" s="1468"/>
      <c r="AA413" s="1468"/>
    </row>
    <row r="414" spans="1:27" ht="15.95" customHeight="1">
      <c r="A414" s="15"/>
      <c r="B414" s="15" t="s">
        <v>278</v>
      </c>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row>
    <row r="415" spans="1:27" ht="18" customHeight="1">
      <c r="A415" s="22" t="s">
        <v>277</v>
      </c>
      <c r="B415" s="20" t="s">
        <v>134</v>
      </c>
      <c r="C415" s="20"/>
      <c r="D415" s="20"/>
      <c r="E415" s="20"/>
      <c r="F415" s="20"/>
      <c r="G415" s="24"/>
      <c r="H415" s="20"/>
      <c r="I415" s="20"/>
      <c r="J415" s="20"/>
      <c r="K415" s="20"/>
      <c r="L415" s="1479">
        <f>項目一覧②!$F$90</f>
        <v>1</v>
      </c>
      <c r="M415" s="1479"/>
      <c r="N415" s="20"/>
      <c r="O415" s="20"/>
      <c r="P415" s="20"/>
      <c r="Q415" s="20"/>
      <c r="R415" s="20"/>
      <c r="S415" s="20"/>
      <c r="T415" s="20"/>
      <c r="U415" s="20"/>
      <c r="V415" s="20"/>
      <c r="W415" s="20"/>
      <c r="X415" s="20"/>
      <c r="Y415" s="20"/>
      <c r="Z415" s="20"/>
      <c r="AA415" s="20"/>
    </row>
    <row r="416" spans="1:27" ht="18" customHeight="1">
      <c r="A416" s="22" t="s">
        <v>277</v>
      </c>
      <c r="B416" s="20" t="s">
        <v>276</v>
      </c>
      <c r="C416" s="20"/>
      <c r="D416" s="20"/>
      <c r="E416" s="20"/>
      <c r="F416" s="20"/>
      <c r="G416" s="2"/>
      <c r="H416" s="2"/>
      <c r="I416" s="20"/>
      <c r="J416" s="20"/>
      <c r="K416" s="1458" t="str">
        <f>項目一覧②!$F$91</f>
        <v/>
      </c>
      <c r="L416" s="1458"/>
      <c r="M416" s="1458"/>
      <c r="N416" s="26" t="s">
        <v>275</v>
      </c>
      <c r="O416" s="20"/>
      <c r="P416" s="20"/>
      <c r="Q416" s="20"/>
      <c r="R416" s="20"/>
      <c r="S416" s="20"/>
      <c r="T416" s="20"/>
      <c r="U416" s="20"/>
      <c r="V416" s="20"/>
      <c r="W416" s="20"/>
      <c r="X416" s="20"/>
      <c r="Y416" s="20"/>
      <c r="Z416" s="20"/>
      <c r="AA416" s="20"/>
    </row>
    <row r="417" spans="1:28" ht="18" customHeight="1">
      <c r="A417" s="22" t="s">
        <v>271</v>
      </c>
      <c r="B417" s="20" t="s">
        <v>274</v>
      </c>
      <c r="C417" s="20"/>
      <c r="D417" s="20"/>
      <c r="E417" s="20"/>
      <c r="F417" s="20"/>
      <c r="G417" s="20"/>
      <c r="H417" s="20"/>
      <c r="I417" s="20"/>
      <c r="J417" s="1473" t="str">
        <f>項目一覧②!$F$92</f>
        <v/>
      </c>
      <c r="K417" s="1473"/>
      <c r="L417" s="1473"/>
      <c r="M417" s="1473"/>
      <c r="N417" s="25" t="s">
        <v>269</v>
      </c>
      <c r="O417" s="20"/>
      <c r="P417" s="20"/>
      <c r="Q417" s="20"/>
      <c r="R417" s="20"/>
      <c r="S417" s="20"/>
      <c r="T417" s="20"/>
      <c r="U417" s="20"/>
      <c r="V417" s="20"/>
      <c r="W417" s="20"/>
      <c r="X417" s="20"/>
      <c r="Y417" s="20"/>
      <c r="Z417" s="20"/>
      <c r="AA417" s="20"/>
    </row>
    <row r="418" spans="1:28" ht="18" customHeight="1">
      <c r="A418" s="22" t="s">
        <v>271</v>
      </c>
      <c r="B418" s="20" t="s">
        <v>273</v>
      </c>
      <c r="C418" s="20"/>
      <c r="D418" s="20"/>
      <c r="E418" s="20"/>
      <c r="F418" s="20"/>
      <c r="G418" s="20"/>
      <c r="H418" s="20"/>
      <c r="I418" s="20"/>
      <c r="J418" s="1473" t="str">
        <f>項目一覧②!$F$93</f>
        <v/>
      </c>
      <c r="K418" s="1473"/>
      <c r="L418" s="1473"/>
      <c r="M418" s="1473"/>
      <c r="N418" s="4" t="s">
        <v>269</v>
      </c>
      <c r="O418" s="20"/>
      <c r="P418" s="20"/>
      <c r="Q418" s="20"/>
      <c r="R418" s="20"/>
      <c r="S418" s="20"/>
      <c r="T418" s="20"/>
      <c r="U418" s="20"/>
      <c r="V418" s="20"/>
      <c r="W418" s="20"/>
      <c r="X418" s="20"/>
      <c r="Y418" s="20"/>
      <c r="Z418" s="20"/>
      <c r="AA418" s="20"/>
    </row>
    <row r="419" spans="1:28" ht="18" customHeight="1">
      <c r="A419" s="22" t="s">
        <v>271</v>
      </c>
      <c r="B419" s="20" t="s">
        <v>272</v>
      </c>
      <c r="C419" s="20"/>
      <c r="D419" s="20"/>
      <c r="E419" s="20"/>
      <c r="F419" s="20"/>
      <c r="G419" s="20"/>
      <c r="H419" s="20"/>
      <c r="I419" s="20"/>
      <c r="J419" s="1473" t="str">
        <f>項目一覧②!$F$94</f>
        <v/>
      </c>
      <c r="K419" s="1473"/>
      <c r="L419" s="1473"/>
      <c r="M419" s="1473"/>
      <c r="N419" s="25" t="s">
        <v>269</v>
      </c>
      <c r="O419" s="20"/>
      <c r="P419" s="20"/>
      <c r="Q419" s="20"/>
      <c r="R419" s="20"/>
      <c r="S419" s="20"/>
      <c r="T419" s="20"/>
      <c r="U419" s="20"/>
      <c r="V419" s="20"/>
      <c r="W419" s="20"/>
      <c r="X419" s="20"/>
      <c r="Y419" s="20"/>
      <c r="Z419" s="20"/>
      <c r="AA419" s="20"/>
    </row>
    <row r="420" spans="1:28" ht="15.95" customHeight="1">
      <c r="A420" s="17" t="s">
        <v>271</v>
      </c>
      <c r="B420" s="16" t="s">
        <v>270</v>
      </c>
      <c r="C420" s="16"/>
      <c r="D420" s="16"/>
      <c r="E420" s="16"/>
      <c r="F420" s="16"/>
      <c r="G420" s="16"/>
      <c r="H420" s="16"/>
      <c r="I420" s="16"/>
      <c r="O420" s="16"/>
      <c r="P420" s="16"/>
      <c r="Q420" s="16"/>
      <c r="R420" s="16"/>
      <c r="S420" s="16"/>
      <c r="T420" s="16"/>
      <c r="U420" s="16"/>
      <c r="V420" s="16"/>
      <c r="W420" s="16"/>
      <c r="X420" s="16"/>
      <c r="Y420" s="16"/>
      <c r="Z420" s="16"/>
      <c r="AA420" s="16"/>
    </row>
    <row r="421" spans="1:28" ht="15.95" customHeight="1">
      <c r="A421" s="6"/>
      <c r="B421" s="3"/>
      <c r="C421" s="3" t="s">
        <v>2352</v>
      </c>
      <c r="D421" s="3" t="s">
        <v>2353</v>
      </c>
      <c r="E421" s="3"/>
      <c r="F421" s="3"/>
      <c r="G421" s="3"/>
      <c r="H421" s="3"/>
      <c r="I421" s="3"/>
      <c r="J421" s="1475" t="str">
        <f>項目一覧②!$F$95</f>
        <v/>
      </c>
      <c r="K421" s="1475"/>
      <c r="L421" s="1475"/>
      <c r="M421" s="1475"/>
      <c r="N421" s="4" t="s">
        <v>269</v>
      </c>
      <c r="O421" s="3"/>
      <c r="P421" s="3"/>
      <c r="Q421" s="3"/>
      <c r="R421" s="3"/>
      <c r="S421" s="3"/>
      <c r="T421" s="3"/>
      <c r="U421" s="3"/>
      <c r="V421" s="3"/>
      <c r="W421" s="3"/>
      <c r="X421" s="3"/>
      <c r="Y421" s="3"/>
      <c r="Z421" s="3"/>
      <c r="AA421" s="3"/>
    </row>
    <row r="422" spans="1:28" ht="15.95" customHeight="1">
      <c r="A422" s="6"/>
      <c r="B422" s="3"/>
      <c r="C422" s="3" t="s">
        <v>2354</v>
      </c>
      <c r="D422" s="3" t="s">
        <v>2355</v>
      </c>
      <c r="E422" s="3"/>
      <c r="F422" s="3"/>
      <c r="G422" s="3"/>
      <c r="H422" s="3"/>
      <c r="I422" s="3"/>
      <c r="J422" s="19"/>
      <c r="K422" s="19"/>
      <c r="L422" s="19"/>
      <c r="M422" s="19"/>
      <c r="N422" s="4"/>
      <c r="O422" s="4"/>
      <c r="P422" s="3"/>
      <c r="Q422" s="6" t="str">
        <f>IF(項目一覧②!$G$96=TRUE,"■","□")</f>
        <v>□</v>
      </c>
      <c r="R422" s="3" t="s">
        <v>268</v>
      </c>
      <c r="S422" s="3"/>
      <c r="T422" s="6" t="str">
        <f>IF(項目一覧②!$H$96=TRUE,"■","□")</f>
        <v>□</v>
      </c>
      <c r="U422" s="3" t="s">
        <v>267</v>
      </c>
      <c r="V422" s="3"/>
      <c r="W422" s="3"/>
      <c r="X422" s="3"/>
      <c r="Y422" s="3"/>
      <c r="Z422" s="3"/>
      <c r="AA422" s="3"/>
      <c r="AB422" s="2"/>
    </row>
    <row r="423" spans="1:28" ht="17.100000000000001" customHeight="1">
      <c r="A423" s="17" t="s">
        <v>277</v>
      </c>
      <c r="B423" s="16" t="s">
        <v>266</v>
      </c>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8" ht="17.100000000000001" customHeight="1">
      <c r="A424" s="3"/>
      <c r="B424" s="3"/>
      <c r="C424" s="3"/>
      <c r="D424" s="1468" t="s">
        <v>265</v>
      </c>
      <c r="E424" s="1468"/>
      <c r="F424" s="1468"/>
      <c r="G424" s="1468"/>
      <c r="H424" s="5"/>
      <c r="I424" s="1468" t="s">
        <v>264</v>
      </c>
      <c r="J424" s="1468"/>
      <c r="K424" s="1468"/>
      <c r="L424" s="1468"/>
      <c r="M424" s="1468"/>
      <c r="N424" s="1468"/>
      <c r="O424" s="1468"/>
      <c r="P424" s="1468"/>
      <c r="Q424" s="1468"/>
      <c r="R424" s="1468"/>
      <c r="S424" s="1468"/>
      <c r="T424" s="1468"/>
      <c r="U424" s="1468"/>
      <c r="V424" s="5"/>
      <c r="W424" s="5" t="s">
        <v>281</v>
      </c>
      <c r="X424" s="1468" t="s">
        <v>291</v>
      </c>
      <c r="Y424" s="1468"/>
      <c r="Z424" s="1468"/>
      <c r="AA424" s="3" t="s">
        <v>290</v>
      </c>
    </row>
    <row r="425" spans="1:28" ht="15.95" customHeight="1">
      <c r="A425" s="3"/>
      <c r="B425" s="3" t="s">
        <v>262</v>
      </c>
      <c r="C425" s="3"/>
      <c r="D425" s="5" t="s">
        <v>200</v>
      </c>
      <c r="E425" s="1462" t="str">
        <f>項目一覧②!$F$97</f>
        <v/>
      </c>
      <c r="F425" s="1462"/>
      <c r="G425" s="62" t="s">
        <v>256</v>
      </c>
      <c r="H425" s="18" t="str">
        <f>項目一覧②!$F$103</f>
        <v/>
      </c>
      <c r="J425" s="3"/>
      <c r="K425" s="3"/>
      <c r="L425" s="2"/>
      <c r="M425" s="3"/>
      <c r="N425" s="3"/>
      <c r="O425" s="3"/>
      <c r="P425" s="3"/>
      <c r="Q425" s="3"/>
      <c r="R425" s="2"/>
      <c r="S425" s="2"/>
      <c r="T425" s="2"/>
      <c r="U425" s="2"/>
      <c r="V425" s="5"/>
      <c r="W425" s="5" t="s">
        <v>281</v>
      </c>
      <c r="X425" s="1463" t="str">
        <f>項目一覧②!$F$109</f>
        <v/>
      </c>
      <c r="Y425" s="1463"/>
      <c r="Z425" s="1463"/>
      <c r="AA425" s="3" t="s">
        <v>254</v>
      </c>
    </row>
    <row r="426" spans="1:28" ht="15.95" customHeight="1">
      <c r="A426" s="3"/>
      <c r="B426" s="3" t="s">
        <v>288</v>
      </c>
      <c r="C426" s="3"/>
      <c r="D426" s="5" t="s">
        <v>200</v>
      </c>
      <c r="E426" s="1462" t="str">
        <f>項目一覧②!$F$98</f>
        <v/>
      </c>
      <c r="F426" s="1462"/>
      <c r="G426" s="62" t="s">
        <v>256</v>
      </c>
      <c r="H426" s="18" t="str">
        <f>項目一覧②!$F$104</f>
        <v/>
      </c>
      <c r="J426" s="3"/>
      <c r="K426" s="3"/>
      <c r="L426" s="2"/>
      <c r="M426" s="3"/>
      <c r="N426" s="3"/>
      <c r="O426" s="3"/>
      <c r="P426" s="3"/>
      <c r="Q426" s="3"/>
      <c r="R426" s="2"/>
      <c r="S426" s="2"/>
      <c r="T426" s="2"/>
      <c r="U426" s="2"/>
      <c r="V426" s="5"/>
      <c r="W426" s="5" t="s">
        <v>281</v>
      </c>
      <c r="X426" s="1463" t="str">
        <f>項目一覧②!$F$110</f>
        <v/>
      </c>
      <c r="Y426" s="1463"/>
      <c r="Z426" s="1463"/>
      <c r="AA426" s="3" t="s">
        <v>254</v>
      </c>
    </row>
    <row r="427" spans="1:28" ht="15.95" customHeight="1">
      <c r="A427" s="3"/>
      <c r="B427" s="3" t="s">
        <v>260</v>
      </c>
      <c r="C427" s="3"/>
      <c r="D427" s="5" t="s">
        <v>200</v>
      </c>
      <c r="E427" s="1462" t="str">
        <f>項目一覧②!$F$99</f>
        <v/>
      </c>
      <c r="F427" s="1462"/>
      <c r="G427" s="62" t="s">
        <v>256</v>
      </c>
      <c r="H427" s="18" t="str">
        <f>項目一覧②!$F$105</f>
        <v/>
      </c>
      <c r="J427" s="3"/>
      <c r="K427" s="3"/>
      <c r="L427" s="2"/>
      <c r="M427" s="3"/>
      <c r="N427" s="3"/>
      <c r="O427" s="3"/>
      <c r="P427" s="3"/>
      <c r="Q427" s="3"/>
      <c r="R427" s="2"/>
      <c r="S427" s="2"/>
      <c r="T427" s="2"/>
      <c r="U427" s="2"/>
      <c r="V427" s="5"/>
      <c r="W427" s="5" t="s">
        <v>281</v>
      </c>
      <c r="X427" s="1463" t="str">
        <f>項目一覧②!$F$111</f>
        <v/>
      </c>
      <c r="Y427" s="1463"/>
      <c r="Z427" s="1463"/>
      <c r="AA427" s="3" t="s">
        <v>254</v>
      </c>
    </row>
    <row r="428" spans="1:28" ht="15.95" customHeight="1">
      <c r="A428" s="3"/>
      <c r="B428" s="3" t="s">
        <v>259</v>
      </c>
      <c r="C428" s="3"/>
      <c r="D428" s="5" t="s">
        <v>200</v>
      </c>
      <c r="E428" s="1462" t="str">
        <f>項目一覧②!$F$100</f>
        <v/>
      </c>
      <c r="F428" s="1462"/>
      <c r="G428" s="62" t="s">
        <v>256</v>
      </c>
      <c r="H428" s="18" t="str">
        <f>項目一覧②!$F$106</f>
        <v/>
      </c>
      <c r="J428" s="3"/>
      <c r="K428" s="3"/>
      <c r="L428" s="2"/>
      <c r="M428" s="3"/>
      <c r="N428" s="3"/>
      <c r="O428" s="3"/>
      <c r="P428" s="3"/>
      <c r="Q428" s="3"/>
      <c r="R428" s="2"/>
      <c r="S428" s="2"/>
      <c r="T428" s="2"/>
      <c r="U428" s="2"/>
      <c r="V428" s="5"/>
      <c r="W428" s="5" t="s">
        <v>281</v>
      </c>
      <c r="X428" s="1463" t="str">
        <f>項目一覧②!$F$112</f>
        <v/>
      </c>
      <c r="Y428" s="1463"/>
      <c r="Z428" s="1463"/>
      <c r="AA428" s="3" t="s">
        <v>254</v>
      </c>
    </row>
    <row r="429" spans="1:28" ht="15.95" customHeight="1">
      <c r="A429" s="3"/>
      <c r="B429" s="3" t="s">
        <v>258</v>
      </c>
      <c r="C429" s="3"/>
      <c r="D429" s="5" t="s">
        <v>200</v>
      </c>
      <c r="E429" s="1462" t="str">
        <f>項目一覧②!$F$101</f>
        <v/>
      </c>
      <c r="F429" s="1462"/>
      <c r="G429" s="62" t="s">
        <v>256</v>
      </c>
      <c r="H429" s="18" t="str">
        <f>項目一覧②!$F$107</f>
        <v/>
      </c>
      <c r="J429" s="3"/>
      <c r="K429" s="3"/>
      <c r="L429" s="2"/>
      <c r="M429" s="3"/>
      <c r="N429" s="3"/>
      <c r="O429" s="3"/>
      <c r="P429" s="3"/>
      <c r="Q429" s="3"/>
      <c r="R429" s="2"/>
      <c r="S429" s="2"/>
      <c r="T429" s="2"/>
      <c r="U429" s="2"/>
      <c r="V429" s="5"/>
      <c r="W429" s="5" t="s">
        <v>281</v>
      </c>
      <c r="X429" s="1463" t="str">
        <f>項目一覧②!$F$113</f>
        <v/>
      </c>
      <c r="Y429" s="1463"/>
      <c r="Z429" s="1463"/>
      <c r="AA429" s="3" t="s">
        <v>254</v>
      </c>
    </row>
    <row r="430" spans="1:28" ht="15.95" customHeight="1">
      <c r="A430" s="15"/>
      <c r="B430" s="15" t="s">
        <v>257</v>
      </c>
      <c r="C430" s="15"/>
      <c r="D430" s="5" t="s">
        <v>200</v>
      </c>
      <c r="E430" s="1462" t="str">
        <f>項目一覧②!$F$102</f>
        <v/>
      </c>
      <c r="F430" s="1462"/>
      <c r="G430" s="62" t="s">
        <v>256</v>
      </c>
      <c r="H430" s="18" t="str">
        <f>項目一覧②!$F$108</f>
        <v/>
      </c>
      <c r="J430" s="15"/>
      <c r="K430" s="15"/>
      <c r="L430" s="2"/>
      <c r="M430" s="15"/>
      <c r="N430" s="15"/>
      <c r="O430" s="15"/>
      <c r="P430" s="15"/>
      <c r="Q430" s="15"/>
      <c r="R430" s="2"/>
      <c r="S430" s="2"/>
      <c r="T430" s="2"/>
      <c r="U430" s="2"/>
      <c r="V430" s="5"/>
      <c r="W430" s="5" t="s">
        <v>281</v>
      </c>
      <c r="X430" s="1467" t="str">
        <f>項目一覧②!$F$114</f>
        <v/>
      </c>
      <c r="Y430" s="1467"/>
      <c r="Z430" s="1467"/>
      <c r="AA430" s="3" t="s">
        <v>254</v>
      </c>
    </row>
    <row r="431" spans="1:28" ht="17.100000000000001" customHeight="1">
      <c r="A431" s="17" t="s">
        <v>277</v>
      </c>
      <c r="B431" s="16" t="s">
        <v>253</v>
      </c>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8" ht="17.100000000000001" customHeight="1">
      <c r="A432" s="6"/>
      <c r="B432" s="3"/>
      <c r="C432" s="3"/>
      <c r="D432" s="3"/>
      <c r="E432" s="3"/>
      <c r="F432" s="1464" t="str">
        <f>項目一覧②!$F$115</f>
        <v/>
      </c>
      <c r="G432" s="1464"/>
      <c r="H432" s="1464"/>
      <c r="I432" s="1464"/>
      <c r="J432" s="1464"/>
      <c r="K432" s="1464"/>
      <c r="L432" s="1464"/>
      <c r="M432" s="1464"/>
      <c r="N432" s="1464"/>
      <c r="O432" s="1464"/>
      <c r="P432" s="1464"/>
      <c r="Q432" s="1464"/>
      <c r="R432" s="1464"/>
      <c r="S432" s="1464"/>
      <c r="T432" s="1464"/>
      <c r="U432" s="1464"/>
      <c r="V432" s="1464"/>
      <c r="W432" s="1464"/>
      <c r="X432" s="1464"/>
      <c r="Y432" s="1464"/>
      <c r="Z432" s="1464"/>
      <c r="AA432" s="1464"/>
    </row>
    <row r="433" spans="1:28" ht="17.100000000000001" customHeight="1">
      <c r="A433" s="15"/>
      <c r="B433" s="15"/>
      <c r="C433" s="15"/>
      <c r="D433" s="15"/>
      <c r="E433" s="15"/>
      <c r="F433" s="1465"/>
      <c r="G433" s="1465"/>
      <c r="H433" s="1465"/>
      <c r="I433" s="1465"/>
      <c r="J433" s="1465"/>
      <c r="K433" s="1465"/>
      <c r="L433" s="1465"/>
      <c r="M433" s="1465"/>
      <c r="N433" s="1465"/>
      <c r="O433" s="1465"/>
      <c r="P433" s="1465"/>
      <c r="Q433" s="1465"/>
      <c r="R433" s="1465"/>
      <c r="S433" s="1465"/>
      <c r="T433" s="1465"/>
      <c r="U433" s="1465"/>
      <c r="V433" s="1465"/>
      <c r="W433" s="1465"/>
      <c r="X433" s="1465"/>
      <c r="Y433" s="1465"/>
      <c r="Z433" s="1465"/>
      <c r="AA433" s="1465"/>
    </row>
    <row r="434" spans="1:28" ht="17.100000000000001" customHeight="1">
      <c r="A434" s="6" t="s">
        <v>277</v>
      </c>
      <c r="B434" s="3" t="s">
        <v>252</v>
      </c>
      <c r="C434" s="3"/>
      <c r="D434" s="3"/>
      <c r="E434" s="3"/>
      <c r="F434" s="18"/>
      <c r="G434" s="18"/>
      <c r="H434" s="18"/>
      <c r="I434" s="18"/>
      <c r="J434" s="18"/>
      <c r="K434" s="18"/>
      <c r="L434" s="18"/>
      <c r="M434" s="18"/>
      <c r="N434" s="18"/>
      <c r="O434" s="18"/>
      <c r="P434" s="18"/>
      <c r="Q434" s="18"/>
      <c r="R434" s="18"/>
      <c r="S434" s="18"/>
      <c r="T434" s="18"/>
      <c r="U434" s="18"/>
      <c r="V434" s="18"/>
      <c r="W434" s="18"/>
      <c r="X434" s="18"/>
      <c r="Y434" s="18"/>
      <c r="Z434" s="18"/>
      <c r="AA434" s="18"/>
    </row>
    <row r="435" spans="1:28" ht="17.100000000000001" customHeight="1">
      <c r="A435" s="3"/>
      <c r="B435" s="3"/>
      <c r="C435" s="3"/>
      <c r="D435" s="3"/>
      <c r="E435" s="3"/>
      <c r="F435" s="1464" t="str">
        <f>項目一覧②!$F$116</f>
        <v/>
      </c>
      <c r="G435" s="1464"/>
      <c r="H435" s="1464"/>
      <c r="I435" s="1464"/>
      <c r="J435" s="1464"/>
      <c r="K435" s="1464"/>
      <c r="L435" s="1464"/>
      <c r="M435" s="1464"/>
      <c r="N435" s="1464"/>
      <c r="O435" s="1464"/>
      <c r="P435" s="1464"/>
      <c r="Q435" s="1464"/>
      <c r="R435" s="1464"/>
      <c r="S435" s="1464"/>
      <c r="T435" s="1464"/>
      <c r="U435" s="1464"/>
      <c r="V435" s="1464"/>
      <c r="W435" s="1464"/>
      <c r="X435" s="1464"/>
      <c r="Y435" s="1464"/>
      <c r="Z435" s="1464"/>
      <c r="AA435" s="1464"/>
    </row>
    <row r="436" spans="1:28" ht="17.100000000000001" customHeight="1">
      <c r="A436" s="15"/>
      <c r="B436" s="15"/>
      <c r="C436" s="15"/>
      <c r="D436" s="15"/>
      <c r="E436" s="15"/>
      <c r="F436" s="1465"/>
      <c r="G436" s="1465"/>
      <c r="H436" s="1465"/>
      <c r="I436" s="1465"/>
      <c r="J436" s="1465"/>
      <c r="K436" s="1465"/>
      <c r="L436" s="1465"/>
      <c r="M436" s="1465"/>
      <c r="N436" s="1465"/>
      <c r="O436" s="1465"/>
      <c r="P436" s="1465"/>
      <c r="Q436" s="1465"/>
      <c r="R436" s="1465"/>
      <c r="S436" s="1465"/>
      <c r="T436" s="1465"/>
      <c r="U436" s="1465"/>
      <c r="V436" s="1465"/>
      <c r="W436" s="1465"/>
      <c r="X436" s="1465"/>
      <c r="Y436" s="1465"/>
      <c r="Z436" s="1465"/>
      <c r="AA436" s="1465"/>
    </row>
    <row r="437" spans="1:28" ht="17.100000000000001" customHeight="1">
      <c r="A437" s="3"/>
      <c r="B437" s="3"/>
      <c r="C437" s="3"/>
      <c r="D437" s="3"/>
      <c r="E437" s="3"/>
      <c r="F437" s="746"/>
      <c r="G437" s="746"/>
      <c r="H437" s="746"/>
      <c r="I437" s="746"/>
      <c r="J437" s="746"/>
      <c r="K437" s="746"/>
      <c r="L437" s="746"/>
      <c r="M437" s="746"/>
      <c r="N437" s="746"/>
      <c r="O437" s="746"/>
      <c r="P437" s="746"/>
      <c r="Q437" s="746"/>
      <c r="R437" s="746"/>
      <c r="S437" s="746"/>
      <c r="T437" s="746"/>
      <c r="U437" s="746"/>
      <c r="V437" s="746"/>
      <c r="W437" s="746"/>
      <c r="X437" s="746"/>
      <c r="Y437" s="746"/>
      <c r="Z437" s="746"/>
      <c r="AA437" s="746"/>
    </row>
    <row r="438" spans="1:28" ht="15.95" customHeight="1">
      <c r="A438" s="1468" t="s">
        <v>279</v>
      </c>
      <c r="B438" s="1468"/>
      <c r="C438" s="1468"/>
      <c r="D438" s="1468"/>
      <c r="E438" s="1468"/>
      <c r="F438" s="1468"/>
      <c r="G438" s="1468"/>
      <c r="H438" s="1468"/>
      <c r="I438" s="1468"/>
      <c r="J438" s="1468"/>
      <c r="K438" s="1468"/>
      <c r="L438" s="1468"/>
      <c r="M438" s="1468"/>
      <c r="N438" s="1468"/>
      <c r="O438" s="1468"/>
      <c r="P438" s="1468"/>
      <c r="Q438" s="1468"/>
      <c r="R438" s="1468"/>
      <c r="S438" s="1468"/>
      <c r="T438" s="1468"/>
      <c r="U438" s="1468"/>
      <c r="V438" s="1468"/>
      <c r="W438" s="1468"/>
      <c r="X438" s="1468"/>
      <c r="Y438" s="1468"/>
      <c r="Z438" s="1468"/>
      <c r="AA438" s="1468"/>
    </row>
    <row r="439" spans="1:28" ht="15.95" customHeight="1">
      <c r="A439" s="15"/>
      <c r="B439" s="15" t="s">
        <v>278</v>
      </c>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row>
    <row r="440" spans="1:28" ht="18" customHeight="1">
      <c r="A440" s="22" t="s">
        <v>277</v>
      </c>
      <c r="B440" s="20" t="s">
        <v>134</v>
      </c>
      <c r="C440" s="20"/>
      <c r="D440" s="20"/>
      <c r="E440" s="20"/>
      <c r="F440" s="20"/>
      <c r="G440" s="24"/>
      <c r="H440" s="20"/>
      <c r="I440" s="20"/>
      <c r="J440" s="20"/>
      <c r="K440" s="20"/>
      <c r="L440" s="1479">
        <f>項目一覧②!$F$117</f>
        <v>1</v>
      </c>
      <c r="M440" s="1479"/>
      <c r="N440" s="20"/>
      <c r="O440" s="20"/>
      <c r="P440" s="20"/>
      <c r="Q440" s="20"/>
      <c r="R440" s="20"/>
      <c r="S440" s="20"/>
      <c r="T440" s="20"/>
      <c r="U440" s="20"/>
      <c r="V440" s="20"/>
      <c r="W440" s="20"/>
      <c r="X440" s="20"/>
      <c r="Y440" s="20"/>
      <c r="Z440" s="20"/>
      <c r="AA440" s="20"/>
    </row>
    <row r="441" spans="1:28" ht="18" customHeight="1">
      <c r="A441" s="22" t="s">
        <v>277</v>
      </c>
      <c r="B441" s="20" t="s">
        <v>276</v>
      </c>
      <c r="C441" s="20"/>
      <c r="D441" s="20"/>
      <c r="E441" s="20"/>
      <c r="F441" s="20"/>
      <c r="G441" s="2"/>
      <c r="H441" s="2"/>
      <c r="I441" s="20"/>
      <c r="J441" s="20"/>
      <c r="K441" s="1458" t="str">
        <f>項目一覧②!$F$118</f>
        <v/>
      </c>
      <c r="L441" s="1458"/>
      <c r="M441" s="1458"/>
      <c r="N441" s="26" t="s">
        <v>275</v>
      </c>
      <c r="O441" s="20"/>
      <c r="P441" s="20"/>
      <c r="Q441" s="20"/>
      <c r="R441" s="20"/>
      <c r="S441" s="20"/>
      <c r="T441" s="20"/>
      <c r="U441" s="20"/>
      <c r="V441" s="20"/>
      <c r="W441" s="20"/>
      <c r="X441" s="20"/>
      <c r="Y441" s="20"/>
      <c r="Z441" s="20"/>
      <c r="AA441" s="20"/>
    </row>
    <row r="442" spans="1:28" ht="18" customHeight="1">
      <c r="A442" s="22" t="s">
        <v>271</v>
      </c>
      <c r="B442" s="20" t="s">
        <v>274</v>
      </c>
      <c r="C442" s="20"/>
      <c r="D442" s="20"/>
      <c r="E442" s="20"/>
      <c r="F442" s="20"/>
      <c r="G442" s="20"/>
      <c r="H442" s="20"/>
      <c r="I442" s="20"/>
      <c r="J442" s="1473" t="str">
        <f>項目一覧②!$F$119</f>
        <v/>
      </c>
      <c r="K442" s="1473"/>
      <c r="L442" s="1473"/>
      <c r="M442" s="1473"/>
      <c r="N442" s="25" t="s">
        <v>269</v>
      </c>
      <c r="O442" s="20"/>
      <c r="P442" s="20"/>
      <c r="Q442" s="20"/>
      <c r="R442" s="20"/>
      <c r="S442" s="20"/>
      <c r="T442" s="20"/>
      <c r="U442" s="20"/>
      <c r="V442" s="20"/>
      <c r="W442" s="20"/>
      <c r="X442" s="20"/>
      <c r="Y442" s="20"/>
      <c r="Z442" s="20"/>
      <c r="AA442" s="20"/>
    </row>
    <row r="443" spans="1:28" ht="18" customHeight="1">
      <c r="A443" s="22" t="s">
        <v>271</v>
      </c>
      <c r="B443" s="20" t="s">
        <v>273</v>
      </c>
      <c r="C443" s="20"/>
      <c r="D443" s="20"/>
      <c r="E443" s="20"/>
      <c r="F443" s="20"/>
      <c r="G443" s="20"/>
      <c r="H443" s="20"/>
      <c r="I443" s="20"/>
      <c r="J443" s="1473" t="str">
        <f>項目一覧②!$F$120</f>
        <v/>
      </c>
      <c r="K443" s="1473"/>
      <c r="L443" s="1473"/>
      <c r="M443" s="1473"/>
      <c r="N443" s="4" t="s">
        <v>269</v>
      </c>
      <c r="O443" s="20"/>
      <c r="P443" s="20"/>
      <c r="Q443" s="20"/>
      <c r="R443" s="20"/>
      <c r="S443" s="20"/>
      <c r="T443" s="20"/>
      <c r="U443" s="20"/>
      <c r="V443" s="20"/>
      <c r="W443" s="20"/>
      <c r="X443" s="20"/>
      <c r="Y443" s="20"/>
      <c r="Z443" s="20"/>
      <c r="AA443" s="20"/>
    </row>
    <row r="444" spans="1:28" ht="18" customHeight="1">
      <c r="A444" s="22" t="s">
        <v>271</v>
      </c>
      <c r="B444" s="20" t="s">
        <v>272</v>
      </c>
      <c r="C444" s="20"/>
      <c r="D444" s="20"/>
      <c r="E444" s="20"/>
      <c r="F444" s="20"/>
      <c r="G444" s="20"/>
      <c r="H444" s="20"/>
      <c r="I444" s="20"/>
      <c r="J444" s="1473" t="str">
        <f>項目一覧②!$F$121</f>
        <v/>
      </c>
      <c r="K444" s="1473"/>
      <c r="L444" s="1473"/>
      <c r="M444" s="1473"/>
      <c r="N444" s="25" t="s">
        <v>269</v>
      </c>
      <c r="O444" s="20"/>
      <c r="P444" s="20"/>
      <c r="Q444" s="20"/>
      <c r="R444" s="20"/>
      <c r="S444" s="20"/>
      <c r="T444" s="20"/>
      <c r="U444" s="20"/>
      <c r="V444" s="20"/>
      <c r="W444" s="20"/>
      <c r="X444" s="20"/>
      <c r="Y444" s="20"/>
      <c r="Z444" s="20"/>
      <c r="AA444" s="20"/>
    </row>
    <row r="445" spans="1:28" ht="15.95" customHeight="1">
      <c r="A445" s="17" t="s">
        <v>271</v>
      </c>
      <c r="B445" s="16" t="s">
        <v>270</v>
      </c>
      <c r="C445" s="16"/>
      <c r="D445" s="16"/>
      <c r="E445" s="16"/>
      <c r="F445" s="16"/>
      <c r="G445" s="16"/>
      <c r="H445" s="16"/>
      <c r="I445" s="16"/>
      <c r="O445" s="16"/>
      <c r="P445" s="16"/>
      <c r="Q445" s="16"/>
      <c r="R445" s="16"/>
      <c r="S445" s="16"/>
      <c r="T445" s="16"/>
      <c r="U445" s="16"/>
      <c r="V445" s="16"/>
      <c r="W445" s="16"/>
      <c r="X445" s="16"/>
      <c r="Y445" s="16"/>
      <c r="Z445" s="16"/>
      <c r="AA445" s="16"/>
    </row>
    <row r="446" spans="1:28" ht="15.95" customHeight="1">
      <c r="A446" s="6"/>
      <c r="B446" s="3"/>
      <c r="C446" s="3" t="s">
        <v>2352</v>
      </c>
      <c r="D446" s="3" t="s">
        <v>2353</v>
      </c>
      <c r="E446" s="3"/>
      <c r="F446" s="3"/>
      <c r="G446" s="3"/>
      <c r="H446" s="3"/>
      <c r="I446" s="3"/>
      <c r="J446" s="1475" t="str">
        <f>項目一覧②!$F$122</f>
        <v/>
      </c>
      <c r="K446" s="1475"/>
      <c r="L446" s="1475"/>
      <c r="M446" s="1475"/>
      <c r="N446" s="4" t="s">
        <v>269</v>
      </c>
      <c r="O446" s="3"/>
      <c r="P446" s="3"/>
      <c r="Q446" s="3"/>
      <c r="R446" s="3"/>
      <c r="S446" s="3"/>
      <c r="T446" s="3"/>
      <c r="U446" s="3"/>
      <c r="V446" s="3"/>
      <c r="W446" s="3"/>
      <c r="X446" s="3"/>
      <c r="Y446" s="3"/>
      <c r="Z446" s="3"/>
      <c r="AA446" s="3"/>
    </row>
    <row r="447" spans="1:28" ht="15.95" customHeight="1">
      <c r="A447" s="6"/>
      <c r="B447" s="3"/>
      <c r="C447" s="3" t="s">
        <v>2354</v>
      </c>
      <c r="D447" s="3" t="s">
        <v>2355</v>
      </c>
      <c r="E447" s="3"/>
      <c r="F447" s="3"/>
      <c r="G447" s="3"/>
      <c r="H447" s="3"/>
      <c r="I447" s="3"/>
      <c r="J447" s="19"/>
      <c r="K447" s="19"/>
      <c r="L447" s="19"/>
      <c r="M447" s="19"/>
      <c r="N447" s="4"/>
      <c r="O447" s="4"/>
      <c r="P447" s="3"/>
      <c r="Q447" s="6" t="str">
        <f>IF(項目一覧②!$G$123=TRUE,"■","□")</f>
        <v>□</v>
      </c>
      <c r="R447" s="3" t="s">
        <v>268</v>
      </c>
      <c r="S447" s="3"/>
      <c r="T447" s="6" t="str">
        <f>IF(項目一覧②!$H$123=TRUE,"■","□")</f>
        <v>□</v>
      </c>
      <c r="U447" s="3" t="s">
        <v>267</v>
      </c>
      <c r="V447" s="3"/>
      <c r="W447" s="3"/>
      <c r="X447" s="3"/>
      <c r="Y447" s="3"/>
      <c r="Z447" s="3"/>
      <c r="AA447" s="3"/>
      <c r="AB447" s="2"/>
    </row>
    <row r="448" spans="1:28" ht="15.95" customHeight="1">
      <c r="A448" s="17" t="s">
        <v>277</v>
      </c>
      <c r="B448" s="16" t="s">
        <v>266</v>
      </c>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ht="15.95" customHeight="1">
      <c r="A449" s="3"/>
      <c r="B449" s="3"/>
      <c r="C449" s="3"/>
      <c r="D449" s="1468" t="s">
        <v>265</v>
      </c>
      <c r="E449" s="1468"/>
      <c r="F449" s="1468"/>
      <c r="G449" s="1468"/>
      <c r="H449" s="5"/>
      <c r="I449" s="1468" t="s">
        <v>264</v>
      </c>
      <c r="J449" s="1468"/>
      <c r="K449" s="1468"/>
      <c r="L449" s="1468"/>
      <c r="M449" s="1468"/>
      <c r="N449" s="1468"/>
      <c r="O449" s="1468"/>
      <c r="P449" s="1468"/>
      <c r="Q449" s="1468"/>
      <c r="R449" s="1468"/>
      <c r="S449" s="1468"/>
      <c r="T449" s="1468"/>
      <c r="U449" s="1468"/>
      <c r="V449" s="5"/>
      <c r="W449" s="5" t="s">
        <v>281</v>
      </c>
      <c r="X449" s="1468" t="s">
        <v>291</v>
      </c>
      <c r="Y449" s="1468"/>
      <c r="Z449" s="1468"/>
      <c r="AA449" s="3" t="s">
        <v>290</v>
      </c>
    </row>
    <row r="450" spans="1:27" ht="18" customHeight="1">
      <c r="A450" s="3"/>
      <c r="B450" s="3" t="s">
        <v>262</v>
      </c>
      <c r="C450" s="3"/>
      <c r="D450" s="5" t="s">
        <v>200</v>
      </c>
      <c r="E450" s="1462" t="str">
        <f>項目一覧②!$F$124</f>
        <v/>
      </c>
      <c r="F450" s="1462"/>
      <c r="G450" s="62" t="s">
        <v>256</v>
      </c>
      <c r="H450" s="18" t="str">
        <f>項目一覧②!$F$130</f>
        <v/>
      </c>
      <c r="J450" s="3"/>
      <c r="K450" s="3"/>
      <c r="L450" s="2"/>
      <c r="M450" s="3"/>
      <c r="N450" s="3"/>
      <c r="O450" s="3"/>
      <c r="P450" s="3"/>
      <c r="Q450" s="3"/>
      <c r="R450" s="2"/>
      <c r="S450" s="2"/>
      <c r="T450" s="2"/>
      <c r="U450" s="2"/>
      <c r="V450" s="5"/>
      <c r="W450" s="5" t="s">
        <v>281</v>
      </c>
      <c r="X450" s="1463" t="str">
        <f>項目一覧②!$F$136</f>
        <v/>
      </c>
      <c r="Y450" s="1463"/>
      <c r="Z450" s="1463"/>
      <c r="AA450" s="3" t="s">
        <v>254</v>
      </c>
    </row>
    <row r="451" spans="1:27" ht="18" customHeight="1">
      <c r="A451" s="3"/>
      <c r="B451" s="3" t="s">
        <v>288</v>
      </c>
      <c r="C451" s="3"/>
      <c r="D451" s="5" t="s">
        <v>200</v>
      </c>
      <c r="E451" s="1462" t="str">
        <f>項目一覧②!$F$125</f>
        <v/>
      </c>
      <c r="F451" s="1462"/>
      <c r="G451" s="62" t="s">
        <v>256</v>
      </c>
      <c r="H451" s="18" t="str">
        <f>項目一覧②!$F$131</f>
        <v/>
      </c>
      <c r="J451" s="3"/>
      <c r="K451" s="3"/>
      <c r="L451" s="2"/>
      <c r="M451" s="3"/>
      <c r="N451" s="3"/>
      <c r="O451" s="3"/>
      <c r="P451" s="3"/>
      <c r="Q451" s="3"/>
      <c r="R451" s="2"/>
      <c r="S451" s="2"/>
      <c r="T451" s="2"/>
      <c r="U451" s="2"/>
      <c r="V451" s="5"/>
      <c r="W451" s="5" t="s">
        <v>281</v>
      </c>
      <c r="X451" s="1463" t="str">
        <f>項目一覧②!$F$137</f>
        <v/>
      </c>
      <c r="Y451" s="1463"/>
      <c r="Z451" s="1463"/>
      <c r="AA451" s="3" t="s">
        <v>254</v>
      </c>
    </row>
    <row r="452" spans="1:27" ht="18" customHeight="1">
      <c r="A452" s="3"/>
      <c r="B452" s="3" t="s">
        <v>260</v>
      </c>
      <c r="C452" s="3"/>
      <c r="D452" s="5" t="s">
        <v>200</v>
      </c>
      <c r="E452" s="1462" t="str">
        <f>項目一覧②!$F$126</f>
        <v/>
      </c>
      <c r="F452" s="1462"/>
      <c r="G452" s="62" t="s">
        <v>256</v>
      </c>
      <c r="H452" s="18" t="str">
        <f>項目一覧②!$F$132</f>
        <v/>
      </c>
      <c r="J452" s="3"/>
      <c r="K452" s="3"/>
      <c r="L452" s="2"/>
      <c r="M452" s="3"/>
      <c r="N452" s="3"/>
      <c r="O452" s="3"/>
      <c r="P452" s="3"/>
      <c r="Q452" s="3"/>
      <c r="R452" s="2"/>
      <c r="S452" s="2"/>
      <c r="T452" s="2"/>
      <c r="U452" s="2"/>
      <c r="V452" s="5"/>
      <c r="W452" s="5" t="s">
        <v>281</v>
      </c>
      <c r="X452" s="1463" t="str">
        <f>項目一覧②!$F$138</f>
        <v/>
      </c>
      <c r="Y452" s="1463"/>
      <c r="Z452" s="1463"/>
      <c r="AA452" s="3" t="s">
        <v>254</v>
      </c>
    </row>
    <row r="453" spans="1:27" ht="18" customHeight="1">
      <c r="A453" s="3"/>
      <c r="B453" s="3" t="s">
        <v>259</v>
      </c>
      <c r="C453" s="3"/>
      <c r="D453" s="5" t="s">
        <v>200</v>
      </c>
      <c r="E453" s="1462" t="str">
        <f>項目一覧②!$F$127</f>
        <v/>
      </c>
      <c r="F453" s="1462"/>
      <c r="G453" s="62" t="s">
        <v>256</v>
      </c>
      <c r="H453" s="18" t="str">
        <f>項目一覧②!$F$133</f>
        <v/>
      </c>
      <c r="J453" s="3"/>
      <c r="K453" s="3"/>
      <c r="L453" s="2"/>
      <c r="M453" s="3"/>
      <c r="N453" s="3"/>
      <c r="O453" s="3"/>
      <c r="P453" s="3"/>
      <c r="Q453" s="3"/>
      <c r="R453" s="2"/>
      <c r="S453" s="2"/>
      <c r="T453" s="2"/>
      <c r="U453" s="2"/>
      <c r="V453" s="5"/>
      <c r="W453" s="5" t="s">
        <v>281</v>
      </c>
      <c r="X453" s="1463" t="str">
        <f>項目一覧②!$F$139</f>
        <v/>
      </c>
      <c r="Y453" s="1463"/>
      <c r="Z453" s="1463"/>
      <c r="AA453" s="3" t="s">
        <v>254</v>
      </c>
    </row>
    <row r="454" spans="1:27" ht="18" customHeight="1">
      <c r="A454" s="3"/>
      <c r="B454" s="3" t="s">
        <v>258</v>
      </c>
      <c r="C454" s="3"/>
      <c r="D454" s="5" t="s">
        <v>200</v>
      </c>
      <c r="E454" s="1462" t="str">
        <f>項目一覧②!$F$128</f>
        <v/>
      </c>
      <c r="F454" s="1462"/>
      <c r="G454" s="62" t="s">
        <v>256</v>
      </c>
      <c r="H454" s="18" t="str">
        <f>項目一覧②!$F$134</f>
        <v/>
      </c>
      <c r="J454" s="3"/>
      <c r="K454" s="3"/>
      <c r="L454" s="2"/>
      <c r="M454" s="3"/>
      <c r="N454" s="3"/>
      <c r="O454" s="3"/>
      <c r="P454" s="3"/>
      <c r="Q454" s="3"/>
      <c r="R454" s="2"/>
      <c r="S454" s="2"/>
      <c r="T454" s="2"/>
      <c r="U454" s="2"/>
      <c r="V454" s="5"/>
      <c r="W454" s="5" t="s">
        <v>281</v>
      </c>
      <c r="X454" s="1463" t="str">
        <f>項目一覧②!$F$140</f>
        <v/>
      </c>
      <c r="Y454" s="1463"/>
      <c r="Z454" s="1463"/>
      <c r="AA454" s="3" t="s">
        <v>254</v>
      </c>
    </row>
    <row r="455" spans="1:27" ht="18" customHeight="1">
      <c r="A455" s="15"/>
      <c r="B455" s="15" t="s">
        <v>257</v>
      </c>
      <c r="C455" s="15"/>
      <c r="D455" s="5" t="s">
        <v>200</v>
      </c>
      <c r="E455" s="1462" t="str">
        <f>項目一覧②!$F$129</f>
        <v/>
      </c>
      <c r="F455" s="1462"/>
      <c r="G455" s="62" t="s">
        <v>256</v>
      </c>
      <c r="H455" s="18" t="str">
        <f>項目一覧②!$F$135</f>
        <v/>
      </c>
      <c r="J455" s="15"/>
      <c r="K455" s="15"/>
      <c r="L455" s="2"/>
      <c r="M455" s="15"/>
      <c r="N455" s="15"/>
      <c r="O455" s="15"/>
      <c r="P455" s="15"/>
      <c r="Q455" s="15"/>
      <c r="R455" s="2"/>
      <c r="S455" s="2"/>
      <c r="T455" s="2"/>
      <c r="U455" s="2"/>
      <c r="V455" s="5"/>
      <c r="W455" s="5" t="s">
        <v>281</v>
      </c>
      <c r="X455" s="1467" t="str">
        <f>項目一覧②!$F$141</f>
        <v/>
      </c>
      <c r="Y455" s="1467"/>
      <c r="Z455" s="1467"/>
      <c r="AA455" s="3" t="s">
        <v>254</v>
      </c>
    </row>
    <row r="456" spans="1:27" ht="17.100000000000001" customHeight="1">
      <c r="A456" s="17" t="s">
        <v>277</v>
      </c>
      <c r="B456" s="16" t="s">
        <v>253</v>
      </c>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ht="17.100000000000001" customHeight="1">
      <c r="A457" s="6"/>
      <c r="B457" s="3"/>
      <c r="C457" s="3"/>
      <c r="D457" s="3"/>
      <c r="E457" s="3"/>
      <c r="F457" s="1464" t="str">
        <f>項目一覧②!$F$142</f>
        <v/>
      </c>
      <c r="G457" s="1464"/>
      <c r="H457" s="1464"/>
      <c r="I457" s="1464"/>
      <c r="J457" s="1464"/>
      <c r="K457" s="1464"/>
      <c r="L457" s="1464"/>
      <c r="M457" s="1464"/>
      <c r="N457" s="1464"/>
      <c r="O457" s="1464"/>
      <c r="P457" s="1464"/>
      <c r="Q457" s="1464"/>
      <c r="R457" s="1464"/>
      <c r="S457" s="1464"/>
      <c r="T457" s="1464"/>
      <c r="U457" s="1464"/>
      <c r="V457" s="1464"/>
      <c r="W457" s="1464"/>
      <c r="X457" s="1464"/>
      <c r="Y457" s="1464"/>
      <c r="Z457" s="1464"/>
      <c r="AA457" s="1464"/>
    </row>
    <row r="458" spans="1:27" ht="17.100000000000001" customHeight="1">
      <c r="A458" s="15"/>
      <c r="B458" s="15"/>
      <c r="C458" s="15"/>
      <c r="D458" s="15"/>
      <c r="E458" s="15"/>
      <c r="F458" s="1465"/>
      <c r="G458" s="1465"/>
      <c r="H458" s="1465"/>
      <c r="I458" s="1465"/>
      <c r="J458" s="1465"/>
      <c r="K458" s="1465"/>
      <c r="L458" s="1465"/>
      <c r="M458" s="1465"/>
      <c r="N458" s="1465"/>
      <c r="O458" s="1465"/>
      <c r="P458" s="1465"/>
      <c r="Q458" s="1465"/>
      <c r="R458" s="1465"/>
      <c r="S458" s="1465"/>
      <c r="T458" s="1465"/>
      <c r="U458" s="1465"/>
      <c r="V458" s="1465"/>
      <c r="W458" s="1465"/>
      <c r="X458" s="1465"/>
      <c r="Y458" s="1465"/>
      <c r="Z458" s="1465"/>
      <c r="AA458" s="1465"/>
    </row>
    <row r="459" spans="1:27" ht="17.100000000000001" customHeight="1">
      <c r="A459" s="6" t="s">
        <v>277</v>
      </c>
      <c r="B459" s="3" t="s">
        <v>252</v>
      </c>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7.100000000000001" customHeight="1">
      <c r="A460" s="3"/>
      <c r="B460" s="3"/>
      <c r="C460" s="3"/>
      <c r="D460" s="3"/>
      <c r="E460" s="3"/>
      <c r="F460" s="1464" t="str">
        <f>項目一覧②!$F$143</f>
        <v/>
      </c>
      <c r="G460" s="1464"/>
      <c r="H460" s="1464"/>
      <c r="I460" s="1464"/>
      <c r="J460" s="1464"/>
      <c r="K460" s="1464"/>
      <c r="L460" s="1464"/>
      <c r="M460" s="1464"/>
      <c r="N460" s="1464"/>
      <c r="O460" s="1464"/>
      <c r="P460" s="1464"/>
      <c r="Q460" s="1464"/>
      <c r="R460" s="1464"/>
      <c r="S460" s="1464"/>
      <c r="T460" s="1464"/>
      <c r="U460" s="1464"/>
      <c r="V460" s="1464"/>
      <c r="W460" s="1464"/>
      <c r="X460" s="1464"/>
      <c r="Y460" s="1464"/>
      <c r="Z460" s="1464"/>
      <c r="AA460" s="1464"/>
    </row>
    <row r="461" spans="1:27" ht="17.100000000000001" customHeight="1">
      <c r="A461" s="15"/>
      <c r="B461" s="15"/>
      <c r="C461" s="15"/>
      <c r="D461" s="15"/>
      <c r="E461" s="15"/>
      <c r="F461" s="1465"/>
      <c r="G461" s="1465"/>
      <c r="H461" s="1465"/>
      <c r="I461" s="1465"/>
      <c r="J461" s="1465"/>
      <c r="K461" s="1465"/>
      <c r="L461" s="1465"/>
      <c r="M461" s="1465"/>
      <c r="N461" s="1465"/>
      <c r="O461" s="1465"/>
      <c r="P461" s="1465"/>
      <c r="Q461" s="1465"/>
      <c r="R461" s="1465"/>
      <c r="S461" s="1465"/>
      <c r="T461" s="1465"/>
      <c r="U461" s="1465"/>
      <c r="V461" s="1465"/>
      <c r="W461" s="1465"/>
      <c r="X461" s="1465"/>
      <c r="Y461" s="1465"/>
      <c r="Z461" s="1465"/>
      <c r="AA461" s="1465"/>
    </row>
    <row r="462" spans="1:27" ht="15.9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95" customHeight="1">
      <c r="A463" s="1468" t="s">
        <v>279</v>
      </c>
      <c r="B463" s="1468"/>
      <c r="C463" s="1468"/>
      <c r="D463" s="1468"/>
      <c r="E463" s="1468"/>
      <c r="F463" s="1468"/>
      <c r="G463" s="1468"/>
      <c r="H463" s="1468"/>
      <c r="I463" s="1468"/>
      <c r="J463" s="1468"/>
      <c r="K463" s="1468"/>
      <c r="L463" s="1468"/>
      <c r="M463" s="1468"/>
      <c r="N463" s="1468"/>
      <c r="O463" s="1468"/>
      <c r="P463" s="1468"/>
      <c r="Q463" s="1468"/>
      <c r="R463" s="1468"/>
      <c r="S463" s="1468"/>
      <c r="T463" s="1468"/>
      <c r="U463" s="1468"/>
      <c r="V463" s="1468"/>
      <c r="W463" s="1468"/>
      <c r="X463" s="1468"/>
      <c r="Y463" s="1468"/>
      <c r="Z463" s="1468"/>
      <c r="AA463" s="1468"/>
    </row>
    <row r="464" spans="1:27" ht="15.95" customHeight="1">
      <c r="A464" s="15"/>
      <c r="B464" s="15" t="s">
        <v>278</v>
      </c>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row>
    <row r="465" spans="1:28" ht="18" customHeight="1">
      <c r="A465" s="22" t="s">
        <v>277</v>
      </c>
      <c r="B465" s="20" t="s">
        <v>134</v>
      </c>
      <c r="C465" s="20"/>
      <c r="D465" s="20"/>
      <c r="E465" s="20"/>
      <c r="F465" s="20"/>
      <c r="G465" s="24"/>
      <c r="H465" s="20"/>
      <c r="I465" s="20"/>
      <c r="J465" s="20"/>
      <c r="K465" s="20"/>
      <c r="L465" s="1479">
        <f>項目一覧②!$F$144</f>
        <v>1</v>
      </c>
      <c r="M465" s="1479"/>
      <c r="N465" s="20"/>
      <c r="O465" s="20"/>
      <c r="P465" s="20"/>
      <c r="Q465" s="20"/>
      <c r="R465" s="20"/>
      <c r="S465" s="20"/>
      <c r="T465" s="20"/>
      <c r="U465" s="20"/>
      <c r="V465" s="20"/>
      <c r="W465" s="20"/>
      <c r="X465" s="20"/>
      <c r="Y465" s="20"/>
      <c r="Z465" s="20"/>
      <c r="AA465" s="20"/>
    </row>
    <row r="466" spans="1:28" ht="18" customHeight="1">
      <c r="A466" s="22" t="s">
        <v>277</v>
      </c>
      <c r="B466" s="20" t="s">
        <v>276</v>
      </c>
      <c r="C466" s="20"/>
      <c r="D466" s="20"/>
      <c r="E466" s="20"/>
      <c r="F466" s="20"/>
      <c r="G466" s="2"/>
      <c r="H466" s="2"/>
      <c r="I466" s="20"/>
      <c r="J466" s="20"/>
      <c r="K466" s="1458" t="str">
        <f>項目一覧②!$F$145</f>
        <v/>
      </c>
      <c r="L466" s="1458"/>
      <c r="M466" s="1458"/>
      <c r="N466" s="20" t="s">
        <v>275</v>
      </c>
      <c r="O466" s="20"/>
      <c r="P466" s="20"/>
      <c r="Q466" s="20"/>
      <c r="R466" s="20"/>
      <c r="S466" s="20"/>
      <c r="T466" s="20"/>
      <c r="U466" s="20"/>
      <c r="V466" s="20"/>
      <c r="W466" s="20"/>
      <c r="X466" s="20"/>
      <c r="Y466" s="20"/>
      <c r="Z466" s="20"/>
      <c r="AA466" s="20"/>
    </row>
    <row r="467" spans="1:28" ht="18" customHeight="1">
      <c r="A467" s="22" t="s">
        <v>271</v>
      </c>
      <c r="B467" s="20" t="s">
        <v>274</v>
      </c>
      <c r="C467" s="20"/>
      <c r="D467" s="20"/>
      <c r="E467" s="20"/>
      <c r="F467" s="20"/>
      <c r="G467" s="20"/>
      <c r="H467" s="20"/>
      <c r="I467" s="20"/>
      <c r="J467" s="1473" t="str">
        <f>項目一覧②!$F$146</f>
        <v/>
      </c>
      <c r="K467" s="1473"/>
      <c r="L467" s="1473"/>
      <c r="M467" s="1473"/>
      <c r="N467" s="25" t="s">
        <v>269</v>
      </c>
      <c r="O467" s="20"/>
      <c r="P467" s="20"/>
      <c r="Q467" s="20"/>
      <c r="R467" s="20"/>
      <c r="S467" s="20"/>
      <c r="T467" s="20"/>
      <c r="U467" s="20"/>
      <c r="V467" s="20"/>
      <c r="W467" s="20"/>
      <c r="X467" s="20"/>
      <c r="Y467" s="20"/>
      <c r="Z467" s="20"/>
      <c r="AA467" s="20"/>
    </row>
    <row r="468" spans="1:28" ht="18" customHeight="1">
      <c r="A468" s="22" t="s">
        <v>271</v>
      </c>
      <c r="B468" s="20" t="s">
        <v>273</v>
      </c>
      <c r="C468" s="20"/>
      <c r="D468" s="20"/>
      <c r="E468" s="20"/>
      <c r="F468" s="20"/>
      <c r="G468" s="20"/>
      <c r="H468" s="20"/>
      <c r="I468" s="20"/>
      <c r="J468" s="1473" t="str">
        <f>項目一覧②!$F$147</f>
        <v/>
      </c>
      <c r="K468" s="1473"/>
      <c r="L468" s="1473"/>
      <c r="M468" s="1473"/>
      <c r="N468" s="4" t="s">
        <v>269</v>
      </c>
      <c r="O468" s="20"/>
      <c r="P468" s="20"/>
      <c r="Q468" s="20"/>
      <c r="R468" s="20"/>
      <c r="S468" s="20"/>
      <c r="T468" s="20"/>
      <c r="U468" s="20"/>
      <c r="V468" s="20"/>
      <c r="W468" s="20"/>
      <c r="X468" s="20"/>
      <c r="Y468" s="20"/>
      <c r="Z468" s="20"/>
      <c r="AA468" s="20"/>
    </row>
    <row r="469" spans="1:28" ht="18" customHeight="1">
      <c r="A469" s="22" t="s">
        <v>271</v>
      </c>
      <c r="B469" s="20" t="s">
        <v>272</v>
      </c>
      <c r="C469" s="20"/>
      <c r="D469" s="20"/>
      <c r="E469" s="20"/>
      <c r="F469" s="20"/>
      <c r="G469" s="20"/>
      <c r="H469" s="20"/>
      <c r="I469" s="20"/>
      <c r="J469" s="1473" t="str">
        <f>項目一覧②!$F$148</f>
        <v/>
      </c>
      <c r="K469" s="1473"/>
      <c r="L469" s="1473"/>
      <c r="M469" s="1473"/>
      <c r="N469" s="25" t="s">
        <v>269</v>
      </c>
      <c r="O469" s="20"/>
      <c r="P469" s="20"/>
      <c r="Q469" s="20"/>
      <c r="R469" s="20"/>
      <c r="S469" s="20"/>
      <c r="T469" s="20"/>
      <c r="U469" s="20"/>
      <c r="V469" s="20"/>
      <c r="W469" s="20"/>
      <c r="X469" s="20"/>
      <c r="Y469" s="20"/>
      <c r="Z469" s="20"/>
      <c r="AA469" s="20"/>
    </row>
    <row r="470" spans="1:28" ht="15.95" customHeight="1">
      <c r="A470" s="17" t="s">
        <v>271</v>
      </c>
      <c r="B470" s="16" t="s">
        <v>270</v>
      </c>
      <c r="C470" s="16"/>
      <c r="D470" s="16"/>
      <c r="E470" s="16"/>
      <c r="F470" s="16"/>
      <c r="G470" s="16"/>
      <c r="H470" s="16"/>
      <c r="I470" s="16"/>
      <c r="O470" s="16"/>
      <c r="P470" s="16"/>
      <c r="Q470" s="16"/>
      <c r="R470" s="16"/>
      <c r="S470" s="16"/>
      <c r="T470" s="16"/>
      <c r="U470" s="16"/>
      <c r="V470" s="16"/>
      <c r="W470" s="16"/>
      <c r="X470" s="16"/>
      <c r="Y470" s="16"/>
      <c r="Z470" s="16"/>
      <c r="AA470" s="16"/>
    </row>
    <row r="471" spans="1:28" ht="15.95" customHeight="1">
      <c r="A471" s="6"/>
      <c r="B471" s="3"/>
      <c r="C471" s="3" t="s">
        <v>2352</v>
      </c>
      <c r="D471" s="3" t="s">
        <v>2353</v>
      </c>
      <c r="E471" s="3"/>
      <c r="F471" s="3"/>
      <c r="G471" s="3"/>
      <c r="H471" s="3"/>
      <c r="I471" s="3"/>
      <c r="J471" s="1475" t="str">
        <f>項目一覧②!$F$149</f>
        <v/>
      </c>
      <c r="K471" s="1475"/>
      <c r="L471" s="1475"/>
      <c r="M471" s="1475"/>
      <c r="N471" s="4" t="s">
        <v>269</v>
      </c>
      <c r="O471" s="3"/>
      <c r="P471" s="3"/>
      <c r="Q471" s="3"/>
      <c r="R471" s="3"/>
      <c r="S471" s="3"/>
      <c r="T471" s="3"/>
      <c r="U471" s="3"/>
      <c r="V471" s="3"/>
      <c r="W471" s="3"/>
      <c r="X471" s="3"/>
      <c r="Y471" s="3"/>
      <c r="Z471" s="3"/>
      <c r="AA471" s="3"/>
    </row>
    <row r="472" spans="1:28" ht="15.95" customHeight="1">
      <c r="A472" s="6"/>
      <c r="B472" s="3"/>
      <c r="C472" s="3" t="s">
        <v>2354</v>
      </c>
      <c r="D472" s="3" t="s">
        <v>2355</v>
      </c>
      <c r="E472" s="3"/>
      <c r="F472" s="3"/>
      <c r="G472" s="3"/>
      <c r="H472" s="3"/>
      <c r="I472" s="3"/>
      <c r="J472" s="19"/>
      <c r="K472" s="19"/>
      <c r="L472" s="19"/>
      <c r="M472" s="19"/>
      <c r="N472" s="4"/>
      <c r="O472" s="4"/>
      <c r="P472" s="3"/>
      <c r="Q472" s="6" t="str">
        <f>IF(項目一覧②!$G$150=TRUE,"■","□")</f>
        <v>□</v>
      </c>
      <c r="R472" s="3" t="s">
        <v>268</v>
      </c>
      <c r="S472" s="3"/>
      <c r="T472" s="6" t="str">
        <f>IF(項目一覧②!$H$151=TRUE,"■","□")</f>
        <v>□</v>
      </c>
      <c r="U472" s="3" t="s">
        <v>267</v>
      </c>
      <c r="V472" s="3"/>
      <c r="W472" s="3"/>
      <c r="X472" s="3"/>
      <c r="Y472" s="3"/>
      <c r="Z472" s="3"/>
      <c r="AA472" s="3"/>
      <c r="AB472" s="2"/>
    </row>
    <row r="473" spans="1:28" ht="15.95" customHeight="1">
      <c r="A473" s="17" t="s">
        <v>277</v>
      </c>
      <c r="B473" s="16" t="s">
        <v>266</v>
      </c>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8" ht="15.95" customHeight="1">
      <c r="A474" s="3"/>
      <c r="B474" s="3"/>
      <c r="C474" s="3"/>
      <c r="D474" s="1468" t="s">
        <v>265</v>
      </c>
      <c r="E474" s="1468"/>
      <c r="F474" s="1468"/>
      <c r="G474" s="1468"/>
      <c r="H474" s="5"/>
      <c r="I474" s="1468" t="s">
        <v>264</v>
      </c>
      <c r="J474" s="1468"/>
      <c r="K474" s="1468"/>
      <c r="L474" s="1468"/>
      <c r="M474" s="1468"/>
      <c r="N474" s="1468"/>
      <c r="O474" s="1468"/>
      <c r="P474" s="1468"/>
      <c r="Q474" s="1468"/>
      <c r="R474" s="1468"/>
      <c r="S474" s="1468"/>
      <c r="T474" s="1468"/>
      <c r="U474" s="1468"/>
      <c r="V474" s="5"/>
      <c r="W474" s="5" t="s">
        <v>281</v>
      </c>
      <c r="X474" s="1468" t="s">
        <v>291</v>
      </c>
      <c r="Y474" s="1468"/>
      <c r="Z474" s="1468"/>
      <c r="AA474" s="3" t="s">
        <v>290</v>
      </c>
    </row>
    <row r="475" spans="1:28" ht="18" customHeight="1">
      <c r="A475" s="3"/>
      <c r="B475" s="3" t="s">
        <v>262</v>
      </c>
      <c r="C475" s="3"/>
      <c r="D475" s="5" t="s">
        <v>200</v>
      </c>
      <c r="E475" s="1462" t="str">
        <f>項目一覧②!$F$151</f>
        <v/>
      </c>
      <c r="F475" s="1462"/>
      <c r="G475" s="62" t="s">
        <v>256</v>
      </c>
      <c r="H475" s="18" t="str">
        <f>項目一覧②!$F$157</f>
        <v/>
      </c>
      <c r="I475" s="41"/>
      <c r="J475" s="18"/>
      <c r="K475" s="3"/>
      <c r="L475" s="2"/>
      <c r="M475" s="3"/>
      <c r="N475" s="3"/>
      <c r="O475" s="3"/>
      <c r="P475" s="3"/>
      <c r="Q475" s="3"/>
      <c r="R475" s="2"/>
      <c r="S475" s="2"/>
      <c r="T475" s="2"/>
      <c r="U475" s="2"/>
      <c r="V475" s="5"/>
      <c r="W475" s="5" t="s">
        <v>281</v>
      </c>
      <c r="X475" s="1463" t="str">
        <f>項目一覧②!$F$163</f>
        <v/>
      </c>
      <c r="Y475" s="1463"/>
      <c r="Z475" s="1463"/>
      <c r="AA475" s="3" t="s">
        <v>254</v>
      </c>
    </row>
    <row r="476" spans="1:28" ht="18" customHeight="1">
      <c r="A476" s="3"/>
      <c r="B476" s="3" t="s">
        <v>288</v>
      </c>
      <c r="C476" s="3"/>
      <c r="D476" s="5" t="s">
        <v>200</v>
      </c>
      <c r="E476" s="1462" t="str">
        <f>項目一覧②!$F$152</f>
        <v/>
      </c>
      <c r="F476" s="1462"/>
      <c r="G476" s="62" t="s">
        <v>256</v>
      </c>
      <c r="H476" s="18" t="str">
        <f>項目一覧②!$F$158</f>
        <v/>
      </c>
      <c r="I476" s="41"/>
      <c r="J476" s="18"/>
      <c r="K476" s="3"/>
      <c r="L476" s="2"/>
      <c r="M476" s="3"/>
      <c r="N476" s="3"/>
      <c r="O476" s="3"/>
      <c r="P476" s="3"/>
      <c r="Q476" s="3"/>
      <c r="R476" s="2"/>
      <c r="S476" s="2"/>
      <c r="T476" s="2"/>
      <c r="U476" s="2"/>
      <c r="V476" s="5"/>
      <c r="W476" s="5" t="s">
        <v>281</v>
      </c>
      <c r="X476" s="1463" t="str">
        <f>項目一覧②!$F$164</f>
        <v/>
      </c>
      <c r="Y476" s="1463"/>
      <c r="Z476" s="1463"/>
      <c r="AA476" s="3" t="s">
        <v>254</v>
      </c>
    </row>
    <row r="477" spans="1:28" ht="18" customHeight="1">
      <c r="A477" s="3"/>
      <c r="B477" s="3" t="s">
        <v>260</v>
      </c>
      <c r="C477" s="3"/>
      <c r="D477" s="5" t="s">
        <v>200</v>
      </c>
      <c r="E477" s="1462" t="str">
        <f>項目一覧②!$F$153</f>
        <v/>
      </c>
      <c r="F477" s="1462"/>
      <c r="G477" s="62" t="s">
        <v>256</v>
      </c>
      <c r="H477" s="18" t="str">
        <f>項目一覧②!$F$159</f>
        <v/>
      </c>
      <c r="I477" s="41"/>
      <c r="J477" s="18"/>
      <c r="K477" s="3"/>
      <c r="L477" s="2"/>
      <c r="M477" s="3"/>
      <c r="N477" s="3"/>
      <c r="O477" s="3"/>
      <c r="P477" s="3"/>
      <c r="Q477" s="3"/>
      <c r="R477" s="2"/>
      <c r="S477" s="2"/>
      <c r="T477" s="2"/>
      <c r="U477" s="2"/>
      <c r="V477" s="5"/>
      <c r="W477" s="5" t="s">
        <v>281</v>
      </c>
      <c r="X477" s="1463" t="str">
        <f>項目一覧②!$F$165</f>
        <v/>
      </c>
      <c r="Y477" s="1463"/>
      <c r="Z477" s="1463"/>
      <c r="AA477" s="3" t="s">
        <v>254</v>
      </c>
    </row>
    <row r="478" spans="1:28" ht="18" customHeight="1">
      <c r="A478" s="3"/>
      <c r="B478" s="3" t="s">
        <v>259</v>
      </c>
      <c r="C478" s="3"/>
      <c r="D478" s="5" t="s">
        <v>200</v>
      </c>
      <c r="E478" s="1462" t="str">
        <f>項目一覧②!$F$154</f>
        <v/>
      </c>
      <c r="F478" s="1462"/>
      <c r="G478" s="62" t="s">
        <v>256</v>
      </c>
      <c r="H478" s="18" t="str">
        <f>項目一覧②!$F$160</f>
        <v/>
      </c>
      <c r="I478" s="41"/>
      <c r="J478" s="18"/>
      <c r="K478" s="3"/>
      <c r="L478" s="2"/>
      <c r="M478" s="3"/>
      <c r="N478" s="3"/>
      <c r="O478" s="3"/>
      <c r="P478" s="3"/>
      <c r="Q478" s="3"/>
      <c r="R478" s="2"/>
      <c r="S478" s="2"/>
      <c r="T478" s="2"/>
      <c r="U478" s="2"/>
      <c r="V478" s="5"/>
      <c r="W478" s="5" t="s">
        <v>281</v>
      </c>
      <c r="X478" s="1463" t="str">
        <f>項目一覧②!$F$166</f>
        <v/>
      </c>
      <c r="Y478" s="1463"/>
      <c r="Z478" s="1463"/>
      <c r="AA478" s="3" t="s">
        <v>254</v>
      </c>
    </row>
    <row r="479" spans="1:28" ht="18" customHeight="1">
      <c r="A479" s="3"/>
      <c r="B479" s="3" t="s">
        <v>258</v>
      </c>
      <c r="C479" s="3"/>
      <c r="D479" s="5" t="s">
        <v>200</v>
      </c>
      <c r="E479" s="1462" t="str">
        <f>項目一覧②!$F$155</f>
        <v/>
      </c>
      <c r="F479" s="1462"/>
      <c r="G479" s="62" t="s">
        <v>256</v>
      </c>
      <c r="H479" s="18" t="str">
        <f>項目一覧②!$F$161</f>
        <v/>
      </c>
      <c r="I479" s="41"/>
      <c r="J479" s="18"/>
      <c r="K479" s="3"/>
      <c r="L479" s="2"/>
      <c r="M479" s="3"/>
      <c r="N479" s="3"/>
      <c r="O479" s="3"/>
      <c r="P479" s="3"/>
      <c r="Q479" s="3"/>
      <c r="R479" s="2"/>
      <c r="S479" s="2"/>
      <c r="T479" s="2"/>
      <c r="U479" s="2"/>
      <c r="V479" s="5"/>
      <c r="W479" s="5" t="s">
        <v>281</v>
      </c>
      <c r="X479" s="1463" t="str">
        <f>項目一覧②!$F$167</f>
        <v/>
      </c>
      <c r="Y479" s="1463"/>
      <c r="Z479" s="1463"/>
      <c r="AA479" s="3" t="s">
        <v>254</v>
      </c>
    </row>
    <row r="480" spans="1:28" ht="18" customHeight="1">
      <c r="A480" s="15"/>
      <c r="B480" s="15" t="s">
        <v>257</v>
      </c>
      <c r="C480" s="15"/>
      <c r="D480" s="5" t="s">
        <v>200</v>
      </c>
      <c r="E480" s="1462" t="str">
        <f>項目一覧②!$F$156</f>
        <v/>
      </c>
      <c r="F480" s="1462"/>
      <c r="G480" s="62" t="s">
        <v>256</v>
      </c>
      <c r="H480" s="18" t="str">
        <f>項目一覧②!$F$162</f>
        <v/>
      </c>
      <c r="I480" s="41"/>
      <c r="J480" s="27"/>
      <c r="K480" s="15"/>
      <c r="L480" s="2"/>
      <c r="M480" s="15"/>
      <c r="N480" s="15"/>
      <c r="O480" s="15"/>
      <c r="P480" s="15"/>
      <c r="Q480" s="15"/>
      <c r="R480" s="2"/>
      <c r="S480" s="2"/>
      <c r="T480" s="2"/>
      <c r="U480" s="2"/>
      <c r="V480" s="5"/>
      <c r="W480" s="5" t="s">
        <v>281</v>
      </c>
      <c r="X480" s="1467" t="str">
        <f>項目一覧②!$F$168</f>
        <v/>
      </c>
      <c r="Y480" s="1467"/>
      <c r="Z480" s="1467"/>
      <c r="AA480" s="3" t="s">
        <v>254</v>
      </c>
    </row>
    <row r="481" spans="1:27" ht="17.100000000000001" customHeight="1">
      <c r="A481" s="17" t="s">
        <v>277</v>
      </c>
      <c r="B481" s="16" t="s">
        <v>253</v>
      </c>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ht="17.100000000000001" customHeight="1">
      <c r="A482" s="6"/>
      <c r="B482" s="3"/>
      <c r="C482" s="3"/>
      <c r="D482" s="3"/>
      <c r="E482" s="3"/>
      <c r="F482" s="1464" t="str">
        <f>項目一覧②!$F$169</f>
        <v/>
      </c>
      <c r="G482" s="1464"/>
      <c r="H482" s="1464"/>
      <c r="I482" s="1464"/>
      <c r="J482" s="1464"/>
      <c r="K482" s="1464"/>
      <c r="L482" s="1464"/>
      <c r="M482" s="1464"/>
      <c r="N482" s="1464"/>
      <c r="O482" s="1464"/>
      <c r="P482" s="1464"/>
      <c r="Q482" s="1464"/>
      <c r="R482" s="1464"/>
      <c r="S482" s="1464"/>
      <c r="T482" s="1464"/>
      <c r="U482" s="1464"/>
      <c r="V482" s="1464"/>
      <c r="W482" s="1464"/>
      <c r="X482" s="1464"/>
      <c r="Y482" s="1464"/>
      <c r="Z482" s="1464"/>
      <c r="AA482" s="1464"/>
    </row>
    <row r="483" spans="1:27" ht="17.100000000000001" customHeight="1">
      <c r="A483" s="15"/>
      <c r="B483" s="15"/>
      <c r="C483" s="15"/>
      <c r="D483" s="15"/>
      <c r="E483" s="15"/>
      <c r="F483" s="1465"/>
      <c r="G483" s="1465"/>
      <c r="H483" s="1465"/>
      <c r="I483" s="1465"/>
      <c r="J483" s="1465"/>
      <c r="K483" s="1465"/>
      <c r="L483" s="1465"/>
      <c r="M483" s="1465"/>
      <c r="N483" s="1465"/>
      <c r="O483" s="1465"/>
      <c r="P483" s="1465"/>
      <c r="Q483" s="1465"/>
      <c r="R483" s="1465"/>
      <c r="S483" s="1465"/>
      <c r="T483" s="1465"/>
      <c r="U483" s="1465"/>
      <c r="V483" s="1465"/>
      <c r="W483" s="1465"/>
      <c r="X483" s="1465"/>
      <c r="Y483" s="1465"/>
      <c r="Z483" s="1465"/>
      <c r="AA483" s="1465"/>
    </row>
    <row r="484" spans="1:27" ht="15.95" customHeight="1">
      <c r="A484" s="6" t="s">
        <v>277</v>
      </c>
      <c r="B484" s="3" t="s">
        <v>252</v>
      </c>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7.100000000000001" customHeight="1">
      <c r="A485" s="3"/>
      <c r="B485" s="3"/>
      <c r="C485" s="3"/>
      <c r="D485" s="3"/>
      <c r="E485" s="3"/>
      <c r="F485" s="1464" t="str">
        <f>項目一覧②!$F$170</f>
        <v/>
      </c>
      <c r="G485" s="1464"/>
      <c r="H485" s="1464"/>
      <c r="I485" s="1464"/>
      <c r="J485" s="1464"/>
      <c r="K485" s="1464"/>
      <c r="L485" s="1464"/>
      <c r="M485" s="1464"/>
      <c r="N485" s="1464"/>
      <c r="O485" s="1464"/>
      <c r="P485" s="1464"/>
      <c r="Q485" s="1464"/>
      <c r="R485" s="1464"/>
      <c r="S485" s="1464"/>
      <c r="T485" s="1464"/>
      <c r="U485" s="1464"/>
      <c r="V485" s="1464"/>
      <c r="W485" s="1464"/>
      <c r="X485" s="1464"/>
      <c r="Y485" s="1464"/>
      <c r="Z485" s="1464"/>
      <c r="AA485" s="1464"/>
    </row>
    <row r="486" spans="1:27" ht="18" customHeight="1">
      <c r="A486" s="15"/>
      <c r="B486" s="15"/>
      <c r="C486" s="15"/>
      <c r="D486" s="15"/>
      <c r="E486" s="15"/>
      <c r="F486" s="1465"/>
      <c r="G486" s="1465"/>
      <c r="H486" s="1465"/>
      <c r="I486" s="1465"/>
      <c r="J486" s="1465"/>
      <c r="K486" s="1465"/>
      <c r="L486" s="1465"/>
      <c r="M486" s="1465"/>
      <c r="N486" s="1465"/>
      <c r="O486" s="1465"/>
      <c r="P486" s="1465"/>
      <c r="Q486" s="1465"/>
      <c r="R486" s="1465"/>
      <c r="S486" s="1465"/>
      <c r="T486" s="1465"/>
      <c r="U486" s="1465"/>
      <c r="V486" s="1465"/>
      <c r="W486" s="1465"/>
      <c r="X486" s="1465"/>
      <c r="Y486" s="1465"/>
      <c r="Z486" s="1465"/>
      <c r="AA486" s="1465"/>
    </row>
    <row r="487" spans="1:27" ht="18" customHeight="1">
      <c r="A487" s="3"/>
      <c r="B487" s="3"/>
      <c r="C487" s="3"/>
      <c r="D487" s="3"/>
      <c r="E487" s="3"/>
      <c r="F487" s="746"/>
      <c r="G487" s="746"/>
      <c r="H487" s="746"/>
      <c r="I487" s="746"/>
      <c r="J487" s="746"/>
      <c r="K487" s="746"/>
      <c r="L487" s="746"/>
      <c r="M487" s="746"/>
      <c r="N487" s="746"/>
      <c r="O487" s="746"/>
      <c r="P487" s="746"/>
      <c r="Q487" s="746"/>
      <c r="R487" s="746"/>
      <c r="S487" s="746"/>
      <c r="T487" s="746"/>
      <c r="U487" s="746"/>
      <c r="V487" s="746"/>
      <c r="W487" s="746"/>
      <c r="X487" s="746"/>
      <c r="Y487" s="746"/>
      <c r="Z487" s="746"/>
      <c r="AA487" s="746"/>
    </row>
    <row r="488" spans="1:27" ht="15.95" customHeight="1">
      <c r="A488" s="1468" t="s">
        <v>279</v>
      </c>
      <c r="B488" s="1468"/>
      <c r="C488" s="1468"/>
      <c r="D488" s="1468"/>
      <c r="E488" s="1468"/>
      <c r="F488" s="1468"/>
      <c r="G488" s="1468"/>
      <c r="H488" s="1468"/>
      <c r="I488" s="1468"/>
      <c r="J488" s="1468"/>
      <c r="K488" s="1468"/>
      <c r="L488" s="1468"/>
      <c r="M488" s="1468"/>
      <c r="N488" s="1468"/>
      <c r="O488" s="1468"/>
      <c r="P488" s="1468"/>
      <c r="Q488" s="1468"/>
      <c r="R488" s="1468"/>
      <c r="S488" s="1468"/>
      <c r="T488" s="1468"/>
      <c r="U488" s="1468"/>
      <c r="V488" s="1468"/>
      <c r="W488" s="1468"/>
      <c r="X488" s="1468"/>
      <c r="Y488" s="1468"/>
      <c r="Z488" s="1468"/>
      <c r="AA488" s="1468"/>
    </row>
    <row r="489" spans="1:27" ht="15.95" customHeight="1">
      <c r="A489" s="15"/>
      <c r="B489" s="15" t="s">
        <v>278</v>
      </c>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row>
    <row r="490" spans="1:27" ht="18" customHeight="1">
      <c r="A490" s="22" t="s">
        <v>277</v>
      </c>
      <c r="B490" s="20" t="s">
        <v>134</v>
      </c>
      <c r="C490" s="20"/>
      <c r="D490" s="20"/>
      <c r="E490" s="20"/>
      <c r="F490" s="20"/>
      <c r="G490" s="24"/>
      <c r="H490" s="20"/>
      <c r="I490" s="20"/>
      <c r="J490" s="20"/>
      <c r="K490" s="20"/>
      <c r="L490" s="1479">
        <f>項目一覧②!$F$171</f>
        <v>1</v>
      </c>
      <c r="M490" s="1479"/>
      <c r="N490" s="20"/>
      <c r="O490" s="20"/>
      <c r="P490" s="20"/>
      <c r="Q490" s="20"/>
      <c r="R490" s="20"/>
      <c r="S490" s="20"/>
      <c r="T490" s="20"/>
      <c r="U490" s="20"/>
      <c r="V490" s="20"/>
      <c r="W490" s="20"/>
      <c r="X490" s="20"/>
      <c r="Y490" s="20"/>
      <c r="Z490" s="20"/>
      <c r="AA490" s="20"/>
    </row>
    <row r="491" spans="1:27" ht="18" customHeight="1">
      <c r="A491" s="22" t="s">
        <v>277</v>
      </c>
      <c r="B491" s="20" t="s">
        <v>276</v>
      </c>
      <c r="C491" s="20"/>
      <c r="D491" s="20"/>
      <c r="E491" s="20"/>
      <c r="F491" s="20"/>
      <c r="G491" s="2"/>
      <c r="H491" s="2"/>
      <c r="I491" s="20"/>
      <c r="J491" s="1469" t="str">
        <f>項目一覧②!$F$172</f>
        <v/>
      </c>
      <c r="K491" s="1469"/>
      <c r="L491" s="1469"/>
      <c r="M491" s="1469"/>
      <c r="N491" s="26" t="s">
        <v>275</v>
      </c>
      <c r="O491" s="20"/>
      <c r="P491" s="20"/>
      <c r="Q491" s="20"/>
      <c r="R491" s="20"/>
      <c r="S491" s="20"/>
      <c r="T491" s="20"/>
      <c r="U491" s="20"/>
      <c r="V491" s="20"/>
      <c r="W491" s="20"/>
      <c r="X491" s="20"/>
      <c r="Y491" s="20"/>
      <c r="Z491" s="20"/>
      <c r="AA491" s="20"/>
    </row>
    <row r="492" spans="1:27" ht="18" customHeight="1">
      <c r="A492" s="22" t="s">
        <v>271</v>
      </c>
      <c r="B492" s="20" t="s">
        <v>274</v>
      </c>
      <c r="C492" s="20"/>
      <c r="D492" s="20"/>
      <c r="E492" s="20"/>
      <c r="F492" s="20"/>
      <c r="G492" s="20"/>
      <c r="H492" s="20"/>
      <c r="I492" s="20"/>
      <c r="J492" s="1473" t="str">
        <f>項目一覧②!$F$173</f>
        <v/>
      </c>
      <c r="K492" s="1473"/>
      <c r="L492" s="1473"/>
      <c r="M492" s="1473"/>
      <c r="N492" s="25" t="s">
        <v>292</v>
      </c>
      <c r="O492" s="20"/>
      <c r="P492" s="20"/>
      <c r="Q492" s="20"/>
      <c r="R492" s="20"/>
      <c r="S492" s="20"/>
      <c r="T492" s="20"/>
      <c r="U492" s="20"/>
      <c r="V492" s="20"/>
      <c r="W492" s="20"/>
      <c r="X492" s="20"/>
      <c r="Y492" s="20"/>
      <c r="Z492" s="20"/>
      <c r="AA492" s="20"/>
    </row>
    <row r="493" spans="1:27" ht="18" customHeight="1">
      <c r="A493" s="22" t="s">
        <v>271</v>
      </c>
      <c r="B493" s="20" t="s">
        <v>273</v>
      </c>
      <c r="C493" s="20"/>
      <c r="D493" s="20"/>
      <c r="E493" s="20"/>
      <c r="F493" s="20"/>
      <c r="G493" s="20"/>
      <c r="H493" s="20"/>
      <c r="I493" s="20"/>
      <c r="J493" s="1473" t="str">
        <f>項目一覧②!$F$174</f>
        <v/>
      </c>
      <c r="K493" s="1473"/>
      <c r="L493" s="1473"/>
      <c r="M493" s="1473"/>
      <c r="N493" s="4" t="s">
        <v>292</v>
      </c>
      <c r="O493" s="20"/>
      <c r="P493" s="20"/>
      <c r="Q493" s="20"/>
      <c r="R493" s="20"/>
      <c r="S493" s="20"/>
      <c r="T493" s="20"/>
      <c r="U493" s="20"/>
      <c r="V493" s="20"/>
      <c r="W493" s="20"/>
      <c r="X493" s="20"/>
      <c r="Y493" s="20"/>
      <c r="Z493" s="20"/>
      <c r="AA493" s="20"/>
    </row>
    <row r="494" spans="1:27" ht="18" customHeight="1">
      <c r="A494" s="22" t="s">
        <v>271</v>
      </c>
      <c r="B494" s="20" t="s">
        <v>272</v>
      </c>
      <c r="C494" s="20"/>
      <c r="D494" s="20"/>
      <c r="E494" s="20"/>
      <c r="F494" s="20"/>
      <c r="G494" s="20"/>
      <c r="H494" s="20"/>
      <c r="I494" s="20"/>
      <c r="J494" s="1473" t="str">
        <f>項目一覧②!$F$175</f>
        <v/>
      </c>
      <c r="K494" s="1473"/>
      <c r="L494" s="1473"/>
      <c r="M494" s="1473"/>
      <c r="N494" s="25" t="s">
        <v>292</v>
      </c>
      <c r="O494" s="20"/>
      <c r="P494" s="20"/>
      <c r="Q494" s="20"/>
      <c r="R494" s="20"/>
      <c r="S494" s="20"/>
      <c r="T494" s="20"/>
      <c r="U494" s="20"/>
      <c r="V494" s="20"/>
      <c r="W494" s="20"/>
      <c r="X494" s="20"/>
      <c r="Y494" s="20"/>
      <c r="Z494" s="20"/>
      <c r="AA494" s="20"/>
    </row>
    <row r="495" spans="1:27" ht="17.100000000000001" customHeight="1">
      <c r="A495" s="17" t="s">
        <v>271</v>
      </c>
      <c r="B495" s="16" t="s">
        <v>270</v>
      </c>
      <c r="C495" s="16"/>
      <c r="D495" s="16"/>
      <c r="E495" s="16"/>
      <c r="F495" s="16"/>
      <c r="G495" s="16"/>
      <c r="H495" s="16"/>
      <c r="I495" s="16"/>
      <c r="O495" s="16"/>
      <c r="P495" s="16"/>
      <c r="Q495" s="16"/>
      <c r="R495" s="16"/>
      <c r="S495" s="16"/>
      <c r="T495" s="16"/>
      <c r="U495" s="16"/>
      <c r="V495" s="16"/>
      <c r="W495" s="16"/>
      <c r="X495" s="16"/>
      <c r="Y495" s="16"/>
      <c r="Z495" s="16"/>
      <c r="AA495" s="16"/>
    </row>
    <row r="496" spans="1:27" ht="17.100000000000001" customHeight="1">
      <c r="A496" s="6"/>
      <c r="B496" s="3"/>
      <c r="C496" s="3" t="s">
        <v>2352</v>
      </c>
      <c r="D496" s="3" t="s">
        <v>2353</v>
      </c>
      <c r="E496" s="3"/>
      <c r="F496" s="3"/>
      <c r="G496" s="3"/>
      <c r="H496" s="3"/>
      <c r="I496" s="3"/>
      <c r="J496" s="1475" t="str">
        <f>項目一覧②!$F$176</f>
        <v/>
      </c>
      <c r="K496" s="1475"/>
      <c r="L496" s="1475"/>
      <c r="M496" s="1475"/>
      <c r="N496" s="4" t="s">
        <v>269</v>
      </c>
      <c r="O496" s="3"/>
      <c r="P496" s="3"/>
      <c r="Q496" s="3"/>
      <c r="R496" s="3"/>
      <c r="S496" s="3"/>
      <c r="T496" s="3"/>
      <c r="U496" s="3"/>
      <c r="V496" s="3"/>
      <c r="W496" s="3"/>
      <c r="X496" s="3"/>
      <c r="Y496" s="3"/>
      <c r="Z496" s="3"/>
      <c r="AA496" s="3"/>
    </row>
    <row r="497" spans="1:27" ht="17.100000000000001" customHeight="1">
      <c r="A497" s="6"/>
      <c r="B497" s="3"/>
      <c r="C497" s="3" t="s">
        <v>2354</v>
      </c>
      <c r="D497" s="3" t="s">
        <v>2355</v>
      </c>
      <c r="E497" s="3"/>
      <c r="F497" s="3"/>
      <c r="G497" s="3"/>
      <c r="H497" s="3"/>
      <c r="I497" s="3"/>
      <c r="J497" s="19"/>
      <c r="K497" s="19"/>
      <c r="L497" s="19"/>
      <c r="M497" s="19"/>
      <c r="N497" s="4"/>
      <c r="O497" s="4"/>
      <c r="P497" s="3"/>
      <c r="Q497" s="6" t="str">
        <f>IF(項目一覧②!$G$177=TRUE,"■","□")</f>
        <v>□</v>
      </c>
      <c r="R497" s="3" t="s">
        <v>268</v>
      </c>
      <c r="S497" s="3"/>
      <c r="T497" s="6" t="str">
        <f>IF(項目一覧②!$H$177=TRUE,"■","□")</f>
        <v>□</v>
      </c>
      <c r="U497" s="3" t="s">
        <v>267</v>
      </c>
      <c r="V497" s="3"/>
      <c r="W497" s="3"/>
      <c r="X497" s="3"/>
      <c r="Y497" s="3"/>
      <c r="Z497" s="3"/>
      <c r="AA497" s="3"/>
    </row>
    <row r="498" spans="1:27" ht="17.100000000000001" customHeight="1">
      <c r="A498" s="17" t="s">
        <v>277</v>
      </c>
      <c r="B498" s="16" t="s">
        <v>266</v>
      </c>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ht="17.100000000000001" customHeight="1">
      <c r="A499" s="3"/>
      <c r="B499" s="3"/>
      <c r="C499" s="3"/>
      <c r="D499" s="1468" t="s">
        <v>265</v>
      </c>
      <c r="E499" s="1468"/>
      <c r="F499" s="1468"/>
      <c r="G499" s="1468"/>
      <c r="H499" s="5"/>
      <c r="I499" s="1468" t="s">
        <v>264</v>
      </c>
      <c r="J499" s="1468"/>
      <c r="K499" s="1468"/>
      <c r="L499" s="1468"/>
      <c r="M499" s="1468"/>
      <c r="N499" s="1468"/>
      <c r="O499" s="1468"/>
      <c r="P499" s="1468"/>
      <c r="Q499" s="1468"/>
      <c r="R499" s="1468"/>
      <c r="S499" s="1468"/>
      <c r="T499" s="1468"/>
      <c r="U499" s="1468"/>
      <c r="V499" s="5"/>
      <c r="W499" s="5" t="s">
        <v>281</v>
      </c>
      <c r="X499" s="1468" t="s">
        <v>291</v>
      </c>
      <c r="Y499" s="1468"/>
      <c r="Z499" s="1468"/>
      <c r="AA499" s="3" t="s">
        <v>290</v>
      </c>
    </row>
    <row r="500" spans="1:27" ht="15.95" customHeight="1">
      <c r="A500" s="3"/>
      <c r="B500" s="3" t="s">
        <v>262</v>
      </c>
      <c r="C500" s="3"/>
      <c r="D500" s="5" t="s">
        <v>200</v>
      </c>
      <c r="E500" s="1462" t="str">
        <f>項目一覧②!$F$178</f>
        <v/>
      </c>
      <c r="F500" s="1462"/>
      <c r="G500" s="62" t="s">
        <v>256</v>
      </c>
      <c r="H500" s="18" t="str">
        <f>項目一覧②!$F$184</f>
        <v/>
      </c>
      <c r="J500" s="3"/>
      <c r="K500" s="3"/>
      <c r="L500" s="2"/>
      <c r="M500" s="3"/>
      <c r="N500" s="3"/>
      <c r="O500" s="3"/>
      <c r="P500" s="3"/>
      <c r="Q500" s="3"/>
      <c r="R500" s="2"/>
      <c r="S500" s="2"/>
      <c r="T500" s="2"/>
      <c r="U500" s="2"/>
      <c r="V500" s="5"/>
      <c r="W500" s="5" t="s">
        <v>281</v>
      </c>
      <c r="X500" s="1463" t="str">
        <f>項目一覧②!$F$190</f>
        <v/>
      </c>
      <c r="Y500" s="1463"/>
      <c r="Z500" s="1463"/>
      <c r="AA500" s="3" t="s">
        <v>254</v>
      </c>
    </row>
    <row r="501" spans="1:27" ht="15.95" customHeight="1">
      <c r="A501" s="3"/>
      <c r="B501" s="3" t="s">
        <v>288</v>
      </c>
      <c r="C501" s="3"/>
      <c r="D501" s="5" t="s">
        <v>200</v>
      </c>
      <c r="E501" s="1462" t="str">
        <f>項目一覧②!$F$179</f>
        <v/>
      </c>
      <c r="F501" s="1462"/>
      <c r="G501" s="62" t="s">
        <v>256</v>
      </c>
      <c r="H501" s="18" t="str">
        <f>項目一覧②!$F$185</f>
        <v/>
      </c>
      <c r="J501" s="3"/>
      <c r="K501" s="3"/>
      <c r="L501" s="2"/>
      <c r="M501" s="3"/>
      <c r="N501" s="3"/>
      <c r="O501" s="3"/>
      <c r="P501" s="3"/>
      <c r="Q501" s="3"/>
      <c r="R501" s="2"/>
      <c r="S501" s="2"/>
      <c r="T501" s="2"/>
      <c r="U501" s="2"/>
      <c r="V501" s="5"/>
      <c r="W501" s="5" t="s">
        <v>281</v>
      </c>
      <c r="X501" s="1463" t="str">
        <f>項目一覧②!$F$191</f>
        <v/>
      </c>
      <c r="Y501" s="1463"/>
      <c r="Z501" s="1463"/>
      <c r="AA501" s="3" t="s">
        <v>254</v>
      </c>
    </row>
    <row r="502" spans="1:27" ht="15.95" customHeight="1">
      <c r="A502" s="3"/>
      <c r="B502" s="3" t="s">
        <v>260</v>
      </c>
      <c r="C502" s="3"/>
      <c r="D502" s="5" t="s">
        <v>200</v>
      </c>
      <c r="E502" s="1462" t="str">
        <f>項目一覧②!$F$180</f>
        <v/>
      </c>
      <c r="F502" s="1462"/>
      <c r="G502" s="62" t="s">
        <v>256</v>
      </c>
      <c r="H502" s="18" t="str">
        <f>項目一覧②!$F$186</f>
        <v/>
      </c>
      <c r="J502" s="3"/>
      <c r="K502" s="3"/>
      <c r="L502" s="2"/>
      <c r="M502" s="3"/>
      <c r="N502" s="3"/>
      <c r="O502" s="3"/>
      <c r="P502" s="3"/>
      <c r="Q502" s="3"/>
      <c r="R502" s="2"/>
      <c r="S502" s="2"/>
      <c r="T502" s="2"/>
      <c r="U502" s="2"/>
      <c r="V502" s="5"/>
      <c r="W502" s="5" t="s">
        <v>281</v>
      </c>
      <c r="X502" s="1463" t="str">
        <f>項目一覧②!$F$192</f>
        <v/>
      </c>
      <c r="Y502" s="1463"/>
      <c r="Z502" s="1463"/>
      <c r="AA502" s="3" t="s">
        <v>254</v>
      </c>
    </row>
    <row r="503" spans="1:27" ht="15.95" customHeight="1">
      <c r="A503" s="3"/>
      <c r="B503" s="3" t="s">
        <v>259</v>
      </c>
      <c r="C503" s="3"/>
      <c r="D503" s="5" t="s">
        <v>200</v>
      </c>
      <c r="E503" s="1462" t="str">
        <f>項目一覧②!$F$181</f>
        <v/>
      </c>
      <c r="F503" s="1462"/>
      <c r="G503" s="62" t="s">
        <v>256</v>
      </c>
      <c r="H503" s="18" t="str">
        <f>項目一覧②!$F$187</f>
        <v/>
      </c>
      <c r="J503" s="3"/>
      <c r="K503" s="3"/>
      <c r="L503" s="2"/>
      <c r="M503" s="3"/>
      <c r="N503" s="3"/>
      <c r="O503" s="3"/>
      <c r="P503" s="3"/>
      <c r="Q503" s="3"/>
      <c r="R503" s="2"/>
      <c r="S503" s="2"/>
      <c r="T503" s="2"/>
      <c r="U503" s="2"/>
      <c r="V503" s="5"/>
      <c r="W503" s="5" t="s">
        <v>281</v>
      </c>
      <c r="X503" s="1463" t="str">
        <f>項目一覧②!$F$193</f>
        <v/>
      </c>
      <c r="Y503" s="1463"/>
      <c r="Z503" s="1463"/>
      <c r="AA503" s="3" t="s">
        <v>254</v>
      </c>
    </row>
    <row r="504" spans="1:27" ht="15.95" customHeight="1">
      <c r="A504" s="3"/>
      <c r="B504" s="3" t="s">
        <v>258</v>
      </c>
      <c r="C504" s="3"/>
      <c r="D504" s="5" t="s">
        <v>200</v>
      </c>
      <c r="E504" s="1462" t="str">
        <f>項目一覧②!$F$182</f>
        <v/>
      </c>
      <c r="F504" s="1462"/>
      <c r="G504" s="62" t="s">
        <v>256</v>
      </c>
      <c r="H504" s="18" t="str">
        <f>項目一覧②!$F$188</f>
        <v/>
      </c>
      <c r="J504" s="3"/>
      <c r="K504" s="3"/>
      <c r="L504" s="2"/>
      <c r="M504" s="3"/>
      <c r="N504" s="3"/>
      <c r="O504" s="3"/>
      <c r="P504" s="3"/>
      <c r="Q504" s="3"/>
      <c r="R504" s="2"/>
      <c r="S504" s="2"/>
      <c r="T504" s="2"/>
      <c r="U504" s="2"/>
      <c r="V504" s="5"/>
      <c r="W504" s="5" t="s">
        <v>281</v>
      </c>
      <c r="X504" s="1463" t="str">
        <f>項目一覧②!$F$194</f>
        <v/>
      </c>
      <c r="Y504" s="1463"/>
      <c r="Z504" s="1463"/>
      <c r="AA504" s="3" t="s">
        <v>254</v>
      </c>
    </row>
    <row r="505" spans="1:27" ht="15.95" customHeight="1">
      <c r="A505" s="15"/>
      <c r="B505" s="15" t="s">
        <v>257</v>
      </c>
      <c r="C505" s="15"/>
      <c r="D505" s="5" t="s">
        <v>200</v>
      </c>
      <c r="E505" s="1631" t="str">
        <f>項目一覧②!$F$183</f>
        <v/>
      </c>
      <c r="F505" s="1631"/>
      <c r="G505" s="62" t="s">
        <v>256</v>
      </c>
      <c r="H505" s="18" t="str">
        <f>項目一覧②!$F$189</f>
        <v/>
      </c>
      <c r="J505" s="15"/>
      <c r="K505" s="15"/>
      <c r="L505" s="2"/>
      <c r="M505" s="15"/>
      <c r="N505" s="15"/>
      <c r="O505" s="15"/>
      <c r="P505" s="15"/>
      <c r="Q505" s="15"/>
      <c r="R505" s="2"/>
      <c r="S505" s="2"/>
      <c r="T505" s="2"/>
      <c r="U505" s="2"/>
      <c r="V505" s="5"/>
      <c r="W505" s="5" t="s">
        <v>281</v>
      </c>
      <c r="X505" s="1467" t="str">
        <f>項目一覧②!$F$195</f>
        <v/>
      </c>
      <c r="Y505" s="1467"/>
      <c r="Z505" s="1467"/>
      <c r="AA505" s="3" t="s">
        <v>254</v>
      </c>
    </row>
    <row r="506" spans="1:27" ht="17.100000000000001" customHeight="1">
      <c r="A506" s="17" t="s">
        <v>277</v>
      </c>
      <c r="B506" s="16" t="s">
        <v>253</v>
      </c>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ht="17.100000000000001" customHeight="1">
      <c r="A507" s="6"/>
      <c r="B507" s="3"/>
      <c r="C507" s="3"/>
      <c r="D507" s="3"/>
      <c r="E507" s="3"/>
      <c r="F507" s="1464" t="str">
        <f>項目一覧②!$F$196</f>
        <v/>
      </c>
      <c r="G507" s="1464"/>
      <c r="H507" s="1464"/>
      <c r="I507" s="1464"/>
      <c r="J507" s="1464"/>
      <c r="K507" s="1464"/>
      <c r="L507" s="1464"/>
      <c r="M507" s="1464"/>
      <c r="N507" s="1464"/>
      <c r="O507" s="1464"/>
      <c r="P507" s="1464"/>
      <c r="Q507" s="1464"/>
      <c r="R507" s="1464"/>
      <c r="S507" s="1464"/>
      <c r="T507" s="1464"/>
      <c r="U507" s="1464"/>
      <c r="V507" s="1464"/>
      <c r="W507" s="1464"/>
      <c r="X507" s="1464"/>
      <c r="Y507" s="1464"/>
      <c r="Z507" s="1464"/>
      <c r="AA507" s="1464"/>
    </row>
    <row r="508" spans="1:27" ht="17.100000000000001" customHeight="1">
      <c r="A508" s="15"/>
      <c r="B508" s="15"/>
      <c r="C508" s="15"/>
      <c r="D508" s="15"/>
      <c r="E508" s="15"/>
      <c r="F508" s="1465"/>
      <c r="G508" s="1465"/>
      <c r="H508" s="1465"/>
      <c r="I508" s="1465"/>
      <c r="J508" s="1465"/>
      <c r="K508" s="1465"/>
      <c r="L508" s="1465"/>
      <c r="M508" s="1465"/>
      <c r="N508" s="1465"/>
      <c r="O508" s="1465"/>
      <c r="P508" s="1465"/>
      <c r="Q508" s="1465"/>
      <c r="R508" s="1465"/>
      <c r="S508" s="1465"/>
      <c r="T508" s="1465"/>
      <c r="U508" s="1465"/>
      <c r="V508" s="1465"/>
      <c r="W508" s="1465"/>
      <c r="X508" s="1465"/>
      <c r="Y508" s="1465"/>
      <c r="Z508" s="1465"/>
      <c r="AA508" s="1465"/>
    </row>
    <row r="509" spans="1:27" ht="17.100000000000001" customHeight="1">
      <c r="A509" s="6" t="s">
        <v>277</v>
      </c>
      <c r="B509" s="3" t="s">
        <v>252</v>
      </c>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7.100000000000001" customHeight="1">
      <c r="A510" s="3"/>
      <c r="B510" s="3"/>
      <c r="C510" s="3"/>
      <c r="D510" s="3"/>
      <c r="E510" s="3"/>
      <c r="F510" s="1464" t="str">
        <f>項目一覧②!$F$197</f>
        <v/>
      </c>
      <c r="G510" s="1464"/>
      <c r="H510" s="1464"/>
      <c r="I510" s="1464"/>
      <c r="J510" s="1464"/>
      <c r="K510" s="1464"/>
      <c r="L510" s="1464"/>
      <c r="M510" s="1464"/>
      <c r="N510" s="1464"/>
      <c r="O510" s="1464"/>
      <c r="P510" s="1464"/>
      <c r="Q510" s="1464"/>
      <c r="R510" s="1464"/>
      <c r="S510" s="1464"/>
      <c r="T510" s="1464"/>
      <c r="U510" s="1464"/>
      <c r="V510" s="1464"/>
      <c r="W510" s="1464"/>
      <c r="X510" s="1464"/>
      <c r="Y510" s="1464"/>
      <c r="Z510" s="1464"/>
      <c r="AA510" s="1464"/>
    </row>
    <row r="511" spans="1:27" ht="17.100000000000001" customHeight="1">
      <c r="A511" s="15"/>
      <c r="B511" s="15"/>
      <c r="C511" s="15"/>
      <c r="D511" s="15"/>
      <c r="E511" s="15"/>
      <c r="F511" s="1465"/>
      <c r="G511" s="1465"/>
      <c r="H511" s="1465"/>
      <c r="I511" s="1465"/>
      <c r="J511" s="1465"/>
      <c r="K511" s="1465"/>
      <c r="L511" s="1465"/>
      <c r="M511" s="1465"/>
      <c r="N511" s="1465"/>
      <c r="O511" s="1465"/>
      <c r="P511" s="1465"/>
      <c r="Q511" s="1465"/>
      <c r="R511" s="1465"/>
      <c r="S511" s="1465"/>
      <c r="T511" s="1465"/>
      <c r="U511" s="1465"/>
      <c r="V511" s="1465"/>
      <c r="W511" s="1465"/>
      <c r="X511" s="1465"/>
      <c r="Y511" s="1465"/>
      <c r="Z511" s="1465"/>
      <c r="AA511" s="1465"/>
    </row>
    <row r="512" spans="1:27" ht="15.9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95" customHeight="1">
      <c r="A513" s="1468" t="s">
        <v>279</v>
      </c>
      <c r="B513" s="1468"/>
      <c r="C513" s="1468"/>
      <c r="D513" s="1468"/>
      <c r="E513" s="1468"/>
      <c r="F513" s="1468"/>
      <c r="G513" s="1468"/>
      <c r="H513" s="1468"/>
      <c r="I513" s="1468"/>
      <c r="J513" s="1468"/>
      <c r="K513" s="1468"/>
      <c r="L513" s="1468"/>
      <c r="M513" s="1468"/>
      <c r="N513" s="1468"/>
      <c r="O513" s="1468"/>
      <c r="P513" s="1468"/>
      <c r="Q513" s="1468"/>
      <c r="R513" s="1468"/>
      <c r="S513" s="1468"/>
      <c r="T513" s="1468"/>
      <c r="U513" s="1468"/>
      <c r="V513" s="1468"/>
      <c r="W513" s="1468"/>
      <c r="X513" s="1468"/>
      <c r="Y513" s="1468"/>
      <c r="Z513" s="1468"/>
      <c r="AA513" s="1468"/>
    </row>
    <row r="514" spans="1:27" ht="15.95" customHeight="1">
      <c r="A514" s="15"/>
      <c r="B514" s="15" t="s">
        <v>278</v>
      </c>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row>
    <row r="515" spans="1:27" ht="18" customHeight="1">
      <c r="A515" s="22" t="s">
        <v>277</v>
      </c>
      <c r="B515" s="20" t="s">
        <v>134</v>
      </c>
      <c r="C515" s="20"/>
      <c r="D515" s="20"/>
      <c r="E515" s="20"/>
      <c r="F515" s="20"/>
      <c r="G515" s="24"/>
      <c r="H515" s="20"/>
      <c r="I515" s="20"/>
      <c r="J515" s="20"/>
      <c r="K515" s="20"/>
      <c r="L515" s="1479">
        <f>項目一覧②!$F$198</f>
        <v>1</v>
      </c>
      <c r="M515" s="1479"/>
      <c r="N515" s="20"/>
      <c r="O515" s="20"/>
      <c r="P515" s="20"/>
      <c r="Q515" s="20"/>
      <c r="R515" s="20"/>
      <c r="S515" s="20"/>
      <c r="T515" s="20"/>
      <c r="U515" s="20"/>
      <c r="V515" s="20"/>
      <c r="W515" s="20"/>
      <c r="X515" s="20"/>
      <c r="Y515" s="20"/>
      <c r="Z515" s="20"/>
      <c r="AA515" s="20"/>
    </row>
    <row r="516" spans="1:27" ht="18" customHeight="1">
      <c r="A516" s="22" t="s">
        <v>277</v>
      </c>
      <c r="B516" s="20" t="s">
        <v>276</v>
      </c>
      <c r="C516" s="20"/>
      <c r="D516" s="20"/>
      <c r="E516" s="20"/>
      <c r="F516" s="20"/>
      <c r="G516" s="2"/>
      <c r="H516" s="2"/>
      <c r="I516" s="20"/>
      <c r="J516" s="1469" t="str">
        <f>項目一覧②!$F$199</f>
        <v/>
      </c>
      <c r="K516" s="1469"/>
      <c r="L516" s="1469"/>
      <c r="M516" s="1469"/>
      <c r="N516" s="20" t="s">
        <v>275</v>
      </c>
      <c r="O516" s="20"/>
      <c r="P516" s="20"/>
      <c r="Q516" s="20"/>
      <c r="R516" s="20"/>
      <c r="S516" s="20"/>
      <c r="T516" s="20"/>
      <c r="U516" s="20"/>
      <c r="V516" s="20"/>
      <c r="W516" s="20"/>
      <c r="X516" s="20"/>
      <c r="Y516" s="20"/>
      <c r="Z516" s="20"/>
      <c r="AA516" s="20"/>
    </row>
    <row r="517" spans="1:27" ht="18" customHeight="1">
      <c r="A517" s="22" t="s">
        <v>271</v>
      </c>
      <c r="B517" s="20" t="s">
        <v>274</v>
      </c>
      <c r="C517" s="20"/>
      <c r="D517" s="20"/>
      <c r="E517" s="20"/>
      <c r="F517" s="20"/>
      <c r="G517" s="20"/>
      <c r="H517" s="20"/>
      <c r="I517" s="20"/>
      <c r="J517" s="1470" t="str">
        <f>項目一覧②!$F$200</f>
        <v/>
      </c>
      <c r="K517" s="1470"/>
      <c r="L517" s="1470"/>
      <c r="M517" s="1470"/>
      <c r="N517" s="21" t="s">
        <v>269</v>
      </c>
      <c r="O517" s="20"/>
      <c r="P517" s="20"/>
      <c r="Q517" s="20"/>
      <c r="R517" s="20"/>
      <c r="S517" s="20"/>
      <c r="T517" s="20"/>
      <c r="U517" s="20"/>
      <c r="V517" s="20"/>
      <c r="W517" s="20"/>
      <c r="X517" s="20"/>
      <c r="Y517" s="20"/>
      <c r="Z517" s="20"/>
      <c r="AA517" s="20"/>
    </row>
    <row r="518" spans="1:27" ht="18" customHeight="1">
      <c r="A518" s="22" t="s">
        <v>271</v>
      </c>
      <c r="B518" s="20" t="s">
        <v>273</v>
      </c>
      <c r="C518" s="20"/>
      <c r="D518" s="20"/>
      <c r="E518" s="20"/>
      <c r="F518" s="20"/>
      <c r="G518" s="20"/>
      <c r="H518" s="20"/>
      <c r="I518" s="20"/>
      <c r="J518" s="1470" t="str">
        <f>項目一覧②!$F$201</f>
        <v/>
      </c>
      <c r="K518" s="1470"/>
      <c r="L518" s="1470"/>
      <c r="M518" s="1470"/>
      <c r="N518" s="23" t="s">
        <v>269</v>
      </c>
      <c r="O518" s="20"/>
      <c r="P518" s="20"/>
      <c r="Q518" s="20"/>
      <c r="R518" s="20"/>
      <c r="S518" s="20"/>
      <c r="T518" s="20"/>
      <c r="U518" s="20"/>
      <c r="V518" s="20"/>
      <c r="W518" s="20"/>
      <c r="X518" s="20"/>
      <c r="Y518" s="20"/>
      <c r="Z518" s="20"/>
      <c r="AA518" s="20"/>
    </row>
    <row r="519" spans="1:27" ht="18" customHeight="1">
      <c r="A519" s="22" t="s">
        <v>271</v>
      </c>
      <c r="B519" s="20" t="s">
        <v>272</v>
      </c>
      <c r="C519" s="20"/>
      <c r="D519" s="20"/>
      <c r="E519" s="20"/>
      <c r="F519" s="20"/>
      <c r="G519" s="20"/>
      <c r="H519" s="20"/>
      <c r="I519" s="20"/>
      <c r="J519" s="1470" t="str">
        <f>項目一覧②!$F$202</f>
        <v/>
      </c>
      <c r="K519" s="1470"/>
      <c r="L519" s="1470"/>
      <c r="M519" s="1470"/>
      <c r="N519" s="21" t="s">
        <v>269</v>
      </c>
      <c r="O519" s="20"/>
      <c r="P519" s="20"/>
      <c r="Q519" s="20"/>
      <c r="R519" s="20"/>
      <c r="S519" s="20"/>
      <c r="T519" s="20"/>
      <c r="U519" s="20"/>
      <c r="V519" s="20"/>
      <c r="W519" s="20"/>
      <c r="X519" s="20"/>
      <c r="Y519" s="20"/>
      <c r="Z519" s="20"/>
      <c r="AA519" s="20"/>
    </row>
    <row r="520" spans="1:27" ht="17.100000000000001" customHeight="1">
      <c r="A520" s="17" t="s">
        <v>271</v>
      </c>
      <c r="B520" s="16" t="s">
        <v>270</v>
      </c>
      <c r="C520" s="16"/>
      <c r="D520" s="16"/>
      <c r="E520" s="16"/>
      <c r="F520" s="16"/>
      <c r="G520" s="16"/>
      <c r="H520" s="16"/>
      <c r="I520" s="16"/>
      <c r="O520" s="16"/>
      <c r="P520" s="16"/>
      <c r="Q520" s="16"/>
      <c r="R520" s="16"/>
      <c r="S520" s="16"/>
      <c r="T520" s="16"/>
      <c r="U520" s="16"/>
      <c r="V520" s="16"/>
      <c r="W520" s="16"/>
      <c r="X520" s="16"/>
      <c r="Y520" s="16"/>
      <c r="Z520" s="16"/>
      <c r="AA520" s="16"/>
    </row>
    <row r="521" spans="1:27" ht="17.100000000000001" customHeight="1">
      <c r="A521" s="6"/>
      <c r="B521" s="3"/>
      <c r="C521" s="3" t="s">
        <v>2352</v>
      </c>
      <c r="D521" s="3" t="s">
        <v>2353</v>
      </c>
      <c r="E521" s="3"/>
      <c r="F521" s="3"/>
      <c r="G521" s="3"/>
      <c r="H521" s="3"/>
      <c r="I521" s="3"/>
      <c r="J521" s="1477" t="str">
        <f>項目一覧②!$F$203</f>
        <v/>
      </c>
      <c r="K521" s="1477"/>
      <c r="L521" s="1477"/>
      <c r="M521" s="1477"/>
      <c r="N521" s="694" t="s">
        <v>269</v>
      </c>
      <c r="O521" s="3"/>
      <c r="P521" s="3"/>
      <c r="Q521" s="3"/>
      <c r="R521" s="3"/>
      <c r="S521" s="3"/>
      <c r="T521" s="3"/>
      <c r="U521" s="3"/>
      <c r="V521" s="3"/>
      <c r="W521" s="3"/>
      <c r="X521" s="3"/>
      <c r="Y521" s="3"/>
      <c r="Z521" s="3"/>
      <c r="AA521" s="3"/>
    </row>
    <row r="522" spans="1:27" ht="17.100000000000001" customHeight="1">
      <c r="A522" s="6"/>
      <c r="B522" s="3"/>
      <c r="C522" s="3" t="s">
        <v>2354</v>
      </c>
      <c r="D522" s="3" t="s">
        <v>2355</v>
      </c>
      <c r="E522" s="3"/>
      <c r="F522" s="3"/>
      <c r="G522" s="3"/>
      <c r="H522" s="3"/>
      <c r="I522" s="3"/>
      <c r="J522" s="19"/>
      <c r="K522" s="19"/>
      <c r="L522" s="19"/>
      <c r="M522" s="19"/>
      <c r="N522" s="19"/>
      <c r="O522" s="4"/>
      <c r="P522" s="3"/>
      <c r="Q522" s="6" t="str">
        <f>IF(項目一覧②!$G$204=TRUE,"■","□")</f>
        <v>□</v>
      </c>
      <c r="R522" s="3" t="s">
        <v>268</v>
      </c>
      <c r="S522" s="3"/>
      <c r="T522" s="6" t="str">
        <f>IF(項目一覧②!$H$204=TRUE,"■","□")</f>
        <v>□</v>
      </c>
      <c r="U522" s="3" t="s">
        <v>267</v>
      </c>
      <c r="V522" s="3"/>
      <c r="W522" s="3"/>
      <c r="X522" s="3"/>
      <c r="Y522" s="3"/>
      <c r="Z522" s="3"/>
      <c r="AA522" s="3"/>
    </row>
    <row r="523" spans="1:27" ht="15.95" customHeight="1">
      <c r="A523" s="17" t="s">
        <v>111</v>
      </c>
      <c r="B523" s="16" t="s">
        <v>266</v>
      </c>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ht="15.95" customHeight="1">
      <c r="A524" s="3"/>
      <c r="B524" s="3"/>
      <c r="C524" s="3"/>
      <c r="D524" s="1468" t="s">
        <v>265</v>
      </c>
      <c r="E524" s="1468"/>
      <c r="F524" s="1468"/>
      <c r="G524" s="1468"/>
      <c r="H524" s="5"/>
      <c r="I524" s="1468" t="s">
        <v>264</v>
      </c>
      <c r="J524" s="1468"/>
      <c r="K524" s="1468"/>
      <c r="L524" s="1468"/>
      <c r="M524" s="1468"/>
      <c r="N524" s="1468"/>
      <c r="O524" s="1468"/>
      <c r="P524" s="1468"/>
      <c r="Q524" s="1468"/>
      <c r="R524" s="1468"/>
      <c r="S524" s="1468"/>
      <c r="T524" s="1468"/>
      <c r="U524" s="1468"/>
      <c r="V524" s="5"/>
      <c r="W524" s="5" t="s">
        <v>255</v>
      </c>
      <c r="X524" s="1468" t="s">
        <v>263</v>
      </c>
      <c r="Y524" s="1468"/>
      <c r="Z524" s="1468"/>
      <c r="AA524" s="3" t="s">
        <v>177</v>
      </c>
    </row>
    <row r="525" spans="1:27" ht="17.100000000000001" customHeight="1">
      <c r="A525" s="3"/>
      <c r="B525" s="3" t="s">
        <v>262</v>
      </c>
      <c r="C525" s="3"/>
      <c r="D525" s="5" t="s">
        <v>189</v>
      </c>
      <c r="E525" s="1462" t="str">
        <f>項目一覧②!$F$205</f>
        <v/>
      </c>
      <c r="F525" s="1462"/>
      <c r="G525" s="62" t="s">
        <v>256</v>
      </c>
      <c r="H525" s="18" t="str">
        <f>項目一覧②!$F$211</f>
        <v/>
      </c>
      <c r="J525" s="3"/>
      <c r="K525" s="3"/>
      <c r="L525" s="2"/>
      <c r="M525" s="3"/>
      <c r="N525" s="3"/>
      <c r="O525" s="3"/>
      <c r="P525" s="3"/>
      <c r="Q525" s="3"/>
      <c r="R525" s="2"/>
      <c r="S525" s="2"/>
      <c r="T525" s="2"/>
      <c r="U525" s="2"/>
      <c r="V525" s="5"/>
      <c r="W525" s="5" t="s">
        <v>255</v>
      </c>
      <c r="X525" s="1463" t="str">
        <f>項目一覧②!$F$217</f>
        <v/>
      </c>
      <c r="Y525" s="1463"/>
      <c r="Z525" s="1463"/>
      <c r="AA525" s="3" t="s">
        <v>254</v>
      </c>
    </row>
    <row r="526" spans="1:27" ht="17.100000000000001" customHeight="1">
      <c r="A526" s="3"/>
      <c r="B526" s="3" t="s">
        <v>261</v>
      </c>
      <c r="C526" s="3"/>
      <c r="D526" s="5" t="s">
        <v>189</v>
      </c>
      <c r="E526" s="1462" t="str">
        <f>項目一覧②!$F$206</f>
        <v/>
      </c>
      <c r="F526" s="1462"/>
      <c r="G526" s="62" t="s">
        <v>256</v>
      </c>
      <c r="H526" s="18" t="str">
        <f>項目一覧②!$F$212</f>
        <v/>
      </c>
      <c r="J526" s="3"/>
      <c r="K526" s="3"/>
      <c r="L526" s="2"/>
      <c r="M526" s="3"/>
      <c r="N526" s="3"/>
      <c r="O526" s="3"/>
      <c r="P526" s="3"/>
      <c r="Q526" s="3"/>
      <c r="R526" s="2"/>
      <c r="S526" s="2"/>
      <c r="T526" s="2"/>
      <c r="U526" s="2"/>
      <c r="V526" s="5"/>
      <c r="W526" s="5" t="s">
        <v>255</v>
      </c>
      <c r="X526" s="1463" t="str">
        <f>項目一覧②!$F$218</f>
        <v/>
      </c>
      <c r="Y526" s="1463"/>
      <c r="Z526" s="1463"/>
      <c r="AA526" s="3" t="s">
        <v>254</v>
      </c>
    </row>
    <row r="527" spans="1:27" ht="17.100000000000001" customHeight="1">
      <c r="A527" s="3"/>
      <c r="B527" s="3" t="s">
        <v>260</v>
      </c>
      <c r="C527" s="3"/>
      <c r="D527" s="5" t="s">
        <v>189</v>
      </c>
      <c r="E527" s="1462" t="str">
        <f>項目一覧②!$F$207</f>
        <v/>
      </c>
      <c r="F527" s="1462"/>
      <c r="G527" s="62" t="s">
        <v>256</v>
      </c>
      <c r="H527" s="18" t="str">
        <f>項目一覧②!$F$213</f>
        <v/>
      </c>
      <c r="J527" s="3"/>
      <c r="K527" s="3"/>
      <c r="L527" s="2"/>
      <c r="M527" s="3"/>
      <c r="N527" s="3"/>
      <c r="O527" s="3"/>
      <c r="P527" s="3"/>
      <c r="Q527" s="3"/>
      <c r="R527" s="2"/>
      <c r="S527" s="2"/>
      <c r="T527" s="2"/>
      <c r="U527" s="2"/>
      <c r="V527" s="5"/>
      <c r="W527" s="5" t="s">
        <v>255</v>
      </c>
      <c r="X527" s="1463" t="str">
        <f>項目一覧②!$F$219</f>
        <v/>
      </c>
      <c r="Y527" s="1463"/>
      <c r="Z527" s="1463"/>
      <c r="AA527" s="3" t="s">
        <v>254</v>
      </c>
    </row>
    <row r="528" spans="1:27" ht="17.100000000000001" customHeight="1">
      <c r="A528" s="3"/>
      <c r="B528" s="3" t="s">
        <v>259</v>
      </c>
      <c r="C528" s="3"/>
      <c r="D528" s="5" t="s">
        <v>189</v>
      </c>
      <c r="E528" s="1462" t="str">
        <f>項目一覧②!$F$208</f>
        <v/>
      </c>
      <c r="F528" s="1462"/>
      <c r="G528" s="62" t="s">
        <v>256</v>
      </c>
      <c r="H528" s="18" t="str">
        <f>項目一覧②!$F$214</f>
        <v/>
      </c>
      <c r="J528" s="3"/>
      <c r="K528" s="3"/>
      <c r="L528" s="2"/>
      <c r="M528" s="3"/>
      <c r="N528" s="3"/>
      <c r="O528" s="3"/>
      <c r="P528" s="3"/>
      <c r="Q528" s="3"/>
      <c r="R528" s="2"/>
      <c r="S528" s="2"/>
      <c r="T528" s="2"/>
      <c r="U528" s="2"/>
      <c r="V528" s="5"/>
      <c r="W528" s="5" t="s">
        <v>255</v>
      </c>
      <c r="X528" s="1463" t="str">
        <f>項目一覧②!$F$220</f>
        <v/>
      </c>
      <c r="Y528" s="1463"/>
      <c r="Z528" s="1463"/>
      <c r="AA528" s="3" t="s">
        <v>254</v>
      </c>
    </row>
    <row r="529" spans="1:28" ht="17.100000000000001" customHeight="1">
      <c r="A529" s="3"/>
      <c r="B529" s="3" t="s">
        <v>258</v>
      </c>
      <c r="C529" s="3"/>
      <c r="D529" s="5" t="s">
        <v>189</v>
      </c>
      <c r="E529" s="1462" t="str">
        <f>項目一覧②!$F$209</f>
        <v/>
      </c>
      <c r="F529" s="1462"/>
      <c r="G529" s="62" t="s">
        <v>256</v>
      </c>
      <c r="H529" s="18" t="str">
        <f>項目一覧②!$F$215</f>
        <v/>
      </c>
      <c r="J529" s="3"/>
      <c r="K529" s="3"/>
      <c r="L529" s="2"/>
      <c r="M529" s="3"/>
      <c r="N529" s="3"/>
      <c r="O529" s="3"/>
      <c r="P529" s="3"/>
      <c r="Q529" s="3"/>
      <c r="R529" s="2"/>
      <c r="S529" s="2"/>
      <c r="T529" s="2"/>
      <c r="U529" s="2"/>
      <c r="V529" s="5"/>
      <c r="W529" s="5" t="s">
        <v>255</v>
      </c>
      <c r="X529" s="1463" t="str">
        <f>項目一覧②!$F$221</f>
        <v/>
      </c>
      <c r="Y529" s="1463"/>
      <c r="Z529" s="1463"/>
      <c r="AA529" s="3" t="s">
        <v>254</v>
      </c>
    </row>
    <row r="530" spans="1:28" ht="17.100000000000001" customHeight="1">
      <c r="A530" s="15"/>
      <c r="B530" s="15" t="s">
        <v>257</v>
      </c>
      <c r="C530" s="15"/>
      <c r="D530" s="5" t="s">
        <v>189</v>
      </c>
      <c r="E530" s="1462" t="str">
        <f>項目一覧②!$F$210</f>
        <v/>
      </c>
      <c r="F530" s="1462"/>
      <c r="G530" s="62" t="s">
        <v>256</v>
      </c>
      <c r="H530" s="18" t="str">
        <f>項目一覧②!$F$216</f>
        <v/>
      </c>
      <c r="J530" s="15"/>
      <c r="K530" s="15"/>
      <c r="L530" s="2"/>
      <c r="M530" s="15"/>
      <c r="N530" s="15"/>
      <c r="O530" s="15"/>
      <c r="P530" s="15"/>
      <c r="Q530" s="15"/>
      <c r="R530" s="2"/>
      <c r="S530" s="2"/>
      <c r="T530" s="2"/>
      <c r="U530" s="2"/>
      <c r="V530" s="5"/>
      <c r="W530" s="5" t="s">
        <v>255</v>
      </c>
      <c r="X530" s="1463" t="str">
        <f>項目一覧②!$F$222</f>
        <v/>
      </c>
      <c r="Y530" s="1463"/>
      <c r="Z530" s="1463"/>
      <c r="AA530" s="3" t="s">
        <v>254</v>
      </c>
    </row>
    <row r="531" spans="1:28" ht="17.100000000000001" customHeight="1">
      <c r="A531" s="17" t="s">
        <v>111</v>
      </c>
      <c r="B531" s="16" t="s">
        <v>253</v>
      </c>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8" ht="17.100000000000001" customHeight="1">
      <c r="A532" s="6"/>
      <c r="B532" s="3"/>
      <c r="C532" s="3"/>
      <c r="D532" s="3"/>
      <c r="E532" s="3"/>
      <c r="F532" s="1464" t="str">
        <f>項目一覧②!$F$223</f>
        <v/>
      </c>
      <c r="G532" s="1464"/>
      <c r="H532" s="1464"/>
      <c r="I532" s="1464"/>
      <c r="J532" s="1464"/>
      <c r="K532" s="1464"/>
      <c r="L532" s="1464"/>
      <c r="M532" s="1464"/>
      <c r="N532" s="1464"/>
      <c r="O532" s="1464"/>
      <c r="P532" s="1464"/>
      <c r="Q532" s="1464"/>
      <c r="R532" s="1464"/>
      <c r="S532" s="1464"/>
      <c r="T532" s="1464"/>
      <c r="U532" s="1464"/>
      <c r="V532" s="1464"/>
      <c r="W532" s="1464"/>
      <c r="X532" s="1464"/>
      <c r="Y532" s="1464"/>
      <c r="Z532" s="1464"/>
      <c r="AA532" s="1464"/>
    </row>
    <row r="533" spans="1:28" ht="17.100000000000001" customHeight="1">
      <c r="A533" s="15"/>
      <c r="B533" s="15"/>
      <c r="C533" s="15"/>
      <c r="D533" s="15"/>
      <c r="E533" s="15"/>
      <c r="F533" s="1465"/>
      <c r="G533" s="1465"/>
      <c r="H533" s="1465"/>
      <c r="I533" s="1465"/>
      <c r="J533" s="1465"/>
      <c r="K533" s="1465"/>
      <c r="L533" s="1465"/>
      <c r="M533" s="1465"/>
      <c r="N533" s="1465"/>
      <c r="O533" s="1465"/>
      <c r="P533" s="1465"/>
      <c r="Q533" s="1465"/>
      <c r="R533" s="1465"/>
      <c r="S533" s="1465"/>
      <c r="T533" s="1465"/>
      <c r="U533" s="1465"/>
      <c r="V533" s="1465"/>
      <c r="W533" s="1465"/>
      <c r="X533" s="1465"/>
      <c r="Y533" s="1465"/>
      <c r="Z533" s="1465"/>
      <c r="AA533" s="1465"/>
    </row>
    <row r="534" spans="1:28" ht="17.100000000000001" customHeight="1">
      <c r="A534" s="6" t="s">
        <v>111</v>
      </c>
      <c r="B534" s="3" t="s">
        <v>252</v>
      </c>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8" ht="17.100000000000001" customHeight="1">
      <c r="A535" s="3"/>
      <c r="B535" s="3"/>
      <c r="C535" s="3"/>
      <c r="D535" s="3"/>
      <c r="E535" s="3"/>
      <c r="F535" s="1464" t="str">
        <f>項目一覧②!$F$224</f>
        <v/>
      </c>
      <c r="G535" s="1464"/>
      <c r="H535" s="1464"/>
      <c r="I535" s="1464"/>
      <c r="J535" s="1464"/>
      <c r="K535" s="1464"/>
      <c r="L535" s="1464"/>
      <c r="M535" s="1464"/>
      <c r="N535" s="1464"/>
      <c r="O535" s="1464"/>
      <c r="P535" s="1464"/>
      <c r="Q535" s="1464"/>
      <c r="R535" s="1464"/>
      <c r="S535" s="1464"/>
      <c r="T535" s="1464"/>
      <c r="U535" s="1464"/>
      <c r="V535" s="1464"/>
      <c r="W535" s="1464"/>
      <c r="X535" s="1464"/>
      <c r="Y535" s="1464"/>
      <c r="Z535" s="1464"/>
      <c r="AA535" s="1464"/>
    </row>
    <row r="536" spans="1:28" ht="17.100000000000001" customHeight="1">
      <c r="A536" s="15"/>
      <c r="B536" s="15"/>
      <c r="C536" s="15"/>
      <c r="D536" s="15"/>
      <c r="E536" s="15"/>
      <c r="F536" s="1465"/>
      <c r="G536" s="1465"/>
      <c r="H536" s="1465"/>
      <c r="I536" s="1465"/>
      <c r="J536" s="1465"/>
      <c r="K536" s="1465"/>
      <c r="L536" s="1465"/>
      <c r="M536" s="1465"/>
      <c r="N536" s="1465"/>
      <c r="O536" s="1465"/>
      <c r="P536" s="1465"/>
      <c r="Q536" s="1465"/>
      <c r="R536" s="1465"/>
      <c r="S536" s="1465"/>
      <c r="T536" s="1465"/>
      <c r="U536" s="1465"/>
      <c r="V536" s="1465"/>
      <c r="W536" s="1465"/>
      <c r="X536" s="1465"/>
      <c r="Y536" s="1465"/>
      <c r="Z536" s="1465"/>
      <c r="AA536" s="1465"/>
    </row>
    <row r="537" spans="1:28" ht="15.9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2"/>
    </row>
    <row r="538" spans="1:28" ht="14.1" customHeight="1">
      <c r="A538" s="1468" t="s">
        <v>279</v>
      </c>
      <c r="B538" s="1468"/>
      <c r="C538" s="1468"/>
      <c r="D538" s="1468"/>
      <c r="E538" s="1468"/>
      <c r="F538" s="1468"/>
      <c r="G538" s="1468"/>
      <c r="H538" s="1468"/>
      <c r="I538" s="1468"/>
      <c r="J538" s="1468"/>
      <c r="K538" s="1468"/>
      <c r="L538" s="1468"/>
      <c r="M538" s="1468"/>
      <c r="N538" s="1468"/>
      <c r="O538" s="1468"/>
      <c r="P538" s="1468"/>
      <c r="Q538" s="1468"/>
      <c r="R538" s="1468"/>
      <c r="S538" s="1468"/>
      <c r="T538" s="1468"/>
      <c r="U538" s="1468"/>
      <c r="V538" s="1468"/>
      <c r="W538" s="1468"/>
      <c r="X538" s="1468"/>
      <c r="Y538" s="1468"/>
      <c r="Z538" s="1468"/>
      <c r="AA538" s="1468"/>
      <c r="AB538" s="2"/>
    </row>
    <row r="539" spans="1:28" ht="14.1" customHeight="1">
      <c r="A539" s="15"/>
      <c r="B539" s="15" t="s">
        <v>278</v>
      </c>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2"/>
    </row>
    <row r="540" spans="1:28" ht="18" customHeight="1">
      <c r="A540" s="22" t="s">
        <v>111</v>
      </c>
      <c r="B540" s="20" t="s">
        <v>134</v>
      </c>
      <c r="C540" s="20"/>
      <c r="D540" s="20"/>
      <c r="E540" s="20"/>
      <c r="F540" s="20"/>
      <c r="G540" s="24"/>
      <c r="H540" s="20"/>
      <c r="I540" s="20"/>
      <c r="J540" s="20"/>
      <c r="K540" s="20"/>
      <c r="L540" s="1479">
        <f>項目一覧②!$F$225</f>
        <v>1</v>
      </c>
      <c r="M540" s="1479"/>
      <c r="N540" s="20"/>
      <c r="O540" s="20"/>
      <c r="P540" s="20"/>
      <c r="Q540" s="20"/>
      <c r="R540" s="20"/>
      <c r="S540" s="20"/>
      <c r="T540" s="20"/>
      <c r="U540" s="20"/>
      <c r="V540" s="20"/>
      <c r="W540" s="20"/>
      <c r="X540" s="20"/>
      <c r="Y540" s="20"/>
      <c r="Z540" s="20"/>
      <c r="AA540" s="20"/>
      <c r="AB540" s="2"/>
    </row>
    <row r="541" spans="1:28" ht="18" customHeight="1">
      <c r="A541" s="22" t="s">
        <v>111</v>
      </c>
      <c r="B541" s="20" t="s">
        <v>276</v>
      </c>
      <c r="C541" s="20"/>
      <c r="D541" s="20"/>
      <c r="E541" s="20"/>
      <c r="F541" s="20"/>
      <c r="G541" s="2"/>
      <c r="H541" s="2"/>
      <c r="I541" s="20"/>
      <c r="J541" s="1469" t="str">
        <f>項目一覧②!$F$226</f>
        <v/>
      </c>
      <c r="K541" s="1469"/>
      <c r="L541" s="1469"/>
      <c r="M541" s="1469"/>
      <c r="N541" s="20" t="s">
        <v>275</v>
      </c>
      <c r="O541" s="20"/>
      <c r="P541" s="20"/>
      <c r="Q541" s="20"/>
      <c r="R541" s="20"/>
      <c r="S541" s="20"/>
      <c r="T541" s="20"/>
      <c r="U541" s="20"/>
      <c r="V541" s="20"/>
      <c r="W541" s="20"/>
      <c r="X541" s="20"/>
      <c r="Y541" s="20"/>
      <c r="Z541" s="20"/>
      <c r="AA541" s="20"/>
      <c r="AB541" s="2"/>
    </row>
    <row r="542" spans="1:28" ht="18" customHeight="1">
      <c r="A542" s="22" t="s">
        <v>111</v>
      </c>
      <c r="B542" s="20" t="s">
        <v>274</v>
      </c>
      <c r="C542" s="20"/>
      <c r="D542" s="20"/>
      <c r="E542" s="20"/>
      <c r="F542" s="20"/>
      <c r="G542" s="20"/>
      <c r="H542" s="20"/>
      <c r="I542" s="20"/>
      <c r="J542" s="1470" t="str">
        <f>項目一覧②!$F$227</f>
        <v/>
      </c>
      <c r="K542" s="1470"/>
      <c r="L542" s="1470"/>
      <c r="M542" s="1470"/>
      <c r="N542" s="21" t="s">
        <v>87</v>
      </c>
      <c r="O542" s="20"/>
      <c r="P542" s="20"/>
      <c r="Q542" s="20"/>
      <c r="R542" s="20"/>
      <c r="S542" s="20"/>
      <c r="T542" s="20"/>
      <c r="U542" s="20"/>
      <c r="V542" s="20"/>
      <c r="W542" s="20"/>
      <c r="X542" s="20"/>
      <c r="Y542" s="20"/>
      <c r="Z542" s="20"/>
      <c r="AA542" s="20"/>
      <c r="AB542" s="2"/>
    </row>
    <row r="543" spans="1:28" ht="18" customHeight="1">
      <c r="A543" s="22" t="s">
        <v>111</v>
      </c>
      <c r="B543" s="20" t="s">
        <v>273</v>
      </c>
      <c r="C543" s="20"/>
      <c r="D543" s="20"/>
      <c r="E543" s="20"/>
      <c r="F543" s="20"/>
      <c r="G543" s="20"/>
      <c r="H543" s="20"/>
      <c r="I543" s="20"/>
      <c r="J543" s="1470" t="str">
        <f>項目一覧②!$F$228</f>
        <v/>
      </c>
      <c r="K543" s="1470"/>
      <c r="L543" s="1470"/>
      <c r="M543" s="1470"/>
      <c r="N543" s="23" t="s">
        <v>87</v>
      </c>
      <c r="O543" s="20"/>
      <c r="P543" s="20"/>
      <c r="Q543" s="20"/>
      <c r="R543" s="20"/>
      <c r="S543" s="20"/>
      <c r="T543" s="20"/>
      <c r="U543" s="20"/>
      <c r="V543" s="20"/>
      <c r="W543" s="20"/>
      <c r="X543" s="20"/>
      <c r="Y543" s="20"/>
      <c r="Z543" s="20"/>
      <c r="AA543" s="20"/>
      <c r="AB543" s="2"/>
    </row>
    <row r="544" spans="1:28" ht="18" customHeight="1">
      <c r="A544" s="22" t="s">
        <v>111</v>
      </c>
      <c r="B544" s="20" t="s">
        <v>272</v>
      </c>
      <c r="C544" s="20"/>
      <c r="D544" s="20"/>
      <c r="E544" s="20"/>
      <c r="F544" s="20"/>
      <c r="G544" s="20"/>
      <c r="H544" s="20"/>
      <c r="I544" s="20"/>
      <c r="J544" s="1470" t="str">
        <f>項目一覧②!$F$229</f>
        <v/>
      </c>
      <c r="K544" s="1470"/>
      <c r="L544" s="1470"/>
      <c r="M544" s="1470"/>
      <c r="N544" s="21" t="s">
        <v>87</v>
      </c>
      <c r="O544" s="20"/>
      <c r="P544" s="20"/>
      <c r="Q544" s="20"/>
      <c r="R544" s="20"/>
      <c r="S544" s="20"/>
      <c r="T544" s="20"/>
      <c r="U544" s="20"/>
      <c r="V544" s="20"/>
      <c r="W544" s="20"/>
      <c r="X544" s="20"/>
      <c r="Y544" s="20"/>
      <c r="Z544" s="20"/>
      <c r="AA544" s="20"/>
      <c r="AB544" s="2"/>
    </row>
    <row r="545" spans="1:29" ht="15.95" customHeight="1">
      <c r="A545" s="17" t="s">
        <v>111</v>
      </c>
      <c r="B545" s="16" t="s">
        <v>270</v>
      </c>
      <c r="C545" s="16"/>
      <c r="D545" s="16"/>
      <c r="E545" s="16"/>
      <c r="F545" s="16"/>
      <c r="G545" s="16"/>
      <c r="H545" s="16"/>
      <c r="I545" s="16"/>
      <c r="O545" s="16"/>
      <c r="P545" s="16"/>
      <c r="Q545" s="16"/>
      <c r="R545" s="16"/>
      <c r="S545" s="16"/>
      <c r="T545" s="16"/>
      <c r="U545" s="16"/>
      <c r="V545" s="16"/>
      <c r="W545" s="16"/>
      <c r="X545" s="16"/>
      <c r="Y545" s="16"/>
      <c r="Z545" s="16"/>
      <c r="AA545" s="16"/>
      <c r="AB545" s="2"/>
    </row>
    <row r="546" spans="1:29" ht="15.95" customHeight="1">
      <c r="A546" s="6"/>
      <c r="B546" s="3"/>
      <c r="C546" s="3" t="s">
        <v>2352</v>
      </c>
      <c r="D546" s="3" t="s">
        <v>2353</v>
      </c>
      <c r="E546" s="3"/>
      <c r="F546" s="3"/>
      <c r="G546" s="3"/>
      <c r="H546" s="3"/>
      <c r="I546" s="3"/>
      <c r="J546" s="1477" t="str">
        <f>項目一覧②!$F$230</f>
        <v/>
      </c>
      <c r="K546" s="1477"/>
      <c r="L546" s="1477"/>
      <c r="M546" s="1477"/>
      <c r="N546" s="4" t="s">
        <v>87</v>
      </c>
      <c r="O546" s="3"/>
      <c r="P546" s="3"/>
      <c r="Q546" s="3"/>
      <c r="R546" s="3"/>
      <c r="S546" s="3"/>
      <c r="T546" s="3"/>
      <c r="U546" s="3"/>
      <c r="V546" s="3"/>
      <c r="W546" s="3"/>
      <c r="X546" s="3"/>
      <c r="Y546" s="3"/>
      <c r="Z546" s="3"/>
      <c r="AA546" s="3"/>
      <c r="AB546" s="2"/>
    </row>
    <row r="547" spans="1:29" ht="15.95" customHeight="1">
      <c r="A547" s="6"/>
      <c r="B547" s="3"/>
      <c r="C547" s="3" t="s">
        <v>2354</v>
      </c>
      <c r="D547" s="3" t="s">
        <v>2355</v>
      </c>
      <c r="E547" s="3"/>
      <c r="F547" s="3"/>
      <c r="G547" s="3"/>
      <c r="H547" s="3"/>
      <c r="I547" s="3"/>
      <c r="J547" s="19"/>
      <c r="K547" s="19"/>
      <c r="L547" s="19"/>
      <c r="M547" s="19"/>
      <c r="N547" s="19"/>
      <c r="O547" s="4"/>
      <c r="P547" s="3"/>
      <c r="Q547" s="6" t="str">
        <f>IF(項目一覧②!$G$231=TRUE,"■","□")</f>
        <v>□</v>
      </c>
      <c r="R547" s="3" t="s">
        <v>268</v>
      </c>
      <c r="S547" s="3"/>
      <c r="T547" s="6" t="str">
        <f>IF(項目一覧②!$H$231=TRUE,"■","□")</f>
        <v>□</v>
      </c>
      <c r="U547" s="3" t="s">
        <v>85</v>
      </c>
      <c r="V547" s="3"/>
      <c r="W547" s="3"/>
      <c r="X547" s="3"/>
      <c r="Y547" s="3"/>
      <c r="Z547" s="3"/>
      <c r="AA547" s="3"/>
      <c r="AB547" s="3"/>
      <c r="AC547" s="1204"/>
    </row>
    <row r="548" spans="1:29" ht="15.95" customHeight="1">
      <c r="A548" s="17" t="s">
        <v>111</v>
      </c>
      <c r="B548" s="16" t="s">
        <v>266</v>
      </c>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2"/>
    </row>
    <row r="549" spans="1:29" ht="15.95" customHeight="1">
      <c r="A549" s="3"/>
      <c r="B549" s="3"/>
      <c r="C549" s="3"/>
      <c r="D549" s="1468" t="s">
        <v>265</v>
      </c>
      <c r="E549" s="1468"/>
      <c r="F549" s="1468"/>
      <c r="G549" s="1468"/>
      <c r="H549" s="5"/>
      <c r="I549" s="1468" t="s">
        <v>264</v>
      </c>
      <c r="J549" s="1468"/>
      <c r="K549" s="1468"/>
      <c r="L549" s="1468"/>
      <c r="M549" s="1468"/>
      <c r="N549" s="1468"/>
      <c r="O549" s="1468"/>
      <c r="P549" s="1468"/>
      <c r="Q549" s="1468"/>
      <c r="R549" s="1468"/>
      <c r="S549" s="1468"/>
      <c r="T549" s="1468"/>
      <c r="U549" s="1468"/>
      <c r="V549" s="5"/>
      <c r="W549" s="5" t="s">
        <v>255</v>
      </c>
      <c r="X549" s="1468" t="s">
        <v>263</v>
      </c>
      <c r="Y549" s="1468"/>
      <c r="Z549" s="1468"/>
      <c r="AA549" s="3" t="s">
        <v>177</v>
      </c>
      <c r="AB549" s="2"/>
    </row>
    <row r="550" spans="1:29" ht="18" customHeight="1">
      <c r="A550" s="3"/>
      <c r="B550" s="3" t="s">
        <v>262</v>
      </c>
      <c r="C550" s="3"/>
      <c r="D550" s="5" t="s">
        <v>189</v>
      </c>
      <c r="E550" s="1462" t="str">
        <f>項目一覧②!$F$232</f>
        <v/>
      </c>
      <c r="F550" s="1462"/>
      <c r="G550" s="5" t="s">
        <v>256</v>
      </c>
      <c r="H550" s="18" t="str">
        <f>項目一覧②!$F$238</f>
        <v/>
      </c>
      <c r="J550" s="3"/>
      <c r="K550" s="3"/>
      <c r="L550" s="2"/>
      <c r="M550" s="3"/>
      <c r="N550" s="3"/>
      <c r="O550" s="3"/>
      <c r="P550" s="3"/>
      <c r="Q550" s="3"/>
      <c r="R550" s="2"/>
      <c r="S550" s="2"/>
      <c r="T550" s="2"/>
      <c r="U550" s="2"/>
      <c r="V550" s="5"/>
      <c r="W550" s="5" t="s">
        <v>255</v>
      </c>
      <c r="X550" s="1463" t="str">
        <f>項目一覧②!$F$244</f>
        <v/>
      </c>
      <c r="Y550" s="1463"/>
      <c r="Z550" s="1463"/>
      <c r="AA550" s="3" t="s">
        <v>254</v>
      </c>
      <c r="AB550" s="2"/>
    </row>
    <row r="551" spans="1:29" ht="18" customHeight="1">
      <c r="A551" s="3"/>
      <c r="B551" s="3" t="s">
        <v>261</v>
      </c>
      <c r="C551" s="3"/>
      <c r="D551" s="5" t="s">
        <v>189</v>
      </c>
      <c r="E551" s="1462" t="str">
        <f>項目一覧②!$F$233</f>
        <v/>
      </c>
      <c r="F551" s="1462"/>
      <c r="G551" s="5" t="s">
        <v>256</v>
      </c>
      <c r="H551" s="18" t="str">
        <f>項目一覧②!$F$239</f>
        <v/>
      </c>
      <c r="J551" s="3"/>
      <c r="K551" s="3"/>
      <c r="L551" s="2"/>
      <c r="M551" s="3"/>
      <c r="N551" s="3"/>
      <c r="O551" s="3"/>
      <c r="P551" s="3"/>
      <c r="Q551" s="3"/>
      <c r="R551" s="2"/>
      <c r="S551" s="2"/>
      <c r="T551" s="2"/>
      <c r="U551" s="2"/>
      <c r="V551" s="5"/>
      <c r="W551" s="5" t="s">
        <v>255</v>
      </c>
      <c r="X551" s="1463" t="str">
        <f>項目一覧②!$F$245</f>
        <v/>
      </c>
      <c r="Y551" s="1463"/>
      <c r="Z551" s="1463"/>
      <c r="AA551" s="3" t="s">
        <v>254</v>
      </c>
      <c r="AB551" s="2"/>
    </row>
    <row r="552" spans="1:29" ht="18" customHeight="1">
      <c r="A552" s="3"/>
      <c r="B552" s="3" t="s">
        <v>260</v>
      </c>
      <c r="C552" s="3"/>
      <c r="D552" s="5" t="s">
        <v>189</v>
      </c>
      <c r="E552" s="1462" t="str">
        <f>項目一覧②!$F$234</f>
        <v/>
      </c>
      <c r="F552" s="1462"/>
      <c r="G552" s="5" t="s">
        <v>256</v>
      </c>
      <c r="H552" s="18" t="str">
        <f>項目一覧②!$F$240</f>
        <v/>
      </c>
      <c r="J552" s="3"/>
      <c r="K552" s="3"/>
      <c r="L552" s="2"/>
      <c r="M552" s="3"/>
      <c r="N552" s="3"/>
      <c r="O552" s="3"/>
      <c r="P552" s="3"/>
      <c r="Q552" s="3"/>
      <c r="R552" s="2"/>
      <c r="S552" s="2"/>
      <c r="T552" s="2"/>
      <c r="U552" s="2"/>
      <c r="V552" s="5"/>
      <c r="W552" s="5" t="s">
        <v>255</v>
      </c>
      <c r="X552" s="1463" t="str">
        <f>項目一覧②!$F$246</f>
        <v/>
      </c>
      <c r="Y552" s="1463"/>
      <c r="Z552" s="1463"/>
      <c r="AA552" s="3" t="s">
        <v>254</v>
      </c>
      <c r="AB552" s="2"/>
    </row>
    <row r="553" spans="1:29" ht="18" customHeight="1">
      <c r="A553" s="3"/>
      <c r="B553" s="3" t="s">
        <v>259</v>
      </c>
      <c r="C553" s="3"/>
      <c r="D553" s="5" t="s">
        <v>189</v>
      </c>
      <c r="E553" s="1462" t="str">
        <f>項目一覧②!$F$235</f>
        <v/>
      </c>
      <c r="F553" s="1462"/>
      <c r="G553" s="5" t="s">
        <v>256</v>
      </c>
      <c r="H553" s="18" t="str">
        <f>項目一覧②!$F$241</f>
        <v/>
      </c>
      <c r="J553" s="3"/>
      <c r="K553" s="3"/>
      <c r="L553" s="2"/>
      <c r="M553" s="3"/>
      <c r="N553" s="3"/>
      <c r="O553" s="3"/>
      <c r="P553" s="3"/>
      <c r="Q553" s="3"/>
      <c r="R553" s="2"/>
      <c r="S553" s="2"/>
      <c r="T553" s="2"/>
      <c r="U553" s="2"/>
      <c r="V553" s="5"/>
      <c r="W553" s="5" t="s">
        <v>255</v>
      </c>
      <c r="X553" s="1463" t="str">
        <f>項目一覧②!$F$247</f>
        <v/>
      </c>
      <c r="Y553" s="1463"/>
      <c r="Z553" s="1463"/>
      <c r="AA553" s="3" t="s">
        <v>254</v>
      </c>
      <c r="AB553" s="2"/>
    </row>
    <row r="554" spans="1:29" ht="18" customHeight="1">
      <c r="A554" s="3"/>
      <c r="B554" s="3" t="s">
        <v>258</v>
      </c>
      <c r="C554" s="3"/>
      <c r="D554" s="5" t="s">
        <v>189</v>
      </c>
      <c r="E554" s="1462" t="str">
        <f>項目一覧②!$F$236</f>
        <v/>
      </c>
      <c r="F554" s="1462"/>
      <c r="G554" s="5" t="s">
        <v>256</v>
      </c>
      <c r="H554" s="18" t="str">
        <f>項目一覧②!$F$242</f>
        <v/>
      </c>
      <c r="J554" s="3"/>
      <c r="K554" s="3"/>
      <c r="L554" s="2"/>
      <c r="M554" s="3"/>
      <c r="N554" s="3"/>
      <c r="O554" s="3"/>
      <c r="P554" s="3"/>
      <c r="Q554" s="3"/>
      <c r="R554" s="2"/>
      <c r="S554" s="2"/>
      <c r="T554" s="2"/>
      <c r="U554" s="2"/>
      <c r="V554" s="5"/>
      <c r="W554" s="5" t="s">
        <v>255</v>
      </c>
      <c r="X554" s="1463" t="str">
        <f>項目一覧②!$F$248</f>
        <v/>
      </c>
      <c r="Y554" s="1463"/>
      <c r="Z554" s="1463"/>
      <c r="AA554" s="3" t="s">
        <v>254</v>
      </c>
      <c r="AB554" s="2"/>
    </row>
    <row r="555" spans="1:29" ht="18" customHeight="1">
      <c r="A555" s="15"/>
      <c r="B555" s="15" t="s">
        <v>257</v>
      </c>
      <c r="C555" s="15"/>
      <c r="D555" s="5" t="s">
        <v>189</v>
      </c>
      <c r="E555" s="1462" t="str">
        <f>項目一覧②!$F$237</f>
        <v/>
      </c>
      <c r="F555" s="1462"/>
      <c r="G555" s="5" t="s">
        <v>256</v>
      </c>
      <c r="H555" s="18" t="str">
        <f>項目一覧②!$F$243</f>
        <v/>
      </c>
      <c r="J555" s="15"/>
      <c r="K555" s="15"/>
      <c r="L555" s="2"/>
      <c r="M555" s="15"/>
      <c r="N555" s="15"/>
      <c r="O555" s="15"/>
      <c r="P555" s="15"/>
      <c r="Q555" s="15"/>
      <c r="R555" s="2"/>
      <c r="S555" s="2"/>
      <c r="T555" s="2"/>
      <c r="U555" s="2"/>
      <c r="V555" s="5"/>
      <c r="W555" s="5" t="s">
        <v>255</v>
      </c>
      <c r="X555" s="1463" t="str">
        <f>項目一覧②!$F$249</f>
        <v/>
      </c>
      <c r="Y555" s="1463"/>
      <c r="Z555" s="1463"/>
      <c r="AA555" s="3" t="s">
        <v>254</v>
      </c>
      <c r="AB555" s="2"/>
    </row>
    <row r="556" spans="1:29" ht="14.1" customHeight="1">
      <c r="A556" s="17" t="s">
        <v>111</v>
      </c>
      <c r="B556" s="16" t="s">
        <v>253</v>
      </c>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2"/>
    </row>
    <row r="557" spans="1:29" ht="18" customHeight="1">
      <c r="A557" s="6"/>
      <c r="B557" s="3"/>
      <c r="C557" s="3"/>
      <c r="D557" s="3"/>
      <c r="E557" s="3"/>
      <c r="F557" s="1464" t="str">
        <f>項目一覧②!$F$250</f>
        <v/>
      </c>
      <c r="G557" s="1464"/>
      <c r="H557" s="1464"/>
      <c r="I557" s="1464"/>
      <c r="J557" s="1464"/>
      <c r="K557" s="1464"/>
      <c r="L557" s="1464"/>
      <c r="M557" s="1464"/>
      <c r="N557" s="1464"/>
      <c r="O557" s="1464"/>
      <c r="P557" s="1464"/>
      <c r="Q557" s="1464"/>
      <c r="R557" s="1464"/>
      <c r="S557" s="1464"/>
      <c r="T557" s="1464"/>
      <c r="U557" s="1464"/>
      <c r="V557" s="1464"/>
      <c r="W557" s="1464"/>
      <c r="X557" s="1464"/>
      <c r="Y557" s="1464"/>
      <c r="Z557" s="1464"/>
      <c r="AA557" s="1464"/>
      <c r="AB557" s="2"/>
    </row>
    <row r="558" spans="1:29" ht="18" customHeight="1">
      <c r="A558" s="15"/>
      <c r="B558" s="15"/>
      <c r="C558" s="15"/>
      <c r="D558" s="15"/>
      <c r="E558" s="15"/>
      <c r="F558" s="1465"/>
      <c r="G558" s="1465"/>
      <c r="H558" s="1465"/>
      <c r="I558" s="1465"/>
      <c r="J558" s="1465"/>
      <c r="K558" s="1465"/>
      <c r="L558" s="1465"/>
      <c r="M558" s="1465"/>
      <c r="N558" s="1465"/>
      <c r="O558" s="1465"/>
      <c r="P558" s="1465"/>
      <c r="Q558" s="1465"/>
      <c r="R558" s="1465"/>
      <c r="S558" s="1465"/>
      <c r="T558" s="1465"/>
      <c r="U558" s="1465"/>
      <c r="V558" s="1465"/>
      <c r="W558" s="1465"/>
      <c r="X558" s="1465"/>
      <c r="Y558" s="1465"/>
      <c r="Z558" s="1465"/>
      <c r="AA558" s="1465"/>
      <c r="AB558" s="2"/>
    </row>
    <row r="559" spans="1:29" ht="14.1" customHeight="1">
      <c r="A559" s="6" t="s">
        <v>111</v>
      </c>
      <c r="B559" s="3" t="s">
        <v>252</v>
      </c>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2"/>
    </row>
    <row r="560" spans="1:29" ht="18" customHeight="1">
      <c r="A560" s="3"/>
      <c r="B560" s="3"/>
      <c r="C560" s="3"/>
      <c r="D560" s="3"/>
      <c r="E560" s="3"/>
      <c r="F560" s="1464" t="str">
        <f>項目一覧②!$F$251</f>
        <v/>
      </c>
      <c r="G560" s="1464"/>
      <c r="H560" s="1464"/>
      <c r="I560" s="1464"/>
      <c r="J560" s="1464"/>
      <c r="K560" s="1464"/>
      <c r="L560" s="1464"/>
      <c r="M560" s="1464"/>
      <c r="N560" s="1464"/>
      <c r="O560" s="1464"/>
      <c r="P560" s="1464"/>
      <c r="Q560" s="1464"/>
      <c r="R560" s="1464"/>
      <c r="S560" s="1464"/>
      <c r="T560" s="1464"/>
      <c r="U560" s="1464"/>
      <c r="V560" s="1464"/>
      <c r="W560" s="1464"/>
      <c r="X560" s="1464"/>
      <c r="Y560" s="1464"/>
      <c r="Z560" s="1464"/>
      <c r="AA560" s="1464"/>
      <c r="AB560" s="2"/>
    </row>
    <row r="561" spans="1:29" ht="18" customHeight="1">
      <c r="A561" s="15"/>
      <c r="B561" s="15"/>
      <c r="C561" s="15"/>
      <c r="D561" s="15"/>
      <c r="E561" s="15"/>
      <c r="F561" s="1465"/>
      <c r="G561" s="1465"/>
      <c r="H561" s="1465"/>
      <c r="I561" s="1465"/>
      <c r="J561" s="1465"/>
      <c r="K561" s="1465"/>
      <c r="L561" s="1465"/>
      <c r="M561" s="1465"/>
      <c r="N561" s="1465"/>
      <c r="O561" s="1465"/>
      <c r="P561" s="1465"/>
      <c r="Q561" s="1465"/>
      <c r="R561" s="1465"/>
      <c r="S561" s="1465"/>
      <c r="T561" s="1465"/>
      <c r="U561" s="1465"/>
      <c r="V561" s="1465"/>
      <c r="W561" s="1465"/>
      <c r="X561" s="1465"/>
      <c r="Y561" s="1465"/>
      <c r="Z561" s="1465"/>
      <c r="AA561" s="1465"/>
      <c r="AB561" s="2"/>
    </row>
    <row r="562" spans="1:29" ht="18" customHeight="1"/>
    <row r="563" spans="1:29" ht="15.95" customHeight="1">
      <c r="A563" s="3"/>
      <c r="B563" s="3"/>
      <c r="C563" s="3"/>
      <c r="D563" s="3"/>
      <c r="E563" s="3"/>
      <c r="F563" s="1157"/>
      <c r="G563" s="1157"/>
      <c r="H563" s="1157"/>
      <c r="I563" s="1157"/>
      <c r="J563" s="1157"/>
      <c r="K563" s="1157"/>
      <c r="L563" s="1157"/>
      <c r="M563" s="1157"/>
      <c r="N563" s="1157"/>
      <c r="O563" s="1157"/>
      <c r="P563" s="1157"/>
      <c r="Q563" s="1157"/>
      <c r="R563" s="1157"/>
      <c r="S563" s="1157"/>
      <c r="T563" s="1157"/>
      <c r="U563" s="1157"/>
      <c r="V563" s="1157"/>
      <c r="W563" s="1157"/>
      <c r="X563" s="1157"/>
      <c r="Y563" s="1157"/>
      <c r="Z563" s="1157"/>
      <c r="AA563" s="1157"/>
      <c r="AB563" s="2"/>
      <c r="AC563" s="2"/>
    </row>
    <row r="564" spans="1:29" ht="14.1" customHeight="1">
      <c r="A564" s="1468" t="s">
        <v>279</v>
      </c>
      <c r="B564" s="1468"/>
      <c r="C564" s="1468"/>
      <c r="D564" s="1468"/>
      <c r="E564" s="1468"/>
      <c r="F564" s="1468"/>
      <c r="G564" s="1468"/>
      <c r="H564" s="1468"/>
      <c r="I564" s="1468"/>
      <c r="J564" s="1468"/>
      <c r="K564" s="1468"/>
      <c r="L564" s="1468"/>
      <c r="M564" s="1468"/>
      <c r="N564" s="1468"/>
      <c r="O564" s="1468"/>
      <c r="P564" s="1468"/>
      <c r="Q564" s="1468"/>
      <c r="R564" s="1468"/>
      <c r="S564" s="1468"/>
      <c r="T564" s="1468"/>
      <c r="U564" s="1468"/>
      <c r="V564" s="1468"/>
      <c r="W564" s="1468"/>
      <c r="X564" s="1468"/>
      <c r="Y564" s="1468"/>
      <c r="Z564" s="1468"/>
      <c r="AA564" s="1468"/>
      <c r="AB564" s="2"/>
      <c r="AC564" s="2"/>
    </row>
    <row r="565" spans="1:29" ht="14.1" customHeight="1">
      <c r="A565" s="15"/>
      <c r="B565" s="15" t="s">
        <v>278</v>
      </c>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2"/>
      <c r="AC565" s="2"/>
    </row>
    <row r="566" spans="1:29" ht="21.95" customHeight="1">
      <c r="A566" s="22" t="s">
        <v>111</v>
      </c>
      <c r="B566" s="20" t="s">
        <v>134</v>
      </c>
      <c r="C566" s="20"/>
      <c r="D566" s="20"/>
      <c r="E566" s="20"/>
      <c r="F566" s="20"/>
      <c r="G566" s="24"/>
      <c r="H566" s="20"/>
      <c r="I566" s="20"/>
      <c r="J566" s="20"/>
      <c r="K566" s="20"/>
      <c r="L566" s="1479">
        <f>項目一覧②!$F$896</f>
        <v>1</v>
      </c>
      <c r="M566" s="1479"/>
      <c r="N566" s="20"/>
      <c r="O566" s="20"/>
      <c r="P566" s="20"/>
      <c r="Q566" s="20"/>
      <c r="R566" s="20"/>
      <c r="S566" s="20"/>
      <c r="T566" s="20"/>
      <c r="U566" s="20"/>
      <c r="V566" s="20"/>
      <c r="W566" s="20"/>
      <c r="X566" s="20"/>
      <c r="Y566" s="20"/>
      <c r="Z566" s="20"/>
      <c r="AA566" s="20"/>
      <c r="AB566" s="2"/>
      <c r="AC566" s="2"/>
    </row>
    <row r="567" spans="1:29" ht="21.95" customHeight="1">
      <c r="A567" s="22" t="s">
        <v>111</v>
      </c>
      <c r="B567" s="20" t="s">
        <v>276</v>
      </c>
      <c r="C567" s="20"/>
      <c r="D567" s="20"/>
      <c r="E567" s="20"/>
      <c r="F567" s="20"/>
      <c r="G567" s="2"/>
      <c r="H567" s="2"/>
      <c r="I567" s="20"/>
      <c r="J567" s="1469" t="str">
        <f>項目一覧②!$F$897</f>
        <v/>
      </c>
      <c r="K567" s="1469"/>
      <c r="L567" s="1469"/>
      <c r="M567" s="1469"/>
      <c r="N567" s="20" t="s">
        <v>275</v>
      </c>
      <c r="O567" s="20"/>
      <c r="P567" s="20"/>
      <c r="Q567" s="20"/>
      <c r="R567" s="20"/>
      <c r="S567" s="20"/>
      <c r="T567" s="20"/>
      <c r="U567" s="20"/>
      <c r="V567" s="20"/>
      <c r="W567" s="20"/>
      <c r="X567" s="20"/>
      <c r="Y567" s="20"/>
      <c r="Z567" s="20"/>
      <c r="AA567" s="20"/>
      <c r="AB567" s="2"/>
      <c r="AC567" s="2"/>
    </row>
    <row r="568" spans="1:29" ht="21.95" customHeight="1">
      <c r="A568" s="22" t="s">
        <v>111</v>
      </c>
      <c r="B568" s="20" t="s">
        <v>274</v>
      </c>
      <c r="C568" s="20"/>
      <c r="D568" s="20"/>
      <c r="E568" s="20"/>
      <c r="F568" s="20"/>
      <c r="G568" s="20"/>
      <c r="H568" s="20"/>
      <c r="I568" s="20"/>
      <c r="J568" s="1470" t="str">
        <f>項目一覧②!$F$898</f>
        <v/>
      </c>
      <c r="K568" s="1470"/>
      <c r="L568" s="1470"/>
      <c r="M568" s="1470"/>
      <c r="N568" s="21" t="s">
        <v>87</v>
      </c>
      <c r="O568" s="20"/>
      <c r="P568" s="20"/>
      <c r="Q568" s="20"/>
      <c r="R568" s="20"/>
      <c r="S568" s="20"/>
      <c r="T568" s="20"/>
      <c r="U568" s="20"/>
      <c r="V568" s="20"/>
      <c r="W568" s="20"/>
      <c r="X568" s="20"/>
      <c r="Y568" s="20"/>
      <c r="Z568" s="20"/>
      <c r="AA568" s="20"/>
      <c r="AB568" s="2"/>
      <c r="AC568" s="2"/>
    </row>
    <row r="569" spans="1:29" ht="21.95" customHeight="1">
      <c r="A569" s="22" t="s">
        <v>111</v>
      </c>
      <c r="B569" s="20" t="s">
        <v>273</v>
      </c>
      <c r="C569" s="20"/>
      <c r="D569" s="20"/>
      <c r="E569" s="20"/>
      <c r="F569" s="20"/>
      <c r="G569" s="20"/>
      <c r="H569" s="20"/>
      <c r="I569" s="20"/>
      <c r="J569" s="1470" t="str">
        <f>項目一覧②!$F$899</f>
        <v/>
      </c>
      <c r="K569" s="1470"/>
      <c r="L569" s="1470"/>
      <c r="M569" s="1470"/>
      <c r="N569" s="23" t="s">
        <v>87</v>
      </c>
      <c r="O569" s="20"/>
      <c r="P569" s="20"/>
      <c r="Q569" s="20"/>
      <c r="R569" s="20"/>
      <c r="S569" s="20"/>
      <c r="T569" s="20"/>
      <c r="U569" s="20"/>
      <c r="V569" s="20"/>
      <c r="W569" s="20"/>
      <c r="X569" s="20"/>
      <c r="Y569" s="20"/>
      <c r="Z569" s="20"/>
      <c r="AA569" s="20"/>
      <c r="AB569" s="2"/>
      <c r="AC569" s="2"/>
    </row>
    <row r="570" spans="1:29" ht="21.95" customHeight="1">
      <c r="A570" s="22" t="s">
        <v>111</v>
      </c>
      <c r="B570" s="20" t="s">
        <v>272</v>
      </c>
      <c r="C570" s="20"/>
      <c r="D570" s="20"/>
      <c r="E570" s="20"/>
      <c r="F570" s="20"/>
      <c r="G570" s="20"/>
      <c r="H570" s="20"/>
      <c r="I570" s="20"/>
      <c r="J570" s="1470" t="str">
        <f>項目一覧②!$F$900</f>
        <v/>
      </c>
      <c r="K570" s="1470"/>
      <c r="L570" s="1470"/>
      <c r="M570" s="1470"/>
      <c r="N570" s="21" t="s">
        <v>87</v>
      </c>
      <c r="O570" s="20"/>
      <c r="P570" s="20"/>
      <c r="Q570" s="20"/>
      <c r="R570" s="20"/>
      <c r="S570" s="20"/>
      <c r="T570" s="20"/>
      <c r="U570" s="20"/>
      <c r="V570" s="20"/>
      <c r="W570" s="20"/>
      <c r="X570" s="20"/>
      <c r="Y570" s="20"/>
      <c r="Z570" s="20"/>
      <c r="AA570" s="20"/>
      <c r="AB570" s="2"/>
      <c r="AC570" s="2"/>
    </row>
    <row r="571" spans="1:29" ht="15.95" customHeight="1">
      <c r="A571" s="17" t="s">
        <v>111</v>
      </c>
      <c r="B571" s="16" t="s">
        <v>270</v>
      </c>
      <c r="C571" s="16"/>
      <c r="D571" s="16"/>
      <c r="E571" s="16"/>
      <c r="F571" s="16"/>
      <c r="G571" s="16"/>
      <c r="H571" s="16"/>
      <c r="I571" s="16"/>
      <c r="O571" s="16"/>
      <c r="P571" s="16"/>
      <c r="Q571" s="16"/>
      <c r="R571" s="16"/>
      <c r="S571" s="16"/>
      <c r="T571" s="16"/>
      <c r="U571" s="16"/>
      <c r="V571" s="16"/>
      <c r="W571" s="16"/>
      <c r="X571" s="16"/>
      <c r="Y571" s="16"/>
      <c r="Z571" s="16"/>
      <c r="AA571" s="16"/>
      <c r="AB571" s="2"/>
      <c r="AC571" s="2"/>
    </row>
    <row r="572" spans="1:29" ht="15.95" customHeight="1">
      <c r="A572" s="6"/>
      <c r="B572" s="3"/>
      <c r="C572" s="3" t="s">
        <v>2352</v>
      </c>
      <c r="D572" s="3" t="s">
        <v>2353</v>
      </c>
      <c r="E572" s="3"/>
      <c r="F572" s="3"/>
      <c r="G572" s="3"/>
      <c r="H572" s="3"/>
      <c r="I572" s="3"/>
      <c r="J572" s="1477" t="str">
        <f>項目一覧②!$F$901</f>
        <v/>
      </c>
      <c r="K572" s="1477"/>
      <c r="L572" s="1477"/>
      <c r="M572" s="1477"/>
      <c r="N572" s="4" t="s">
        <v>87</v>
      </c>
      <c r="O572" s="3"/>
      <c r="P572" s="3"/>
      <c r="Q572" s="3"/>
      <c r="R572" s="3"/>
      <c r="S572" s="3"/>
      <c r="T572" s="3"/>
      <c r="U572" s="3"/>
      <c r="V572" s="3"/>
      <c r="W572" s="3"/>
      <c r="X572" s="3"/>
      <c r="Y572" s="3"/>
      <c r="Z572" s="3"/>
      <c r="AA572" s="3"/>
      <c r="AB572" s="2"/>
      <c r="AC572" s="2"/>
    </row>
    <row r="573" spans="1:29" ht="15.95" customHeight="1">
      <c r="A573" s="6"/>
      <c r="B573" s="3"/>
      <c r="C573" s="3" t="s">
        <v>2354</v>
      </c>
      <c r="D573" s="3" t="s">
        <v>2355</v>
      </c>
      <c r="E573" s="3"/>
      <c r="F573" s="3"/>
      <c r="G573" s="3"/>
      <c r="H573" s="3"/>
      <c r="I573" s="3"/>
      <c r="J573" s="19"/>
      <c r="K573" s="19"/>
      <c r="L573" s="19"/>
      <c r="M573" s="19"/>
      <c r="N573" s="19"/>
      <c r="O573" s="4"/>
      <c r="P573" s="3"/>
      <c r="Q573" s="6" t="str">
        <f>IF(項目一覧②!$G$902=TRUE,"■","□")</f>
        <v>□</v>
      </c>
      <c r="R573" s="3" t="s">
        <v>268</v>
      </c>
      <c r="S573" s="3"/>
      <c r="T573" s="6" t="str">
        <f>IF(項目一覧②!$H$902=TRUE,"■","□")</f>
        <v>□</v>
      </c>
      <c r="U573" s="3" t="s">
        <v>85</v>
      </c>
      <c r="V573" s="3"/>
      <c r="W573" s="3"/>
      <c r="X573" s="3"/>
      <c r="Y573" s="3"/>
      <c r="Z573" s="3"/>
      <c r="AA573" s="3"/>
      <c r="AB573" s="3"/>
      <c r="AC573" s="2"/>
    </row>
    <row r="574" spans="1:29" ht="15.95" customHeight="1">
      <c r="A574" s="17" t="s">
        <v>111</v>
      </c>
      <c r="B574" s="16" t="s">
        <v>266</v>
      </c>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2"/>
      <c r="AC574" s="2"/>
    </row>
    <row r="575" spans="1:29" ht="15.95" customHeight="1">
      <c r="A575" s="3"/>
      <c r="B575" s="3"/>
      <c r="C575" s="3"/>
      <c r="D575" s="1468" t="s">
        <v>265</v>
      </c>
      <c r="E575" s="1468"/>
      <c r="F575" s="1468"/>
      <c r="G575" s="1468"/>
      <c r="H575" s="5"/>
      <c r="I575" s="1468" t="s">
        <v>264</v>
      </c>
      <c r="J575" s="1468"/>
      <c r="K575" s="1468"/>
      <c r="L575" s="1468"/>
      <c r="M575" s="1468"/>
      <c r="N575" s="1468"/>
      <c r="O575" s="1468"/>
      <c r="P575" s="1468"/>
      <c r="Q575" s="1468"/>
      <c r="R575" s="1468"/>
      <c r="S575" s="1468"/>
      <c r="T575" s="1468"/>
      <c r="U575" s="1468"/>
      <c r="V575" s="5"/>
      <c r="W575" s="5" t="s">
        <v>255</v>
      </c>
      <c r="X575" s="1468" t="s">
        <v>263</v>
      </c>
      <c r="Y575" s="1468"/>
      <c r="Z575" s="1468"/>
      <c r="AA575" s="3" t="s">
        <v>177</v>
      </c>
      <c r="AB575" s="2"/>
      <c r="AC575" s="2"/>
    </row>
    <row r="576" spans="1:29" ht="15.95" customHeight="1">
      <c r="A576" s="3"/>
      <c r="B576" s="3" t="s">
        <v>262</v>
      </c>
      <c r="C576" s="3"/>
      <c r="D576" s="5" t="s">
        <v>189</v>
      </c>
      <c r="E576" s="1462" t="str">
        <f>項目一覧②!$F$903</f>
        <v/>
      </c>
      <c r="F576" s="1462"/>
      <c r="G576" s="5" t="s">
        <v>256</v>
      </c>
      <c r="H576" s="18" t="str">
        <f>項目一覧②!$F$909</f>
        <v/>
      </c>
      <c r="J576" s="3"/>
      <c r="K576" s="3"/>
      <c r="L576" s="2"/>
      <c r="M576" s="3"/>
      <c r="N576" s="3"/>
      <c r="O576" s="3"/>
      <c r="P576" s="3"/>
      <c r="Q576" s="3"/>
      <c r="R576" s="2"/>
      <c r="S576" s="2"/>
      <c r="T576" s="2"/>
      <c r="U576" s="2"/>
      <c r="V576" s="5"/>
      <c r="W576" s="5" t="s">
        <v>255</v>
      </c>
      <c r="X576" s="1463" t="str">
        <f>項目一覧②!$F$915</f>
        <v/>
      </c>
      <c r="Y576" s="1463"/>
      <c r="Z576" s="1463"/>
      <c r="AA576" s="3" t="s">
        <v>254</v>
      </c>
      <c r="AB576" s="2"/>
      <c r="AC576" s="2"/>
    </row>
    <row r="577" spans="1:29" ht="15.95" customHeight="1">
      <c r="A577" s="3"/>
      <c r="B577" s="3" t="s">
        <v>261</v>
      </c>
      <c r="C577" s="3"/>
      <c r="D577" s="5" t="s">
        <v>189</v>
      </c>
      <c r="E577" s="1462" t="str">
        <f>項目一覧②!$F$904</f>
        <v/>
      </c>
      <c r="F577" s="1462"/>
      <c r="G577" s="5" t="s">
        <v>256</v>
      </c>
      <c r="H577" s="18" t="str">
        <f>項目一覧②!$F$910</f>
        <v/>
      </c>
      <c r="J577" s="3"/>
      <c r="K577" s="3"/>
      <c r="L577" s="2"/>
      <c r="M577" s="3"/>
      <c r="N577" s="3"/>
      <c r="O577" s="3"/>
      <c r="P577" s="3"/>
      <c r="Q577" s="3"/>
      <c r="R577" s="2"/>
      <c r="S577" s="2"/>
      <c r="T577" s="2"/>
      <c r="U577" s="2"/>
      <c r="V577" s="5"/>
      <c r="W577" s="5" t="s">
        <v>255</v>
      </c>
      <c r="X577" s="1463" t="str">
        <f>項目一覧②!$F$916</f>
        <v/>
      </c>
      <c r="Y577" s="1463"/>
      <c r="Z577" s="1463"/>
      <c r="AA577" s="3" t="s">
        <v>254</v>
      </c>
      <c r="AB577" s="2"/>
      <c r="AC577" s="2"/>
    </row>
    <row r="578" spans="1:29" ht="15.95" customHeight="1">
      <c r="A578" s="3"/>
      <c r="B578" s="3" t="s">
        <v>260</v>
      </c>
      <c r="C578" s="3"/>
      <c r="D578" s="5" t="s">
        <v>189</v>
      </c>
      <c r="E578" s="1462" t="str">
        <f>項目一覧②!$F$905</f>
        <v/>
      </c>
      <c r="F578" s="1462"/>
      <c r="G578" s="5" t="s">
        <v>256</v>
      </c>
      <c r="H578" s="18" t="str">
        <f>項目一覧②!$F$911</f>
        <v/>
      </c>
      <c r="J578" s="3"/>
      <c r="K578" s="3"/>
      <c r="L578" s="2"/>
      <c r="M578" s="3"/>
      <c r="N578" s="3"/>
      <c r="O578" s="3"/>
      <c r="P578" s="3"/>
      <c r="Q578" s="3"/>
      <c r="R578" s="2"/>
      <c r="S578" s="2"/>
      <c r="T578" s="2"/>
      <c r="U578" s="2"/>
      <c r="V578" s="5"/>
      <c r="W578" s="5" t="s">
        <v>255</v>
      </c>
      <c r="X578" s="1463" t="str">
        <f>項目一覧②!$F$917</f>
        <v/>
      </c>
      <c r="Y578" s="1463"/>
      <c r="Z578" s="1463"/>
      <c r="AA578" s="3" t="s">
        <v>254</v>
      </c>
      <c r="AB578" s="2"/>
      <c r="AC578" s="2"/>
    </row>
    <row r="579" spans="1:29" ht="15.95" customHeight="1">
      <c r="A579" s="3"/>
      <c r="B579" s="3" t="s">
        <v>259</v>
      </c>
      <c r="C579" s="3"/>
      <c r="D579" s="5" t="s">
        <v>189</v>
      </c>
      <c r="E579" s="1462" t="str">
        <f>項目一覧②!$F$906</f>
        <v/>
      </c>
      <c r="F579" s="1462"/>
      <c r="G579" s="5" t="s">
        <v>256</v>
      </c>
      <c r="H579" s="18" t="str">
        <f>項目一覧②!$F$912</f>
        <v/>
      </c>
      <c r="J579" s="3"/>
      <c r="K579" s="3"/>
      <c r="L579" s="2"/>
      <c r="M579" s="3"/>
      <c r="N579" s="3"/>
      <c r="O579" s="3"/>
      <c r="P579" s="3"/>
      <c r="Q579" s="3"/>
      <c r="R579" s="2"/>
      <c r="S579" s="2"/>
      <c r="T579" s="2"/>
      <c r="U579" s="2"/>
      <c r="V579" s="5"/>
      <c r="W579" s="5" t="s">
        <v>255</v>
      </c>
      <c r="X579" s="1463" t="str">
        <f>項目一覧②!$F$918</f>
        <v/>
      </c>
      <c r="Y579" s="1463"/>
      <c r="Z579" s="1463"/>
      <c r="AA579" s="3" t="s">
        <v>254</v>
      </c>
      <c r="AB579" s="2"/>
      <c r="AC579" s="2"/>
    </row>
    <row r="580" spans="1:29" ht="15.95" customHeight="1">
      <c r="A580" s="3"/>
      <c r="B580" s="3" t="s">
        <v>258</v>
      </c>
      <c r="C580" s="3"/>
      <c r="D580" s="5" t="s">
        <v>189</v>
      </c>
      <c r="E580" s="1462" t="str">
        <f>項目一覧②!$F$907</f>
        <v/>
      </c>
      <c r="F580" s="1462"/>
      <c r="G580" s="5" t="s">
        <v>256</v>
      </c>
      <c r="H580" s="18" t="str">
        <f>項目一覧②!$F$913</f>
        <v/>
      </c>
      <c r="J580" s="3"/>
      <c r="K580" s="3"/>
      <c r="L580" s="2"/>
      <c r="M580" s="3"/>
      <c r="N580" s="3"/>
      <c r="O580" s="3"/>
      <c r="P580" s="3"/>
      <c r="Q580" s="3"/>
      <c r="R580" s="2"/>
      <c r="S580" s="2"/>
      <c r="T580" s="2"/>
      <c r="U580" s="2"/>
      <c r="V580" s="5"/>
      <c r="W580" s="5" t="s">
        <v>255</v>
      </c>
      <c r="X580" s="1463" t="str">
        <f>項目一覧②!$F$919</f>
        <v/>
      </c>
      <c r="Y580" s="1463"/>
      <c r="Z580" s="1463"/>
      <c r="AA580" s="3" t="s">
        <v>254</v>
      </c>
      <c r="AB580" s="2"/>
      <c r="AC580" s="2"/>
    </row>
    <row r="581" spans="1:29" ht="15.95" customHeight="1">
      <c r="A581" s="15"/>
      <c r="B581" s="15" t="s">
        <v>257</v>
      </c>
      <c r="C581" s="15"/>
      <c r="D581" s="5" t="s">
        <v>189</v>
      </c>
      <c r="E581" s="1462" t="str">
        <f>項目一覧②!$F$908</f>
        <v/>
      </c>
      <c r="F581" s="1462"/>
      <c r="G581" s="5" t="s">
        <v>256</v>
      </c>
      <c r="H581" s="18" t="str">
        <f>項目一覧②!$F$914</f>
        <v/>
      </c>
      <c r="J581" s="15"/>
      <c r="K581" s="15"/>
      <c r="L581" s="2"/>
      <c r="M581" s="15"/>
      <c r="N581" s="15"/>
      <c r="O581" s="15"/>
      <c r="P581" s="15"/>
      <c r="Q581" s="15"/>
      <c r="R581" s="2"/>
      <c r="S581" s="2"/>
      <c r="T581" s="2"/>
      <c r="U581" s="2"/>
      <c r="V581" s="5"/>
      <c r="W581" s="5" t="s">
        <v>255</v>
      </c>
      <c r="X581" s="1463" t="str">
        <f>項目一覧②!$F$920</f>
        <v/>
      </c>
      <c r="Y581" s="1463"/>
      <c r="Z581" s="1463"/>
      <c r="AA581" s="3" t="s">
        <v>254</v>
      </c>
      <c r="AB581" s="2"/>
      <c r="AC581" s="2"/>
    </row>
    <row r="582" spans="1:29" ht="15.95" customHeight="1">
      <c r="A582" s="17" t="s">
        <v>111</v>
      </c>
      <c r="B582" s="16" t="s">
        <v>253</v>
      </c>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2"/>
      <c r="AC582" s="2"/>
    </row>
    <row r="583" spans="1:29" ht="15.95" customHeight="1">
      <c r="A583" s="6"/>
      <c r="B583" s="3"/>
      <c r="C583" s="3"/>
      <c r="D583" s="3"/>
      <c r="E583" s="3"/>
      <c r="F583" s="1464" t="str">
        <f>項目一覧②!$F$921</f>
        <v/>
      </c>
      <c r="G583" s="1464"/>
      <c r="H583" s="1464"/>
      <c r="I583" s="1464"/>
      <c r="J583" s="1464"/>
      <c r="K583" s="1464"/>
      <c r="L583" s="1464"/>
      <c r="M583" s="1464"/>
      <c r="N583" s="1464"/>
      <c r="O583" s="1464"/>
      <c r="P583" s="1464"/>
      <c r="Q583" s="1464"/>
      <c r="R583" s="1464"/>
      <c r="S583" s="1464"/>
      <c r="T583" s="1464"/>
      <c r="U583" s="1464"/>
      <c r="V583" s="1464"/>
      <c r="W583" s="1464"/>
      <c r="X583" s="1464"/>
      <c r="Y583" s="1464"/>
      <c r="Z583" s="1464"/>
      <c r="AA583" s="1464"/>
      <c r="AB583" s="2"/>
      <c r="AC583" s="2"/>
    </row>
    <row r="584" spans="1:29" ht="15.95" customHeight="1">
      <c r="A584" s="15"/>
      <c r="B584" s="15"/>
      <c r="C584" s="15"/>
      <c r="D584" s="15"/>
      <c r="E584" s="15"/>
      <c r="F584" s="1465"/>
      <c r="G584" s="1465"/>
      <c r="H584" s="1465"/>
      <c r="I584" s="1465"/>
      <c r="J584" s="1465"/>
      <c r="K584" s="1465"/>
      <c r="L584" s="1465"/>
      <c r="M584" s="1465"/>
      <c r="N584" s="1465"/>
      <c r="O584" s="1465"/>
      <c r="P584" s="1465"/>
      <c r="Q584" s="1465"/>
      <c r="R584" s="1465"/>
      <c r="S584" s="1465"/>
      <c r="T584" s="1465"/>
      <c r="U584" s="1465"/>
      <c r="V584" s="1465"/>
      <c r="W584" s="1465"/>
      <c r="X584" s="1465"/>
      <c r="Y584" s="1465"/>
      <c r="Z584" s="1465"/>
      <c r="AA584" s="1465"/>
      <c r="AB584" s="2"/>
      <c r="AC584" s="2"/>
    </row>
    <row r="585" spans="1:29" ht="15.95" customHeight="1">
      <c r="A585" s="6" t="s">
        <v>111</v>
      </c>
      <c r="B585" s="3" t="s">
        <v>252</v>
      </c>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2"/>
      <c r="AC585" s="2"/>
    </row>
    <row r="586" spans="1:29" ht="15.95" customHeight="1">
      <c r="A586" s="3"/>
      <c r="B586" s="3"/>
      <c r="C586" s="3"/>
      <c r="D586" s="3"/>
      <c r="E586" s="3"/>
      <c r="F586" s="1464" t="str">
        <f>項目一覧②!$F$922</f>
        <v/>
      </c>
      <c r="G586" s="1464"/>
      <c r="H586" s="1464"/>
      <c r="I586" s="1464"/>
      <c r="J586" s="1464"/>
      <c r="K586" s="1464"/>
      <c r="L586" s="1464"/>
      <c r="M586" s="1464"/>
      <c r="N586" s="1464"/>
      <c r="O586" s="1464"/>
      <c r="P586" s="1464"/>
      <c r="Q586" s="1464"/>
      <c r="R586" s="1464"/>
      <c r="S586" s="1464"/>
      <c r="T586" s="1464"/>
      <c r="U586" s="1464"/>
      <c r="V586" s="1464"/>
      <c r="W586" s="1464"/>
      <c r="X586" s="1464"/>
      <c r="Y586" s="1464"/>
      <c r="Z586" s="1464"/>
      <c r="AA586" s="1464"/>
      <c r="AB586" s="2"/>
      <c r="AC586" s="2"/>
    </row>
    <row r="587" spans="1:29" ht="15.95" customHeight="1">
      <c r="A587" s="15"/>
      <c r="B587" s="15"/>
      <c r="C587" s="15"/>
      <c r="D587" s="15"/>
      <c r="E587" s="15"/>
      <c r="F587" s="1465"/>
      <c r="G587" s="1465"/>
      <c r="H587" s="1465"/>
      <c r="I587" s="1465"/>
      <c r="J587" s="1465"/>
      <c r="K587" s="1465"/>
      <c r="L587" s="1465"/>
      <c r="M587" s="1465"/>
      <c r="N587" s="1465"/>
      <c r="O587" s="1465"/>
      <c r="P587" s="1465"/>
      <c r="Q587" s="1465"/>
      <c r="R587" s="1465"/>
      <c r="S587" s="1465"/>
      <c r="T587" s="1465"/>
      <c r="U587" s="1465"/>
      <c r="V587" s="1465"/>
      <c r="W587" s="1465"/>
      <c r="X587" s="1465"/>
      <c r="Y587" s="1465"/>
      <c r="Z587" s="1465"/>
      <c r="AA587" s="1465"/>
      <c r="AB587" s="2"/>
      <c r="AC587" s="2"/>
    </row>
    <row r="588" spans="1:29" ht="15.95" customHeight="1">
      <c r="A588" s="3"/>
      <c r="B588" s="3"/>
      <c r="C588" s="3"/>
      <c r="D588" s="3"/>
      <c r="E588" s="3"/>
      <c r="F588" s="1157"/>
      <c r="G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2"/>
      <c r="AC588" s="2"/>
    </row>
    <row r="589" spans="1:29" s="606" customFormat="1" ht="18" customHeight="1">
      <c r="A589" s="1478" t="s">
        <v>2219</v>
      </c>
      <c r="B589" s="1478"/>
      <c r="C589" s="1478"/>
      <c r="D589" s="1478"/>
      <c r="E589" s="1478"/>
      <c r="F589" s="1478"/>
      <c r="G589" s="1478"/>
      <c r="H589" s="1478"/>
      <c r="I589" s="1478"/>
      <c r="J589" s="1478"/>
      <c r="K589" s="1478"/>
      <c r="L589" s="1478"/>
      <c r="M589" s="1478"/>
      <c r="N589" s="1478"/>
      <c r="O589" s="1478"/>
      <c r="P589" s="1478"/>
      <c r="Q589" s="1478"/>
      <c r="R589" s="1478"/>
      <c r="S589" s="1478"/>
      <c r="T589" s="1478"/>
      <c r="U589" s="1478"/>
      <c r="V589" s="1478"/>
      <c r="W589" s="1478"/>
      <c r="X589" s="1478"/>
      <c r="Y589" s="1478"/>
      <c r="Z589" s="1478"/>
      <c r="AC589" s="1209"/>
    </row>
    <row r="590" spans="1:29" s="606" customFormat="1" ht="18" customHeight="1">
      <c r="A590" s="606" t="s">
        <v>2172</v>
      </c>
      <c r="B590" s="607"/>
      <c r="AC590" s="1209"/>
    </row>
    <row r="591" spans="1:29" s="3" customFormat="1" ht="18" customHeight="1">
      <c r="A591" s="608" t="s">
        <v>2110</v>
      </c>
      <c r="B591" s="651" t="s">
        <v>2108</v>
      </c>
      <c r="C591" s="609" t="s">
        <v>2109</v>
      </c>
      <c r="D591" s="609"/>
      <c r="E591" s="609"/>
      <c r="F591" s="609"/>
      <c r="G591" s="610">
        <f>項目一覧②!$F$752</f>
        <v>1</v>
      </c>
      <c r="H591" s="610"/>
      <c r="I591" s="610"/>
      <c r="J591" s="609"/>
      <c r="K591" s="609"/>
      <c r="L591" s="609"/>
      <c r="M591" s="609"/>
      <c r="N591" s="609"/>
      <c r="O591" s="609"/>
      <c r="P591" s="609"/>
      <c r="Q591" s="609"/>
      <c r="R591" s="609"/>
      <c r="S591" s="609"/>
      <c r="T591" s="609"/>
      <c r="U591" s="609"/>
      <c r="V591" s="609"/>
      <c r="W591" s="609"/>
      <c r="X591" s="609"/>
      <c r="Y591" s="609"/>
      <c r="Z591" s="609"/>
      <c r="AA591" s="609"/>
      <c r="AC591" s="1208"/>
    </row>
    <row r="592" spans="1:29" s="606" customFormat="1" ht="18" customHeight="1">
      <c r="A592" s="611" t="s">
        <v>2111</v>
      </c>
      <c r="B592" s="652" t="s">
        <v>2112</v>
      </c>
      <c r="C592" s="612" t="s">
        <v>2114</v>
      </c>
      <c r="D592" s="612"/>
      <c r="E592" s="612"/>
      <c r="F592" s="613"/>
      <c r="G592" s="1632" t="str">
        <f>項目一覧②!$F$753</f>
        <v/>
      </c>
      <c r="H592" s="1632"/>
      <c r="I592" s="1632"/>
      <c r="J592" s="612" t="s">
        <v>2115</v>
      </c>
      <c r="K592" s="612"/>
      <c r="L592" s="612"/>
      <c r="M592" s="612"/>
      <c r="N592" s="612"/>
      <c r="O592" s="612"/>
      <c r="P592" s="612"/>
      <c r="Q592" s="612"/>
      <c r="R592" s="612"/>
      <c r="S592" s="612"/>
      <c r="T592" s="612"/>
      <c r="U592" s="612"/>
      <c r="V592" s="612"/>
      <c r="W592" s="612"/>
      <c r="X592" s="612"/>
      <c r="Y592" s="612"/>
      <c r="Z592" s="612"/>
      <c r="AA592" s="612"/>
      <c r="AC592" s="1209"/>
    </row>
    <row r="593" spans="1:29" s="606" customFormat="1" ht="18" customHeight="1">
      <c r="A593" s="614" t="s">
        <v>2111</v>
      </c>
      <c r="B593" s="653" t="s">
        <v>2116</v>
      </c>
      <c r="C593" s="615" t="s">
        <v>2117</v>
      </c>
      <c r="D593" s="615"/>
      <c r="E593" s="615"/>
      <c r="F593" s="615"/>
      <c r="G593" s="615"/>
      <c r="H593" s="615"/>
      <c r="I593" s="615"/>
      <c r="J593" s="615"/>
      <c r="K593" s="615"/>
      <c r="L593" s="615"/>
      <c r="M593" s="615"/>
      <c r="N593" s="615"/>
      <c r="O593" s="615"/>
      <c r="P593" s="615"/>
      <c r="Q593" s="615"/>
      <c r="R593" s="615"/>
      <c r="S593" s="615"/>
      <c r="T593" s="615"/>
      <c r="U593" s="615"/>
      <c r="V593" s="615"/>
      <c r="W593" s="615"/>
      <c r="X593" s="615"/>
      <c r="Y593" s="615"/>
      <c r="Z593" s="615"/>
      <c r="AC593" s="1209"/>
    </row>
    <row r="594" spans="1:29" s="606" customFormat="1" ht="18" customHeight="1">
      <c r="A594" s="607"/>
      <c r="B594" s="616" t="s">
        <v>2111</v>
      </c>
      <c r="C594" s="617" t="s">
        <v>2118</v>
      </c>
      <c r="D594" s="606" t="s">
        <v>2119</v>
      </c>
      <c r="I594" s="1476" t="str">
        <f>項目一覧②!$F$754</f>
        <v/>
      </c>
      <c r="J594" s="1476"/>
      <c r="K594" s="1476"/>
      <c r="L594" s="1476"/>
      <c r="M594" s="606" t="s">
        <v>2127</v>
      </c>
      <c r="AC594" s="1209"/>
    </row>
    <row r="595" spans="1:29" s="606" customFormat="1" ht="18" customHeight="1">
      <c r="A595" s="607"/>
      <c r="B595" s="616" t="s">
        <v>2111</v>
      </c>
      <c r="C595" s="617" t="s">
        <v>2120</v>
      </c>
      <c r="D595" s="606" t="s">
        <v>2123</v>
      </c>
      <c r="I595" s="1476" t="str">
        <f>項目一覧②!$F$755</f>
        <v/>
      </c>
      <c r="J595" s="1476"/>
      <c r="K595" s="1476"/>
      <c r="L595" s="1476"/>
      <c r="M595" s="606" t="s">
        <v>2127</v>
      </c>
      <c r="AC595" s="1209"/>
    </row>
    <row r="596" spans="1:29" s="606" customFormat="1" ht="18" customHeight="1">
      <c r="A596" s="607"/>
      <c r="B596" s="616" t="s">
        <v>2111</v>
      </c>
      <c r="C596" s="617" t="s">
        <v>2121</v>
      </c>
      <c r="D596" s="606" t="s">
        <v>2124</v>
      </c>
      <c r="H596" s="606" t="s">
        <v>2165</v>
      </c>
      <c r="I596" s="579"/>
      <c r="J596" s="1466" t="str">
        <f>項目一覧②!$F$756</f>
        <v/>
      </c>
      <c r="K596" s="1466"/>
      <c r="L596" s="1466"/>
      <c r="M596" s="606" t="s">
        <v>2128</v>
      </c>
      <c r="P596" s="606" t="s">
        <v>2166</v>
      </c>
      <c r="Q596" s="579"/>
      <c r="R596" s="1466" t="str">
        <f>項目一覧②!$F$757</f>
        <v/>
      </c>
      <c r="S596" s="1466"/>
      <c r="T596" s="1466"/>
      <c r="U596" s="606" t="s">
        <v>2128</v>
      </c>
      <c r="AC596" s="1209"/>
    </row>
    <row r="597" spans="1:29" s="606" customFormat="1" ht="18" customHeight="1">
      <c r="A597" s="618"/>
      <c r="B597" s="619" t="s">
        <v>2111</v>
      </c>
      <c r="C597" s="620" t="s">
        <v>2122</v>
      </c>
      <c r="D597" s="621" t="s">
        <v>2125</v>
      </c>
      <c r="E597" s="621"/>
      <c r="F597" s="621"/>
      <c r="G597" s="621"/>
      <c r="H597" s="621" t="str">
        <f>項目一覧②!$F$758&amp;IF(項目一覧②!$F$759="",""," 一部 "&amp;項目一覧②!$F$759)</f>
        <v/>
      </c>
      <c r="I597" s="622"/>
      <c r="J597" s="622"/>
      <c r="K597" s="622"/>
      <c r="L597" s="622"/>
      <c r="M597" s="622"/>
      <c r="N597" s="622"/>
      <c r="O597" s="622"/>
      <c r="P597" s="622"/>
      <c r="Q597" s="621"/>
      <c r="R597" s="621"/>
      <c r="S597" s="622"/>
      <c r="T597" s="622"/>
      <c r="U597" s="622"/>
      <c r="V597" s="622"/>
      <c r="W597" s="622"/>
      <c r="X597" s="622"/>
      <c r="Y597" s="622"/>
      <c r="Z597" s="622"/>
      <c r="AC597" s="1209"/>
    </row>
    <row r="598" spans="1:29" s="606" customFormat="1" ht="18" customHeight="1">
      <c r="A598" s="614" t="s">
        <v>2111</v>
      </c>
      <c r="B598" s="653" t="s">
        <v>2129</v>
      </c>
      <c r="C598" s="615" t="s">
        <v>2134</v>
      </c>
      <c r="D598" s="615"/>
      <c r="E598" s="615"/>
      <c r="F598" s="615"/>
      <c r="G598" s="615"/>
      <c r="H598" s="615"/>
      <c r="I598" s="615"/>
      <c r="J598" s="615"/>
      <c r="K598" s="615"/>
      <c r="L598" s="615"/>
      <c r="M598" s="615"/>
      <c r="N598" s="615"/>
      <c r="O598" s="615"/>
      <c r="P598" s="615"/>
      <c r="Q598" s="615"/>
      <c r="R598" s="615"/>
      <c r="S598" s="615"/>
      <c r="T598" s="615"/>
      <c r="U598" s="615"/>
      <c r="V598" s="615"/>
      <c r="W598" s="615"/>
      <c r="X598" s="615"/>
      <c r="Y598" s="615"/>
      <c r="Z598" s="615"/>
      <c r="AA598" s="615"/>
      <c r="AC598" s="1209"/>
    </row>
    <row r="599" spans="1:29" s="606" customFormat="1" ht="18" customHeight="1">
      <c r="A599" s="607"/>
      <c r="B599" s="616"/>
      <c r="C599" s="617" t="str">
        <f>IF(項目一覧②!$G$760=TRUE,"■","□")</f>
        <v>□</v>
      </c>
      <c r="D599" s="606" t="s">
        <v>2130</v>
      </c>
      <c r="AC599" s="1209"/>
    </row>
    <row r="600" spans="1:29" s="606" customFormat="1" ht="18" customHeight="1">
      <c r="A600" s="618"/>
      <c r="B600" s="619"/>
      <c r="C600" s="617" t="str">
        <f>IF(項目一覧②!$G$761=TRUE,"■","□")</f>
        <v>□</v>
      </c>
      <c r="D600" s="621" t="s">
        <v>2131</v>
      </c>
      <c r="E600" s="621"/>
      <c r="F600" s="621"/>
      <c r="G600" s="621"/>
      <c r="H600" s="621"/>
      <c r="I600" s="621"/>
      <c r="J600" s="621"/>
      <c r="K600" s="621"/>
      <c r="L600" s="621"/>
      <c r="M600" s="621"/>
      <c r="N600" s="621"/>
      <c r="O600" s="621"/>
      <c r="P600" s="621"/>
      <c r="Q600" s="621"/>
      <c r="R600" s="621"/>
      <c r="S600" s="621"/>
      <c r="T600" s="621"/>
      <c r="U600" s="621"/>
      <c r="V600" s="621"/>
      <c r="W600" s="621"/>
      <c r="X600" s="621"/>
      <c r="Y600" s="621"/>
      <c r="Z600" s="621"/>
      <c r="AA600" s="621"/>
      <c r="AC600" s="1209"/>
    </row>
    <row r="601" spans="1:29" s="606" customFormat="1" ht="18" customHeight="1">
      <c r="A601" s="614" t="s">
        <v>2111</v>
      </c>
      <c r="B601" s="653" t="s">
        <v>2132</v>
      </c>
      <c r="C601" s="615" t="s">
        <v>2133</v>
      </c>
      <c r="D601" s="615"/>
      <c r="E601" s="615"/>
      <c r="F601" s="615"/>
      <c r="G601" s="615"/>
      <c r="H601" s="615"/>
      <c r="I601" s="615"/>
      <c r="J601" s="615"/>
      <c r="K601" s="615"/>
      <c r="L601" s="615"/>
      <c r="M601" s="615"/>
      <c r="N601" s="615"/>
      <c r="O601" s="615"/>
      <c r="P601" s="615"/>
      <c r="Q601" s="615"/>
      <c r="R601" s="615"/>
      <c r="S601" s="615"/>
      <c r="T601" s="615"/>
      <c r="U601" s="615"/>
      <c r="V601" s="615"/>
      <c r="W601" s="615"/>
      <c r="X601" s="615"/>
      <c r="Y601" s="615"/>
      <c r="Z601" s="615"/>
      <c r="AC601" s="1209"/>
    </row>
    <row r="602" spans="1:29" s="606" customFormat="1" ht="18" customHeight="1">
      <c r="A602" s="607"/>
      <c r="B602" s="616"/>
      <c r="C602" s="617" t="str">
        <f>IF(項目一覧②!$G$762=TRUE,"■","□")</f>
        <v>□</v>
      </c>
      <c r="D602" s="606" t="s">
        <v>2135</v>
      </c>
      <c r="AC602" s="1209"/>
    </row>
    <row r="603" spans="1:29" s="606" customFormat="1" ht="18" customHeight="1">
      <c r="A603" s="607"/>
      <c r="B603" s="616"/>
      <c r="C603" s="617" t="str">
        <f>IF(項目一覧②!$G$763=TRUE,"■","□")</f>
        <v>□</v>
      </c>
      <c r="D603" s="606" t="s">
        <v>2137</v>
      </c>
      <c r="AC603" s="1209"/>
    </row>
    <row r="604" spans="1:29" s="606" customFormat="1" ht="18" customHeight="1">
      <c r="A604" s="607"/>
      <c r="B604" s="616"/>
      <c r="C604" s="617" t="str">
        <f>IF(項目一覧②!$G$764=TRUE,"■","□")</f>
        <v>□</v>
      </c>
      <c r="D604" s="606" t="s">
        <v>2138</v>
      </c>
      <c r="AC604" s="1209"/>
    </row>
    <row r="605" spans="1:29" s="606" customFormat="1" ht="18" customHeight="1">
      <c r="A605" s="607"/>
      <c r="B605" s="616"/>
      <c r="C605" s="617" t="str">
        <f>IF(項目一覧②!$G$765=TRUE,"■","□")</f>
        <v>□</v>
      </c>
      <c r="D605" s="606" t="s">
        <v>2139</v>
      </c>
      <c r="AC605" s="1209"/>
    </row>
    <row r="606" spans="1:29" s="606" customFormat="1" ht="18" customHeight="1">
      <c r="A606" s="618"/>
      <c r="B606" s="619"/>
      <c r="C606" s="617" t="str">
        <f>IF(項目一覧②!$G$766=TRUE,"■","□")</f>
        <v>□</v>
      </c>
      <c r="D606" s="621" t="s">
        <v>2136</v>
      </c>
      <c r="E606" s="621"/>
      <c r="F606" s="621"/>
      <c r="G606" s="621"/>
      <c r="H606" s="621"/>
      <c r="I606" s="621"/>
      <c r="J606" s="621"/>
      <c r="K606" s="621"/>
      <c r="L606" s="621"/>
      <c r="M606" s="621"/>
      <c r="N606" s="621"/>
      <c r="O606" s="621"/>
      <c r="P606" s="621"/>
      <c r="Q606" s="621"/>
      <c r="R606" s="621"/>
      <c r="S606" s="621"/>
      <c r="T606" s="621"/>
      <c r="U606" s="621"/>
      <c r="V606" s="621"/>
      <c r="W606" s="621"/>
      <c r="X606" s="621"/>
      <c r="Y606" s="621"/>
      <c r="Z606" s="621"/>
      <c r="AC606" s="1209"/>
    </row>
    <row r="607" spans="1:29" s="606" customFormat="1" ht="18" customHeight="1">
      <c r="A607" s="614" t="s">
        <v>2111</v>
      </c>
      <c r="B607" s="653" t="s">
        <v>2140</v>
      </c>
      <c r="C607" s="615" t="s">
        <v>2273</v>
      </c>
      <c r="D607" s="615"/>
      <c r="E607" s="615"/>
      <c r="F607" s="615"/>
      <c r="G607" s="615"/>
      <c r="H607" s="615"/>
      <c r="I607" s="615"/>
      <c r="J607" s="615"/>
      <c r="K607" s="615"/>
      <c r="L607" s="615"/>
      <c r="M607" s="615"/>
      <c r="N607" s="615"/>
      <c r="O607" s="615"/>
      <c r="P607" s="615"/>
      <c r="Q607" s="615"/>
      <c r="R607" s="615"/>
      <c r="S607" s="615"/>
      <c r="T607" s="615"/>
      <c r="U607" s="615"/>
      <c r="V607" s="615"/>
      <c r="W607" s="615"/>
      <c r="X607" s="615"/>
      <c r="Y607" s="615"/>
      <c r="Z607" s="615"/>
      <c r="AA607" s="615"/>
      <c r="AC607" s="1209"/>
    </row>
    <row r="608" spans="1:29" s="606" customFormat="1" ht="18" customHeight="1">
      <c r="A608" s="607"/>
      <c r="B608" s="616" t="s">
        <v>2111</v>
      </c>
      <c r="C608" s="617" t="s">
        <v>2118</v>
      </c>
      <c r="D608" s="606" t="s">
        <v>2142</v>
      </c>
      <c r="F608" s="606" t="str">
        <f>項目一覧②!$F$767</f>
        <v/>
      </c>
      <c r="AC608" s="1209"/>
    </row>
    <row r="609" spans="1:29" s="606" customFormat="1" ht="18" customHeight="1">
      <c r="A609" s="607"/>
      <c r="B609" s="616" t="s">
        <v>2111</v>
      </c>
      <c r="C609" s="617" t="s">
        <v>2120</v>
      </c>
      <c r="D609" s="606" t="s">
        <v>2143</v>
      </c>
      <c r="AC609" s="1209"/>
    </row>
    <row r="610" spans="1:29" s="606" customFormat="1" ht="18" customHeight="1">
      <c r="A610" s="607"/>
      <c r="B610" s="616"/>
      <c r="C610" s="617" t="str">
        <f>IF(項目一覧②!$G$768=TRUE,"■","□")</f>
        <v>□</v>
      </c>
      <c r="D610" s="606" t="s">
        <v>2144</v>
      </c>
      <c r="AC610" s="1209"/>
    </row>
    <row r="611" spans="1:29" s="606" customFormat="1" ht="18" customHeight="1">
      <c r="A611" s="607"/>
      <c r="B611" s="616"/>
      <c r="S611" s="607" t="s">
        <v>2147</v>
      </c>
      <c r="T611" s="1478" t="str">
        <f>項目一覧②!$F$769</f>
        <v/>
      </c>
      <c r="U611" s="1478"/>
      <c r="V611" s="1478"/>
      <c r="W611" s="1478"/>
      <c r="X611" s="1478"/>
      <c r="Y611" s="1478"/>
      <c r="Z611" s="606" t="s">
        <v>2047</v>
      </c>
      <c r="AC611" s="1209"/>
    </row>
    <row r="612" spans="1:29" s="606" customFormat="1" ht="18" customHeight="1">
      <c r="A612" s="618"/>
      <c r="B612" s="619"/>
      <c r="C612" s="617" t="str">
        <f>IF(項目一覧②!$G$770=TRUE,"■","□")</f>
        <v>□</v>
      </c>
      <c r="D612" s="621" t="s">
        <v>2145</v>
      </c>
      <c r="E612" s="621"/>
      <c r="F612" s="621"/>
      <c r="G612" s="621"/>
      <c r="H612" s="621"/>
      <c r="I612" s="621"/>
      <c r="J612" s="621"/>
      <c r="K612" s="621"/>
      <c r="L612" s="621"/>
      <c r="M612" s="621"/>
      <c r="N612" s="621"/>
      <c r="O612" s="621"/>
      <c r="P612" s="621"/>
      <c r="Q612" s="621"/>
      <c r="R612" s="621"/>
      <c r="S612" s="621"/>
      <c r="T612" s="621"/>
      <c r="U612" s="621"/>
      <c r="V612" s="621"/>
      <c r="W612" s="621"/>
      <c r="X612" s="621"/>
      <c r="Y612" s="621"/>
      <c r="Z612" s="621"/>
      <c r="AC612" s="1209"/>
    </row>
    <row r="613" spans="1:29" s="606" customFormat="1" ht="18" customHeight="1">
      <c r="A613" s="611" t="s">
        <v>2111</v>
      </c>
      <c r="B613" s="652" t="s">
        <v>2148</v>
      </c>
      <c r="C613" s="612" t="s">
        <v>2149</v>
      </c>
      <c r="D613" s="612"/>
      <c r="E613" s="612"/>
      <c r="F613" s="612"/>
      <c r="G613" s="612"/>
      <c r="H613" s="612"/>
      <c r="I613" s="612"/>
      <c r="J613" s="612"/>
      <c r="K613" s="612"/>
      <c r="L613" s="612"/>
      <c r="M613" s="612"/>
      <c r="N613" s="612"/>
      <c r="O613" s="612"/>
      <c r="P613" s="612"/>
      <c r="Q613" s="612"/>
      <c r="R613" s="612"/>
      <c r="S613" s="611" t="s">
        <v>2043</v>
      </c>
      <c r="T613" s="612" t="str">
        <f>項目一覧②!$F$771</f>
        <v/>
      </c>
      <c r="U613" s="612"/>
      <c r="V613" s="612"/>
      <c r="W613" s="612"/>
      <c r="X613" s="612"/>
      <c r="Y613" s="612"/>
      <c r="Z613" s="612" t="s">
        <v>2047</v>
      </c>
      <c r="AA613" s="612"/>
      <c r="AC613" s="1209"/>
    </row>
    <row r="614" spans="1:29" s="606" customFormat="1" ht="18" customHeight="1">
      <c r="A614" s="614" t="s">
        <v>2111</v>
      </c>
      <c r="B614" s="653" t="s">
        <v>2150</v>
      </c>
      <c r="C614" s="615" t="s">
        <v>2151</v>
      </c>
      <c r="D614" s="615"/>
      <c r="E614" s="1484" t="str">
        <f>項目一覧②!$F$772</f>
        <v/>
      </c>
      <c r="F614" s="1484"/>
      <c r="G614" s="1484"/>
      <c r="H614" s="1484"/>
      <c r="I614" s="1484"/>
      <c r="J614" s="1484"/>
      <c r="K614" s="1484"/>
      <c r="L614" s="1484"/>
      <c r="M614" s="1484"/>
      <c r="N614" s="1484"/>
      <c r="O614" s="1484"/>
      <c r="P614" s="1484"/>
      <c r="Q614" s="1484"/>
      <c r="R614" s="1484"/>
      <c r="S614" s="1484"/>
      <c r="T614" s="1484"/>
      <c r="U614" s="1484"/>
      <c r="V614" s="1484"/>
      <c r="W614" s="1484"/>
      <c r="X614" s="1484"/>
      <c r="Y614" s="1484"/>
      <c r="Z614" s="1484"/>
      <c r="AC614" s="1209"/>
    </row>
    <row r="615" spans="1:29" s="606" customFormat="1" ht="18" customHeight="1">
      <c r="A615" s="618"/>
      <c r="B615" s="619"/>
      <c r="C615" s="621"/>
      <c r="D615" s="621"/>
      <c r="E615" s="1485"/>
      <c r="F615" s="1485"/>
      <c r="G615" s="1485"/>
      <c r="H615" s="1485"/>
      <c r="I615" s="1485"/>
      <c r="J615" s="1485"/>
      <c r="K615" s="1485"/>
      <c r="L615" s="1485"/>
      <c r="M615" s="1485"/>
      <c r="N615" s="1485"/>
      <c r="O615" s="1485"/>
      <c r="P615" s="1485"/>
      <c r="Q615" s="1485"/>
      <c r="R615" s="1485"/>
      <c r="S615" s="1485"/>
      <c r="T615" s="1485"/>
      <c r="U615" s="1485"/>
      <c r="V615" s="1485"/>
      <c r="W615" s="1485"/>
      <c r="X615" s="1485"/>
      <c r="Y615" s="1485"/>
      <c r="Z615" s="1485"/>
      <c r="AA615" s="621"/>
      <c r="AC615" s="1209"/>
    </row>
    <row r="616" spans="1:29" s="606" customFormat="1" ht="9.9499999999999993" customHeight="1">
      <c r="A616" s="607"/>
      <c r="B616" s="616"/>
      <c r="AC616" s="1209"/>
    </row>
  </sheetData>
  <sheetProtection selectLockedCells="1"/>
  <mergeCells count="421">
    <mergeCell ref="J20:L20"/>
    <mergeCell ref="M20:O20"/>
    <mergeCell ref="M22:O22"/>
    <mergeCell ref="M24:O24"/>
    <mergeCell ref="M26:O26"/>
    <mergeCell ref="P271:T271"/>
    <mergeCell ref="V271:Z271"/>
    <mergeCell ref="K274:N274"/>
    <mergeCell ref="P270:T270"/>
    <mergeCell ref="V270:Z270"/>
    <mergeCell ref="H258:K258"/>
    <mergeCell ref="H256:K256"/>
    <mergeCell ref="M256:P256"/>
    <mergeCell ref="R256:U256"/>
    <mergeCell ref="W256:Z256"/>
    <mergeCell ref="J270:N270"/>
    <mergeCell ref="M254:P254"/>
    <mergeCell ref="M252:P252"/>
    <mergeCell ref="R252:U252"/>
    <mergeCell ref="W252:Z252"/>
    <mergeCell ref="W253:Z253"/>
    <mergeCell ref="R253:U253"/>
    <mergeCell ref="H253:K253"/>
    <mergeCell ref="M253:P253"/>
    <mergeCell ref="J290:N290"/>
    <mergeCell ref="P290:T290"/>
    <mergeCell ref="V290:Z290"/>
    <mergeCell ref="V288:Z288"/>
    <mergeCell ref="J287:N287"/>
    <mergeCell ref="J282:N282"/>
    <mergeCell ref="P282:T282"/>
    <mergeCell ref="V282:Z282"/>
    <mergeCell ref="J289:N289"/>
    <mergeCell ref="P289:T289"/>
    <mergeCell ref="V289:Z289"/>
    <mergeCell ref="J284:N284"/>
    <mergeCell ref="P284:T284"/>
    <mergeCell ref="V284:Z284"/>
    <mergeCell ref="V286:Z286"/>
    <mergeCell ref="P287:T287"/>
    <mergeCell ref="V287:Z287"/>
    <mergeCell ref="J285:N285"/>
    <mergeCell ref="P285:T285"/>
    <mergeCell ref="V285:Z285"/>
    <mergeCell ref="J286:N286"/>
    <mergeCell ref="P286:T286"/>
    <mergeCell ref="J283:N283"/>
    <mergeCell ref="P283:T283"/>
    <mergeCell ref="I314:AA315"/>
    <mergeCell ref="P301:T301"/>
    <mergeCell ref="M293:Q293"/>
    <mergeCell ref="M294:Q294"/>
    <mergeCell ref="L296:O296"/>
    <mergeCell ref="L297:O297"/>
    <mergeCell ref="J298:N298"/>
    <mergeCell ref="J292:N292"/>
    <mergeCell ref="P292:T292"/>
    <mergeCell ref="V292:Z292"/>
    <mergeCell ref="P298:T298"/>
    <mergeCell ref="I302:O302"/>
    <mergeCell ref="P302:V302"/>
    <mergeCell ref="H305:AA307"/>
    <mergeCell ref="F311:H311"/>
    <mergeCell ref="F312:H312"/>
    <mergeCell ref="S312:Z312"/>
    <mergeCell ref="F313:H313"/>
    <mergeCell ref="S313:Z313"/>
    <mergeCell ref="S311:Z311"/>
    <mergeCell ref="I316:AA317"/>
    <mergeCell ref="A318:AA318"/>
    <mergeCell ref="M258:P258"/>
    <mergeCell ref="R258:U258"/>
    <mergeCell ref="W258:Z258"/>
    <mergeCell ref="J288:N288"/>
    <mergeCell ref="L264:AA264"/>
    <mergeCell ref="L267:AA267"/>
    <mergeCell ref="N259:Q259"/>
    <mergeCell ref="N260:Q260"/>
    <mergeCell ref="Q261:T261"/>
    <mergeCell ref="Q262:T262"/>
    <mergeCell ref="L265:AA265"/>
    <mergeCell ref="L266:AA266"/>
    <mergeCell ref="J271:N271"/>
    <mergeCell ref="V291:Z291"/>
    <mergeCell ref="P288:T288"/>
    <mergeCell ref="J299:N299"/>
    <mergeCell ref="P299:T299"/>
    <mergeCell ref="J291:N291"/>
    <mergeCell ref="P291:T291"/>
    <mergeCell ref="J300:N300"/>
    <mergeCell ref="P300:T300"/>
    <mergeCell ref="J301:N301"/>
    <mergeCell ref="C14:R15"/>
    <mergeCell ref="H99:AA99"/>
    <mergeCell ref="J101:AA102"/>
    <mergeCell ref="J92:AA93"/>
    <mergeCell ref="J73:AA74"/>
    <mergeCell ref="H133:R133"/>
    <mergeCell ref="H148:AA148"/>
    <mergeCell ref="I143:AB144"/>
    <mergeCell ref="I198:AA199"/>
    <mergeCell ref="H156:AA156"/>
    <mergeCell ref="I151:AB152"/>
    <mergeCell ref="I159:AB160"/>
    <mergeCell ref="H196:AA196"/>
    <mergeCell ref="H178:AA178"/>
    <mergeCell ref="H187:AA187"/>
    <mergeCell ref="H168:AB168"/>
    <mergeCell ref="I170:AA171"/>
    <mergeCell ref="I180:AA181"/>
    <mergeCell ref="I189:AA190"/>
    <mergeCell ref="J83:AA84"/>
    <mergeCell ref="H81:AA81"/>
    <mergeCell ref="B41:H46"/>
    <mergeCell ref="O41:T46"/>
    <mergeCell ref="I41:N46"/>
    <mergeCell ref="S17:Z17"/>
    <mergeCell ref="AK38:AZ39"/>
    <mergeCell ref="AK37:AZ37"/>
    <mergeCell ref="L37:AA37"/>
    <mergeCell ref="L38:AA39"/>
    <mergeCell ref="A237:AA237"/>
    <mergeCell ref="N249:Q249"/>
    <mergeCell ref="F223:AB224"/>
    <mergeCell ref="B40:H40"/>
    <mergeCell ref="U40:AB40"/>
    <mergeCell ref="U41:AB41"/>
    <mergeCell ref="O40:T40"/>
    <mergeCell ref="H140:AA140"/>
    <mergeCell ref="H62:AB62"/>
    <mergeCell ref="H54:AB54"/>
    <mergeCell ref="H71:AB71"/>
    <mergeCell ref="I134:AB135"/>
    <mergeCell ref="H131:AB131"/>
    <mergeCell ref="H90:AA90"/>
    <mergeCell ref="U45:AB46"/>
    <mergeCell ref="H213:AB213"/>
    <mergeCell ref="H205:AB205"/>
    <mergeCell ref="AK18:AO18"/>
    <mergeCell ref="AK36:AO36"/>
    <mergeCell ref="AK35:AV35"/>
    <mergeCell ref="L35:AA35"/>
    <mergeCell ref="L36:AA36"/>
    <mergeCell ref="G239:AA239"/>
    <mergeCell ref="G240:AA240"/>
    <mergeCell ref="H222:Y222"/>
    <mergeCell ref="N250:Q250"/>
    <mergeCell ref="H252:K252"/>
    <mergeCell ref="C246:AA247"/>
    <mergeCell ref="H254:K254"/>
    <mergeCell ref="U42:AB44"/>
    <mergeCell ref="R254:U254"/>
    <mergeCell ref="W254:Z254"/>
    <mergeCell ref="J280:N280"/>
    <mergeCell ref="P280:T280"/>
    <mergeCell ref="V280:Z280"/>
    <mergeCell ref="J273:N273"/>
    <mergeCell ref="P273:T273"/>
    <mergeCell ref="V273:Z273"/>
    <mergeCell ref="V283:Z283"/>
    <mergeCell ref="J278:N278"/>
    <mergeCell ref="J275:N275"/>
    <mergeCell ref="P275:T275"/>
    <mergeCell ref="V275:Z275"/>
    <mergeCell ref="J276:N276"/>
    <mergeCell ref="P276:T276"/>
    <mergeCell ref="V276:Z276"/>
    <mergeCell ref="P278:T278"/>
    <mergeCell ref="V278:Z278"/>
    <mergeCell ref="F320:I320"/>
    <mergeCell ref="G323:H323"/>
    <mergeCell ref="J323:AA323"/>
    <mergeCell ref="K350:M350"/>
    <mergeCell ref="J369:M369"/>
    <mergeCell ref="P369:S369"/>
    <mergeCell ref="V369:Y369"/>
    <mergeCell ref="K352:N352"/>
    <mergeCell ref="K353:N353"/>
    <mergeCell ref="K349:M349"/>
    <mergeCell ref="G322:H322"/>
    <mergeCell ref="J322:AA322"/>
    <mergeCell ref="K348:M348"/>
    <mergeCell ref="K347:M347"/>
    <mergeCell ref="G321:H321"/>
    <mergeCell ref="J321:AA321"/>
    <mergeCell ref="M332:N332"/>
    <mergeCell ref="E371:F371"/>
    <mergeCell ref="J371:M371"/>
    <mergeCell ref="P371:S371"/>
    <mergeCell ref="V371:Y371"/>
    <mergeCell ref="E373:F373"/>
    <mergeCell ref="J373:M373"/>
    <mergeCell ref="P373:S373"/>
    <mergeCell ref="E370:F370"/>
    <mergeCell ref="J370:M370"/>
    <mergeCell ref="P370:S370"/>
    <mergeCell ref="V370:Y370"/>
    <mergeCell ref="I383:AA384"/>
    <mergeCell ref="J394:M394"/>
    <mergeCell ref="L382:Q382"/>
    <mergeCell ref="E375:F375"/>
    <mergeCell ref="V373:Y373"/>
    <mergeCell ref="E372:F372"/>
    <mergeCell ref="J372:M372"/>
    <mergeCell ref="P372:S372"/>
    <mergeCell ref="V372:Y372"/>
    <mergeCell ref="V374:Y374"/>
    <mergeCell ref="K391:M391"/>
    <mergeCell ref="L390:M390"/>
    <mergeCell ref="E376:F376"/>
    <mergeCell ref="J376:M376"/>
    <mergeCell ref="P376:S376"/>
    <mergeCell ref="V376:Y376"/>
    <mergeCell ref="E425:F425"/>
    <mergeCell ref="X425:Z425"/>
    <mergeCell ref="F407:AA408"/>
    <mergeCell ref="F410:AA411"/>
    <mergeCell ref="A413:AA413"/>
    <mergeCell ref="J417:M417"/>
    <mergeCell ref="J418:M418"/>
    <mergeCell ref="E374:F374"/>
    <mergeCell ref="J374:M374"/>
    <mergeCell ref="P374:S374"/>
    <mergeCell ref="J375:M375"/>
    <mergeCell ref="P375:S375"/>
    <mergeCell ref="E400:F400"/>
    <mergeCell ref="X400:Z400"/>
    <mergeCell ref="A388:AA388"/>
    <mergeCell ref="J392:M392"/>
    <mergeCell ref="J393:M393"/>
    <mergeCell ref="V375:Y375"/>
    <mergeCell ref="J377:M377"/>
    <mergeCell ref="P377:S377"/>
    <mergeCell ref="V377:Y377"/>
    <mergeCell ref="J381:N381"/>
    <mergeCell ref="J396:M396"/>
    <mergeCell ref="F385:AA386"/>
    <mergeCell ref="I424:U424"/>
    <mergeCell ref="J421:M421"/>
    <mergeCell ref="X424:Z424"/>
    <mergeCell ref="E403:F403"/>
    <mergeCell ref="X403:Z403"/>
    <mergeCell ref="D399:G399"/>
    <mergeCell ref="I399:U399"/>
    <mergeCell ref="X399:Z399"/>
    <mergeCell ref="X402:Z402"/>
    <mergeCell ref="E401:F401"/>
    <mergeCell ref="X401:Z401"/>
    <mergeCell ref="E402:F402"/>
    <mergeCell ref="E404:F404"/>
    <mergeCell ref="X404:Z404"/>
    <mergeCell ref="E405:F405"/>
    <mergeCell ref="X405:Z405"/>
    <mergeCell ref="J419:M419"/>
    <mergeCell ref="D424:G424"/>
    <mergeCell ref="L415:M415"/>
    <mergeCell ref="K416:M416"/>
    <mergeCell ref="E429:F429"/>
    <mergeCell ref="A463:AA463"/>
    <mergeCell ref="J467:M467"/>
    <mergeCell ref="E430:F430"/>
    <mergeCell ref="X430:Z430"/>
    <mergeCell ref="X449:Z449"/>
    <mergeCell ref="J443:M443"/>
    <mergeCell ref="A438:AA438"/>
    <mergeCell ref="J442:M442"/>
    <mergeCell ref="J444:M444"/>
    <mergeCell ref="D449:G449"/>
    <mergeCell ref="I449:U449"/>
    <mergeCell ref="J446:M446"/>
    <mergeCell ref="F432:AA433"/>
    <mergeCell ref="F435:AA436"/>
    <mergeCell ref="X454:Z454"/>
    <mergeCell ref="X455:Z455"/>
    <mergeCell ref="E455:F455"/>
    <mergeCell ref="L440:M440"/>
    <mergeCell ref="K441:M441"/>
    <mergeCell ref="E426:F426"/>
    <mergeCell ref="X426:Z426"/>
    <mergeCell ref="E427:F427"/>
    <mergeCell ref="X427:Z427"/>
    <mergeCell ref="E428:F428"/>
    <mergeCell ref="X428:Z428"/>
    <mergeCell ref="X429:Z429"/>
    <mergeCell ref="J468:M468"/>
    <mergeCell ref="E478:F478"/>
    <mergeCell ref="E475:F475"/>
    <mergeCell ref="X475:Z475"/>
    <mergeCell ref="E450:F450"/>
    <mergeCell ref="X450:Z450"/>
    <mergeCell ref="E451:F451"/>
    <mergeCell ref="X451:Z451"/>
    <mergeCell ref="F457:AA458"/>
    <mergeCell ref="F460:AA461"/>
    <mergeCell ref="D474:G474"/>
    <mergeCell ref="I474:U474"/>
    <mergeCell ref="X474:Z474"/>
    <mergeCell ref="X452:Z452"/>
    <mergeCell ref="E453:F453"/>
    <mergeCell ref="X453:Z453"/>
    <mergeCell ref="E454:F454"/>
    <mergeCell ref="X477:Z477"/>
    <mergeCell ref="E452:F452"/>
    <mergeCell ref="F485:AA486"/>
    <mergeCell ref="E479:F479"/>
    <mergeCell ref="X479:Z479"/>
    <mergeCell ref="E480:F480"/>
    <mergeCell ref="X480:Z480"/>
    <mergeCell ref="F482:AA483"/>
    <mergeCell ref="X478:Z478"/>
    <mergeCell ref="L465:M465"/>
    <mergeCell ref="K466:M466"/>
    <mergeCell ref="J469:M469"/>
    <mergeCell ref="J471:M471"/>
    <mergeCell ref="E476:F476"/>
    <mergeCell ref="X476:Z476"/>
    <mergeCell ref="E477:F477"/>
    <mergeCell ref="T611:Y611"/>
    <mergeCell ref="E528:F528"/>
    <mergeCell ref="X528:Z528"/>
    <mergeCell ref="E529:F529"/>
    <mergeCell ref="X529:Z529"/>
    <mergeCell ref="E614:Z615"/>
    <mergeCell ref="F535:AA536"/>
    <mergeCell ref="E553:F553"/>
    <mergeCell ref="X553:Z553"/>
    <mergeCell ref="E554:F554"/>
    <mergeCell ref="X554:Z554"/>
    <mergeCell ref="E555:F555"/>
    <mergeCell ref="X555:Z555"/>
    <mergeCell ref="F557:AA558"/>
    <mergeCell ref="F560:AA561"/>
    <mergeCell ref="D549:G549"/>
    <mergeCell ref="I549:U549"/>
    <mergeCell ref="X549:Z549"/>
    <mergeCell ref="E550:F550"/>
    <mergeCell ref="X550:Z550"/>
    <mergeCell ref="E551:F551"/>
    <mergeCell ref="X551:Z551"/>
    <mergeCell ref="E552:F552"/>
    <mergeCell ref="X552:Z552"/>
    <mergeCell ref="I594:L594"/>
    <mergeCell ref="I595:L595"/>
    <mergeCell ref="J596:L596"/>
    <mergeCell ref="R596:T596"/>
    <mergeCell ref="A538:AA538"/>
    <mergeCell ref="J541:M541"/>
    <mergeCell ref="J542:M542"/>
    <mergeCell ref="J543:M543"/>
    <mergeCell ref="J544:M544"/>
    <mergeCell ref="A589:Z589"/>
    <mergeCell ref="G592:I592"/>
    <mergeCell ref="J546:M546"/>
    <mergeCell ref="L540:M540"/>
    <mergeCell ref="E576:F576"/>
    <mergeCell ref="X576:Z576"/>
    <mergeCell ref="E577:F577"/>
    <mergeCell ref="X577:Z577"/>
    <mergeCell ref="E578:F578"/>
    <mergeCell ref="X578:Z578"/>
    <mergeCell ref="E579:F579"/>
    <mergeCell ref="X579:Z579"/>
    <mergeCell ref="E580:F580"/>
    <mergeCell ref="X580:Z580"/>
    <mergeCell ref="E581:F581"/>
    <mergeCell ref="E504:F504"/>
    <mergeCell ref="I499:U499"/>
    <mergeCell ref="J494:M494"/>
    <mergeCell ref="J518:M518"/>
    <mergeCell ref="A513:AA513"/>
    <mergeCell ref="J516:M516"/>
    <mergeCell ref="E525:F525"/>
    <mergeCell ref="F507:AA508"/>
    <mergeCell ref="F510:AA511"/>
    <mergeCell ref="J519:M519"/>
    <mergeCell ref="J521:M521"/>
    <mergeCell ref="E505:F505"/>
    <mergeCell ref="X505:Z505"/>
    <mergeCell ref="X504:Z504"/>
    <mergeCell ref="L515:M515"/>
    <mergeCell ref="J517:M517"/>
    <mergeCell ref="X524:Z524"/>
    <mergeCell ref="X525:Z525"/>
    <mergeCell ref="D524:G524"/>
    <mergeCell ref="I524:U524"/>
    <mergeCell ref="X501:Z501"/>
    <mergeCell ref="A488:AA488"/>
    <mergeCell ref="X499:Z499"/>
    <mergeCell ref="X500:Z500"/>
    <mergeCell ref="L490:M490"/>
    <mergeCell ref="E501:F501"/>
    <mergeCell ref="J491:M491"/>
    <mergeCell ref="J492:M492"/>
    <mergeCell ref="X502:Z502"/>
    <mergeCell ref="E503:F503"/>
    <mergeCell ref="X503:Z503"/>
    <mergeCell ref="J496:M496"/>
    <mergeCell ref="J493:M493"/>
    <mergeCell ref="D499:G499"/>
    <mergeCell ref="E502:F502"/>
    <mergeCell ref="E500:F500"/>
    <mergeCell ref="X581:Z581"/>
    <mergeCell ref="F583:AA584"/>
    <mergeCell ref="F586:AA587"/>
    <mergeCell ref="E526:F526"/>
    <mergeCell ref="A564:AA564"/>
    <mergeCell ref="L566:M566"/>
    <mergeCell ref="J567:M567"/>
    <mergeCell ref="J568:M568"/>
    <mergeCell ref="J569:M569"/>
    <mergeCell ref="J570:M570"/>
    <mergeCell ref="J572:M572"/>
    <mergeCell ref="D575:G575"/>
    <mergeCell ref="I575:U575"/>
    <mergeCell ref="X575:Z575"/>
    <mergeCell ref="E527:F527"/>
    <mergeCell ref="X526:Z526"/>
    <mergeCell ref="X527:Z527"/>
    <mergeCell ref="X530:Z530"/>
    <mergeCell ref="F532:AA533"/>
    <mergeCell ref="E530:F530"/>
  </mergeCells>
  <phoneticPr fontId="2"/>
  <dataValidations disablePrompts="1" count="2">
    <dataValidation imeMode="on" allowBlank="1" showInputMessage="1" showErrorMessage="1" sqref="E614" xr:uid="{00000000-0002-0000-1000-000000000000}"/>
    <dataValidation imeMode="off" allowBlank="1" showInputMessage="1" showErrorMessage="1" sqref="JA591:JD591 SW591:SZ591 ACS591:ACV591 AMO591:AMR591 AWK591:AWN591 BGG591:BGJ591 BQC591:BQF591 BZY591:CAB591 CJU591:CJX591 CTQ591:CTT591 DDM591:DDP591 DNI591:DNL591 DXE591:DXH591 EHA591:EHD591 EQW591:EQZ591 FAS591:FAV591 FKO591:FKR591 FUK591:FUN591 GEG591:GEJ591 GOC591:GOF591 GXY591:GYB591 HHU591:HHX591 HRQ591:HRT591 IBM591:IBP591 ILI591:ILL591 IVE591:IVH591 JFA591:JFD591 JOW591:JOZ591 JYS591:JYV591 KIO591:KIR591 KSK591:KSN591 LCG591:LCJ591 LMC591:LMF591 LVY591:LWB591 MFU591:MFX591 MPQ591:MPT591 MZM591:MZP591 NJI591:NJL591 NTE591:NTH591 ODA591:ODD591 OMW591:OMZ591 OWS591:OWV591 PGO591:PGR591 PQK591:PQN591 QAG591:QAJ591 QKC591:QKF591 QTY591:QUB591 RDU591:RDX591 RNQ591:RNT591 RXM591:RXP591 SHI591:SHL591 SRE591:SRH591 TBA591:TBD591 TKW591:TKZ591 TUS591:TUV591 UEO591:UER591 UOK591:UON591 UYG591:UYJ591 VIC591:VIF591 VRY591:VSB591 WBU591:WBX591 WLQ591:WLT591 WVM591:WVP591 Q596:R596 F592:G592 I594:I597 S597 G591:I591 J596" xr:uid="{00000000-0002-0000-1000-000001000000}"/>
  </dataValidations>
  <hyperlinks>
    <hyperlink ref="U1:X1" location="作業メニュー!A1" display="作業メニュー" xr:uid="{00000000-0004-0000-1000-000000000000}"/>
  </hyperlinks>
  <printOptions horizontalCentered="1"/>
  <pageMargins left="0.59055118110236227" right="0.39370078740157483" top="0.59055118110236227" bottom="0.31496062992125984" header="0.51181102362204722" footer="0.19685039370078741"/>
  <pageSetup paperSize="9" scale="89" fitToHeight="0" orientation="portrait" r:id="rId1"/>
  <headerFooter alignWithMargins="0">
    <oddFooter>&amp;R240401</oddFooter>
  </headerFooter>
  <rowBreaks count="11" manualBreakCount="11">
    <brk id="47" max="16383" man="1"/>
    <brk id="93" max="27" man="1"/>
    <brk id="140" max="27" man="1"/>
    <brk id="187" max="27" man="1"/>
    <brk id="236" max="16383" man="1"/>
    <brk id="317" max="16383" man="1"/>
    <brk id="386" max="27" man="1"/>
    <brk id="437" max="27" man="1"/>
    <brk id="487" max="27" man="1"/>
    <brk id="537" max="27" man="1"/>
    <brk id="58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29</xdr:col>
                    <xdr:colOff>9525</xdr:colOff>
                    <xdr:row>20</xdr:row>
                    <xdr:rowOff>228600</xdr:rowOff>
                  </from>
                  <to>
                    <xdr:col>34</xdr:col>
                    <xdr:colOff>104775</xdr:colOff>
                    <xdr:row>22</xdr:row>
                    <xdr:rowOff>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29</xdr:col>
                    <xdr:colOff>9525</xdr:colOff>
                    <xdr:row>22</xdr:row>
                    <xdr:rowOff>228600</xdr:rowOff>
                  </from>
                  <to>
                    <xdr:col>34</xdr:col>
                    <xdr:colOff>104775</xdr:colOff>
                    <xdr:row>23</xdr:row>
                    <xdr:rowOff>228600</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9525</xdr:colOff>
                    <xdr:row>25</xdr:row>
                    <xdr:rowOff>0</xdr:rowOff>
                  </from>
                  <to>
                    <xdr:col>34</xdr:col>
                    <xdr:colOff>104775</xdr:colOff>
                    <xdr:row>25</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CA276"/>
  <sheetViews>
    <sheetView showGridLines="0" zoomScale="90" zoomScaleNormal="90" zoomScaleSheetLayoutView="100" workbookViewId="0"/>
  </sheetViews>
  <sheetFormatPr defaultColWidth="9" defaultRowHeight="13.5"/>
  <cols>
    <col min="1" max="24" width="3.125" style="1" customWidth="1"/>
    <col min="25" max="25" width="2.375" style="1" customWidth="1"/>
    <col min="26" max="26" width="3.625" style="1" customWidth="1"/>
    <col min="27" max="27" width="4.625" style="1" customWidth="1"/>
    <col min="28" max="28" width="3.125" style="1" customWidth="1"/>
    <col min="29" max="29" width="2.75" style="1" customWidth="1"/>
    <col min="30" max="36" width="3.125" style="1" customWidth="1"/>
    <col min="37" max="41" width="4.25" style="1" customWidth="1"/>
    <col min="42" max="45" width="3.125" style="1" customWidth="1"/>
    <col min="46" max="46" width="3.75" style="1" customWidth="1"/>
    <col min="47" max="47" width="2.875" style="1" hidden="1" customWidth="1"/>
    <col min="48" max="50" width="5.25" style="1" customWidth="1"/>
    <col min="51" max="54" width="3" style="1" customWidth="1"/>
    <col min="55" max="55" width="2.875" style="1" hidden="1" customWidth="1"/>
    <col min="56" max="94" width="3" style="1" customWidth="1"/>
    <col min="95" max="16384" width="9" style="1"/>
  </cols>
  <sheetData>
    <row r="1" spans="1:31" s="14" customFormat="1" ht="38.25" customHeight="1" thickBot="1">
      <c r="A1" s="13" t="s">
        <v>686</v>
      </c>
      <c r="U1" s="145" t="s">
        <v>66</v>
      </c>
      <c r="V1" s="144"/>
      <c r="W1" s="144"/>
      <c r="X1" s="144"/>
      <c r="AD1" s="74" t="s">
        <v>496</v>
      </c>
    </row>
    <row r="2" spans="1:31" ht="11.25" customHeight="1" thickTop="1">
      <c r="A2" s="72"/>
    </row>
    <row r="3" spans="1:31" ht="12" customHeight="1">
      <c r="B3" s="112" t="s">
        <v>685</v>
      </c>
      <c r="C3" s="112"/>
      <c r="D3" s="112"/>
      <c r="E3" s="112"/>
    </row>
    <row r="4" spans="1:31" ht="12.75" customHeight="1"/>
    <row r="5" spans="1:31" ht="18.95" customHeight="1">
      <c r="A5" s="141" t="s">
        <v>673</v>
      </c>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row>
    <row r="6" spans="1:31" ht="18.95" customHeight="1">
      <c r="A6" s="137" t="s">
        <v>672</v>
      </c>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row>
    <row r="7" spans="1:31" ht="18.95" customHeight="1"/>
    <row r="8" spans="1:31" ht="18.95" customHeight="1">
      <c r="A8" s="1764" t="s">
        <v>3325</v>
      </c>
      <c r="B8" s="1764"/>
      <c r="C8" s="1764"/>
      <c r="D8" s="1764"/>
      <c r="E8" s="1764"/>
      <c r="F8" s="1764"/>
      <c r="G8" s="1764"/>
      <c r="H8" s="1764"/>
      <c r="I8" s="1764"/>
      <c r="J8" s="1764"/>
      <c r="K8" s="1764"/>
      <c r="L8" s="1764"/>
      <c r="M8" s="1764"/>
      <c r="N8" s="1764"/>
      <c r="O8" s="1764"/>
      <c r="P8" s="1764"/>
      <c r="Q8" s="1764"/>
      <c r="R8" s="1764"/>
      <c r="S8" s="1764"/>
      <c r="T8" s="1764"/>
      <c r="U8" s="1764"/>
      <c r="V8" s="1764"/>
      <c r="W8" s="1764"/>
      <c r="X8" s="1764"/>
      <c r="Y8" s="1764"/>
      <c r="Z8" s="1764"/>
      <c r="AA8" s="1764"/>
      <c r="AB8" s="1764"/>
    </row>
    <row r="9" spans="1:31" ht="18.95" customHeight="1">
      <c r="A9" s="1764"/>
      <c r="B9" s="1764"/>
      <c r="C9" s="1764"/>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4"/>
      <c r="AB9" s="1764"/>
    </row>
    <row r="10" spans="1:31" ht="18.95" customHeight="1">
      <c r="A10" s="1764"/>
      <c r="B10" s="1764"/>
      <c r="C10" s="1764"/>
      <c r="D10" s="1764"/>
      <c r="E10" s="1764"/>
      <c r="F10" s="1764"/>
      <c r="G10" s="1764"/>
      <c r="H10" s="1764"/>
      <c r="I10" s="1764"/>
      <c r="J10" s="1764"/>
      <c r="K10" s="1764"/>
      <c r="L10" s="1764"/>
      <c r="M10" s="1764"/>
      <c r="N10" s="1764"/>
      <c r="O10" s="1764"/>
      <c r="P10" s="1764"/>
      <c r="Q10" s="1764"/>
      <c r="R10" s="1764"/>
      <c r="S10" s="1764"/>
      <c r="T10" s="1764"/>
      <c r="U10" s="1764"/>
      <c r="V10" s="1764"/>
      <c r="W10" s="1764"/>
      <c r="X10" s="1764"/>
      <c r="Y10" s="1764"/>
      <c r="Z10" s="1764"/>
      <c r="AA10" s="1764"/>
      <c r="AB10" s="1764"/>
    </row>
    <row r="11" spans="1:31" ht="18.95" customHeight="1">
      <c r="A11" s="140"/>
      <c r="B11" s="140"/>
    </row>
    <row r="12" spans="1:31" ht="18.95" customHeight="1"/>
    <row r="13" spans="1:31" ht="16.5" customHeight="1">
      <c r="A13" s="2"/>
      <c r="D13" s="2"/>
      <c r="E13" s="2"/>
      <c r="F13" s="2"/>
      <c r="G13" s="2"/>
      <c r="H13" s="2"/>
      <c r="I13" s="2"/>
      <c r="J13" s="2"/>
      <c r="K13" s="2"/>
      <c r="L13" s="2"/>
      <c r="M13" s="2"/>
      <c r="N13" s="2"/>
      <c r="O13" s="2"/>
      <c r="P13" s="2"/>
      <c r="Q13" s="2"/>
      <c r="R13" s="2"/>
      <c r="S13" s="2"/>
      <c r="T13" s="2"/>
      <c r="U13" s="2"/>
      <c r="V13" s="2"/>
      <c r="W13" s="2"/>
      <c r="X13" s="2"/>
      <c r="Y13" s="2"/>
      <c r="Z13" s="2"/>
      <c r="AA13" s="2"/>
    </row>
    <row r="14" spans="1:31" ht="18.95" customHeight="1">
      <c r="B14" s="1526" t="str">
        <f>IF('確認申請書（建築）入力'!$M$4=0,"",'確認申請書（建築）入力'!$M$4)</f>
        <v>指定確認検査機関
　株式会社東日本住宅評価センター　様</v>
      </c>
      <c r="C14" s="1526"/>
      <c r="D14" s="1526"/>
      <c r="E14" s="1526"/>
      <c r="F14" s="1526"/>
      <c r="G14" s="1526"/>
      <c r="H14" s="1526"/>
      <c r="I14" s="1526"/>
      <c r="J14" s="1526"/>
      <c r="K14" s="1526"/>
      <c r="L14" s="1526"/>
      <c r="M14" s="1526"/>
      <c r="N14" s="1526"/>
      <c r="O14" s="1526"/>
      <c r="P14" s="1526"/>
      <c r="Q14" s="1526"/>
    </row>
    <row r="15" spans="1:31" ht="18.95" customHeight="1">
      <c r="B15" s="1526"/>
      <c r="C15" s="1526"/>
      <c r="D15" s="1526"/>
      <c r="E15" s="1526"/>
      <c r="F15" s="1526"/>
      <c r="G15" s="1526"/>
      <c r="H15" s="1526"/>
      <c r="I15" s="1526"/>
      <c r="J15" s="1526"/>
      <c r="K15" s="1526"/>
      <c r="L15" s="1526"/>
      <c r="M15" s="1526"/>
      <c r="N15" s="1526"/>
      <c r="O15" s="1526"/>
      <c r="P15" s="1526"/>
      <c r="Q15" s="1526"/>
    </row>
    <row r="16" spans="1:31" ht="12.75" customHeight="1">
      <c r="AE16" s="124" t="s">
        <v>571</v>
      </c>
    </row>
    <row r="17" spans="1:51" ht="18.95" customHeight="1">
      <c r="R17" s="1497" t="str">
        <f>IF($AK$17="","　　　　　年　　　　月　　　　日","令和"&amp;IF(YEAR($AK$17)-2018=1,"元",YEAR($AK$17)-2018)&amp;"年"&amp;MONTH($AK$17)&amp;"月"&amp;DAY($AK$17)&amp;"日")</f>
        <v>　　　　　年　　　　月　　　　日</v>
      </c>
      <c r="S17" s="1497"/>
      <c r="T17" s="1497"/>
      <c r="U17" s="1497"/>
      <c r="V17" s="1497"/>
      <c r="W17" s="1497"/>
      <c r="X17" s="1497"/>
      <c r="Y17" s="1497"/>
      <c r="Z17" s="1497"/>
      <c r="AE17" s="3" t="s">
        <v>671</v>
      </c>
      <c r="AF17" s="3"/>
      <c r="AJ17" s="3"/>
      <c r="AK17" s="1650"/>
      <c r="AL17" s="1651"/>
      <c r="AM17" s="1651"/>
      <c r="AN17" s="1651"/>
      <c r="AO17" s="1652"/>
    </row>
    <row r="18" spans="1:51" ht="15.75" customHeight="1">
      <c r="AE18" s="114" t="s">
        <v>2938</v>
      </c>
    </row>
    <row r="19" spans="1:51" ht="15.75" customHeight="1">
      <c r="O19" s="60" t="str">
        <f>項目一覧!$C$183</f>
        <v/>
      </c>
      <c r="AE19" s="114"/>
    </row>
    <row r="20" spans="1:51" ht="15.75" customHeight="1">
      <c r="I20" s="2"/>
      <c r="J20" s="2" t="s">
        <v>670</v>
      </c>
      <c r="K20" s="2"/>
      <c r="L20" s="2"/>
      <c r="M20" s="2"/>
      <c r="N20" s="2"/>
      <c r="O20" s="60" t="str">
        <f>項目一覧!$C$4</f>
        <v/>
      </c>
      <c r="P20" s="2"/>
      <c r="Q20" s="2"/>
      <c r="R20" s="2"/>
      <c r="S20" s="2"/>
      <c r="T20" s="2"/>
      <c r="U20" s="2"/>
      <c r="V20" s="2"/>
      <c r="W20" s="2"/>
      <c r="Z20" s="2"/>
      <c r="AE20" s="114"/>
    </row>
    <row r="21" spans="1:51" ht="15.75" customHeight="1">
      <c r="I21" s="2"/>
      <c r="J21" s="2"/>
      <c r="K21" s="2"/>
      <c r="L21" s="2"/>
      <c r="M21" s="2"/>
      <c r="N21" s="2"/>
      <c r="O21" s="149"/>
      <c r="P21" s="70"/>
      <c r="Q21" s="70"/>
      <c r="R21" s="70"/>
      <c r="S21" s="70"/>
      <c r="T21" s="70"/>
      <c r="U21" s="70"/>
      <c r="V21" s="70"/>
      <c r="W21" s="70"/>
      <c r="X21" s="70"/>
      <c r="Y21" s="70"/>
      <c r="Z21" s="70"/>
      <c r="AA21" s="70"/>
      <c r="AB21" s="70"/>
      <c r="AC21" s="70"/>
      <c r="AE21" s="114"/>
    </row>
    <row r="22" spans="1:51" ht="15.75" customHeight="1">
      <c r="I22" s="1681" t="str">
        <f>IF(AD22=TRUE,"　　　　 　　　　 氏　名","")</f>
        <v/>
      </c>
      <c r="J22" s="1681"/>
      <c r="K22" s="1681"/>
      <c r="L22" s="1681"/>
      <c r="M22" s="1681"/>
      <c r="N22" s="1681"/>
      <c r="O22" s="60" t="str">
        <f>IF(AD22=TRUE,項目一覧!$C$173,"")</f>
        <v/>
      </c>
      <c r="P22" s="2"/>
      <c r="Q22" s="2"/>
      <c r="R22" s="2"/>
      <c r="S22" s="2"/>
      <c r="T22" s="2"/>
      <c r="U22" s="2"/>
      <c r="V22" s="2"/>
      <c r="W22" s="2"/>
      <c r="Z22" s="2"/>
      <c r="AD22" s="148" t="b">
        <v>0</v>
      </c>
      <c r="AE22" s="114"/>
      <c r="AL22" s="70"/>
      <c r="AM22" s="70"/>
      <c r="AN22" s="70"/>
      <c r="AO22" s="70"/>
      <c r="AP22" s="70"/>
      <c r="AQ22" s="70"/>
      <c r="AR22" s="70"/>
      <c r="AS22" s="70"/>
      <c r="AT22" s="70"/>
      <c r="AU22" s="70"/>
      <c r="AV22" s="70"/>
      <c r="AW22" s="70"/>
      <c r="AX22" s="70"/>
      <c r="AY22" s="70"/>
    </row>
    <row r="23" spans="1:51" ht="15.75" customHeight="1">
      <c r="I23" s="2"/>
      <c r="J23" s="2"/>
      <c r="K23" s="2"/>
      <c r="L23" s="2"/>
      <c r="M23" s="2"/>
      <c r="N23" s="2"/>
      <c r="O23" s="70"/>
      <c r="P23" s="70"/>
      <c r="Q23" s="70"/>
      <c r="R23" s="70"/>
      <c r="S23" s="70"/>
      <c r="T23" s="70"/>
      <c r="U23" s="70"/>
      <c r="V23" s="70"/>
      <c r="W23" s="70"/>
      <c r="X23" s="70"/>
      <c r="Y23" s="70"/>
      <c r="Z23" s="70"/>
      <c r="AA23" s="70"/>
      <c r="AB23" s="70"/>
      <c r="AC23" s="70"/>
      <c r="AD23" s="148"/>
      <c r="AE23" s="114"/>
      <c r="AL23" s="2"/>
      <c r="AM23" s="2"/>
      <c r="AN23" s="2"/>
      <c r="AO23" s="2"/>
      <c r="AP23" s="2"/>
      <c r="AQ23" s="2"/>
      <c r="AR23" s="2"/>
      <c r="AS23" s="2"/>
      <c r="AT23" s="2"/>
      <c r="AW23" s="2"/>
      <c r="AX23" s="2"/>
      <c r="AY23" s="2"/>
    </row>
    <row r="24" spans="1:51" ht="15.75" customHeight="1">
      <c r="I24" s="1681" t="str">
        <f>IF(AD24=TRUE,"　　　　 　　　　 氏　名","")</f>
        <v/>
      </c>
      <c r="J24" s="1681"/>
      <c r="K24" s="1681"/>
      <c r="L24" s="1681"/>
      <c r="M24" s="1681"/>
      <c r="N24" s="1681"/>
      <c r="O24" s="2" t="str">
        <f>IF(AD24=TRUE,項目一覧!$C$178,"")</f>
        <v/>
      </c>
      <c r="P24" s="2"/>
      <c r="Q24" s="2"/>
      <c r="R24" s="2"/>
      <c r="S24" s="2"/>
      <c r="T24" s="2"/>
      <c r="U24" s="2"/>
      <c r="V24" s="2"/>
      <c r="W24" s="2"/>
      <c r="Z24" s="2"/>
      <c r="AD24" s="148" t="b">
        <v>0</v>
      </c>
      <c r="AE24" s="114"/>
      <c r="AL24" s="70"/>
      <c r="AM24" s="70"/>
      <c r="AN24" s="70"/>
      <c r="AO24" s="70"/>
      <c r="AP24" s="70"/>
      <c r="AQ24" s="70"/>
      <c r="AR24" s="70"/>
      <c r="AS24" s="70"/>
      <c r="AT24" s="70"/>
      <c r="AU24" s="70"/>
      <c r="AV24" s="70"/>
      <c r="AW24" s="70"/>
      <c r="AX24" s="70"/>
      <c r="AY24" s="70"/>
    </row>
    <row r="25" spans="1:51" ht="15.75" customHeight="1">
      <c r="I25" s="2"/>
      <c r="J25" s="2"/>
      <c r="K25" s="2"/>
      <c r="L25" s="2"/>
      <c r="M25" s="2"/>
      <c r="N25" s="2"/>
      <c r="O25" s="70"/>
      <c r="P25" s="70"/>
      <c r="Q25" s="70"/>
      <c r="R25" s="70"/>
      <c r="S25" s="70"/>
      <c r="T25" s="70"/>
      <c r="U25" s="70"/>
      <c r="V25" s="70"/>
      <c r="W25" s="70"/>
      <c r="X25" s="70"/>
      <c r="Y25" s="70"/>
      <c r="Z25" s="70"/>
      <c r="AA25" s="70"/>
      <c r="AB25" s="70"/>
      <c r="AC25" s="70"/>
      <c r="AD25" s="148"/>
    </row>
    <row r="26" spans="1:51" ht="15.75" customHeight="1">
      <c r="I26" s="1681" t="str">
        <f>IF(AD26=TRUE,"　　　　 　　　　 氏　名","")</f>
        <v/>
      </c>
      <c r="J26" s="1681"/>
      <c r="K26" s="1681"/>
      <c r="L26" s="1681"/>
      <c r="M26" s="1681"/>
      <c r="N26" s="1681"/>
      <c r="O26" s="2" t="str">
        <f>IF(AD26=TRUE,項目一覧!$C$184,"")</f>
        <v/>
      </c>
      <c r="P26" s="2"/>
      <c r="Q26" s="2"/>
      <c r="R26" s="2"/>
      <c r="S26" s="2"/>
      <c r="T26" s="2"/>
      <c r="U26" s="2"/>
      <c r="V26" s="2"/>
      <c r="W26" s="2"/>
      <c r="Z26" s="2"/>
      <c r="AD26" s="165" t="b">
        <v>0</v>
      </c>
    </row>
    <row r="27" spans="1:51" ht="15.75" customHeight="1">
      <c r="I27" s="2"/>
      <c r="J27" s="2"/>
      <c r="K27" s="2"/>
      <c r="L27" s="2"/>
      <c r="M27" s="2"/>
      <c r="N27" s="2"/>
      <c r="O27" s="70"/>
      <c r="P27" s="70"/>
      <c r="Q27" s="70"/>
      <c r="R27" s="70"/>
      <c r="S27" s="70"/>
      <c r="T27" s="70"/>
      <c r="U27" s="70"/>
      <c r="V27" s="70"/>
      <c r="W27" s="70"/>
      <c r="X27" s="70"/>
      <c r="Y27" s="70"/>
      <c r="Z27" s="70"/>
      <c r="AA27" s="70"/>
      <c r="AB27" s="70"/>
      <c r="AC27" s="70"/>
    </row>
    <row r="28" spans="1:51" ht="15.75" customHeight="1">
      <c r="I28" s="2"/>
      <c r="J28" s="2"/>
      <c r="K28" s="2"/>
      <c r="L28" s="2"/>
      <c r="M28" s="2"/>
      <c r="N28" s="2"/>
      <c r="O28" s="2"/>
      <c r="P28" s="2"/>
      <c r="Q28" s="2"/>
      <c r="R28" s="2"/>
      <c r="S28" s="2"/>
      <c r="T28" s="2"/>
      <c r="U28" s="2"/>
      <c r="V28" s="2"/>
      <c r="W28" s="2"/>
      <c r="Z28" s="2"/>
    </row>
    <row r="29" spans="1:51" ht="12.95" customHeight="1">
      <c r="A29" s="112"/>
      <c r="I29" s="2"/>
      <c r="J29" s="2"/>
      <c r="K29" s="2"/>
      <c r="L29" s="2"/>
      <c r="M29" s="2"/>
      <c r="N29" s="2"/>
      <c r="O29" s="59"/>
      <c r="P29" s="59"/>
      <c r="Q29" s="59"/>
      <c r="R29" s="59"/>
      <c r="S29" s="59"/>
      <c r="T29" s="59"/>
      <c r="U29" s="59"/>
      <c r="V29" s="59"/>
      <c r="W29" s="59"/>
      <c r="X29" s="59"/>
      <c r="Y29" s="59"/>
      <c r="Z29" s="59"/>
      <c r="AA29" s="59"/>
      <c r="AB29" s="59"/>
    </row>
    <row r="30" spans="1:51" ht="9.75" customHeight="1">
      <c r="O30" s="139"/>
      <c r="P30" s="139"/>
      <c r="Q30" s="139"/>
      <c r="R30" s="139"/>
      <c r="S30" s="139"/>
      <c r="T30" s="139"/>
      <c r="U30" s="139"/>
      <c r="V30" s="139"/>
      <c r="W30" s="139"/>
      <c r="X30" s="139"/>
      <c r="Y30" s="139"/>
      <c r="Z30" s="139"/>
      <c r="AA30" s="139"/>
      <c r="AB30" s="139"/>
    </row>
    <row r="31" spans="1:51" ht="19.5" customHeight="1">
      <c r="A31" s="50"/>
      <c r="B31" s="50"/>
      <c r="C31" s="50"/>
      <c r="D31" s="50"/>
      <c r="E31" s="50"/>
      <c r="F31" s="50"/>
      <c r="G31" s="50"/>
      <c r="H31" s="50"/>
      <c r="I31" s="50"/>
      <c r="J31" s="50"/>
      <c r="K31" s="50"/>
      <c r="L31" s="50"/>
      <c r="M31" s="50"/>
      <c r="N31" s="50"/>
      <c r="O31" s="59"/>
      <c r="P31" s="59"/>
      <c r="Q31" s="59"/>
      <c r="R31" s="59"/>
      <c r="S31" s="59"/>
      <c r="T31" s="59"/>
      <c r="U31" s="59"/>
      <c r="V31" s="59"/>
      <c r="W31" s="59"/>
      <c r="X31" s="59"/>
      <c r="Y31" s="59"/>
      <c r="Z31" s="59"/>
      <c r="AA31" s="59"/>
      <c r="AB31" s="59"/>
    </row>
    <row r="32" spans="1:51" ht="15.75" customHeight="1">
      <c r="A32" s="137" t="s">
        <v>684</v>
      </c>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row>
    <row r="33" spans="1:41" ht="7.5" customHeight="1"/>
    <row r="34" spans="1:41" ht="15.75" customHeight="1">
      <c r="I34" s="2"/>
      <c r="J34" s="2"/>
      <c r="K34" s="2"/>
      <c r="L34" s="2"/>
      <c r="M34" s="2"/>
      <c r="N34" s="2"/>
      <c r="R34" s="2"/>
      <c r="S34" s="2"/>
      <c r="T34" s="2"/>
      <c r="U34" s="2"/>
      <c r="V34" s="2"/>
      <c r="W34" s="2"/>
    </row>
    <row r="35" spans="1:41" ht="22.5" customHeight="1">
      <c r="I35" s="2"/>
      <c r="J35" s="2"/>
      <c r="K35" s="2"/>
      <c r="L35" s="2"/>
      <c r="M35" s="2"/>
      <c r="N35" s="2"/>
      <c r="O35" s="60" t="str">
        <f>項目一覧!$C$50</f>
        <v/>
      </c>
      <c r="R35" s="2"/>
      <c r="S35" s="2"/>
      <c r="T35" s="2"/>
      <c r="U35" s="2"/>
      <c r="V35" s="2"/>
      <c r="W35" s="2"/>
    </row>
    <row r="36" spans="1:41" ht="15.75" customHeight="1">
      <c r="I36" s="2" t="s">
        <v>683</v>
      </c>
      <c r="J36" s="2"/>
      <c r="K36" s="2"/>
      <c r="L36" s="2"/>
      <c r="M36" s="2"/>
      <c r="N36" s="2"/>
      <c r="O36" s="60" t="str">
        <f>項目一覧!$C$46</f>
        <v/>
      </c>
      <c r="R36" s="2"/>
      <c r="S36" s="2"/>
      <c r="T36" s="2"/>
      <c r="U36" s="2"/>
      <c r="V36" s="2"/>
      <c r="W36" s="2"/>
      <c r="X36" s="2"/>
      <c r="Z36" s="2"/>
    </row>
    <row r="37" spans="1:41" ht="15.75" customHeight="1">
      <c r="I37" s="2"/>
      <c r="J37" s="2"/>
      <c r="K37" s="2"/>
      <c r="L37" s="2"/>
      <c r="M37" s="2"/>
      <c r="N37" s="2"/>
      <c r="O37" s="59"/>
      <c r="P37" s="59"/>
      <c r="Q37" s="59"/>
      <c r="R37" s="59"/>
      <c r="S37" s="59"/>
      <c r="T37" s="59"/>
      <c r="U37" s="59"/>
      <c r="V37" s="59"/>
      <c r="W37" s="59"/>
      <c r="X37" s="59"/>
      <c r="Y37" s="59"/>
      <c r="Z37" s="59"/>
      <c r="AA37" s="59"/>
      <c r="AB37" s="59"/>
    </row>
    <row r="38" spans="1:41" ht="15.75" customHeight="1">
      <c r="A38" s="28"/>
      <c r="B38" s="28"/>
      <c r="C38" s="28"/>
      <c r="D38" s="28"/>
      <c r="E38" s="28"/>
      <c r="F38" s="28"/>
      <c r="G38" s="28"/>
      <c r="H38" s="28"/>
      <c r="I38" s="30"/>
      <c r="J38" s="30"/>
      <c r="K38" s="30"/>
      <c r="L38" s="30"/>
      <c r="M38" s="30"/>
      <c r="N38" s="30"/>
      <c r="O38" s="139"/>
      <c r="P38" s="139"/>
      <c r="Q38" s="139"/>
      <c r="R38" s="139"/>
      <c r="S38" s="139"/>
      <c r="T38" s="139"/>
      <c r="U38" s="139"/>
      <c r="V38" s="139"/>
      <c r="W38" s="139"/>
      <c r="X38" s="139"/>
      <c r="Y38" s="139"/>
      <c r="Z38" s="139"/>
      <c r="AA38" s="139"/>
      <c r="AB38" s="139"/>
    </row>
    <row r="39" spans="1:41" ht="18.95" customHeight="1">
      <c r="B39" s="1" t="s">
        <v>669</v>
      </c>
      <c r="AE39" s="124" t="s">
        <v>668</v>
      </c>
    </row>
    <row r="40" spans="1:41" ht="18.95" customHeight="1">
      <c r="C40" s="72" t="str">
        <f>IF(AO40=2,"■","□")</f>
        <v>□</v>
      </c>
      <c r="D40" s="1" t="s">
        <v>667</v>
      </c>
      <c r="K40" s="72" t="str">
        <f>IF(AO40=3,"■","□")</f>
        <v>□</v>
      </c>
      <c r="L40" s="1" t="s">
        <v>666</v>
      </c>
      <c r="S40" s="72" t="str">
        <f>IF(AO40=4,"■","□")</f>
        <v>□</v>
      </c>
      <c r="T40" s="1" t="s">
        <v>682</v>
      </c>
      <c r="AO40" s="148">
        <v>1</v>
      </c>
    </row>
    <row r="41" spans="1:41" ht="26.25" customHeight="1">
      <c r="C41" s="162" t="str">
        <f>IF(AO40=5,"■","□")</f>
        <v>□</v>
      </c>
      <c r="D41" s="161" t="s">
        <v>665</v>
      </c>
    </row>
    <row r="42" spans="1:41" ht="22.5" customHeight="1">
      <c r="A42" s="1509" t="s">
        <v>664</v>
      </c>
      <c r="B42" s="1510"/>
      <c r="C42" s="1510"/>
      <c r="D42" s="1510"/>
      <c r="E42" s="1510"/>
      <c r="F42" s="1511"/>
      <c r="G42" s="160" t="s">
        <v>663</v>
      </c>
      <c r="H42" s="160"/>
      <c r="I42" s="160"/>
      <c r="J42" s="159"/>
      <c r="K42" s="1509" t="s">
        <v>662</v>
      </c>
      <c r="L42" s="1510"/>
      <c r="M42" s="1510"/>
      <c r="N42" s="1510"/>
      <c r="O42" s="1510"/>
      <c r="P42" s="1511"/>
      <c r="Q42" s="1509" t="s">
        <v>661</v>
      </c>
      <c r="R42" s="1510"/>
      <c r="S42" s="1510"/>
      <c r="T42" s="1510"/>
      <c r="U42" s="1511"/>
      <c r="V42" s="1509" t="s">
        <v>660</v>
      </c>
      <c r="W42" s="1510"/>
      <c r="X42" s="1510"/>
      <c r="Y42" s="1510"/>
      <c r="Z42" s="1510"/>
      <c r="AA42" s="1511"/>
    </row>
    <row r="43" spans="1:41" ht="32.25" customHeight="1">
      <c r="A43" s="1768"/>
      <c r="B43" s="1769"/>
      <c r="C43" s="1769"/>
      <c r="D43" s="1769"/>
      <c r="E43" s="1769"/>
      <c r="F43" s="1770"/>
      <c r="G43" s="1688"/>
      <c r="H43" s="1689"/>
      <c r="I43" s="1689"/>
      <c r="J43" s="1690"/>
      <c r="K43" s="1685" t="s">
        <v>439</v>
      </c>
      <c r="L43" s="1686"/>
      <c r="M43" s="1686"/>
      <c r="N43" s="1686"/>
      <c r="O43" s="1686"/>
      <c r="P43" s="1687"/>
      <c r="Q43" s="1685" t="s">
        <v>439</v>
      </c>
      <c r="R43" s="1686"/>
      <c r="S43" s="1686"/>
      <c r="T43" s="1686"/>
      <c r="U43" s="1687"/>
      <c r="V43" s="1765" t="s">
        <v>2941</v>
      </c>
      <c r="W43" s="1766"/>
      <c r="X43" s="1766"/>
      <c r="Y43" s="1766"/>
      <c r="Z43" s="1766"/>
      <c r="AA43" s="1767"/>
    </row>
    <row r="44" spans="1:41" ht="77.25" customHeight="1">
      <c r="A44" s="1771"/>
      <c r="B44" s="1772"/>
      <c r="C44" s="1772"/>
      <c r="D44" s="1772"/>
      <c r="E44" s="1772"/>
      <c r="F44" s="1773"/>
      <c r="G44" s="1668"/>
      <c r="H44" s="1497"/>
      <c r="I44" s="1497"/>
      <c r="J44" s="1669"/>
      <c r="K44" s="1498"/>
      <c r="L44" s="1499"/>
      <c r="M44" s="1499"/>
      <c r="N44" s="1499"/>
      <c r="O44" s="1499"/>
      <c r="P44" s="1500"/>
      <c r="Q44" s="1498"/>
      <c r="R44" s="1499"/>
      <c r="S44" s="1499"/>
      <c r="T44" s="1499"/>
      <c r="U44" s="1500"/>
      <c r="V44" s="1709" t="s">
        <v>659</v>
      </c>
      <c r="W44" s="1710"/>
      <c r="X44" s="1710"/>
      <c r="Y44" s="1710"/>
      <c r="Z44" s="1710"/>
      <c r="AA44" s="1711"/>
    </row>
    <row r="45" spans="1:41" ht="20.100000000000001" customHeight="1">
      <c r="A45" s="1774"/>
      <c r="B45" s="1775"/>
      <c r="C45" s="1775"/>
      <c r="D45" s="1775"/>
      <c r="E45" s="1775"/>
      <c r="F45" s="1776"/>
      <c r="G45" s="1670"/>
      <c r="H45" s="1671"/>
      <c r="I45" s="1671"/>
      <c r="J45" s="1672"/>
      <c r="K45" s="1501"/>
      <c r="L45" s="1502"/>
      <c r="M45" s="1502"/>
      <c r="N45" s="1502"/>
      <c r="O45" s="1502"/>
      <c r="P45" s="1503"/>
      <c r="Q45" s="1501"/>
      <c r="R45" s="1502"/>
      <c r="S45" s="1502"/>
      <c r="T45" s="1502"/>
      <c r="U45" s="1503"/>
      <c r="V45" s="1682" t="s">
        <v>2481</v>
      </c>
      <c r="W45" s="1683"/>
      <c r="X45" s="1683"/>
      <c r="Y45" s="1683"/>
      <c r="Z45" s="1683"/>
      <c r="AA45" s="1684"/>
      <c r="AB45" s="59"/>
    </row>
    <row r="46" spans="1:41" ht="8.25" customHeight="1">
      <c r="I46" s="2"/>
      <c r="J46" s="2"/>
      <c r="K46" s="2"/>
      <c r="L46" s="2"/>
      <c r="M46" s="2"/>
      <c r="N46" s="2"/>
      <c r="O46" s="59"/>
      <c r="P46" s="59"/>
      <c r="Q46" s="59"/>
      <c r="R46" s="59"/>
      <c r="S46" s="59"/>
      <c r="T46" s="59"/>
      <c r="U46" s="59"/>
      <c r="V46" s="59"/>
      <c r="W46" s="59"/>
      <c r="X46" s="59"/>
      <c r="Y46" s="59"/>
      <c r="Z46" s="59"/>
      <c r="AA46" s="59"/>
      <c r="AB46" s="59"/>
    </row>
    <row r="47" spans="1:41" ht="12.95" customHeight="1">
      <c r="A47" s="112"/>
      <c r="I47" s="2"/>
      <c r="J47" s="2"/>
      <c r="K47" s="2"/>
      <c r="L47" s="2"/>
      <c r="M47" s="2"/>
      <c r="N47" s="2"/>
      <c r="O47" s="59"/>
      <c r="P47" s="59"/>
      <c r="Q47" s="59"/>
      <c r="R47" s="59"/>
      <c r="S47" s="59"/>
      <c r="T47" s="59"/>
      <c r="U47" s="59"/>
      <c r="V47" s="59"/>
      <c r="W47" s="59"/>
      <c r="X47" s="59"/>
      <c r="Y47" s="59"/>
      <c r="Z47" s="59"/>
      <c r="AA47" s="59"/>
      <c r="AB47" s="59"/>
    </row>
    <row r="48" spans="1:41" ht="5.25" customHeight="1"/>
    <row r="49" spans="1:29" ht="5.25" customHeight="1"/>
    <row r="50" spans="1:29" ht="17.25" customHeight="1">
      <c r="A50" s="158" t="s">
        <v>658</v>
      </c>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row>
    <row r="51" spans="1:29" ht="17.25" customHeight="1">
      <c r="A51" s="15"/>
      <c r="B51" s="15" t="s">
        <v>657</v>
      </c>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28"/>
    </row>
    <row r="52" spans="1:29" ht="17.25" customHeight="1">
      <c r="A52" s="6" t="s">
        <v>649</v>
      </c>
      <c r="B52" s="3" t="s">
        <v>656</v>
      </c>
      <c r="C52" s="3"/>
      <c r="D52" s="3"/>
      <c r="E52" s="3"/>
      <c r="F52" s="3"/>
      <c r="G52" s="3"/>
      <c r="H52" s="3"/>
      <c r="I52" s="3"/>
      <c r="J52" s="3"/>
      <c r="K52" s="3"/>
      <c r="L52" s="3"/>
      <c r="M52" s="3"/>
      <c r="N52" s="3"/>
      <c r="O52" s="3"/>
      <c r="P52" s="3"/>
      <c r="Q52" s="3"/>
      <c r="R52" s="3"/>
      <c r="S52" s="3"/>
      <c r="T52" s="3"/>
      <c r="U52" s="16"/>
      <c r="V52" s="16"/>
      <c r="W52" s="16"/>
      <c r="X52" s="16"/>
      <c r="Y52" s="16"/>
      <c r="Z52" s="16"/>
      <c r="AA52" s="16"/>
    </row>
    <row r="53" spans="1:29" ht="17.25" customHeight="1">
      <c r="A53" s="6"/>
      <c r="B53" s="3" t="s">
        <v>435</v>
      </c>
      <c r="C53" s="3"/>
      <c r="D53" s="3"/>
      <c r="E53" s="3"/>
      <c r="F53" s="3"/>
      <c r="G53" s="3"/>
      <c r="H53" s="3" t="str">
        <f>IF(項目一覧!$C$21=0,"",項目一覧!$C$21&amp;"  ")&amp;IF(項目一覧!$C$5=0,"",項目一覧!$C$5)</f>
        <v xml:space="preserve">  </v>
      </c>
      <c r="J53" s="3"/>
      <c r="K53" s="3"/>
      <c r="L53" s="3"/>
      <c r="M53" s="3"/>
      <c r="N53" s="3"/>
      <c r="O53" s="3"/>
      <c r="P53" s="3"/>
      <c r="Q53" s="3"/>
      <c r="R53" s="3"/>
      <c r="S53" s="3"/>
      <c r="T53" s="3"/>
      <c r="U53" s="3"/>
      <c r="V53" s="3"/>
      <c r="W53" s="3"/>
      <c r="X53" s="3"/>
      <c r="Y53" s="3"/>
      <c r="Z53" s="3"/>
      <c r="AA53" s="3"/>
    </row>
    <row r="54" spans="1:29" ht="17.25" customHeight="1">
      <c r="A54" s="6"/>
      <c r="B54" s="3" t="s">
        <v>412</v>
      </c>
      <c r="C54" s="3"/>
      <c r="D54" s="3"/>
      <c r="E54" s="3"/>
      <c r="F54" s="3"/>
      <c r="G54" s="3"/>
      <c r="H54" s="18" t="str">
        <f>IF(項目一覧!$C$183=0,"",項目一覧!$C$183&amp;"  ")&amp;IF(項目一覧!$C$4=0,"",項目一覧!$C$4)</f>
        <v xml:space="preserve">  </v>
      </c>
      <c r="I54" s="41"/>
      <c r="J54" s="18"/>
      <c r="K54" s="18"/>
      <c r="L54" s="18"/>
      <c r="M54" s="18"/>
      <c r="N54" s="18"/>
      <c r="O54" s="18"/>
      <c r="P54" s="18"/>
      <c r="Q54" s="18"/>
      <c r="R54" s="18"/>
      <c r="S54" s="18"/>
      <c r="T54" s="18"/>
      <c r="U54" s="18"/>
      <c r="V54" s="18"/>
      <c r="W54" s="18"/>
      <c r="X54" s="18"/>
      <c r="Y54" s="18"/>
      <c r="Z54" s="18"/>
      <c r="AA54" s="18"/>
      <c r="AB54" s="41"/>
      <c r="AC54" s="41"/>
    </row>
    <row r="55" spans="1:29" ht="17.25" customHeight="1">
      <c r="A55" s="6"/>
      <c r="B55" s="3" t="s">
        <v>403</v>
      </c>
      <c r="C55" s="3"/>
      <c r="D55" s="3"/>
      <c r="E55" s="3"/>
      <c r="F55" s="3"/>
      <c r="G55" s="3"/>
      <c r="H55" s="18" t="str">
        <f>項目一覧!$C$6</f>
        <v/>
      </c>
      <c r="I55" s="41"/>
      <c r="J55" s="18"/>
      <c r="K55" s="18"/>
      <c r="L55" s="18"/>
      <c r="M55" s="18"/>
      <c r="N55" s="18"/>
      <c r="O55" s="18"/>
      <c r="P55" s="18"/>
      <c r="Q55" s="18"/>
      <c r="R55" s="18"/>
      <c r="S55" s="18"/>
      <c r="T55" s="18"/>
      <c r="U55" s="18"/>
      <c r="V55" s="18"/>
      <c r="W55" s="18"/>
      <c r="X55" s="18"/>
      <c r="Y55" s="18"/>
      <c r="Z55" s="18"/>
      <c r="AA55" s="18"/>
      <c r="AB55" s="41"/>
      <c r="AC55" s="41"/>
    </row>
    <row r="56" spans="1:29" ht="17.25" customHeight="1">
      <c r="A56" s="6"/>
      <c r="B56" s="3" t="s">
        <v>434</v>
      </c>
      <c r="C56" s="3"/>
      <c r="D56" s="3"/>
      <c r="E56" s="3"/>
      <c r="F56" s="3"/>
      <c r="G56" s="3"/>
      <c r="H56" s="1489" t="str">
        <f>項目一覧!$C$7</f>
        <v/>
      </c>
      <c r="I56" s="1489"/>
      <c r="J56" s="1489"/>
      <c r="K56" s="1489"/>
      <c r="L56" s="1489"/>
      <c r="M56" s="1489"/>
      <c r="N56" s="1489"/>
      <c r="O56" s="1489"/>
      <c r="P56" s="1489"/>
      <c r="Q56" s="1489"/>
      <c r="R56" s="1489"/>
      <c r="S56" s="1489"/>
      <c r="T56" s="1489"/>
      <c r="U56" s="1489"/>
      <c r="V56" s="1489"/>
      <c r="W56" s="1489"/>
      <c r="X56" s="1489"/>
      <c r="Y56" s="1489"/>
      <c r="Z56" s="1489"/>
      <c r="AA56" s="1489"/>
      <c r="AB56" s="1489"/>
      <c r="AC56" s="1489"/>
    </row>
    <row r="57" spans="1:29" ht="17.25" customHeight="1">
      <c r="A57" s="32"/>
      <c r="B57" s="15" t="s">
        <v>401</v>
      </c>
      <c r="C57" s="15"/>
      <c r="D57" s="15"/>
      <c r="E57" s="15"/>
      <c r="F57" s="15"/>
      <c r="G57" s="15"/>
      <c r="H57" s="27" t="str">
        <f>項目一覧!$C$8</f>
        <v/>
      </c>
      <c r="I57" s="39"/>
      <c r="J57" s="27"/>
      <c r="K57" s="27"/>
      <c r="L57" s="27"/>
      <c r="M57" s="27"/>
      <c r="N57" s="27"/>
      <c r="O57" s="27"/>
      <c r="P57" s="27"/>
      <c r="Q57" s="27"/>
      <c r="R57" s="27"/>
      <c r="S57" s="27"/>
      <c r="T57" s="27"/>
      <c r="U57" s="27"/>
      <c r="V57" s="27"/>
      <c r="W57" s="27"/>
      <c r="X57" s="27"/>
      <c r="Y57" s="27"/>
      <c r="Z57" s="27"/>
      <c r="AA57" s="27"/>
      <c r="AB57" s="39"/>
      <c r="AC57" s="41"/>
    </row>
    <row r="58" spans="1:29" ht="17.25" customHeight="1">
      <c r="A58" s="6" t="s">
        <v>649</v>
      </c>
      <c r="B58" s="3" t="s">
        <v>433</v>
      </c>
      <c r="C58" s="3"/>
      <c r="D58" s="3"/>
      <c r="E58" s="3"/>
      <c r="F58" s="3"/>
      <c r="G58" s="3"/>
      <c r="H58" s="18"/>
      <c r="I58" s="18"/>
      <c r="J58" s="18"/>
      <c r="K58" s="18"/>
      <c r="L58" s="18"/>
      <c r="M58" s="18"/>
      <c r="N58" s="18"/>
      <c r="O58" s="18"/>
      <c r="P58" s="18"/>
      <c r="Q58" s="18"/>
      <c r="R58" s="18"/>
      <c r="S58" s="18"/>
      <c r="T58" s="18"/>
      <c r="U58" s="18"/>
      <c r="V58" s="18"/>
      <c r="W58" s="18"/>
      <c r="X58" s="18"/>
      <c r="Y58" s="18"/>
      <c r="Z58" s="18"/>
      <c r="AA58" s="18"/>
      <c r="AB58" s="41"/>
      <c r="AC58" s="41"/>
    </row>
    <row r="59" spans="1:29" ht="17.25" customHeight="1">
      <c r="A59" s="6"/>
      <c r="B59" s="3" t="s">
        <v>413</v>
      </c>
      <c r="C59" s="3"/>
      <c r="D59" s="3"/>
      <c r="E59" s="3"/>
      <c r="F59" s="3"/>
      <c r="G59" s="3"/>
      <c r="H59" s="48" t="str">
        <f>IF(項目一覧!$C$9=0,"","("&amp;項目一覧!$C$9&amp;") 建築士  （"&amp;項目一覧!$C$10&amp;"）登録　第　 "&amp;項目一覧!$C$11&amp;"　号")</f>
        <v>() 建築士  （）登録　第　 　号</v>
      </c>
      <c r="I59" s="41"/>
      <c r="J59" s="18"/>
      <c r="K59" s="18"/>
      <c r="L59" s="18"/>
      <c r="M59" s="18"/>
      <c r="N59" s="18"/>
      <c r="O59" s="18"/>
      <c r="P59" s="18"/>
      <c r="Q59" s="18"/>
      <c r="R59" s="18"/>
      <c r="S59" s="18"/>
      <c r="T59" s="18"/>
      <c r="U59" s="18"/>
      <c r="V59" s="18"/>
      <c r="W59" s="18"/>
      <c r="X59" s="18"/>
      <c r="Y59" s="18"/>
      <c r="Z59" s="18"/>
      <c r="AA59" s="18"/>
      <c r="AB59" s="41"/>
      <c r="AC59" s="41"/>
    </row>
    <row r="60" spans="1:29" ht="17.25" customHeight="1">
      <c r="A60" s="6"/>
      <c r="B60" s="3" t="s">
        <v>412</v>
      </c>
      <c r="C60" s="3"/>
      <c r="D60" s="3"/>
      <c r="E60" s="3"/>
      <c r="F60" s="3"/>
      <c r="G60" s="3"/>
      <c r="H60" s="18" t="str">
        <f>項目一覧!$C$12</f>
        <v/>
      </c>
      <c r="I60" s="41"/>
      <c r="J60" s="18"/>
      <c r="K60" s="18"/>
      <c r="L60" s="18"/>
      <c r="M60" s="18"/>
      <c r="N60" s="18"/>
      <c r="O60" s="18"/>
      <c r="P60" s="18"/>
      <c r="Q60" s="18"/>
      <c r="R60" s="18"/>
      <c r="S60" s="18"/>
      <c r="T60" s="18"/>
      <c r="U60" s="18"/>
      <c r="V60" s="18"/>
      <c r="W60" s="18"/>
      <c r="X60" s="18"/>
      <c r="Y60" s="18"/>
      <c r="Z60" s="18"/>
      <c r="AA60" s="18"/>
      <c r="AB60" s="41"/>
      <c r="AC60" s="41"/>
    </row>
    <row r="61" spans="1:29" ht="17.25" customHeight="1">
      <c r="A61" s="6"/>
      <c r="B61" s="3" t="s">
        <v>411</v>
      </c>
      <c r="C61" s="3"/>
      <c r="D61" s="3"/>
      <c r="E61" s="3"/>
      <c r="F61" s="3"/>
      <c r="G61" s="3"/>
      <c r="H61" s="48" t="str">
        <f>IF(項目一覧!$C$13=0,"","("&amp;項目一覧!$C$13&amp;") 建築士事務所  （"&amp;項目一覧!$C$14&amp;"）知事登録　第　 "&amp;項目一覧!$C$15&amp;"　号")</f>
        <v>() 建築士事務所  （）知事登録　第　 　号</v>
      </c>
      <c r="I61" s="41"/>
      <c r="J61" s="18"/>
      <c r="K61" s="18"/>
      <c r="L61" s="18"/>
      <c r="M61" s="18"/>
      <c r="N61" s="18"/>
      <c r="O61" s="18"/>
      <c r="P61" s="18"/>
      <c r="Q61" s="18"/>
      <c r="R61" s="18"/>
      <c r="S61" s="18"/>
      <c r="T61" s="18"/>
      <c r="U61" s="18"/>
      <c r="V61" s="18"/>
      <c r="W61" s="18"/>
      <c r="X61" s="18"/>
      <c r="Y61" s="18"/>
      <c r="Z61" s="18"/>
      <c r="AA61" s="18"/>
      <c r="AB61" s="41"/>
      <c r="AC61" s="41"/>
    </row>
    <row r="62" spans="1:29" ht="17.25" customHeight="1">
      <c r="A62" s="6"/>
      <c r="B62" s="3"/>
      <c r="C62" s="3"/>
      <c r="D62" s="3"/>
      <c r="E62" s="3"/>
      <c r="F62" s="3"/>
      <c r="G62" s="3"/>
      <c r="H62" s="18" t="str">
        <f>項目一覧!$C$16</f>
        <v/>
      </c>
      <c r="I62" s="41"/>
      <c r="J62" s="18"/>
      <c r="K62" s="18"/>
      <c r="L62" s="18"/>
      <c r="M62" s="18"/>
      <c r="N62" s="18"/>
      <c r="O62" s="18"/>
      <c r="P62" s="18"/>
      <c r="Q62" s="18"/>
      <c r="R62" s="18"/>
      <c r="S62" s="18"/>
      <c r="T62" s="18"/>
      <c r="U62" s="18"/>
      <c r="V62" s="18"/>
      <c r="W62" s="18"/>
      <c r="X62" s="18"/>
      <c r="Y62" s="18"/>
      <c r="Z62" s="18"/>
      <c r="AA62" s="18"/>
      <c r="AB62" s="41"/>
      <c r="AC62" s="41"/>
    </row>
    <row r="63" spans="1:29" ht="17.25" customHeight="1">
      <c r="A63" s="6"/>
      <c r="B63" s="3" t="s">
        <v>410</v>
      </c>
      <c r="C63" s="3"/>
      <c r="D63" s="3"/>
      <c r="E63" s="3"/>
      <c r="F63" s="3"/>
      <c r="G63" s="3"/>
      <c r="H63" s="18" t="str">
        <f>項目一覧!$C$17</f>
        <v/>
      </c>
      <c r="I63" s="41"/>
      <c r="J63" s="18"/>
      <c r="K63" s="18"/>
      <c r="L63" s="18"/>
      <c r="M63" s="18"/>
      <c r="N63" s="18"/>
      <c r="O63" s="18"/>
      <c r="P63" s="18"/>
      <c r="Q63" s="18"/>
      <c r="R63" s="18"/>
      <c r="S63" s="18"/>
      <c r="T63" s="18"/>
      <c r="U63" s="18"/>
      <c r="V63" s="18"/>
      <c r="W63" s="18"/>
      <c r="X63" s="18"/>
      <c r="Y63" s="18"/>
      <c r="Z63" s="18"/>
      <c r="AA63" s="18"/>
      <c r="AB63" s="41"/>
      <c r="AC63" s="41"/>
    </row>
    <row r="64" spans="1:29" ht="17.25" customHeight="1">
      <c r="A64" s="6"/>
      <c r="B64" s="3" t="s">
        <v>409</v>
      </c>
      <c r="C64" s="3"/>
      <c r="D64" s="3"/>
      <c r="E64" s="3"/>
      <c r="F64" s="3"/>
      <c r="G64" s="3"/>
      <c r="H64" s="1489" t="str">
        <f>項目一覧!$C$18</f>
        <v/>
      </c>
      <c r="I64" s="1489"/>
      <c r="J64" s="1489"/>
      <c r="K64" s="1489"/>
      <c r="L64" s="1489"/>
      <c r="M64" s="1489"/>
      <c r="N64" s="1489"/>
      <c r="O64" s="1489"/>
      <c r="P64" s="1489"/>
      <c r="Q64" s="1489"/>
      <c r="R64" s="1489"/>
      <c r="S64" s="1489"/>
      <c r="T64" s="1489"/>
      <c r="U64" s="1489"/>
      <c r="V64" s="1489"/>
      <c r="W64" s="1489"/>
      <c r="X64" s="1489"/>
      <c r="Y64" s="1489"/>
      <c r="Z64" s="1489"/>
      <c r="AA64" s="1489"/>
      <c r="AB64" s="1489"/>
      <c r="AC64" s="1489"/>
    </row>
    <row r="65" spans="1:29" ht="17.25" customHeight="1">
      <c r="A65" s="32"/>
      <c r="B65" s="15" t="s">
        <v>408</v>
      </c>
      <c r="C65" s="15"/>
      <c r="D65" s="15"/>
      <c r="E65" s="15"/>
      <c r="F65" s="15"/>
      <c r="G65" s="15"/>
      <c r="H65" s="27" t="str">
        <f>項目一覧!$C$19</f>
        <v/>
      </c>
      <c r="I65" s="39"/>
      <c r="J65" s="27"/>
      <c r="K65" s="27"/>
      <c r="L65" s="27"/>
      <c r="M65" s="27"/>
      <c r="N65" s="27"/>
      <c r="O65" s="27"/>
      <c r="P65" s="27"/>
      <c r="Q65" s="27"/>
      <c r="R65" s="27"/>
      <c r="S65" s="27"/>
      <c r="T65" s="27"/>
      <c r="U65" s="27"/>
      <c r="V65" s="27"/>
      <c r="W65" s="27"/>
      <c r="X65" s="27"/>
      <c r="Y65" s="27"/>
      <c r="Z65" s="27"/>
      <c r="AA65" s="27"/>
      <c r="AB65" s="39"/>
      <c r="AC65" s="41"/>
    </row>
    <row r="66" spans="1:29" ht="17.25" customHeight="1">
      <c r="A66" s="6" t="s">
        <v>649</v>
      </c>
      <c r="B66" s="3" t="s">
        <v>432</v>
      </c>
      <c r="C66" s="3"/>
      <c r="D66" s="3"/>
      <c r="E66" s="3"/>
      <c r="F66" s="3"/>
      <c r="G66" s="3"/>
      <c r="H66" s="18"/>
      <c r="I66" s="41"/>
      <c r="J66" s="18"/>
      <c r="K66" s="18"/>
      <c r="L66" s="18"/>
      <c r="M66" s="18"/>
      <c r="N66" s="18"/>
      <c r="O66" s="18"/>
      <c r="P66" s="18"/>
      <c r="Q66" s="18"/>
      <c r="R66" s="18"/>
      <c r="S66" s="18"/>
      <c r="T66" s="18"/>
      <c r="U66" s="18"/>
      <c r="V66" s="18"/>
      <c r="W66" s="18"/>
      <c r="X66" s="18"/>
      <c r="Y66" s="18"/>
      <c r="Z66" s="18"/>
      <c r="AA66" s="18"/>
      <c r="AB66" s="41"/>
      <c r="AC66" s="41"/>
    </row>
    <row r="67" spans="1:29" ht="18" customHeight="1">
      <c r="A67" s="6"/>
      <c r="B67" s="3" t="s">
        <v>431</v>
      </c>
      <c r="C67" s="3"/>
      <c r="D67" s="3"/>
      <c r="E67" s="3"/>
      <c r="F67" s="3"/>
      <c r="G67" s="3"/>
      <c r="H67" s="18"/>
      <c r="I67" s="18"/>
      <c r="J67" s="18"/>
      <c r="K67" s="18"/>
      <c r="L67" s="18"/>
      <c r="M67" s="18"/>
      <c r="N67" s="18"/>
      <c r="O67" s="18"/>
      <c r="P67" s="18"/>
      <c r="Q67" s="18"/>
      <c r="R67" s="18"/>
      <c r="S67" s="18"/>
      <c r="T67" s="18"/>
      <c r="U67" s="18"/>
      <c r="V67" s="18"/>
      <c r="W67" s="18"/>
      <c r="X67" s="18"/>
      <c r="Y67" s="18"/>
      <c r="Z67" s="18"/>
      <c r="AA67" s="18"/>
      <c r="AB67" s="41"/>
      <c r="AC67" s="41"/>
    </row>
    <row r="68" spans="1:29" ht="17.25" customHeight="1">
      <c r="A68" s="6"/>
      <c r="B68" s="3" t="s">
        <v>413</v>
      </c>
      <c r="C68" s="3"/>
      <c r="D68" s="3"/>
      <c r="E68" s="3"/>
      <c r="F68" s="3"/>
      <c r="G68" s="3"/>
      <c r="H68" s="48" t="str">
        <f>IF(項目一覧!$C$22=0,"","("&amp;項目一覧!$C$22&amp;") 建築士  （"&amp;項目一覧!$C$23&amp;"）登録　第　 "&amp;項目一覧!$C$24&amp;"　号")</f>
        <v>() 建築士  （）登録　第　 　号</v>
      </c>
      <c r="I68" s="41"/>
      <c r="J68" s="18"/>
      <c r="K68" s="18"/>
      <c r="L68" s="18"/>
      <c r="M68" s="18"/>
      <c r="N68" s="18"/>
      <c r="O68" s="18"/>
      <c r="P68" s="18"/>
      <c r="Q68" s="18"/>
      <c r="R68" s="18"/>
      <c r="S68" s="18"/>
      <c r="T68" s="18"/>
      <c r="U68" s="18"/>
      <c r="V68" s="18"/>
      <c r="W68" s="18"/>
      <c r="X68" s="18"/>
      <c r="Y68" s="18"/>
      <c r="Z68" s="18"/>
      <c r="AA68" s="18"/>
      <c r="AB68" s="41"/>
      <c r="AC68" s="41"/>
    </row>
    <row r="69" spans="1:29" ht="17.25" customHeight="1">
      <c r="A69" s="6"/>
      <c r="B69" s="3" t="s">
        <v>412</v>
      </c>
      <c r="C69" s="3"/>
      <c r="D69" s="3"/>
      <c r="E69" s="3"/>
      <c r="F69" s="3"/>
      <c r="G69" s="3"/>
      <c r="H69" s="18" t="str">
        <f>項目一覧!$C$25</f>
        <v/>
      </c>
      <c r="I69" s="41"/>
      <c r="J69" s="18"/>
      <c r="K69" s="18"/>
      <c r="L69" s="18"/>
      <c r="M69" s="18"/>
      <c r="N69" s="18"/>
      <c r="O69" s="18"/>
      <c r="P69" s="18"/>
      <c r="Q69" s="18"/>
      <c r="R69" s="18"/>
      <c r="S69" s="18"/>
      <c r="T69" s="18"/>
      <c r="U69" s="18"/>
      <c r="V69" s="18"/>
      <c r="W69" s="18"/>
      <c r="X69" s="18"/>
      <c r="Y69" s="18"/>
      <c r="Z69" s="18"/>
      <c r="AA69" s="18"/>
      <c r="AB69" s="41"/>
      <c r="AC69" s="41"/>
    </row>
    <row r="70" spans="1:29" ht="17.25" customHeight="1">
      <c r="A70" s="7"/>
      <c r="B70" s="3" t="s">
        <v>411</v>
      </c>
      <c r="C70" s="3"/>
      <c r="D70" s="3"/>
      <c r="E70" s="3"/>
      <c r="F70" s="3"/>
      <c r="G70" s="3"/>
      <c r="H70" s="48" t="str">
        <f>IF(項目一覧!$C$27=0,"","("&amp;項目一覧!$C$27&amp;") 建築士事務所  （"&amp;項目一覧!$C$28&amp;"）知事登録　第　 "&amp;項目一覧!$C$29&amp;"　号")</f>
        <v>() 建築士事務所  （）知事登録　第　 　号</v>
      </c>
      <c r="I70" s="41"/>
      <c r="J70" s="18"/>
      <c r="K70" s="18"/>
      <c r="L70" s="18"/>
      <c r="M70" s="18"/>
      <c r="N70" s="18"/>
      <c r="O70" s="18"/>
      <c r="P70" s="18"/>
      <c r="Q70" s="18"/>
      <c r="R70" s="18"/>
      <c r="S70" s="18"/>
      <c r="T70" s="18"/>
      <c r="U70" s="18"/>
      <c r="V70" s="18"/>
      <c r="W70" s="18"/>
      <c r="X70" s="18"/>
      <c r="Y70" s="18"/>
      <c r="Z70" s="18"/>
      <c r="AA70" s="18"/>
      <c r="AB70" s="41"/>
      <c r="AC70" s="41"/>
    </row>
    <row r="71" spans="1:29" ht="17.25" customHeight="1">
      <c r="A71" s="7"/>
      <c r="B71" s="3"/>
      <c r="C71" s="3"/>
      <c r="D71" s="3"/>
      <c r="E71" s="3"/>
      <c r="F71" s="3"/>
      <c r="G71" s="3"/>
      <c r="H71" s="18" t="str">
        <f>項目一覧!$C$30</f>
        <v/>
      </c>
      <c r="I71" s="41"/>
      <c r="J71" s="18"/>
      <c r="K71" s="18"/>
      <c r="L71" s="18"/>
      <c r="M71" s="18"/>
      <c r="N71" s="18"/>
      <c r="O71" s="18"/>
      <c r="P71" s="18"/>
      <c r="Q71" s="18"/>
      <c r="R71" s="18"/>
      <c r="S71" s="18"/>
      <c r="T71" s="18"/>
      <c r="U71" s="18"/>
      <c r="V71" s="18"/>
      <c r="W71" s="18"/>
      <c r="X71" s="18"/>
      <c r="Y71" s="18"/>
      <c r="Z71" s="18"/>
      <c r="AA71" s="18"/>
      <c r="AB71" s="41"/>
      <c r="AC71" s="41"/>
    </row>
    <row r="72" spans="1:29" ht="17.25" customHeight="1">
      <c r="A72" s="7"/>
      <c r="B72" s="3" t="s">
        <v>410</v>
      </c>
      <c r="C72" s="3"/>
      <c r="D72" s="3"/>
      <c r="E72" s="3"/>
      <c r="F72" s="3"/>
      <c r="G72" s="3"/>
      <c r="H72" s="18" t="str">
        <f>項目一覧!$C$31</f>
        <v/>
      </c>
      <c r="I72" s="41"/>
      <c r="J72" s="18"/>
      <c r="K72" s="18"/>
      <c r="L72" s="18"/>
      <c r="M72" s="18"/>
      <c r="N72" s="18"/>
      <c r="O72" s="18"/>
      <c r="P72" s="18"/>
      <c r="Q72" s="18"/>
      <c r="R72" s="18"/>
      <c r="S72" s="18"/>
      <c r="T72" s="18"/>
      <c r="U72" s="18"/>
      <c r="V72" s="18"/>
      <c r="W72" s="18"/>
      <c r="X72" s="18"/>
      <c r="Y72" s="18"/>
      <c r="Z72" s="18"/>
      <c r="AA72" s="18"/>
      <c r="AB72" s="41"/>
      <c r="AC72" s="41"/>
    </row>
    <row r="73" spans="1:29" ht="17.25" customHeight="1">
      <c r="A73" s="7"/>
      <c r="B73" s="3" t="s">
        <v>409</v>
      </c>
      <c r="C73" s="3"/>
      <c r="D73" s="3"/>
      <c r="E73" s="3"/>
      <c r="F73" s="3"/>
      <c r="G73" s="3"/>
      <c r="H73" s="1489" t="str">
        <f>項目一覧!$C$32</f>
        <v/>
      </c>
      <c r="I73" s="1489"/>
      <c r="J73" s="1489"/>
      <c r="K73" s="1489"/>
      <c r="L73" s="1489"/>
      <c r="M73" s="1489"/>
      <c r="N73" s="1489"/>
      <c r="O73" s="1489"/>
      <c r="P73" s="1489"/>
      <c r="Q73" s="1489"/>
      <c r="R73" s="1489"/>
      <c r="S73" s="1489"/>
      <c r="T73" s="1489"/>
      <c r="U73" s="1489"/>
      <c r="V73" s="1489"/>
      <c r="W73" s="1489"/>
      <c r="X73" s="1489"/>
      <c r="Y73" s="1489"/>
      <c r="Z73" s="1489"/>
      <c r="AA73" s="1489"/>
      <c r="AB73" s="1489"/>
      <c r="AC73" s="1489"/>
    </row>
    <row r="74" spans="1:29" ht="17.25" customHeight="1">
      <c r="A74" s="7"/>
      <c r="B74" s="3" t="s">
        <v>408</v>
      </c>
      <c r="C74" s="3"/>
      <c r="D74" s="3"/>
      <c r="E74" s="3"/>
      <c r="F74" s="3"/>
      <c r="G74" s="3"/>
      <c r="H74" s="18" t="str">
        <f>項目一覧!$C$33</f>
        <v/>
      </c>
      <c r="I74" s="41"/>
      <c r="J74" s="18"/>
      <c r="K74" s="18"/>
      <c r="L74" s="18"/>
      <c r="M74" s="18"/>
      <c r="N74" s="18"/>
      <c r="O74" s="18"/>
      <c r="P74" s="18"/>
      <c r="Q74" s="18"/>
      <c r="R74" s="18"/>
      <c r="S74" s="18"/>
      <c r="T74" s="18"/>
      <c r="U74" s="18"/>
      <c r="V74" s="18"/>
      <c r="W74" s="18"/>
      <c r="X74" s="18"/>
      <c r="Y74" s="18"/>
      <c r="Z74" s="18"/>
      <c r="AA74" s="18"/>
      <c r="AB74" s="41"/>
      <c r="AC74" s="41"/>
    </row>
    <row r="75" spans="1:29" ht="18" customHeight="1">
      <c r="A75" s="7"/>
      <c r="B75" s="34" t="s">
        <v>655</v>
      </c>
      <c r="C75" s="3"/>
      <c r="D75" s="3"/>
      <c r="E75" s="3"/>
      <c r="F75" s="3"/>
      <c r="G75" s="3"/>
      <c r="H75" s="1490" t="str">
        <f>項目一覧!$C$35</f>
        <v/>
      </c>
      <c r="I75" s="1490"/>
      <c r="J75" s="1490"/>
      <c r="K75" s="1490"/>
      <c r="L75" s="1490"/>
      <c r="M75" s="1490"/>
      <c r="N75" s="1490"/>
      <c r="O75" s="1490"/>
      <c r="P75" s="1490"/>
      <c r="Q75" s="1490"/>
      <c r="R75" s="1490"/>
      <c r="S75" s="1490"/>
      <c r="T75" s="1490"/>
      <c r="U75" s="1490"/>
      <c r="V75" s="1490"/>
      <c r="W75" s="1490"/>
      <c r="X75" s="1490"/>
      <c r="Y75" s="1490"/>
      <c r="Z75" s="1490"/>
      <c r="AA75" s="1490"/>
      <c r="AB75" s="1490"/>
      <c r="AC75" s="41"/>
    </row>
    <row r="76" spans="1:29" ht="9.75" customHeight="1">
      <c r="A76" s="7"/>
      <c r="B76" s="3"/>
      <c r="C76" s="3"/>
      <c r="D76" s="3"/>
      <c r="E76" s="3"/>
      <c r="F76" s="3"/>
      <c r="G76" s="3"/>
      <c r="H76" s="1490"/>
      <c r="I76" s="1490"/>
      <c r="J76" s="1490"/>
      <c r="K76" s="1490"/>
      <c r="L76" s="1490"/>
      <c r="M76" s="1490"/>
      <c r="N76" s="1490"/>
      <c r="O76" s="1490"/>
      <c r="P76" s="1490"/>
      <c r="Q76" s="1490"/>
      <c r="R76" s="1490"/>
      <c r="S76" s="1490"/>
      <c r="T76" s="1490"/>
      <c r="U76" s="1490"/>
      <c r="V76" s="1490"/>
      <c r="W76" s="1490"/>
      <c r="X76" s="1490"/>
      <c r="Y76" s="1490"/>
      <c r="Z76" s="1490"/>
      <c r="AA76" s="1490"/>
      <c r="AB76" s="1490"/>
      <c r="AC76" s="41"/>
    </row>
    <row r="77" spans="1:29" ht="18" customHeight="1">
      <c r="A77" s="6"/>
      <c r="B77" s="3" t="s">
        <v>430</v>
      </c>
      <c r="C77" s="3"/>
      <c r="D77" s="3"/>
      <c r="E77" s="3"/>
      <c r="F77" s="3"/>
      <c r="G77" s="3"/>
      <c r="H77" s="18"/>
      <c r="I77" s="18"/>
      <c r="J77" s="18"/>
      <c r="K77" s="18"/>
      <c r="L77" s="18"/>
      <c r="M77" s="18"/>
      <c r="N77" s="18"/>
      <c r="O77" s="18"/>
      <c r="P77" s="18"/>
      <c r="Q77" s="18"/>
      <c r="R77" s="18"/>
      <c r="S77" s="18"/>
      <c r="T77" s="18"/>
      <c r="U77" s="18"/>
      <c r="V77" s="18"/>
      <c r="W77" s="18"/>
      <c r="X77" s="18"/>
      <c r="Y77" s="18"/>
      <c r="Z77" s="18"/>
      <c r="AA77" s="18"/>
      <c r="AB77" s="41"/>
      <c r="AC77" s="41"/>
    </row>
    <row r="78" spans="1:29" ht="18" customHeight="1">
      <c r="A78" s="6"/>
      <c r="B78" s="3" t="s">
        <v>413</v>
      </c>
      <c r="C78" s="3"/>
      <c r="D78" s="3"/>
      <c r="E78" s="3"/>
      <c r="F78" s="3"/>
      <c r="G78" s="3"/>
      <c r="H78" s="48" t="str">
        <f>IF(項目一覧!$C$189=0,"","("&amp;項目一覧!$C$189&amp;") 建築士  （"&amp;項目一覧!$C$190&amp;"）登録　第　 "&amp;項目一覧!$C$191&amp;"　号")</f>
        <v>() 建築士  （）登録　第　 　号</v>
      </c>
      <c r="I78" s="41"/>
      <c r="J78" s="18"/>
      <c r="K78" s="18"/>
      <c r="L78" s="18"/>
      <c r="M78" s="18"/>
      <c r="N78" s="18"/>
      <c r="O78" s="18"/>
      <c r="P78" s="18"/>
      <c r="Q78" s="18"/>
      <c r="R78" s="18"/>
      <c r="S78" s="18"/>
      <c r="T78" s="18"/>
      <c r="U78" s="18"/>
      <c r="V78" s="18"/>
      <c r="W78" s="18"/>
      <c r="X78" s="18"/>
      <c r="Y78" s="18"/>
      <c r="Z78" s="18"/>
      <c r="AA78" s="18"/>
      <c r="AB78" s="41"/>
      <c r="AC78" s="41"/>
    </row>
    <row r="79" spans="1:29" ht="18" customHeight="1">
      <c r="A79" s="6"/>
      <c r="B79" s="3" t="s">
        <v>412</v>
      </c>
      <c r="C79" s="3"/>
      <c r="D79" s="3"/>
      <c r="E79" s="3"/>
      <c r="F79" s="3"/>
      <c r="G79" s="3"/>
      <c r="H79" s="18" t="str">
        <f>項目一覧!$C$192</f>
        <v/>
      </c>
      <c r="I79" s="41"/>
      <c r="J79" s="18"/>
      <c r="K79" s="18"/>
      <c r="L79" s="18"/>
      <c r="M79" s="18"/>
      <c r="N79" s="18"/>
      <c r="O79" s="18"/>
      <c r="P79" s="18"/>
      <c r="Q79" s="18"/>
      <c r="R79" s="18"/>
      <c r="S79" s="18"/>
      <c r="T79" s="18"/>
      <c r="U79" s="18"/>
      <c r="V79" s="18"/>
      <c r="W79" s="18"/>
      <c r="X79" s="18"/>
      <c r="Y79" s="18"/>
      <c r="Z79" s="18"/>
      <c r="AA79" s="18"/>
      <c r="AB79" s="41"/>
      <c r="AC79" s="41"/>
    </row>
    <row r="80" spans="1:29" ht="18" customHeight="1">
      <c r="A80" s="7"/>
      <c r="B80" s="3" t="s">
        <v>411</v>
      </c>
      <c r="C80" s="3"/>
      <c r="D80" s="3"/>
      <c r="E80" s="3"/>
      <c r="F80" s="3"/>
      <c r="G80" s="3"/>
      <c r="H80" s="43" t="str">
        <f>IF(項目一覧!$C$194=0,"","("&amp;項目一覧!$C$194&amp;") 建築士事務所  （"&amp;項目一覧!$C$195&amp;"）知事登録　第　 "&amp;項目一覧!$C$196&amp;"　号")</f>
        <v>() 建築士事務所  （）知事登録　第　 　号</v>
      </c>
      <c r="I80" s="41"/>
      <c r="J80" s="41"/>
      <c r="K80" s="41"/>
      <c r="L80" s="41"/>
      <c r="M80" s="41"/>
      <c r="N80" s="41"/>
      <c r="O80" s="41"/>
      <c r="P80" s="41"/>
      <c r="Q80" s="41"/>
      <c r="R80" s="41"/>
      <c r="S80" s="41"/>
      <c r="T80" s="41"/>
      <c r="U80" s="41"/>
      <c r="V80" s="41"/>
      <c r="W80" s="41"/>
      <c r="X80" s="41"/>
      <c r="Y80" s="41"/>
      <c r="Z80" s="41"/>
      <c r="AA80" s="41"/>
      <c r="AB80" s="41"/>
      <c r="AC80" s="41"/>
    </row>
    <row r="81" spans="1:29" ht="18" customHeight="1">
      <c r="A81" s="7"/>
      <c r="B81" s="3"/>
      <c r="C81" s="3"/>
      <c r="D81" s="3"/>
      <c r="E81" s="3"/>
      <c r="F81" s="3"/>
      <c r="G81" s="3"/>
      <c r="H81" s="18" t="str">
        <f>項目一覧!$C$197</f>
        <v/>
      </c>
      <c r="I81" s="41"/>
      <c r="J81" s="18"/>
      <c r="K81" s="18"/>
      <c r="L81" s="18"/>
      <c r="M81" s="18"/>
      <c r="N81" s="18"/>
      <c r="O81" s="18"/>
      <c r="P81" s="18"/>
      <c r="Q81" s="18"/>
      <c r="R81" s="18"/>
      <c r="S81" s="18"/>
      <c r="T81" s="18"/>
      <c r="U81" s="18"/>
      <c r="V81" s="18"/>
      <c r="W81" s="18"/>
      <c r="X81" s="18"/>
      <c r="Y81" s="18"/>
      <c r="Z81" s="18"/>
      <c r="AA81" s="18"/>
      <c r="AB81" s="41"/>
      <c r="AC81" s="41"/>
    </row>
    <row r="82" spans="1:29" ht="18" customHeight="1">
      <c r="A82" s="7"/>
      <c r="B82" s="3" t="s">
        <v>410</v>
      </c>
      <c r="C82" s="3"/>
      <c r="D82" s="3"/>
      <c r="E82" s="3"/>
      <c r="F82" s="3"/>
      <c r="G82" s="3"/>
      <c r="H82" s="18" t="str">
        <f>項目一覧!$C$198</f>
        <v/>
      </c>
      <c r="I82" s="41"/>
      <c r="J82" s="18"/>
      <c r="K82" s="18"/>
      <c r="L82" s="18"/>
      <c r="M82" s="18"/>
      <c r="N82" s="18"/>
      <c r="O82" s="18"/>
      <c r="P82" s="18"/>
      <c r="Q82" s="18"/>
      <c r="R82" s="18"/>
      <c r="S82" s="18"/>
      <c r="T82" s="18"/>
      <c r="U82" s="18"/>
      <c r="V82" s="18"/>
      <c r="W82" s="18"/>
      <c r="X82" s="18"/>
      <c r="Y82" s="18"/>
      <c r="Z82" s="18"/>
      <c r="AA82" s="18"/>
      <c r="AB82" s="41"/>
      <c r="AC82" s="41"/>
    </row>
    <row r="83" spans="1:29" ht="18" customHeight="1">
      <c r="A83" s="7"/>
      <c r="B83" s="3" t="s">
        <v>409</v>
      </c>
      <c r="C83" s="3"/>
      <c r="D83" s="3"/>
      <c r="E83" s="3"/>
      <c r="F83" s="3"/>
      <c r="G83" s="3"/>
      <c r="H83" s="1489" t="str">
        <f>項目一覧!$C$199</f>
        <v/>
      </c>
      <c r="I83" s="1489"/>
      <c r="J83" s="1489"/>
      <c r="K83" s="1489"/>
      <c r="L83" s="1489"/>
      <c r="M83" s="1489"/>
      <c r="N83" s="1489"/>
      <c r="O83" s="1489"/>
      <c r="P83" s="1489"/>
      <c r="Q83" s="1489"/>
      <c r="R83" s="1489"/>
      <c r="S83" s="1489"/>
      <c r="T83" s="1489"/>
      <c r="U83" s="1489"/>
      <c r="V83" s="1489"/>
      <c r="W83" s="1489"/>
      <c r="X83" s="1489"/>
      <c r="Y83" s="1489"/>
      <c r="Z83" s="1489"/>
      <c r="AA83" s="1489"/>
      <c r="AB83" s="1489"/>
      <c r="AC83" s="41"/>
    </row>
    <row r="84" spans="1:29" ht="18" customHeight="1">
      <c r="A84" s="7"/>
      <c r="B84" s="3" t="s">
        <v>408</v>
      </c>
      <c r="C84" s="3"/>
      <c r="D84" s="3"/>
      <c r="E84" s="3"/>
      <c r="F84" s="3"/>
      <c r="G84" s="3"/>
      <c r="H84" s="18" t="str">
        <f>項目一覧!$C$200</f>
        <v/>
      </c>
      <c r="I84" s="41"/>
      <c r="J84" s="18"/>
      <c r="K84" s="18"/>
      <c r="L84" s="18"/>
      <c r="M84" s="18"/>
      <c r="N84" s="18"/>
      <c r="O84" s="18"/>
      <c r="P84" s="18"/>
      <c r="Q84" s="18"/>
      <c r="R84" s="18"/>
      <c r="S84" s="18"/>
      <c r="T84" s="18"/>
      <c r="U84" s="18"/>
      <c r="V84" s="18"/>
      <c r="W84" s="18"/>
      <c r="X84" s="18"/>
      <c r="Y84" s="18"/>
      <c r="Z84" s="18"/>
      <c r="AA84" s="18"/>
      <c r="AB84" s="41"/>
      <c r="AC84" s="41"/>
    </row>
    <row r="85" spans="1:29" ht="18" customHeight="1">
      <c r="A85" s="7"/>
      <c r="B85" s="34" t="s">
        <v>655</v>
      </c>
      <c r="C85" s="3"/>
      <c r="D85" s="3"/>
      <c r="E85" s="3"/>
      <c r="F85" s="3"/>
      <c r="G85" s="3"/>
      <c r="H85" s="1490" t="str">
        <f>項目一覧!$C$202</f>
        <v/>
      </c>
      <c r="I85" s="1490"/>
      <c r="J85" s="1490"/>
      <c r="K85" s="1490"/>
      <c r="L85" s="1490"/>
      <c r="M85" s="1490"/>
      <c r="N85" s="1490"/>
      <c r="O85" s="1490"/>
      <c r="P85" s="1490"/>
      <c r="Q85" s="1490"/>
      <c r="R85" s="1490"/>
      <c r="S85" s="1490"/>
      <c r="T85" s="1490"/>
      <c r="U85" s="1490"/>
      <c r="V85" s="1490"/>
      <c r="W85" s="1490"/>
      <c r="X85" s="1490"/>
      <c r="Y85" s="1490"/>
      <c r="Z85" s="1490"/>
      <c r="AA85" s="1490"/>
      <c r="AB85" s="1490"/>
      <c r="AC85" s="41"/>
    </row>
    <row r="86" spans="1:29" ht="9" customHeight="1">
      <c r="A86" s="6"/>
      <c r="B86" s="3"/>
      <c r="C86" s="3"/>
      <c r="D86" s="3"/>
      <c r="E86" s="3"/>
      <c r="F86" s="3"/>
      <c r="G86" s="3"/>
      <c r="H86" s="1490"/>
      <c r="I86" s="1490"/>
      <c r="J86" s="1490"/>
      <c r="K86" s="1490"/>
      <c r="L86" s="1490"/>
      <c r="M86" s="1490"/>
      <c r="N86" s="1490"/>
      <c r="O86" s="1490"/>
      <c r="P86" s="1490"/>
      <c r="Q86" s="1490"/>
      <c r="R86" s="1490"/>
      <c r="S86" s="1490"/>
      <c r="T86" s="1490"/>
      <c r="U86" s="1490"/>
      <c r="V86" s="1490"/>
      <c r="W86" s="1490"/>
      <c r="X86" s="1490"/>
      <c r="Y86" s="1490"/>
      <c r="Z86" s="1490"/>
      <c r="AA86" s="1490"/>
      <c r="AB86" s="1490"/>
      <c r="AC86" s="41"/>
    </row>
    <row r="87" spans="1:29" ht="18" customHeight="1">
      <c r="A87" s="6"/>
      <c r="B87" s="3" t="s">
        <v>413</v>
      </c>
      <c r="C87" s="3"/>
      <c r="D87" s="3"/>
      <c r="E87" s="3"/>
      <c r="F87" s="3"/>
      <c r="G87" s="3"/>
      <c r="H87" s="48" t="str">
        <f>IF(項目一覧!$C$203=0,"","("&amp;項目一覧!$C$203&amp;") 建築士  （"&amp;項目一覧!$C$204&amp;"）登録　第　 "&amp;項目一覧!$C$205&amp;"　号")</f>
        <v>() 建築士  （）登録　第　 　号</v>
      </c>
      <c r="I87" s="41"/>
      <c r="J87" s="18"/>
      <c r="K87" s="18"/>
      <c r="L87" s="18"/>
      <c r="M87" s="18"/>
      <c r="N87" s="18"/>
      <c r="O87" s="18"/>
      <c r="P87" s="18"/>
      <c r="Q87" s="18"/>
      <c r="R87" s="18"/>
      <c r="S87" s="18"/>
      <c r="T87" s="18"/>
      <c r="U87" s="18"/>
      <c r="V87" s="18"/>
      <c r="W87" s="18"/>
      <c r="X87" s="18"/>
      <c r="Y87" s="18"/>
      <c r="Z87" s="18"/>
      <c r="AA87" s="18"/>
      <c r="AB87" s="41"/>
      <c r="AC87" s="41"/>
    </row>
    <row r="88" spans="1:29" ht="18" customHeight="1">
      <c r="A88" s="6"/>
      <c r="B88" s="3" t="s">
        <v>412</v>
      </c>
      <c r="C88" s="3"/>
      <c r="D88" s="3"/>
      <c r="E88" s="3"/>
      <c r="F88" s="3"/>
      <c r="G88" s="3"/>
      <c r="H88" s="18" t="str">
        <f>項目一覧!$C$206</f>
        <v/>
      </c>
      <c r="I88" s="41"/>
      <c r="J88" s="18"/>
      <c r="K88" s="18"/>
      <c r="L88" s="18"/>
      <c r="M88" s="18"/>
      <c r="N88" s="18"/>
      <c r="O88" s="18"/>
      <c r="P88" s="18"/>
      <c r="Q88" s="18"/>
      <c r="R88" s="18"/>
      <c r="S88" s="18"/>
      <c r="T88" s="18"/>
      <c r="U88" s="18"/>
      <c r="V88" s="18"/>
      <c r="W88" s="18"/>
      <c r="X88" s="18"/>
      <c r="Y88" s="18"/>
      <c r="Z88" s="18"/>
      <c r="AA88" s="18"/>
      <c r="AB88" s="41"/>
      <c r="AC88" s="41"/>
    </row>
    <row r="89" spans="1:29" ht="18" customHeight="1">
      <c r="A89" s="7"/>
      <c r="B89" s="3" t="s">
        <v>411</v>
      </c>
      <c r="C89" s="3"/>
      <c r="D89" s="3"/>
      <c r="E89" s="3"/>
      <c r="F89" s="3"/>
      <c r="G89" s="3"/>
      <c r="H89" s="43" t="str">
        <f>IF(項目一覧!$C$208=0,"","("&amp;項目一覧!$C$208&amp;") 建築士事務所  （"&amp;項目一覧!$C$209&amp;"）知事登録　第　 "&amp;項目一覧!$C$210&amp;"　号")</f>
        <v>() 建築士事務所  （）知事登録　第　 　号</v>
      </c>
      <c r="I89" s="41"/>
      <c r="J89" s="41"/>
      <c r="K89" s="41"/>
      <c r="L89" s="41"/>
      <c r="M89" s="41"/>
      <c r="N89" s="41"/>
      <c r="O89" s="41"/>
      <c r="P89" s="41"/>
      <c r="Q89" s="41"/>
      <c r="R89" s="41"/>
      <c r="S89" s="41"/>
      <c r="T89" s="41"/>
      <c r="U89" s="41"/>
      <c r="V89" s="41"/>
      <c r="W89" s="41"/>
      <c r="X89" s="41"/>
      <c r="Y89" s="41"/>
      <c r="Z89" s="41"/>
      <c r="AA89" s="41"/>
      <c r="AB89" s="41"/>
      <c r="AC89" s="41"/>
    </row>
    <row r="90" spans="1:29" ht="18" customHeight="1">
      <c r="A90" s="7"/>
      <c r="B90" s="3"/>
      <c r="C90" s="3"/>
      <c r="D90" s="3"/>
      <c r="E90" s="3"/>
      <c r="F90" s="3"/>
      <c r="G90" s="3"/>
      <c r="H90" s="18" t="str">
        <f>項目一覧!$C$211</f>
        <v/>
      </c>
      <c r="I90" s="41"/>
      <c r="J90" s="18"/>
      <c r="K90" s="18"/>
      <c r="L90" s="18"/>
      <c r="M90" s="18"/>
      <c r="N90" s="18"/>
      <c r="O90" s="18"/>
      <c r="P90" s="18"/>
      <c r="Q90" s="18"/>
      <c r="R90" s="18"/>
      <c r="S90" s="18"/>
      <c r="T90" s="18"/>
      <c r="U90" s="18"/>
      <c r="V90" s="18"/>
      <c r="W90" s="18"/>
      <c r="X90" s="18"/>
      <c r="Y90" s="18"/>
      <c r="Z90" s="18"/>
      <c r="AA90" s="18"/>
      <c r="AB90" s="41"/>
      <c r="AC90" s="41"/>
    </row>
    <row r="91" spans="1:29" ht="18" customHeight="1">
      <c r="A91" s="7"/>
      <c r="B91" s="3" t="s">
        <v>410</v>
      </c>
      <c r="C91" s="3"/>
      <c r="D91" s="3"/>
      <c r="E91" s="3"/>
      <c r="F91" s="3"/>
      <c r="G91" s="3"/>
      <c r="H91" s="18" t="str">
        <f>項目一覧!$C$212</f>
        <v/>
      </c>
      <c r="I91" s="41"/>
      <c r="J91" s="18"/>
      <c r="K91" s="18"/>
      <c r="L91" s="18"/>
      <c r="M91" s="18"/>
      <c r="N91" s="18"/>
      <c r="O91" s="18"/>
      <c r="P91" s="18"/>
      <c r="Q91" s="18"/>
      <c r="R91" s="18"/>
      <c r="S91" s="18"/>
      <c r="T91" s="18"/>
      <c r="U91" s="18"/>
      <c r="V91" s="18"/>
      <c r="W91" s="18"/>
      <c r="X91" s="18"/>
      <c r="Y91" s="18"/>
      <c r="Z91" s="18"/>
      <c r="AA91" s="18"/>
      <c r="AB91" s="41"/>
      <c r="AC91" s="41"/>
    </row>
    <row r="92" spans="1:29" ht="18" customHeight="1">
      <c r="A92" s="7"/>
      <c r="B92" s="3" t="s">
        <v>409</v>
      </c>
      <c r="C92" s="3"/>
      <c r="D92" s="3"/>
      <c r="E92" s="3"/>
      <c r="F92" s="3"/>
      <c r="G92" s="3"/>
      <c r="H92" s="1489" t="str">
        <f>項目一覧!$C$213</f>
        <v/>
      </c>
      <c r="I92" s="1489"/>
      <c r="J92" s="1489"/>
      <c r="K92" s="1489"/>
      <c r="L92" s="1489"/>
      <c r="M92" s="1489"/>
      <c r="N92" s="1489"/>
      <c r="O92" s="1489"/>
      <c r="P92" s="1489"/>
      <c r="Q92" s="1489"/>
      <c r="R92" s="1489"/>
      <c r="S92" s="1489"/>
      <c r="T92" s="1489"/>
      <c r="U92" s="1489"/>
      <c r="V92" s="1489"/>
      <c r="W92" s="1489"/>
      <c r="X92" s="1489"/>
      <c r="Y92" s="1489"/>
      <c r="Z92" s="1489"/>
      <c r="AA92" s="1489"/>
      <c r="AB92" s="1489"/>
      <c r="AC92" s="41"/>
    </row>
    <row r="93" spans="1:29" ht="18" customHeight="1">
      <c r="A93" s="7"/>
      <c r="B93" s="3" t="s">
        <v>408</v>
      </c>
      <c r="C93" s="3"/>
      <c r="D93" s="3"/>
      <c r="E93" s="3"/>
      <c r="F93" s="3"/>
      <c r="G93" s="3"/>
      <c r="H93" s="18" t="str">
        <f>項目一覧!$C$214</f>
        <v/>
      </c>
      <c r="I93" s="41"/>
      <c r="J93" s="18"/>
      <c r="K93" s="18"/>
      <c r="L93" s="18"/>
      <c r="M93" s="18"/>
      <c r="N93" s="18"/>
      <c r="O93" s="18"/>
      <c r="P93" s="18"/>
      <c r="Q93" s="18"/>
      <c r="R93" s="18"/>
      <c r="S93" s="18"/>
      <c r="T93" s="18"/>
      <c r="U93" s="18"/>
      <c r="V93" s="18"/>
      <c r="W93" s="18"/>
      <c r="X93" s="18"/>
      <c r="Y93" s="18"/>
      <c r="Z93" s="18"/>
      <c r="AA93" s="18"/>
      <c r="AB93" s="41"/>
      <c r="AC93" s="41"/>
    </row>
    <row r="94" spans="1:29" ht="18" customHeight="1">
      <c r="A94" s="7"/>
      <c r="B94" s="34" t="s">
        <v>655</v>
      </c>
      <c r="C94" s="3"/>
      <c r="D94" s="3"/>
      <c r="E94" s="3"/>
      <c r="F94" s="3"/>
      <c r="G94" s="3"/>
      <c r="H94" s="1490" t="str">
        <f>項目一覧!$C$216</f>
        <v/>
      </c>
      <c r="I94" s="1490"/>
      <c r="J94" s="1490"/>
      <c r="K94" s="1490"/>
      <c r="L94" s="1490"/>
      <c r="M94" s="1490"/>
      <c r="N94" s="1490"/>
      <c r="O94" s="1490"/>
      <c r="P94" s="1490"/>
      <c r="Q94" s="1490"/>
      <c r="R94" s="1490"/>
      <c r="S94" s="1490"/>
      <c r="T94" s="1490"/>
      <c r="U94" s="1490"/>
      <c r="V94" s="1490"/>
      <c r="W94" s="1490"/>
      <c r="X94" s="1490"/>
      <c r="Y94" s="1490"/>
      <c r="Z94" s="1490"/>
      <c r="AA94" s="1490"/>
      <c r="AB94" s="1490"/>
      <c r="AC94" s="41"/>
    </row>
    <row r="95" spans="1:29" ht="9" customHeight="1">
      <c r="A95" s="6"/>
      <c r="B95" s="3"/>
      <c r="C95" s="3"/>
      <c r="D95" s="3"/>
      <c r="E95" s="3"/>
      <c r="F95" s="3"/>
      <c r="G95" s="3"/>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41"/>
    </row>
    <row r="96" spans="1:29" ht="18" customHeight="1">
      <c r="A96" s="6"/>
      <c r="B96" s="3" t="s">
        <v>413</v>
      </c>
      <c r="C96" s="3"/>
      <c r="D96" s="3"/>
      <c r="E96" s="3"/>
      <c r="F96" s="3"/>
      <c r="G96" s="3"/>
      <c r="H96" s="48" t="str">
        <f>IF(項目一覧!$C$217=0,"","("&amp;項目一覧!$C$217&amp;") 建築士  （"&amp;項目一覧!$C$218&amp;"）登録　第　 "&amp;項目一覧!$C$219&amp;"　号")</f>
        <v>() 建築士  （）登録　第　 　号</v>
      </c>
      <c r="I96" s="41"/>
      <c r="J96" s="18"/>
      <c r="K96" s="18"/>
      <c r="L96" s="18"/>
      <c r="M96" s="18"/>
      <c r="N96" s="18"/>
      <c r="O96" s="18"/>
      <c r="P96" s="18"/>
      <c r="Q96" s="18"/>
      <c r="R96" s="18"/>
      <c r="S96" s="18"/>
      <c r="T96" s="18"/>
      <c r="U96" s="18"/>
      <c r="V96" s="18"/>
      <c r="W96" s="18"/>
      <c r="X96" s="18"/>
      <c r="Y96" s="18"/>
      <c r="Z96" s="18"/>
      <c r="AA96" s="18"/>
      <c r="AB96" s="41"/>
      <c r="AC96" s="41"/>
    </row>
    <row r="97" spans="1:29" ht="18" customHeight="1">
      <c r="A97" s="6"/>
      <c r="B97" s="3" t="s">
        <v>412</v>
      </c>
      <c r="C97" s="3"/>
      <c r="D97" s="3"/>
      <c r="E97" s="3"/>
      <c r="F97" s="3"/>
      <c r="G97" s="3"/>
      <c r="H97" s="18" t="str">
        <f>項目一覧!$C$220</f>
        <v/>
      </c>
      <c r="I97" s="41"/>
      <c r="J97" s="18"/>
      <c r="K97" s="18"/>
      <c r="L97" s="18"/>
      <c r="M97" s="18"/>
      <c r="N97" s="18"/>
      <c r="O97" s="18"/>
      <c r="P97" s="18"/>
      <c r="Q97" s="18"/>
      <c r="R97" s="18"/>
      <c r="S97" s="18"/>
      <c r="T97" s="18"/>
      <c r="U97" s="18"/>
      <c r="V97" s="18"/>
      <c r="W97" s="18"/>
      <c r="X97" s="18"/>
      <c r="Y97" s="18"/>
      <c r="Z97" s="18"/>
      <c r="AA97" s="18"/>
      <c r="AB97" s="41"/>
      <c r="AC97" s="41"/>
    </row>
    <row r="98" spans="1:29" ht="18" customHeight="1">
      <c r="A98" s="7"/>
      <c r="B98" s="3" t="s">
        <v>411</v>
      </c>
      <c r="C98" s="3"/>
      <c r="D98" s="3"/>
      <c r="E98" s="3"/>
      <c r="F98" s="3"/>
      <c r="G98" s="3"/>
      <c r="H98" s="43" t="str">
        <f>IF(項目一覧!$C$222=0,"","("&amp;項目一覧!$C$222&amp;") 建築士事務所  （"&amp;項目一覧!$C$223&amp;"）知事登録　第　 "&amp;項目一覧!$C$224&amp;"　号")</f>
        <v>() 建築士事務所  （）知事登録　第　 　号</v>
      </c>
      <c r="I98" s="41"/>
      <c r="J98" s="41"/>
      <c r="K98" s="41"/>
      <c r="L98" s="41"/>
      <c r="M98" s="41"/>
      <c r="N98" s="41"/>
      <c r="O98" s="41"/>
      <c r="P98" s="41"/>
      <c r="Q98" s="41"/>
      <c r="R98" s="41"/>
      <c r="S98" s="41"/>
      <c r="T98" s="41"/>
      <c r="U98" s="41"/>
      <c r="V98" s="41"/>
      <c r="W98" s="41"/>
      <c r="X98" s="41"/>
      <c r="Y98" s="41"/>
      <c r="Z98" s="41"/>
      <c r="AA98" s="41"/>
      <c r="AB98" s="41"/>
      <c r="AC98" s="41"/>
    </row>
    <row r="99" spans="1:29" ht="18" customHeight="1">
      <c r="A99" s="7"/>
      <c r="B99" s="3"/>
      <c r="C99" s="3"/>
      <c r="D99" s="3"/>
      <c r="E99" s="3"/>
      <c r="F99" s="3"/>
      <c r="G99" s="3"/>
      <c r="H99" s="18" t="str">
        <f>項目一覧!$C$225</f>
        <v/>
      </c>
      <c r="I99" s="41"/>
      <c r="J99" s="18"/>
      <c r="K99" s="18"/>
      <c r="L99" s="18"/>
      <c r="M99" s="18"/>
      <c r="N99" s="18"/>
      <c r="O99" s="18"/>
      <c r="P99" s="18"/>
      <c r="Q99" s="18"/>
      <c r="R99" s="18"/>
      <c r="S99" s="18"/>
      <c r="T99" s="18"/>
      <c r="U99" s="18"/>
      <c r="V99" s="18"/>
      <c r="W99" s="18"/>
      <c r="X99" s="18"/>
      <c r="Y99" s="18"/>
      <c r="Z99" s="18"/>
      <c r="AA99" s="18"/>
      <c r="AB99" s="41"/>
      <c r="AC99" s="41"/>
    </row>
    <row r="100" spans="1:29" ht="18" customHeight="1">
      <c r="A100" s="7"/>
      <c r="B100" s="3" t="s">
        <v>410</v>
      </c>
      <c r="C100" s="3"/>
      <c r="D100" s="3"/>
      <c r="E100" s="3"/>
      <c r="F100" s="3"/>
      <c r="G100" s="3"/>
      <c r="H100" s="18" t="str">
        <f>項目一覧!$C$226</f>
        <v/>
      </c>
      <c r="I100" s="41"/>
      <c r="J100" s="18"/>
      <c r="K100" s="18"/>
      <c r="L100" s="18"/>
      <c r="M100" s="18"/>
      <c r="N100" s="18"/>
      <c r="O100" s="18"/>
      <c r="P100" s="18"/>
      <c r="Q100" s="18"/>
      <c r="R100" s="18"/>
      <c r="S100" s="18"/>
      <c r="T100" s="18"/>
      <c r="U100" s="18"/>
      <c r="V100" s="18"/>
      <c r="W100" s="18"/>
      <c r="X100" s="18"/>
      <c r="Y100" s="18"/>
      <c r="Z100" s="18"/>
      <c r="AA100" s="18"/>
      <c r="AB100" s="41"/>
      <c r="AC100" s="41"/>
    </row>
    <row r="101" spans="1:29" ht="18" customHeight="1">
      <c r="A101" s="7"/>
      <c r="B101" s="3" t="s">
        <v>409</v>
      </c>
      <c r="C101" s="3"/>
      <c r="D101" s="3"/>
      <c r="E101" s="3"/>
      <c r="F101" s="3"/>
      <c r="G101" s="3"/>
      <c r="H101" s="1489" t="str">
        <f>項目一覧!$C$227</f>
        <v/>
      </c>
      <c r="I101" s="1489"/>
      <c r="J101" s="1489"/>
      <c r="K101" s="1489"/>
      <c r="L101" s="1489"/>
      <c r="M101" s="1489"/>
      <c r="N101" s="1489"/>
      <c r="O101" s="1489"/>
      <c r="P101" s="1489"/>
      <c r="Q101" s="1489"/>
      <c r="R101" s="1489"/>
      <c r="S101" s="1489"/>
      <c r="T101" s="1489"/>
      <c r="U101" s="1489"/>
      <c r="V101" s="1489"/>
      <c r="W101" s="1489"/>
      <c r="X101" s="1489"/>
      <c r="Y101" s="1489"/>
      <c r="Z101" s="1489"/>
      <c r="AA101" s="1489"/>
      <c r="AB101" s="1489"/>
      <c r="AC101" s="41"/>
    </row>
    <row r="102" spans="1:29" ht="18" customHeight="1">
      <c r="A102" s="7"/>
      <c r="B102" s="3" t="s">
        <v>408</v>
      </c>
      <c r="C102" s="3"/>
      <c r="D102" s="3"/>
      <c r="E102" s="3"/>
      <c r="F102" s="3"/>
      <c r="G102" s="3"/>
      <c r="H102" s="18" t="str">
        <f>項目一覧!$C$228</f>
        <v/>
      </c>
      <c r="I102" s="41"/>
      <c r="J102" s="18"/>
      <c r="K102" s="18"/>
      <c r="L102" s="18"/>
      <c r="M102" s="18"/>
      <c r="N102" s="18"/>
      <c r="O102" s="18"/>
      <c r="P102" s="18"/>
      <c r="Q102" s="18"/>
      <c r="R102" s="18"/>
      <c r="S102" s="18"/>
      <c r="T102" s="18"/>
      <c r="U102" s="18"/>
      <c r="V102" s="18"/>
      <c r="W102" s="18"/>
      <c r="X102" s="18"/>
      <c r="Y102" s="18"/>
      <c r="Z102" s="18"/>
      <c r="AA102" s="18"/>
      <c r="AB102" s="41"/>
      <c r="AC102" s="41"/>
    </row>
    <row r="103" spans="1:29" ht="18" customHeight="1">
      <c r="A103" s="7"/>
      <c r="B103" s="34" t="s">
        <v>655</v>
      </c>
      <c r="C103" s="3"/>
      <c r="D103" s="3"/>
      <c r="E103" s="3"/>
      <c r="F103" s="3"/>
      <c r="G103" s="3"/>
      <c r="H103" s="1490" t="str">
        <f>項目一覧!$C$230</f>
        <v/>
      </c>
      <c r="I103" s="1490"/>
      <c r="J103" s="1490"/>
      <c r="K103" s="1490"/>
      <c r="L103" s="1490"/>
      <c r="M103" s="1490"/>
      <c r="N103" s="1490"/>
      <c r="O103" s="1490"/>
      <c r="P103" s="1490"/>
      <c r="Q103" s="1490"/>
      <c r="R103" s="1490"/>
      <c r="S103" s="1490"/>
      <c r="T103" s="1490"/>
      <c r="U103" s="1490"/>
      <c r="V103" s="1490"/>
      <c r="W103" s="1490"/>
      <c r="X103" s="1490"/>
      <c r="Y103" s="1490"/>
      <c r="Z103" s="1490"/>
      <c r="AA103" s="1490"/>
      <c r="AB103" s="1490"/>
      <c r="AC103" s="41"/>
    </row>
    <row r="104" spans="1:29" ht="9" customHeight="1">
      <c r="A104" s="7"/>
      <c r="B104" s="3"/>
      <c r="C104" s="3"/>
      <c r="D104" s="3"/>
      <c r="E104" s="3"/>
      <c r="F104" s="3"/>
      <c r="G104" s="3"/>
      <c r="H104" s="1513"/>
      <c r="I104" s="1513"/>
      <c r="J104" s="1513"/>
      <c r="K104" s="1513"/>
      <c r="L104" s="1513"/>
      <c r="M104" s="1513"/>
      <c r="N104" s="1513"/>
      <c r="O104" s="1513"/>
      <c r="P104" s="1513"/>
      <c r="Q104" s="1513"/>
      <c r="R104" s="1513"/>
      <c r="S104" s="1513"/>
      <c r="T104" s="1513"/>
      <c r="U104" s="1513"/>
      <c r="V104" s="1513"/>
      <c r="W104" s="1513"/>
      <c r="X104" s="1513"/>
      <c r="Y104" s="1513"/>
      <c r="Z104" s="1513"/>
      <c r="AA104" s="1513"/>
      <c r="AB104" s="1513"/>
      <c r="AC104" s="41"/>
    </row>
    <row r="105" spans="1:29" ht="17.25" customHeight="1">
      <c r="A105" s="17" t="s">
        <v>649</v>
      </c>
      <c r="B105" s="16" t="s">
        <v>654</v>
      </c>
      <c r="C105" s="16"/>
      <c r="D105" s="16"/>
      <c r="E105" s="16"/>
      <c r="F105" s="16"/>
      <c r="G105" s="16"/>
      <c r="H105" s="63"/>
      <c r="I105" s="157"/>
      <c r="J105" s="63"/>
      <c r="K105" s="63"/>
      <c r="L105" s="63"/>
      <c r="M105" s="63"/>
      <c r="N105" s="63"/>
      <c r="O105" s="63"/>
      <c r="P105" s="63"/>
      <c r="Q105" s="63"/>
      <c r="R105" s="63"/>
      <c r="S105" s="63"/>
      <c r="T105" s="63"/>
      <c r="U105" s="63"/>
      <c r="V105" s="63"/>
      <c r="W105" s="63"/>
      <c r="X105" s="63"/>
      <c r="Y105" s="63"/>
      <c r="Z105" s="63"/>
      <c r="AA105" s="63"/>
      <c r="AB105" s="157"/>
      <c r="AC105" s="41"/>
    </row>
    <row r="106" spans="1:29" ht="18" customHeight="1">
      <c r="A106" s="6"/>
      <c r="B106" s="3" t="s">
        <v>214</v>
      </c>
      <c r="C106" s="3"/>
      <c r="D106" s="3"/>
      <c r="E106" s="3"/>
      <c r="F106" s="3"/>
      <c r="G106" s="3"/>
      <c r="H106" s="18"/>
      <c r="I106" s="18"/>
      <c r="J106" s="18"/>
      <c r="K106" s="18"/>
      <c r="L106" s="18"/>
      <c r="M106" s="18"/>
      <c r="N106" s="18"/>
      <c r="O106" s="18"/>
      <c r="P106" s="18"/>
      <c r="Q106" s="18"/>
      <c r="R106" s="18"/>
      <c r="S106" s="18"/>
      <c r="T106" s="18"/>
      <c r="U106" s="18"/>
      <c r="V106" s="18"/>
      <c r="W106" s="18"/>
      <c r="X106" s="18"/>
      <c r="Y106" s="18"/>
      <c r="Z106" s="18"/>
      <c r="AA106" s="18"/>
      <c r="AB106" s="41"/>
      <c r="AC106" s="41"/>
    </row>
    <row r="107" spans="1:29" ht="17.25" customHeight="1">
      <c r="A107" s="7"/>
      <c r="B107" s="3" t="s">
        <v>413</v>
      </c>
      <c r="C107" s="3"/>
      <c r="D107" s="3"/>
      <c r="E107" s="3"/>
      <c r="F107" s="3"/>
      <c r="G107" s="3"/>
      <c r="H107" s="48" t="str">
        <f>IF(項目一覧!$C$43=0,"","("&amp;項目一覧!$C$43&amp;") 建築士  （"&amp;項目一覧!$C$44&amp;"）登録　第　 "&amp;項目一覧!$C$45&amp;"　号")</f>
        <v>() 建築士  （）登録　第　 　号</v>
      </c>
      <c r="I107" s="41"/>
      <c r="J107" s="18"/>
      <c r="K107" s="18"/>
      <c r="L107" s="18"/>
      <c r="M107" s="18"/>
      <c r="N107" s="18"/>
      <c r="O107" s="18"/>
      <c r="P107" s="18"/>
      <c r="Q107" s="18"/>
      <c r="R107" s="18"/>
      <c r="S107" s="18"/>
      <c r="T107" s="18"/>
      <c r="U107" s="18"/>
      <c r="V107" s="18"/>
      <c r="W107" s="18"/>
      <c r="X107" s="18"/>
      <c r="Y107" s="18"/>
      <c r="Z107" s="18"/>
      <c r="AA107" s="18"/>
      <c r="AB107" s="41"/>
      <c r="AC107" s="41"/>
    </row>
    <row r="108" spans="1:29" ht="17.25" customHeight="1">
      <c r="A108" s="7"/>
      <c r="B108" s="3" t="s">
        <v>412</v>
      </c>
      <c r="C108" s="3"/>
      <c r="D108" s="3"/>
      <c r="E108" s="3"/>
      <c r="F108" s="3"/>
      <c r="G108" s="3"/>
      <c r="H108" s="18" t="str">
        <f>項目一覧!$C$46</f>
        <v/>
      </c>
      <c r="I108" s="41"/>
      <c r="J108" s="18"/>
      <c r="K108" s="18"/>
      <c r="L108" s="18"/>
      <c r="M108" s="18"/>
      <c r="N108" s="18"/>
      <c r="O108" s="18"/>
      <c r="P108" s="18"/>
      <c r="Q108" s="18"/>
      <c r="R108" s="18"/>
      <c r="S108" s="18"/>
      <c r="T108" s="18"/>
      <c r="U108" s="18"/>
      <c r="V108" s="18"/>
      <c r="W108" s="18"/>
      <c r="X108" s="18"/>
      <c r="Y108" s="18"/>
      <c r="Z108" s="18"/>
      <c r="AA108" s="18"/>
      <c r="AB108" s="41"/>
      <c r="AC108" s="41"/>
    </row>
    <row r="109" spans="1:29" ht="17.25" customHeight="1">
      <c r="A109" s="7"/>
      <c r="B109" s="3" t="s">
        <v>411</v>
      </c>
      <c r="C109" s="3"/>
      <c r="D109" s="3"/>
      <c r="E109" s="3"/>
      <c r="F109" s="3"/>
      <c r="G109" s="3"/>
      <c r="H109" s="48" t="str">
        <f>IF(項目一覧!$C$47=0,"","("&amp;項目一覧!$C$47&amp;") 建築士事務所  （"&amp;項目一覧!$C$48&amp;"）知事登録　第　 "&amp;項目一覧!$C$49&amp;"　号")</f>
        <v>() 建築士事務所  （）知事登録　第　 　号</v>
      </c>
      <c r="I109" s="41"/>
      <c r="J109" s="18"/>
      <c r="K109" s="18"/>
      <c r="L109" s="18"/>
      <c r="M109" s="18"/>
      <c r="N109" s="18"/>
      <c r="O109" s="18"/>
      <c r="P109" s="18"/>
      <c r="Q109" s="18"/>
      <c r="R109" s="18"/>
      <c r="S109" s="18"/>
      <c r="T109" s="18"/>
      <c r="U109" s="18"/>
      <c r="V109" s="18"/>
      <c r="W109" s="18"/>
      <c r="X109" s="18"/>
      <c r="Y109" s="18"/>
      <c r="Z109" s="18"/>
      <c r="AA109" s="18"/>
      <c r="AB109" s="41"/>
      <c r="AC109" s="41"/>
    </row>
    <row r="110" spans="1:29" ht="17.25" customHeight="1">
      <c r="A110" s="7"/>
      <c r="B110" s="3"/>
      <c r="C110" s="3"/>
      <c r="D110" s="3"/>
      <c r="E110" s="3"/>
      <c r="F110" s="3"/>
      <c r="G110" s="3"/>
      <c r="H110" s="18" t="str">
        <f>項目一覧!$C$50</f>
        <v/>
      </c>
      <c r="I110" s="41"/>
      <c r="J110" s="18"/>
      <c r="K110" s="18"/>
      <c r="L110" s="18"/>
      <c r="M110" s="18"/>
      <c r="N110" s="18"/>
      <c r="O110" s="18"/>
      <c r="P110" s="18"/>
      <c r="Q110" s="18"/>
      <c r="R110" s="18"/>
      <c r="S110" s="18"/>
      <c r="T110" s="18"/>
      <c r="U110" s="18"/>
      <c r="V110" s="18"/>
      <c r="W110" s="18"/>
      <c r="X110" s="18"/>
      <c r="Y110" s="18"/>
      <c r="Z110" s="18"/>
      <c r="AA110" s="18"/>
      <c r="AB110" s="41"/>
      <c r="AC110" s="41"/>
    </row>
    <row r="111" spans="1:29" ht="17.25" customHeight="1">
      <c r="A111" s="7"/>
      <c r="B111" s="3" t="s">
        <v>410</v>
      </c>
      <c r="C111" s="3"/>
      <c r="D111" s="3"/>
      <c r="E111" s="3"/>
      <c r="F111" s="3"/>
      <c r="G111" s="3"/>
      <c r="H111" s="18" t="str">
        <f>項目一覧!$C$51</f>
        <v/>
      </c>
      <c r="I111" s="41"/>
      <c r="J111" s="18"/>
      <c r="K111" s="18"/>
      <c r="L111" s="18"/>
      <c r="M111" s="18"/>
      <c r="N111" s="18"/>
      <c r="O111" s="18"/>
      <c r="P111" s="18"/>
      <c r="Q111" s="18"/>
      <c r="R111" s="18"/>
      <c r="S111" s="18"/>
      <c r="T111" s="18"/>
      <c r="U111" s="18"/>
      <c r="V111" s="18"/>
      <c r="W111" s="18"/>
      <c r="X111" s="18"/>
      <c r="Y111" s="18"/>
      <c r="Z111" s="18"/>
      <c r="AA111" s="18"/>
      <c r="AB111" s="41"/>
      <c r="AC111" s="41"/>
    </row>
    <row r="112" spans="1:29" ht="17.25" customHeight="1">
      <c r="A112" s="7"/>
      <c r="B112" s="3" t="s">
        <v>409</v>
      </c>
      <c r="C112" s="3"/>
      <c r="D112" s="3"/>
      <c r="E112" s="3"/>
      <c r="F112" s="3"/>
      <c r="G112" s="3"/>
      <c r="H112" s="1489" t="str">
        <f>項目一覧!$C$52</f>
        <v/>
      </c>
      <c r="I112" s="1489"/>
      <c r="J112" s="1489"/>
      <c r="K112" s="1489"/>
      <c r="L112" s="1489"/>
      <c r="M112" s="1489"/>
      <c r="N112" s="1489"/>
      <c r="O112" s="1489"/>
      <c r="P112" s="1489"/>
      <c r="Q112" s="1489"/>
      <c r="R112" s="1489"/>
      <c r="S112" s="1489"/>
      <c r="T112" s="1489"/>
      <c r="U112" s="1489"/>
      <c r="V112" s="1489"/>
      <c r="W112" s="1489"/>
      <c r="X112" s="1489"/>
      <c r="Y112" s="1489"/>
      <c r="Z112" s="1489"/>
      <c r="AA112" s="1489"/>
      <c r="AB112" s="1489"/>
      <c r="AC112" s="1489"/>
    </row>
    <row r="113" spans="1:29" ht="17.25" customHeight="1">
      <c r="A113" s="7"/>
      <c r="B113" s="3" t="s">
        <v>408</v>
      </c>
      <c r="C113" s="3"/>
      <c r="D113" s="3"/>
      <c r="E113" s="3"/>
      <c r="F113" s="3"/>
      <c r="G113" s="3"/>
      <c r="H113" s="18" t="str">
        <f>項目一覧!$C$53</f>
        <v/>
      </c>
      <c r="I113" s="41"/>
      <c r="J113" s="18"/>
      <c r="K113" s="18"/>
      <c r="L113" s="18"/>
      <c r="M113" s="18"/>
      <c r="N113" s="18"/>
      <c r="O113" s="18"/>
      <c r="P113" s="18"/>
      <c r="Q113" s="18"/>
      <c r="R113" s="18"/>
      <c r="S113" s="18"/>
      <c r="T113" s="18"/>
      <c r="U113" s="18"/>
      <c r="V113" s="18"/>
      <c r="W113" s="18"/>
      <c r="X113" s="18"/>
      <c r="Y113" s="18"/>
      <c r="Z113" s="18"/>
      <c r="AA113" s="18"/>
      <c r="AB113" s="41"/>
      <c r="AC113" s="41"/>
    </row>
    <row r="114" spans="1:29" ht="18" customHeight="1">
      <c r="A114" s="7"/>
      <c r="B114" s="45" t="s">
        <v>653</v>
      </c>
      <c r="C114" s="3"/>
      <c r="D114" s="3"/>
      <c r="E114" s="3"/>
      <c r="F114" s="3"/>
      <c r="G114" s="3"/>
      <c r="H114" s="18"/>
      <c r="I114" s="1490" t="str">
        <f>項目一覧!$C$54</f>
        <v/>
      </c>
      <c r="J114" s="1490"/>
      <c r="K114" s="1490"/>
      <c r="L114" s="1490"/>
      <c r="M114" s="1490"/>
      <c r="N114" s="1490"/>
      <c r="O114" s="1490"/>
      <c r="P114" s="1490"/>
      <c r="Q114" s="1490"/>
      <c r="R114" s="1490"/>
      <c r="S114" s="1490"/>
      <c r="T114" s="1490"/>
      <c r="U114" s="1490"/>
      <c r="V114" s="1490"/>
      <c r="W114" s="1490"/>
      <c r="X114" s="1490"/>
      <c r="Y114" s="1490"/>
      <c r="Z114" s="1490"/>
      <c r="AA114" s="1490"/>
      <c r="AB114" s="1490"/>
      <c r="AC114" s="41"/>
    </row>
    <row r="115" spans="1:29" ht="9" customHeight="1">
      <c r="A115" s="7"/>
      <c r="B115" s="34"/>
      <c r="C115" s="3"/>
      <c r="D115" s="3"/>
      <c r="E115" s="3"/>
      <c r="F115" s="3"/>
      <c r="G115" s="3"/>
      <c r="H115" s="18"/>
      <c r="I115" s="1490"/>
      <c r="J115" s="1490"/>
      <c r="K115" s="1490"/>
      <c r="L115" s="1490"/>
      <c r="M115" s="1490"/>
      <c r="N115" s="1490"/>
      <c r="O115" s="1490"/>
      <c r="P115" s="1490"/>
      <c r="Q115" s="1490"/>
      <c r="R115" s="1490"/>
      <c r="S115" s="1490"/>
      <c r="T115" s="1490"/>
      <c r="U115" s="1490"/>
      <c r="V115" s="1490"/>
      <c r="W115" s="1490"/>
      <c r="X115" s="1490"/>
      <c r="Y115" s="1490"/>
      <c r="Z115" s="1490"/>
      <c r="AA115" s="1490"/>
      <c r="AB115" s="1490"/>
      <c r="AC115" s="41"/>
    </row>
    <row r="116" spans="1:29" ht="18" customHeight="1">
      <c r="A116" s="6"/>
      <c r="B116" s="3" t="s">
        <v>414</v>
      </c>
      <c r="C116" s="3"/>
      <c r="D116" s="3"/>
      <c r="E116" s="3"/>
      <c r="F116" s="3"/>
      <c r="G116" s="3"/>
      <c r="H116" s="18"/>
      <c r="I116" s="18"/>
      <c r="J116" s="18"/>
      <c r="K116" s="18"/>
      <c r="L116" s="18"/>
      <c r="M116" s="18"/>
      <c r="N116" s="18"/>
      <c r="O116" s="18"/>
      <c r="P116" s="18"/>
      <c r="Q116" s="18"/>
      <c r="R116" s="18"/>
      <c r="S116" s="18"/>
      <c r="T116" s="18"/>
      <c r="U116" s="18"/>
      <c r="V116" s="18"/>
      <c r="W116" s="18"/>
      <c r="X116" s="18"/>
      <c r="Y116" s="18"/>
      <c r="Z116" s="18"/>
      <c r="AA116" s="18"/>
      <c r="AB116" s="41"/>
      <c r="AC116" s="41"/>
    </row>
    <row r="117" spans="1:29" ht="18" customHeight="1">
      <c r="A117" s="7"/>
      <c r="B117" s="3" t="s">
        <v>413</v>
      </c>
      <c r="C117" s="3"/>
      <c r="D117" s="3"/>
      <c r="E117" s="3"/>
      <c r="F117" s="3"/>
      <c r="G117" s="3"/>
      <c r="H117" s="48" t="str">
        <f>IF(項目一覧!$C$252=0,"","("&amp;項目一覧!$C$252&amp;") 建築士  （"&amp;項目一覧!$C$253&amp;"）登録　第　 "&amp;項目一覧!$C$254&amp;"　号")</f>
        <v>() 建築士  （）登録　第　 　号</v>
      </c>
      <c r="I117" s="41"/>
      <c r="J117" s="18"/>
      <c r="K117" s="18"/>
      <c r="L117" s="18"/>
      <c r="M117" s="18"/>
      <c r="N117" s="18"/>
      <c r="O117" s="18"/>
      <c r="P117" s="18"/>
      <c r="Q117" s="18"/>
      <c r="R117" s="18"/>
      <c r="S117" s="18"/>
      <c r="T117" s="18"/>
      <c r="U117" s="18"/>
      <c r="V117" s="18"/>
      <c r="W117" s="18"/>
      <c r="X117" s="18"/>
      <c r="Y117" s="18"/>
      <c r="Z117" s="18"/>
      <c r="AA117" s="18"/>
      <c r="AB117" s="41"/>
      <c r="AC117" s="41"/>
    </row>
    <row r="118" spans="1:29" ht="18" customHeight="1">
      <c r="A118" s="7"/>
      <c r="B118" s="3" t="s">
        <v>412</v>
      </c>
      <c r="C118" s="3"/>
      <c r="D118" s="3"/>
      <c r="E118" s="3"/>
      <c r="F118" s="3"/>
      <c r="G118" s="3"/>
      <c r="H118" s="18" t="str">
        <f>項目一覧!$C$255</f>
        <v/>
      </c>
      <c r="I118" s="41"/>
      <c r="J118" s="18"/>
      <c r="K118" s="18"/>
      <c r="L118" s="18"/>
      <c r="M118" s="18"/>
      <c r="N118" s="18"/>
      <c r="O118" s="18"/>
      <c r="P118" s="18"/>
      <c r="Q118" s="18"/>
      <c r="R118" s="18"/>
      <c r="S118" s="18"/>
      <c r="T118" s="18"/>
      <c r="U118" s="18"/>
      <c r="V118" s="18"/>
      <c r="W118" s="18"/>
      <c r="X118" s="18"/>
      <c r="Y118" s="18"/>
      <c r="Z118" s="18"/>
      <c r="AA118" s="18"/>
      <c r="AB118" s="41"/>
      <c r="AC118" s="41"/>
    </row>
    <row r="119" spans="1:29" ht="18" customHeight="1">
      <c r="A119" s="7"/>
      <c r="B119" s="3" t="s">
        <v>411</v>
      </c>
      <c r="C119" s="3"/>
      <c r="D119" s="3"/>
      <c r="E119" s="3"/>
      <c r="F119" s="3"/>
      <c r="G119" s="3"/>
      <c r="H119" s="48" t="str">
        <f>IF(項目一覧!$C$256=0,"","("&amp;項目一覧!$C$256&amp;") 建築士事務所  （"&amp;項目一覧!$C$257&amp;"）知事登録　第　 "&amp;項目一覧!$C$258&amp;"　号")</f>
        <v>() 建築士事務所  （）知事登録　第　 　号</v>
      </c>
      <c r="I119" s="41"/>
      <c r="J119" s="18"/>
      <c r="K119" s="18"/>
      <c r="L119" s="18"/>
      <c r="M119" s="18"/>
      <c r="N119" s="18"/>
      <c r="O119" s="18"/>
      <c r="P119" s="18"/>
      <c r="Q119" s="18"/>
      <c r="R119" s="18"/>
      <c r="S119" s="18"/>
      <c r="T119" s="18"/>
      <c r="U119" s="18"/>
      <c r="V119" s="18"/>
      <c r="W119" s="18"/>
      <c r="X119" s="18"/>
      <c r="Y119" s="18"/>
      <c r="Z119" s="18"/>
      <c r="AA119" s="18"/>
      <c r="AB119" s="41"/>
      <c r="AC119" s="41"/>
    </row>
    <row r="120" spans="1:29" ht="18" customHeight="1">
      <c r="A120" s="7"/>
      <c r="B120" s="3"/>
      <c r="C120" s="3"/>
      <c r="D120" s="3"/>
      <c r="E120" s="3"/>
      <c r="F120" s="3"/>
      <c r="G120" s="3"/>
      <c r="H120" s="18" t="str">
        <f>項目一覧!$C$259</f>
        <v/>
      </c>
      <c r="I120" s="41"/>
      <c r="J120" s="18"/>
      <c r="K120" s="18"/>
      <c r="L120" s="18"/>
      <c r="M120" s="18"/>
      <c r="N120" s="18"/>
      <c r="O120" s="18"/>
      <c r="P120" s="18"/>
      <c r="Q120" s="18"/>
      <c r="R120" s="18"/>
      <c r="S120" s="18"/>
      <c r="T120" s="18"/>
      <c r="U120" s="18"/>
      <c r="V120" s="18"/>
      <c r="W120" s="18"/>
      <c r="X120" s="18"/>
      <c r="Y120" s="18"/>
      <c r="Z120" s="18"/>
      <c r="AA120" s="18"/>
      <c r="AB120" s="41"/>
      <c r="AC120" s="41"/>
    </row>
    <row r="121" spans="1:29" ht="18" customHeight="1">
      <c r="A121" s="7"/>
      <c r="B121" s="3" t="s">
        <v>410</v>
      </c>
      <c r="C121" s="3"/>
      <c r="D121" s="3"/>
      <c r="E121" s="3"/>
      <c r="F121" s="3"/>
      <c r="G121" s="3"/>
      <c r="H121" s="18" t="str">
        <f>項目一覧!$C$260</f>
        <v/>
      </c>
      <c r="I121" s="41"/>
      <c r="J121" s="18"/>
      <c r="K121" s="18"/>
      <c r="L121" s="18"/>
      <c r="M121" s="18"/>
      <c r="N121" s="18"/>
      <c r="O121" s="18"/>
      <c r="P121" s="18"/>
      <c r="Q121" s="18"/>
      <c r="R121" s="18"/>
      <c r="S121" s="18"/>
      <c r="T121" s="18"/>
      <c r="U121" s="18"/>
      <c r="V121" s="18"/>
      <c r="W121" s="18"/>
      <c r="X121" s="18"/>
      <c r="Y121" s="18"/>
      <c r="Z121" s="18"/>
      <c r="AA121" s="18"/>
      <c r="AB121" s="41"/>
      <c r="AC121" s="41"/>
    </row>
    <row r="122" spans="1:29" ht="18" customHeight="1">
      <c r="A122" s="7"/>
      <c r="B122" s="3" t="s">
        <v>409</v>
      </c>
      <c r="C122" s="3"/>
      <c r="D122" s="3"/>
      <c r="E122" s="3"/>
      <c r="F122" s="3"/>
      <c r="G122" s="3"/>
      <c r="H122" s="1489" t="str">
        <f>項目一覧!$C$261</f>
        <v/>
      </c>
      <c r="I122" s="1489"/>
      <c r="J122" s="1489"/>
      <c r="K122" s="1489"/>
      <c r="L122" s="1489"/>
      <c r="M122" s="1489"/>
      <c r="N122" s="1489"/>
      <c r="O122" s="1489"/>
      <c r="P122" s="1489"/>
      <c r="Q122" s="1489"/>
      <c r="R122" s="1489"/>
      <c r="S122" s="1489"/>
      <c r="T122" s="1489"/>
      <c r="U122" s="1489"/>
      <c r="V122" s="1489"/>
      <c r="W122" s="1489"/>
      <c r="X122" s="1489"/>
      <c r="Y122" s="1489"/>
      <c r="Z122" s="1489"/>
      <c r="AA122" s="1489"/>
      <c r="AB122" s="1489"/>
      <c r="AC122" s="41"/>
    </row>
    <row r="123" spans="1:29" ht="18" customHeight="1">
      <c r="A123" s="7"/>
      <c r="B123" s="3" t="s">
        <v>408</v>
      </c>
      <c r="C123" s="3"/>
      <c r="D123" s="3"/>
      <c r="E123" s="3"/>
      <c r="F123" s="3"/>
      <c r="G123" s="3"/>
      <c r="H123" s="18" t="str">
        <f>項目一覧!$C$262</f>
        <v/>
      </c>
      <c r="I123" s="41"/>
      <c r="J123" s="18"/>
      <c r="K123" s="18"/>
      <c r="L123" s="18"/>
      <c r="M123" s="18"/>
      <c r="N123" s="18"/>
      <c r="O123" s="18"/>
      <c r="P123" s="18"/>
      <c r="Q123" s="18"/>
      <c r="R123" s="18"/>
      <c r="S123" s="18"/>
      <c r="T123" s="18"/>
      <c r="U123" s="18"/>
      <c r="V123" s="18"/>
      <c r="W123" s="18"/>
      <c r="X123" s="18"/>
      <c r="Y123" s="18"/>
      <c r="Z123" s="18"/>
      <c r="AA123" s="18"/>
      <c r="AB123" s="41"/>
      <c r="AC123" s="41"/>
    </row>
    <row r="124" spans="1:29" ht="18" customHeight="1">
      <c r="A124" s="7"/>
      <c r="B124" s="45" t="s">
        <v>653</v>
      </c>
      <c r="C124" s="3"/>
      <c r="D124" s="3"/>
      <c r="E124" s="3"/>
      <c r="F124" s="3"/>
      <c r="G124" s="3"/>
      <c r="H124" s="18"/>
      <c r="I124" s="1490" t="str">
        <f>項目一覧!$C$263</f>
        <v/>
      </c>
      <c r="J124" s="1490"/>
      <c r="K124" s="1490"/>
      <c r="L124" s="1490"/>
      <c r="M124" s="1490"/>
      <c r="N124" s="1490"/>
      <c r="O124" s="1490"/>
      <c r="P124" s="1490"/>
      <c r="Q124" s="1490"/>
      <c r="R124" s="1490"/>
      <c r="S124" s="1490"/>
      <c r="T124" s="1490"/>
      <c r="U124" s="1490"/>
      <c r="V124" s="1490"/>
      <c r="W124" s="1490"/>
      <c r="X124" s="1490"/>
      <c r="Y124" s="1490"/>
      <c r="Z124" s="1490"/>
      <c r="AA124" s="1490"/>
      <c r="AB124" s="1490"/>
      <c r="AC124" s="41"/>
    </row>
    <row r="125" spans="1:29" ht="9" customHeight="1">
      <c r="A125" s="6"/>
      <c r="B125" s="3"/>
      <c r="C125" s="3"/>
      <c r="D125" s="3"/>
      <c r="E125" s="3"/>
      <c r="F125" s="3"/>
      <c r="G125" s="3"/>
      <c r="H125" s="18"/>
      <c r="I125" s="1490"/>
      <c r="J125" s="1490"/>
      <c r="K125" s="1490"/>
      <c r="L125" s="1490"/>
      <c r="M125" s="1490"/>
      <c r="N125" s="1490"/>
      <c r="O125" s="1490"/>
      <c r="P125" s="1490"/>
      <c r="Q125" s="1490"/>
      <c r="R125" s="1490"/>
      <c r="S125" s="1490"/>
      <c r="T125" s="1490"/>
      <c r="U125" s="1490"/>
      <c r="V125" s="1490"/>
      <c r="W125" s="1490"/>
      <c r="X125" s="1490"/>
      <c r="Y125" s="1490"/>
      <c r="Z125" s="1490"/>
      <c r="AA125" s="1490"/>
      <c r="AB125" s="1490"/>
      <c r="AC125" s="41"/>
    </row>
    <row r="126" spans="1:29" ht="18" customHeight="1">
      <c r="A126" s="7"/>
      <c r="B126" s="3" t="s">
        <v>413</v>
      </c>
      <c r="C126" s="3"/>
      <c r="D126" s="3"/>
      <c r="E126" s="3"/>
      <c r="F126" s="3"/>
      <c r="G126" s="3"/>
      <c r="H126" s="48" t="str">
        <f>IF(項目一覧!$C$264=0,"","("&amp;項目一覧!$C$264&amp;") 建築士  （"&amp;項目一覧!$C$265&amp;"）登録　第　 "&amp;項目一覧!$C$266&amp;"　号")</f>
        <v>() 建築士  （）登録　第　 　号</v>
      </c>
      <c r="I126" s="41"/>
      <c r="J126" s="18"/>
      <c r="K126" s="18"/>
      <c r="L126" s="18"/>
      <c r="M126" s="18"/>
      <c r="N126" s="18"/>
      <c r="O126" s="18"/>
      <c r="P126" s="18"/>
      <c r="Q126" s="18"/>
      <c r="R126" s="18"/>
      <c r="S126" s="18"/>
      <c r="T126" s="18"/>
      <c r="U126" s="18"/>
      <c r="V126" s="18"/>
      <c r="W126" s="18"/>
      <c r="X126" s="18"/>
      <c r="Y126" s="18"/>
      <c r="Z126" s="18"/>
      <c r="AA126" s="18"/>
      <c r="AB126" s="41"/>
      <c r="AC126" s="41"/>
    </row>
    <row r="127" spans="1:29" ht="18" customHeight="1">
      <c r="A127" s="7"/>
      <c r="B127" s="3" t="s">
        <v>412</v>
      </c>
      <c r="C127" s="3"/>
      <c r="D127" s="3"/>
      <c r="E127" s="3"/>
      <c r="F127" s="3"/>
      <c r="G127" s="3"/>
      <c r="H127" s="18" t="str">
        <f>項目一覧!$C$267</f>
        <v/>
      </c>
      <c r="I127" s="41"/>
      <c r="J127" s="18"/>
      <c r="K127" s="18"/>
      <c r="L127" s="18"/>
      <c r="M127" s="18"/>
      <c r="N127" s="18"/>
      <c r="O127" s="18"/>
      <c r="P127" s="18"/>
      <c r="Q127" s="18"/>
      <c r="R127" s="18"/>
      <c r="S127" s="18"/>
      <c r="T127" s="18"/>
      <c r="U127" s="18"/>
      <c r="V127" s="18"/>
      <c r="W127" s="18"/>
      <c r="X127" s="18"/>
      <c r="Y127" s="18"/>
      <c r="Z127" s="18"/>
      <c r="AA127" s="18"/>
      <c r="AB127" s="41"/>
      <c r="AC127" s="41"/>
    </row>
    <row r="128" spans="1:29" ht="18" customHeight="1">
      <c r="A128" s="7"/>
      <c r="B128" s="3" t="s">
        <v>411</v>
      </c>
      <c r="C128" s="3"/>
      <c r="D128" s="3"/>
      <c r="E128" s="3"/>
      <c r="F128" s="3"/>
      <c r="G128" s="3"/>
      <c r="H128" s="48" t="str">
        <f>IF(項目一覧!$C$268=0,"","("&amp;項目一覧!$C$268&amp;") 建築士事務所  （"&amp;項目一覧!$C$269&amp;"）知事登録　第　 "&amp;項目一覧!$C$270&amp;"　号")</f>
        <v>() 建築士事務所  （）知事登録　第　 　号</v>
      </c>
      <c r="I128" s="41"/>
      <c r="J128" s="18"/>
      <c r="K128" s="18"/>
      <c r="L128" s="18"/>
      <c r="M128" s="18"/>
      <c r="N128" s="18"/>
      <c r="O128" s="18"/>
      <c r="P128" s="18"/>
      <c r="Q128" s="18"/>
      <c r="R128" s="18"/>
      <c r="S128" s="18"/>
      <c r="T128" s="18"/>
      <c r="U128" s="18"/>
      <c r="V128" s="18"/>
      <c r="W128" s="18"/>
      <c r="X128" s="18"/>
      <c r="Y128" s="18"/>
      <c r="Z128" s="18"/>
      <c r="AA128" s="18"/>
      <c r="AB128" s="41"/>
      <c r="AC128" s="41"/>
    </row>
    <row r="129" spans="1:29" ht="18" customHeight="1">
      <c r="A129" s="7"/>
      <c r="B129" s="3"/>
      <c r="C129" s="3"/>
      <c r="D129" s="3"/>
      <c r="E129" s="3"/>
      <c r="F129" s="3"/>
      <c r="G129" s="3"/>
      <c r="H129" s="18" t="str">
        <f>項目一覧!$C$271</f>
        <v/>
      </c>
      <c r="I129" s="41"/>
      <c r="J129" s="18"/>
      <c r="K129" s="18"/>
      <c r="L129" s="18"/>
      <c r="M129" s="18"/>
      <c r="N129" s="18"/>
      <c r="O129" s="18"/>
      <c r="P129" s="18"/>
      <c r="Q129" s="18"/>
      <c r="R129" s="18"/>
      <c r="S129" s="18"/>
      <c r="T129" s="18"/>
      <c r="U129" s="18"/>
      <c r="V129" s="18"/>
      <c r="W129" s="18"/>
      <c r="X129" s="18"/>
      <c r="Y129" s="18"/>
      <c r="Z129" s="18"/>
      <c r="AA129" s="18"/>
      <c r="AB129" s="41"/>
      <c r="AC129" s="41"/>
    </row>
    <row r="130" spans="1:29" ht="18" customHeight="1">
      <c r="A130" s="7"/>
      <c r="B130" s="3" t="s">
        <v>410</v>
      </c>
      <c r="C130" s="3"/>
      <c r="D130" s="3"/>
      <c r="E130" s="3"/>
      <c r="F130" s="3"/>
      <c r="G130" s="3"/>
      <c r="H130" s="18" t="str">
        <f>項目一覧!$C$272</f>
        <v/>
      </c>
      <c r="I130" s="41"/>
      <c r="J130" s="18"/>
      <c r="K130" s="18"/>
      <c r="L130" s="18"/>
      <c r="M130" s="18"/>
      <c r="N130" s="18"/>
      <c r="O130" s="18"/>
      <c r="P130" s="18"/>
      <c r="Q130" s="18"/>
      <c r="R130" s="18"/>
      <c r="S130" s="18"/>
      <c r="T130" s="18"/>
      <c r="U130" s="18"/>
      <c r="V130" s="18"/>
      <c r="W130" s="18"/>
      <c r="X130" s="18"/>
      <c r="Y130" s="18"/>
      <c r="Z130" s="18"/>
      <c r="AA130" s="18"/>
      <c r="AB130" s="41"/>
      <c r="AC130" s="41"/>
    </row>
    <row r="131" spans="1:29" ht="18" customHeight="1">
      <c r="A131" s="7"/>
      <c r="B131" s="3" t="s">
        <v>409</v>
      </c>
      <c r="C131" s="3"/>
      <c r="D131" s="3"/>
      <c r="E131" s="3"/>
      <c r="F131" s="3"/>
      <c r="G131" s="3"/>
      <c r="H131" s="1489" t="str">
        <f>項目一覧!$C$273</f>
        <v/>
      </c>
      <c r="I131" s="1489"/>
      <c r="J131" s="1489"/>
      <c r="K131" s="1489"/>
      <c r="L131" s="1489"/>
      <c r="M131" s="1489"/>
      <c r="N131" s="1489"/>
      <c r="O131" s="1489"/>
      <c r="P131" s="1489"/>
      <c r="Q131" s="1489"/>
      <c r="R131" s="1489"/>
      <c r="S131" s="1489"/>
      <c r="T131" s="1489"/>
      <c r="U131" s="1489"/>
      <c r="V131" s="1489"/>
      <c r="W131" s="1489"/>
      <c r="X131" s="1489"/>
      <c r="Y131" s="1489"/>
      <c r="Z131" s="1489"/>
      <c r="AA131" s="1489"/>
      <c r="AB131" s="1489"/>
      <c r="AC131" s="41"/>
    </row>
    <row r="132" spans="1:29" ht="18" customHeight="1">
      <c r="A132" s="7"/>
      <c r="B132" s="3" t="s">
        <v>408</v>
      </c>
      <c r="C132" s="3"/>
      <c r="D132" s="3"/>
      <c r="E132" s="3"/>
      <c r="F132" s="3"/>
      <c r="G132" s="3"/>
      <c r="H132" s="18" t="str">
        <f>項目一覧!$C$274</f>
        <v/>
      </c>
      <c r="I132" s="41"/>
      <c r="J132" s="18"/>
      <c r="K132" s="18"/>
      <c r="L132" s="18"/>
      <c r="M132" s="18"/>
      <c r="N132" s="18"/>
      <c r="O132" s="18"/>
      <c r="P132" s="18"/>
      <c r="Q132" s="18"/>
      <c r="R132" s="18"/>
      <c r="S132" s="18"/>
      <c r="T132" s="18"/>
      <c r="U132" s="18"/>
      <c r="V132" s="18"/>
      <c r="W132" s="18"/>
      <c r="X132" s="18"/>
      <c r="Y132" s="18"/>
      <c r="Z132" s="18"/>
      <c r="AA132" s="18"/>
      <c r="AB132" s="41"/>
      <c r="AC132" s="41"/>
    </row>
    <row r="133" spans="1:29" ht="18" customHeight="1">
      <c r="A133" s="7"/>
      <c r="B133" s="45" t="s">
        <v>653</v>
      </c>
      <c r="C133" s="3"/>
      <c r="D133" s="3"/>
      <c r="E133" s="3"/>
      <c r="F133" s="3"/>
      <c r="G133" s="3"/>
      <c r="H133" s="18"/>
      <c r="I133" s="1490" t="str">
        <f>項目一覧!$C$275</f>
        <v/>
      </c>
      <c r="J133" s="1490"/>
      <c r="K133" s="1490"/>
      <c r="L133" s="1490"/>
      <c r="M133" s="1490"/>
      <c r="N133" s="1490"/>
      <c r="O133" s="1490"/>
      <c r="P133" s="1490"/>
      <c r="Q133" s="1490"/>
      <c r="R133" s="1490"/>
      <c r="S133" s="1490"/>
      <c r="T133" s="1490"/>
      <c r="U133" s="1490"/>
      <c r="V133" s="1490"/>
      <c r="W133" s="1490"/>
      <c r="X133" s="1490"/>
      <c r="Y133" s="1490"/>
      <c r="Z133" s="1490"/>
      <c r="AA133" s="1490"/>
      <c r="AB133" s="1490"/>
      <c r="AC133" s="41"/>
    </row>
    <row r="134" spans="1:29" ht="9" customHeight="1">
      <c r="A134" s="6"/>
      <c r="B134" s="3"/>
      <c r="C134" s="3"/>
      <c r="D134" s="3"/>
      <c r="E134" s="3"/>
      <c r="F134" s="3"/>
      <c r="G134" s="3"/>
      <c r="H134" s="18"/>
      <c r="I134" s="1490"/>
      <c r="J134" s="1490"/>
      <c r="K134" s="1490"/>
      <c r="L134" s="1490"/>
      <c r="M134" s="1490"/>
      <c r="N134" s="1490"/>
      <c r="O134" s="1490"/>
      <c r="P134" s="1490"/>
      <c r="Q134" s="1490"/>
      <c r="R134" s="1490"/>
      <c r="S134" s="1490"/>
      <c r="T134" s="1490"/>
      <c r="U134" s="1490"/>
      <c r="V134" s="1490"/>
      <c r="W134" s="1490"/>
      <c r="X134" s="1490"/>
      <c r="Y134" s="1490"/>
      <c r="Z134" s="1490"/>
      <c r="AA134" s="1490"/>
      <c r="AB134" s="1490"/>
      <c r="AC134" s="41"/>
    </row>
    <row r="135" spans="1:29" ht="18" customHeight="1">
      <c r="A135" s="7"/>
      <c r="B135" s="3" t="s">
        <v>413</v>
      </c>
      <c r="C135" s="3"/>
      <c r="D135" s="3"/>
      <c r="E135" s="3"/>
      <c r="F135" s="3"/>
      <c r="G135" s="3"/>
      <c r="H135" s="48" t="str">
        <f>IF(項目一覧!$C$276=0,"","("&amp;項目一覧!$C$276&amp;") 建築士  （"&amp;項目一覧!$C$277&amp;"）登録　第　 "&amp;項目一覧!$C$278&amp;"　号")</f>
        <v>() 建築士  （）登録　第　 　号</v>
      </c>
      <c r="I135" s="41"/>
      <c r="J135" s="18"/>
      <c r="K135" s="18"/>
      <c r="L135" s="18"/>
      <c r="M135" s="18"/>
      <c r="N135" s="18"/>
      <c r="O135" s="18"/>
      <c r="P135" s="18"/>
      <c r="Q135" s="18"/>
      <c r="R135" s="18"/>
      <c r="S135" s="18"/>
      <c r="T135" s="18"/>
      <c r="U135" s="18"/>
      <c r="V135" s="18"/>
      <c r="W135" s="18"/>
      <c r="X135" s="18"/>
      <c r="Y135" s="18"/>
      <c r="Z135" s="18"/>
      <c r="AA135" s="18"/>
      <c r="AB135" s="41"/>
      <c r="AC135" s="41"/>
    </row>
    <row r="136" spans="1:29" ht="18" customHeight="1">
      <c r="A136" s="7"/>
      <c r="B136" s="3" t="s">
        <v>412</v>
      </c>
      <c r="C136" s="3"/>
      <c r="D136" s="3"/>
      <c r="E136" s="3"/>
      <c r="F136" s="3"/>
      <c r="G136" s="3"/>
      <c r="H136" s="18" t="str">
        <f>項目一覧!$C$279</f>
        <v/>
      </c>
      <c r="I136" s="41"/>
      <c r="J136" s="18"/>
      <c r="K136" s="18"/>
      <c r="L136" s="18"/>
      <c r="M136" s="18"/>
      <c r="N136" s="18"/>
      <c r="O136" s="18"/>
      <c r="P136" s="18"/>
      <c r="Q136" s="18"/>
      <c r="R136" s="18"/>
      <c r="S136" s="18"/>
      <c r="T136" s="18"/>
      <c r="U136" s="18"/>
      <c r="V136" s="18"/>
      <c r="W136" s="18"/>
      <c r="X136" s="18"/>
      <c r="Y136" s="18"/>
      <c r="Z136" s="18"/>
      <c r="AA136" s="18"/>
      <c r="AB136" s="41"/>
      <c r="AC136" s="41"/>
    </row>
    <row r="137" spans="1:29" ht="18" customHeight="1">
      <c r="A137" s="7"/>
      <c r="B137" s="3" t="s">
        <v>411</v>
      </c>
      <c r="C137" s="3"/>
      <c r="D137" s="3"/>
      <c r="E137" s="3"/>
      <c r="F137" s="3"/>
      <c r="G137" s="3"/>
      <c r="H137" s="48" t="str">
        <f>IF(項目一覧!$C$280=0,"","("&amp;項目一覧!$C$280&amp;") 建築士事務所  （"&amp;項目一覧!$C$281&amp;"）知事登録　第　 "&amp;項目一覧!$C$282&amp;"　号")</f>
        <v>() 建築士事務所  （）知事登録　第　 　号</v>
      </c>
      <c r="I137" s="41"/>
      <c r="J137" s="18"/>
      <c r="K137" s="18"/>
      <c r="L137" s="18"/>
      <c r="M137" s="18"/>
      <c r="N137" s="18"/>
      <c r="O137" s="18"/>
      <c r="P137" s="18"/>
      <c r="Q137" s="18"/>
      <c r="R137" s="18"/>
      <c r="S137" s="18"/>
      <c r="T137" s="18"/>
      <c r="U137" s="18"/>
      <c r="V137" s="18"/>
      <c r="W137" s="18"/>
      <c r="X137" s="18"/>
      <c r="Y137" s="18"/>
      <c r="Z137" s="18"/>
      <c r="AA137" s="18"/>
      <c r="AB137" s="41"/>
      <c r="AC137" s="41"/>
    </row>
    <row r="138" spans="1:29" ht="18" customHeight="1">
      <c r="A138" s="7"/>
      <c r="B138" s="3"/>
      <c r="C138" s="3"/>
      <c r="D138" s="3"/>
      <c r="E138" s="3"/>
      <c r="F138" s="3"/>
      <c r="G138" s="3"/>
      <c r="H138" s="18" t="str">
        <f>項目一覧!$C$283</f>
        <v/>
      </c>
      <c r="I138" s="41"/>
      <c r="J138" s="18"/>
      <c r="K138" s="18"/>
      <c r="L138" s="18"/>
      <c r="M138" s="18"/>
      <c r="N138" s="18"/>
      <c r="O138" s="18"/>
      <c r="P138" s="18"/>
      <c r="Q138" s="18"/>
      <c r="R138" s="18"/>
      <c r="S138" s="18"/>
      <c r="T138" s="18"/>
      <c r="U138" s="18"/>
      <c r="V138" s="18"/>
      <c r="W138" s="18"/>
      <c r="X138" s="18"/>
      <c r="Y138" s="18"/>
      <c r="Z138" s="18"/>
      <c r="AA138" s="18"/>
      <c r="AB138" s="41"/>
      <c r="AC138" s="41"/>
    </row>
    <row r="139" spans="1:29" ht="18" customHeight="1">
      <c r="A139" s="7"/>
      <c r="B139" s="3" t="s">
        <v>410</v>
      </c>
      <c r="C139" s="3"/>
      <c r="D139" s="3"/>
      <c r="E139" s="3"/>
      <c r="F139" s="3"/>
      <c r="G139" s="3"/>
      <c r="H139" s="18" t="str">
        <f>項目一覧!$C$284</f>
        <v/>
      </c>
      <c r="I139" s="41"/>
      <c r="J139" s="18"/>
      <c r="K139" s="18"/>
      <c r="L139" s="18"/>
      <c r="M139" s="18"/>
      <c r="N139" s="18"/>
      <c r="O139" s="18"/>
      <c r="P139" s="18"/>
      <c r="Q139" s="18"/>
      <c r="R139" s="18"/>
      <c r="S139" s="18"/>
      <c r="T139" s="18"/>
      <c r="U139" s="18"/>
      <c r="V139" s="18"/>
      <c r="W139" s="18"/>
      <c r="X139" s="18"/>
      <c r="Y139" s="18"/>
      <c r="Z139" s="18"/>
      <c r="AA139" s="18"/>
      <c r="AB139" s="41"/>
      <c r="AC139" s="41"/>
    </row>
    <row r="140" spans="1:29" ht="18" customHeight="1">
      <c r="A140" s="7"/>
      <c r="B140" s="3" t="s">
        <v>409</v>
      </c>
      <c r="C140" s="3"/>
      <c r="D140" s="3"/>
      <c r="E140" s="3"/>
      <c r="F140" s="3"/>
      <c r="G140" s="3"/>
      <c r="H140" s="1489" t="str">
        <f>項目一覧!$C$285</f>
        <v/>
      </c>
      <c r="I140" s="1489"/>
      <c r="J140" s="1489"/>
      <c r="K140" s="1489"/>
      <c r="L140" s="1489"/>
      <c r="M140" s="1489"/>
      <c r="N140" s="1489"/>
      <c r="O140" s="1489"/>
      <c r="P140" s="1489"/>
      <c r="Q140" s="1489"/>
      <c r="R140" s="1489"/>
      <c r="S140" s="1489"/>
      <c r="T140" s="1489"/>
      <c r="U140" s="1489"/>
      <c r="V140" s="1489"/>
      <c r="W140" s="1489"/>
      <c r="X140" s="1489"/>
      <c r="Y140" s="1489"/>
      <c r="Z140" s="1489"/>
      <c r="AA140" s="1489"/>
      <c r="AB140" s="1489"/>
      <c r="AC140" s="41"/>
    </row>
    <row r="141" spans="1:29" ht="18" customHeight="1">
      <c r="A141" s="7"/>
      <c r="B141" s="3" t="s">
        <v>408</v>
      </c>
      <c r="C141" s="3"/>
      <c r="D141" s="3"/>
      <c r="E141" s="3"/>
      <c r="F141" s="3"/>
      <c r="G141" s="3"/>
      <c r="H141" s="18" t="str">
        <f>項目一覧!$C$286</f>
        <v/>
      </c>
      <c r="I141" s="41"/>
      <c r="J141" s="18"/>
      <c r="K141" s="18"/>
      <c r="L141" s="18"/>
      <c r="M141" s="18"/>
      <c r="N141" s="18"/>
      <c r="O141" s="18"/>
      <c r="P141" s="18"/>
      <c r="Q141" s="18"/>
      <c r="R141" s="18"/>
      <c r="S141" s="18"/>
      <c r="T141" s="18"/>
      <c r="U141" s="18"/>
      <c r="V141" s="18"/>
      <c r="W141" s="18"/>
      <c r="X141" s="18"/>
      <c r="Y141" s="18"/>
      <c r="Z141" s="18"/>
      <c r="AA141" s="18"/>
      <c r="AB141" s="41"/>
      <c r="AC141" s="41"/>
    </row>
    <row r="142" spans="1:29" ht="18" customHeight="1">
      <c r="A142" s="7"/>
      <c r="B142" s="45" t="s">
        <v>653</v>
      </c>
      <c r="C142" s="3"/>
      <c r="D142" s="3"/>
      <c r="E142" s="3"/>
      <c r="F142" s="3"/>
      <c r="G142" s="3"/>
      <c r="H142" s="18"/>
      <c r="I142" s="1490" t="str">
        <f>項目一覧!$C$287</f>
        <v/>
      </c>
      <c r="J142" s="1490"/>
      <c r="K142" s="1490"/>
      <c r="L142" s="1490"/>
      <c r="M142" s="1490"/>
      <c r="N142" s="1490"/>
      <c r="O142" s="1490"/>
      <c r="P142" s="1490"/>
      <c r="Q142" s="1490"/>
      <c r="R142" s="1490"/>
      <c r="S142" s="1490"/>
      <c r="T142" s="1490"/>
      <c r="U142" s="1490"/>
      <c r="V142" s="1490"/>
      <c r="W142" s="1490"/>
      <c r="X142" s="1490"/>
      <c r="Y142" s="1490"/>
      <c r="Z142" s="1490"/>
      <c r="AA142" s="1490"/>
      <c r="AB142" s="1490"/>
      <c r="AC142" s="41"/>
    </row>
    <row r="143" spans="1:29" ht="11.25" customHeight="1">
      <c r="A143" s="31"/>
      <c r="B143" s="15"/>
      <c r="C143" s="15"/>
      <c r="D143" s="15"/>
      <c r="E143" s="15"/>
      <c r="F143" s="15"/>
      <c r="G143" s="15"/>
      <c r="H143" s="27"/>
      <c r="I143" s="1513"/>
      <c r="J143" s="1513"/>
      <c r="K143" s="1513"/>
      <c r="L143" s="1513"/>
      <c r="M143" s="1513"/>
      <c r="N143" s="1513"/>
      <c r="O143" s="1513"/>
      <c r="P143" s="1513"/>
      <c r="Q143" s="1513"/>
      <c r="R143" s="1513"/>
      <c r="S143" s="1513"/>
      <c r="T143" s="1513"/>
      <c r="U143" s="1513"/>
      <c r="V143" s="1513"/>
      <c r="W143" s="1513"/>
      <c r="X143" s="1513"/>
      <c r="Y143" s="1513"/>
      <c r="Z143" s="1513"/>
      <c r="AA143" s="1513"/>
      <c r="AB143" s="1513"/>
      <c r="AC143" s="41"/>
    </row>
    <row r="144" spans="1:29" ht="17.25" customHeight="1">
      <c r="A144" s="17" t="s">
        <v>649</v>
      </c>
      <c r="B144" s="16" t="s">
        <v>652</v>
      </c>
      <c r="C144" s="16"/>
      <c r="D144" s="16"/>
      <c r="E144" s="16"/>
      <c r="F144" s="16"/>
      <c r="G144" s="16"/>
      <c r="H144" s="16"/>
      <c r="I144" s="50"/>
      <c r="J144" s="16"/>
      <c r="K144" s="16"/>
      <c r="L144" s="16"/>
      <c r="M144" s="16"/>
      <c r="N144" s="16"/>
      <c r="O144" s="16"/>
      <c r="P144" s="16"/>
      <c r="Q144" s="16"/>
      <c r="R144" s="16"/>
      <c r="S144" s="16"/>
      <c r="T144" s="16"/>
      <c r="U144" s="16"/>
      <c r="V144" s="16"/>
      <c r="W144" s="16"/>
      <c r="X144" s="16"/>
      <c r="Y144" s="16"/>
      <c r="Z144" s="16"/>
      <c r="AA144" s="16"/>
      <c r="AB144" s="50"/>
    </row>
    <row r="145" spans="1:29" ht="18" customHeight="1">
      <c r="A145" s="6"/>
      <c r="B145" s="3" t="s">
        <v>651</v>
      </c>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9" ht="17.25" customHeight="1">
      <c r="A146" s="7"/>
      <c r="B146" s="3" t="s">
        <v>405</v>
      </c>
      <c r="C146" s="3"/>
      <c r="D146" s="3"/>
      <c r="E146" s="3"/>
      <c r="F146" s="3"/>
      <c r="G146" s="3"/>
      <c r="H146" s="18" t="str">
        <f>項目一覧!$C$288</f>
        <v/>
      </c>
      <c r="I146" s="41"/>
      <c r="J146" s="18"/>
      <c r="K146" s="18"/>
      <c r="L146" s="18"/>
      <c r="M146" s="18"/>
      <c r="N146" s="18"/>
      <c r="O146" s="18"/>
      <c r="P146" s="18"/>
      <c r="Q146" s="18"/>
      <c r="R146" s="18"/>
      <c r="S146" s="18"/>
      <c r="T146" s="18"/>
      <c r="U146" s="18"/>
      <c r="V146" s="18"/>
      <c r="W146" s="18"/>
      <c r="X146" s="18"/>
      <c r="Y146" s="18"/>
      <c r="Z146" s="18"/>
      <c r="AA146" s="18"/>
      <c r="AB146" s="41"/>
      <c r="AC146" s="41"/>
    </row>
    <row r="147" spans="1:29" ht="17.25" customHeight="1">
      <c r="A147" s="7"/>
      <c r="B147" s="3" t="s">
        <v>418</v>
      </c>
      <c r="C147" s="3"/>
      <c r="D147" s="3"/>
      <c r="E147" s="3"/>
      <c r="F147" s="3"/>
      <c r="G147" s="3"/>
      <c r="H147" s="18" t="str">
        <f>項目一覧!$C$289</f>
        <v/>
      </c>
      <c r="I147" s="41"/>
      <c r="J147" s="18"/>
      <c r="K147" s="18"/>
      <c r="L147" s="18"/>
      <c r="M147" s="18"/>
      <c r="N147" s="18"/>
      <c r="O147" s="18"/>
      <c r="P147" s="18"/>
      <c r="Q147" s="18"/>
      <c r="R147" s="18"/>
      <c r="S147" s="18"/>
      <c r="T147" s="18"/>
      <c r="U147" s="18"/>
      <c r="V147" s="18"/>
      <c r="W147" s="18"/>
      <c r="X147" s="18"/>
      <c r="Y147" s="18"/>
      <c r="Z147" s="18"/>
      <c r="AA147" s="18"/>
      <c r="AB147" s="41"/>
      <c r="AC147" s="41"/>
    </row>
    <row r="148" spans="1:29" ht="17.25" customHeight="1">
      <c r="A148" s="7"/>
      <c r="B148" s="3" t="s">
        <v>403</v>
      </c>
      <c r="C148" s="3"/>
      <c r="D148" s="3"/>
      <c r="E148" s="3"/>
      <c r="F148" s="3"/>
      <c r="G148" s="3"/>
      <c r="H148" s="18" t="str">
        <f>項目一覧!$C$290</f>
        <v/>
      </c>
      <c r="I148" s="41"/>
      <c r="J148" s="18"/>
      <c r="K148" s="18"/>
      <c r="L148" s="18"/>
      <c r="M148" s="18"/>
      <c r="N148" s="18"/>
      <c r="O148" s="18"/>
      <c r="P148" s="18"/>
      <c r="Q148" s="18"/>
      <c r="R148" s="18"/>
      <c r="S148" s="18"/>
      <c r="T148" s="18"/>
      <c r="U148" s="18"/>
      <c r="V148" s="18"/>
      <c r="W148" s="18"/>
      <c r="X148" s="18"/>
      <c r="Y148" s="18"/>
      <c r="Z148" s="18"/>
      <c r="AA148" s="18"/>
      <c r="AB148" s="41"/>
      <c r="AC148" s="41"/>
    </row>
    <row r="149" spans="1:29" ht="17.25" customHeight="1">
      <c r="A149" s="7"/>
      <c r="B149" s="3" t="s">
        <v>402</v>
      </c>
      <c r="C149" s="3"/>
      <c r="D149" s="3"/>
      <c r="E149" s="3"/>
      <c r="F149" s="3"/>
      <c r="G149" s="3"/>
      <c r="H149" s="1489" t="str">
        <f>項目一覧!$C$291</f>
        <v/>
      </c>
      <c r="I149" s="1489"/>
      <c r="J149" s="1489"/>
      <c r="K149" s="1489"/>
      <c r="L149" s="1489"/>
      <c r="M149" s="1489"/>
      <c r="N149" s="1489"/>
      <c r="O149" s="1489"/>
      <c r="P149" s="1489"/>
      <c r="Q149" s="1489"/>
      <c r="R149" s="1489"/>
      <c r="S149" s="1489"/>
      <c r="T149" s="1489"/>
      <c r="U149" s="1489"/>
      <c r="V149" s="1489"/>
      <c r="W149" s="1489"/>
      <c r="X149" s="1489"/>
      <c r="Y149" s="1489"/>
      <c r="Z149" s="1489"/>
      <c r="AA149" s="1489"/>
      <c r="AB149" s="1489"/>
      <c r="AC149" s="1489"/>
    </row>
    <row r="150" spans="1:29" ht="17.25" customHeight="1">
      <c r="A150" s="7"/>
      <c r="B150" s="3" t="s">
        <v>401</v>
      </c>
      <c r="C150" s="3"/>
      <c r="D150" s="3"/>
      <c r="E150" s="3"/>
      <c r="F150" s="3"/>
      <c r="G150" s="3"/>
      <c r="H150" s="18" t="str">
        <f>項目一覧!$C$292</f>
        <v/>
      </c>
      <c r="I150" s="41"/>
      <c r="J150" s="18"/>
      <c r="K150" s="18"/>
      <c r="L150" s="18"/>
      <c r="M150" s="18"/>
      <c r="N150" s="18"/>
      <c r="O150" s="18"/>
      <c r="P150" s="18"/>
      <c r="Q150" s="18"/>
      <c r="R150" s="18"/>
      <c r="S150" s="18"/>
      <c r="T150" s="18"/>
      <c r="U150" s="18"/>
      <c r="V150" s="18"/>
      <c r="W150" s="18"/>
      <c r="X150" s="18"/>
      <c r="Y150" s="18"/>
      <c r="Z150" s="18"/>
      <c r="AA150" s="18"/>
      <c r="AB150" s="41"/>
      <c r="AC150" s="41"/>
    </row>
    <row r="151" spans="1:29" ht="17.25" customHeight="1">
      <c r="A151" s="7"/>
      <c r="B151" s="3" t="s">
        <v>417</v>
      </c>
      <c r="C151" s="3"/>
      <c r="D151" s="3"/>
      <c r="E151" s="3"/>
      <c r="F151" s="3"/>
      <c r="G151" s="3"/>
      <c r="H151" s="18" t="str">
        <f>項目一覧!$C$293</f>
        <v/>
      </c>
      <c r="I151" s="41"/>
      <c r="J151" s="18"/>
      <c r="K151" s="18"/>
      <c r="L151" s="18"/>
      <c r="M151" s="18"/>
      <c r="N151" s="18"/>
      <c r="O151" s="18"/>
      <c r="P151" s="18"/>
      <c r="Q151" s="18"/>
      <c r="R151" s="18"/>
      <c r="S151" s="18"/>
      <c r="T151" s="18"/>
      <c r="U151" s="18"/>
      <c r="V151" s="18"/>
      <c r="W151" s="18"/>
      <c r="X151" s="18"/>
      <c r="Y151" s="18"/>
      <c r="Z151" s="18"/>
      <c r="AA151" s="18"/>
      <c r="AB151" s="41"/>
      <c r="AC151" s="41"/>
    </row>
    <row r="152" spans="1:29" ht="18" customHeight="1">
      <c r="A152" s="7"/>
      <c r="B152" s="34" t="s">
        <v>416</v>
      </c>
      <c r="C152" s="3"/>
      <c r="D152" s="3"/>
      <c r="E152" s="3"/>
      <c r="F152" s="3"/>
      <c r="G152" s="3"/>
      <c r="H152" s="18"/>
      <c r="I152" s="1490" t="str">
        <f>項目一覧!$C$294</f>
        <v/>
      </c>
      <c r="J152" s="1490"/>
      <c r="K152" s="1490"/>
      <c r="L152" s="1490"/>
      <c r="M152" s="1490"/>
      <c r="N152" s="1490"/>
      <c r="O152" s="1490"/>
      <c r="P152" s="1490"/>
      <c r="Q152" s="1490"/>
      <c r="R152" s="1490"/>
      <c r="S152" s="1490"/>
      <c r="T152" s="1490"/>
      <c r="U152" s="1490"/>
      <c r="V152" s="1490"/>
      <c r="W152" s="1490"/>
      <c r="X152" s="1490"/>
      <c r="Y152" s="1490"/>
      <c r="Z152" s="1490"/>
      <c r="AA152" s="1490"/>
      <c r="AB152" s="1490"/>
      <c r="AC152" s="1490"/>
    </row>
    <row r="153" spans="1:29" ht="11.25" customHeight="1">
      <c r="A153" s="7"/>
      <c r="B153" s="3"/>
      <c r="C153" s="3"/>
      <c r="D153" s="3"/>
      <c r="E153" s="3"/>
      <c r="F153" s="3"/>
      <c r="G153" s="3"/>
      <c r="H153" s="18"/>
      <c r="I153" s="1490"/>
      <c r="J153" s="1490"/>
      <c r="K153" s="1490"/>
      <c r="L153" s="1490"/>
      <c r="M153" s="1490"/>
      <c r="N153" s="1490"/>
      <c r="O153" s="1490"/>
      <c r="P153" s="1490"/>
      <c r="Q153" s="1490"/>
      <c r="R153" s="1490"/>
      <c r="S153" s="1490"/>
      <c r="T153" s="1490"/>
      <c r="U153" s="1490"/>
      <c r="V153" s="1490"/>
      <c r="W153" s="1490"/>
      <c r="X153" s="1490"/>
      <c r="Y153" s="1490"/>
      <c r="Z153" s="1490"/>
      <c r="AA153" s="1490"/>
      <c r="AB153" s="1490"/>
      <c r="AC153" s="1490"/>
    </row>
    <row r="154" spans="1:29" ht="18" customHeight="1">
      <c r="A154" s="6"/>
      <c r="B154" s="3" t="s">
        <v>650</v>
      </c>
      <c r="C154" s="3"/>
      <c r="D154" s="3"/>
      <c r="E154" s="3"/>
      <c r="F154" s="3"/>
      <c r="G154" s="3"/>
      <c r="H154" s="18"/>
      <c r="I154" s="18"/>
      <c r="J154" s="18"/>
      <c r="K154" s="18"/>
      <c r="L154" s="18"/>
      <c r="M154" s="18"/>
      <c r="N154" s="18"/>
      <c r="O154" s="18"/>
      <c r="P154" s="18"/>
      <c r="Q154" s="18"/>
      <c r="R154" s="18"/>
      <c r="S154" s="18"/>
      <c r="T154" s="18"/>
      <c r="U154" s="18"/>
      <c r="V154" s="18"/>
      <c r="W154" s="18"/>
      <c r="X154" s="18"/>
      <c r="Y154" s="18"/>
      <c r="Z154" s="18"/>
      <c r="AA154" s="18"/>
      <c r="AB154" s="41"/>
      <c r="AC154" s="41"/>
    </row>
    <row r="155" spans="1:29" ht="18" customHeight="1">
      <c r="A155" s="7"/>
      <c r="B155" s="3" t="s">
        <v>405</v>
      </c>
      <c r="C155" s="3"/>
      <c r="D155" s="3"/>
      <c r="E155" s="3"/>
      <c r="F155" s="3"/>
      <c r="G155" s="3"/>
      <c r="H155" s="18" t="str">
        <f>項目一覧!$C$295</f>
        <v/>
      </c>
      <c r="I155" s="41"/>
      <c r="J155" s="18"/>
      <c r="K155" s="18"/>
      <c r="L155" s="18"/>
      <c r="M155" s="18"/>
      <c r="N155" s="18"/>
      <c r="O155" s="18"/>
      <c r="P155" s="18"/>
      <c r="Q155" s="18"/>
      <c r="R155" s="18"/>
      <c r="S155" s="18"/>
      <c r="T155" s="18"/>
      <c r="U155" s="18"/>
      <c r="V155" s="18"/>
      <c r="W155" s="18"/>
      <c r="X155" s="18"/>
      <c r="Y155" s="18"/>
      <c r="Z155" s="18"/>
      <c r="AA155" s="18"/>
      <c r="AB155" s="41"/>
      <c r="AC155" s="41"/>
    </row>
    <row r="156" spans="1:29" ht="18" customHeight="1">
      <c r="A156" s="7"/>
      <c r="B156" s="3" t="s">
        <v>418</v>
      </c>
      <c r="C156" s="3"/>
      <c r="D156" s="3"/>
      <c r="E156" s="3"/>
      <c r="F156" s="3"/>
      <c r="G156" s="3"/>
      <c r="H156" s="18" t="str">
        <f>項目一覧!$C$296</f>
        <v/>
      </c>
      <c r="I156" s="41"/>
      <c r="J156" s="18"/>
      <c r="K156" s="18"/>
      <c r="L156" s="18"/>
      <c r="M156" s="18"/>
      <c r="N156" s="18"/>
      <c r="O156" s="18"/>
      <c r="P156" s="18"/>
      <c r="Q156" s="18"/>
      <c r="R156" s="18"/>
      <c r="S156" s="18"/>
      <c r="T156" s="18"/>
      <c r="U156" s="18"/>
      <c r="V156" s="18"/>
      <c r="W156" s="18"/>
      <c r="X156" s="18"/>
      <c r="Y156" s="18"/>
      <c r="Z156" s="18"/>
      <c r="AA156" s="18"/>
      <c r="AB156" s="41"/>
      <c r="AC156" s="41"/>
    </row>
    <row r="157" spans="1:29" ht="18" customHeight="1">
      <c r="A157" s="7"/>
      <c r="B157" s="3" t="s">
        <v>403</v>
      </c>
      <c r="C157" s="3"/>
      <c r="D157" s="3"/>
      <c r="E157" s="3"/>
      <c r="F157" s="3"/>
      <c r="G157" s="3"/>
      <c r="H157" s="18" t="str">
        <f>項目一覧!$C$297</f>
        <v/>
      </c>
      <c r="I157" s="41"/>
      <c r="J157" s="18"/>
      <c r="K157" s="18"/>
      <c r="L157" s="18"/>
      <c r="M157" s="18"/>
      <c r="N157" s="18"/>
      <c r="O157" s="18"/>
      <c r="P157" s="18"/>
      <c r="Q157" s="18"/>
      <c r="R157" s="18"/>
      <c r="S157" s="18"/>
      <c r="T157" s="18"/>
      <c r="U157" s="18"/>
      <c r="V157" s="18"/>
      <c r="W157" s="18"/>
      <c r="X157" s="18"/>
      <c r="Y157" s="18"/>
      <c r="Z157" s="18"/>
      <c r="AA157" s="18"/>
      <c r="AB157" s="41"/>
      <c r="AC157" s="41"/>
    </row>
    <row r="158" spans="1:29" ht="18" customHeight="1">
      <c r="A158" s="7"/>
      <c r="B158" s="3" t="s">
        <v>402</v>
      </c>
      <c r="C158" s="3"/>
      <c r="D158" s="3"/>
      <c r="E158" s="3"/>
      <c r="F158" s="3"/>
      <c r="G158" s="3"/>
      <c r="H158" s="1489" t="str">
        <f>項目一覧!$C$298</f>
        <v/>
      </c>
      <c r="I158" s="1489"/>
      <c r="J158" s="1489"/>
      <c r="K158" s="1489"/>
      <c r="L158" s="1489"/>
      <c r="M158" s="1489"/>
      <c r="N158" s="1489"/>
      <c r="O158" s="1489"/>
      <c r="P158" s="1489"/>
      <c r="Q158" s="1489"/>
      <c r="R158" s="1489"/>
      <c r="S158" s="1489"/>
      <c r="T158" s="1489"/>
      <c r="U158" s="1489"/>
      <c r="V158" s="1489"/>
      <c r="W158" s="1489"/>
      <c r="X158" s="1489"/>
      <c r="Y158" s="1489"/>
      <c r="Z158" s="1489"/>
      <c r="AA158" s="1489"/>
      <c r="AB158" s="1489"/>
      <c r="AC158" s="41"/>
    </row>
    <row r="159" spans="1:29" ht="18" customHeight="1">
      <c r="A159" s="7"/>
      <c r="B159" s="3" t="s">
        <v>401</v>
      </c>
      <c r="C159" s="3"/>
      <c r="D159" s="3"/>
      <c r="E159" s="3"/>
      <c r="F159" s="3"/>
      <c r="G159" s="3"/>
      <c r="H159" s="18" t="str">
        <f>項目一覧!$C$299</f>
        <v/>
      </c>
      <c r="I159" s="41"/>
      <c r="J159" s="18"/>
      <c r="K159" s="18"/>
      <c r="L159" s="18"/>
      <c r="M159" s="18"/>
      <c r="N159" s="18"/>
      <c r="O159" s="18"/>
      <c r="P159" s="18"/>
      <c r="Q159" s="18"/>
      <c r="R159" s="18"/>
      <c r="S159" s="18"/>
      <c r="T159" s="18"/>
      <c r="U159" s="18"/>
      <c r="V159" s="18"/>
      <c r="W159" s="18"/>
      <c r="X159" s="18"/>
      <c r="Y159" s="18"/>
      <c r="Z159" s="18"/>
      <c r="AA159" s="18"/>
      <c r="AB159" s="41"/>
      <c r="AC159" s="41"/>
    </row>
    <row r="160" spans="1:29" ht="17.25" customHeight="1">
      <c r="A160" s="7"/>
      <c r="B160" s="3" t="s">
        <v>417</v>
      </c>
      <c r="C160" s="3"/>
      <c r="D160" s="3"/>
      <c r="E160" s="3"/>
      <c r="F160" s="3"/>
      <c r="G160" s="3"/>
      <c r="H160" s="18" t="str">
        <f>項目一覧!$C$300</f>
        <v/>
      </c>
      <c r="I160" s="41"/>
      <c r="J160" s="18"/>
      <c r="K160" s="18"/>
      <c r="L160" s="18"/>
      <c r="M160" s="18"/>
      <c r="N160" s="18"/>
      <c r="O160" s="18"/>
      <c r="P160" s="18"/>
      <c r="Q160" s="18"/>
      <c r="R160" s="18"/>
      <c r="S160" s="18"/>
      <c r="T160" s="18"/>
      <c r="U160" s="18"/>
      <c r="V160" s="18"/>
      <c r="W160" s="18"/>
      <c r="X160" s="18"/>
      <c r="Y160" s="18"/>
      <c r="Z160" s="18"/>
      <c r="AA160" s="18"/>
      <c r="AB160" s="41"/>
      <c r="AC160" s="41"/>
    </row>
    <row r="161" spans="1:29" ht="18" customHeight="1">
      <c r="A161" s="7"/>
      <c r="B161" s="34" t="s">
        <v>416</v>
      </c>
      <c r="C161" s="3"/>
      <c r="D161" s="3"/>
      <c r="E161" s="3"/>
      <c r="F161" s="3"/>
      <c r="G161" s="3"/>
      <c r="H161" s="18"/>
      <c r="I161" s="1490" t="str">
        <f>項目一覧!$C$301</f>
        <v/>
      </c>
      <c r="J161" s="1490"/>
      <c r="K161" s="1490"/>
      <c r="L161" s="1490"/>
      <c r="M161" s="1490"/>
      <c r="N161" s="1490"/>
      <c r="O161" s="1490"/>
      <c r="P161" s="1490"/>
      <c r="Q161" s="1490"/>
      <c r="R161" s="1490"/>
      <c r="S161" s="1490"/>
      <c r="T161" s="1490"/>
      <c r="U161" s="1490"/>
      <c r="V161" s="1490"/>
      <c r="W161" s="1490"/>
      <c r="X161" s="1490"/>
      <c r="Y161" s="1490"/>
      <c r="Z161" s="1490"/>
      <c r="AA161" s="1490"/>
      <c r="AB161" s="1490"/>
      <c r="AC161" s="1490"/>
    </row>
    <row r="162" spans="1:29" ht="18" customHeight="1">
      <c r="A162" s="6"/>
      <c r="B162" s="3"/>
      <c r="C162" s="3"/>
      <c r="D162" s="3"/>
      <c r="E162" s="3"/>
      <c r="F162" s="3"/>
      <c r="G162" s="3"/>
      <c r="H162" s="18"/>
      <c r="I162" s="1490"/>
      <c r="J162" s="1490"/>
      <c r="K162" s="1490"/>
      <c r="L162" s="1490"/>
      <c r="M162" s="1490"/>
      <c r="N162" s="1490"/>
      <c r="O162" s="1490"/>
      <c r="P162" s="1490"/>
      <c r="Q162" s="1490"/>
      <c r="R162" s="1490"/>
      <c r="S162" s="1490"/>
      <c r="T162" s="1490"/>
      <c r="U162" s="1490"/>
      <c r="V162" s="1490"/>
      <c r="W162" s="1490"/>
      <c r="X162" s="1490"/>
      <c r="Y162" s="1490"/>
      <c r="Z162" s="1490"/>
      <c r="AA162" s="1490"/>
      <c r="AB162" s="1490"/>
      <c r="AC162" s="1490"/>
    </row>
    <row r="163" spans="1:29" ht="18" customHeight="1">
      <c r="A163" s="7"/>
      <c r="B163" s="3" t="s">
        <v>405</v>
      </c>
      <c r="C163" s="3"/>
      <c r="D163" s="3"/>
      <c r="E163" s="3"/>
      <c r="F163" s="3"/>
      <c r="G163" s="3"/>
      <c r="H163" s="18" t="str">
        <f>項目一覧!$C$302</f>
        <v/>
      </c>
      <c r="I163" s="41"/>
      <c r="J163" s="18"/>
      <c r="K163" s="18"/>
      <c r="L163" s="18"/>
      <c r="M163" s="18"/>
      <c r="N163" s="18"/>
      <c r="O163" s="18"/>
      <c r="P163" s="18"/>
      <c r="Q163" s="18"/>
      <c r="R163" s="18"/>
      <c r="S163" s="18"/>
      <c r="T163" s="18"/>
      <c r="U163" s="18"/>
      <c r="V163" s="18"/>
      <c r="W163" s="18"/>
      <c r="X163" s="18"/>
      <c r="Y163" s="18"/>
      <c r="Z163" s="18"/>
      <c r="AA163" s="18"/>
      <c r="AB163" s="41"/>
      <c r="AC163" s="41"/>
    </row>
    <row r="164" spans="1:29" ht="18" customHeight="1">
      <c r="A164" s="7"/>
      <c r="B164" s="3" t="s">
        <v>418</v>
      </c>
      <c r="C164" s="3"/>
      <c r="D164" s="3"/>
      <c r="E164" s="3"/>
      <c r="F164" s="3"/>
      <c r="G164" s="3"/>
      <c r="H164" s="18" t="str">
        <f>項目一覧!$C$303</f>
        <v/>
      </c>
      <c r="I164" s="41"/>
      <c r="J164" s="18"/>
      <c r="K164" s="18"/>
      <c r="L164" s="18"/>
      <c r="M164" s="18"/>
      <c r="N164" s="18"/>
      <c r="O164" s="18"/>
      <c r="P164" s="18"/>
      <c r="Q164" s="18"/>
      <c r="R164" s="18"/>
      <c r="S164" s="18"/>
      <c r="T164" s="18"/>
      <c r="U164" s="18"/>
      <c r="V164" s="18"/>
      <c r="W164" s="18"/>
      <c r="X164" s="18"/>
      <c r="Y164" s="18"/>
      <c r="Z164" s="18"/>
      <c r="AA164" s="18"/>
      <c r="AB164" s="41"/>
      <c r="AC164" s="41"/>
    </row>
    <row r="165" spans="1:29" ht="18" customHeight="1">
      <c r="A165" s="7"/>
      <c r="B165" s="3" t="s">
        <v>403</v>
      </c>
      <c r="C165" s="3"/>
      <c r="D165" s="3"/>
      <c r="E165" s="3"/>
      <c r="F165" s="3"/>
      <c r="G165" s="3"/>
      <c r="H165" s="18" t="str">
        <f>項目一覧!$C$304</f>
        <v/>
      </c>
      <c r="I165" s="41"/>
      <c r="J165" s="18"/>
      <c r="K165" s="18"/>
      <c r="L165" s="18"/>
      <c r="M165" s="18"/>
      <c r="N165" s="18"/>
      <c r="O165" s="18"/>
      <c r="P165" s="18"/>
      <c r="Q165" s="18"/>
      <c r="R165" s="18"/>
      <c r="S165" s="18"/>
      <c r="T165" s="18"/>
      <c r="U165" s="18"/>
      <c r="V165" s="18"/>
      <c r="W165" s="18"/>
      <c r="X165" s="18"/>
      <c r="Y165" s="18"/>
      <c r="Z165" s="18"/>
      <c r="AA165" s="18"/>
      <c r="AB165" s="41"/>
      <c r="AC165" s="41"/>
    </row>
    <row r="166" spans="1:29" ht="18" customHeight="1">
      <c r="A166" s="7"/>
      <c r="B166" s="3" t="s">
        <v>402</v>
      </c>
      <c r="C166" s="3"/>
      <c r="D166" s="3"/>
      <c r="E166" s="3"/>
      <c r="F166" s="3"/>
      <c r="G166" s="3"/>
      <c r="H166" s="1489" t="str">
        <f>項目一覧!$C$305</f>
        <v/>
      </c>
      <c r="I166" s="1489"/>
      <c r="J166" s="1489"/>
      <c r="K166" s="1489"/>
      <c r="L166" s="1489"/>
      <c r="M166" s="1489"/>
      <c r="N166" s="1489"/>
      <c r="O166" s="1489"/>
      <c r="P166" s="1489"/>
      <c r="Q166" s="1489"/>
      <c r="R166" s="1489"/>
      <c r="S166" s="1489"/>
      <c r="T166" s="1489"/>
      <c r="U166" s="1489"/>
      <c r="V166" s="1489"/>
      <c r="W166" s="1489"/>
      <c r="X166" s="1489"/>
      <c r="Y166" s="1489"/>
      <c r="Z166" s="1489"/>
      <c r="AA166" s="1489"/>
      <c r="AB166" s="1489"/>
      <c r="AC166" s="41"/>
    </row>
    <row r="167" spans="1:29" ht="18" customHeight="1">
      <c r="A167" s="7"/>
      <c r="B167" s="3" t="s">
        <v>401</v>
      </c>
      <c r="C167" s="3"/>
      <c r="D167" s="3"/>
      <c r="E167" s="3"/>
      <c r="F167" s="3"/>
      <c r="G167" s="3"/>
      <c r="H167" s="18" t="str">
        <f>項目一覧!$C$306</f>
        <v/>
      </c>
      <c r="I167" s="41"/>
      <c r="J167" s="18"/>
      <c r="K167" s="18"/>
      <c r="L167" s="18"/>
      <c r="M167" s="18"/>
      <c r="N167" s="18"/>
      <c r="O167" s="18"/>
      <c r="P167" s="18"/>
      <c r="Q167" s="18"/>
      <c r="R167" s="18"/>
      <c r="S167" s="18"/>
      <c r="T167" s="18"/>
      <c r="U167" s="18"/>
      <c r="V167" s="18"/>
      <c r="W167" s="18"/>
      <c r="X167" s="18"/>
      <c r="Y167" s="18"/>
      <c r="Z167" s="18"/>
      <c r="AA167" s="18"/>
      <c r="AB167" s="41"/>
      <c r="AC167" s="41"/>
    </row>
    <row r="168" spans="1:29" ht="17.25" customHeight="1">
      <c r="A168" s="7"/>
      <c r="B168" s="3" t="s">
        <v>417</v>
      </c>
      <c r="C168" s="3"/>
      <c r="D168" s="3"/>
      <c r="E168" s="3"/>
      <c r="F168" s="3"/>
      <c r="G168" s="3"/>
      <c r="H168" s="18" t="str">
        <f>項目一覧!$C$307</f>
        <v/>
      </c>
      <c r="I168" s="41"/>
      <c r="J168" s="18"/>
      <c r="K168" s="18"/>
      <c r="L168" s="18"/>
      <c r="M168" s="18"/>
      <c r="N168" s="18"/>
      <c r="O168" s="18"/>
      <c r="P168" s="18"/>
      <c r="Q168" s="18"/>
      <c r="R168" s="18"/>
      <c r="S168" s="18"/>
      <c r="T168" s="18"/>
      <c r="U168" s="18"/>
      <c r="V168" s="18"/>
      <c r="W168" s="18"/>
      <c r="X168" s="18"/>
      <c r="Y168" s="18"/>
      <c r="Z168" s="18"/>
      <c r="AA168" s="18"/>
      <c r="AB168" s="41"/>
      <c r="AC168" s="41"/>
    </row>
    <row r="169" spans="1:29" ht="18" customHeight="1">
      <c r="A169" s="7"/>
      <c r="B169" s="34" t="s">
        <v>416</v>
      </c>
      <c r="C169" s="3"/>
      <c r="D169" s="3"/>
      <c r="E169" s="3"/>
      <c r="F169" s="3"/>
      <c r="G169" s="3"/>
      <c r="H169" s="18"/>
      <c r="I169" s="1490" t="str">
        <f>項目一覧!$C$308</f>
        <v/>
      </c>
      <c r="J169" s="1490"/>
      <c r="K169" s="1490"/>
      <c r="L169" s="1490"/>
      <c r="M169" s="1490"/>
      <c r="N169" s="1490"/>
      <c r="O169" s="1490"/>
      <c r="P169" s="1490"/>
      <c r="Q169" s="1490"/>
      <c r="R169" s="1490"/>
      <c r="S169" s="1490"/>
      <c r="T169" s="1490"/>
      <c r="U169" s="1490"/>
      <c r="V169" s="1490"/>
      <c r="W169" s="1490"/>
      <c r="X169" s="1490"/>
      <c r="Y169" s="1490"/>
      <c r="Z169" s="1490"/>
      <c r="AA169" s="1490"/>
      <c r="AB169" s="1490"/>
      <c r="AC169" s="1490"/>
    </row>
    <row r="170" spans="1:29" ht="18" customHeight="1">
      <c r="A170" s="6"/>
      <c r="B170" s="3"/>
      <c r="C170" s="3"/>
      <c r="D170" s="3"/>
      <c r="E170" s="3"/>
      <c r="F170" s="3"/>
      <c r="G170" s="3"/>
      <c r="H170" s="18"/>
      <c r="I170" s="1490"/>
      <c r="J170" s="1490"/>
      <c r="K170" s="1490"/>
      <c r="L170" s="1490"/>
      <c r="M170" s="1490"/>
      <c r="N170" s="1490"/>
      <c r="O170" s="1490"/>
      <c r="P170" s="1490"/>
      <c r="Q170" s="1490"/>
      <c r="R170" s="1490"/>
      <c r="S170" s="1490"/>
      <c r="T170" s="1490"/>
      <c r="U170" s="1490"/>
      <c r="V170" s="1490"/>
      <c r="W170" s="1490"/>
      <c r="X170" s="1490"/>
      <c r="Y170" s="1490"/>
      <c r="Z170" s="1490"/>
      <c r="AA170" s="1490"/>
      <c r="AB170" s="1490"/>
      <c r="AC170" s="1490"/>
    </row>
    <row r="171" spans="1:29" ht="18" customHeight="1">
      <c r="A171" s="7"/>
      <c r="B171" s="3" t="s">
        <v>405</v>
      </c>
      <c r="C171" s="3"/>
      <c r="D171" s="3"/>
      <c r="E171" s="3"/>
      <c r="F171" s="3"/>
      <c r="G171" s="3"/>
      <c r="H171" s="18" t="str">
        <f>項目一覧!$C$309</f>
        <v/>
      </c>
      <c r="I171" s="41"/>
      <c r="J171" s="18"/>
      <c r="K171" s="18"/>
      <c r="L171" s="18"/>
      <c r="M171" s="18"/>
      <c r="N171" s="18"/>
      <c r="O171" s="18"/>
      <c r="P171" s="18"/>
      <c r="Q171" s="18"/>
      <c r="R171" s="18"/>
      <c r="S171" s="18"/>
      <c r="T171" s="18"/>
      <c r="U171" s="18"/>
      <c r="V171" s="18"/>
      <c r="W171" s="18"/>
      <c r="X171" s="18"/>
      <c r="Y171" s="18"/>
      <c r="Z171" s="18"/>
      <c r="AA171" s="18"/>
      <c r="AB171" s="41"/>
      <c r="AC171" s="41"/>
    </row>
    <row r="172" spans="1:29" ht="18" customHeight="1">
      <c r="A172" s="7"/>
      <c r="B172" s="3" t="s">
        <v>418</v>
      </c>
      <c r="C172" s="3"/>
      <c r="D172" s="3"/>
      <c r="E172" s="3"/>
      <c r="F172" s="3"/>
      <c r="G172" s="3"/>
      <c r="H172" s="18" t="str">
        <f>項目一覧!$C$310</f>
        <v/>
      </c>
      <c r="I172" s="41"/>
      <c r="J172" s="18"/>
      <c r="K172" s="18"/>
      <c r="L172" s="18"/>
      <c r="M172" s="18"/>
      <c r="N172" s="18"/>
      <c r="O172" s="18"/>
      <c r="P172" s="18"/>
      <c r="Q172" s="18"/>
      <c r="R172" s="18"/>
      <c r="S172" s="18"/>
      <c r="T172" s="18"/>
      <c r="U172" s="18"/>
      <c r="V172" s="18"/>
      <c r="W172" s="18"/>
      <c r="X172" s="18"/>
      <c r="Y172" s="18"/>
      <c r="Z172" s="18"/>
      <c r="AA172" s="18"/>
      <c r="AB172" s="41"/>
      <c r="AC172" s="41"/>
    </row>
    <row r="173" spans="1:29" ht="18" customHeight="1">
      <c r="A173" s="7"/>
      <c r="B173" s="3" t="s">
        <v>403</v>
      </c>
      <c r="C173" s="3"/>
      <c r="D173" s="3"/>
      <c r="E173" s="3"/>
      <c r="F173" s="3"/>
      <c r="G173" s="3"/>
      <c r="H173" s="18" t="str">
        <f>項目一覧!$C$311</f>
        <v/>
      </c>
      <c r="I173" s="41"/>
      <c r="J173" s="18"/>
      <c r="K173" s="18"/>
      <c r="L173" s="18"/>
      <c r="M173" s="18"/>
      <c r="N173" s="18"/>
      <c r="O173" s="18"/>
      <c r="P173" s="18"/>
      <c r="Q173" s="18"/>
      <c r="R173" s="18"/>
      <c r="S173" s="18"/>
      <c r="T173" s="18"/>
      <c r="U173" s="18"/>
      <c r="V173" s="18"/>
      <c r="W173" s="18"/>
      <c r="X173" s="18"/>
      <c r="Y173" s="18"/>
      <c r="Z173" s="18"/>
      <c r="AA173" s="18"/>
      <c r="AB173" s="41"/>
      <c r="AC173" s="41"/>
    </row>
    <row r="174" spans="1:29" ht="18" customHeight="1">
      <c r="A174" s="7"/>
      <c r="B174" s="3" t="s">
        <v>402</v>
      </c>
      <c r="C174" s="3"/>
      <c r="D174" s="3"/>
      <c r="E174" s="3"/>
      <c r="F174" s="3"/>
      <c r="G174" s="3"/>
      <c r="H174" s="1489" t="str">
        <f>項目一覧!$C$312</f>
        <v/>
      </c>
      <c r="I174" s="1489"/>
      <c r="J174" s="1489"/>
      <c r="K174" s="1489"/>
      <c r="L174" s="1489"/>
      <c r="M174" s="1489"/>
      <c r="N174" s="1489"/>
      <c r="O174" s="1489"/>
      <c r="P174" s="1489"/>
      <c r="Q174" s="1489"/>
      <c r="R174" s="1489"/>
      <c r="S174" s="1489"/>
      <c r="T174" s="1489"/>
      <c r="U174" s="1489"/>
      <c r="V174" s="1489"/>
      <c r="W174" s="1489"/>
      <c r="X174" s="1489"/>
      <c r="Y174" s="1489"/>
      <c r="Z174" s="1489"/>
      <c r="AA174" s="1489"/>
      <c r="AB174" s="1489"/>
      <c r="AC174" s="41"/>
    </row>
    <row r="175" spans="1:29" ht="18" customHeight="1">
      <c r="A175" s="7"/>
      <c r="B175" s="3" t="s">
        <v>401</v>
      </c>
      <c r="C175" s="3"/>
      <c r="D175" s="3"/>
      <c r="E175" s="3"/>
      <c r="F175" s="3"/>
      <c r="G175" s="3"/>
      <c r="H175" s="18" t="str">
        <f>項目一覧!$C$313</f>
        <v/>
      </c>
      <c r="I175" s="41"/>
      <c r="J175" s="18"/>
      <c r="K175" s="18"/>
      <c r="L175" s="18"/>
      <c r="M175" s="18"/>
      <c r="N175" s="18"/>
      <c r="O175" s="18"/>
      <c r="P175" s="18"/>
      <c r="Q175" s="18"/>
      <c r="R175" s="18"/>
      <c r="S175" s="18"/>
      <c r="T175" s="18"/>
      <c r="U175" s="18"/>
      <c r="V175" s="18"/>
      <c r="W175" s="18"/>
      <c r="X175" s="18"/>
      <c r="Y175" s="18"/>
      <c r="Z175" s="18"/>
      <c r="AA175" s="18"/>
      <c r="AB175" s="41"/>
      <c r="AC175" s="41"/>
    </row>
    <row r="176" spans="1:29" ht="17.25" customHeight="1">
      <c r="A176" s="7"/>
      <c r="B176" s="3" t="s">
        <v>417</v>
      </c>
      <c r="C176" s="3"/>
      <c r="D176" s="3"/>
      <c r="E176" s="3"/>
      <c r="F176" s="3"/>
      <c r="G176" s="3"/>
      <c r="H176" s="18" t="str">
        <f>項目一覧!$C$314</f>
        <v/>
      </c>
      <c r="I176" s="41"/>
      <c r="J176" s="18"/>
      <c r="K176" s="18"/>
      <c r="L176" s="18"/>
      <c r="M176" s="18"/>
      <c r="N176" s="18"/>
      <c r="O176" s="18"/>
      <c r="P176" s="18"/>
      <c r="Q176" s="18"/>
      <c r="R176" s="18"/>
      <c r="S176" s="18"/>
      <c r="T176" s="18"/>
      <c r="U176" s="18"/>
      <c r="V176" s="18"/>
      <c r="W176" s="18"/>
      <c r="X176" s="18"/>
      <c r="Y176" s="18"/>
      <c r="Z176" s="18"/>
      <c r="AA176" s="18"/>
      <c r="AB176" s="41"/>
      <c r="AC176" s="41"/>
    </row>
    <row r="177" spans="1:79" ht="18" customHeight="1">
      <c r="A177" s="7"/>
      <c r="B177" s="34" t="s">
        <v>416</v>
      </c>
      <c r="C177" s="3"/>
      <c r="D177" s="3"/>
      <c r="E177" s="3"/>
      <c r="F177" s="3"/>
      <c r="G177" s="3"/>
      <c r="H177" s="18"/>
      <c r="I177" s="1490" t="str">
        <f>項目一覧!$C$315</f>
        <v/>
      </c>
      <c r="J177" s="1490"/>
      <c r="K177" s="1490"/>
      <c r="L177" s="1490"/>
      <c r="M177" s="1490"/>
      <c r="N177" s="1490"/>
      <c r="O177" s="1490"/>
      <c r="P177" s="1490"/>
      <c r="Q177" s="1490"/>
      <c r="R177" s="1490"/>
      <c r="S177" s="1490"/>
      <c r="T177" s="1490"/>
      <c r="U177" s="1490"/>
      <c r="V177" s="1490"/>
      <c r="W177" s="1490"/>
      <c r="X177" s="1490"/>
      <c r="Y177" s="1490"/>
      <c r="Z177" s="1490"/>
      <c r="AA177" s="1490"/>
      <c r="AB177" s="1490"/>
      <c r="AC177" s="1490"/>
    </row>
    <row r="178" spans="1:79" ht="11.25" customHeight="1">
      <c r="A178" s="7"/>
      <c r="B178" s="3"/>
      <c r="C178" s="3"/>
      <c r="D178" s="3"/>
      <c r="E178" s="3"/>
      <c r="F178" s="3"/>
      <c r="G178" s="3"/>
      <c r="H178" s="18"/>
      <c r="I178" s="1513"/>
      <c r="J178" s="1513"/>
      <c r="K178" s="1513"/>
      <c r="L178" s="1513"/>
      <c r="M178" s="1513"/>
      <c r="N178" s="1513"/>
      <c r="O178" s="1513"/>
      <c r="P178" s="1513"/>
      <c r="Q178" s="1513"/>
      <c r="R178" s="1513"/>
      <c r="S178" s="1513"/>
      <c r="T178" s="1513"/>
      <c r="U178" s="1513"/>
      <c r="V178" s="1513"/>
      <c r="W178" s="1513"/>
      <c r="X178" s="1513"/>
      <c r="Y178" s="1513"/>
      <c r="Z178" s="1513"/>
      <c r="AA178" s="1513"/>
      <c r="AB178" s="1513"/>
      <c r="AC178" s="1513"/>
    </row>
    <row r="179" spans="1:79" ht="17.25" customHeight="1">
      <c r="A179" s="17" t="s">
        <v>649</v>
      </c>
      <c r="B179" s="16" t="s">
        <v>406</v>
      </c>
      <c r="C179" s="16"/>
      <c r="D179" s="16"/>
      <c r="E179" s="16"/>
      <c r="F179" s="16"/>
      <c r="G179" s="16"/>
      <c r="H179" s="16"/>
      <c r="J179" s="3"/>
      <c r="K179" s="3"/>
      <c r="L179" s="3"/>
      <c r="M179" s="3"/>
      <c r="N179" s="3"/>
      <c r="O179" s="3"/>
      <c r="P179" s="3"/>
      <c r="Q179" s="3"/>
      <c r="R179" s="3"/>
      <c r="S179" s="3"/>
      <c r="T179" s="3"/>
      <c r="U179" s="3"/>
      <c r="V179" s="3"/>
      <c r="W179" s="3"/>
      <c r="X179" s="3"/>
      <c r="Y179" s="3"/>
      <c r="Z179" s="3"/>
      <c r="AA179" s="3"/>
    </row>
    <row r="180" spans="1:79" ht="17.25" customHeight="1">
      <c r="A180" s="7"/>
      <c r="B180" s="3" t="s">
        <v>405</v>
      </c>
      <c r="C180" s="3"/>
      <c r="D180" s="3"/>
      <c r="E180" s="3"/>
      <c r="F180" s="18"/>
      <c r="G180" s="18"/>
      <c r="H180" s="18" t="str">
        <f>項目一覧!$C$55</f>
        <v/>
      </c>
      <c r="I180" s="41"/>
      <c r="J180" s="18"/>
      <c r="K180" s="18"/>
      <c r="L180" s="18"/>
      <c r="M180" s="18"/>
      <c r="N180" s="18"/>
      <c r="O180" s="18"/>
      <c r="P180" s="18"/>
      <c r="Q180" s="18"/>
      <c r="R180" s="18"/>
      <c r="S180" s="18"/>
      <c r="T180" s="18"/>
      <c r="U180" s="18"/>
      <c r="V180" s="18"/>
      <c r="W180" s="18"/>
      <c r="X180" s="18"/>
      <c r="Y180" s="18"/>
      <c r="Z180" s="18"/>
      <c r="AA180" s="18"/>
      <c r="AB180" s="41"/>
      <c r="AC180" s="41"/>
    </row>
    <row r="181" spans="1:79" ht="17.25" customHeight="1">
      <c r="A181" s="7"/>
      <c r="B181" s="3" t="s">
        <v>404</v>
      </c>
      <c r="C181" s="3"/>
      <c r="D181" s="3"/>
      <c r="E181" s="3"/>
      <c r="F181" s="18"/>
      <c r="G181" s="18"/>
      <c r="H181" s="43" t="str">
        <f>IF(項目一覧!$C$56=0,"","建設業の許可   ("&amp;項目一覧!$C$56&amp;")  第  （"&amp;項目一覧!$C$57&amp;"）　　 "&amp;項目一覧!C58&amp;"　号")</f>
        <v>建設業の許可   ()  第  （）　　 　号</v>
      </c>
      <c r="I181" s="41"/>
      <c r="J181" s="18"/>
      <c r="K181" s="18"/>
      <c r="L181" s="18"/>
      <c r="M181" s="18"/>
      <c r="N181" s="18"/>
      <c r="O181" s="18"/>
      <c r="P181" s="18"/>
      <c r="Q181" s="18"/>
      <c r="R181" s="18"/>
      <c r="S181" s="18"/>
      <c r="T181" s="18"/>
      <c r="U181" s="18"/>
      <c r="V181" s="18"/>
      <c r="W181" s="18"/>
      <c r="X181" s="18"/>
      <c r="Y181" s="18"/>
      <c r="Z181" s="18"/>
      <c r="AA181" s="18"/>
      <c r="AB181" s="41"/>
      <c r="AC181" s="41"/>
    </row>
    <row r="182" spans="1:79" ht="17.25" customHeight="1">
      <c r="A182" s="7"/>
      <c r="B182" s="3"/>
      <c r="C182" s="3"/>
      <c r="D182" s="3"/>
      <c r="E182" s="3"/>
      <c r="F182" s="18"/>
      <c r="G182" s="18"/>
      <c r="H182" s="18" t="str">
        <f>項目一覧!$C$59</f>
        <v/>
      </c>
      <c r="I182" s="41"/>
      <c r="J182" s="18"/>
      <c r="K182" s="18"/>
      <c r="L182" s="18"/>
      <c r="M182" s="18"/>
      <c r="N182" s="18"/>
      <c r="O182" s="18"/>
      <c r="P182" s="18"/>
      <c r="Q182" s="18"/>
      <c r="R182" s="18"/>
      <c r="S182" s="18"/>
      <c r="T182" s="18"/>
      <c r="U182" s="18"/>
      <c r="V182" s="18"/>
      <c r="W182" s="18"/>
      <c r="X182" s="18"/>
      <c r="Y182" s="18"/>
      <c r="Z182" s="18"/>
      <c r="AA182" s="18"/>
      <c r="AB182" s="41"/>
      <c r="AC182" s="41"/>
    </row>
    <row r="183" spans="1:79" ht="17.25" customHeight="1">
      <c r="A183" s="7"/>
      <c r="B183" s="3" t="s">
        <v>403</v>
      </c>
      <c r="C183" s="3"/>
      <c r="D183" s="3"/>
      <c r="E183" s="3"/>
      <c r="F183" s="18"/>
      <c r="G183" s="18"/>
      <c r="H183" s="18" t="str">
        <f>項目一覧!$C$60</f>
        <v/>
      </c>
      <c r="I183" s="41"/>
      <c r="J183" s="18"/>
      <c r="K183" s="18"/>
      <c r="L183" s="18"/>
      <c r="M183" s="18"/>
      <c r="N183" s="18"/>
      <c r="O183" s="18"/>
      <c r="P183" s="18"/>
      <c r="Q183" s="18"/>
      <c r="R183" s="18"/>
      <c r="S183" s="18"/>
      <c r="T183" s="18"/>
      <c r="U183" s="18"/>
      <c r="V183" s="18"/>
      <c r="W183" s="18"/>
      <c r="X183" s="18"/>
      <c r="Y183" s="18"/>
      <c r="Z183" s="18"/>
      <c r="AA183" s="18"/>
      <c r="AB183" s="41"/>
      <c r="AC183" s="41"/>
    </row>
    <row r="184" spans="1:79" ht="17.25" customHeight="1">
      <c r="A184" s="7"/>
      <c r="B184" s="3" t="s">
        <v>402</v>
      </c>
      <c r="C184" s="3"/>
      <c r="D184" s="3"/>
      <c r="E184" s="3"/>
      <c r="F184" s="18"/>
      <c r="G184" s="18"/>
      <c r="H184" s="1489" t="str">
        <f>項目一覧!$C$61</f>
        <v/>
      </c>
      <c r="I184" s="1489"/>
      <c r="J184" s="1489"/>
      <c r="K184" s="1489"/>
      <c r="L184" s="1489"/>
      <c r="M184" s="1489"/>
      <c r="N184" s="1489"/>
      <c r="O184" s="1489"/>
      <c r="P184" s="1489"/>
      <c r="Q184" s="1489"/>
      <c r="R184" s="1489"/>
      <c r="S184" s="1489"/>
      <c r="T184" s="1489"/>
      <c r="U184" s="1489"/>
      <c r="V184" s="1489"/>
      <c r="W184" s="1489"/>
      <c r="X184" s="1489"/>
      <c r="Y184" s="1489"/>
      <c r="Z184" s="1489"/>
      <c r="AA184" s="1489"/>
      <c r="AB184" s="1489"/>
      <c r="AC184" s="1489"/>
    </row>
    <row r="185" spans="1:79" ht="17.850000000000001" customHeight="1">
      <c r="A185" s="15"/>
      <c r="B185" s="15" t="s">
        <v>401</v>
      </c>
      <c r="C185" s="15"/>
      <c r="D185" s="15"/>
      <c r="E185" s="15"/>
      <c r="F185" s="27"/>
      <c r="G185" s="27"/>
      <c r="H185" s="27" t="str">
        <f>項目一覧!$C$62</f>
        <v/>
      </c>
      <c r="I185" s="41"/>
      <c r="J185" s="27"/>
      <c r="K185" s="27"/>
      <c r="L185" s="27"/>
      <c r="M185" s="27"/>
      <c r="N185" s="27"/>
      <c r="O185" s="27"/>
      <c r="P185" s="27"/>
      <c r="Q185" s="27"/>
      <c r="R185" s="27"/>
      <c r="S185" s="27"/>
      <c r="T185" s="27"/>
      <c r="U185" s="27"/>
      <c r="V185" s="27"/>
      <c r="W185" s="27"/>
      <c r="X185" s="27"/>
      <c r="Y185" s="27"/>
      <c r="Z185" s="27"/>
      <c r="AA185" s="27"/>
      <c r="AB185" s="39"/>
      <c r="AC185" s="41"/>
    </row>
    <row r="186" spans="1:79" ht="17.850000000000001" customHeight="1">
      <c r="A186" s="17" t="s">
        <v>649</v>
      </c>
      <c r="B186" s="16" t="s">
        <v>400</v>
      </c>
      <c r="C186" s="42"/>
      <c r="D186" s="42"/>
      <c r="E186" s="42"/>
      <c r="F186" s="1544" t="str">
        <f>項目一覧!$C$66</f>
        <v/>
      </c>
      <c r="G186" s="1544"/>
      <c r="H186" s="1544"/>
      <c r="I186" s="1544"/>
      <c r="J186" s="1544"/>
      <c r="K186" s="1544"/>
      <c r="L186" s="1544"/>
      <c r="M186" s="1544"/>
      <c r="N186" s="1544"/>
      <c r="O186" s="1544"/>
      <c r="P186" s="1544"/>
      <c r="Q186" s="1544"/>
      <c r="R186" s="1544"/>
      <c r="S186" s="1544"/>
      <c r="T186" s="1544"/>
      <c r="U186" s="1544"/>
      <c r="V186" s="1544"/>
      <c r="W186" s="1544"/>
      <c r="X186" s="1544"/>
      <c r="Y186" s="1544"/>
      <c r="Z186" s="1544"/>
      <c r="AA186" s="1544"/>
      <c r="AB186" s="157"/>
      <c r="AC186" s="41"/>
      <c r="AY186" s="114"/>
      <c r="AZ186" s="114"/>
      <c r="BA186" s="114"/>
      <c r="BB186" s="114"/>
      <c r="BC186" s="114"/>
    </row>
    <row r="187" spans="1:79" s="114" customFormat="1" ht="17.850000000000001" customHeight="1">
      <c r="A187" s="154"/>
      <c r="B187" s="30"/>
      <c r="C187" s="30"/>
      <c r="D187" s="30"/>
      <c r="E187" s="30"/>
      <c r="F187" s="1545"/>
      <c r="G187" s="1545"/>
      <c r="H187" s="1545"/>
      <c r="I187" s="1545"/>
      <c r="J187" s="1545"/>
      <c r="K187" s="1545"/>
      <c r="L187" s="1545"/>
      <c r="M187" s="1545"/>
      <c r="N187" s="1545"/>
      <c r="O187" s="1545"/>
      <c r="P187" s="1545"/>
      <c r="Q187" s="1545"/>
      <c r="R187" s="1545"/>
      <c r="S187" s="1545"/>
      <c r="T187" s="1545"/>
      <c r="U187" s="1545"/>
      <c r="V187" s="1545"/>
      <c r="W187" s="1545"/>
      <c r="X187" s="1545"/>
      <c r="Y187" s="1545"/>
      <c r="Z187" s="1545"/>
      <c r="AA187" s="1545"/>
      <c r="AB187" s="39"/>
      <c r="AC187" s="41"/>
      <c r="AD187" s="1"/>
      <c r="AE187" s="1"/>
      <c r="AF187" s="1"/>
      <c r="AG187" s="1"/>
      <c r="AH187" s="1"/>
      <c r="AI187" s="1"/>
      <c r="AJ187" s="1"/>
      <c r="AK187" s="1"/>
      <c r="AL187" s="1"/>
      <c r="AM187" s="1"/>
      <c r="AN187" s="1"/>
      <c r="AO187" s="1"/>
      <c r="AP187" s="1"/>
      <c r="AQ187" s="1"/>
      <c r="AR187" s="1"/>
      <c r="AS187" s="1"/>
      <c r="AT187" s="1"/>
      <c r="AU187" s="1"/>
      <c r="AV187" s="1"/>
      <c r="AW187" s="1"/>
      <c r="AX187" s="1"/>
    </row>
    <row r="188" spans="1:79" s="114" customFormat="1" ht="17.850000000000001" customHeight="1">
      <c r="A188" s="137" t="s">
        <v>648</v>
      </c>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
      <c r="A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row>
    <row r="189" spans="1:79" s="114" customFormat="1" ht="17.850000000000001" customHeight="1">
      <c r="A189" s="155"/>
      <c r="B189" s="156" t="s">
        <v>647</v>
      </c>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28"/>
      <c r="AC189" s="1"/>
      <c r="AF189" s="1"/>
      <c r="AG189" s="1"/>
      <c r="AH189" s="1"/>
      <c r="AI189" s="1"/>
      <c r="AJ189" s="1"/>
      <c r="AK189" s="1"/>
      <c r="AL189" s="1"/>
      <c r="AM189" s="1"/>
      <c r="AN189" s="1"/>
      <c r="AO189" s="1"/>
      <c r="AP189" s="1"/>
      <c r="AQ189" s="1"/>
      <c r="AR189" s="1"/>
      <c r="AS189" s="1"/>
      <c r="AT189" s="1"/>
      <c r="AU189" s="1"/>
      <c r="AV189" s="1"/>
      <c r="AW189" s="1"/>
      <c r="AX189" s="1"/>
      <c r="AY189" s="1"/>
      <c r="AZ189" s="1"/>
    </row>
    <row r="190" spans="1:79" s="114" customFormat="1" ht="17.850000000000001" customHeight="1">
      <c r="A190" s="6" t="s">
        <v>104</v>
      </c>
      <c r="B190" s="3" t="s">
        <v>646</v>
      </c>
      <c r="C190" s="3"/>
      <c r="D190" s="3"/>
      <c r="E190" s="3"/>
      <c r="F190" s="3"/>
      <c r="G190" s="3"/>
      <c r="H190" s="16"/>
      <c r="I190" s="3"/>
      <c r="J190" s="3"/>
      <c r="K190" s="3"/>
      <c r="L190" s="3"/>
      <c r="M190" s="3"/>
      <c r="N190" s="3"/>
      <c r="O190" s="3"/>
      <c r="P190" s="3"/>
      <c r="Q190" s="3"/>
      <c r="R190" s="3"/>
      <c r="S190" s="3"/>
      <c r="T190" s="3"/>
      <c r="U190" s="3"/>
      <c r="V190" s="3"/>
      <c r="W190" s="3"/>
      <c r="X190" s="3"/>
      <c r="Y190" s="3"/>
      <c r="Z190" s="3"/>
      <c r="AA190" s="3"/>
      <c r="AB190" s="3"/>
      <c r="AD190" s="1"/>
      <c r="AE190" s="1"/>
      <c r="AF190" s="1"/>
      <c r="AG190" s="1"/>
      <c r="AH190" s="1"/>
      <c r="AI190" s="1"/>
      <c r="AJ190" s="1"/>
      <c r="AK190" s="1"/>
      <c r="AL190" s="1"/>
      <c r="AM190" s="1"/>
      <c r="AN190" s="1"/>
      <c r="AO190" s="1"/>
      <c r="AP190" s="1"/>
      <c r="AQ190" s="1"/>
      <c r="AR190" s="1"/>
      <c r="AS190" s="1"/>
      <c r="AT190" s="1"/>
      <c r="AU190" s="1"/>
      <c r="AV190" s="1"/>
      <c r="AW190" s="1"/>
      <c r="AX190" s="1"/>
      <c r="AY190" s="1"/>
      <c r="AZ190" s="1"/>
    </row>
    <row r="191" spans="1:79" s="114" customFormat="1" ht="27" customHeight="1">
      <c r="A191" s="6"/>
      <c r="B191" s="195" t="s">
        <v>645</v>
      </c>
      <c r="C191" s="3"/>
      <c r="D191" s="3"/>
      <c r="E191" s="3"/>
      <c r="F191" s="1491" t="str">
        <f>IF(項目一覧!$C$69=0,"",IF(項目一覧!$C$71=0,項目一覧!$C$69&amp;項目一覧!$C$70,項目一覧!$C$69&amp;項目一覧!$C$70&amp;項目一覧!$C$71))</f>
        <v/>
      </c>
      <c r="G191" s="1491"/>
      <c r="H191" s="1491"/>
      <c r="I191" s="1491"/>
      <c r="J191" s="1491"/>
      <c r="K191" s="1491"/>
      <c r="L191" s="1491"/>
      <c r="M191" s="1491"/>
      <c r="N191" s="1491"/>
      <c r="O191" s="1491"/>
      <c r="P191" s="1491"/>
      <c r="Q191" s="1491"/>
      <c r="R191" s="1491"/>
      <c r="S191" s="1491"/>
      <c r="T191" s="1491"/>
      <c r="U191" s="1491"/>
      <c r="V191" s="1491"/>
      <c r="W191" s="1491"/>
      <c r="X191" s="1491"/>
      <c r="Y191" s="1491"/>
      <c r="Z191" s="1491"/>
      <c r="AA191" s="1491"/>
      <c r="AB191" s="1491"/>
    </row>
    <row r="192" spans="1:79" s="114" customFormat="1" ht="27" customHeight="1">
      <c r="A192" s="6"/>
      <c r="B192" s="195" t="s">
        <v>644</v>
      </c>
      <c r="C192" s="3"/>
      <c r="D192" s="3"/>
      <c r="E192" s="3"/>
      <c r="F192" s="1492" t="str">
        <f>IF(項目一覧!$C$72=0,"",IF(項目一覧!$C$74=0,項目一覧!$C$72&amp;項目一覧!$C$73,項目一覧!$C$72&amp;項目一覧!$C$73&amp;項目一覧!$C$74))</f>
        <v/>
      </c>
      <c r="G192" s="1492"/>
      <c r="H192" s="1492"/>
      <c r="I192" s="1492"/>
      <c r="J192" s="1492"/>
      <c r="K192" s="1492"/>
      <c r="L192" s="1492"/>
      <c r="M192" s="1492"/>
      <c r="N192" s="1492"/>
      <c r="O192" s="1492"/>
      <c r="P192" s="1492"/>
      <c r="Q192" s="1492"/>
      <c r="R192" s="1492"/>
      <c r="S192" s="1492"/>
      <c r="T192" s="1492"/>
      <c r="U192" s="1492"/>
      <c r="V192" s="1492"/>
      <c r="W192" s="1492"/>
      <c r="X192" s="1492"/>
      <c r="Y192" s="1492"/>
      <c r="Z192" s="1492"/>
      <c r="AA192" s="1492"/>
      <c r="AB192" s="1492"/>
    </row>
    <row r="193" spans="1:55" s="114" customFormat="1" ht="17.850000000000001" customHeight="1">
      <c r="A193" s="17" t="s">
        <v>104</v>
      </c>
      <c r="B193" s="16" t="s">
        <v>643</v>
      </c>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3"/>
    </row>
    <row r="194" spans="1:55" s="114" customFormat="1" ht="17.850000000000001" customHeight="1">
      <c r="A194" s="6"/>
      <c r="B194" s="3" t="s">
        <v>642</v>
      </c>
      <c r="C194" s="3"/>
      <c r="D194" s="3"/>
      <c r="E194" s="3"/>
      <c r="F194" s="3"/>
      <c r="G194" s="3"/>
      <c r="H194" s="3"/>
      <c r="I194" s="3"/>
      <c r="J194" s="3"/>
      <c r="K194" s="3"/>
      <c r="L194" s="3"/>
      <c r="M194" s="3"/>
      <c r="N194" s="3"/>
      <c r="O194" s="3"/>
      <c r="P194" s="3"/>
      <c r="Q194" s="3"/>
      <c r="R194" s="3" t="s">
        <v>116</v>
      </c>
      <c r="S194" s="1457">
        <f>$AK$194</f>
        <v>0</v>
      </c>
      <c r="T194" s="1457"/>
      <c r="U194" s="1457"/>
      <c r="V194" s="3" t="s">
        <v>115</v>
      </c>
      <c r="W194" s="5"/>
      <c r="X194" s="5"/>
      <c r="Y194" s="5"/>
      <c r="AA194" s="3"/>
      <c r="AB194" s="3"/>
      <c r="AC194" s="98"/>
      <c r="AE194" s="3" t="s">
        <v>641</v>
      </c>
      <c r="AK194" s="1637"/>
      <c r="AL194" s="1638"/>
      <c r="AM194" s="1638"/>
      <c r="AN194" s="1638"/>
      <c r="AO194" s="1638"/>
      <c r="AP194" s="1638"/>
      <c r="AQ194" s="1639"/>
    </row>
    <row r="195" spans="1:55" s="114" customFormat="1" ht="17.850000000000001" customHeight="1">
      <c r="A195" s="6"/>
      <c r="B195" s="3" t="s">
        <v>640</v>
      </c>
      <c r="C195" s="3"/>
      <c r="D195" s="3"/>
      <c r="E195" s="3"/>
      <c r="F195" s="3"/>
      <c r="G195" s="5" t="str">
        <f>IF(項目一覧!$D$116=TRUE,"■","□")</f>
        <v>□</v>
      </c>
      <c r="H195" s="3" t="s">
        <v>130</v>
      </c>
      <c r="I195" s="3"/>
      <c r="J195" s="5"/>
      <c r="K195" s="5" t="str">
        <f>IF(項目一覧!$E$116=TRUE,"■","□")</f>
        <v>□</v>
      </c>
      <c r="L195" s="3" t="s">
        <v>129</v>
      </c>
      <c r="M195" s="3"/>
      <c r="N195" s="3"/>
      <c r="O195" s="5" t="str">
        <f>IF(項目一覧!$F$116=TRUE,"■","□")</f>
        <v>□</v>
      </c>
      <c r="P195" s="3" t="s">
        <v>128</v>
      </c>
      <c r="Q195" s="3"/>
      <c r="R195" s="3"/>
      <c r="S195" s="5" t="str">
        <f>IF(項目一覧!$G$116=TRUE,"■","□")</f>
        <v>□</v>
      </c>
      <c r="T195" s="3" t="s">
        <v>127</v>
      </c>
      <c r="U195" s="3"/>
      <c r="W195" s="3"/>
      <c r="X195" s="3"/>
      <c r="Y195" s="3"/>
      <c r="Z195" s="3"/>
      <c r="AA195" s="3"/>
      <c r="AB195" s="3"/>
      <c r="AC195" s="1"/>
      <c r="AE195" s="3"/>
    </row>
    <row r="196" spans="1:55" s="114" customFormat="1" ht="17.850000000000001" customHeight="1">
      <c r="A196" s="3"/>
      <c r="B196" s="3"/>
      <c r="C196" s="3"/>
      <c r="D196" s="3"/>
      <c r="E196" s="3"/>
      <c r="F196" s="3"/>
      <c r="G196" s="5" t="str">
        <f>IF(項目一覧!$I$116=TRUE,"■","□")</f>
        <v>□</v>
      </c>
      <c r="H196" s="3" t="s">
        <v>125</v>
      </c>
      <c r="I196" s="3"/>
      <c r="J196" s="3"/>
      <c r="K196" s="3"/>
      <c r="L196" s="3"/>
      <c r="M196" s="5" t="str">
        <f>IF(項目一覧!$J$116=TRUE,"■","□")</f>
        <v>□</v>
      </c>
      <c r="N196" s="3" t="s">
        <v>124</v>
      </c>
      <c r="O196" s="3"/>
      <c r="P196" s="3"/>
      <c r="Q196" s="3"/>
      <c r="R196" s="3"/>
      <c r="S196" s="3"/>
      <c r="T196" s="5" t="s">
        <v>639</v>
      </c>
      <c r="U196" s="3" t="s">
        <v>638</v>
      </c>
      <c r="V196" s="3"/>
      <c r="W196" s="3"/>
      <c r="X196" s="3"/>
      <c r="Y196" s="3"/>
      <c r="Z196" s="3"/>
      <c r="AA196" s="3"/>
      <c r="AB196" s="3"/>
      <c r="AE196" s="3"/>
    </row>
    <row r="197" spans="1:55" s="114" customFormat="1" ht="17.850000000000001" customHeight="1">
      <c r="A197" s="3"/>
      <c r="B197" s="3" t="s">
        <v>637</v>
      </c>
      <c r="C197" s="3"/>
      <c r="D197" s="3"/>
      <c r="E197" s="3"/>
      <c r="F197" s="3"/>
      <c r="G197" s="5"/>
      <c r="H197" s="3"/>
      <c r="I197" s="3"/>
      <c r="J197" s="3"/>
      <c r="K197" s="3"/>
      <c r="L197" s="3"/>
      <c r="M197" s="5"/>
      <c r="N197" s="3"/>
      <c r="O197" s="3"/>
      <c r="P197" s="3"/>
      <c r="Q197" s="3"/>
      <c r="R197" s="3"/>
      <c r="S197" s="1543">
        <f>$AK$197</f>
        <v>0</v>
      </c>
      <c r="T197" s="1543"/>
      <c r="U197" s="1543"/>
      <c r="V197" s="1543"/>
      <c r="W197" s="1543"/>
      <c r="X197" s="1543"/>
      <c r="Y197" s="1543"/>
      <c r="Z197" s="1543"/>
      <c r="AA197" s="1543"/>
      <c r="AB197" s="15"/>
      <c r="AE197" s="3" t="s">
        <v>636</v>
      </c>
      <c r="AK197" s="1637"/>
      <c r="AL197" s="1638"/>
      <c r="AM197" s="1638"/>
      <c r="AN197" s="1638"/>
      <c r="AO197" s="1638"/>
      <c r="AP197" s="1638"/>
      <c r="AQ197" s="1638"/>
      <c r="AR197" s="1638"/>
      <c r="AS197" s="1639"/>
      <c r="AT197" s="1"/>
      <c r="AU197" s="1"/>
      <c r="AV197" s="1"/>
      <c r="AW197" s="1"/>
      <c r="AX197" s="1"/>
      <c r="AY197" s="1"/>
      <c r="AZ197" s="1"/>
      <c r="BA197" s="1"/>
      <c r="BB197" s="1"/>
    </row>
    <row r="198" spans="1:55" s="114" customFormat="1" ht="21" customHeight="1">
      <c r="A198" s="22" t="s">
        <v>104</v>
      </c>
      <c r="B198" s="20" t="s">
        <v>635</v>
      </c>
      <c r="C198" s="20"/>
      <c r="D198" s="20"/>
      <c r="E198" s="20"/>
      <c r="F198" s="20"/>
      <c r="G198" s="20"/>
      <c r="H198" s="20"/>
      <c r="I198" s="20"/>
      <c r="J198" s="20"/>
      <c r="K198" s="20"/>
      <c r="L198" s="20"/>
      <c r="M198" s="20" t="s">
        <v>116</v>
      </c>
      <c r="N198" s="1472">
        <f>$AK$198</f>
        <v>0</v>
      </c>
      <c r="O198" s="1472"/>
      <c r="P198" s="1472"/>
      <c r="Q198" s="1472"/>
      <c r="R198" s="1472"/>
      <c r="S198" s="1472"/>
      <c r="T198" s="1472"/>
      <c r="U198" s="1472"/>
      <c r="V198" s="20" t="s">
        <v>115</v>
      </c>
      <c r="W198" s="20"/>
      <c r="X198" s="20"/>
      <c r="Y198" s="20"/>
      <c r="Z198" s="20"/>
      <c r="AA198" s="20"/>
      <c r="AB198" s="15"/>
      <c r="AE198" s="3" t="s">
        <v>634</v>
      </c>
      <c r="AK198" s="1637"/>
      <c r="AL198" s="1638"/>
      <c r="AM198" s="1638"/>
      <c r="AN198" s="1638"/>
      <c r="AO198" s="1638"/>
      <c r="AP198" s="1638"/>
      <c r="AQ198" s="1638"/>
      <c r="AR198" s="1639"/>
      <c r="AS198" s="1"/>
      <c r="AT198" s="1"/>
      <c r="AU198" s="1"/>
      <c r="AV198" s="1"/>
      <c r="AW198" s="1"/>
      <c r="AX198" s="1"/>
      <c r="AY198" s="1"/>
      <c r="AZ198" s="1"/>
      <c r="BA198" s="1"/>
      <c r="BB198" s="1"/>
    </row>
    <row r="199" spans="1:55" s="114" customFormat="1" ht="21" customHeight="1">
      <c r="A199" s="22" t="s">
        <v>104</v>
      </c>
      <c r="B199" s="20" t="s">
        <v>633</v>
      </c>
      <c r="C199" s="20"/>
      <c r="D199" s="20"/>
      <c r="E199" s="20"/>
      <c r="F199" s="20"/>
      <c r="G199" s="20"/>
      <c r="H199" s="20"/>
      <c r="I199" s="20"/>
      <c r="J199" s="20" t="str">
        <f>IF(AK199="","","令和")</f>
        <v/>
      </c>
      <c r="K199" s="20"/>
      <c r="L199" s="22" t="str">
        <f>IF(AK199=0,"",IF(DATE(2019,5,1)&gt;AK199,YEAR(AK199)-1988,IF(YEAR(AK199)-2018=1,"元",YEAR(AK199)-2018)))</f>
        <v/>
      </c>
      <c r="M199" s="20" t="s">
        <v>624</v>
      </c>
      <c r="N199" s="20"/>
      <c r="O199" s="20" t="str">
        <f>IF(AK199=0,"",MONTH(AK199))</f>
        <v/>
      </c>
      <c r="P199" s="20" t="s">
        <v>623</v>
      </c>
      <c r="Q199" s="20"/>
      <c r="R199" s="20" t="str">
        <f>IF(AK199=0,"",DAY(AK199))</f>
        <v/>
      </c>
      <c r="S199" s="20" t="s">
        <v>622</v>
      </c>
      <c r="T199" s="20"/>
      <c r="U199" s="20"/>
      <c r="V199" s="20"/>
      <c r="W199" s="20"/>
      <c r="X199" s="20"/>
      <c r="Y199" s="20"/>
      <c r="Z199" s="20"/>
      <c r="AA199" s="20"/>
      <c r="AB199" s="15"/>
      <c r="AC199" s="3"/>
      <c r="AD199" s="3"/>
      <c r="AE199" s="3" t="s">
        <v>632</v>
      </c>
      <c r="AF199" s="3"/>
      <c r="AG199" s="1"/>
      <c r="AH199" s="1"/>
      <c r="AI199" s="1"/>
      <c r="AJ199" s="3"/>
      <c r="AK199" s="1650"/>
      <c r="AL199" s="1651"/>
      <c r="AM199" s="1651"/>
      <c r="AN199" s="1651"/>
      <c r="AO199" s="1652"/>
      <c r="AP199" s="1"/>
      <c r="AQ199" s="1"/>
      <c r="AR199" s="1"/>
      <c r="AS199" s="1"/>
      <c r="AT199" s="1"/>
      <c r="AU199" s="1"/>
      <c r="AV199" s="1"/>
      <c r="AW199" s="1"/>
      <c r="AX199" s="1"/>
      <c r="AY199" s="1"/>
      <c r="AZ199" s="1"/>
      <c r="BA199" s="1"/>
      <c r="BB199" s="1"/>
    </row>
    <row r="200" spans="1:55" s="114" customFormat="1" ht="21" customHeight="1">
      <c r="A200" s="22" t="s">
        <v>104</v>
      </c>
      <c r="B200" s="20" t="s">
        <v>631</v>
      </c>
      <c r="C200" s="20"/>
      <c r="D200" s="20"/>
      <c r="E200" s="20"/>
      <c r="F200" s="20"/>
      <c r="G200" s="20"/>
      <c r="H200" s="20"/>
      <c r="I200" s="20"/>
      <c r="J200" s="1680">
        <f>$AK$200</f>
        <v>0</v>
      </c>
      <c r="K200" s="1680"/>
      <c r="L200" s="1680"/>
      <c r="M200" s="1680"/>
      <c r="N200" s="1680"/>
      <c r="O200" s="1680"/>
      <c r="P200" s="1680"/>
      <c r="Q200" s="1680"/>
      <c r="R200" s="1680"/>
      <c r="S200" s="1680"/>
      <c r="T200" s="1680"/>
      <c r="U200" s="1680"/>
      <c r="V200" s="1680"/>
      <c r="W200" s="1680"/>
      <c r="X200" s="1680"/>
      <c r="Y200" s="1680"/>
      <c r="Z200" s="1680"/>
      <c r="AA200" s="1680"/>
      <c r="AB200" s="15"/>
      <c r="AE200" s="3" t="s">
        <v>630</v>
      </c>
      <c r="AK200" s="1637"/>
      <c r="AL200" s="1638"/>
      <c r="AM200" s="1638"/>
      <c r="AN200" s="1638"/>
      <c r="AO200" s="1638"/>
      <c r="AP200" s="1638"/>
      <c r="AQ200" s="1638"/>
      <c r="AR200" s="1638"/>
      <c r="AS200" s="1638"/>
      <c r="AT200" s="1638"/>
      <c r="AU200" s="1638"/>
      <c r="AV200" s="1638"/>
      <c r="AW200" s="1638"/>
      <c r="AX200" s="1638"/>
      <c r="AY200" s="1638"/>
      <c r="AZ200" s="1638"/>
      <c r="BA200" s="1638"/>
      <c r="BB200" s="1639"/>
    </row>
    <row r="201" spans="1:55" s="114" customFormat="1" ht="21" customHeight="1">
      <c r="A201" s="22" t="s">
        <v>104</v>
      </c>
      <c r="B201" s="20" t="s">
        <v>629</v>
      </c>
      <c r="C201" s="20"/>
      <c r="D201" s="20"/>
      <c r="E201" s="20"/>
      <c r="F201" s="20"/>
      <c r="G201" s="20"/>
      <c r="H201" s="20"/>
      <c r="I201" s="20"/>
      <c r="J201" s="20" t="str">
        <f>IF(AK201="","","令和")</f>
        <v/>
      </c>
      <c r="K201" s="20"/>
      <c r="L201" s="20" t="str">
        <f>IF(AK201=0,"",IF(DATE(2019,5,1)&gt;AK201,YEAR(AK201)-1988,IF(YEAR(AK201)-2018=1,"元",YEAR(AK201)-2018)))</f>
        <v/>
      </c>
      <c r="M201" s="20" t="s">
        <v>624</v>
      </c>
      <c r="N201" s="20"/>
      <c r="O201" s="20" t="str">
        <f>IF(AK201=0,"",MONTH(AK201))</f>
        <v/>
      </c>
      <c r="P201" s="20" t="s">
        <v>623</v>
      </c>
      <c r="Q201" s="20"/>
      <c r="R201" s="20" t="str">
        <f>IF(AK201=0,"",DAY(AK201))</f>
        <v/>
      </c>
      <c r="S201" s="20" t="s">
        <v>622</v>
      </c>
      <c r="T201" s="20"/>
      <c r="U201" s="20"/>
      <c r="V201" s="20"/>
      <c r="W201" s="20"/>
      <c r="X201" s="20"/>
      <c r="Y201" s="20"/>
      <c r="Z201" s="20"/>
      <c r="AA201" s="20"/>
      <c r="AB201" s="15"/>
      <c r="AE201" s="3" t="s">
        <v>628</v>
      </c>
      <c r="AF201" s="3"/>
      <c r="AG201" s="1"/>
      <c r="AH201" s="1"/>
      <c r="AI201" s="1"/>
      <c r="AJ201" s="3"/>
      <c r="AK201" s="1650"/>
      <c r="AL201" s="1651"/>
      <c r="AM201" s="1651"/>
      <c r="AN201" s="1651"/>
      <c r="AO201" s="1652"/>
      <c r="AP201" s="1"/>
      <c r="AQ201" s="1"/>
      <c r="AR201" s="1"/>
      <c r="AS201" s="1"/>
      <c r="AT201" s="1"/>
      <c r="AU201" s="1"/>
      <c r="AV201" s="1"/>
      <c r="AW201" s="1"/>
      <c r="AX201" s="1"/>
      <c r="AY201" s="1"/>
      <c r="AZ201" s="1"/>
      <c r="BA201" s="1"/>
      <c r="BB201" s="1"/>
    </row>
    <row r="202" spans="1:55" s="114" customFormat="1" ht="21" customHeight="1">
      <c r="A202" s="22" t="s">
        <v>104</v>
      </c>
      <c r="B202" s="20" t="s">
        <v>627</v>
      </c>
      <c r="C202" s="20"/>
      <c r="D202" s="20"/>
      <c r="E202" s="20"/>
      <c r="F202" s="20"/>
      <c r="G202" s="20"/>
      <c r="H202" s="20"/>
      <c r="I202" s="20"/>
      <c r="J202" s="20" t="str">
        <f>IF(AK202="","","令和")</f>
        <v/>
      </c>
      <c r="K202" s="20"/>
      <c r="L202" s="20" t="str">
        <f>IF(AK202=0,"",IF(DATE(2019,5,1)&gt;AK202,YEAR(AK202)-1988,IF(YEAR(AK202)-2018=1,"元",YEAR(AK202)-2018)))</f>
        <v/>
      </c>
      <c r="M202" s="20" t="s">
        <v>624</v>
      </c>
      <c r="N202" s="20"/>
      <c r="O202" s="20" t="str">
        <f>IF(AK202=0,"",MONTH(AK202))</f>
        <v/>
      </c>
      <c r="P202" s="20" t="s">
        <v>623</v>
      </c>
      <c r="Q202" s="20"/>
      <c r="R202" s="20" t="str">
        <f>IF(AK202=0,"",DAY(AK202))</f>
        <v/>
      </c>
      <c r="S202" s="20" t="s">
        <v>622</v>
      </c>
      <c r="T202" s="20"/>
      <c r="U202" s="20"/>
      <c r="V202" s="20"/>
      <c r="W202" s="20"/>
      <c r="X202" s="20"/>
      <c r="Y202" s="20"/>
      <c r="Z202" s="20"/>
      <c r="AA202" s="20"/>
      <c r="AB202" s="15"/>
      <c r="AE202" s="3" t="s">
        <v>626</v>
      </c>
      <c r="AF202" s="3"/>
      <c r="AG202" s="1"/>
      <c r="AH202" s="1"/>
      <c r="AI202" s="1"/>
      <c r="AJ202" s="3"/>
      <c r="AK202" s="1650"/>
      <c r="AL202" s="1651"/>
      <c r="AM202" s="1651"/>
      <c r="AN202" s="1651"/>
      <c r="AO202" s="1652"/>
    </row>
    <row r="203" spans="1:55" s="114" customFormat="1" ht="17.850000000000001" customHeight="1">
      <c r="A203" s="6" t="s">
        <v>104</v>
      </c>
      <c r="B203" s="3" t="s">
        <v>625</v>
      </c>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E203" s="3"/>
    </row>
    <row r="204" spans="1:55" s="114" customFormat="1" ht="17.850000000000001" customHeight="1">
      <c r="A204" s="3"/>
      <c r="B204" s="3" t="s">
        <v>617</v>
      </c>
      <c r="C204" s="3"/>
      <c r="D204" s="3"/>
      <c r="E204" s="3"/>
      <c r="F204" s="3"/>
      <c r="G204" s="3"/>
      <c r="H204" s="3"/>
      <c r="I204" s="3"/>
      <c r="J204" s="3"/>
      <c r="K204" s="3"/>
      <c r="L204" s="3"/>
      <c r="M204" s="3"/>
      <c r="N204" s="3"/>
      <c r="O204" s="1489">
        <f>INDEX(値一覧項目!$O$2:$O$16,$AU$204)</f>
        <v>0</v>
      </c>
      <c r="P204" s="1489"/>
      <c r="Q204" s="1489"/>
      <c r="R204" s="1489"/>
      <c r="S204" s="1489"/>
      <c r="T204" s="1489"/>
      <c r="U204" s="1489"/>
      <c r="V204" s="1489"/>
      <c r="W204" s="1489"/>
      <c r="X204" s="1489"/>
      <c r="Y204" s="3"/>
      <c r="Z204" s="3"/>
      <c r="AA204" s="3"/>
      <c r="AB204" s="3"/>
      <c r="AE204" s="3" t="s">
        <v>608</v>
      </c>
      <c r="AU204" s="129">
        <v>1</v>
      </c>
    </row>
    <row r="205" spans="1:55" s="114" customFormat="1" ht="17.850000000000001" customHeight="1">
      <c r="A205" s="3"/>
      <c r="B205" s="3" t="s">
        <v>681</v>
      </c>
      <c r="C205" s="3"/>
      <c r="D205" s="3"/>
      <c r="E205" s="3"/>
      <c r="F205" s="3"/>
      <c r="G205" s="3"/>
      <c r="H205" s="3"/>
      <c r="I205" s="3"/>
      <c r="J205" s="3"/>
      <c r="K205" s="3"/>
      <c r="L205" s="3"/>
      <c r="M205" s="3"/>
      <c r="N205" s="3"/>
      <c r="O205" s="3" t="str">
        <f>IF(AK205="","","令和")</f>
        <v/>
      </c>
      <c r="P205" s="3"/>
      <c r="Q205" s="3" t="str">
        <f>IF(AK205=0,"",IF(DATE(2019,5,1)&gt;AK205,YEAR(AK205)-1988,IF(YEAR(AK205)-2018=1,"元",YEAR(AK205)-2018)))</f>
        <v/>
      </c>
      <c r="R205" s="3" t="s">
        <v>624</v>
      </c>
      <c r="S205" s="3"/>
      <c r="T205" s="3" t="str">
        <f>IF(AK205=0,"",MONTH(AK205))</f>
        <v/>
      </c>
      <c r="U205" s="3" t="s">
        <v>623</v>
      </c>
      <c r="V205" s="3"/>
      <c r="W205" s="3" t="str">
        <f>IF(AK205=0,"",DAY(AK205))</f>
        <v/>
      </c>
      <c r="X205" s="3" t="s">
        <v>622</v>
      </c>
      <c r="Y205" s="3"/>
      <c r="Z205" s="3"/>
      <c r="AA205" s="3"/>
      <c r="AB205" s="3"/>
      <c r="AE205" s="3" t="s">
        <v>621</v>
      </c>
      <c r="AK205" s="1650"/>
      <c r="AL205" s="1651"/>
      <c r="AM205" s="1651"/>
      <c r="AN205" s="1651"/>
      <c r="AO205" s="1652"/>
      <c r="AP205" s="1"/>
      <c r="AQ205" s="1"/>
    </row>
    <row r="206" spans="1:55" s="114" customFormat="1" ht="17.850000000000001" customHeight="1">
      <c r="A206" s="3"/>
      <c r="B206" s="3" t="s">
        <v>620</v>
      </c>
      <c r="C206" s="3"/>
      <c r="D206" s="3"/>
      <c r="E206" s="3"/>
      <c r="F206" s="3"/>
      <c r="G206" s="3"/>
      <c r="H206" s="3"/>
      <c r="I206" s="3"/>
      <c r="J206" s="15"/>
      <c r="K206" s="3"/>
      <c r="L206" s="15"/>
      <c r="M206" s="3"/>
      <c r="N206" s="3"/>
      <c r="O206" s="1555">
        <f>$AK$206</f>
        <v>0</v>
      </c>
      <c r="P206" s="1677"/>
      <c r="Q206" s="1677"/>
      <c r="R206" s="1677"/>
      <c r="S206" s="1677"/>
      <c r="T206" s="1677"/>
      <c r="U206" s="1677"/>
      <c r="V206" s="3" t="s">
        <v>680</v>
      </c>
      <c r="W206" s="3"/>
      <c r="X206" s="3"/>
      <c r="Y206" s="3"/>
      <c r="Z206" s="3"/>
      <c r="AA206" s="3"/>
      <c r="AB206" s="15"/>
      <c r="AE206" s="3" t="s">
        <v>619</v>
      </c>
      <c r="AK206" s="1674"/>
      <c r="AL206" s="1675"/>
      <c r="AM206" s="1675"/>
      <c r="AN206" s="1675"/>
      <c r="AO206" s="1675"/>
      <c r="AP206" s="1675"/>
      <c r="AQ206" s="1676"/>
    </row>
    <row r="207" spans="1:55" s="114" customFormat="1" ht="17.850000000000001" customHeight="1">
      <c r="A207" s="17" t="s">
        <v>104</v>
      </c>
      <c r="B207" s="16" t="s">
        <v>618</v>
      </c>
      <c r="C207" s="16"/>
      <c r="D207" s="16"/>
      <c r="E207" s="16"/>
      <c r="F207" s="16"/>
      <c r="G207" s="16"/>
      <c r="H207" s="16"/>
      <c r="I207" s="16"/>
      <c r="K207" s="16" t="s">
        <v>606</v>
      </c>
      <c r="L207" s="1546">
        <f>INDEX(値一覧項目!$R$2:$R$7,$BC$207)</f>
        <v>0</v>
      </c>
      <c r="M207" s="1546"/>
      <c r="N207" s="1546"/>
      <c r="O207" s="1546"/>
      <c r="P207" s="1546"/>
      <c r="Q207" s="1546"/>
      <c r="R207" s="1546"/>
      <c r="S207" s="63" t="s">
        <v>605</v>
      </c>
      <c r="T207" s="63" t="s">
        <v>606</v>
      </c>
      <c r="U207" s="1546">
        <f>INDEX(値一覧項目!$R$2:$R$7,$BC$208)</f>
        <v>0</v>
      </c>
      <c r="V207" s="1546"/>
      <c r="W207" s="1546"/>
      <c r="X207" s="1546"/>
      <c r="Y207" s="1546"/>
      <c r="Z207" s="1546"/>
      <c r="AA207" s="1546"/>
      <c r="AB207" s="16" t="s">
        <v>605</v>
      </c>
      <c r="AE207" s="112" t="s">
        <v>679</v>
      </c>
      <c r="BC207" s="114">
        <v>1</v>
      </c>
    </row>
    <row r="208" spans="1:55" s="114" customFormat="1" ht="17.850000000000001" customHeight="1">
      <c r="A208" s="6"/>
      <c r="B208" s="3" t="s">
        <v>617</v>
      </c>
      <c r="C208" s="3"/>
      <c r="D208" s="3"/>
      <c r="E208" s="3"/>
      <c r="F208" s="3"/>
      <c r="G208" s="3"/>
      <c r="H208" s="3"/>
      <c r="I208" s="3"/>
      <c r="K208" s="3" t="s">
        <v>606</v>
      </c>
      <c r="L208" s="1541">
        <f>INDEX(値一覧項目!$O$2:$O$16,$AU$208)</f>
        <v>0</v>
      </c>
      <c r="M208" s="1541"/>
      <c r="N208" s="1541"/>
      <c r="O208" s="1541"/>
      <c r="P208" s="1541"/>
      <c r="Q208" s="1541"/>
      <c r="R208" s="1541"/>
      <c r="S208" s="18" t="s">
        <v>605</v>
      </c>
      <c r="T208" s="18" t="s">
        <v>606</v>
      </c>
      <c r="U208" s="1541">
        <f>INDEX(値一覧項目!$O$2:$O$16,$AU$212)</f>
        <v>0</v>
      </c>
      <c r="V208" s="1541"/>
      <c r="W208" s="1541"/>
      <c r="X208" s="1541"/>
      <c r="Y208" s="1541"/>
      <c r="Z208" s="1541"/>
      <c r="AA208" s="1541"/>
      <c r="AB208" s="3" t="s">
        <v>605</v>
      </c>
      <c r="AE208" s="3" t="s">
        <v>608</v>
      </c>
      <c r="AU208" s="114">
        <v>1</v>
      </c>
      <c r="BC208" s="114">
        <v>1</v>
      </c>
    </row>
    <row r="209" spans="1:58" s="114" customFormat="1" ht="17.850000000000001" customHeight="1">
      <c r="A209" s="6"/>
      <c r="B209" s="3" t="s">
        <v>616</v>
      </c>
      <c r="C209" s="3"/>
      <c r="D209" s="3"/>
      <c r="E209" s="3"/>
      <c r="F209" s="3"/>
      <c r="G209" s="3"/>
      <c r="H209" s="3"/>
      <c r="I209" s="3"/>
      <c r="K209" s="3" t="s">
        <v>606</v>
      </c>
      <c r="L209" s="1457">
        <f>$AK$209</f>
        <v>0</v>
      </c>
      <c r="M209" s="1457"/>
      <c r="N209" s="1457"/>
      <c r="O209" s="1457"/>
      <c r="P209" s="1457"/>
      <c r="Q209" s="1457"/>
      <c r="R209" s="1457"/>
      <c r="S209" s="18" t="s">
        <v>605</v>
      </c>
      <c r="T209" s="18" t="s">
        <v>606</v>
      </c>
      <c r="U209" s="1457">
        <f>$AT$209</f>
        <v>0</v>
      </c>
      <c r="V209" s="1457"/>
      <c r="W209" s="1457"/>
      <c r="X209" s="1457"/>
      <c r="Y209" s="1457"/>
      <c r="Z209" s="1457"/>
      <c r="AA209" s="1457"/>
      <c r="AB209" s="3" t="s">
        <v>605</v>
      </c>
      <c r="AE209" s="3" t="s">
        <v>615</v>
      </c>
      <c r="AK209" s="1637"/>
      <c r="AL209" s="1638"/>
      <c r="AM209" s="1638"/>
      <c r="AN209" s="1638"/>
      <c r="AO209" s="1638"/>
      <c r="AP209" s="1638"/>
      <c r="AQ209" s="1638"/>
      <c r="AR209" s="1639"/>
      <c r="AT209" s="1637"/>
      <c r="AU209" s="1638"/>
      <c r="AV209" s="1638"/>
      <c r="AW209" s="1638"/>
      <c r="AX209" s="1638"/>
      <c r="AY209" s="1638"/>
      <c r="AZ209" s="1638"/>
      <c r="BA209" s="1639"/>
      <c r="BC209" s="114">
        <v>1</v>
      </c>
    </row>
    <row r="210" spans="1:58" s="114" customFormat="1" ht="17.850000000000001" customHeight="1">
      <c r="A210" s="6"/>
      <c r="B210" s="3" t="s">
        <v>614</v>
      </c>
      <c r="C210" s="3"/>
      <c r="D210" s="3"/>
      <c r="E210" s="3"/>
      <c r="F210" s="3"/>
      <c r="G210" s="3"/>
      <c r="H210" s="3"/>
      <c r="I210" s="3"/>
      <c r="K210" s="3" t="s">
        <v>606</v>
      </c>
      <c r="L210" s="1457">
        <f>$AK$210</f>
        <v>0</v>
      </c>
      <c r="M210" s="1457"/>
      <c r="N210" s="1457"/>
      <c r="O210" s="1457"/>
      <c r="P210" s="1457"/>
      <c r="Q210" s="1457"/>
      <c r="R210" s="1457"/>
      <c r="S210" s="18" t="s">
        <v>605</v>
      </c>
      <c r="T210" s="18" t="s">
        <v>606</v>
      </c>
      <c r="U210" s="1457">
        <f>$AT$210</f>
        <v>0</v>
      </c>
      <c r="V210" s="1457"/>
      <c r="W210" s="1457"/>
      <c r="X210" s="1457"/>
      <c r="Y210" s="1457"/>
      <c r="Z210" s="1457"/>
      <c r="AA210" s="1457"/>
      <c r="AB210" s="3" t="s">
        <v>605</v>
      </c>
      <c r="AE210" s="114" t="s">
        <v>613</v>
      </c>
      <c r="AK210" s="1637"/>
      <c r="AL210" s="1638"/>
      <c r="AM210" s="1638"/>
      <c r="AN210" s="1638"/>
      <c r="AO210" s="1638"/>
      <c r="AP210" s="1638"/>
      <c r="AQ210" s="1638"/>
      <c r="AR210" s="1639"/>
      <c r="AS210" s="1"/>
      <c r="AT210" s="1637"/>
      <c r="AU210" s="1638"/>
      <c r="AV210" s="1638"/>
      <c r="AW210" s="1638"/>
      <c r="AX210" s="1638"/>
      <c r="AY210" s="1638"/>
      <c r="AZ210" s="1638"/>
      <c r="BA210" s="1639"/>
      <c r="BB210" s="1"/>
      <c r="BC210" s="114">
        <v>1</v>
      </c>
    </row>
    <row r="211" spans="1:58" s="114" customFormat="1" ht="17.850000000000001" customHeight="1">
      <c r="A211" s="6"/>
      <c r="B211" s="3" t="s">
        <v>612</v>
      </c>
      <c r="C211" s="3"/>
      <c r="D211" s="3"/>
      <c r="E211" s="3"/>
      <c r="F211" s="3"/>
      <c r="G211" s="3"/>
      <c r="H211" s="3"/>
      <c r="I211" s="3"/>
      <c r="K211" s="15" t="s">
        <v>606</v>
      </c>
      <c r="L211" s="1679" t="str">
        <f>IF(AK211="","",IF(DATE(2019,5,1)&gt;AK211,AK211,"令和"&amp;IF(YEAR(AK211)-2018=1,"元",YEAR(AK211)-2018)&amp;"年"&amp;MONTH(AK211)&amp;"月"&amp;DAY(AK211)&amp;"日"))</f>
        <v/>
      </c>
      <c r="M211" s="1679"/>
      <c r="N211" s="1679"/>
      <c r="O211" s="1679"/>
      <c r="P211" s="1679"/>
      <c r="Q211" s="1679"/>
      <c r="R211" s="1679"/>
      <c r="S211" s="27" t="s">
        <v>605</v>
      </c>
      <c r="T211" s="27" t="s">
        <v>606</v>
      </c>
      <c r="U211" s="1679" t="str">
        <f>IF(AT211="","",IF(DATE(2019,5,1)&gt;AT211,AT211,"令和"&amp;IF(YEAR(AT211)-2018=1,"元",YEAR(AT211)-2018)&amp;"年"&amp;MONTH(AT211)&amp;"月"&amp;DAY(AT211)&amp;"日"))</f>
        <v/>
      </c>
      <c r="V211" s="1679"/>
      <c r="W211" s="1679"/>
      <c r="X211" s="1679"/>
      <c r="Y211" s="1679"/>
      <c r="Z211" s="1679"/>
      <c r="AA211" s="1679"/>
      <c r="AB211" s="15" t="s">
        <v>605</v>
      </c>
      <c r="AE211" s="114" t="s">
        <v>611</v>
      </c>
      <c r="AK211" s="1650"/>
      <c r="AL211" s="1651"/>
      <c r="AM211" s="1651"/>
      <c r="AN211" s="1651"/>
      <c r="AO211" s="1652"/>
      <c r="AP211" s="1"/>
      <c r="AQ211" s="1"/>
      <c r="AR211" s="1"/>
      <c r="AS211" s="1"/>
      <c r="AT211" s="1650"/>
      <c r="AU211" s="1651"/>
      <c r="AV211" s="1651"/>
      <c r="AW211" s="1651"/>
      <c r="AX211" s="1652"/>
      <c r="AY211" s="1"/>
      <c r="AZ211" s="1"/>
      <c r="BA211" s="1"/>
      <c r="BB211" s="1"/>
      <c r="BC211" s="114">
        <v>1</v>
      </c>
    </row>
    <row r="212" spans="1:58" s="114" customFormat="1" ht="17.850000000000001" customHeight="1">
      <c r="A212" s="17" t="s">
        <v>104</v>
      </c>
      <c r="B212" s="16" t="s">
        <v>610</v>
      </c>
      <c r="C212" s="16"/>
      <c r="D212" s="16"/>
      <c r="E212" s="16"/>
      <c r="F212" s="16"/>
      <c r="G212" s="16"/>
      <c r="H212" s="16"/>
      <c r="I212" s="16"/>
      <c r="J212" s="16"/>
      <c r="K212" s="16" t="s">
        <v>606</v>
      </c>
      <c r="L212" s="1546">
        <f>INDEX(値一覧項目!$R$2:$R$7,$BC$209)</f>
        <v>0</v>
      </c>
      <c r="M212" s="1546"/>
      <c r="N212" s="1546"/>
      <c r="O212" s="1546"/>
      <c r="P212" s="1546"/>
      <c r="Q212" s="1546"/>
      <c r="R212" s="1546"/>
      <c r="S212" s="63" t="s">
        <v>605</v>
      </c>
      <c r="T212" s="63" t="s">
        <v>606</v>
      </c>
      <c r="U212" s="1546">
        <f>INDEX(値一覧項目!$R$2:$R$7,$BC$210)</f>
        <v>0</v>
      </c>
      <c r="V212" s="1546"/>
      <c r="W212" s="1546"/>
      <c r="X212" s="1546"/>
      <c r="Y212" s="1546"/>
      <c r="Z212" s="1546"/>
      <c r="AA212" s="1546"/>
      <c r="AB212" s="3" t="s">
        <v>605</v>
      </c>
      <c r="AE212" s="112" t="s">
        <v>678</v>
      </c>
      <c r="AU212" s="114">
        <v>1</v>
      </c>
    </row>
    <row r="213" spans="1:58" s="114" customFormat="1" ht="17.850000000000001" customHeight="1">
      <c r="A213" s="6"/>
      <c r="B213" s="3" t="s">
        <v>609</v>
      </c>
      <c r="C213" s="3"/>
      <c r="D213" s="3"/>
      <c r="E213" s="3"/>
      <c r="F213" s="3"/>
      <c r="G213" s="3"/>
      <c r="H213" s="3"/>
      <c r="I213" s="3"/>
      <c r="J213" s="3"/>
      <c r="K213" s="3" t="s">
        <v>606</v>
      </c>
      <c r="L213" s="1541">
        <f>INDEX(値一覧項目!$O$2:$O$16,$AU$213)</f>
        <v>0</v>
      </c>
      <c r="M213" s="1541"/>
      <c r="N213" s="1541"/>
      <c r="O213" s="1541"/>
      <c r="P213" s="1541"/>
      <c r="Q213" s="1541"/>
      <c r="R213" s="1541"/>
      <c r="S213" s="18" t="s">
        <v>605</v>
      </c>
      <c r="T213" s="18" t="s">
        <v>606</v>
      </c>
      <c r="U213" s="1541">
        <f>INDEX(値一覧項目!$O$2:$O$16,$BC$211)</f>
        <v>0</v>
      </c>
      <c r="V213" s="1541"/>
      <c r="W213" s="1541"/>
      <c r="X213" s="1541"/>
      <c r="Y213" s="1541"/>
      <c r="Z213" s="1541"/>
      <c r="AA213" s="1541"/>
      <c r="AB213" s="3" t="s">
        <v>605</v>
      </c>
      <c r="AE213" s="3" t="s">
        <v>608</v>
      </c>
      <c r="AU213" s="129">
        <v>1</v>
      </c>
    </row>
    <row r="214" spans="1:58" s="114" customFormat="1" ht="17.850000000000001" customHeight="1">
      <c r="A214" s="6"/>
      <c r="B214" s="3" t="s">
        <v>607</v>
      </c>
      <c r="C214" s="3"/>
      <c r="D214" s="3"/>
      <c r="E214" s="3"/>
      <c r="F214" s="3"/>
      <c r="G214" s="3"/>
      <c r="H214" s="3"/>
      <c r="I214" s="3"/>
      <c r="J214" s="3"/>
      <c r="K214" s="3" t="s">
        <v>606</v>
      </c>
      <c r="L214" s="1679" t="str">
        <f>IF(AK214="","",IF(DATE(2019,5,1)&gt;AK214,AK214,"令和"&amp;IF(YEAR(AK214)-2018=1,"元",YEAR(AK214)-2018)&amp;"年"&amp;MONTH(AK214)&amp;"月"&amp;DAY(AK214)&amp;"日"))</f>
        <v/>
      </c>
      <c r="M214" s="1679"/>
      <c r="N214" s="1679"/>
      <c r="O214" s="1679"/>
      <c r="P214" s="1679"/>
      <c r="Q214" s="1679"/>
      <c r="R214" s="1679"/>
      <c r="S214" s="27" t="s">
        <v>605</v>
      </c>
      <c r="T214" s="27" t="s">
        <v>606</v>
      </c>
      <c r="U214" s="1679" t="str">
        <f>IF(AT214="","",IF(DATE(2019,5,1)&gt;AT214,AT214,"令和"&amp;IF(YEAR(AT214)-2018=1,"元",YEAR(AT214)-2018)&amp;"年"&amp;MONTH(AT214)&amp;"月"&amp;DAY(AT214)&amp;"日"))</f>
        <v/>
      </c>
      <c r="V214" s="1679"/>
      <c r="W214" s="1679"/>
      <c r="X214" s="1679"/>
      <c r="Y214" s="1679"/>
      <c r="Z214" s="1679"/>
      <c r="AA214" s="1679"/>
      <c r="AB214" s="15" t="s">
        <v>605</v>
      </c>
      <c r="AE214" s="3" t="s">
        <v>604</v>
      </c>
      <c r="AK214" s="1650"/>
      <c r="AL214" s="1651"/>
      <c r="AM214" s="1651"/>
      <c r="AN214" s="1651"/>
      <c r="AO214" s="1652"/>
      <c r="AP214" s="1"/>
      <c r="AQ214" s="1"/>
      <c r="AR214" s="1"/>
      <c r="AS214" s="1"/>
      <c r="AT214" s="1650"/>
      <c r="AU214" s="1651"/>
      <c r="AV214" s="1651"/>
      <c r="AW214" s="1651"/>
      <c r="AX214" s="1652"/>
      <c r="AY214" s="1"/>
      <c r="AZ214" s="1"/>
      <c r="BA214" s="1"/>
      <c r="BB214" s="1"/>
      <c r="BC214" s="1"/>
      <c r="BD214" s="1"/>
      <c r="BE214" s="1"/>
      <c r="BF214" s="1"/>
    </row>
    <row r="215" spans="1:58" s="114" customFormat="1" ht="17.850000000000001" customHeight="1">
      <c r="A215" s="17" t="s">
        <v>104</v>
      </c>
      <c r="B215" s="16" t="s">
        <v>603</v>
      </c>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3"/>
      <c r="AK215" s="1"/>
      <c r="AL215" s="1"/>
      <c r="AM215" s="1"/>
      <c r="AN215" s="1"/>
      <c r="AO215" s="1"/>
      <c r="AP215" s="1"/>
      <c r="AQ215" s="1"/>
      <c r="AR215" s="1"/>
      <c r="AS215" s="1"/>
      <c r="AT215" s="1"/>
      <c r="AU215" s="1"/>
      <c r="AV215" s="1"/>
      <c r="AW215" s="1"/>
      <c r="AX215" s="1"/>
      <c r="AY215" s="1"/>
      <c r="AZ215" s="1"/>
      <c r="BA215" s="1"/>
      <c r="BB215" s="1"/>
      <c r="BC215" s="1"/>
      <c r="BD215" s="1"/>
      <c r="BE215" s="1"/>
      <c r="BF215" s="1"/>
    </row>
    <row r="216" spans="1:58" s="114" customFormat="1" ht="17.850000000000001" customHeight="1">
      <c r="A216" s="6"/>
      <c r="B216" s="3" t="s">
        <v>602</v>
      </c>
      <c r="K216" s="1678">
        <f>$AK$216</f>
        <v>0</v>
      </c>
      <c r="L216" s="1678"/>
      <c r="M216" s="1678"/>
      <c r="N216" s="1678"/>
      <c r="O216" s="1678"/>
      <c r="P216" s="1678"/>
      <c r="Q216" s="1678"/>
      <c r="R216" s="1678"/>
      <c r="S216" s="1678"/>
      <c r="T216" s="1678"/>
      <c r="U216" s="1678"/>
      <c r="V216" s="1678"/>
      <c r="W216" s="1678"/>
      <c r="X216" s="1678"/>
      <c r="Y216" s="1678"/>
      <c r="Z216" s="1678"/>
      <c r="AA216" s="1678"/>
      <c r="AE216" s="114" t="s">
        <v>601</v>
      </c>
      <c r="AK216" s="1637"/>
      <c r="AL216" s="1638"/>
      <c r="AM216" s="1638"/>
      <c r="AN216" s="1638"/>
      <c r="AO216" s="1638"/>
      <c r="AP216" s="1638"/>
      <c r="AQ216" s="1638"/>
      <c r="AR216" s="1638"/>
      <c r="AS216" s="1638"/>
      <c r="AT216" s="1638"/>
      <c r="AU216" s="1638"/>
      <c r="AV216" s="1638"/>
      <c r="AW216" s="1638"/>
      <c r="AX216" s="1638"/>
      <c r="AY216" s="1638"/>
      <c r="AZ216" s="1638"/>
      <c r="BA216" s="1639"/>
      <c r="BB216" s="1"/>
      <c r="BC216" s="1"/>
      <c r="BD216" s="1"/>
      <c r="BE216" s="1"/>
      <c r="BF216" s="1"/>
    </row>
    <row r="217" spans="1:58" s="114" customFormat="1" ht="17.850000000000001" customHeight="1">
      <c r="A217" s="6"/>
      <c r="B217" s="3" t="s">
        <v>600</v>
      </c>
      <c r="K217" s="1673">
        <f>$AK$217</f>
        <v>0</v>
      </c>
      <c r="L217" s="1673"/>
      <c r="M217" s="1673"/>
      <c r="N217" s="1673"/>
      <c r="O217" s="1673"/>
      <c r="P217" s="1673"/>
      <c r="Q217" s="1673"/>
      <c r="R217" s="1673"/>
      <c r="S217" s="1673"/>
      <c r="T217" s="1673"/>
      <c r="U217" s="1673"/>
      <c r="V217" s="1673"/>
      <c r="W217" s="1673"/>
      <c r="X217" s="1673"/>
      <c r="Y217" s="1673"/>
      <c r="Z217" s="1673"/>
      <c r="AA217" s="1673"/>
      <c r="AB217" s="154"/>
      <c r="AE217" s="114" t="s">
        <v>599</v>
      </c>
      <c r="AK217" s="1637"/>
      <c r="AL217" s="1638"/>
      <c r="AM217" s="1638"/>
      <c r="AN217" s="1638"/>
      <c r="AO217" s="1638"/>
      <c r="AP217" s="1638"/>
      <c r="AQ217" s="1638"/>
      <c r="AR217" s="1638"/>
      <c r="AS217" s="1638"/>
      <c r="AT217" s="1638"/>
      <c r="AU217" s="1638"/>
      <c r="AV217" s="1638"/>
      <c r="AW217" s="1638"/>
      <c r="AX217" s="1638"/>
      <c r="AY217" s="1638"/>
      <c r="AZ217" s="1638"/>
      <c r="BA217" s="1639"/>
      <c r="BB217" s="1"/>
      <c r="BC217" s="1"/>
      <c r="BD217" s="1"/>
      <c r="BE217" s="1"/>
      <c r="BF217" s="1"/>
    </row>
    <row r="218" spans="1:58" s="114" customFormat="1" ht="17.850000000000001" customHeight="1">
      <c r="A218" s="17" t="s">
        <v>104</v>
      </c>
      <c r="B218" s="16" t="s">
        <v>598</v>
      </c>
      <c r="C218" s="153"/>
      <c r="D218" s="153"/>
      <c r="E218" s="153"/>
      <c r="F218" s="153"/>
      <c r="G218" s="153"/>
      <c r="H218" s="153"/>
      <c r="I218" s="153"/>
      <c r="J218" s="153"/>
      <c r="K218" s="164"/>
      <c r="L218" s="164"/>
      <c r="M218" s="164"/>
      <c r="N218" s="164"/>
      <c r="O218" s="164"/>
      <c r="P218" s="164"/>
      <c r="Q218" s="164"/>
      <c r="R218" s="164"/>
      <c r="S218" s="164"/>
      <c r="T218" s="164"/>
      <c r="U218" s="164"/>
      <c r="V218" s="164"/>
      <c r="W218" s="164"/>
      <c r="X218" s="164"/>
      <c r="Y218" s="164"/>
      <c r="Z218" s="164"/>
      <c r="AA218" s="164"/>
      <c r="AK218" s="1"/>
      <c r="AL218" s="1"/>
      <c r="AM218" s="1"/>
      <c r="AN218" s="1"/>
      <c r="AO218" s="1"/>
      <c r="AP218" s="1"/>
      <c r="AQ218" s="1"/>
      <c r="AR218" s="1"/>
      <c r="AS218" s="1"/>
      <c r="AT218" s="1"/>
      <c r="AU218" s="1"/>
      <c r="AV218" s="1"/>
      <c r="AW218" s="1"/>
      <c r="AX218" s="1"/>
      <c r="AY218" s="1"/>
      <c r="AZ218" s="1"/>
      <c r="BA218" s="1"/>
      <c r="BB218" s="1"/>
      <c r="BC218" s="1"/>
      <c r="BD218" s="1"/>
      <c r="BE218" s="1"/>
      <c r="BF218" s="1"/>
    </row>
    <row r="219" spans="1:58" s="114" customFormat="1" ht="17.850000000000001" customHeight="1">
      <c r="A219" s="6"/>
      <c r="F219" s="1464" t="str">
        <f>IF($AK$219="","",$AK$219)</f>
        <v/>
      </c>
      <c r="G219" s="1464"/>
      <c r="H219" s="1464"/>
      <c r="I219" s="1464"/>
      <c r="J219" s="1464"/>
      <c r="K219" s="1464"/>
      <c r="L219" s="1464"/>
      <c r="M219" s="1464"/>
      <c r="N219" s="1464"/>
      <c r="O219" s="1464"/>
      <c r="P219" s="1464"/>
      <c r="Q219" s="1464"/>
      <c r="R219" s="1464"/>
      <c r="S219" s="1464"/>
      <c r="T219" s="1464"/>
      <c r="U219" s="1464"/>
      <c r="V219" s="1464"/>
      <c r="W219" s="1464"/>
      <c r="X219" s="1464"/>
      <c r="Y219" s="1464"/>
      <c r="Z219" s="1464"/>
      <c r="AA219" s="1464"/>
      <c r="AE219" s="114" t="s">
        <v>597</v>
      </c>
      <c r="AK219" s="1697"/>
      <c r="AL219" s="1698"/>
      <c r="AM219" s="1698"/>
      <c r="AN219" s="1698"/>
      <c r="AO219" s="1698"/>
      <c r="AP219" s="1698"/>
      <c r="AQ219" s="1698"/>
      <c r="AR219" s="1698"/>
      <c r="AS219" s="1698"/>
      <c r="AT219" s="1698"/>
      <c r="AU219" s="1698"/>
      <c r="AV219" s="1698"/>
      <c r="AW219" s="1698"/>
      <c r="AX219" s="1698"/>
      <c r="AY219" s="1698"/>
      <c r="AZ219" s="1698"/>
      <c r="BA219" s="1698"/>
      <c r="BB219" s="1698"/>
      <c r="BC219" s="1698"/>
      <c r="BD219" s="1698"/>
      <c r="BE219" s="1698"/>
      <c r="BF219" s="1699"/>
    </row>
    <row r="220" spans="1:58" s="114" customFormat="1" ht="17.850000000000001" customHeight="1">
      <c r="F220" s="1464"/>
      <c r="G220" s="1464"/>
      <c r="H220" s="1464"/>
      <c r="I220" s="1464"/>
      <c r="J220" s="1464"/>
      <c r="K220" s="1464"/>
      <c r="L220" s="1464"/>
      <c r="M220" s="1464"/>
      <c r="N220" s="1464"/>
      <c r="O220" s="1464"/>
      <c r="P220" s="1464"/>
      <c r="Q220" s="1464"/>
      <c r="R220" s="1464"/>
      <c r="S220" s="1464"/>
      <c r="T220" s="1464"/>
      <c r="U220" s="1464"/>
      <c r="V220" s="1464"/>
      <c r="W220" s="1464"/>
      <c r="X220" s="1464"/>
      <c r="Y220" s="1464"/>
      <c r="Z220" s="1464"/>
      <c r="AA220" s="1464"/>
      <c r="AK220" s="1700"/>
      <c r="AL220" s="1701"/>
      <c r="AM220" s="1701"/>
      <c r="AN220" s="1701"/>
      <c r="AO220" s="1701"/>
      <c r="AP220" s="1701"/>
      <c r="AQ220" s="1701"/>
      <c r="AR220" s="1701"/>
      <c r="AS220" s="1701"/>
      <c r="AT220" s="1701"/>
      <c r="AU220" s="1701"/>
      <c r="AV220" s="1701"/>
      <c r="AW220" s="1701"/>
      <c r="AX220" s="1701"/>
      <c r="AY220" s="1701"/>
      <c r="AZ220" s="1701"/>
      <c r="BA220" s="1701"/>
      <c r="BB220" s="1701"/>
      <c r="BC220" s="1701"/>
      <c r="BD220" s="1701"/>
      <c r="BE220" s="1701"/>
      <c r="BF220" s="1702"/>
    </row>
    <row r="221" spans="1:58" s="114" customFormat="1" ht="17.850000000000001" customHeight="1">
      <c r="F221" s="1465"/>
      <c r="G221" s="1465"/>
      <c r="H221" s="1465"/>
      <c r="I221" s="1465"/>
      <c r="J221" s="1465"/>
      <c r="K221" s="1465"/>
      <c r="L221" s="1465"/>
      <c r="M221" s="1465"/>
      <c r="N221" s="1465"/>
      <c r="O221" s="1465"/>
      <c r="P221" s="1465"/>
      <c r="Q221" s="1465"/>
      <c r="R221" s="1465"/>
      <c r="S221" s="1465"/>
      <c r="T221" s="1465"/>
      <c r="U221" s="1465"/>
      <c r="V221" s="1465"/>
      <c r="W221" s="1465"/>
      <c r="X221" s="1465"/>
      <c r="Y221" s="1465"/>
      <c r="Z221" s="1465"/>
      <c r="AA221" s="1465"/>
      <c r="AB221" s="154"/>
      <c r="AD221" s="1"/>
      <c r="AE221" s="1"/>
      <c r="AF221" s="1"/>
      <c r="AG221" s="1"/>
      <c r="AH221" s="1"/>
      <c r="AI221" s="1"/>
      <c r="AJ221" s="1"/>
      <c r="AK221" s="1703"/>
      <c r="AL221" s="1704"/>
      <c r="AM221" s="1704"/>
      <c r="AN221" s="1704"/>
      <c r="AO221" s="1704"/>
      <c r="AP221" s="1704"/>
      <c r="AQ221" s="1704"/>
      <c r="AR221" s="1704"/>
      <c r="AS221" s="1704"/>
      <c r="AT221" s="1704"/>
      <c r="AU221" s="1704"/>
      <c r="AV221" s="1704"/>
      <c r="AW221" s="1704"/>
      <c r="AX221" s="1704"/>
      <c r="AY221" s="1704"/>
      <c r="AZ221" s="1704"/>
      <c r="BA221" s="1704"/>
      <c r="BB221" s="1704"/>
      <c r="BC221" s="1704"/>
      <c r="BD221" s="1704"/>
      <c r="BE221" s="1704"/>
      <c r="BF221" s="1705"/>
    </row>
    <row r="222" spans="1:58" ht="17.850000000000001" customHeight="1">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c r="AA222" s="153"/>
      <c r="AB222" s="114"/>
      <c r="AC222" s="114"/>
    </row>
    <row r="223" spans="1:58">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row>
    <row r="224" spans="1:58">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row>
    <row r="225" spans="1:31" ht="17.2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row>
    <row r="226" spans="1:31" ht="11.25" customHeight="1">
      <c r="AE226" s="163"/>
    </row>
    <row r="227" spans="1:31" ht="17.25" customHeight="1">
      <c r="A227" s="137" t="s">
        <v>550</v>
      </c>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c r="AA227" s="137"/>
      <c r="AE227" s="152" t="s">
        <v>596</v>
      </c>
    </row>
    <row r="228" spans="1:31" s="2" customFormat="1" ht="17.25" customHeight="1">
      <c r="A228" s="2" t="s">
        <v>595</v>
      </c>
    </row>
    <row r="229" spans="1:31" ht="17.100000000000001" customHeight="1">
      <c r="A229" s="151"/>
      <c r="B229" s="50"/>
      <c r="C229" s="50"/>
      <c r="D229" s="50"/>
      <c r="E229" s="109"/>
      <c r="F229" s="1691" t="s">
        <v>594</v>
      </c>
      <c r="G229" s="1692"/>
      <c r="H229" s="1693"/>
      <c r="I229" s="1685" t="s">
        <v>593</v>
      </c>
      <c r="J229" s="1686"/>
      <c r="K229" s="1686"/>
      <c r="L229" s="1686"/>
      <c r="M229" s="1687"/>
      <c r="N229" s="1691" t="s">
        <v>592</v>
      </c>
      <c r="O229" s="1692"/>
      <c r="P229" s="1693"/>
      <c r="Q229" s="1691" t="s">
        <v>677</v>
      </c>
      <c r="R229" s="1692"/>
      <c r="S229" s="1692"/>
      <c r="T229" s="1692"/>
      <c r="U229" s="1693"/>
      <c r="V229" s="1691" t="s">
        <v>590</v>
      </c>
      <c r="W229" s="1692"/>
      <c r="X229" s="1692"/>
      <c r="Y229" s="1693"/>
      <c r="Z229" s="1706" t="s">
        <v>676</v>
      </c>
      <c r="AA229" s="1707"/>
      <c r="AB229" s="1707"/>
      <c r="AC229" s="1708"/>
    </row>
    <row r="230" spans="1:31" ht="17.100000000000001" customHeight="1">
      <c r="A230" s="131"/>
      <c r="E230" s="105"/>
      <c r="F230" s="1694"/>
      <c r="G230" s="1695"/>
      <c r="H230" s="1696"/>
      <c r="I230" s="1498"/>
      <c r="J230" s="1499"/>
      <c r="K230" s="1499"/>
      <c r="L230" s="1499"/>
      <c r="M230" s="1500"/>
      <c r="N230" s="1694"/>
      <c r="O230" s="1695"/>
      <c r="P230" s="1696"/>
      <c r="Q230" s="1694"/>
      <c r="R230" s="1695"/>
      <c r="S230" s="1695"/>
      <c r="T230" s="1695"/>
      <c r="U230" s="1696"/>
      <c r="V230" s="1694"/>
      <c r="W230" s="1695"/>
      <c r="X230" s="1695"/>
      <c r="Y230" s="1696"/>
      <c r="Z230" s="1694"/>
      <c r="AA230" s="1695"/>
      <c r="AB230" s="1695"/>
      <c r="AC230" s="1696"/>
    </row>
    <row r="231" spans="1:31" ht="17.100000000000001" customHeight="1">
      <c r="A231" s="131"/>
      <c r="E231" s="105"/>
      <c r="F231" s="1682"/>
      <c r="G231" s="1683"/>
      <c r="H231" s="1684"/>
      <c r="I231" s="1501"/>
      <c r="J231" s="1502"/>
      <c r="K231" s="1502"/>
      <c r="L231" s="1502"/>
      <c r="M231" s="1503"/>
      <c r="N231" s="1682"/>
      <c r="O231" s="1683"/>
      <c r="P231" s="1684"/>
      <c r="Q231" s="1682"/>
      <c r="R231" s="1683"/>
      <c r="S231" s="1683"/>
      <c r="T231" s="1683"/>
      <c r="U231" s="1684"/>
      <c r="V231" s="1682"/>
      <c r="W231" s="1683"/>
      <c r="X231" s="1683"/>
      <c r="Y231" s="1684"/>
      <c r="Z231" s="1682"/>
      <c r="AA231" s="1683"/>
      <c r="AB231" s="1683"/>
      <c r="AC231" s="1684"/>
    </row>
    <row r="232" spans="1:31" ht="17.100000000000001" customHeight="1">
      <c r="A232" s="1742" t="s">
        <v>588</v>
      </c>
      <c r="B232" s="1743"/>
      <c r="C232" s="1743"/>
      <c r="D232" s="1743"/>
      <c r="E232" s="1744"/>
      <c r="F232" s="1751"/>
      <c r="G232" s="1734"/>
      <c r="H232" s="1735"/>
      <c r="I232" s="1712"/>
      <c r="J232" s="1713"/>
      <c r="K232" s="1713"/>
      <c r="L232" s="1713"/>
      <c r="M232" s="1714"/>
      <c r="N232" s="1712"/>
      <c r="O232" s="1713"/>
      <c r="P232" s="1714"/>
      <c r="Q232" s="1712"/>
      <c r="R232" s="1713"/>
      <c r="S232" s="1713"/>
      <c r="T232" s="1713"/>
      <c r="U232" s="1714"/>
      <c r="V232" s="1712"/>
      <c r="W232" s="1713"/>
      <c r="X232" s="1713"/>
      <c r="Y232" s="1714"/>
      <c r="Z232" s="1721"/>
      <c r="AA232" s="1722"/>
      <c r="AB232" s="1722"/>
      <c r="AC232" s="1723"/>
    </row>
    <row r="233" spans="1:31" ht="17.100000000000001" customHeight="1">
      <c r="A233" s="1745"/>
      <c r="B233" s="1746"/>
      <c r="C233" s="1746"/>
      <c r="D233" s="1746"/>
      <c r="E233" s="1747"/>
      <c r="F233" s="1736"/>
      <c r="G233" s="1737"/>
      <c r="H233" s="1738"/>
      <c r="I233" s="1715"/>
      <c r="J233" s="1716"/>
      <c r="K233" s="1716"/>
      <c r="L233" s="1716"/>
      <c r="M233" s="1717"/>
      <c r="N233" s="1715"/>
      <c r="O233" s="1716"/>
      <c r="P233" s="1717"/>
      <c r="Q233" s="1715"/>
      <c r="R233" s="1716"/>
      <c r="S233" s="1716"/>
      <c r="T233" s="1716"/>
      <c r="U233" s="1717"/>
      <c r="V233" s="1715"/>
      <c r="W233" s="1716"/>
      <c r="X233" s="1716"/>
      <c r="Y233" s="1717"/>
      <c r="Z233" s="1715"/>
      <c r="AA233" s="1716"/>
      <c r="AB233" s="1716"/>
      <c r="AC233" s="1717"/>
    </row>
    <row r="234" spans="1:31" ht="17.100000000000001" customHeight="1">
      <c r="A234" s="1745"/>
      <c r="B234" s="1746"/>
      <c r="C234" s="1746"/>
      <c r="D234" s="1746"/>
      <c r="E234" s="1747"/>
      <c r="F234" s="1736"/>
      <c r="G234" s="1737"/>
      <c r="H234" s="1738"/>
      <c r="I234" s="1715"/>
      <c r="J234" s="1716"/>
      <c r="K234" s="1716"/>
      <c r="L234" s="1716"/>
      <c r="M234" s="1717"/>
      <c r="N234" s="1715"/>
      <c r="O234" s="1716"/>
      <c r="P234" s="1717"/>
      <c r="Q234" s="1715"/>
      <c r="R234" s="1716"/>
      <c r="S234" s="1716"/>
      <c r="T234" s="1716"/>
      <c r="U234" s="1717"/>
      <c r="V234" s="1715"/>
      <c r="W234" s="1716"/>
      <c r="X234" s="1716"/>
      <c r="Y234" s="1717"/>
      <c r="Z234" s="1715"/>
      <c r="AA234" s="1716"/>
      <c r="AB234" s="1716"/>
      <c r="AC234" s="1717"/>
    </row>
    <row r="235" spans="1:31" ht="17.100000000000001" customHeight="1">
      <c r="A235" s="1748"/>
      <c r="B235" s="1749"/>
      <c r="C235" s="1749"/>
      <c r="D235" s="1749"/>
      <c r="E235" s="1750"/>
      <c r="F235" s="1739"/>
      <c r="G235" s="1740"/>
      <c r="H235" s="1741"/>
      <c r="I235" s="1718"/>
      <c r="J235" s="1719"/>
      <c r="K235" s="1719"/>
      <c r="L235" s="1719"/>
      <c r="M235" s="1720"/>
      <c r="N235" s="1718"/>
      <c r="O235" s="1719"/>
      <c r="P235" s="1720"/>
      <c r="Q235" s="1718"/>
      <c r="R235" s="1719"/>
      <c r="S235" s="1719"/>
      <c r="T235" s="1719"/>
      <c r="U235" s="1720"/>
      <c r="V235" s="1718"/>
      <c r="W235" s="1719"/>
      <c r="X235" s="1719"/>
      <c r="Y235" s="1720"/>
      <c r="Z235" s="1718"/>
      <c r="AA235" s="1719"/>
      <c r="AB235" s="1719"/>
      <c r="AC235" s="1720"/>
    </row>
    <row r="236" spans="1:31" ht="17.100000000000001" customHeight="1">
      <c r="A236" s="1724" t="s">
        <v>587</v>
      </c>
      <c r="B236" s="1725"/>
      <c r="C236" s="1725"/>
      <c r="D236" s="1725"/>
      <c r="E236" s="1726"/>
      <c r="F236" s="1733"/>
      <c r="G236" s="1734"/>
      <c r="H236" s="1735"/>
      <c r="I236" s="1712"/>
      <c r="J236" s="1713"/>
      <c r="K236" s="1713"/>
      <c r="L236" s="1713"/>
      <c r="M236" s="1714"/>
      <c r="N236" s="1712"/>
      <c r="O236" s="1713"/>
      <c r="P236" s="1714"/>
      <c r="Q236" s="1712"/>
      <c r="R236" s="1713"/>
      <c r="S236" s="1713"/>
      <c r="T236" s="1713"/>
      <c r="U236" s="1714"/>
      <c r="V236" s="1712"/>
      <c r="W236" s="1713"/>
      <c r="X236" s="1713"/>
      <c r="Y236" s="1714"/>
      <c r="Z236" s="1721"/>
      <c r="AA236" s="1722"/>
      <c r="AB236" s="1722"/>
      <c r="AC236" s="1723"/>
    </row>
    <row r="237" spans="1:31" ht="17.100000000000001" customHeight="1">
      <c r="A237" s="1727"/>
      <c r="B237" s="1728"/>
      <c r="C237" s="1728"/>
      <c r="D237" s="1728"/>
      <c r="E237" s="1729"/>
      <c r="F237" s="1736"/>
      <c r="G237" s="1737"/>
      <c r="H237" s="1738"/>
      <c r="I237" s="1715"/>
      <c r="J237" s="1716"/>
      <c r="K237" s="1716"/>
      <c r="L237" s="1716"/>
      <c r="M237" s="1717"/>
      <c r="N237" s="1715"/>
      <c r="O237" s="1716"/>
      <c r="P237" s="1717"/>
      <c r="Q237" s="1715"/>
      <c r="R237" s="1716"/>
      <c r="S237" s="1716"/>
      <c r="T237" s="1716"/>
      <c r="U237" s="1717"/>
      <c r="V237" s="1715"/>
      <c r="W237" s="1716"/>
      <c r="X237" s="1716"/>
      <c r="Y237" s="1717"/>
      <c r="Z237" s="1715"/>
      <c r="AA237" s="1716"/>
      <c r="AB237" s="1716"/>
      <c r="AC237" s="1717"/>
    </row>
    <row r="238" spans="1:31" ht="17.100000000000001" customHeight="1">
      <c r="A238" s="1727"/>
      <c r="B238" s="1728"/>
      <c r="C238" s="1728"/>
      <c r="D238" s="1728"/>
      <c r="E238" s="1729"/>
      <c r="F238" s="1736"/>
      <c r="G238" s="1737"/>
      <c r="H238" s="1738"/>
      <c r="I238" s="1715"/>
      <c r="J238" s="1716"/>
      <c r="K238" s="1716"/>
      <c r="L238" s="1716"/>
      <c r="M238" s="1717"/>
      <c r="N238" s="1715"/>
      <c r="O238" s="1716"/>
      <c r="P238" s="1717"/>
      <c r="Q238" s="1715"/>
      <c r="R238" s="1716"/>
      <c r="S238" s="1716"/>
      <c r="T238" s="1716"/>
      <c r="U238" s="1717"/>
      <c r="V238" s="1715"/>
      <c r="W238" s="1716"/>
      <c r="X238" s="1716"/>
      <c r="Y238" s="1717"/>
      <c r="Z238" s="1715"/>
      <c r="AA238" s="1716"/>
      <c r="AB238" s="1716"/>
      <c r="AC238" s="1717"/>
    </row>
    <row r="239" spans="1:31" ht="17.100000000000001" customHeight="1">
      <c r="A239" s="1727"/>
      <c r="B239" s="1728"/>
      <c r="C239" s="1728"/>
      <c r="D239" s="1728"/>
      <c r="E239" s="1729"/>
      <c r="F239" s="1736"/>
      <c r="G239" s="1737"/>
      <c r="H239" s="1738"/>
      <c r="I239" s="1715"/>
      <c r="J239" s="1716"/>
      <c r="K239" s="1716"/>
      <c r="L239" s="1716"/>
      <c r="M239" s="1717"/>
      <c r="N239" s="1715"/>
      <c r="O239" s="1716"/>
      <c r="P239" s="1717"/>
      <c r="Q239" s="1715"/>
      <c r="R239" s="1716"/>
      <c r="S239" s="1716"/>
      <c r="T239" s="1716"/>
      <c r="U239" s="1717"/>
      <c r="V239" s="1715"/>
      <c r="W239" s="1716"/>
      <c r="X239" s="1716"/>
      <c r="Y239" s="1717"/>
      <c r="Z239" s="1715"/>
      <c r="AA239" s="1716"/>
      <c r="AB239" s="1716"/>
      <c r="AC239" s="1717"/>
    </row>
    <row r="240" spans="1:31" ht="17.100000000000001" customHeight="1">
      <c r="A240" s="1730"/>
      <c r="B240" s="1731"/>
      <c r="C240" s="1731"/>
      <c r="D240" s="1731"/>
      <c r="E240" s="1732"/>
      <c r="F240" s="1739"/>
      <c r="G240" s="1740"/>
      <c r="H240" s="1741"/>
      <c r="I240" s="1718"/>
      <c r="J240" s="1719"/>
      <c r="K240" s="1719"/>
      <c r="L240" s="1719"/>
      <c r="M240" s="1720"/>
      <c r="N240" s="1718"/>
      <c r="O240" s="1719"/>
      <c r="P240" s="1720"/>
      <c r="Q240" s="1718"/>
      <c r="R240" s="1719"/>
      <c r="S240" s="1719"/>
      <c r="T240" s="1719"/>
      <c r="U240" s="1720"/>
      <c r="V240" s="1718"/>
      <c r="W240" s="1719"/>
      <c r="X240" s="1719"/>
      <c r="Y240" s="1720"/>
      <c r="Z240" s="1718"/>
      <c r="AA240" s="1719"/>
      <c r="AB240" s="1719"/>
      <c r="AC240" s="1720"/>
    </row>
    <row r="241" spans="1:29" ht="17.100000000000001" customHeight="1">
      <c r="A241" s="1724" t="s">
        <v>586</v>
      </c>
      <c r="B241" s="1725"/>
      <c r="C241" s="1725"/>
      <c r="D241" s="1725"/>
      <c r="E241" s="1726"/>
      <c r="F241" s="1712"/>
      <c r="G241" s="1713"/>
      <c r="H241" s="1714"/>
      <c r="I241" s="1712"/>
      <c r="J241" s="1713"/>
      <c r="K241" s="1713"/>
      <c r="L241" s="1713"/>
      <c r="M241" s="1714"/>
      <c r="N241" s="1712"/>
      <c r="O241" s="1713"/>
      <c r="P241" s="1714"/>
      <c r="Q241" s="1712"/>
      <c r="R241" s="1713"/>
      <c r="S241" s="1713"/>
      <c r="T241" s="1713"/>
      <c r="U241" s="1714"/>
      <c r="V241" s="1712"/>
      <c r="W241" s="1713"/>
      <c r="X241" s="1713"/>
      <c r="Y241" s="1714"/>
      <c r="Z241" s="1721"/>
      <c r="AA241" s="1722"/>
      <c r="AB241" s="1722"/>
      <c r="AC241" s="1723"/>
    </row>
    <row r="242" spans="1:29" ht="17.100000000000001" customHeight="1">
      <c r="A242" s="1727"/>
      <c r="B242" s="1728"/>
      <c r="C242" s="1728"/>
      <c r="D242" s="1728"/>
      <c r="E242" s="1729"/>
      <c r="F242" s="1715"/>
      <c r="G242" s="1716"/>
      <c r="H242" s="1717"/>
      <c r="I242" s="1715"/>
      <c r="J242" s="1716"/>
      <c r="K242" s="1716"/>
      <c r="L242" s="1716"/>
      <c r="M242" s="1717"/>
      <c r="N242" s="1715"/>
      <c r="O242" s="1716"/>
      <c r="P242" s="1717"/>
      <c r="Q242" s="1715"/>
      <c r="R242" s="1716"/>
      <c r="S242" s="1716"/>
      <c r="T242" s="1716"/>
      <c r="U242" s="1717"/>
      <c r="V242" s="1715"/>
      <c r="W242" s="1716"/>
      <c r="X242" s="1716"/>
      <c r="Y242" s="1717"/>
      <c r="Z242" s="1715"/>
      <c r="AA242" s="1716"/>
      <c r="AB242" s="1716"/>
      <c r="AC242" s="1717"/>
    </row>
    <row r="243" spans="1:29" ht="17.100000000000001" customHeight="1">
      <c r="A243" s="1727"/>
      <c r="B243" s="1728"/>
      <c r="C243" s="1728"/>
      <c r="D243" s="1728"/>
      <c r="E243" s="1729"/>
      <c r="F243" s="1715"/>
      <c r="G243" s="1716"/>
      <c r="H243" s="1717"/>
      <c r="I243" s="1715"/>
      <c r="J243" s="1716"/>
      <c r="K243" s="1716"/>
      <c r="L243" s="1716"/>
      <c r="M243" s="1717"/>
      <c r="N243" s="1715"/>
      <c r="O243" s="1716"/>
      <c r="P243" s="1717"/>
      <c r="Q243" s="1715"/>
      <c r="R243" s="1716"/>
      <c r="S243" s="1716"/>
      <c r="T243" s="1716"/>
      <c r="U243" s="1717"/>
      <c r="V243" s="1715"/>
      <c r="W243" s="1716"/>
      <c r="X243" s="1716"/>
      <c r="Y243" s="1717"/>
      <c r="Z243" s="1715"/>
      <c r="AA243" s="1716"/>
      <c r="AB243" s="1716"/>
      <c r="AC243" s="1717"/>
    </row>
    <row r="244" spans="1:29" ht="17.100000000000001" customHeight="1">
      <c r="A244" s="1730"/>
      <c r="B244" s="1731"/>
      <c r="C244" s="1731"/>
      <c r="D244" s="1731"/>
      <c r="E244" s="1732"/>
      <c r="F244" s="1718"/>
      <c r="G244" s="1719"/>
      <c r="H244" s="1720"/>
      <c r="I244" s="1718"/>
      <c r="J244" s="1719"/>
      <c r="K244" s="1719"/>
      <c r="L244" s="1719"/>
      <c r="M244" s="1720"/>
      <c r="N244" s="1718"/>
      <c r="O244" s="1719"/>
      <c r="P244" s="1720"/>
      <c r="Q244" s="1718"/>
      <c r="R244" s="1719"/>
      <c r="S244" s="1719"/>
      <c r="T244" s="1719"/>
      <c r="U244" s="1720"/>
      <c r="V244" s="1718"/>
      <c r="W244" s="1719"/>
      <c r="X244" s="1719"/>
      <c r="Y244" s="1720"/>
      <c r="Z244" s="1718"/>
      <c r="AA244" s="1719"/>
      <c r="AB244" s="1719"/>
      <c r="AC244" s="1720"/>
    </row>
    <row r="245" spans="1:29" ht="17.100000000000001" customHeight="1">
      <c r="A245" s="1742" t="s">
        <v>585</v>
      </c>
      <c r="B245" s="1743"/>
      <c r="C245" s="1743"/>
      <c r="D245" s="1743"/>
      <c r="E245" s="1744"/>
      <c r="F245" s="1712"/>
      <c r="G245" s="1713"/>
      <c r="H245" s="1714"/>
      <c r="I245" s="1712"/>
      <c r="J245" s="1713"/>
      <c r="K245" s="1713"/>
      <c r="L245" s="1713"/>
      <c r="M245" s="1714"/>
      <c r="N245" s="1712"/>
      <c r="O245" s="1713"/>
      <c r="P245" s="1714"/>
      <c r="Q245" s="1712"/>
      <c r="R245" s="1713"/>
      <c r="S245" s="1713"/>
      <c r="T245" s="1713"/>
      <c r="U245" s="1714"/>
      <c r="V245" s="1712"/>
      <c r="W245" s="1713"/>
      <c r="X245" s="1713"/>
      <c r="Y245" s="1714"/>
      <c r="Z245" s="1721"/>
      <c r="AA245" s="1722"/>
      <c r="AB245" s="1722"/>
      <c r="AC245" s="1723"/>
    </row>
    <row r="246" spans="1:29" ht="17.100000000000001" customHeight="1">
      <c r="A246" s="1745"/>
      <c r="B246" s="1746"/>
      <c r="C246" s="1746"/>
      <c r="D246" s="1746"/>
      <c r="E246" s="1747"/>
      <c r="F246" s="1715"/>
      <c r="G246" s="1716"/>
      <c r="H246" s="1717"/>
      <c r="I246" s="1715"/>
      <c r="J246" s="1716"/>
      <c r="K246" s="1716"/>
      <c r="L246" s="1716"/>
      <c r="M246" s="1717"/>
      <c r="N246" s="1715"/>
      <c r="O246" s="1716"/>
      <c r="P246" s="1717"/>
      <c r="Q246" s="1715"/>
      <c r="R246" s="1716"/>
      <c r="S246" s="1716"/>
      <c r="T246" s="1716"/>
      <c r="U246" s="1717"/>
      <c r="V246" s="1715"/>
      <c r="W246" s="1716"/>
      <c r="X246" s="1716"/>
      <c r="Y246" s="1717"/>
      <c r="Z246" s="1715"/>
      <c r="AA246" s="1716"/>
      <c r="AB246" s="1716"/>
      <c r="AC246" s="1717"/>
    </row>
    <row r="247" spans="1:29" ht="17.100000000000001" customHeight="1">
      <c r="A247" s="1745"/>
      <c r="B247" s="1746"/>
      <c r="C247" s="1746"/>
      <c r="D247" s="1746"/>
      <c r="E247" s="1747"/>
      <c r="F247" s="1715"/>
      <c r="G247" s="1716"/>
      <c r="H247" s="1717"/>
      <c r="I247" s="1715"/>
      <c r="J247" s="1716"/>
      <c r="K247" s="1716"/>
      <c r="L247" s="1716"/>
      <c r="M247" s="1717"/>
      <c r="N247" s="1715"/>
      <c r="O247" s="1716"/>
      <c r="P247" s="1717"/>
      <c r="Q247" s="1715"/>
      <c r="R247" s="1716"/>
      <c r="S247" s="1716"/>
      <c r="T247" s="1716"/>
      <c r="U247" s="1717"/>
      <c r="V247" s="1715"/>
      <c r="W247" s="1716"/>
      <c r="X247" s="1716"/>
      <c r="Y247" s="1717"/>
      <c r="Z247" s="1715"/>
      <c r="AA247" s="1716"/>
      <c r="AB247" s="1716"/>
      <c r="AC247" s="1717"/>
    </row>
    <row r="248" spans="1:29" ht="17.100000000000001" customHeight="1">
      <c r="A248" s="1748"/>
      <c r="B248" s="1749"/>
      <c r="C248" s="1749"/>
      <c r="D248" s="1749"/>
      <c r="E248" s="1750"/>
      <c r="F248" s="1718"/>
      <c r="G248" s="1719"/>
      <c r="H248" s="1720"/>
      <c r="I248" s="1718"/>
      <c r="J248" s="1719"/>
      <c r="K248" s="1719"/>
      <c r="L248" s="1719"/>
      <c r="M248" s="1720"/>
      <c r="N248" s="1718"/>
      <c r="O248" s="1719"/>
      <c r="P248" s="1720"/>
      <c r="Q248" s="1718"/>
      <c r="R248" s="1719"/>
      <c r="S248" s="1719"/>
      <c r="T248" s="1719"/>
      <c r="U248" s="1720"/>
      <c r="V248" s="1718"/>
      <c r="W248" s="1719"/>
      <c r="X248" s="1719"/>
      <c r="Y248" s="1720"/>
      <c r="Z248" s="1718"/>
      <c r="AA248" s="1719"/>
      <c r="AB248" s="1719"/>
      <c r="AC248" s="1720"/>
    </row>
    <row r="249" spans="1:29" ht="17.100000000000001" customHeight="1">
      <c r="A249" s="1724" t="s">
        <v>584</v>
      </c>
      <c r="B249" s="1725"/>
      <c r="C249" s="1725"/>
      <c r="D249" s="1725"/>
      <c r="E249" s="1726"/>
      <c r="F249" s="1712"/>
      <c r="G249" s="1713"/>
      <c r="H249" s="1714"/>
      <c r="I249" s="1712"/>
      <c r="J249" s="1713"/>
      <c r="K249" s="1713"/>
      <c r="L249" s="1713"/>
      <c r="M249" s="1714"/>
      <c r="N249" s="1712"/>
      <c r="O249" s="1713"/>
      <c r="P249" s="1714"/>
      <c r="Q249" s="1712"/>
      <c r="R249" s="1713"/>
      <c r="S249" s="1713"/>
      <c r="T249" s="1713"/>
      <c r="U249" s="1714"/>
      <c r="V249" s="1712"/>
      <c r="W249" s="1713"/>
      <c r="X249" s="1713"/>
      <c r="Y249" s="1714"/>
      <c r="Z249" s="1721"/>
      <c r="AA249" s="1722"/>
      <c r="AB249" s="1722"/>
      <c r="AC249" s="1723"/>
    </row>
    <row r="250" spans="1:29" ht="17.100000000000001" customHeight="1">
      <c r="A250" s="1727"/>
      <c r="B250" s="1728"/>
      <c r="C250" s="1728"/>
      <c r="D250" s="1728"/>
      <c r="E250" s="1729"/>
      <c r="F250" s="1715"/>
      <c r="G250" s="1716"/>
      <c r="H250" s="1717"/>
      <c r="I250" s="1715"/>
      <c r="J250" s="1716"/>
      <c r="K250" s="1716"/>
      <c r="L250" s="1716"/>
      <c r="M250" s="1717"/>
      <c r="N250" s="1715"/>
      <c r="O250" s="1716"/>
      <c r="P250" s="1717"/>
      <c r="Q250" s="1715"/>
      <c r="R250" s="1716"/>
      <c r="S250" s="1716"/>
      <c r="T250" s="1716"/>
      <c r="U250" s="1717"/>
      <c r="V250" s="1715"/>
      <c r="W250" s="1716"/>
      <c r="X250" s="1716"/>
      <c r="Y250" s="1717"/>
      <c r="Z250" s="1715"/>
      <c r="AA250" s="1716"/>
      <c r="AB250" s="1716"/>
      <c r="AC250" s="1717"/>
    </row>
    <row r="251" spans="1:29" ht="17.100000000000001" customHeight="1">
      <c r="A251" s="1727"/>
      <c r="B251" s="1728"/>
      <c r="C251" s="1728"/>
      <c r="D251" s="1728"/>
      <c r="E251" s="1729"/>
      <c r="F251" s="1715"/>
      <c r="G251" s="1716"/>
      <c r="H251" s="1717"/>
      <c r="I251" s="1715"/>
      <c r="J251" s="1716"/>
      <c r="K251" s="1716"/>
      <c r="L251" s="1716"/>
      <c r="M251" s="1717"/>
      <c r="N251" s="1715"/>
      <c r="O251" s="1716"/>
      <c r="P251" s="1717"/>
      <c r="Q251" s="1715"/>
      <c r="R251" s="1716"/>
      <c r="S251" s="1716"/>
      <c r="T251" s="1716"/>
      <c r="U251" s="1717"/>
      <c r="V251" s="1715"/>
      <c r="W251" s="1716"/>
      <c r="X251" s="1716"/>
      <c r="Y251" s="1717"/>
      <c r="Z251" s="1715"/>
      <c r="AA251" s="1716"/>
      <c r="AB251" s="1716"/>
      <c r="AC251" s="1717"/>
    </row>
    <row r="252" spans="1:29" ht="17.100000000000001" customHeight="1">
      <c r="A252" s="1730"/>
      <c r="B252" s="1731"/>
      <c r="C252" s="1731"/>
      <c r="D252" s="1731"/>
      <c r="E252" s="1732"/>
      <c r="F252" s="1718"/>
      <c r="G252" s="1719"/>
      <c r="H252" s="1720"/>
      <c r="I252" s="1718"/>
      <c r="J252" s="1719"/>
      <c r="K252" s="1719"/>
      <c r="L252" s="1719"/>
      <c r="M252" s="1720"/>
      <c r="N252" s="1718"/>
      <c r="O252" s="1719"/>
      <c r="P252" s="1720"/>
      <c r="Q252" s="1718"/>
      <c r="R252" s="1719"/>
      <c r="S252" s="1719"/>
      <c r="T252" s="1719"/>
      <c r="U252" s="1720"/>
      <c r="V252" s="1718"/>
      <c r="W252" s="1719"/>
      <c r="X252" s="1719"/>
      <c r="Y252" s="1720"/>
      <c r="Z252" s="1718"/>
      <c r="AA252" s="1719"/>
      <c r="AB252" s="1719"/>
      <c r="AC252" s="1720"/>
    </row>
    <row r="253" spans="1:29" ht="17.100000000000001" customHeight="1">
      <c r="A253" s="1724" t="s">
        <v>583</v>
      </c>
      <c r="B253" s="1725"/>
      <c r="C253" s="1725"/>
      <c r="D253" s="1725"/>
      <c r="E253" s="1726"/>
      <c r="F253" s="1712"/>
      <c r="G253" s="1713"/>
      <c r="H253" s="1714"/>
      <c r="I253" s="1712"/>
      <c r="J253" s="1713"/>
      <c r="K253" s="1713"/>
      <c r="L253" s="1713"/>
      <c r="M253" s="1714"/>
      <c r="N253" s="1712"/>
      <c r="O253" s="1713"/>
      <c r="P253" s="1714"/>
      <c r="Q253" s="1712"/>
      <c r="R253" s="1713"/>
      <c r="S253" s="1713"/>
      <c r="T253" s="1713"/>
      <c r="U253" s="1714"/>
      <c r="V253" s="1712"/>
      <c r="W253" s="1713"/>
      <c r="X253" s="1713"/>
      <c r="Y253" s="1714"/>
      <c r="Z253" s="1721"/>
      <c r="AA253" s="1722"/>
      <c r="AB253" s="1722"/>
      <c r="AC253" s="1723"/>
    </row>
    <row r="254" spans="1:29" ht="17.100000000000001" customHeight="1">
      <c r="A254" s="1727"/>
      <c r="B254" s="1728"/>
      <c r="C254" s="1728"/>
      <c r="D254" s="1728"/>
      <c r="E254" s="1729"/>
      <c r="F254" s="1715"/>
      <c r="G254" s="1716"/>
      <c r="H254" s="1717"/>
      <c r="I254" s="1715"/>
      <c r="J254" s="1716"/>
      <c r="K254" s="1716"/>
      <c r="L254" s="1716"/>
      <c r="M254" s="1717"/>
      <c r="N254" s="1715"/>
      <c r="O254" s="1716"/>
      <c r="P254" s="1717"/>
      <c r="Q254" s="1715"/>
      <c r="R254" s="1716"/>
      <c r="S254" s="1716"/>
      <c r="T254" s="1716"/>
      <c r="U254" s="1717"/>
      <c r="V254" s="1715"/>
      <c r="W254" s="1716"/>
      <c r="X254" s="1716"/>
      <c r="Y254" s="1717"/>
      <c r="Z254" s="1715"/>
      <c r="AA254" s="1716"/>
      <c r="AB254" s="1716"/>
      <c r="AC254" s="1717"/>
    </row>
    <row r="255" spans="1:29" ht="17.100000000000001" customHeight="1">
      <c r="A255" s="1727"/>
      <c r="B255" s="1728"/>
      <c r="C255" s="1728"/>
      <c r="D255" s="1728"/>
      <c r="E255" s="1729"/>
      <c r="F255" s="1715"/>
      <c r="G255" s="1716"/>
      <c r="H255" s="1717"/>
      <c r="I255" s="1715"/>
      <c r="J255" s="1716"/>
      <c r="K255" s="1716"/>
      <c r="L255" s="1716"/>
      <c r="M255" s="1717"/>
      <c r="N255" s="1715"/>
      <c r="O255" s="1716"/>
      <c r="P255" s="1717"/>
      <c r="Q255" s="1715"/>
      <c r="R255" s="1716"/>
      <c r="S255" s="1716"/>
      <c r="T255" s="1716"/>
      <c r="U255" s="1717"/>
      <c r="V255" s="1715"/>
      <c r="W255" s="1716"/>
      <c r="X255" s="1716"/>
      <c r="Y255" s="1717"/>
      <c r="Z255" s="1715"/>
      <c r="AA255" s="1716"/>
      <c r="AB255" s="1716"/>
      <c r="AC255" s="1717"/>
    </row>
    <row r="256" spans="1:29" ht="17.100000000000001" customHeight="1">
      <c r="A256" s="1730"/>
      <c r="B256" s="1731"/>
      <c r="C256" s="1731"/>
      <c r="D256" s="1731"/>
      <c r="E256" s="1732"/>
      <c r="F256" s="1718"/>
      <c r="G256" s="1719"/>
      <c r="H256" s="1720"/>
      <c r="I256" s="1718"/>
      <c r="J256" s="1719"/>
      <c r="K256" s="1719"/>
      <c r="L256" s="1719"/>
      <c r="M256" s="1720"/>
      <c r="N256" s="1718"/>
      <c r="O256" s="1719"/>
      <c r="P256" s="1720"/>
      <c r="Q256" s="1718"/>
      <c r="R256" s="1719"/>
      <c r="S256" s="1719"/>
      <c r="T256" s="1719"/>
      <c r="U256" s="1720"/>
      <c r="V256" s="1718"/>
      <c r="W256" s="1719"/>
      <c r="X256" s="1719"/>
      <c r="Y256" s="1720"/>
      <c r="Z256" s="1718"/>
      <c r="AA256" s="1719"/>
      <c r="AB256" s="1719"/>
      <c r="AC256" s="1720"/>
    </row>
    <row r="257" spans="1:29" ht="17.25" customHeight="1">
      <c r="A257" s="1724" t="s">
        <v>675</v>
      </c>
      <c r="B257" s="1725"/>
      <c r="C257" s="1725"/>
      <c r="D257" s="1725"/>
      <c r="E257" s="1726"/>
      <c r="F257" s="1712"/>
      <c r="G257" s="1713"/>
      <c r="H257" s="1714"/>
      <c r="I257" s="1712"/>
      <c r="J257" s="1713"/>
      <c r="K257" s="1713"/>
      <c r="L257" s="1713"/>
      <c r="M257" s="1714"/>
      <c r="N257" s="1712"/>
      <c r="O257" s="1713"/>
      <c r="P257" s="1714"/>
      <c r="Q257" s="1712"/>
      <c r="R257" s="1713"/>
      <c r="S257" s="1713"/>
      <c r="T257" s="1713"/>
      <c r="U257" s="1714"/>
      <c r="V257" s="1712"/>
      <c r="W257" s="1713"/>
      <c r="X257" s="1713"/>
      <c r="Y257" s="1714"/>
      <c r="Z257" s="1721"/>
      <c r="AA257" s="1722"/>
      <c r="AB257" s="1722"/>
      <c r="AC257" s="1723"/>
    </row>
    <row r="258" spans="1:29" ht="17.25" customHeight="1">
      <c r="A258" s="1727"/>
      <c r="B258" s="1728"/>
      <c r="C258" s="1728"/>
      <c r="D258" s="1728"/>
      <c r="E258" s="1729"/>
      <c r="F258" s="1715"/>
      <c r="G258" s="1716"/>
      <c r="H258" s="1717"/>
      <c r="I258" s="1715"/>
      <c r="J258" s="1716"/>
      <c r="K258" s="1716"/>
      <c r="L258" s="1716"/>
      <c r="M258" s="1717"/>
      <c r="N258" s="1715"/>
      <c r="O258" s="1716"/>
      <c r="P258" s="1717"/>
      <c r="Q258" s="1715"/>
      <c r="R258" s="1716"/>
      <c r="S258" s="1716"/>
      <c r="T258" s="1716"/>
      <c r="U258" s="1717"/>
      <c r="V258" s="1715"/>
      <c r="W258" s="1716"/>
      <c r="X258" s="1716"/>
      <c r="Y258" s="1717"/>
      <c r="Z258" s="1715"/>
      <c r="AA258" s="1716"/>
      <c r="AB258" s="1716"/>
      <c r="AC258" s="1717"/>
    </row>
    <row r="259" spans="1:29" ht="17.25" customHeight="1">
      <c r="A259" s="1727"/>
      <c r="B259" s="1728"/>
      <c r="C259" s="1728"/>
      <c r="D259" s="1728"/>
      <c r="E259" s="1729"/>
      <c r="F259" s="1715"/>
      <c r="G259" s="1716"/>
      <c r="H259" s="1717"/>
      <c r="I259" s="1715"/>
      <c r="J259" s="1716"/>
      <c r="K259" s="1716"/>
      <c r="L259" s="1716"/>
      <c r="M259" s="1717"/>
      <c r="N259" s="1715"/>
      <c r="O259" s="1716"/>
      <c r="P259" s="1717"/>
      <c r="Q259" s="1715"/>
      <c r="R259" s="1716"/>
      <c r="S259" s="1716"/>
      <c r="T259" s="1716"/>
      <c r="U259" s="1717"/>
      <c r="V259" s="1715"/>
      <c r="W259" s="1716"/>
      <c r="X259" s="1716"/>
      <c r="Y259" s="1717"/>
      <c r="Z259" s="1715"/>
      <c r="AA259" s="1716"/>
      <c r="AB259" s="1716"/>
      <c r="AC259" s="1717"/>
    </row>
    <row r="260" spans="1:29" ht="17.25" customHeight="1">
      <c r="A260" s="1730"/>
      <c r="B260" s="1731"/>
      <c r="C260" s="1731"/>
      <c r="D260" s="1731"/>
      <c r="E260" s="1732"/>
      <c r="F260" s="1718"/>
      <c r="G260" s="1719"/>
      <c r="H260" s="1720"/>
      <c r="I260" s="1718"/>
      <c r="J260" s="1719"/>
      <c r="K260" s="1719"/>
      <c r="L260" s="1719"/>
      <c r="M260" s="1720"/>
      <c r="N260" s="1718"/>
      <c r="O260" s="1719"/>
      <c r="P260" s="1720"/>
      <c r="Q260" s="1718"/>
      <c r="R260" s="1719"/>
      <c r="S260" s="1719"/>
      <c r="T260" s="1719"/>
      <c r="U260" s="1720"/>
      <c r="V260" s="1718"/>
      <c r="W260" s="1719"/>
      <c r="X260" s="1719"/>
      <c r="Y260" s="1720"/>
      <c r="Z260" s="1718"/>
      <c r="AA260" s="1719"/>
      <c r="AB260" s="1719"/>
      <c r="AC260" s="1720"/>
    </row>
    <row r="261" spans="1:29" ht="17.25" customHeight="1">
      <c r="A261" s="1742" t="s">
        <v>581</v>
      </c>
      <c r="B261" s="1743"/>
      <c r="C261" s="1743"/>
      <c r="D261" s="1743"/>
      <c r="E261" s="1744"/>
      <c r="F261" s="1712"/>
      <c r="G261" s="1713"/>
      <c r="H261" s="1714"/>
      <c r="I261" s="1712"/>
      <c r="J261" s="1713"/>
      <c r="K261" s="1713"/>
      <c r="L261" s="1713"/>
      <c r="M261" s="1714"/>
      <c r="N261" s="1712"/>
      <c r="O261" s="1713"/>
      <c r="P261" s="1714"/>
      <c r="Q261" s="1712"/>
      <c r="R261" s="1713"/>
      <c r="S261" s="1713"/>
      <c r="T261" s="1713"/>
      <c r="U261" s="1714"/>
      <c r="V261" s="1712"/>
      <c r="W261" s="1713"/>
      <c r="X261" s="1713"/>
      <c r="Y261" s="1714"/>
      <c r="Z261" s="1721"/>
      <c r="AA261" s="1722"/>
      <c r="AB261" s="1722"/>
      <c r="AC261" s="1723"/>
    </row>
    <row r="262" spans="1:29" ht="17.25" customHeight="1">
      <c r="A262" s="1745"/>
      <c r="B262" s="1746"/>
      <c r="C262" s="1746"/>
      <c r="D262" s="1746"/>
      <c r="E262" s="1747"/>
      <c r="F262" s="1715"/>
      <c r="G262" s="1716"/>
      <c r="H262" s="1717"/>
      <c r="I262" s="1715"/>
      <c r="J262" s="1716"/>
      <c r="K262" s="1716"/>
      <c r="L262" s="1716"/>
      <c r="M262" s="1717"/>
      <c r="N262" s="1715"/>
      <c r="O262" s="1716"/>
      <c r="P262" s="1717"/>
      <c r="Q262" s="1715"/>
      <c r="R262" s="1716"/>
      <c r="S262" s="1716"/>
      <c r="T262" s="1716"/>
      <c r="U262" s="1717"/>
      <c r="V262" s="1715"/>
      <c r="W262" s="1716"/>
      <c r="X262" s="1716"/>
      <c r="Y262" s="1717"/>
      <c r="Z262" s="1715"/>
      <c r="AA262" s="1716"/>
      <c r="AB262" s="1716"/>
      <c r="AC262" s="1717"/>
    </row>
    <row r="263" spans="1:29" ht="17.25" customHeight="1">
      <c r="A263" s="1745"/>
      <c r="B263" s="1746"/>
      <c r="C263" s="1746"/>
      <c r="D263" s="1746"/>
      <c r="E263" s="1747"/>
      <c r="F263" s="1715"/>
      <c r="G263" s="1716"/>
      <c r="H263" s="1717"/>
      <c r="I263" s="1715"/>
      <c r="J263" s="1716"/>
      <c r="K263" s="1716"/>
      <c r="L263" s="1716"/>
      <c r="M263" s="1717"/>
      <c r="N263" s="1715"/>
      <c r="O263" s="1716"/>
      <c r="P263" s="1717"/>
      <c r="Q263" s="1715"/>
      <c r="R263" s="1716"/>
      <c r="S263" s="1716"/>
      <c r="T263" s="1716"/>
      <c r="U263" s="1717"/>
      <c r="V263" s="1715"/>
      <c r="W263" s="1716"/>
      <c r="X263" s="1716"/>
      <c r="Y263" s="1717"/>
      <c r="Z263" s="1715"/>
      <c r="AA263" s="1716"/>
      <c r="AB263" s="1716"/>
      <c r="AC263" s="1717"/>
    </row>
    <row r="264" spans="1:29" ht="17.25" customHeight="1">
      <c r="A264" s="1748"/>
      <c r="B264" s="1749"/>
      <c r="C264" s="1749"/>
      <c r="D264" s="1749"/>
      <c r="E264" s="1750"/>
      <c r="F264" s="1718"/>
      <c r="G264" s="1719"/>
      <c r="H264" s="1720"/>
      <c r="I264" s="1718"/>
      <c r="J264" s="1719"/>
      <c r="K264" s="1719"/>
      <c r="L264" s="1719"/>
      <c r="M264" s="1720"/>
      <c r="N264" s="1718"/>
      <c r="O264" s="1719"/>
      <c r="P264" s="1720"/>
      <c r="Q264" s="1718"/>
      <c r="R264" s="1719"/>
      <c r="S264" s="1719"/>
      <c r="T264" s="1719"/>
      <c r="U264" s="1720"/>
      <c r="V264" s="1718"/>
      <c r="W264" s="1719"/>
      <c r="X264" s="1719"/>
      <c r="Y264" s="1720"/>
      <c r="Z264" s="1718"/>
      <c r="AA264" s="1719"/>
      <c r="AB264" s="1719"/>
      <c r="AC264" s="1720"/>
    </row>
    <row r="265" spans="1:29" ht="17.100000000000001" customHeight="1">
      <c r="A265" s="1742" t="s">
        <v>580</v>
      </c>
      <c r="B265" s="1743"/>
      <c r="C265" s="1743"/>
      <c r="D265" s="1743"/>
      <c r="E265" s="1744"/>
      <c r="F265" s="1712"/>
      <c r="G265" s="1713"/>
      <c r="H265" s="1714"/>
      <c r="I265" s="1712"/>
      <c r="J265" s="1713"/>
      <c r="K265" s="1713"/>
      <c r="L265" s="1713"/>
      <c r="M265" s="1714"/>
      <c r="N265" s="1712"/>
      <c r="O265" s="1713"/>
      <c r="P265" s="1714"/>
      <c r="Q265" s="1712"/>
      <c r="R265" s="1713"/>
      <c r="S265" s="1713"/>
      <c r="T265" s="1713"/>
      <c r="U265" s="1714"/>
      <c r="V265" s="1712"/>
      <c r="W265" s="1713"/>
      <c r="X265" s="1713"/>
      <c r="Y265" s="1714"/>
      <c r="Z265" s="1721"/>
      <c r="AA265" s="1722"/>
      <c r="AB265" s="1722"/>
      <c r="AC265" s="1723"/>
    </row>
    <row r="266" spans="1:29" ht="17.100000000000001" customHeight="1">
      <c r="A266" s="1745"/>
      <c r="B266" s="1746"/>
      <c r="C266" s="1746"/>
      <c r="D266" s="1746"/>
      <c r="E266" s="1747"/>
      <c r="F266" s="1715"/>
      <c r="G266" s="1716"/>
      <c r="H266" s="1717"/>
      <c r="I266" s="1715"/>
      <c r="J266" s="1716"/>
      <c r="K266" s="1716"/>
      <c r="L266" s="1716"/>
      <c r="M266" s="1717"/>
      <c r="N266" s="1715"/>
      <c r="O266" s="1716"/>
      <c r="P266" s="1717"/>
      <c r="Q266" s="1715"/>
      <c r="R266" s="1716"/>
      <c r="S266" s="1716"/>
      <c r="T266" s="1716"/>
      <c r="U266" s="1717"/>
      <c r="V266" s="1715"/>
      <c r="W266" s="1716"/>
      <c r="X266" s="1716"/>
      <c r="Y266" s="1717"/>
      <c r="Z266" s="1715"/>
      <c r="AA266" s="1716"/>
      <c r="AB266" s="1716"/>
      <c r="AC266" s="1717"/>
    </row>
    <row r="267" spans="1:29" ht="17.100000000000001" customHeight="1">
      <c r="A267" s="1745"/>
      <c r="B267" s="1746"/>
      <c r="C267" s="1746"/>
      <c r="D267" s="1746"/>
      <c r="E267" s="1747"/>
      <c r="F267" s="1715"/>
      <c r="G267" s="1716"/>
      <c r="H267" s="1717"/>
      <c r="I267" s="1715"/>
      <c r="J267" s="1716"/>
      <c r="K267" s="1716"/>
      <c r="L267" s="1716"/>
      <c r="M267" s="1717"/>
      <c r="N267" s="1715"/>
      <c r="O267" s="1716"/>
      <c r="P267" s="1717"/>
      <c r="Q267" s="1715"/>
      <c r="R267" s="1716"/>
      <c r="S267" s="1716"/>
      <c r="T267" s="1716"/>
      <c r="U267" s="1717"/>
      <c r="V267" s="1715"/>
      <c r="W267" s="1716"/>
      <c r="X267" s="1716"/>
      <c r="Y267" s="1717"/>
      <c r="Z267" s="1715"/>
      <c r="AA267" s="1716"/>
      <c r="AB267" s="1716"/>
      <c r="AC267" s="1717"/>
    </row>
    <row r="268" spans="1:29" ht="17.100000000000001" customHeight="1">
      <c r="A268" s="1748"/>
      <c r="B268" s="1749"/>
      <c r="C268" s="1749"/>
      <c r="D268" s="1749"/>
      <c r="E268" s="1750"/>
      <c r="F268" s="1718"/>
      <c r="G268" s="1719"/>
      <c r="H268" s="1720"/>
      <c r="I268" s="1718"/>
      <c r="J268" s="1719"/>
      <c r="K268" s="1719"/>
      <c r="L268" s="1719"/>
      <c r="M268" s="1720"/>
      <c r="N268" s="1718"/>
      <c r="O268" s="1719"/>
      <c r="P268" s="1720"/>
      <c r="Q268" s="1718"/>
      <c r="R268" s="1719"/>
      <c r="S268" s="1719"/>
      <c r="T268" s="1719"/>
      <c r="U268" s="1720"/>
      <c r="V268" s="1718"/>
      <c r="W268" s="1719"/>
      <c r="X268" s="1719"/>
      <c r="Y268" s="1720"/>
      <c r="Z268" s="1718"/>
      <c r="AA268" s="1719"/>
      <c r="AB268" s="1719"/>
      <c r="AC268" s="1720"/>
    </row>
    <row r="269" spans="1:29" ht="17.100000000000001" customHeight="1">
      <c r="A269" s="1724" t="s">
        <v>674</v>
      </c>
      <c r="B269" s="1725"/>
      <c r="C269" s="1725"/>
      <c r="D269" s="1725"/>
      <c r="E269" s="1726"/>
      <c r="F269" s="1712"/>
      <c r="G269" s="1713"/>
      <c r="H269" s="1714"/>
      <c r="I269" s="1712"/>
      <c r="J269" s="1713"/>
      <c r="K269" s="1713"/>
      <c r="L269" s="1713"/>
      <c r="M269" s="1714"/>
      <c r="N269" s="1712"/>
      <c r="O269" s="1713"/>
      <c r="P269" s="1714"/>
      <c r="Q269" s="1712"/>
      <c r="R269" s="1713"/>
      <c r="S269" s="1713"/>
      <c r="T269" s="1713"/>
      <c r="U269" s="1714"/>
      <c r="V269" s="1712"/>
      <c r="W269" s="1713"/>
      <c r="X269" s="1713"/>
      <c r="Y269" s="1714"/>
      <c r="Z269" s="1721"/>
      <c r="AA269" s="1722"/>
      <c r="AB269" s="1722"/>
      <c r="AC269" s="1723"/>
    </row>
    <row r="270" spans="1:29" ht="17.100000000000001" customHeight="1">
      <c r="A270" s="1727"/>
      <c r="B270" s="1728"/>
      <c r="C270" s="1728"/>
      <c r="D270" s="1728"/>
      <c r="E270" s="1729"/>
      <c r="F270" s="1715"/>
      <c r="G270" s="1716"/>
      <c r="H270" s="1717"/>
      <c r="I270" s="1715"/>
      <c r="J270" s="1716"/>
      <c r="K270" s="1716"/>
      <c r="L270" s="1716"/>
      <c r="M270" s="1717"/>
      <c r="N270" s="1715"/>
      <c r="O270" s="1716"/>
      <c r="P270" s="1717"/>
      <c r="Q270" s="1715"/>
      <c r="R270" s="1716"/>
      <c r="S270" s="1716"/>
      <c r="T270" s="1716"/>
      <c r="U270" s="1717"/>
      <c r="V270" s="1715"/>
      <c r="W270" s="1716"/>
      <c r="X270" s="1716"/>
      <c r="Y270" s="1717"/>
      <c r="Z270" s="1715"/>
      <c r="AA270" s="1716"/>
      <c r="AB270" s="1716"/>
      <c r="AC270" s="1717"/>
    </row>
    <row r="271" spans="1:29" ht="17.100000000000001" customHeight="1">
      <c r="A271" s="1727"/>
      <c r="B271" s="1728"/>
      <c r="C271" s="1728"/>
      <c r="D271" s="1728"/>
      <c r="E271" s="1729"/>
      <c r="F271" s="1715"/>
      <c r="G271" s="1716"/>
      <c r="H271" s="1717"/>
      <c r="I271" s="1715"/>
      <c r="J271" s="1716"/>
      <c r="K271" s="1716"/>
      <c r="L271" s="1716"/>
      <c r="M271" s="1717"/>
      <c r="N271" s="1715"/>
      <c r="O271" s="1716"/>
      <c r="P271" s="1717"/>
      <c r="Q271" s="1715"/>
      <c r="R271" s="1716"/>
      <c r="S271" s="1716"/>
      <c r="T271" s="1716"/>
      <c r="U271" s="1717"/>
      <c r="V271" s="1715"/>
      <c r="W271" s="1716"/>
      <c r="X271" s="1716"/>
      <c r="Y271" s="1717"/>
      <c r="Z271" s="1715"/>
      <c r="AA271" s="1716"/>
      <c r="AB271" s="1716"/>
      <c r="AC271" s="1717"/>
    </row>
    <row r="272" spans="1:29" ht="17.100000000000001" customHeight="1">
      <c r="A272" s="1727"/>
      <c r="B272" s="1728"/>
      <c r="C272" s="1728"/>
      <c r="D272" s="1728"/>
      <c r="E272" s="1729"/>
      <c r="F272" s="1715"/>
      <c r="G272" s="1716"/>
      <c r="H272" s="1717"/>
      <c r="I272" s="1715"/>
      <c r="J272" s="1716"/>
      <c r="K272" s="1716"/>
      <c r="L272" s="1716"/>
      <c r="M272" s="1717"/>
      <c r="N272" s="1715"/>
      <c r="O272" s="1716"/>
      <c r="P272" s="1717"/>
      <c r="Q272" s="1715"/>
      <c r="R272" s="1716"/>
      <c r="S272" s="1716"/>
      <c r="T272" s="1716"/>
      <c r="U272" s="1717"/>
      <c r="V272" s="1715"/>
      <c r="W272" s="1716"/>
      <c r="X272" s="1716"/>
      <c r="Y272" s="1717"/>
      <c r="Z272" s="1715"/>
      <c r="AA272" s="1716"/>
      <c r="AB272" s="1716"/>
      <c r="AC272" s="1717"/>
    </row>
    <row r="273" spans="1:29" ht="17.100000000000001" customHeight="1">
      <c r="A273" s="1730"/>
      <c r="B273" s="1731"/>
      <c r="C273" s="1731"/>
      <c r="D273" s="1731"/>
      <c r="E273" s="1732"/>
      <c r="F273" s="1718"/>
      <c r="G273" s="1719"/>
      <c r="H273" s="1720"/>
      <c r="I273" s="1718"/>
      <c r="J273" s="1719"/>
      <c r="K273" s="1719"/>
      <c r="L273" s="1719"/>
      <c r="M273" s="1720"/>
      <c r="N273" s="1718"/>
      <c r="O273" s="1719"/>
      <c r="P273" s="1720"/>
      <c r="Q273" s="1718"/>
      <c r="R273" s="1719"/>
      <c r="S273" s="1719"/>
      <c r="T273" s="1719"/>
      <c r="U273" s="1720"/>
      <c r="V273" s="1718"/>
      <c r="W273" s="1719"/>
      <c r="X273" s="1719"/>
      <c r="Y273" s="1720"/>
      <c r="Z273" s="1718"/>
      <c r="AA273" s="1719"/>
      <c r="AB273" s="1719"/>
      <c r="AC273" s="1720"/>
    </row>
    <row r="274" spans="1:29" ht="17.100000000000001" customHeight="1">
      <c r="A274" s="1754" t="s">
        <v>579</v>
      </c>
      <c r="B274" s="1755"/>
      <c r="C274" s="1755"/>
      <c r="D274" s="1755"/>
      <c r="E274" s="1756"/>
      <c r="F274" s="1763"/>
      <c r="G274" s="1722"/>
      <c r="H274" s="1722"/>
      <c r="I274" s="1722"/>
      <c r="J274" s="1722"/>
      <c r="K274" s="1722"/>
      <c r="L274" s="1722"/>
      <c r="M274" s="1722"/>
      <c r="N274" s="1722"/>
      <c r="O274" s="1722"/>
      <c r="P274" s="1722"/>
      <c r="Q274" s="1722"/>
      <c r="R274" s="1722"/>
      <c r="S274" s="1722"/>
      <c r="T274" s="1722"/>
      <c r="U274" s="1722"/>
      <c r="V274" s="1722"/>
      <c r="W274" s="1722"/>
      <c r="X274" s="1722"/>
      <c r="Y274" s="1722"/>
      <c r="Z274" s="1722"/>
      <c r="AA274" s="1722"/>
      <c r="AB274" s="1722"/>
      <c r="AC274" s="1752"/>
    </row>
    <row r="275" spans="1:29" ht="17.100000000000001" customHeight="1">
      <c r="A275" s="1757"/>
      <c r="B275" s="1758"/>
      <c r="C275" s="1758"/>
      <c r="D275" s="1758"/>
      <c r="E275" s="1759"/>
      <c r="F275" s="1715"/>
      <c r="G275" s="1716"/>
      <c r="H275" s="1716"/>
      <c r="I275" s="1716"/>
      <c r="J275" s="1716"/>
      <c r="K275" s="1716"/>
      <c r="L275" s="1716"/>
      <c r="M275" s="1716"/>
      <c r="N275" s="1716"/>
      <c r="O275" s="1716"/>
      <c r="P275" s="1716"/>
      <c r="Q275" s="1716"/>
      <c r="R275" s="1716"/>
      <c r="S275" s="1716"/>
      <c r="T275" s="1716"/>
      <c r="U275" s="1716"/>
      <c r="V275" s="1716"/>
      <c r="W275" s="1716"/>
      <c r="X275" s="1716"/>
      <c r="Y275" s="1716"/>
      <c r="Z275" s="1716"/>
      <c r="AA275" s="1716"/>
      <c r="AB275" s="1716"/>
      <c r="AC275" s="1717"/>
    </row>
    <row r="276" spans="1:29" ht="17.100000000000001" customHeight="1">
      <c r="A276" s="1760"/>
      <c r="B276" s="1761"/>
      <c r="C276" s="1761"/>
      <c r="D276" s="1761"/>
      <c r="E276" s="1762"/>
      <c r="F276" s="1718"/>
      <c r="G276" s="1753"/>
      <c r="H276" s="1753"/>
      <c r="I276" s="1753"/>
      <c r="J276" s="1753"/>
      <c r="K276" s="1753"/>
      <c r="L276" s="1753"/>
      <c r="M276" s="1753"/>
      <c r="N276" s="1753"/>
      <c r="O276" s="1753"/>
      <c r="P276" s="1753"/>
      <c r="Q276" s="1753"/>
      <c r="R276" s="1753"/>
      <c r="S276" s="1753"/>
      <c r="T276" s="1753"/>
      <c r="U276" s="1753"/>
      <c r="V276" s="1753"/>
      <c r="W276" s="1753"/>
      <c r="X276" s="1753"/>
      <c r="Y276" s="1753"/>
      <c r="Z276" s="1753"/>
      <c r="AA276" s="1753"/>
      <c r="AB276" s="1753"/>
      <c r="AC276" s="1720"/>
    </row>
  </sheetData>
  <sheetProtection selectLockedCells="1"/>
  <mergeCells count="176">
    <mergeCell ref="A8:AB10"/>
    <mergeCell ref="V43:AA43"/>
    <mergeCell ref="A43:F45"/>
    <mergeCell ref="Q253:U256"/>
    <mergeCell ref="V253:Y256"/>
    <mergeCell ref="Z253:AC256"/>
    <mergeCell ref="A253:E256"/>
    <mergeCell ref="F253:H256"/>
    <mergeCell ref="I253:M256"/>
    <mergeCell ref="N253:P256"/>
    <mergeCell ref="Z245:AC248"/>
    <mergeCell ref="A249:E252"/>
    <mergeCell ref="F249:H252"/>
    <mergeCell ref="I249:M252"/>
    <mergeCell ref="N249:P252"/>
    <mergeCell ref="Q249:U252"/>
    <mergeCell ref="Z241:AC244"/>
    <mergeCell ref="V249:Y252"/>
    <mergeCell ref="Z249:AC252"/>
    <mergeCell ref="A245:E248"/>
    <mergeCell ref="F245:H248"/>
    <mergeCell ref="I245:M248"/>
    <mergeCell ref="N245:P248"/>
    <mergeCell ref="Q245:U248"/>
    <mergeCell ref="Z274:AC276"/>
    <mergeCell ref="Q265:U268"/>
    <mergeCell ref="V265:Y268"/>
    <mergeCell ref="Z265:AC268"/>
    <mergeCell ref="Q269:U273"/>
    <mergeCell ref="V269:Y273"/>
    <mergeCell ref="Z269:AC273"/>
    <mergeCell ref="A274:E276"/>
    <mergeCell ref="F274:H276"/>
    <mergeCell ref="I274:M276"/>
    <mergeCell ref="N274:P276"/>
    <mergeCell ref="Q274:U276"/>
    <mergeCell ref="V274:Y276"/>
    <mergeCell ref="A265:E268"/>
    <mergeCell ref="F265:H268"/>
    <mergeCell ref="I265:M268"/>
    <mergeCell ref="N265:P268"/>
    <mergeCell ref="A269:E273"/>
    <mergeCell ref="F269:H273"/>
    <mergeCell ref="I269:M273"/>
    <mergeCell ref="N269:P273"/>
    <mergeCell ref="A257:E260"/>
    <mergeCell ref="F257:H260"/>
    <mergeCell ref="Q257:U260"/>
    <mergeCell ref="V257:Y260"/>
    <mergeCell ref="I257:M260"/>
    <mergeCell ref="N257:P260"/>
    <mergeCell ref="Z257:AC260"/>
    <mergeCell ref="A261:E264"/>
    <mergeCell ref="F261:H264"/>
    <mergeCell ref="I261:M264"/>
    <mergeCell ref="N261:P264"/>
    <mergeCell ref="Q261:U264"/>
    <mergeCell ref="V261:Y264"/>
    <mergeCell ref="Z261:AC264"/>
    <mergeCell ref="F241:H244"/>
    <mergeCell ref="I241:M244"/>
    <mergeCell ref="N241:P244"/>
    <mergeCell ref="V245:Y248"/>
    <mergeCell ref="Z232:AC235"/>
    <mergeCell ref="Z236:AC240"/>
    <mergeCell ref="Q241:U244"/>
    <mergeCell ref="A236:E240"/>
    <mergeCell ref="F236:H240"/>
    <mergeCell ref="Q232:U235"/>
    <mergeCell ref="V232:Y235"/>
    <mergeCell ref="Q236:U240"/>
    <mergeCell ref="I232:M235"/>
    <mergeCell ref="N232:P235"/>
    <mergeCell ref="V236:Y240"/>
    <mergeCell ref="I236:M240"/>
    <mergeCell ref="N236:P240"/>
    <mergeCell ref="A232:E235"/>
    <mergeCell ref="F232:H235"/>
    <mergeCell ref="V241:Y244"/>
    <mergeCell ref="A241:E244"/>
    <mergeCell ref="Z229:AC231"/>
    <mergeCell ref="V42:AA42"/>
    <mergeCell ref="K42:P42"/>
    <mergeCell ref="Q42:U42"/>
    <mergeCell ref="H73:AC73"/>
    <mergeCell ref="F229:H231"/>
    <mergeCell ref="I133:AB134"/>
    <mergeCell ref="AK198:AR198"/>
    <mergeCell ref="H149:AC149"/>
    <mergeCell ref="I169:AC170"/>
    <mergeCell ref="AK197:AS197"/>
    <mergeCell ref="AK199:AO199"/>
    <mergeCell ref="L213:R213"/>
    <mergeCell ref="U213:AA213"/>
    <mergeCell ref="L211:R211"/>
    <mergeCell ref="I177:AC178"/>
    <mergeCell ref="H174:AB174"/>
    <mergeCell ref="H85:AB86"/>
    <mergeCell ref="V44:AA44"/>
    <mergeCell ref="H112:AC112"/>
    <mergeCell ref="H75:AB76"/>
    <mergeCell ref="I229:M231"/>
    <mergeCell ref="N229:P231"/>
    <mergeCell ref="Q229:U231"/>
    <mergeCell ref="V229:Y231"/>
    <mergeCell ref="H158:AB158"/>
    <mergeCell ref="H166:AB166"/>
    <mergeCell ref="AK17:AO17"/>
    <mergeCell ref="AK194:AQ194"/>
    <mergeCell ref="I24:N24"/>
    <mergeCell ref="H83:AB83"/>
    <mergeCell ref="I114:AB115"/>
    <mergeCell ref="I124:AB125"/>
    <mergeCell ref="H140:AB140"/>
    <mergeCell ref="H122:AB122"/>
    <mergeCell ref="H131:AB131"/>
    <mergeCell ref="S194:U194"/>
    <mergeCell ref="F191:AB191"/>
    <mergeCell ref="F192:AB192"/>
    <mergeCell ref="I142:AB143"/>
    <mergeCell ref="I152:AC153"/>
    <mergeCell ref="F186:AA187"/>
    <mergeCell ref="AK219:BF221"/>
    <mergeCell ref="AK214:AO214"/>
    <mergeCell ref="AK217:BA217"/>
    <mergeCell ref="AT211:AX211"/>
    <mergeCell ref="U212:AA212"/>
    <mergeCell ref="U211:AA211"/>
    <mergeCell ref="L212:R212"/>
    <mergeCell ref="AK211:AO211"/>
    <mergeCell ref="U208:AA208"/>
    <mergeCell ref="B14:Q15"/>
    <mergeCell ref="J200:AA200"/>
    <mergeCell ref="S197:AA197"/>
    <mergeCell ref="H184:AC184"/>
    <mergeCell ref="I26:N26"/>
    <mergeCell ref="H101:AB101"/>
    <mergeCell ref="H92:AB92"/>
    <mergeCell ref="A42:F42"/>
    <mergeCell ref="I22:N22"/>
    <mergeCell ref="N198:U198"/>
    <mergeCell ref="H56:AC56"/>
    <mergeCell ref="H64:AC64"/>
    <mergeCell ref="I161:AC162"/>
    <mergeCell ref="H94:AB95"/>
    <mergeCell ref="H103:AB104"/>
    <mergeCell ref="AK200:BB200"/>
    <mergeCell ref="AK201:AO201"/>
    <mergeCell ref="V45:AA45"/>
    <mergeCell ref="Q43:U45"/>
    <mergeCell ref="K43:P45"/>
    <mergeCell ref="G43:J45"/>
    <mergeCell ref="R17:Z17"/>
    <mergeCell ref="K217:AA217"/>
    <mergeCell ref="F219:AA221"/>
    <mergeCell ref="AK202:AO202"/>
    <mergeCell ref="AT209:BA209"/>
    <mergeCell ref="AT210:BA210"/>
    <mergeCell ref="O204:X204"/>
    <mergeCell ref="AK205:AO205"/>
    <mergeCell ref="AK210:AR210"/>
    <mergeCell ref="AK206:AQ206"/>
    <mergeCell ref="U209:AA209"/>
    <mergeCell ref="L207:R207"/>
    <mergeCell ref="L210:R210"/>
    <mergeCell ref="AK209:AR209"/>
    <mergeCell ref="U210:AA210"/>
    <mergeCell ref="L209:R209"/>
    <mergeCell ref="O206:U206"/>
    <mergeCell ref="L208:R208"/>
    <mergeCell ref="U207:AA207"/>
    <mergeCell ref="K216:AA216"/>
    <mergeCell ref="AK216:BA216"/>
    <mergeCell ref="AT214:AX214"/>
    <mergeCell ref="L214:R214"/>
    <mergeCell ref="U214:AA214"/>
  </mergeCells>
  <phoneticPr fontId="2"/>
  <dataValidations disablePrompts="1" count="1">
    <dataValidation imeMode="off" allowBlank="1" showInputMessage="1" showErrorMessage="1" sqref="AK199:AO199 AK201:AO202 AK205:AO205 AK211:AO211 AT211:AX211 AK214:AO214 AT214:AX214" xr:uid="{00000000-0002-0000-1200-000000000000}"/>
  </dataValidations>
  <hyperlinks>
    <hyperlink ref="U1:X1" location="作業メニュー!A1" display="作業メニュー" xr:uid="{00000000-0004-0000-1200-000000000000}"/>
  </hyperlinks>
  <printOptions horizontalCentered="1"/>
  <pageMargins left="0.59055118110236227" right="0.39370078740157483" top="0.59055118110236227" bottom="0.39370078740157483" header="0.51181102362204722" footer="0.19685039370078741"/>
  <pageSetup paperSize="9" scale="91" orientation="portrait" r:id="rId1"/>
  <headerFooter alignWithMargins="0">
    <oddFooter>&amp;R240401</oddFooter>
  </headerFooter>
  <rowBreaks count="5" manualBreakCount="5">
    <brk id="47" max="28" man="1"/>
    <brk id="95" max="28" man="1"/>
    <brk id="143" max="28" man="1"/>
    <brk id="187" max="28" man="1"/>
    <brk id="226"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print="0" autoLine="0" autoPict="0">
                <anchor moveWithCells="1">
                  <from>
                    <xdr:col>36</xdr:col>
                    <xdr:colOff>0</xdr:colOff>
                    <xdr:row>203</xdr:row>
                    <xdr:rowOff>0</xdr:rowOff>
                  </from>
                  <to>
                    <xdr:col>42</xdr:col>
                    <xdr:colOff>38100</xdr:colOff>
                    <xdr:row>203</xdr:row>
                    <xdr:rowOff>209550</xdr:rowOff>
                  </to>
                </anchor>
              </controlPr>
            </control>
          </mc:Choice>
        </mc:AlternateContent>
        <mc:AlternateContent xmlns:mc="http://schemas.openxmlformats.org/markup-compatibility/2006">
          <mc:Choice Requires="x14">
            <control shapeId="12290" r:id="rId5" name="Drop Down 2">
              <controlPr defaultSize="0" print="0" autoLine="0" autoPict="0">
                <anchor moveWithCells="1">
                  <from>
                    <xdr:col>36</xdr:col>
                    <xdr:colOff>0</xdr:colOff>
                    <xdr:row>207</xdr:row>
                    <xdr:rowOff>0</xdr:rowOff>
                  </from>
                  <to>
                    <xdr:col>42</xdr:col>
                    <xdr:colOff>38100</xdr:colOff>
                    <xdr:row>207</xdr:row>
                    <xdr:rowOff>209550</xdr:rowOff>
                  </to>
                </anchor>
              </controlPr>
            </control>
          </mc:Choice>
        </mc:AlternateContent>
        <mc:AlternateContent xmlns:mc="http://schemas.openxmlformats.org/markup-compatibility/2006">
          <mc:Choice Requires="x14">
            <control shapeId="12291" r:id="rId6" name="Drop Down 3">
              <controlPr defaultSize="0" print="0" autoLine="0" autoPict="0">
                <anchor moveWithCells="1">
                  <from>
                    <xdr:col>36</xdr:col>
                    <xdr:colOff>0</xdr:colOff>
                    <xdr:row>212</xdr:row>
                    <xdr:rowOff>0</xdr:rowOff>
                  </from>
                  <to>
                    <xdr:col>42</xdr:col>
                    <xdr:colOff>38100</xdr:colOff>
                    <xdr:row>213</xdr:row>
                    <xdr:rowOff>0</xdr:rowOff>
                  </to>
                </anchor>
              </controlPr>
            </control>
          </mc:Choice>
        </mc:AlternateContent>
        <mc:AlternateContent xmlns:mc="http://schemas.openxmlformats.org/markup-compatibility/2006">
          <mc:Choice Requires="x14">
            <control shapeId="12292" r:id="rId7" name="Drop Down 4">
              <controlPr defaultSize="0" print="0" autoLine="0" autoPict="0">
                <anchor moveWithCells="1">
                  <from>
                    <xdr:col>30</xdr:col>
                    <xdr:colOff>104775</xdr:colOff>
                    <xdr:row>39</xdr:row>
                    <xdr:rowOff>28575</xdr:rowOff>
                  </from>
                  <to>
                    <xdr:col>36</xdr:col>
                    <xdr:colOff>314325</xdr:colOff>
                    <xdr:row>40</xdr:row>
                    <xdr:rowOff>28575</xdr:rowOff>
                  </to>
                </anchor>
              </controlPr>
            </control>
          </mc:Choice>
        </mc:AlternateContent>
        <mc:AlternateContent xmlns:mc="http://schemas.openxmlformats.org/markup-compatibility/2006">
          <mc:Choice Requires="x14">
            <control shapeId="12293" r:id="rId8" name="Drop Down 5">
              <controlPr defaultSize="0" print="0" autoLine="0" autoPict="0">
                <anchor moveWithCells="1">
                  <from>
                    <xdr:col>45</xdr:col>
                    <xdr:colOff>0</xdr:colOff>
                    <xdr:row>207</xdr:row>
                    <xdr:rowOff>0</xdr:rowOff>
                  </from>
                  <to>
                    <xdr:col>51</xdr:col>
                    <xdr:colOff>200025</xdr:colOff>
                    <xdr:row>207</xdr:row>
                    <xdr:rowOff>209550</xdr:rowOff>
                  </to>
                </anchor>
              </controlPr>
            </control>
          </mc:Choice>
        </mc:AlternateContent>
        <mc:AlternateContent xmlns:mc="http://schemas.openxmlformats.org/markup-compatibility/2006">
          <mc:Choice Requires="x14">
            <control shapeId="12294" r:id="rId9" name="Drop Down 6">
              <controlPr defaultSize="0" print="0" autoLine="0" autoPict="0">
                <anchor moveWithCells="1">
                  <from>
                    <xdr:col>36</xdr:col>
                    <xdr:colOff>0</xdr:colOff>
                    <xdr:row>206</xdr:row>
                    <xdr:rowOff>0</xdr:rowOff>
                  </from>
                  <to>
                    <xdr:col>42</xdr:col>
                    <xdr:colOff>38100</xdr:colOff>
                    <xdr:row>207</xdr:row>
                    <xdr:rowOff>0</xdr:rowOff>
                  </to>
                </anchor>
              </controlPr>
            </control>
          </mc:Choice>
        </mc:AlternateContent>
        <mc:AlternateContent xmlns:mc="http://schemas.openxmlformats.org/markup-compatibility/2006">
          <mc:Choice Requires="x14">
            <control shapeId="12295" r:id="rId10" name="Drop Down 7">
              <controlPr defaultSize="0" print="0" autoLine="0" autoPict="0">
                <anchor moveWithCells="1">
                  <from>
                    <xdr:col>45</xdr:col>
                    <xdr:colOff>0</xdr:colOff>
                    <xdr:row>206</xdr:row>
                    <xdr:rowOff>0</xdr:rowOff>
                  </from>
                  <to>
                    <xdr:col>51</xdr:col>
                    <xdr:colOff>200025</xdr:colOff>
                    <xdr:row>207</xdr:row>
                    <xdr:rowOff>0</xdr:rowOff>
                  </to>
                </anchor>
              </controlPr>
            </control>
          </mc:Choice>
        </mc:AlternateContent>
        <mc:AlternateContent xmlns:mc="http://schemas.openxmlformats.org/markup-compatibility/2006">
          <mc:Choice Requires="x14">
            <control shapeId="12296" r:id="rId11" name="Drop Down 8">
              <controlPr defaultSize="0" print="0" autoLine="0" autoPict="0">
                <anchor moveWithCells="1">
                  <from>
                    <xdr:col>36</xdr:col>
                    <xdr:colOff>0</xdr:colOff>
                    <xdr:row>211</xdr:row>
                    <xdr:rowOff>0</xdr:rowOff>
                  </from>
                  <to>
                    <xdr:col>42</xdr:col>
                    <xdr:colOff>38100</xdr:colOff>
                    <xdr:row>211</xdr:row>
                    <xdr:rowOff>209550</xdr:rowOff>
                  </to>
                </anchor>
              </controlPr>
            </control>
          </mc:Choice>
        </mc:AlternateContent>
        <mc:AlternateContent xmlns:mc="http://schemas.openxmlformats.org/markup-compatibility/2006">
          <mc:Choice Requires="x14">
            <control shapeId="12297" r:id="rId12" name="Drop Down 9">
              <controlPr defaultSize="0" print="0" autoLine="0" autoPict="0">
                <anchor moveWithCells="1">
                  <from>
                    <xdr:col>45</xdr:col>
                    <xdr:colOff>0</xdr:colOff>
                    <xdr:row>211</xdr:row>
                    <xdr:rowOff>0</xdr:rowOff>
                  </from>
                  <to>
                    <xdr:col>51</xdr:col>
                    <xdr:colOff>200025</xdr:colOff>
                    <xdr:row>211</xdr:row>
                    <xdr:rowOff>209550</xdr:rowOff>
                  </to>
                </anchor>
              </controlPr>
            </control>
          </mc:Choice>
        </mc:AlternateContent>
        <mc:AlternateContent xmlns:mc="http://schemas.openxmlformats.org/markup-compatibility/2006">
          <mc:Choice Requires="x14">
            <control shapeId="12298" r:id="rId13" name="Drop Down 10">
              <controlPr defaultSize="0" print="0" autoLine="0" autoPict="0">
                <anchor moveWithCells="1">
                  <from>
                    <xdr:col>45</xdr:col>
                    <xdr:colOff>0</xdr:colOff>
                    <xdr:row>212</xdr:row>
                    <xdr:rowOff>0</xdr:rowOff>
                  </from>
                  <to>
                    <xdr:col>51</xdr:col>
                    <xdr:colOff>200025</xdr:colOff>
                    <xdr:row>213</xdr:row>
                    <xdr:rowOff>0</xdr:rowOff>
                  </to>
                </anchor>
              </controlPr>
            </control>
          </mc:Choice>
        </mc:AlternateContent>
        <mc:AlternateContent xmlns:mc="http://schemas.openxmlformats.org/markup-compatibility/2006">
          <mc:Choice Requires="x14">
            <control shapeId="12301" r:id="rId14" name="Check Box 13">
              <controlPr defaultSize="0" autoFill="0" autoLine="0" autoPict="0">
                <anchor moveWithCells="1">
                  <from>
                    <xdr:col>30</xdr:col>
                    <xdr:colOff>19050</xdr:colOff>
                    <xdr:row>20</xdr:row>
                    <xdr:rowOff>190500</xdr:rowOff>
                  </from>
                  <to>
                    <xdr:col>35</xdr:col>
                    <xdr:colOff>114300</xdr:colOff>
                    <xdr:row>22</xdr:row>
                    <xdr:rowOff>19050</xdr:rowOff>
                  </to>
                </anchor>
              </controlPr>
            </control>
          </mc:Choice>
        </mc:AlternateContent>
        <mc:AlternateContent xmlns:mc="http://schemas.openxmlformats.org/markup-compatibility/2006">
          <mc:Choice Requires="x14">
            <control shapeId="12302" r:id="rId15" name="Check Box 14">
              <controlPr defaultSize="0" autoFill="0" autoLine="0" autoPict="0">
                <anchor moveWithCells="1">
                  <from>
                    <xdr:col>30</xdr:col>
                    <xdr:colOff>19050</xdr:colOff>
                    <xdr:row>22</xdr:row>
                    <xdr:rowOff>190500</xdr:rowOff>
                  </from>
                  <to>
                    <xdr:col>35</xdr:col>
                    <xdr:colOff>114300</xdr:colOff>
                    <xdr:row>24</xdr:row>
                    <xdr:rowOff>19050</xdr:rowOff>
                  </to>
                </anchor>
              </controlPr>
            </control>
          </mc:Choice>
        </mc:AlternateContent>
        <mc:AlternateContent xmlns:mc="http://schemas.openxmlformats.org/markup-compatibility/2006">
          <mc:Choice Requires="x14">
            <control shapeId="12303" r:id="rId16" name="Check Box 15">
              <controlPr defaultSize="0" autoFill="0" autoLine="0" autoPict="0">
                <anchor moveWithCells="1">
                  <from>
                    <xdr:col>30</xdr:col>
                    <xdr:colOff>19050</xdr:colOff>
                    <xdr:row>24</xdr:row>
                    <xdr:rowOff>190500</xdr:rowOff>
                  </from>
                  <to>
                    <xdr:col>35</xdr:col>
                    <xdr:colOff>114300</xdr:colOff>
                    <xdr:row>26</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sheetPr>
  <dimension ref="A1:BK282"/>
  <sheetViews>
    <sheetView showGridLines="0" zoomScale="90" zoomScaleNormal="90" zoomScaleSheetLayoutView="85" workbookViewId="0"/>
  </sheetViews>
  <sheetFormatPr defaultColWidth="9" defaultRowHeight="13.5"/>
  <cols>
    <col min="1" max="27" width="3.125" style="1" customWidth="1"/>
    <col min="28" max="28" width="5.375" style="1" customWidth="1"/>
    <col min="29" max="29" width="2.375" style="1" customWidth="1"/>
    <col min="30" max="30" width="2.875" style="1" customWidth="1"/>
    <col min="31" max="31" width="3.125" style="1" customWidth="1"/>
    <col min="32" max="40" width="3" style="1" customWidth="1"/>
    <col min="41" max="41" width="7.75" style="1" customWidth="1"/>
    <col min="42" max="43" width="3" style="1" customWidth="1"/>
    <col min="44" max="44" width="0.625" style="1" customWidth="1"/>
    <col min="45" max="46" width="3" style="1" customWidth="1"/>
    <col min="47" max="47" width="3.25" style="1" hidden="1" customWidth="1"/>
    <col min="48" max="61" width="3" style="1" customWidth="1"/>
    <col min="62" max="62" width="3.125" style="1" customWidth="1"/>
    <col min="63" max="63" width="3.125" style="1" hidden="1" customWidth="1"/>
    <col min="64" max="94" width="3.125" style="1" customWidth="1"/>
    <col min="95" max="16384" width="9" style="1"/>
  </cols>
  <sheetData>
    <row r="1" spans="1:58" s="14" customFormat="1" ht="38.25" customHeight="1" thickBot="1">
      <c r="A1" s="13" t="s">
        <v>705</v>
      </c>
      <c r="Q1" s="12" t="s">
        <v>66</v>
      </c>
      <c r="R1" s="12"/>
      <c r="S1" s="12"/>
      <c r="T1" s="12"/>
      <c r="AD1" s="74" t="s">
        <v>496</v>
      </c>
    </row>
    <row r="2" spans="1:58" s="72" customFormat="1" ht="12" customHeight="1" thickTop="1">
      <c r="A2" s="143"/>
      <c r="Q2" s="11"/>
      <c r="R2" s="11"/>
      <c r="S2" s="11"/>
      <c r="T2" s="11"/>
      <c r="AD2" s="142"/>
    </row>
    <row r="3" spans="1:58" ht="12" customHeight="1">
      <c r="B3" s="112" t="s">
        <v>704</v>
      </c>
    </row>
    <row r="4" spans="1:58" ht="6.75" customHeight="1"/>
    <row r="5" spans="1:58" ht="18.95" customHeight="1">
      <c r="A5" s="141" t="s">
        <v>702</v>
      </c>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row>
    <row r="6" spans="1:58" ht="18.95" customHeight="1">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row>
    <row r="7" spans="1:58" ht="18.95" customHeight="1">
      <c r="A7" s="137" t="s">
        <v>672</v>
      </c>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row>
    <row r="8" spans="1:58" ht="18.95" customHeight="1">
      <c r="A8" s="137"/>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row>
    <row r="9" spans="1:58" ht="18.95" customHeight="1">
      <c r="A9" s="1764" t="s">
        <v>3323</v>
      </c>
      <c r="B9" s="1764"/>
      <c r="C9" s="1764"/>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4"/>
      <c r="AB9" s="1764"/>
    </row>
    <row r="10" spans="1:58" ht="18.95" customHeight="1">
      <c r="A10" s="1764"/>
      <c r="B10" s="1764"/>
      <c r="C10" s="1764"/>
      <c r="D10" s="1764"/>
      <c r="E10" s="1764"/>
      <c r="F10" s="1764"/>
      <c r="G10" s="1764"/>
      <c r="H10" s="1764"/>
      <c r="I10" s="1764"/>
      <c r="J10" s="1764"/>
      <c r="K10" s="1764"/>
      <c r="L10" s="1764"/>
      <c r="M10" s="1764"/>
      <c r="N10" s="1764"/>
      <c r="O10" s="1764"/>
      <c r="P10" s="1764"/>
      <c r="Q10" s="1764"/>
      <c r="R10" s="1764"/>
      <c r="S10" s="1764"/>
      <c r="T10" s="1764"/>
      <c r="U10" s="1764"/>
      <c r="V10" s="1764"/>
      <c r="W10" s="1764"/>
      <c r="X10" s="1764"/>
      <c r="Y10" s="1764"/>
      <c r="Z10" s="1764"/>
      <c r="AA10" s="1764"/>
      <c r="AB10" s="1764"/>
    </row>
    <row r="11" spans="1:58" ht="18.95" customHeight="1">
      <c r="A11" s="1764"/>
      <c r="B11" s="1764"/>
      <c r="C11" s="1764"/>
      <c r="D11" s="1764"/>
      <c r="E11" s="1764"/>
      <c r="F11" s="1764"/>
      <c r="G11" s="1764"/>
      <c r="H11" s="1764"/>
      <c r="I11" s="1764"/>
      <c r="J11" s="1764"/>
      <c r="K11" s="1764"/>
      <c r="L11" s="1764"/>
      <c r="M11" s="1764"/>
      <c r="N11" s="1764"/>
      <c r="O11" s="1764"/>
      <c r="P11" s="1764"/>
      <c r="Q11" s="1764"/>
      <c r="R11" s="1764"/>
      <c r="S11" s="1764"/>
      <c r="T11" s="1764"/>
      <c r="U11" s="1764"/>
      <c r="V11" s="1764"/>
      <c r="W11" s="1764"/>
      <c r="X11" s="1764"/>
      <c r="Y11" s="1764"/>
      <c r="Z11" s="1764"/>
      <c r="AA11" s="1764"/>
      <c r="AB11" s="1764"/>
    </row>
    <row r="12" spans="1:58" ht="18.95" customHeight="1">
      <c r="A12" s="167"/>
      <c r="B12" s="106"/>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row>
    <row r="13" spans="1:58" ht="18.95" customHeight="1">
      <c r="A13" s="167"/>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row>
    <row r="14" spans="1:58" ht="18.95" customHeight="1">
      <c r="A14" s="167"/>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row>
    <row r="15" spans="1:58" ht="18.95" customHeight="1">
      <c r="A15" s="132"/>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row>
    <row r="16" spans="1:58" ht="16.5" customHeight="1">
      <c r="A16" s="2"/>
      <c r="D16" s="2"/>
      <c r="E16" s="2"/>
      <c r="F16" s="2"/>
      <c r="G16" s="2"/>
      <c r="H16" s="2"/>
      <c r="I16" s="2"/>
      <c r="J16" s="2"/>
      <c r="K16" s="2"/>
      <c r="L16" s="2"/>
      <c r="M16" s="2"/>
      <c r="N16" s="2"/>
      <c r="O16" s="2"/>
      <c r="P16" s="2"/>
      <c r="Q16" s="2"/>
      <c r="R16" s="2"/>
      <c r="S16" s="2"/>
      <c r="T16" s="2"/>
      <c r="U16" s="2"/>
      <c r="V16" s="2"/>
      <c r="W16" s="2"/>
      <c r="X16" s="2"/>
      <c r="Y16" s="2"/>
      <c r="Z16" s="2"/>
      <c r="AA16" s="2"/>
    </row>
    <row r="17" spans="2:41" ht="18.95" customHeight="1">
      <c r="B17" s="1526" t="str">
        <f>IF('確認申請書（建築）入力'!$M$4=0,"",'確認申請書（建築）入力'!$M$4)</f>
        <v>指定確認検査機関
　株式会社東日本住宅評価センター　様</v>
      </c>
      <c r="C17" s="1526"/>
      <c r="D17" s="1526"/>
      <c r="E17" s="1526"/>
      <c r="F17" s="1526"/>
      <c r="G17" s="1526"/>
      <c r="H17" s="1526"/>
      <c r="I17" s="1526"/>
      <c r="J17" s="1526"/>
      <c r="K17" s="1526"/>
      <c r="L17" s="1526"/>
      <c r="M17" s="1526"/>
      <c r="N17" s="1526"/>
      <c r="O17" s="1526"/>
      <c r="P17" s="1526"/>
      <c r="Q17" s="1526"/>
    </row>
    <row r="18" spans="2:41" ht="18.95" customHeight="1">
      <c r="B18" s="1526"/>
      <c r="C18" s="1526"/>
      <c r="D18" s="1526"/>
      <c r="E18" s="1526"/>
      <c r="F18" s="1526"/>
      <c r="G18" s="1526"/>
      <c r="H18" s="1526"/>
      <c r="I18" s="1526"/>
      <c r="J18" s="1526"/>
      <c r="K18" s="1526"/>
      <c r="L18" s="1526"/>
      <c r="M18" s="1526"/>
      <c r="N18" s="1526"/>
      <c r="O18" s="1526"/>
      <c r="P18" s="1526"/>
      <c r="Q18" s="1526"/>
      <c r="AE18" s="124" t="s">
        <v>571</v>
      </c>
    </row>
    <row r="19" spans="2:41" ht="18.95" customHeight="1">
      <c r="S19" s="1788" t="str">
        <f>IF($AK$19="","　　　年　　　　月　　　　日",IF(YEAR($AK$19)-2018&gt;0,"令和"&amp;IF(YEAR($AK$19)-2018=1,"元",YEAR($AK$19)-2018)&amp;"年"&amp;MONTH($AK$19)&amp;"月"&amp;DAY($AK$19)&amp;"日"))</f>
        <v>　　　年　　　　月　　　　日</v>
      </c>
      <c r="T19" s="1642"/>
      <c r="U19" s="1642"/>
      <c r="V19" s="1642"/>
      <c r="W19" s="1642"/>
      <c r="X19" s="1642"/>
      <c r="Y19" s="1642"/>
      <c r="Z19" s="1642"/>
      <c r="AA19" s="1642"/>
      <c r="AE19" s="3" t="s">
        <v>701</v>
      </c>
      <c r="AF19" s="3"/>
      <c r="AJ19" s="3"/>
      <c r="AK19" s="1650"/>
      <c r="AL19" s="1651"/>
      <c r="AM19" s="1651"/>
      <c r="AN19" s="1651"/>
      <c r="AO19" s="1652"/>
    </row>
    <row r="20" spans="2:41" ht="11.25" customHeight="1">
      <c r="AE20" s="114" t="s">
        <v>2938</v>
      </c>
    </row>
    <row r="21" spans="2:41" ht="8.25" customHeight="1">
      <c r="AE21" s="114"/>
    </row>
    <row r="22" spans="2:41" ht="15" customHeight="1">
      <c r="O22" s="60" t="str">
        <f>項目一覧!$C$183</f>
        <v/>
      </c>
    </row>
    <row r="23" spans="2:41" ht="15.75" customHeight="1">
      <c r="J23" s="2" t="s">
        <v>703</v>
      </c>
      <c r="K23" s="2"/>
      <c r="L23" s="2"/>
      <c r="M23" s="2"/>
      <c r="N23" s="2"/>
      <c r="O23" s="60" t="str">
        <f>項目一覧!$C$4</f>
        <v/>
      </c>
      <c r="P23" s="2"/>
      <c r="Q23" s="2"/>
      <c r="R23" s="2"/>
      <c r="S23" s="2"/>
      <c r="T23" s="2"/>
      <c r="U23" s="2"/>
      <c r="V23" s="2"/>
      <c r="W23" s="2"/>
      <c r="Z23" s="2"/>
    </row>
    <row r="24" spans="2:41" ht="15.75" customHeight="1">
      <c r="I24" s="2"/>
      <c r="J24" s="2"/>
      <c r="K24" s="2"/>
      <c r="L24" s="2"/>
      <c r="M24" s="2"/>
      <c r="N24" s="2"/>
      <c r="O24" s="149"/>
      <c r="P24" s="70"/>
      <c r="Q24" s="70"/>
      <c r="R24" s="70"/>
      <c r="S24" s="70"/>
      <c r="T24" s="70"/>
      <c r="U24" s="70"/>
      <c r="V24" s="70"/>
      <c r="W24" s="70"/>
      <c r="X24" s="70"/>
      <c r="Y24" s="70"/>
      <c r="Z24" s="70"/>
      <c r="AA24" s="70"/>
      <c r="AB24" s="70"/>
      <c r="AC24" s="70"/>
    </row>
    <row r="25" spans="2:41" ht="15.75" customHeight="1">
      <c r="I25" s="1681" t="str">
        <f>IF(AD25=TRUE,"　　 　　　　　　 氏　名","")</f>
        <v/>
      </c>
      <c r="J25" s="1681"/>
      <c r="K25" s="1681"/>
      <c r="L25" s="1681"/>
      <c r="M25" s="1681"/>
      <c r="N25" s="1681"/>
      <c r="O25" s="2" t="str">
        <f>IF(AD25=TRUE,項目一覧!$C$173,"")</f>
        <v/>
      </c>
      <c r="P25" s="2"/>
      <c r="Q25" s="2"/>
      <c r="R25" s="2"/>
      <c r="S25" s="2"/>
      <c r="T25" s="2"/>
      <c r="U25" s="2"/>
      <c r="V25" s="2"/>
      <c r="W25" s="2"/>
      <c r="Z25" s="2"/>
      <c r="AD25" s="148" t="b">
        <v>0</v>
      </c>
    </row>
    <row r="26" spans="2:41" ht="15.75" customHeight="1">
      <c r="I26" s="1681"/>
      <c r="J26" s="1681"/>
      <c r="K26" s="1681"/>
      <c r="L26" s="1681"/>
      <c r="M26" s="1681"/>
      <c r="N26" s="1681"/>
      <c r="O26" s="149"/>
      <c r="P26" s="70"/>
      <c r="Q26" s="70"/>
      <c r="R26" s="70"/>
      <c r="S26" s="70"/>
      <c r="T26" s="70"/>
      <c r="U26" s="70"/>
      <c r="V26" s="70"/>
      <c r="W26" s="70"/>
      <c r="X26" s="70"/>
      <c r="Y26" s="70"/>
      <c r="Z26" s="70"/>
      <c r="AA26" s="70"/>
      <c r="AB26" s="70"/>
      <c r="AC26" s="70"/>
    </row>
    <row r="27" spans="2:41" ht="15.75" customHeight="1">
      <c r="I27" s="1681" t="str">
        <f>IF(AD27=TRUE,"　　 　　　　　　 氏　名","")</f>
        <v/>
      </c>
      <c r="J27" s="1681"/>
      <c r="K27" s="1681"/>
      <c r="L27" s="1681"/>
      <c r="M27" s="1681"/>
      <c r="N27" s="1681"/>
      <c r="O27" s="2" t="str">
        <f>IF(AD27=TRUE,項目一覧!$C$178,"")</f>
        <v/>
      </c>
      <c r="P27" s="2"/>
      <c r="Q27" s="2"/>
      <c r="R27" s="2"/>
      <c r="S27" s="2"/>
      <c r="T27" s="2"/>
      <c r="U27" s="2"/>
      <c r="V27" s="2"/>
      <c r="W27" s="2"/>
      <c r="Z27" s="2"/>
      <c r="AD27" s="148" t="b">
        <v>0</v>
      </c>
    </row>
    <row r="28" spans="2:41" ht="15.75" customHeight="1">
      <c r="I28" s="1681"/>
      <c r="J28" s="1681"/>
      <c r="K28" s="1681"/>
      <c r="L28" s="1681"/>
      <c r="M28" s="1681"/>
      <c r="N28" s="1681"/>
      <c r="O28" s="70"/>
      <c r="P28" s="70"/>
      <c r="Q28" s="70"/>
      <c r="R28" s="70"/>
      <c r="S28" s="70"/>
      <c r="T28" s="70"/>
      <c r="U28" s="70"/>
      <c r="V28" s="70"/>
      <c r="W28" s="70"/>
      <c r="X28" s="70"/>
      <c r="Y28" s="70"/>
      <c r="Z28" s="70"/>
      <c r="AA28" s="70"/>
      <c r="AB28" s="70"/>
      <c r="AC28" s="70"/>
      <c r="AD28" s="148"/>
    </row>
    <row r="29" spans="2:41" ht="15.75" customHeight="1">
      <c r="I29" s="1681" t="str">
        <f>IF(AD29=TRUE,"　　 　　　　　　 氏　名","")</f>
        <v/>
      </c>
      <c r="J29" s="1681"/>
      <c r="K29" s="1681"/>
      <c r="L29" s="1681"/>
      <c r="M29" s="1681"/>
      <c r="N29" s="1681"/>
      <c r="O29" s="2" t="str">
        <f>IF(AD29=TRUE,項目一覧!$C$184,"")</f>
        <v/>
      </c>
      <c r="P29" s="2"/>
      <c r="Q29" s="2"/>
      <c r="R29" s="2"/>
      <c r="S29" s="2"/>
      <c r="T29" s="2"/>
      <c r="U29" s="2"/>
      <c r="V29" s="2"/>
      <c r="W29" s="2"/>
      <c r="Z29" s="2"/>
      <c r="AD29" s="148" t="b">
        <v>0</v>
      </c>
    </row>
    <row r="30" spans="2:41" ht="15.75" customHeight="1">
      <c r="I30" s="1681"/>
      <c r="J30" s="1681"/>
      <c r="K30" s="1681"/>
      <c r="L30" s="1681"/>
      <c r="M30" s="1681"/>
      <c r="N30" s="1681"/>
      <c r="O30" s="70"/>
      <c r="P30" s="70"/>
      <c r="Q30" s="70"/>
      <c r="R30" s="70"/>
      <c r="S30" s="70"/>
      <c r="T30" s="70"/>
      <c r="U30" s="70"/>
      <c r="V30" s="70"/>
      <c r="W30" s="70"/>
      <c r="X30" s="70"/>
      <c r="Y30" s="70"/>
      <c r="Z30" s="70"/>
      <c r="AA30" s="70"/>
      <c r="AB30" s="70"/>
      <c r="AC30" s="70"/>
    </row>
    <row r="31" spans="2:41" ht="15.75" customHeight="1">
      <c r="I31" s="2"/>
      <c r="J31" s="2"/>
      <c r="K31" s="2"/>
      <c r="L31" s="2"/>
      <c r="M31" s="2"/>
      <c r="N31" s="2"/>
      <c r="O31" s="70"/>
      <c r="P31" s="70"/>
      <c r="Q31" s="70"/>
      <c r="R31" s="70"/>
      <c r="S31" s="70"/>
      <c r="T31" s="70"/>
      <c r="U31" s="70"/>
      <c r="V31" s="70"/>
      <c r="W31" s="70"/>
      <c r="X31" s="70"/>
      <c r="Y31" s="70"/>
      <c r="Z31" s="70"/>
      <c r="AA31" s="70"/>
      <c r="AB31" s="70"/>
      <c r="AC31" s="70"/>
    </row>
    <row r="32" spans="2:41" ht="15.75" customHeight="1">
      <c r="I32" s="2"/>
      <c r="J32" s="2"/>
      <c r="K32" s="2"/>
      <c r="L32" s="2"/>
      <c r="M32" s="2"/>
      <c r="N32" s="2"/>
      <c r="O32" s="59"/>
      <c r="P32" s="59"/>
      <c r="Q32" s="59"/>
      <c r="R32" s="59"/>
      <c r="S32" s="59"/>
      <c r="T32" s="59"/>
      <c r="U32" s="59"/>
      <c r="V32" s="59"/>
      <c r="W32" s="59"/>
      <c r="X32" s="59"/>
      <c r="Y32" s="59"/>
      <c r="Z32" s="59"/>
      <c r="AA32" s="59"/>
      <c r="AB32" s="59"/>
    </row>
    <row r="33" spans="1:48" ht="15.75" customHeight="1">
      <c r="I33" s="2"/>
      <c r="J33" s="2"/>
      <c r="K33" s="2"/>
      <c r="L33" s="2"/>
      <c r="M33" s="2"/>
      <c r="N33" s="2"/>
      <c r="O33" s="59"/>
      <c r="P33" s="59"/>
      <c r="Q33" s="59"/>
      <c r="R33" s="59"/>
      <c r="S33" s="59"/>
      <c r="T33" s="59"/>
      <c r="U33" s="59"/>
      <c r="V33" s="59"/>
      <c r="W33" s="59"/>
      <c r="X33" s="59"/>
      <c r="Y33" s="59"/>
      <c r="Z33" s="59"/>
      <c r="AA33" s="59"/>
      <c r="AB33" s="59"/>
    </row>
    <row r="34" spans="1:48" ht="6" customHeight="1">
      <c r="I34" s="2"/>
      <c r="J34" s="2"/>
      <c r="K34" s="2"/>
      <c r="L34" s="2"/>
      <c r="M34" s="2"/>
      <c r="N34" s="2"/>
      <c r="O34" s="59"/>
      <c r="P34" s="59"/>
      <c r="Q34" s="59"/>
      <c r="R34" s="59"/>
      <c r="S34" s="59"/>
      <c r="T34" s="59"/>
      <c r="U34" s="59"/>
      <c r="V34" s="59"/>
      <c r="W34" s="59"/>
      <c r="X34" s="59"/>
      <c r="Y34" s="59"/>
      <c r="Z34" s="59"/>
      <c r="AA34" s="59"/>
      <c r="AB34" s="59"/>
    </row>
    <row r="35" spans="1:48" ht="12.95" customHeight="1">
      <c r="A35" s="112"/>
      <c r="I35" s="2"/>
      <c r="J35" s="2"/>
      <c r="K35" s="2"/>
      <c r="L35" s="2"/>
      <c r="M35" s="2"/>
      <c r="N35" s="2"/>
      <c r="O35" s="59"/>
      <c r="P35" s="59"/>
      <c r="Q35" s="59"/>
      <c r="R35" s="59"/>
      <c r="S35" s="59"/>
      <c r="T35" s="59"/>
      <c r="U35" s="59"/>
      <c r="V35" s="59"/>
      <c r="W35" s="59"/>
      <c r="X35" s="59"/>
      <c r="Y35" s="59"/>
      <c r="Z35" s="59"/>
      <c r="AA35" s="59"/>
      <c r="AB35" s="59"/>
    </row>
    <row r="36" spans="1:48" ht="15.75" customHeight="1">
      <c r="A36" s="28"/>
      <c r="B36" s="28"/>
      <c r="C36" s="28"/>
      <c r="D36" s="28"/>
      <c r="E36" s="28"/>
      <c r="F36" s="28"/>
      <c r="G36" s="28"/>
      <c r="H36" s="28"/>
      <c r="I36" s="28"/>
      <c r="J36" s="28"/>
      <c r="K36" s="28"/>
      <c r="L36" s="28"/>
      <c r="M36" s="28"/>
      <c r="N36" s="28"/>
      <c r="O36" s="139"/>
      <c r="P36" s="139"/>
      <c r="Q36" s="139"/>
      <c r="R36" s="139"/>
      <c r="S36" s="139"/>
      <c r="T36" s="139"/>
      <c r="U36" s="139"/>
      <c r="V36" s="139"/>
      <c r="W36" s="139"/>
      <c r="X36" s="139"/>
      <c r="Y36" s="139"/>
      <c r="Z36" s="139"/>
      <c r="AA36" s="139"/>
      <c r="AB36" s="139"/>
    </row>
    <row r="37" spans="1:48" ht="15.75" customHeight="1">
      <c r="O37" s="59"/>
      <c r="P37" s="59"/>
      <c r="Q37" s="59"/>
      <c r="R37" s="59"/>
      <c r="S37" s="59"/>
      <c r="T37" s="59"/>
      <c r="U37" s="59"/>
      <c r="V37" s="59"/>
      <c r="W37" s="59"/>
      <c r="X37" s="59"/>
      <c r="Y37" s="59"/>
      <c r="Z37" s="59"/>
      <c r="AA37" s="59"/>
      <c r="AB37" s="59"/>
    </row>
    <row r="38" spans="1:48" ht="18.75" customHeight="1">
      <c r="A38" s="137" t="s">
        <v>684</v>
      </c>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row>
    <row r="39" spans="1:48" ht="14.25" customHeight="1"/>
    <row r="40" spans="1:48" ht="21" customHeight="1">
      <c r="O40" s="60" t="str">
        <f>項目一覧!$C$50</f>
        <v/>
      </c>
    </row>
    <row r="41" spans="1:48" ht="18.75" customHeight="1">
      <c r="I41" s="2" t="s">
        <v>683</v>
      </c>
      <c r="J41" s="2"/>
      <c r="K41" s="2"/>
      <c r="L41" s="2"/>
      <c r="M41" s="2"/>
      <c r="N41" s="2"/>
      <c r="O41" s="60" t="str">
        <f>項目一覧!$C$46</f>
        <v/>
      </c>
      <c r="R41" s="2"/>
      <c r="S41" s="2"/>
      <c r="T41" s="2"/>
      <c r="U41" s="2"/>
      <c r="V41" s="2"/>
      <c r="W41" s="2"/>
      <c r="X41" s="2"/>
      <c r="Z41" s="2"/>
    </row>
    <row r="42" spans="1:48" ht="18.75" customHeight="1">
      <c r="A42" s="28"/>
      <c r="B42" s="28"/>
      <c r="C42" s="28"/>
      <c r="D42" s="28"/>
      <c r="E42" s="28"/>
      <c r="F42" s="28"/>
      <c r="G42" s="28"/>
      <c r="H42" s="28"/>
      <c r="I42" s="28"/>
      <c r="J42" s="28"/>
      <c r="K42" s="28"/>
      <c r="L42" s="28"/>
      <c r="M42" s="28"/>
      <c r="N42" s="28"/>
      <c r="O42" s="1792"/>
      <c r="P42" s="1792"/>
      <c r="Q42" s="1792"/>
      <c r="R42" s="1792"/>
      <c r="S42" s="1792"/>
      <c r="T42" s="1792"/>
      <c r="U42" s="1792"/>
      <c r="V42" s="1792"/>
      <c r="W42" s="1792"/>
      <c r="X42" s="1792"/>
      <c r="Y42" s="1792"/>
      <c r="Z42" s="1792"/>
      <c r="AA42" s="1792"/>
      <c r="AB42" s="1792"/>
    </row>
    <row r="43" spans="1:48" ht="18.75" customHeight="1">
      <c r="B43" s="1" t="s">
        <v>669</v>
      </c>
      <c r="AF43" s="124" t="s">
        <v>668</v>
      </c>
    </row>
    <row r="44" spans="1:48" ht="18.75" customHeight="1">
      <c r="C44" s="1" t="str">
        <f>IF(AR44=2,"■","□")</f>
        <v>□</v>
      </c>
      <c r="D44" s="1" t="s">
        <v>667</v>
      </c>
      <c r="L44" s="1" t="str">
        <f>IF(AR44=3,"■","□")</f>
        <v>□</v>
      </c>
      <c r="M44" s="1" t="s">
        <v>666</v>
      </c>
      <c r="U44" s="1" t="str">
        <f>IF(AR44=4,"■","□")</f>
        <v>□</v>
      </c>
      <c r="V44" s="1" t="s">
        <v>682</v>
      </c>
      <c r="AO44" s="72"/>
      <c r="AP44" s="72"/>
      <c r="AQ44" s="72"/>
      <c r="AR44" s="72">
        <v>1</v>
      </c>
      <c r="AS44" s="72"/>
      <c r="AT44" s="72"/>
      <c r="AU44" s="72"/>
      <c r="AV44" s="72"/>
    </row>
    <row r="45" spans="1:48" ht="18.75" customHeight="1">
      <c r="C45" s="1" t="str">
        <f>IF(AR44=5,"■","□")</f>
        <v>□</v>
      </c>
      <c r="D45" s="1" t="s">
        <v>665</v>
      </c>
      <c r="L45" s="1" t="str">
        <f>IF(AR44=6,"■","□")</f>
        <v>□</v>
      </c>
      <c r="M45" s="1" t="s">
        <v>700</v>
      </c>
    </row>
    <row r="46" spans="1:48" ht="12" customHeight="1"/>
    <row r="47" spans="1:48" ht="18.75" customHeight="1">
      <c r="A47" s="1509" t="s">
        <v>664</v>
      </c>
      <c r="B47" s="1510"/>
      <c r="C47" s="1510"/>
      <c r="D47" s="1510"/>
      <c r="E47" s="1510"/>
      <c r="F47" s="1511"/>
      <c r="G47" s="160" t="s">
        <v>663</v>
      </c>
      <c r="H47" s="160"/>
      <c r="I47" s="160"/>
      <c r="J47" s="159"/>
      <c r="K47" s="1509" t="s">
        <v>662</v>
      </c>
      <c r="L47" s="1510"/>
      <c r="M47" s="1510"/>
      <c r="N47" s="1510"/>
      <c r="O47" s="1510"/>
      <c r="P47" s="1511"/>
      <c r="Q47" s="1509" t="s">
        <v>661</v>
      </c>
      <c r="R47" s="1510"/>
      <c r="S47" s="1510"/>
      <c r="T47" s="1510"/>
      <c r="U47" s="1511"/>
      <c r="V47" s="1509" t="s">
        <v>699</v>
      </c>
      <c r="W47" s="1510"/>
      <c r="X47" s="1510"/>
      <c r="Y47" s="1510"/>
      <c r="Z47" s="1510"/>
      <c r="AA47" s="1510"/>
      <c r="AB47" s="1511"/>
    </row>
    <row r="48" spans="1:48" ht="45.75" customHeight="1">
      <c r="A48" s="1685"/>
      <c r="B48" s="1686"/>
      <c r="C48" s="1686"/>
      <c r="D48" s="1686"/>
      <c r="E48" s="1686"/>
      <c r="F48" s="1687"/>
      <c r="G48" s="1685"/>
      <c r="H48" s="1686"/>
      <c r="I48" s="1686"/>
      <c r="J48" s="1687"/>
      <c r="K48" s="1685" t="s">
        <v>439</v>
      </c>
      <c r="L48" s="1686"/>
      <c r="M48" s="1686"/>
      <c r="N48" s="1686"/>
      <c r="O48" s="1686"/>
      <c r="P48" s="1687"/>
      <c r="Q48" s="1685" t="s">
        <v>439</v>
      </c>
      <c r="R48" s="1686"/>
      <c r="S48" s="1686"/>
      <c r="T48" s="1686"/>
      <c r="U48" s="1687"/>
      <c r="V48" s="1789" t="s">
        <v>2942</v>
      </c>
      <c r="W48" s="1790"/>
      <c r="X48" s="1790"/>
      <c r="Y48" s="1790"/>
      <c r="Z48" s="1790"/>
      <c r="AA48" s="1790"/>
      <c r="AB48" s="1791"/>
    </row>
    <row r="49" spans="1:29" ht="71.25" customHeight="1">
      <c r="A49" s="1498"/>
      <c r="B49" s="1499"/>
      <c r="C49" s="1499"/>
      <c r="D49" s="1499"/>
      <c r="E49" s="1499"/>
      <c r="F49" s="1500"/>
      <c r="G49" s="1498"/>
      <c r="H49" s="1499"/>
      <c r="I49" s="1499"/>
      <c r="J49" s="1500"/>
      <c r="K49" s="1498"/>
      <c r="L49" s="1499"/>
      <c r="M49" s="1499"/>
      <c r="N49" s="1499"/>
      <c r="O49" s="1499"/>
      <c r="P49" s="1500"/>
      <c r="Q49" s="1498"/>
      <c r="R49" s="1499"/>
      <c r="S49" s="1499"/>
      <c r="T49" s="1499"/>
      <c r="U49" s="1500"/>
      <c r="V49" s="1709" t="s">
        <v>698</v>
      </c>
      <c r="W49" s="1710"/>
      <c r="X49" s="1710"/>
      <c r="Y49" s="1710"/>
      <c r="Z49" s="1710"/>
      <c r="AA49" s="1710"/>
      <c r="AB49" s="1711"/>
    </row>
    <row r="50" spans="1:29" ht="20.100000000000001" customHeight="1">
      <c r="A50" s="1501"/>
      <c r="B50" s="1502"/>
      <c r="C50" s="1502"/>
      <c r="D50" s="1502"/>
      <c r="E50" s="1502"/>
      <c r="F50" s="1503"/>
      <c r="G50" s="1501"/>
      <c r="H50" s="1502"/>
      <c r="I50" s="1502"/>
      <c r="J50" s="1503"/>
      <c r="K50" s="1501"/>
      <c r="L50" s="1502"/>
      <c r="M50" s="1502"/>
      <c r="N50" s="1502"/>
      <c r="O50" s="1502"/>
      <c r="P50" s="1503"/>
      <c r="Q50" s="1501"/>
      <c r="R50" s="1502"/>
      <c r="S50" s="1502"/>
      <c r="T50" s="1502"/>
      <c r="U50" s="1503"/>
      <c r="V50" s="1501" t="s">
        <v>2481</v>
      </c>
      <c r="W50" s="1502"/>
      <c r="X50" s="1502"/>
      <c r="Y50" s="1502"/>
      <c r="Z50" s="1502"/>
      <c r="AA50" s="1502"/>
      <c r="AB50" s="1503"/>
    </row>
    <row r="51" spans="1:29" ht="15.75" customHeight="1">
      <c r="I51" s="2"/>
      <c r="J51" s="2"/>
      <c r="K51" s="2"/>
      <c r="L51" s="2"/>
      <c r="M51" s="2"/>
      <c r="N51" s="2"/>
      <c r="O51" s="2"/>
      <c r="P51" s="2"/>
      <c r="Q51" s="2"/>
      <c r="R51" s="2"/>
      <c r="S51" s="2"/>
      <c r="T51" s="2"/>
      <c r="U51" s="2"/>
      <c r="V51" s="2"/>
      <c r="W51" s="2"/>
      <c r="Z51" s="2"/>
    </row>
    <row r="52" spans="1:29" ht="18" customHeight="1">
      <c r="A52" s="158" t="s">
        <v>658</v>
      </c>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row>
    <row r="53" spans="1:29" ht="18" customHeight="1">
      <c r="A53" s="15"/>
      <c r="B53" s="15" t="s">
        <v>657</v>
      </c>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28"/>
    </row>
    <row r="54" spans="1:29" ht="18" customHeight="1">
      <c r="A54" s="6" t="s">
        <v>649</v>
      </c>
      <c r="B54" s="3" t="s">
        <v>656</v>
      </c>
      <c r="C54" s="3"/>
      <c r="D54" s="3"/>
      <c r="E54" s="3"/>
      <c r="F54" s="3"/>
      <c r="G54" s="3"/>
      <c r="H54" s="3"/>
      <c r="I54" s="3"/>
      <c r="J54" s="3"/>
      <c r="K54" s="3"/>
      <c r="L54" s="3"/>
      <c r="M54" s="3"/>
      <c r="N54" s="3"/>
      <c r="O54" s="3"/>
      <c r="P54" s="3"/>
      <c r="Q54" s="3"/>
      <c r="R54" s="3"/>
      <c r="S54" s="3"/>
      <c r="T54" s="3"/>
      <c r="U54" s="16"/>
      <c r="V54" s="16"/>
      <c r="W54" s="16"/>
      <c r="X54" s="16"/>
      <c r="Y54" s="16"/>
      <c r="Z54" s="16"/>
      <c r="AA54" s="16"/>
    </row>
    <row r="55" spans="1:29" ht="18" customHeight="1">
      <c r="A55" s="6"/>
      <c r="B55" s="3" t="s">
        <v>435</v>
      </c>
      <c r="C55" s="3"/>
      <c r="D55" s="3"/>
      <c r="E55" s="3"/>
      <c r="F55" s="3"/>
      <c r="G55" s="3"/>
      <c r="H55" s="3" t="str">
        <f>IF(項目一覧!$C$21=0,"",項目一覧!$C$21&amp;"  ")&amp;IF(項目一覧!$C$5=0,"",項目一覧!$C$5)</f>
        <v xml:space="preserve">  </v>
      </c>
      <c r="J55" s="3"/>
      <c r="K55" s="3"/>
      <c r="L55" s="3"/>
      <c r="M55" s="3"/>
      <c r="N55" s="3"/>
      <c r="O55" s="3"/>
      <c r="P55" s="3"/>
      <c r="Q55" s="3"/>
      <c r="R55" s="3"/>
      <c r="S55" s="3"/>
      <c r="T55" s="3"/>
      <c r="U55" s="3"/>
      <c r="V55" s="3"/>
      <c r="W55" s="3"/>
      <c r="X55" s="3"/>
      <c r="Y55" s="3"/>
      <c r="Z55" s="3"/>
      <c r="AA55" s="3"/>
    </row>
    <row r="56" spans="1:29" ht="18" customHeight="1">
      <c r="A56" s="6"/>
      <c r="B56" s="3" t="s">
        <v>412</v>
      </c>
      <c r="C56" s="3"/>
      <c r="D56" s="3"/>
      <c r="E56" s="3"/>
      <c r="F56" s="3"/>
      <c r="G56" s="3"/>
      <c r="H56" s="18" t="str">
        <f>IF(項目一覧!$C$183=0,"",項目一覧!$C$183&amp;"  ")&amp;IF(項目一覧!$C$4=0,"",項目一覧!$C$4)</f>
        <v xml:space="preserve">  </v>
      </c>
      <c r="I56" s="41"/>
      <c r="J56" s="18"/>
      <c r="K56" s="18"/>
      <c r="L56" s="18"/>
      <c r="M56" s="18"/>
      <c r="N56" s="18"/>
      <c r="O56" s="18"/>
      <c r="P56" s="18"/>
      <c r="Q56" s="18"/>
      <c r="R56" s="18"/>
      <c r="S56" s="18"/>
      <c r="T56" s="18"/>
      <c r="U56" s="18"/>
      <c r="V56" s="18"/>
      <c r="W56" s="18"/>
      <c r="X56" s="18"/>
      <c r="Y56" s="18"/>
      <c r="Z56" s="18"/>
      <c r="AA56" s="18"/>
      <c r="AB56" s="41"/>
      <c r="AC56" s="41"/>
    </row>
    <row r="57" spans="1:29" ht="18" customHeight="1">
      <c r="A57" s="6"/>
      <c r="B57" s="3" t="s">
        <v>403</v>
      </c>
      <c r="C57" s="3"/>
      <c r="D57" s="3"/>
      <c r="E57" s="3"/>
      <c r="F57" s="3"/>
      <c r="G57" s="3"/>
      <c r="H57" s="18" t="str">
        <f>項目一覧!$C$6</f>
        <v/>
      </c>
      <c r="I57" s="41"/>
      <c r="J57" s="18"/>
      <c r="K57" s="18"/>
      <c r="L57" s="18"/>
      <c r="M57" s="18"/>
      <c r="N57" s="18"/>
      <c r="O57" s="18"/>
      <c r="P57" s="18"/>
      <c r="Q57" s="18"/>
      <c r="R57" s="18"/>
      <c r="S57" s="18"/>
      <c r="T57" s="18"/>
      <c r="U57" s="18"/>
      <c r="V57" s="18"/>
      <c r="W57" s="18"/>
      <c r="X57" s="18"/>
      <c r="Y57" s="18"/>
      <c r="Z57" s="18"/>
      <c r="AA57" s="18"/>
      <c r="AB57" s="41"/>
      <c r="AC57" s="41"/>
    </row>
    <row r="58" spans="1:29" ht="18" customHeight="1">
      <c r="A58" s="6"/>
      <c r="B58" s="3" t="s">
        <v>434</v>
      </c>
      <c r="C58" s="3"/>
      <c r="D58" s="3"/>
      <c r="E58" s="3"/>
      <c r="F58" s="3"/>
      <c r="G58" s="3"/>
      <c r="H58" s="1489" t="str">
        <f>項目一覧!$C$7</f>
        <v/>
      </c>
      <c r="I58" s="1489"/>
      <c r="J58" s="1489"/>
      <c r="K58" s="1489"/>
      <c r="L58" s="1489"/>
      <c r="M58" s="1489"/>
      <c r="N58" s="1489"/>
      <c r="O58" s="1489"/>
      <c r="P58" s="1489"/>
      <c r="Q58" s="1489"/>
      <c r="R58" s="1489"/>
      <c r="S58" s="1489"/>
      <c r="T58" s="1489"/>
      <c r="U58" s="1489"/>
      <c r="V58" s="1489"/>
      <c r="W58" s="1489"/>
      <c r="X58" s="1489"/>
      <c r="Y58" s="1489"/>
      <c r="Z58" s="1489"/>
      <c r="AA58" s="1489"/>
      <c r="AB58" s="1489"/>
      <c r="AC58" s="1489"/>
    </row>
    <row r="59" spans="1:29" ht="18" customHeight="1">
      <c r="A59" s="32"/>
      <c r="B59" s="15" t="s">
        <v>401</v>
      </c>
      <c r="C59" s="15"/>
      <c r="D59" s="15"/>
      <c r="E59" s="15"/>
      <c r="F59" s="15"/>
      <c r="G59" s="15"/>
      <c r="H59" s="27" t="str">
        <f>項目一覧!$C$8</f>
        <v/>
      </c>
      <c r="I59" s="39"/>
      <c r="J59" s="27"/>
      <c r="K59" s="27"/>
      <c r="L59" s="27"/>
      <c r="M59" s="27"/>
      <c r="N59" s="27"/>
      <c r="O59" s="27"/>
      <c r="P59" s="27"/>
      <c r="Q59" s="27"/>
      <c r="R59" s="27"/>
      <c r="S59" s="27"/>
      <c r="T59" s="27"/>
      <c r="U59" s="27"/>
      <c r="V59" s="27"/>
      <c r="W59" s="27"/>
      <c r="X59" s="27"/>
      <c r="Y59" s="27"/>
      <c r="Z59" s="27"/>
      <c r="AA59" s="27"/>
      <c r="AB59" s="39"/>
      <c r="AC59" s="41"/>
    </row>
    <row r="60" spans="1:29" ht="18" customHeight="1">
      <c r="A60" s="6" t="s">
        <v>649</v>
      </c>
      <c r="B60" s="3" t="s">
        <v>433</v>
      </c>
      <c r="C60" s="3"/>
      <c r="D60" s="3"/>
      <c r="E60" s="3"/>
      <c r="F60" s="3"/>
      <c r="G60" s="3"/>
      <c r="H60" s="18"/>
      <c r="I60" s="18"/>
      <c r="J60" s="18"/>
      <c r="K60" s="18"/>
      <c r="L60" s="18"/>
      <c r="M60" s="18"/>
      <c r="N60" s="18"/>
      <c r="O60" s="18"/>
      <c r="P60" s="18"/>
      <c r="Q60" s="18"/>
      <c r="R60" s="18"/>
      <c r="S60" s="18"/>
      <c r="T60" s="18"/>
      <c r="U60" s="18"/>
      <c r="V60" s="18"/>
      <c r="W60" s="18"/>
      <c r="X60" s="18"/>
      <c r="Y60" s="18"/>
      <c r="Z60" s="18"/>
      <c r="AA60" s="18"/>
      <c r="AB60" s="41"/>
      <c r="AC60" s="41"/>
    </row>
    <row r="61" spans="1:29" ht="18" customHeight="1">
      <c r="A61" s="6"/>
      <c r="B61" s="3" t="s">
        <v>413</v>
      </c>
      <c r="C61" s="3"/>
      <c r="D61" s="3"/>
      <c r="E61" s="3"/>
      <c r="F61" s="3"/>
      <c r="G61" s="3"/>
      <c r="H61" s="48" t="str">
        <f>IF(項目一覧!$C$9=0,"","("&amp;項目一覧!$C$9&amp;") 建築士  （"&amp;項目一覧!$C$10&amp;"）登録　第　 "&amp;項目一覧!$C$11&amp;"　号")</f>
        <v>() 建築士  （）登録　第　 　号</v>
      </c>
      <c r="I61" s="41"/>
      <c r="J61" s="18"/>
      <c r="K61" s="18"/>
      <c r="L61" s="18"/>
      <c r="M61" s="18"/>
      <c r="N61" s="18"/>
      <c r="O61" s="18"/>
      <c r="P61" s="18"/>
      <c r="Q61" s="18"/>
      <c r="R61" s="18"/>
      <c r="S61" s="18"/>
      <c r="T61" s="18"/>
      <c r="U61" s="18"/>
      <c r="V61" s="18"/>
      <c r="W61" s="18"/>
      <c r="X61" s="18"/>
      <c r="Y61" s="18"/>
      <c r="Z61" s="18"/>
      <c r="AA61" s="18"/>
      <c r="AB61" s="41"/>
      <c r="AC61" s="41"/>
    </row>
    <row r="62" spans="1:29" ht="18" customHeight="1">
      <c r="A62" s="6"/>
      <c r="B62" s="3" t="s">
        <v>412</v>
      </c>
      <c r="C62" s="3"/>
      <c r="D62" s="3"/>
      <c r="E62" s="3"/>
      <c r="F62" s="3"/>
      <c r="G62" s="3"/>
      <c r="H62" s="18" t="str">
        <f>項目一覧!$C$12</f>
        <v/>
      </c>
      <c r="I62" s="41"/>
      <c r="J62" s="18"/>
      <c r="K62" s="18"/>
      <c r="L62" s="18"/>
      <c r="M62" s="18"/>
      <c r="N62" s="18"/>
      <c r="O62" s="18"/>
      <c r="P62" s="18"/>
      <c r="Q62" s="18"/>
      <c r="R62" s="18"/>
      <c r="S62" s="18"/>
      <c r="T62" s="18"/>
      <c r="U62" s="18"/>
      <c r="V62" s="18"/>
      <c r="W62" s="18"/>
      <c r="X62" s="18"/>
      <c r="Y62" s="18"/>
      <c r="Z62" s="18"/>
      <c r="AA62" s="18"/>
      <c r="AB62" s="41"/>
      <c r="AC62" s="41"/>
    </row>
    <row r="63" spans="1:29" ht="18" customHeight="1">
      <c r="A63" s="6"/>
      <c r="B63" s="3" t="s">
        <v>411</v>
      </c>
      <c r="C63" s="3"/>
      <c r="D63" s="3"/>
      <c r="E63" s="3"/>
      <c r="F63" s="3"/>
      <c r="G63" s="3"/>
      <c r="H63" s="48" t="str">
        <f>IF(項目一覧!$C$13=0,"","("&amp;項目一覧!$C$13&amp;") 建築士事務所  （"&amp;項目一覧!$C$14&amp;"）知事登録　第　 "&amp;項目一覧!$C$15&amp;"　号")</f>
        <v>() 建築士事務所  （）知事登録　第　 　号</v>
      </c>
      <c r="I63" s="41"/>
      <c r="J63" s="18"/>
      <c r="K63" s="18"/>
      <c r="L63" s="18"/>
      <c r="M63" s="18"/>
      <c r="N63" s="18"/>
      <c r="O63" s="18"/>
      <c r="P63" s="18"/>
      <c r="Q63" s="18"/>
      <c r="R63" s="18"/>
      <c r="S63" s="18"/>
      <c r="T63" s="18"/>
      <c r="U63" s="18"/>
      <c r="V63" s="18"/>
      <c r="W63" s="18"/>
      <c r="X63" s="18"/>
      <c r="Y63" s="18"/>
      <c r="Z63" s="18"/>
      <c r="AA63" s="18"/>
      <c r="AB63" s="41"/>
      <c r="AC63" s="41"/>
    </row>
    <row r="64" spans="1:29" ht="18" customHeight="1">
      <c r="A64" s="6"/>
      <c r="B64" s="3"/>
      <c r="C64" s="3"/>
      <c r="D64" s="3"/>
      <c r="E64" s="3"/>
      <c r="F64" s="3"/>
      <c r="G64" s="3"/>
      <c r="H64" s="18" t="str">
        <f>項目一覧!$C$16</f>
        <v/>
      </c>
      <c r="I64" s="41"/>
      <c r="J64" s="18"/>
      <c r="K64" s="18"/>
      <c r="L64" s="18"/>
      <c r="M64" s="18"/>
      <c r="N64" s="18"/>
      <c r="O64" s="18"/>
      <c r="P64" s="18"/>
      <c r="Q64" s="18"/>
      <c r="R64" s="18"/>
      <c r="S64" s="18"/>
      <c r="T64" s="18"/>
      <c r="U64" s="18"/>
      <c r="V64" s="18"/>
      <c r="W64" s="18"/>
      <c r="X64" s="18"/>
      <c r="Y64" s="18"/>
      <c r="Z64" s="18"/>
      <c r="AA64" s="18"/>
      <c r="AB64" s="41"/>
      <c r="AC64" s="41"/>
    </row>
    <row r="65" spans="1:29" ht="18" customHeight="1">
      <c r="A65" s="6"/>
      <c r="B65" s="3" t="s">
        <v>410</v>
      </c>
      <c r="C65" s="3"/>
      <c r="D65" s="3"/>
      <c r="E65" s="3"/>
      <c r="F65" s="3"/>
      <c r="G65" s="3"/>
      <c r="H65" s="18" t="str">
        <f>項目一覧!$C$17</f>
        <v/>
      </c>
      <c r="I65" s="41"/>
      <c r="J65" s="18"/>
      <c r="K65" s="18"/>
      <c r="L65" s="18"/>
      <c r="M65" s="18"/>
      <c r="N65" s="18"/>
      <c r="O65" s="18"/>
      <c r="P65" s="18"/>
      <c r="Q65" s="18"/>
      <c r="R65" s="18"/>
      <c r="S65" s="18"/>
      <c r="T65" s="18"/>
      <c r="U65" s="18"/>
      <c r="V65" s="18"/>
      <c r="W65" s="18"/>
      <c r="X65" s="18"/>
      <c r="Y65" s="18"/>
      <c r="Z65" s="18"/>
      <c r="AA65" s="18"/>
      <c r="AB65" s="41"/>
      <c r="AC65" s="41"/>
    </row>
    <row r="66" spans="1:29" ht="18" customHeight="1">
      <c r="A66" s="6"/>
      <c r="B66" s="3" t="s">
        <v>409</v>
      </c>
      <c r="C66" s="3"/>
      <c r="D66" s="3"/>
      <c r="E66" s="3"/>
      <c r="F66" s="3"/>
      <c r="G66" s="3"/>
      <c r="H66" s="1489" t="str">
        <f>項目一覧!$C$18</f>
        <v/>
      </c>
      <c r="I66" s="1489"/>
      <c r="J66" s="1489"/>
      <c r="K66" s="1489"/>
      <c r="L66" s="1489"/>
      <c r="M66" s="1489"/>
      <c r="N66" s="1489"/>
      <c r="O66" s="1489"/>
      <c r="P66" s="1489"/>
      <c r="Q66" s="1489"/>
      <c r="R66" s="1489"/>
      <c r="S66" s="1489"/>
      <c r="T66" s="1489"/>
      <c r="U66" s="1489"/>
      <c r="V66" s="1489"/>
      <c r="W66" s="1489"/>
      <c r="X66" s="1489"/>
      <c r="Y66" s="1489"/>
      <c r="Z66" s="1489"/>
      <c r="AA66" s="1489"/>
      <c r="AB66" s="1489"/>
      <c r="AC66" s="1489"/>
    </row>
    <row r="67" spans="1:29" ht="18" customHeight="1">
      <c r="A67" s="32"/>
      <c r="B67" s="15" t="s">
        <v>408</v>
      </c>
      <c r="C67" s="15"/>
      <c r="D67" s="15"/>
      <c r="E67" s="15"/>
      <c r="F67" s="15"/>
      <c r="G67" s="15"/>
      <c r="H67" s="27" t="str">
        <f>項目一覧!$C$19</f>
        <v/>
      </c>
      <c r="I67" s="39"/>
      <c r="J67" s="27"/>
      <c r="K67" s="27"/>
      <c r="L67" s="27"/>
      <c r="M67" s="27"/>
      <c r="N67" s="27"/>
      <c r="O67" s="27"/>
      <c r="P67" s="27"/>
      <c r="Q67" s="27"/>
      <c r="R67" s="27"/>
      <c r="S67" s="27"/>
      <c r="T67" s="27"/>
      <c r="U67" s="27"/>
      <c r="V67" s="27"/>
      <c r="W67" s="27"/>
      <c r="X67" s="27"/>
      <c r="Y67" s="27"/>
      <c r="Z67" s="27"/>
      <c r="AA67" s="27"/>
      <c r="AB67" s="39"/>
      <c r="AC67" s="41"/>
    </row>
    <row r="68" spans="1:29" ht="18" customHeight="1">
      <c r="A68" s="6" t="s">
        <v>649</v>
      </c>
      <c r="B68" s="3" t="s">
        <v>432</v>
      </c>
      <c r="C68" s="3"/>
      <c r="D68" s="3"/>
      <c r="E68" s="3"/>
      <c r="F68" s="3"/>
      <c r="G68" s="3"/>
      <c r="H68" s="18"/>
      <c r="I68" s="41"/>
      <c r="J68" s="18"/>
      <c r="K68" s="18"/>
      <c r="L68" s="18"/>
      <c r="M68" s="18"/>
      <c r="N68" s="18"/>
      <c r="O68" s="18"/>
      <c r="P68" s="18"/>
      <c r="Q68" s="18"/>
      <c r="R68" s="18"/>
      <c r="S68" s="18"/>
      <c r="T68" s="18"/>
      <c r="U68" s="18"/>
      <c r="V68" s="18"/>
      <c r="W68" s="18"/>
      <c r="X68" s="18"/>
      <c r="Y68" s="18"/>
      <c r="Z68" s="18"/>
      <c r="AA68" s="18"/>
      <c r="AB68" s="41"/>
      <c r="AC68" s="41"/>
    </row>
    <row r="69" spans="1:29" ht="18" customHeight="1">
      <c r="A69" s="6"/>
      <c r="B69" s="3" t="s">
        <v>431</v>
      </c>
      <c r="C69" s="3"/>
      <c r="D69" s="3"/>
      <c r="E69" s="3"/>
      <c r="F69" s="3"/>
      <c r="G69" s="3"/>
      <c r="H69" s="18"/>
      <c r="I69" s="18"/>
      <c r="J69" s="18"/>
      <c r="K69" s="18"/>
      <c r="L69" s="18"/>
      <c r="M69" s="18"/>
      <c r="N69" s="18"/>
      <c r="O69" s="18"/>
      <c r="P69" s="18"/>
      <c r="Q69" s="18"/>
      <c r="R69" s="18"/>
      <c r="S69" s="18"/>
      <c r="T69" s="18"/>
      <c r="U69" s="18"/>
      <c r="V69" s="18"/>
      <c r="W69" s="18"/>
      <c r="X69" s="18"/>
      <c r="Y69" s="18"/>
      <c r="Z69" s="18"/>
      <c r="AA69" s="18"/>
      <c r="AB69" s="41"/>
      <c r="AC69" s="41"/>
    </row>
    <row r="70" spans="1:29" ht="18" customHeight="1">
      <c r="A70" s="6"/>
      <c r="B70" s="3" t="s">
        <v>413</v>
      </c>
      <c r="C70" s="3"/>
      <c r="D70" s="3"/>
      <c r="E70" s="3"/>
      <c r="F70" s="3"/>
      <c r="G70" s="3"/>
      <c r="H70" s="48" t="str">
        <f>IF(項目一覧!$C$22=0,"","("&amp;項目一覧!$C$22&amp;") 建築士  （"&amp;項目一覧!$C$23&amp;"）登録　第　 "&amp;項目一覧!$C$24&amp;"　号")</f>
        <v>() 建築士  （）登録　第　 　号</v>
      </c>
      <c r="I70" s="41"/>
      <c r="J70" s="18"/>
      <c r="K70" s="18"/>
      <c r="L70" s="18"/>
      <c r="M70" s="18"/>
      <c r="N70" s="18"/>
      <c r="O70" s="18"/>
      <c r="P70" s="18"/>
      <c r="Q70" s="18"/>
      <c r="R70" s="18"/>
      <c r="S70" s="18"/>
      <c r="T70" s="18"/>
      <c r="U70" s="18"/>
      <c r="V70" s="18"/>
      <c r="W70" s="18"/>
      <c r="X70" s="18"/>
      <c r="Y70" s="18"/>
      <c r="Z70" s="18"/>
      <c r="AA70" s="18"/>
      <c r="AB70" s="41"/>
      <c r="AC70" s="41"/>
    </row>
    <row r="71" spans="1:29" ht="18" customHeight="1">
      <c r="A71" s="6"/>
      <c r="B71" s="3" t="s">
        <v>412</v>
      </c>
      <c r="C71" s="3"/>
      <c r="D71" s="3"/>
      <c r="E71" s="3"/>
      <c r="F71" s="3"/>
      <c r="G71" s="3"/>
      <c r="H71" s="18" t="str">
        <f>項目一覧!$C$25</f>
        <v/>
      </c>
      <c r="I71" s="41"/>
      <c r="J71" s="18"/>
      <c r="K71" s="18"/>
      <c r="L71" s="18"/>
      <c r="M71" s="18"/>
      <c r="N71" s="18"/>
      <c r="O71" s="18"/>
      <c r="P71" s="18"/>
      <c r="Q71" s="18"/>
      <c r="R71" s="18"/>
      <c r="S71" s="18"/>
      <c r="T71" s="18"/>
      <c r="U71" s="18"/>
      <c r="V71" s="18"/>
      <c r="W71" s="18"/>
      <c r="X71" s="18"/>
      <c r="Y71" s="18"/>
      <c r="Z71" s="18"/>
      <c r="AA71" s="18"/>
      <c r="AB71" s="41"/>
      <c r="AC71" s="41"/>
    </row>
    <row r="72" spans="1:29" ht="18" customHeight="1">
      <c r="A72" s="7"/>
      <c r="B72" s="3" t="s">
        <v>411</v>
      </c>
      <c r="C72" s="3"/>
      <c r="D72" s="3"/>
      <c r="E72" s="3"/>
      <c r="F72" s="3"/>
      <c r="G72" s="3"/>
      <c r="H72" s="48" t="str">
        <f>IF(項目一覧!$C$27=0,"","("&amp;項目一覧!$C$27&amp;") 建築士事務所  （"&amp;項目一覧!$C$28&amp;"）知事登録　第　 "&amp;項目一覧!$C$29&amp;"　号")</f>
        <v>() 建築士事務所  （）知事登録　第　 　号</v>
      </c>
      <c r="I72" s="41"/>
      <c r="J72" s="18"/>
      <c r="K72" s="18"/>
      <c r="L72" s="18"/>
      <c r="M72" s="18"/>
      <c r="N72" s="18"/>
      <c r="O72" s="18"/>
      <c r="P72" s="18"/>
      <c r="Q72" s="18"/>
      <c r="R72" s="18"/>
      <c r="S72" s="18"/>
      <c r="T72" s="18"/>
      <c r="U72" s="18"/>
      <c r="V72" s="18"/>
      <c r="W72" s="18"/>
      <c r="X72" s="18"/>
      <c r="Y72" s="18"/>
      <c r="Z72" s="18"/>
      <c r="AA72" s="18"/>
      <c r="AB72" s="41"/>
      <c r="AC72" s="41"/>
    </row>
    <row r="73" spans="1:29" ht="18" customHeight="1">
      <c r="A73" s="7"/>
      <c r="B73" s="3"/>
      <c r="C73" s="3"/>
      <c r="D73" s="3"/>
      <c r="E73" s="3"/>
      <c r="F73" s="3"/>
      <c r="G73" s="3"/>
      <c r="H73" s="18" t="str">
        <f>項目一覧!$C$30</f>
        <v/>
      </c>
      <c r="I73" s="41"/>
      <c r="J73" s="18"/>
      <c r="K73" s="18"/>
      <c r="L73" s="18"/>
      <c r="M73" s="18"/>
      <c r="N73" s="18"/>
      <c r="O73" s="18"/>
      <c r="P73" s="18"/>
      <c r="Q73" s="18"/>
      <c r="R73" s="18"/>
      <c r="S73" s="18"/>
      <c r="T73" s="18"/>
      <c r="U73" s="18"/>
      <c r="V73" s="18"/>
      <c r="W73" s="18"/>
      <c r="X73" s="18"/>
      <c r="Y73" s="18"/>
      <c r="Z73" s="18"/>
      <c r="AA73" s="18"/>
      <c r="AB73" s="41"/>
      <c r="AC73" s="41"/>
    </row>
    <row r="74" spans="1:29" ht="18" customHeight="1">
      <c r="A74" s="7"/>
      <c r="B74" s="3" t="s">
        <v>410</v>
      </c>
      <c r="C74" s="3"/>
      <c r="D74" s="3"/>
      <c r="E74" s="3"/>
      <c r="F74" s="3"/>
      <c r="G74" s="3"/>
      <c r="H74" s="18" t="str">
        <f>項目一覧!$C$31</f>
        <v/>
      </c>
      <c r="I74" s="41"/>
      <c r="J74" s="18"/>
      <c r="K74" s="18"/>
      <c r="L74" s="18"/>
      <c r="M74" s="18"/>
      <c r="N74" s="18"/>
      <c r="O74" s="18"/>
      <c r="P74" s="18"/>
      <c r="Q74" s="18"/>
      <c r="R74" s="18"/>
      <c r="S74" s="18"/>
      <c r="T74" s="18"/>
      <c r="U74" s="18"/>
      <c r="V74" s="18"/>
      <c r="W74" s="18"/>
      <c r="X74" s="18"/>
      <c r="Y74" s="18"/>
      <c r="Z74" s="18"/>
      <c r="AA74" s="18"/>
      <c r="AB74" s="41"/>
      <c r="AC74" s="41"/>
    </row>
    <row r="75" spans="1:29" ht="18" customHeight="1">
      <c r="A75" s="7"/>
      <c r="B75" s="3" t="s">
        <v>409</v>
      </c>
      <c r="C75" s="3"/>
      <c r="D75" s="3"/>
      <c r="E75" s="3"/>
      <c r="F75" s="3"/>
      <c r="G75" s="3"/>
      <c r="H75" s="1489" t="str">
        <f>項目一覧!$C$32</f>
        <v/>
      </c>
      <c r="I75" s="1489"/>
      <c r="J75" s="1489"/>
      <c r="K75" s="1489"/>
      <c r="L75" s="1489"/>
      <c r="M75" s="1489"/>
      <c r="N75" s="1489"/>
      <c r="O75" s="1489"/>
      <c r="P75" s="1489"/>
      <c r="Q75" s="1489"/>
      <c r="R75" s="1489"/>
      <c r="S75" s="1489"/>
      <c r="T75" s="1489"/>
      <c r="U75" s="1489"/>
      <c r="V75" s="1489"/>
      <c r="W75" s="1489"/>
      <c r="X75" s="1489"/>
      <c r="Y75" s="1489"/>
      <c r="Z75" s="1489"/>
      <c r="AA75" s="1489"/>
      <c r="AB75" s="1489"/>
      <c r="AC75" s="1489"/>
    </row>
    <row r="76" spans="1:29" ht="18" customHeight="1">
      <c r="A76" s="7"/>
      <c r="B76" s="3" t="s">
        <v>408</v>
      </c>
      <c r="C76" s="3"/>
      <c r="D76" s="3"/>
      <c r="E76" s="3"/>
      <c r="F76" s="3"/>
      <c r="G76" s="3"/>
      <c r="H76" s="18" t="str">
        <f>項目一覧!$C$33</f>
        <v/>
      </c>
      <c r="I76" s="41"/>
      <c r="J76" s="18"/>
      <c r="K76" s="18"/>
      <c r="L76" s="18"/>
      <c r="M76" s="18"/>
      <c r="N76" s="18"/>
      <c r="O76" s="18"/>
      <c r="P76" s="18"/>
      <c r="Q76" s="18"/>
      <c r="R76" s="18"/>
      <c r="S76" s="18"/>
      <c r="T76" s="18"/>
      <c r="U76" s="18"/>
      <c r="V76" s="18"/>
      <c r="W76" s="18"/>
      <c r="X76" s="18"/>
      <c r="Y76" s="18"/>
      <c r="Z76" s="18"/>
      <c r="AA76" s="18"/>
      <c r="AB76" s="41"/>
      <c r="AC76" s="41"/>
    </row>
    <row r="77" spans="1:29" ht="18" customHeight="1">
      <c r="A77" s="7"/>
      <c r="B77" s="34" t="s">
        <v>655</v>
      </c>
      <c r="C77" s="3"/>
      <c r="D77" s="3"/>
      <c r="E77" s="3"/>
      <c r="F77" s="3"/>
      <c r="G77" s="3"/>
      <c r="H77" s="1490" t="str">
        <f>項目一覧!$C$35</f>
        <v/>
      </c>
      <c r="I77" s="1490"/>
      <c r="J77" s="1490"/>
      <c r="K77" s="1490"/>
      <c r="L77" s="1490"/>
      <c r="M77" s="1490"/>
      <c r="N77" s="1490"/>
      <c r="O77" s="1490"/>
      <c r="P77" s="1490"/>
      <c r="Q77" s="1490"/>
      <c r="R77" s="1490"/>
      <c r="S77" s="1490"/>
      <c r="T77" s="1490"/>
      <c r="U77" s="1490"/>
      <c r="V77" s="1490"/>
      <c r="W77" s="1490"/>
      <c r="X77" s="1490"/>
      <c r="Y77" s="1490"/>
      <c r="Z77" s="1490"/>
      <c r="AA77" s="1490"/>
      <c r="AB77" s="1490"/>
      <c r="AC77" s="41"/>
    </row>
    <row r="78" spans="1:29" ht="10.5" customHeight="1">
      <c r="A78" s="7"/>
      <c r="B78" s="3"/>
      <c r="C78" s="3"/>
      <c r="D78" s="3"/>
      <c r="E78" s="3"/>
      <c r="F78" s="3"/>
      <c r="G78" s="3"/>
      <c r="H78" s="1490"/>
      <c r="I78" s="1490"/>
      <c r="J78" s="1490"/>
      <c r="K78" s="1490"/>
      <c r="L78" s="1490"/>
      <c r="M78" s="1490"/>
      <c r="N78" s="1490"/>
      <c r="O78" s="1490"/>
      <c r="P78" s="1490"/>
      <c r="Q78" s="1490"/>
      <c r="R78" s="1490"/>
      <c r="S78" s="1490"/>
      <c r="T78" s="1490"/>
      <c r="U78" s="1490"/>
      <c r="V78" s="1490"/>
      <c r="W78" s="1490"/>
      <c r="X78" s="1490"/>
      <c r="Y78" s="1490"/>
      <c r="Z78" s="1490"/>
      <c r="AA78" s="1490"/>
      <c r="AB78" s="1490"/>
      <c r="AC78" s="41"/>
    </row>
    <row r="79" spans="1:29" ht="18" customHeight="1">
      <c r="A79" s="6"/>
      <c r="B79" s="3" t="s">
        <v>430</v>
      </c>
      <c r="C79" s="3"/>
      <c r="D79" s="3"/>
      <c r="E79" s="3"/>
      <c r="F79" s="3"/>
      <c r="G79" s="3"/>
      <c r="H79" s="18"/>
      <c r="I79" s="18"/>
      <c r="J79" s="18"/>
      <c r="K79" s="18"/>
      <c r="L79" s="18"/>
      <c r="M79" s="18"/>
      <c r="N79" s="18"/>
      <c r="O79" s="18"/>
      <c r="P79" s="18"/>
      <c r="Q79" s="18"/>
      <c r="R79" s="18"/>
      <c r="S79" s="18"/>
      <c r="T79" s="18"/>
      <c r="U79" s="18"/>
      <c r="V79" s="18"/>
      <c r="W79" s="18"/>
      <c r="X79" s="18"/>
      <c r="Y79" s="18"/>
      <c r="Z79" s="18"/>
      <c r="AA79" s="18"/>
      <c r="AB79" s="41"/>
      <c r="AC79" s="41"/>
    </row>
    <row r="80" spans="1:29" ht="18" customHeight="1">
      <c r="A80" s="6"/>
      <c r="B80" s="3" t="s">
        <v>413</v>
      </c>
      <c r="C80" s="3"/>
      <c r="D80" s="3"/>
      <c r="E80" s="3"/>
      <c r="F80" s="3"/>
      <c r="G80" s="3"/>
      <c r="H80" s="48" t="str">
        <f>IF(項目一覧!$C$189=0,"","("&amp;項目一覧!$C$189&amp;") 建築士  （"&amp;項目一覧!$C$190&amp;"）登録　第　 "&amp;項目一覧!$C$191&amp;"　号")</f>
        <v>() 建築士  （）登録　第　 　号</v>
      </c>
      <c r="I80" s="41"/>
      <c r="J80" s="18"/>
      <c r="K80" s="18"/>
      <c r="L80" s="18"/>
      <c r="M80" s="18"/>
      <c r="N80" s="18"/>
      <c r="O80" s="18"/>
      <c r="P80" s="18"/>
      <c r="Q80" s="18"/>
      <c r="R80" s="18"/>
      <c r="S80" s="18"/>
      <c r="T80" s="18"/>
      <c r="U80" s="18"/>
      <c r="V80" s="18"/>
      <c r="W80" s="18"/>
      <c r="X80" s="18"/>
      <c r="Y80" s="18"/>
      <c r="Z80" s="18"/>
      <c r="AA80" s="18"/>
      <c r="AB80" s="41"/>
      <c r="AC80" s="41"/>
    </row>
    <row r="81" spans="1:29" ht="18" customHeight="1">
      <c r="A81" s="6"/>
      <c r="B81" s="3" t="s">
        <v>412</v>
      </c>
      <c r="C81" s="3"/>
      <c r="D81" s="3"/>
      <c r="E81" s="3"/>
      <c r="F81" s="3"/>
      <c r="G81" s="3"/>
      <c r="H81" s="18" t="str">
        <f>項目一覧!$C$192</f>
        <v/>
      </c>
      <c r="I81" s="41"/>
      <c r="J81" s="18"/>
      <c r="K81" s="18"/>
      <c r="L81" s="18"/>
      <c r="M81" s="18"/>
      <c r="N81" s="18"/>
      <c r="O81" s="18"/>
      <c r="P81" s="18"/>
      <c r="Q81" s="18"/>
      <c r="R81" s="18"/>
      <c r="S81" s="18"/>
      <c r="T81" s="18"/>
      <c r="U81" s="18"/>
      <c r="V81" s="18"/>
      <c r="W81" s="18"/>
      <c r="X81" s="18"/>
      <c r="Y81" s="18"/>
      <c r="Z81" s="18"/>
      <c r="AA81" s="18"/>
      <c r="AB81" s="41"/>
      <c r="AC81" s="41"/>
    </row>
    <row r="82" spans="1:29" ht="18" customHeight="1">
      <c r="A82" s="7"/>
      <c r="B82" s="3" t="s">
        <v>411</v>
      </c>
      <c r="C82" s="3"/>
      <c r="D82" s="3"/>
      <c r="E82" s="3"/>
      <c r="F82" s="3"/>
      <c r="G82" s="3"/>
      <c r="H82" s="43" t="str">
        <f>IF(項目一覧!$C$194=0,"","("&amp;項目一覧!$C$194&amp;") 建築士事務所  （"&amp;項目一覧!$C$195&amp;"）知事登録　第　 "&amp;項目一覧!$C$196&amp;"　号")</f>
        <v>() 建築士事務所  （）知事登録　第　 　号</v>
      </c>
      <c r="I82" s="41"/>
      <c r="J82" s="41"/>
      <c r="K82" s="41"/>
      <c r="L82" s="41"/>
      <c r="M82" s="41"/>
      <c r="N82" s="41"/>
      <c r="O82" s="41"/>
      <c r="P82" s="41"/>
      <c r="Q82" s="41"/>
      <c r="R82" s="41"/>
      <c r="S82" s="41"/>
      <c r="T82" s="41"/>
      <c r="U82" s="41"/>
      <c r="V82" s="41"/>
      <c r="W82" s="41"/>
      <c r="X82" s="41"/>
      <c r="Y82" s="41"/>
      <c r="Z82" s="41"/>
      <c r="AA82" s="41"/>
      <c r="AB82" s="41"/>
      <c r="AC82" s="41"/>
    </row>
    <row r="83" spans="1:29" ht="18" customHeight="1">
      <c r="A83" s="7"/>
      <c r="B83" s="3"/>
      <c r="C83" s="3"/>
      <c r="D83" s="3"/>
      <c r="E83" s="3"/>
      <c r="F83" s="3"/>
      <c r="G83" s="3"/>
      <c r="H83" s="18" t="str">
        <f>項目一覧!$C$197</f>
        <v/>
      </c>
      <c r="I83" s="41"/>
      <c r="J83" s="18"/>
      <c r="K83" s="18"/>
      <c r="L83" s="18"/>
      <c r="M83" s="18"/>
      <c r="N83" s="18"/>
      <c r="O83" s="18"/>
      <c r="P83" s="18"/>
      <c r="Q83" s="18"/>
      <c r="R83" s="18"/>
      <c r="S83" s="18"/>
      <c r="T83" s="18"/>
      <c r="U83" s="18"/>
      <c r="V83" s="18"/>
      <c r="W83" s="18"/>
      <c r="X83" s="18"/>
      <c r="Y83" s="18"/>
      <c r="Z83" s="18"/>
      <c r="AA83" s="18"/>
      <c r="AB83" s="41"/>
      <c r="AC83" s="41"/>
    </row>
    <row r="84" spans="1:29" ht="18" customHeight="1">
      <c r="A84" s="7"/>
      <c r="B84" s="3" t="s">
        <v>410</v>
      </c>
      <c r="C84" s="3"/>
      <c r="D84" s="3"/>
      <c r="E84" s="3"/>
      <c r="F84" s="3"/>
      <c r="G84" s="3"/>
      <c r="H84" s="18" t="str">
        <f>項目一覧!$C$198</f>
        <v/>
      </c>
      <c r="I84" s="41"/>
      <c r="J84" s="18"/>
      <c r="K84" s="18"/>
      <c r="L84" s="18"/>
      <c r="M84" s="18"/>
      <c r="N84" s="18"/>
      <c r="O84" s="18"/>
      <c r="P84" s="18"/>
      <c r="Q84" s="18"/>
      <c r="R84" s="18"/>
      <c r="S84" s="18"/>
      <c r="T84" s="18"/>
      <c r="U84" s="18"/>
      <c r="V84" s="18"/>
      <c r="W84" s="18"/>
      <c r="X84" s="18"/>
      <c r="Y84" s="18"/>
      <c r="Z84" s="18"/>
      <c r="AA84" s="18"/>
      <c r="AB84" s="41"/>
      <c r="AC84" s="41"/>
    </row>
    <row r="85" spans="1:29" ht="18" customHeight="1">
      <c r="A85" s="7"/>
      <c r="B85" s="3" t="s">
        <v>409</v>
      </c>
      <c r="C85" s="3"/>
      <c r="D85" s="3"/>
      <c r="E85" s="3"/>
      <c r="F85" s="3"/>
      <c r="G85" s="3"/>
      <c r="H85" s="1489" t="str">
        <f>項目一覧!$C$199</f>
        <v/>
      </c>
      <c r="I85" s="1489"/>
      <c r="J85" s="1489"/>
      <c r="K85" s="1489"/>
      <c r="L85" s="1489"/>
      <c r="M85" s="1489"/>
      <c r="N85" s="1489"/>
      <c r="O85" s="1489"/>
      <c r="P85" s="1489"/>
      <c r="Q85" s="1489"/>
      <c r="R85" s="1489"/>
      <c r="S85" s="1489"/>
      <c r="T85" s="1489"/>
      <c r="U85" s="1489"/>
      <c r="V85" s="1489"/>
      <c r="W85" s="1489"/>
      <c r="X85" s="1489"/>
      <c r="Y85" s="1489"/>
      <c r="Z85" s="1489"/>
      <c r="AA85" s="1489"/>
      <c r="AB85" s="1489"/>
      <c r="AC85" s="41"/>
    </row>
    <row r="86" spans="1:29" ht="18" customHeight="1">
      <c r="A86" s="7"/>
      <c r="B86" s="3" t="s">
        <v>408</v>
      </c>
      <c r="C86" s="3"/>
      <c r="D86" s="3"/>
      <c r="E86" s="3"/>
      <c r="F86" s="3"/>
      <c r="G86" s="3"/>
      <c r="H86" s="18" t="str">
        <f>項目一覧!$C$200</f>
        <v/>
      </c>
      <c r="I86" s="41"/>
      <c r="J86" s="18"/>
      <c r="K86" s="18"/>
      <c r="L86" s="18"/>
      <c r="M86" s="18"/>
      <c r="N86" s="18"/>
      <c r="O86" s="18"/>
      <c r="P86" s="18"/>
      <c r="Q86" s="18"/>
      <c r="R86" s="18"/>
      <c r="S86" s="18"/>
      <c r="T86" s="18"/>
      <c r="U86" s="18"/>
      <c r="V86" s="18"/>
      <c r="W86" s="18"/>
      <c r="X86" s="18"/>
      <c r="Y86" s="18"/>
      <c r="Z86" s="18"/>
      <c r="AA86" s="18"/>
      <c r="AB86" s="41"/>
      <c r="AC86" s="41"/>
    </row>
    <row r="87" spans="1:29" ht="18" customHeight="1">
      <c r="A87" s="7"/>
      <c r="B87" s="34" t="s">
        <v>655</v>
      </c>
      <c r="C87" s="3"/>
      <c r="D87" s="3"/>
      <c r="E87" s="3"/>
      <c r="F87" s="3"/>
      <c r="G87" s="3"/>
      <c r="H87" s="1490" t="str">
        <f>項目一覧!$C$202</f>
        <v/>
      </c>
      <c r="I87" s="1490"/>
      <c r="J87" s="1490"/>
      <c r="K87" s="1490"/>
      <c r="L87" s="1490"/>
      <c r="M87" s="1490"/>
      <c r="N87" s="1490"/>
      <c r="O87" s="1490"/>
      <c r="P87" s="1490"/>
      <c r="Q87" s="1490"/>
      <c r="R87" s="1490"/>
      <c r="S87" s="1490"/>
      <c r="T87" s="1490"/>
      <c r="U87" s="1490"/>
      <c r="V87" s="1490"/>
      <c r="W87" s="1490"/>
      <c r="X87" s="1490"/>
      <c r="Y87" s="1490"/>
      <c r="Z87" s="1490"/>
      <c r="AA87" s="1490"/>
      <c r="AB87" s="1490"/>
    </row>
    <row r="88" spans="1:29" ht="15.75" customHeight="1">
      <c r="A88" s="6"/>
      <c r="B88" s="3"/>
      <c r="C88" s="3"/>
      <c r="D88" s="3"/>
      <c r="E88" s="3"/>
      <c r="F88" s="3"/>
      <c r="G88" s="3"/>
      <c r="H88" s="1490"/>
      <c r="I88" s="1490"/>
      <c r="J88" s="1490"/>
      <c r="K88" s="1490"/>
      <c r="L88" s="1490"/>
      <c r="M88" s="1490"/>
      <c r="N88" s="1490"/>
      <c r="O88" s="1490"/>
      <c r="P88" s="1490"/>
      <c r="Q88" s="1490"/>
      <c r="R88" s="1490"/>
      <c r="S88" s="1490"/>
      <c r="T88" s="1490"/>
      <c r="U88" s="1490"/>
      <c r="V88" s="1490"/>
      <c r="W88" s="1490"/>
      <c r="X88" s="1490"/>
      <c r="Y88" s="1490"/>
      <c r="Z88" s="1490"/>
      <c r="AA88" s="1490"/>
      <c r="AB88" s="1490"/>
    </row>
    <row r="89" spans="1:29" ht="18" customHeight="1">
      <c r="A89" s="6"/>
      <c r="B89" s="3" t="s">
        <v>413</v>
      </c>
      <c r="C89" s="3"/>
      <c r="D89" s="3"/>
      <c r="E89" s="3"/>
      <c r="F89" s="3"/>
      <c r="G89" s="3"/>
      <c r="H89" s="48" t="str">
        <f>IF(項目一覧!$C$203=0,"","("&amp;項目一覧!$C$203&amp;") 建築士  （"&amp;項目一覧!$C$204&amp;"）登録　第　 "&amp;項目一覧!$C$205&amp;"　号")</f>
        <v>() 建築士  （）登録　第　 　号</v>
      </c>
      <c r="I89" s="41"/>
      <c r="J89" s="18"/>
      <c r="K89" s="18"/>
      <c r="L89" s="18"/>
      <c r="M89" s="18"/>
      <c r="N89" s="18"/>
      <c r="O89" s="18"/>
      <c r="P89" s="18"/>
      <c r="Q89" s="18"/>
      <c r="R89" s="18"/>
      <c r="S89" s="18"/>
      <c r="T89" s="18"/>
      <c r="U89" s="18"/>
      <c r="V89" s="18"/>
      <c r="W89" s="18"/>
      <c r="X89" s="18"/>
      <c r="Y89" s="18"/>
      <c r="Z89" s="18"/>
      <c r="AA89" s="18"/>
      <c r="AB89" s="41"/>
    </row>
    <row r="90" spans="1:29" ht="18" customHeight="1">
      <c r="A90" s="6"/>
      <c r="B90" s="3" t="s">
        <v>412</v>
      </c>
      <c r="C90" s="3"/>
      <c r="D90" s="3"/>
      <c r="E90" s="3"/>
      <c r="F90" s="3"/>
      <c r="G90" s="3"/>
      <c r="H90" s="18" t="str">
        <f>項目一覧!$C$206</f>
        <v/>
      </c>
      <c r="I90" s="41"/>
      <c r="J90" s="18"/>
      <c r="K90" s="18"/>
      <c r="L90" s="18"/>
      <c r="M90" s="18"/>
      <c r="N90" s="18"/>
      <c r="O90" s="18"/>
      <c r="P90" s="18"/>
      <c r="Q90" s="18"/>
      <c r="R90" s="18"/>
      <c r="S90" s="18"/>
      <c r="T90" s="18"/>
      <c r="U90" s="18"/>
      <c r="V90" s="18"/>
      <c r="W90" s="18"/>
      <c r="X90" s="18"/>
      <c r="Y90" s="18"/>
      <c r="Z90" s="18"/>
      <c r="AA90" s="18"/>
      <c r="AB90" s="41"/>
    </row>
    <row r="91" spans="1:29" ht="18" customHeight="1">
      <c r="A91" s="7"/>
      <c r="B91" s="3" t="s">
        <v>411</v>
      </c>
      <c r="C91" s="3"/>
      <c r="D91" s="3"/>
      <c r="E91" s="3"/>
      <c r="F91" s="3"/>
      <c r="G91" s="3"/>
      <c r="H91" s="43" t="str">
        <f>IF(項目一覧!$C$208=0,"","("&amp;項目一覧!$C$208&amp;") 建築士事務所  （"&amp;項目一覧!$C$209&amp;"）知事登録　第　 "&amp;項目一覧!$C$210&amp;"　号")</f>
        <v>() 建築士事務所  （）知事登録　第　 　号</v>
      </c>
      <c r="I91" s="41"/>
      <c r="J91" s="41"/>
      <c r="K91" s="41"/>
      <c r="L91" s="41"/>
      <c r="M91" s="41"/>
      <c r="N91" s="41"/>
      <c r="O91" s="41"/>
      <c r="P91" s="41"/>
      <c r="Q91" s="41"/>
      <c r="R91" s="41"/>
      <c r="S91" s="41"/>
      <c r="T91" s="41"/>
      <c r="U91" s="41"/>
      <c r="V91" s="41"/>
      <c r="W91" s="41"/>
      <c r="X91" s="41"/>
      <c r="Y91" s="41"/>
      <c r="Z91" s="41"/>
      <c r="AA91" s="41"/>
      <c r="AB91" s="41"/>
    </row>
    <row r="92" spans="1:29" ht="18" customHeight="1">
      <c r="A92" s="7"/>
      <c r="B92" s="3"/>
      <c r="C92" s="3"/>
      <c r="D92" s="3"/>
      <c r="E92" s="3"/>
      <c r="F92" s="3"/>
      <c r="G92" s="3"/>
      <c r="H92" s="18" t="str">
        <f>項目一覧!$C$211</f>
        <v/>
      </c>
      <c r="I92" s="41"/>
      <c r="J92" s="18"/>
      <c r="K92" s="18"/>
      <c r="L92" s="18"/>
      <c r="M92" s="18"/>
      <c r="N92" s="18"/>
      <c r="O92" s="18"/>
      <c r="P92" s="18"/>
      <c r="Q92" s="18"/>
      <c r="R92" s="18"/>
      <c r="S92" s="18"/>
      <c r="T92" s="18"/>
      <c r="U92" s="18"/>
      <c r="V92" s="18"/>
      <c r="W92" s="18"/>
      <c r="X92" s="18"/>
      <c r="Y92" s="18"/>
      <c r="Z92" s="18"/>
      <c r="AA92" s="18"/>
      <c r="AB92" s="41"/>
    </row>
    <row r="93" spans="1:29" ht="18" customHeight="1">
      <c r="A93" s="7"/>
      <c r="B93" s="3" t="s">
        <v>410</v>
      </c>
      <c r="C93" s="3"/>
      <c r="D93" s="3"/>
      <c r="E93" s="3"/>
      <c r="F93" s="3"/>
      <c r="G93" s="3"/>
      <c r="H93" s="18" t="str">
        <f>項目一覧!$C$212</f>
        <v/>
      </c>
      <c r="I93" s="41"/>
      <c r="J93" s="18"/>
      <c r="K93" s="18"/>
      <c r="L93" s="18"/>
      <c r="M93" s="18"/>
      <c r="N93" s="18"/>
      <c r="O93" s="18"/>
      <c r="P93" s="18"/>
      <c r="Q93" s="18"/>
      <c r="R93" s="18"/>
      <c r="S93" s="18"/>
      <c r="T93" s="18"/>
      <c r="U93" s="18"/>
      <c r="V93" s="18"/>
      <c r="W93" s="18"/>
      <c r="X93" s="18"/>
      <c r="Y93" s="18"/>
      <c r="Z93" s="18"/>
      <c r="AA93" s="18"/>
      <c r="AB93" s="41"/>
    </row>
    <row r="94" spans="1:29" ht="18" customHeight="1">
      <c r="A94" s="7"/>
      <c r="B94" s="3" t="s">
        <v>409</v>
      </c>
      <c r="C94" s="3"/>
      <c r="D94" s="3"/>
      <c r="E94" s="3"/>
      <c r="F94" s="3"/>
      <c r="G94" s="3"/>
      <c r="H94" s="1489" t="str">
        <f>項目一覧!$C$213</f>
        <v/>
      </c>
      <c r="I94" s="1489"/>
      <c r="J94" s="1489"/>
      <c r="K94" s="1489"/>
      <c r="L94" s="1489"/>
      <c r="M94" s="1489"/>
      <c r="N94" s="1489"/>
      <c r="O94" s="1489"/>
      <c r="P94" s="1489"/>
      <c r="Q94" s="1489"/>
      <c r="R94" s="1489"/>
      <c r="S94" s="1489"/>
      <c r="T94" s="1489"/>
      <c r="U94" s="1489"/>
      <c r="V94" s="1489"/>
      <c r="W94" s="1489"/>
      <c r="X94" s="1489"/>
      <c r="Y94" s="1489"/>
      <c r="Z94" s="1489"/>
      <c r="AA94" s="1489"/>
      <c r="AB94" s="1489"/>
    </row>
    <row r="95" spans="1:29" ht="18" customHeight="1">
      <c r="A95" s="7"/>
      <c r="B95" s="3" t="s">
        <v>408</v>
      </c>
      <c r="C95" s="3"/>
      <c r="D95" s="3"/>
      <c r="E95" s="3"/>
      <c r="F95" s="3"/>
      <c r="G95" s="3"/>
      <c r="H95" s="18" t="str">
        <f>項目一覧!$C$214</f>
        <v/>
      </c>
      <c r="I95" s="41"/>
      <c r="J95" s="18"/>
      <c r="K95" s="18"/>
      <c r="L95" s="18"/>
      <c r="M95" s="18"/>
      <c r="N95" s="18"/>
      <c r="O95" s="18"/>
      <c r="P95" s="18"/>
      <c r="Q95" s="18"/>
      <c r="R95" s="18"/>
      <c r="S95" s="18"/>
      <c r="T95" s="18"/>
      <c r="U95" s="18"/>
      <c r="V95" s="18"/>
      <c r="W95" s="18"/>
      <c r="X95" s="18"/>
      <c r="Y95" s="18"/>
      <c r="Z95" s="18"/>
      <c r="AA95" s="18"/>
      <c r="AB95" s="41"/>
    </row>
    <row r="96" spans="1:29" ht="18" customHeight="1">
      <c r="A96" s="7"/>
      <c r="B96" s="34" t="s">
        <v>655</v>
      </c>
      <c r="C96" s="3"/>
      <c r="D96" s="3"/>
      <c r="E96" s="3"/>
      <c r="F96" s="3"/>
      <c r="G96" s="3"/>
      <c r="H96" s="1490" t="str">
        <f>項目一覧!$C$216</f>
        <v/>
      </c>
      <c r="I96" s="1490"/>
      <c r="J96" s="1490"/>
      <c r="K96" s="1490"/>
      <c r="L96" s="1490"/>
      <c r="M96" s="1490"/>
      <c r="N96" s="1490"/>
      <c r="O96" s="1490"/>
      <c r="P96" s="1490"/>
      <c r="Q96" s="1490"/>
      <c r="R96" s="1490"/>
      <c r="S96" s="1490"/>
      <c r="T96" s="1490"/>
      <c r="U96" s="1490"/>
      <c r="V96" s="1490"/>
      <c r="W96" s="1490"/>
      <c r="X96" s="1490"/>
      <c r="Y96" s="1490"/>
      <c r="Z96" s="1490"/>
      <c r="AA96" s="1490"/>
      <c r="AB96" s="1490"/>
    </row>
    <row r="97" spans="1:29" ht="12" customHeight="1">
      <c r="A97" s="6"/>
      <c r="B97" s="3"/>
      <c r="C97" s="3"/>
      <c r="D97" s="3"/>
      <c r="E97" s="3"/>
      <c r="F97" s="3"/>
      <c r="G97" s="3"/>
      <c r="H97" s="1490"/>
      <c r="I97" s="1490"/>
      <c r="J97" s="1490"/>
      <c r="K97" s="1490"/>
      <c r="L97" s="1490"/>
      <c r="M97" s="1490"/>
      <c r="N97" s="1490"/>
      <c r="O97" s="1490"/>
      <c r="P97" s="1490"/>
      <c r="Q97" s="1490"/>
      <c r="R97" s="1490"/>
      <c r="S97" s="1490"/>
      <c r="T97" s="1490"/>
      <c r="U97" s="1490"/>
      <c r="V97" s="1490"/>
      <c r="W97" s="1490"/>
      <c r="X97" s="1490"/>
      <c r="Y97" s="1490"/>
      <c r="Z97" s="1490"/>
      <c r="AA97" s="1490"/>
      <c r="AB97" s="1490"/>
    </row>
    <row r="98" spans="1:29" ht="18" customHeight="1">
      <c r="A98" s="6"/>
      <c r="B98" s="3" t="s">
        <v>413</v>
      </c>
      <c r="C98" s="3"/>
      <c r="D98" s="3"/>
      <c r="E98" s="3"/>
      <c r="F98" s="3"/>
      <c r="G98" s="3"/>
      <c r="H98" s="48" t="str">
        <f>IF(項目一覧!$C$217=0,"","("&amp;項目一覧!$C$217&amp;") 建築士  （"&amp;項目一覧!$C$218&amp;"）登録　第　 "&amp;項目一覧!$C$219&amp;"　号")</f>
        <v>() 建築士  （）登録　第　 　号</v>
      </c>
      <c r="I98" s="41"/>
      <c r="J98" s="18"/>
      <c r="K98" s="18"/>
      <c r="L98" s="18"/>
      <c r="M98" s="18"/>
      <c r="N98" s="18"/>
      <c r="O98" s="18"/>
      <c r="P98" s="18"/>
      <c r="Q98" s="18"/>
      <c r="R98" s="18"/>
      <c r="S98" s="18"/>
      <c r="T98" s="18"/>
      <c r="U98" s="18"/>
      <c r="V98" s="18"/>
      <c r="W98" s="18"/>
      <c r="X98" s="18"/>
      <c r="Y98" s="18"/>
      <c r="Z98" s="18"/>
      <c r="AA98" s="18"/>
      <c r="AB98" s="41"/>
    </row>
    <row r="99" spans="1:29" ht="18" customHeight="1">
      <c r="A99" s="6"/>
      <c r="B99" s="3" t="s">
        <v>412</v>
      </c>
      <c r="C99" s="3"/>
      <c r="D99" s="3"/>
      <c r="E99" s="3"/>
      <c r="F99" s="3"/>
      <c r="G99" s="3"/>
      <c r="H99" s="18" t="str">
        <f>項目一覧!$C$220</f>
        <v/>
      </c>
      <c r="I99" s="41"/>
      <c r="J99" s="18"/>
      <c r="K99" s="18"/>
      <c r="L99" s="18"/>
      <c r="M99" s="18"/>
      <c r="N99" s="18"/>
      <c r="O99" s="18"/>
      <c r="P99" s="18"/>
      <c r="Q99" s="18"/>
      <c r="R99" s="18"/>
      <c r="S99" s="18"/>
      <c r="T99" s="18"/>
      <c r="U99" s="18"/>
      <c r="V99" s="18"/>
      <c r="W99" s="18"/>
      <c r="X99" s="18"/>
      <c r="Y99" s="18"/>
      <c r="Z99" s="18"/>
      <c r="AA99" s="18"/>
      <c r="AB99" s="41"/>
    </row>
    <row r="100" spans="1:29" ht="18" customHeight="1">
      <c r="A100" s="7"/>
      <c r="B100" s="3" t="s">
        <v>411</v>
      </c>
      <c r="C100" s="3"/>
      <c r="D100" s="3"/>
      <c r="E100" s="3"/>
      <c r="F100" s="3"/>
      <c r="G100" s="3"/>
      <c r="H100" s="43" t="str">
        <f>IF(項目一覧!$C$222=0,"","("&amp;項目一覧!$C$222&amp;") 建築士事務所  （"&amp;項目一覧!$C$223&amp;"）知事登録　第　 "&amp;項目一覧!$C$224&amp;"　号")</f>
        <v>() 建築士事務所  （）知事登録　第　 　号</v>
      </c>
      <c r="I100" s="41"/>
      <c r="J100" s="41"/>
      <c r="K100" s="41"/>
      <c r="L100" s="41"/>
      <c r="M100" s="41"/>
      <c r="N100" s="41"/>
      <c r="O100" s="41"/>
      <c r="P100" s="41"/>
      <c r="Q100" s="41"/>
      <c r="R100" s="41"/>
      <c r="S100" s="41"/>
      <c r="T100" s="41"/>
      <c r="U100" s="41"/>
      <c r="V100" s="41"/>
      <c r="W100" s="41"/>
      <c r="X100" s="41"/>
      <c r="Y100" s="41"/>
      <c r="Z100" s="41"/>
      <c r="AA100" s="41"/>
      <c r="AB100" s="41"/>
    </row>
    <row r="101" spans="1:29" ht="18" customHeight="1">
      <c r="A101" s="7"/>
      <c r="B101" s="3"/>
      <c r="C101" s="3"/>
      <c r="D101" s="3"/>
      <c r="E101" s="3"/>
      <c r="F101" s="3"/>
      <c r="G101" s="3"/>
      <c r="H101" s="18" t="str">
        <f>項目一覧!$C$225</f>
        <v/>
      </c>
      <c r="I101" s="41"/>
      <c r="J101" s="18"/>
      <c r="K101" s="18"/>
      <c r="L101" s="18"/>
      <c r="M101" s="18"/>
      <c r="N101" s="18"/>
      <c r="O101" s="18"/>
      <c r="P101" s="18"/>
      <c r="Q101" s="18"/>
      <c r="R101" s="18"/>
      <c r="S101" s="18"/>
      <c r="T101" s="18"/>
      <c r="U101" s="18"/>
      <c r="V101" s="18"/>
      <c r="W101" s="18"/>
      <c r="X101" s="18"/>
      <c r="Y101" s="18"/>
      <c r="Z101" s="18"/>
      <c r="AA101" s="18"/>
      <c r="AB101" s="41"/>
    </row>
    <row r="102" spans="1:29" ht="18" customHeight="1">
      <c r="A102" s="7"/>
      <c r="B102" s="3" t="s">
        <v>410</v>
      </c>
      <c r="C102" s="3"/>
      <c r="D102" s="3"/>
      <c r="E102" s="3"/>
      <c r="F102" s="3"/>
      <c r="G102" s="3"/>
      <c r="H102" s="18" t="str">
        <f>項目一覧!$C$226</f>
        <v/>
      </c>
      <c r="I102" s="41"/>
      <c r="J102" s="18"/>
      <c r="K102" s="18"/>
      <c r="L102" s="18"/>
      <c r="M102" s="18"/>
      <c r="N102" s="18"/>
      <c r="O102" s="18"/>
      <c r="P102" s="18"/>
      <c r="Q102" s="18"/>
      <c r="R102" s="18"/>
      <c r="S102" s="18"/>
      <c r="T102" s="18"/>
      <c r="U102" s="18"/>
      <c r="V102" s="18"/>
      <c r="W102" s="18"/>
      <c r="X102" s="18"/>
      <c r="Y102" s="18"/>
      <c r="Z102" s="18"/>
      <c r="AA102" s="18"/>
      <c r="AB102" s="41"/>
    </row>
    <row r="103" spans="1:29" ht="18" customHeight="1">
      <c r="A103" s="7"/>
      <c r="B103" s="3" t="s">
        <v>409</v>
      </c>
      <c r="C103" s="3"/>
      <c r="D103" s="3"/>
      <c r="E103" s="3"/>
      <c r="F103" s="3"/>
      <c r="G103" s="3"/>
      <c r="H103" s="1489" t="str">
        <f>項目一覧!$C$227</f>
        <v/>
      </c>
      <c r="I103" s="1489"/>
      <c r="J103" s="1489"/>
      <c r="K103" s="1489"/>
      <c r="L103" s="1489"/>
      <c r="M103" s="1489"/>
      <c r="N103" s="1489"/>
      <c r="O103" s="1489"/>
      <c r="P103" s="1489"/>
      <c r="Q103" s="1489"/>
      <c r="R103" s="1489"/>
      <c r="S103" s="1489"/>
      <c r="T103" s="1489"/>
      <c r="U103" s="1489"/>
      <c r="V103" s="1489"/>
      <c r="W103" s="1489"/>
      <c r="X103" s="1489"/>
      <c r="Y103" s="1489"/>
      <c r="Z103" s="1489"/>
      <c r="AA103" s="1489"/>
      <c r="AB103" s="1489"/>
    </row>
    <row r="104" spans="1:29" ht="18" customHeight="1">
      <c r="A104" s="7"/>
      <c r="B104" s="3" t="s">
        <v>408</v>
      </c>
      <c r="C104" s="3"/>
      <c r="D104" s="3"/>
      <c r="E104" s="3"/>
      <c r="F104" s="3"/>
      <c r="G104" s="3"/>
      <c r="H104" s="18" t="str">
        <f>項目一覧!$C$228</f>
        <v/>
      </c>
      <c r="I104" s="41"/>
      <c r="J104" s="18"/>
      <c r="K104" s="18"/>
      <c r="L104" s="18"/>
      <c r="M104" s="18"/>
      <c r="N104" s="18"/>
      <c r="O104" s="18"/>
      <c r="P104" s="18"/>
      <c r="Q104" s="18"/>
      <c r="R104" s="18"/>
      <c r="S104" s="18"/>
      <c r="T104" s="18"/>
      <c r="U104" s="18"/>
      <c r="V104" s="18"/>
      <c r="W104" s="18"/>
      <c r="X104" s="18"/>
      <c r="Y104" s="18"/>
      <c r="Z104" s="18"/>
      <c r="AA104" s="18"/>
      <c r="AB104" s="41"/>
    </row>
    <row r="105" spans="1:29" ht="18" customHeight="1">
      <c r="A105" s="7"/>
      <c r="B105" s="34" t="s">
        <v>655</v>
      </c>
      <c r="C105" s="3"/>
      <c r="D105" s="3"/>
      <c r="E105" s="3"/>
      <c r="F105" s="3"/>
      <c r="G105" s="3"/>
      <c r="H105" s="1490" t="str">
        <f>項目一覧!$C$230</f>
        <v/>
      </c>
      <c r="I105" s="1490"/>
      <c r="J105" s="1490"/>
      <c r="K105" s="1490"/>
      <c r="L105" s="1490"/>
      <c r="M105" s="1490"/>
      <c r="N105" s="1490"/>
      <c r="O105" s="1490"/>
      <c r="P105" s="1490"/>
      <c r="Q105" s="1490"/>
      <c r="R105" s="1490"/>
      <c r="S105" s="1490"/>
      <c r="T105" s="1490"/>
      <c r="U105" s="1490"/>
      <c r="V105" s="1490"/>
      <c r="W105" s="1490"/>
      <c r="X105" s="1490"/>
      <c r="Y105" s="1490"/>
      <c r="Z105" s="1490"/>
      <c r="AA105" s="1490"/>
      <c r="AB105" s="1490"/>
    </row>
    <row r="106" spans="1:29" ht="12" customHeight="1">
      <c r="A106" s="7"/>
      <c r="B106" s="3"/>
      <c r="C106" s="3"/>
      <c r="D106" s="3"/>
      <c r="E106" s="3"/>
      <c r="F106" s="3"/>
      <c r="G106" s="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row>
    <row r="107" spans="1:29" ht="17.25" customHeight="1">
      <c r="A107" s="17" t="s">
        <v>649</v>
      </c>
      <c r="B107" s="16" t="s">
        <v>654</v>
      </c>
      <c r="C107" s="16"/>
      <c r="D107" s="16"/>
      <c r="E107" s="16"/>
      <c r="F107" s="16"/>
      <c r="G107" s="16"/>
      <c r="H107" s="16"/>
      <c r="I107" s="50"/>
      <c r="J107" s="16"/>
      <c r="K107" s="16"/>
      <c r="L107" s="16"/>
      <c r="M107" s="16"/>
      <c r="N107" s="16"/>
      <c r="O107" s="16"/>
      <c r="P107" s="16"/>
      <c r="Q107" s="16"/>
      <c r="R107" s="16"/>
      <c r="S107" s="16"/>
      <c r="T107" s="16"/>
      <c r="U107" s="16"/>
      <c r="V107" s="16"/>
      <c r="W107" s="16"/>
      <c r="X107" s="16"/>
      <c r="Y107" s="16"/>
      <c r="Z107" s="16"/>
      <c r="AA107" s="16"/>
      <c r="AB107" s="50"/>
    </row>
    <row r="108" spans="1:29" ht="18" customHeight="1">
      <c r="A108" s="6"/>
      <c r="B108" s="3" t="s">
        <v>214</v>
      </c>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9" ht="17.25" customHeight="1">
      <c r="A109" s="7"/>
      <c r="B109" s="3" t="s">
        <v>413</v>
      </c>
      <c r="C109" s="3"/>
      <c r="D109" s="3"/>
      <c r="E109" s="3"/>
      <c r="F109" s="3"/>
      <c r="G109" s="3"/>
      <c r="H109" s="48" t="str">
        <f>IF(項目一覧!$C$43=0,"","("&amp;項目一覧!$C$43&amp;") 建築士  （"&amp;項目一覧!$C$44&amp;"）登録　第　 "&amp;項目一覧!$C$45&amp;"　号")</f>
        <v>() 建築士  （）登録　第　 　号</v>
      </c>
      <c r="I109" s="41"/>
      <c r="J109" s="18"/>
      <c r="K109" s="18"/>
      <c r="L109" s="18"/>
      <c r="M109" s="18"/>
      <c r="N109" s="18"/>
      <c r="O109" s="18"/>
      <c r="P109" s="18"/>
      <c r="Q109" s="18"/>
      <c r="R109" s="18"/>
      <c r="S109" s="18"/>
      <c r="T109" s="18"/>
      <c r="U109" s="18"/>
      <c r="V109" s="18"/>
      <c r="W109" s="18"/>
      <c r="X109" s="18"/>
      <c r="Y109" s="18"/>
      <c r="Z109" s="18"/>
      <c r="AA109" s="18"/>
      <c r="AB109" s="41"/>
      <c r="AC109" s="41"/>
    </row>
    <row r="110" spans="1:29" ht="17.25" customHeight="1">
      <c r="A110" s="7"/>
      <c r="B110" s="3" t="s">
        <v>412</v>
      </c>
      <c r="C110" s="3"/>
      <c r="D110" s="3"/>
      <c r="E110" s="3"/>
      <c r="F110" s="3"/>
      <c r="G110" s="3"/>
      <c r="H110" s="18" t="str">
        <f>項目一覧!$C$46</f>
        <v/>
      </c>
      <c r="I110" s="41"/>
      <c r="J110" s="18"/>
      <c r="K110" s="18"/>
      <c r="L110" s="18"/>
      <c r="M110" s="18"/>
      <c r="N110" s="18"/>
      <c r="O110" s="18"/>
      <c r="P110" s="18"/>
      <c r="Q110" s="18"/>
      <c r="R110" s="18"/>
      <c r="S110" s="18"/>
      <c r="T110" s="18"/>
      <c r="U110" s="18"/>
      <c r="V110" s="18"/>
      <c r="W110" s="18"/>
      <c r="X110" s="18"/>
      <c r="Y110" s="18"/>
      <c r="Z110" s="18"/>
      <c r="AA110" s="18"/>
      <c r="AB110" s="41"/>
      <c r="AC110" s="41"/>
    </row>
    <row r="111" spans="1:29" ht="17.25" customHeight="1">
      <c r="A111" s="7"/>
      <c r="B111" s="3" t="s">
        <v>411</v>
      </c>
      <c r="C111" s="3"/>
      <c r="D111" s="3"/>
      <c r="E111" s="3"/>
      <c r="F111" s="3"/>
      <c r="G111" s="3"/>
      <c r="H111" s="48" t="str">
        <f>IF(項目一覧!$C$47=0,"","("&amp;項目一覧!$C$47&amp;") 建築士事務所  （"&amp;項目一覧!$C$48&amp;"）知事登録　第　 "&amp;項目一覧!$C$49&amp;"　号")</f>
        <v>() 建築士事務所  （）知事登録　第　 　号</v>
      </c>
      <c r="I111" s="41"/>
      <c r="J111" s="18"/>
      <c r="K111" s="18"/>
      <c r="L111" s="18"/>
      <c r="M111" s="18"/>
      <c r="N111" s="18"/>
      <c r="O111" s="18"/>
      <c r="P111" s="18"/>
      <c r="Q111" s="18"/>
      <c r="R111" s="18"/>
      <c r="S111" s="18"/>
      <c r="T111" s="18"/>
      <c r="U111" s="18"/>
      <c r="V111" s="18"/>
      <c r="W111" s="18"/>
      <c r="X111" s="18"/>
      <c r="Y111" s="18"/>
      <c r="Z111" s="18"/>
      <c r="AA111" s="18"/>
      <c r="AB111" s="41"/>
      <c r="AC111" s="41"/>
    </row>
    <row r="112" spans="1:29" ht="17.25" customHeight="1">
      <c r="A112" s="7"/>
      <c r="B112" s="3"/>
      <c r="C112" s="3"/>
      <c r="D112" s="3"/>
      <c r="E112" s="3"/>
      <c r="F112" s="3"/>
      <c r="G112" s="3"/>
      <c r="H112" s="18" t="str">
        <f>項目一覧!$C$50</f>
        <v/>
      </c>
      <c r="I112" s="41"/>
      <c r="J112" s="18"/>
      <c r="K112" s="18"/>
      <c r="L112" s="18"/>
      <c r="M112" s="18"/>
      <c r="N112" s="18"/>
      <c r="O112" s="18"/>
      <c r="P112" s="18"/>
      <c r="Q112" s="18"/>
      <c r="R112" s="18"/>
      <c r="S112" s="18"/>
      <c r="T112" s="18"/>
      <c r="U112" s="18"/>
      <c r="V112" s="18"/>
      <c r="W112" s="18"/>
      <c r="X112" s="18"/>
      <c r="Y112" s="18"/>
      <c r="Z112" s="18"/>
      <c r="AA112" s="18"/>
      <c r="AB112" s="41"/>
      <c r="AC112" s="41"/>
    </row>
    <row r="113" spans="1:29" ht="17.25" customHeight="1">
      <c r="A113" s="7"/>
      <c r="B113" s="3" t="s">
        <v>410</v>
      </c>
      <c r="C113" s="3"/>
      <c r="D113" s="3"/>
      <c r="E113" s="3"/>
      <c r="F113" s="3"/>
      <c r="G113" s="3"/>
      <c r="H113" s="18" t="str">
        <f>項目一覧!$C$51</f>
        <v/>
      </c>
      <c r="I113" s="41"/>
      <c r="J113" s="18"/>
      <c r="K113" s="18"/>
      <c r="L113" s="18"/>
      <c r="M113" s="18"/>
      <c r="N113" s="18"/>
      <c r="O113" s="18"/>
      <c r="P113" s="18"/>
      <c r="Q113" s="18"/>
      <c r="R113" s="18"/>
      <c r="S113" s="18"/>
      <c r="T113" s="18"/>
      <c r="U113" s="18"/>
      <c r="V113" s="18"/>
      <c r="W113" s="18"/>
      <c r="X113" s="18"/>
      <c r="Y113" s="18"/>
      <c r="Z113" s="18"/>
      <c r="AA113" s="18"/>
      <c r="AB113" s="41"/>
      <c r="AC113" s="41"/>
    </row>
    <row r="114" spans="1:29" ht="17.25" customHeight="1">
      <c r="A114" s="7"/>
      <c r="B114" s="3" t="s">
        <v>409</v>
      </c>
      <c r="C114" s="3"/>
      <c r="D114" s="3"/>
      <c r="E114" s="3"/>
      <c r="F114" s="3"/>
      <c r="G114" s="3"/>
      <c r="H114" s="1489" t="str">
        <f>項目一覧!$C$52</f>
        <v/>
      </c>
      <c r="I114" s="1489"/>
      <c r="J114" s="1489"/>
      <c r="K114" s="1489"/>
      <c r="L114" s="1489"/>
      <c r="M114" s="1489"/>
      <c r="N114" s="1489"/>
      <c r="O114" s="1489"/>
      <c r="P114" s="1489"/>
      <c r="Q114" s="1489"/>
      <c r="R114" s="1489"/>
      <c r="S114" s="1489"/>
      <c r="T114" s="1489"/>
      <c r="U114" s="1489"/>
      <c r="V114" s="1489"/>
      <c r="W114" s="1489"/>
      <c r="X114" s="1489"/>
      <c r="Y114" s="1489"/>
      <c r="Z114" s="1489"/>
      <c r="AA114" s="1489"/>
      <c r="AB114" s="1489"/>
      <c r="AC114" s="1489"/>
    </row>
    <row r="115" spans="1:29" ht="17.25" customHeight="1">
      <c r="A115" s="7"/>
      <c r="B115" s="3" t="s">
        <v>408</v>
      </c>
      <c r="C115" s="3"/>
      <c r="D115" s="3"/>
      <c r="E115" s="3"/>
      <c r="F115" s="3"/>
      <c r="G115" s="3"/>
      <c r="H115" s="18" t="str">
        <f>項目一覧!$C$53</f>
        <v/>
      </c>
      <c r="I115" s="41"/>
      <c r="J115" s="18"/>
      <c r="K115" s="18"/>
      <c r="L115" s="18"/>
      <c r="M115" s="18"/>
      <c r="N115" s="18"/>
      <c r="O115" s="18"/>
      <c r="P115" s="18"/>
      <c r="Q115" s="18"/>
      <c r="R115" s="18"/>
      <c r="S115" s="18"/>
      <c r="T115" s="18"/>
      <c r="U115" s="18"/>
      <c r="V115" s="18"/>
      <c r="W115" s="18"/>
      <c r="X115" s="18"/>
      <c r="Y115" s="18"/>
      <c r="Z115" s="18"/>
      <c r="AA115" s="18"/>
      <c r="AB115" s="41"/>
      <c r="AC115" s="41"/>
    </row>
    <row r="116" spans="1:29" ht="18" customHeight="1">
      <c r="A116" s="7"/>
      <c r="B116" s="45" t="s">
        <v>653</v>
      </c>
      <c r="C116" s="3"/>
      <c r="D116" s="3"/>
      <c r="E116" s="3"/>
      <c r="F116" s="3"/>
      <c r="G116" s="3"/>
      <c r="H116" s="18"/>
      <c r="I116" s="1490" t="str">
        <f>項目一覧!$C$54</f>
        <v/>
      </c>
      <c r="J116" s="1490"/>
      <c r="K116" s="1490"/>
      <c r="L116" s="1490"/>
      <c r="M116" s="1490"/>
      <c r="N116" s="1490"/>
      <c r="O116" s="1490"/>
      <c r="P116" s="1490"/>
      <c r="Q116" s="1490"/>
      <c r="R116" s="1490"/>
      <c r="S116" s="1490"/>
      <c r="T116" s="1490"/>
      <c r="U116" s="1490"/>
      <c r="V116" s="1490"/>
      <c r="W116" s="1490"/>
      <c r="X116" s="1490"/>
      <c r="Y116" s="1490"/>
      <c r="Z116" s="1490"/>
      <c r="AA116" s="1490"/>
      <c r="AB116" s="1490"/>
      <c r="AC116" s="41"/>
    </row>
    <row r="117" spans="1:29" ht="9" customHeight="1">
      <c r="A117" s="7"/>
      <c r="B117" s="34"/>
      <c r="C117" s="3"/>
      <c r="D117" s="3"/>
      <c r="E117" s="3"/>
      <c r="F117" s="3"/>
      <c r="G117" s="3"/>
      <c r="H117" s="18"/>
      <c r="I117" s="1490"/>
      <c r="J117" s="1490"/>
      <c r="K117" s="1490"/>
      <c r="L117" s="1490"/>
      <c r="M117" s="1490"/>
      <c r="N117" s="1490"/>
      <c r="O117" s="1490"/>
      <c r="P117" s="1490"/>
      <c r="Q117" s="1490"/>
      <c r="R117" s="1490"/>
      <c r="S117" s="1490"/>
      <c r="T117" s="1490"/>
      <c r="U117" s="1490"/>
      <c r="V117" s="1490"/>
      <c r="W117" s="1490"/>
      <c r="X117" s="1490"/>
      <c r="Y117" s="1490"/>
      <c r="Z117" s="1490"/>
      <c r="AA117" s="1490"/>
      <c r="AB117" s="1490"/>
      <c r="AC117" s="41"/>
    </row>
    <row r="118" spans="1:29" ht="18" customHeight="1">
      <c r="A118" s="6"/>
      <c r="B118" s="3" t="s">
        <v>414</v>
      </c>
      <c r="C118" s="3"/>
      <c r="D118" s="3"/>
      <c r="E118" s="3"/>
      <c r="F118" s="3"/>
      <c r="G118" s="3"/>
      <c r="H118" s="18"/>
      <c r="I118" s="18"/>
      <c r="J118" s="18"/>
      <c r="K118" s="18"/>
      <c r="L118" s="18"/>
      <c r="M118" s="18"/>
      <c r="N118" s="18"/>
      <c r="O118" s="18"/>
      <c r="P118" s="18"/>
      <c r="Q118" s="18"/>
      <c r="R118" s="18"/>
      <c r="S118" s="18"/>
      <c r="T118" s="18"/>
      <c r="U118" s="18"/>
      <c r="V118" s="18"/>
      <c r="W118" s="18"/>
      <c r="X118" s="18"/>
      <c r="Y118" s="18"/>
      <c r="Z118" s="18"/>
      <c r="AA118" s="18"/>
      <c r="AB118" s="41"/>
      <c r="AC118" s="41"/>
    </row>
    <row r="119" spans="1:29" ht="18" customHeight="1">
      <c r="A119" s="7"/>
      <c r="B119" s="3" t="s">
        <v>413</v>
      </c>
      <c r="C119" s="3"/>
      <c r="D119" s="3"/>
      <c r="E119" s="3"/>
      <c r="F119" s="3"/>
      <c r="G119" s="3"/>
      <c r="H119" s="48" t="str">
        <f>IF(項目一覧!$C$252=0,"","("&amp;項目一覧!$C$252&amp;") 建築士  （"&amp;項目一覧!$C$253&amp;"）登録　第　 "&amp;項目一覧!$C$254&amp;"　号")</f>
        <v>() 建築士  （）登録　第　 　号</v>
      </c>
      <c r="I119" s="41"/>
      <c r="J119" s="18"/>
      <c r="K119" s="18"/>
      <c r="L119" s="18"/>
      <c r="M119" s="18"/>
      <c r="N119" s="18"/>
      <c r="O119" s="18"/>
      <c r="P119" s="18"/>
      <c r="Q119" s="18"/>
      <c r="R119" s="18"/>
      <c r="S119" s="18"/>
      <c r="T119" s="18"/>
      <c r="U119" s="18"/>
      <c r="V119" s="18"/>
      <c r="W119" s="18"/>
      <c r="X119" s="18"/>
      <c r="Y119" s="18"/>
      <c r="Z119" s="18"/>
      <c r="AA119" s="18"/>
      <c r="AB119" s="41"/>
      <c r="AC119" s="41"/>
    </row>
    <row r="120" spans="1:29" ht="18" customHeight="1">
      <c r="A120" s="7"/>
      <c r="B120" s="3" t="s">
        <v>412</v>
      </c>
      <c r="C120" s="3"/>
      <c r="D120" s="3"/>
      <c r="E120" s="3"/>
      <c r="F120" s="3"/>
      <c r="G120" s="3"/>
      <c r="H120" s="18" t="str">
        <f>項目一覧!$C$255</f>
        <v/>
      </c>
      <c r="I120" s="41"/>
      <c r="J120" s="18"/>
      <c r="K120" s="18"/>
      <c r="L120" s="18"/>
      <c r="M120" s="18"/>
      <c r="N120" s="18"/>
      <c r="O120" s="18"/>
      <c r="P120" s="18"/>
      <c r="Q120" s="18"/>
      <c r="R120" s="18"/>
      <c r="S120" s="18"/>
      <c r="T120" s="18"/>
      <c r="U120" s="18"/>
      <c r="V120" s="18"/>
      <c r="W120" s="18"/>
      <c r="X120" s="18"/>
      <c r="Y120" s="18"/>
      <c r="Z120" s="18"/>
      <c r="AA120" s="18"/>
      <c r="AB120" s="41"/>
      <c r="AC120" s="41"/>
    </row>
    <row r="121" spans="1:29" ht="18" customHeight="1">
      <c r="A121" s="7"/>
      <c r="B121" s="3" t="s">
        <v>411</v>
      </c>
      <c r="C121" s="3"/>
      <c r="D121" s="3"/>
      <c r="E121" s="3"/>
      <c r="F121" s="3"/>
      <c r="G121" s="3"/>
      <c r="H121" s="48" t="str">
        <f>IF(項目一覧!$C$256=0,"","("&amp;項目一覧!$C$256&amp;") 建築士事務所  （"&amp;項目一覧!$C$257&amp;"）知事登録　第　 "&amp;項目一覧!$C$258&amp;"　号")</f>
        <v>() 建築士事務所  （）知事登録　第　 　号</v>
      </c>
      <c r="I121" s="41"/>
      <c r="J121" s="18"/>
      <c r="K121" s="18"/>
      <c r="L121" s="18"/>
      <c r="M121" s="18"/>
      <c r="N121" s="18"/>
      <c r="O121" s="18"/>
      <c r="P121" s="18"/>
      <c r="Q121" s="18"/>
      <c r="R121" s="18"/>
      <c r="S121" s="18"/>
      <c r="T121" s="18"/>
      <c r="U121" s="18"/>
      <c r="V121" s="18"/>
      <c r="W121" s="18"/>
      <c r="X121" s="18"/>
      <c r="Y121" s="18"/>
      <c r="Z121" s="18"/>
      <c r="AA121" s="18"/>
      <c r="AB121" s="41"/>
      <c r="AC121" s="41"/>
    </row>
    <row r="122" spans="1:29" ht="18" customHeight="1">
      <c r="A122" s="7"/>
      <c r="B122" s="3"/>
      <c r="C122" s="3"/>
      <c r="D122" s="3"/>
      <c r="E122" s="3"/>
      <c r="F122" s="3"/>
      <c r="G122" s="3"/>
      <c r="H122" s="18" t="str">
        <f>項目一覧!$C$259</f>
        <v/>
      </c>
      <c r="I122" s="41"/>
      <c r="J122" s="18"/>
      <c r="K122" s="18"/>
      <c r="L122" s="18"/>
      <c r="M122" s="18"/>
      <c r="N122" s="18"/>
      <c r="O122" s="18"/>
      <c r="P122" s="18"/>
      <c r="Q122" s="18"/>
      <c r="R122" s="18"/>
      <c r="S122" s="18"/>
      <c r="T122" s="18"/>
      <c r="U122" s="18"/>
      <c r="V122" s="18"/>
      <c r="W122" s="18"/>
      <c r="X122" s="18"/>
      <c r="Y122" s="18"/>
      <c r="Z122" s="18"/>
      <c r="AA122" s="18"/>
      <c r="AB122" s="41"/>
      <c r="AC122" s="41"/>
    </row>
    <row r="123" spans="1:29" ht="18" customHeight="1">
      <c r="A123" s="7"/>
      <c r="B123" s="3" t="s">
        <v>410</v>
      </c>
      <c r="C123" s="3"/>
      <c r="D123" s="3"/>
      <c r="E123" s="3"/>
      <c r="F123" s="3"/>
      <c r="G123" s="3"/>
      <c r="H123" s="18" t="str">
        <f>項目一覧!$C$260</f>
        <v/>
      </c>
      <c r="I123" s="41"/>
      <c r="J123" s="18"/>
      <c r="K123" s="18"/>
      <c r="L123" s="18"/>
      <c r="M123" s="18"/>
      <c r="N123" s="18"/>
      <c r="O123" s="18"/>
      <c r="P123" s="18"/>
      <c r="Q123" s="18"/>
      <c r="R123" s="18"/>
      <c r="S123" s="18"/>
      <c r="T123" s="18"/>
      <c r="U123" s="18"/>
      <c r="V123" s="18"/>
      <c r="W123" s="18"/>
      <c r="X123" s="18"/>
      <c r="Y123" s="18"/>
      <c r="Z123" s="18"/>
      <c r="AA123" s="18"/>
      <c r="AB123" s="41"/>
      <c r="AC123" s="41"/>
    </row>
    <row r="124" spans="1:29" ht="18" customHeight="1">
      <c r="A124" s="7"/>
      <c r="B124" s="3" t="s">
        <v>409</v>
      </c>
      <c r="C124" s="3"/>
      <c r="D124" s="3"/>
      <c r="E124" s="3"/>
      <c r="F124" s="3"/>
      <c r="G124" s="3"/>
      <c r="H124" s="1489" t="str">
        <f>項目一覧!$C$261</f>
        <v/>
      </c>
      <c r="I124" s="1489"/>
      <c r="J124" s="1489"/>
      <c r="K124" s="1489"/>
      <c r="L124" s="1489"/>
      <c r="M124" s="1489"/>
      <c r="N124" s="1489"/>
      <c r="O124" s="1489"/>
      <c r="P124" s="1489"/>
      <c r="Q124" s="1489"/>
      <c r="R124" s="1489"/>
      <c r="S124" s="1489"/>
      <c r="T124" s="1489"/>
      <c r="U124" s="1489"/>
      <c r="V124" s="1489"/>
      <c r="W124" s="1489"/>
      <c r="X124" s="1489"/>
      <c r="Y124" s="1489"/>
      <c r="Z124" s="1489"/>
      <c r="AA124" s="1489"/>
      <c r="AB124" s="1489"/>
      <c r="AC124" s="41"/>
    </row>
    <row r="125" spans="1:29" ht="18" customHeight="1">
      <c r="A125" s="7"/>
      <c r="B125" s="3" t="s">
        <v>408</v>
      </c>
      <c r="C125" s="3"/>
      <c r="D125" s="3"/>
      <c r="E125" s="3"/>
      <c r="F125" s="3"/>
      <c r="G125" s="3"/>
      <c r="H125" s="18" t="str">
        <f>項目一覧!$C$262</f>
        <v/>
      </c>
      <c r="I125" s="41"/>
      <c r="J125" s="18"/>
      <c r="K125" s="18"/>
      <c r="L125" s="18"/>
      <c r="M125" s="18"/>
      <c r="N125" s="18"/>
      <c r="O125" s="18"/>
      <c r="P125" s="18"/>
      <c r="Q125" s="18"/>
      <c r="R125" s="18"/>
      <c r="S125" s="18"/>
      <c r="T125" s="18"/>
      <c r="U125" s="18"/>
      <c r="V125" s="18"/>
      <c r="W125" s="18"/>
      <c r="X125" s="18"/>
      <c r="Y125" s="18"/>
      <c r="Z125" s="18"/>
      <c r="AA125" s="18"/>
      <c r="AB125" s="41"/>
      <c r="AC125" s="41"/>
    </row>
    <row r="126" spans="1:29" ht="18" customHeight="1">
      <c r="A126" s="7"/>
      <c r="B126" s="45" t="s">
        <v>653</v>
      </c>
      <c r="C126" s="3"/>
      <c r="D126" s="3"/>
      <c r="E126" s="3"/>
      <c r="F126" s="3"/>
      <c r="G126" s="3"/>
      <c r="H126" s="18"/>
      <c r="I126" s="1490" t="str">
        <f>項目一覧!$C$263</f>
        <v/>
      </c>
      <c r="J126" s="1490"/>
      <c r="K126" s="1490"/>
      <c r="L126" s="1490"/>
      <c r="M126" s="1490"/>
      <c r="N126" s="1490"/>
      <c r="O126" s="1490"/>
      <c r="P126" s="1490"/>
      <c r="Q126" s="1490"/>
      <c r="R126" s="1490"/>
      <c r="S126" s="1490"/>
      <c r="T126" s="1490"/>
      <c r="U126" s="1490"/>
      <c r="V126" s="1490"/>
      <c r="W126" s="1490"/>
      <c r="X126" s="1490"/>
      <c r="Y126" s="1490"/>
      <c r="Z126" s="1490"/>
      <c r="AA126" s="1490"/>
      <c r="AB126" s="1490"/>
      <c r="AC126" s="41"/>
    </row>
    <row r="127" spans="1:29" ht="9" customHeight="1">
      <c r="A127" s="6"/>
      <c r="B127" s="3"/>
      <c r="C127" s="3"/>
      <c r="D127" s="3"/>
      <c r="E127" s="3"/>
      <c r="F127" s="3"/>
      <c r="G127" s="3"/>
      <c r="H127" s="18"/>
      <c r="I127" s="1490"/>
      <c r="J127" s="1490"/>
      <c r="K127" s="1490"/>
      <c r="L127" s="1490"/>
      <c r="M127" s="1490"/>
      <c r="N127" s="1490"/>
      <c r="O127" s="1490"/>
      <c r="P127" s="1490"/>
      <c r="Q127" s="1490"/>
      <c r="R127" s="1490"/>
      <c r="S127" s="1490"/>
      <c r="T127" s="1490"/>
      <c r="U127" s="1490"/>
      <c r="V127" s="1490"/>
      <c r="W127" s="1490"/>
      <c r="X127" s="1490"/>
      <c r="Y127" s="1490"/>
      <c r="Z127" s="1490"/>
      <c r="AA127" s="1490"/>
      <c r="AB127" s="1490"/>
      <c r="AC127" s="41"/>
    </row>
    <row r="128" spans="1:29" ht="18" customHeight="1">
      <c r="A128" s="7"/>
      <c r="B128" s="3" t="s">
        <v>413</v>
      </c>
      <c r="C128" s="3"/>
      <c r="D128" s="3"/>
      <c r="E128" s="3"/>
      <c r="F128" s="3"/>
      <c r="G128" s="3"/>
      <c r="H128" s="48" t="str">
        <f>IF(項目一覧!$C$264=0,"","("&amp;項目一覧!$C$264&amp;") 建築士  （"&amp;項目一覧!$C$265&amp;"）登録　第　 "&amp;項目一覧!$C$266&amp;"　号")</f>
        <v>() 建築士  （）登録　第　 　号</v>
      </c>
      <c r="I128" s="41"/>
      <c r="J128" s="18"/>
      <c r="K128" s="18"/>
      <c r="L128" s="18"/>
      <c r="M128" s="18"/>
      <c r="N128" s="18"/>
      <c r="O128" s="18"/>
      <c r="P128" s="18"/>
      <c r="Q128" s="18"/>
      <c r="R128" s="18"/>
      <c r="S128" s="18"/>
      <c r="T128" s="18"/>
      <c r="U128" s="18"/>
      <c r="V128" s="18"/>
      <c r="W128" s="18"/>
      <c r="X128" s="18"/>
      <c r="Y128" s="18"/>
      <c r="Z128" s="18"/>
      <c r="AA128" s="18"/>
      <c r="AB128" s="41"/>
      <c r="AC128" s="41"/>
    </row>
    <row r="129" spans="1:29" ht="18" customHeight="1">
      <c r="A129" s="7"/>
      <c r="B129" s="3" t="s">
        <v>412</v>
      </c>
      <c r="C129" s="3"/>
      <c r="D129" s="3"/>
      <c r="E129" s="3"/>
      <c r="F129" s="3"/>
      <c r="G129" s="3"/>
      <c r="H129" s="18" t="str">
        <f>項目一覧!$C$267</f>
        <v/>
      </c>
      <c r="I129" s="41"/>
      <c r="J129" s="18"/>
      <c r="K129" s="18"/>
      <c r="L129" s="18"/>
      <c r="M129" s="18"/>
      <c r="N129" s="18"/>
      <c r="O129" s="18"/>
      <c r="P129" s="18"/>
      <c r="Q129" s="18"/>
      <c r="R129" s="18"/>
      <c r="S129" s="18"/>
      <c r="T129" s="18"/>
      <c r="U129" s="18"/>
      <c r="V129" s="18"/>
      <c r="W129" s="18"/>
      <c r="X129" s="18"/>
      <c r="Y129" s="18"/>
      <c r="Z129" s="18"/>
      <c r="AA129" s="18"/>
      <c r="AB129" s="41"/>
      <c r="AC129" s="41"/>
    </row>
    <row r="130" spans="1:29" ht="18" customHeight="1">
      <c r="A130" s="7"/>
      <c r="B130" s="3" t="s">
        <v>411</v>
      </c>
      <c r="C130" s="3"/>
      <c r="D130" s="3"/>
      <c r="E130" s="3"/>
      <c r="F130" s="3"/>
      <c r="G130" s="3"/>
      <c r="H130" s="48" t="str">
        <f>IF(項目一覧!$C$268=0,"","("&amp;項目一覧!$C$268&amp;") 建築士事務所  （"&amp;項目一覧!$C$269&amp;"）知事登録　第　 "&amp;項目一覧!$C$270&amp;"　号")</f>
        <v>() 建築士事務所  （）知事登録　第　 　号</v>
      </c>
      <c r="I130" s="41"/>
      <c r="J130" s="18"/>
      <c r="K130" s="18"/>
      <c r="L130" s="18"/>
      <c r="M130" s="18"/>
      <c r="N130" s="18"/>
      <c r="O130" s="18"/>
      <c r="P130" s="18"/>
      <c r="Q130" s="18"/>
      <c r="R130" s="18"/>
      <c r="S130" s="18"/>
      <c r="T130" s="18"/>
      <c r="U130" s="18"/>
      <c r="V130" s="18"/>
      <c r="W130" s="18"/>
      <c r="X130" s="18"/>
      <c r="Y130" s="18"/>
      <c r="Z130" s="18"/>
      <c r="AA130" s="18"/>
      <c r="AB130" s="41"/>
      <c r="AC130" s="41"/>
    </row>
    <row r="131" spans="1:29" ht="18" customHeight="1">
      <c r="A131" s="7"/>
      <c r="B131" s="3"/>
      <c r="C131" s="3"/>
      <c r="D131" s="3"/>
      <c r="E131" s="3"/>
      <c r="F131" s="3"/>
      <c r="G131" s="3"/>
      <c r="H131" s="18" t="str">
        <f>項目一覧!$C$271</f>
        <v/>
      </c>
      <c r="I131" s="41"/>
      <c r="J131" s="18"/>
      <c r="K131" s="18"/>
      <c r="L131" s="18"/>
      <c r="M131" s="18"/>
      <c r="N131" s="18"/>
      <c r="O131" s="18"/>
      <c r="P131" s="18"/>
      <c r="Q131" s="18"/>
      <c r="R131" s="18"/>
      <c r="S131" s="18"/>
      <c r="T131" s="18"/>
      <c r="U131" s="18"/>
      <c r="V131" s="18"/>
      <c r="W131" s="18"/>
      <c r="X131" s="18"/>
      <c r="Y131" s="18"/>
      <c r="Z131" s="18"/>
      <c r="AA131" s="18"/>
      <c r="AB131" s="41"/>
      <c r="AC131" s="41"/>
    </row>
    <row r="132" spans="1:29" ht="18" customHeight="1">
      <c r="A132" s="7"/>
      <c r="B132" s="3" t="s">
        <v>410</v>
      </c>
      <c r="C132" s="3"/>
      <c r="D132" s="3"/>
      <c r="E132" s="3"/>
      <c r="F132" s="3"/>
      <c r="G132" s="3"/>
      <c r="H132" s="18" t="str">
        <f>項目一覧!$C$272</f>
        <v/>
      </c>
      <c r="I132" s="41"/>
      <c r="J132" s="18"/>
      <c r="K132" s="18"/>
      <c r="L132" s="18"/>
      <c r="M132" s="18"/>
      <c r="N132" s="18"/>
      <c r="O132" s="18"/>
      <c r="P132" s="18"/>
      <c r="Q132" s="18"/>
      <c r="R132" s="18"/>
      <c r="S132" s="18"/>
      <c r="T132" s="18"/>
      <c r="U132" s="18"/>
      <c r="V132" s="18"/>
      <c r="W132" s="18"/>
      <c r="X132" s="18"/>
      <c r="Y132" s="18"/>
      <c r="Z132" s="18"/>
      <c r="AA132" s="18"/>
      <c r="AB132" s="41"/>
      <c r="AC132" s="41"/>
    </row>
    <row r="133" spans="1:29" ht="18" customHeight="1">
      <c r="A133" s="7"/>
      <c r="B133" s="3" t="s">
        <v>409</v>
      </c>
      <c r="C133" s="3"/>
      <c r="D133" s="3"/>
      <c r="E133" s="3"/>
      <c r="F133" s="3"/>
      <c r="G133" s="3"/>
      <c r="H133" s="1489" t="str">
        <f>項目一覧!$C$273</f>
        <v/>
      </c>
      <c r="I133" s="1489"/>
      <c r="J133" s="1489"/>
      <c r="K133" s="1489"/>
      <c r="L133" s="1489"/>
      <c r="M133" s="1489"/>
      <c r="N133" s="1489"/>
      <c r="O133" s="1489"/>
      <c r="P133" s="1489"/>
      <c r="Q133" s="1489"/>
      <c r="R133" s="1489"/>
      <c r="S133" s="1489"/>
      <c r="T133" s="1489"/>
      <c r="U133" s="1489"/>
      <c r="V133" s="1489"/>
      <c r="W133" s="1489"/>
      <c r="X133" s="1489"/>
      <c r="Y133" s="1489"/>
      <c r="Z133" s="1489"/>
      <c r="AA133" s="1489"/>
      <c r="AB133" s="1489"/>
      <c r="AC133" s="41"/>
    </row>
    <row r="134" spans="1:29" ht="18" customHeight="1">
      <c r="A134" s="7"/>
      <c r="B134" s="3" t="s">
        <v>408</v>
      </c>
      <c r="C134" s="3"/>
      <c r="D134" s="3"/>
      <c r="E134" s="3"/>
      <c r="F134" s="3"/>
      <c r="G134" s="3"/>
      <c r="H134" s="18" t="str">
        <f>項目一覧!$C$274</f>
        <v/>
      </c>
      <c r="I134" s="41"/>
      <c r="J134" s="18"/>
      <c r="K134" s="18"/>
      <c r="L134" s="18"/>
      <c r="M134" s="18"/>
      <c r="N134" s="18"/>
      <c r="O134" s="18"/>
      <c r="P134" s="18"/>
      <c r="Q134" s="18"/>
      <c r="R134" s="18"/>
      <c r="S134" s="18"/>
      <c r="T134" s="18"/>
      <c r="U134" s="18"/>
      <c r="V134" s="18"/>
      <c r="W134" s="18"/>
      <c r="X134" s="18"/>
      <c r="Y134" s="18"/>
      <c r="Z134" s="18"/>
      <c r="AA134" s="18"/>
      <c r="AB134" s="41"/>
      <c r="AC134" s="41"/>
    </row>
    <row r="135" spans="1:29" ht="18" customHeight="1">
      <c r="A135" s="7"/>
      <c r="B135" s="45" t="s">
        <v>653</v>
      </c>
      <c r="C135" s="3"/>
      <c r="D135" s="3"/>
      <c r="E135" s="3"/>
      <c r="F135" s="3"/>
      <c r="G135" s="3"/>
      <c r="H135" s="18"/>
      <c r="I135" s="1490" t="str">
        <f>項目一覧!$C$275</f>
        <v/>
      </c>
      <c r="J135" s="1490"/>
      <c r="K135" s="1490"/>
      <c r="L135" s="1490"/>
      <c r="M135" s="1490"/>
      <c r="N135" s="1490"/>
      <c r="O135" s="1490"/>
      <c r="P135" s="1490"/>
      <c r="Q135" s="1490"/>
      <c r="R135" s="1490"/>
      <c r="S135" s="1490"/>
      <c r="T135" s="1490"/>
      <c r="U135" s="1490"/>
      <c r="V135" s="1490"/>
      <c r="W135" s="1490"/>
      <c r="X135" s="1490"/>
      <c r="Y135" s="1490"/>
      <c r="Z135" s="1490"/>
      <c r="AA135" s="1490"/>
      <c r="AB135" s="1490"/>
      <c r="AC135" s="41"/>
    </row>
    <row r="136" spans="1:29" ht="9" customHeight="1">
      <c r="A136" s="6"/>
      <c r="B136" s="3"/>
      <c r="C136" s="3"/>
      <c r="D136" s="3"/>
      <c r="E136" s="3"/>
      <c r="F136" s="3"/>
      <c r="G136" s="3"/>
      <c r="H136" s="18"/>
      <c r="I136" s="1490"/>
      <c r="J136" s="1490"/>
      <c r="K136" s="1490"/>
      <c r="L136" s="1490"/>
      <c r="M136" s="1490"/>
      <c r="N136" s="1490"/>
      <c r="O136" s="1490"/>
      <c r="P136" s="1490"/>
      <c r="Q136" s="1490"/>
      <c r="R136" s="1490"/>
      <c r="S136" s="1490"/>
      <c r="T136" s="1490"/>
      <c r="U136" s="1490"/>
      <c r="V136" s="1490"/>
      <c r="W136" s="1490"/>
      <c r="X136" s="1490"/>
      <c r="Y136" s="1490"/>
      <c r="Z136" s="1490"/>
      <c r="AA136" s="1490"/>
      <c r="AB136" s="1490"/>
      <c r="AC136" s="41"/>
    </row>
    <row r="137" spans="1:29" ht="18" customHeight="1">
      <c r="A137" s="7"/>
      <c r="B137" s="3" t="s">
        <v>413</v>
      </c>
      <c r="C137" s="3"/>
      <c r="D137" s="3"/>
      <c r="E137" s="3"/>
      <c r="F137" s="3"/>
      <c r="G137" s="3"/>
      <c r="H137" s="46" t="str">
        <f>IF(項目一覧!$C$276=0,"","("&amp;項目一覧!$C$276&amp;") 建築士  （"&amp;項目一覧!$C$277&amp;"）登録　第　 "&amp;項目一覧!$C$278&amp;"　号")</f>
        <v>() 建築士  （）登録　第　 　号</v>
      </c>
      <c r="J137" s="3"/>
      <c r="K137" s="3"/>
      <c r="L137" s="3"/>
      <c r="M137" s="3"/>
      <c r="N137" s="3"/>
      <c r="O137" s="3"/>
      <c r="P137" s="3"/>
      <c r="Q137" s="3"/>
      <c r="R137" s="3"/>
      <c r="S137" s="3"/>
      <c r="T137" s="3"/>
      <c r="U137" s="3"/>
      <c r="V137" s="3"/>
      <c r="W137" s="3"/>
      <c r="X137" s="3"/>
      <c r="Y137" s="3"/>
      <c r="Z137" s="3"/>
      <c r="AA137" s="3"/>
    </row>
    <row r="138" spans="1:29" ht="18" customHeight="1">
      <c r="A138" s="7"/>
      <c r="B138" s="3" t="s">
        <v>412</v>
      </c>
      <c r="C138" s="3"/>
      <c r="D138" s="3"/>
      <c r="E138" s="3"/>
      <c r="F138" s="3"/>
      <c r="G138" s="3"/>
      <c r="H138" s="18" t="str">
        <f>項目一覧!$C$279</f>
        <v/>
      </c>
      <c r="I138" s="41"/>
      <c r="J138" s="18"/>
      <c r="K138" s="18"/>
      <c r="L138" s="18"/>
      <c r="M138" s="18"/>
      <c r="N138" s="18"/>
      <c r="O138" s="18"/>
      <c r="P138" s="18"/>
      <c r="Q138" s="18"/>
      <c r="R138" s="18"/>
      <c r="S138" s="18"/>
      <c r="T138" s="18"/>
      <c r="U138" s="18"/>
      <c r="V138" s="18"/>
      <c r="W138" s="18"/>
      <c r="X138" s="18"/>
      <c r="Y138" s="18"/>
      <c r="Z138" s="18"/>
      <c r="AA138" s="18"/>
      <c r="AB138" s="41"/>
      <c r="AC138" s="41"/>
    </row>
    <row r="139" spans="1:29" ht="18" customHeight="1">
      <c r="A139" s="7"/>
      <c r="B139" s="3" t="s">
        <v>411</v>
      </c>
      <c r="C139" s="3"/>
      <c r="D139" s="3"/>
      <c r="E139" s="3"/>
      <c r="F139" s="3"/>
      <c r="G139" s="3"/>
      <c r="H139" s="48" t="str">
        <f>IF(項目一覧!$C$280=0,"","("&amp;項目一覧!$C$280&amp;") 建築士事務所  （"&amp;項目一覧!$C$281&amp;"）知事登録　第　 "&amp;項目一覧!$C$282&amp;"　号")</f>
        <v>() 建築士事務所  （）知事登録　第　 　号</v>
      </c>
      <c r="I139" s="41"/>
      <c r="J139" s="18"/>
      <c r="K139" s="18"/>
      <c r="L139" s="18"/>
      <c r="M139" s="18"/>
      <c r="N139" s="18"/>
      <c r="O139" s="18"/>
      <c r="P139" s="18"/>
      <c r="Q139" s="18"/>
      <c r="R139" s="18"/>
      <c r="S139" s="18"/>
      <c r="T139" s="18"/>
      <c r="U139" s="18"/>
      <c r="V139" s="18"/>
      <c r="W139" s="18"/>
      <c r="X139" s="18"/>
      <c r="Y139" s="18"/>
      <c r="Z139" s="18"/>
      <c r="AA139" s="18"/>
      <c r="AB139" s="41"/>
      <c r="AC139" s="41"/>
    </row>
    <row r="140" spans="1:29" ht="18" customHeight="1">
      <c r="A140" s="7"/>
      <c r="B140" s="3"/>
      <c r="C140" s="3"/>
      <c r="D140" s="3"/>
      <c r="E140" s="3"/>
      <c r="F140" s="3"/>
      <c r="G140" s="3"/>
      <c r="H140" s="18" t="str">
        <f>項目一覧!$C$283</f>
        <v/>
      </c>
      <c r="I140" s="41"/>
      <c r="J140" s="18"/>
      <c r="K140" s="18"/>
      <c r="L140" s="18"/>
      <c r="M140" s="18"/>
      <c r="N140" s="18"/>
      <c r="O140" s="18"/>
      <c r="P140" s="18"/>
      <c r="Q140" s="18"/>
      <c r="R140" s="18"/>
      <c r="S140" s="18"/>
      <c r="T140" s="18"/>
      <c r="U140" s="18"/>
      <c r="V140" s="18"/>
      <c r="W140" s="18"/>
      <c r="X140" s="18"/>
      <c r="Y140" s="18"/>
      <c r="Z140" s="18"/>
      <c r="AA140" s="18"/>
      <c r="AB140" s="41"/>
      <c r="AC140" s="41"/>
    </row>
    <row r="141" spans="1:29" ht="18" customHeight="1">
      <c r="A141" s="7"/>
      <c r="B141" s="3" t="s">
        <v>410</v>
      </c>
      <c r="C141" s="3"/>
      <c r="D141" s="3"/>
      <c r="E141" s="3"/>
      <c r="F141" s="3"/>
      <c r="G141" s="3"/>
      <c r="H141" s="18" t="str">
        <f>項目一覧!$C$284</f>
        <v/>
      </c>
      <c r="I141" s="41"/>
      <c r="J141" s="18"/>
      <c r="K141" s="18"/>
      <c r="L141" s="18"/>
      <c r="M141" s="18"/>
      <c r="N141" s="18"/>
      <c r="O141" s="18"/>
      <c r="P141" s="18"/>
      <c r="Q141" s="18"/>
      <c r="R141" s="18"/>
      <c r="S141" s="18"/>
      <c r="T141" s="18"/>
      <c r="U141" s="18"/>
      <c r="V141" s="18"/>
      <c r="W141" s="18"/>
      <c r="X141" s="18"/>
      <c r="Y141" s="18"/>
      <c r="Z141" s="18"/>
      <c r="AA141" s="18"/>
      <c r="AB141" s="41"/>
      <c r="AC141" s="41"/>
    </row>
    <row r="142" spans="1:29" ht="18" customHeight="1">
      <c r="A142" s="7"/>
      <c r="B142" s="3" t="s">
        <v>409</v>
      </c>
      <c r="C142" s="3"/>
      <c r="D142" s="3"/>
      <c r="E142" s="3"/>
      <c r="F142" s="3"/>
      <c r="G142" s="3"/>
      <c r="H142" s="1489" t="str">
        <f>項目一覧!$C$285</f>
        <v/>
      </c>
      <c r="I142" s="1489"/>
      <c r="J142" s="1489"/>
      <c r="K142" s="1489"/>
      <c r="L142" s="1489"/>
      <c r="M142" s="1489"/>
      <c r="N142" s="1489"/>
      <c r="O142" s="1489"/>
      <c r="P142" s="1489"/>
      <c r="Q142" s="1489"/>
      <c r="R142" s="1489"/>
      <c r="S142" s="1489"/>
      <c r="T142" s="1489"/>
      <c r="U142" s="1489"/>
      <c r="V142" s="1489"/>
      <c r="W142" s="1489"/>
      <c r="X142" s="1489"/>
      <c r="Y142" s="1489"/>
      <c r="Z142" s="1489"/>
      <c r="AA142" s="1489"/>
      <c r="AB142" s="1489"/>
      <c r="AC142" s="41"/>
    </row>
    <row r="143" spans="1:29" ht="18" customHeight="1">
      <c r="A143" s="7"/>
      <c r="B143" s="3" t="s">
        <v>408</v>
      </c>
      <c r="C143" s="3"/>
      <c r="D143" s="3"/>
      <c r="E143" s="3"/>
      <c r="F143" s="3"/>
      <c r="G143" s="3"/>
      <c r="H143" s="18" t="str">
        <f>項目一覧!$C$286</f>
        <v/>
      </c>
      <c r="I143" s="41"/>
      <c r="J143" s="18"/>
      <c r="K143" s="18"/>
      <c r="L143" s="18"/>
      <c r="M143" s="18"/>
      <c r="N143" s="18"/>
      <c r="O143" s="18"/>
      <c r="P143" s="18"/>
      <c r="Q143" s="18"/>
      <c r="R143" s="18"/>
      <c r="S143" s="18"/>
      <c r="T143" s="18"/>
      <c r="U143" s="18"/>
      <c r="V143" s="18"/>
      <c r="W143" s="18"/>
      <c r="X143" s="18"/>
      <c r="Y143" s="18"/>
      <c r="Z143" s="18"/>
      <c r="AA143" s="18"/>
      <c r="AB143" s="41"/>
      <c r="AC143" s="41"/>
    </row>
    <row r="144" spans="1:29" ht="18" customHeight="1">
      <c r="A144" s="7"/>
      <c r="B144" s="45" t="s">
        <v>653</v>
      </c>
      <c r="C144" s="3"/>
      <c r="D144" s="3"/>
      <c r="E144" s="3"/>
      <c r="F144" s="3"/>
      <c r="G144" s="3"/>
      <c r="H144" s="18"/>
      <c r="I144" s="1490" t="str">
        <f>項目一覧!$C$287</f>
        <v/>
      </c>
      <c r="J144" s="1490"/>
      <c r="K144" s="1490"/>
      <c r="L144" s="1490"/>
      <c r="M144" s="1490"/>
      <c r="N144" s="1490"/>
      <c r="O144" s="1490"/>
      <c r="P144" s="1490"/>
      <c r="Q144" s="1490"/>
      <c r="R144" s="1490"/>
      <c r="S144" s="1490"/>
      <c r="T144" s="1490"/>
      <c r="U144" s="1490"/>
      <c r="V144" s="1490"/>
      <c r="W144" s="1490"/>
      <c r="X144" s="1490"/>
      <c r="Y144" s="1490"/>
      <c r="Z144" s="1490"/>
      <c r="AA144" s="1490"/>
      <c r="AB144" s="1490"/>
      <c r="AC144" s="41"/>
    </row>
    <row r="145" spans="1:29" ht="11.25" customHeight="1">
      <c r="A145" s="31"/>
      <c r="B145" s="15"/>
      <c r="C145" s="15"/>
      <c r="D145" s="15"/>
      <c r="E145" s="15"/>
      <c r="F145" s="15"/>
      <c r="G145" s="15"/>
      <c r="H145" s="27"/>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41"/>
    </row>
    <row r="146" spans="1:29" ht="17.25" customHeight="1">
      <c r="A146" s="17" t="s">
        <v>649</v>
      </c>
      <c r="B146" s="16" t="s">
        <v>652</v>
      </c>
      <c r="C146" s="16"/>
      <c r="D146" s="16"/>
      <c r="E146" s="16"/>
      <c r="F146" s="16"/>
      <c r="G146" s="16"/>
      <c r="H146" s="63"/>
      <c r="I146" s="157"/>
      <c r="J146" s="63"/>
      <c r="K146" s="63"/>
      <c r="L146" s="63"/>
      <c r="M146" s="63"/>
      <c r="N146" s="63"/>
      <c r="O146" s="63"/>
      <c r="P146" s="63"/>
      <c r="Q146" s="63"/>
      <c r="R146" s="63"/>
      <c r="S146" s="63"/>
      <c r="T146" s="63"/>
      <c r="U146" s="63"/>
      <c r="V146" s="63"/>
      <c r="W146" s="63"/>
      <c r="X146" s="63"/>
      <c r="Y146" s="63"/>
      <c r="Z146" s="63"/>
      <c r="AA146" s="63"/>
      <c r="AB146" s="157"/>
      <c r="AC146" s="41"/>
    </row>
    <row r="147" spans="1:29" ht="18" customHeight="1">
      <c r="A147" s="6"/>
      <c r="B147" s="3" t="s">
        <v>651</v>
      </c>
      <c r="C147" s="3"/>
      <c r="D147" s="3"/>
      <c r="E147" s="3"/>
      <c r="F147" s="3"/>
      <c r="G147" s="3"/>
      <c r="H147" s="18"/>
      <c r="I147" s="18"/>
      <c r="J147" s="18"/>
      <c r="K147" s="18"/>
      <c r="L147" s="18"/>
      <c r="M147" s="18"/>
      <c r="N147" s="18"/>
      <c r="O147" s="18"/>
      <c r="P147" s="18"/>
      <c r="Q147" s="18"/>
      <c r="R147" s="18"/>
      <c r="S147" s="18"/>
      <c r="T147" s="18"/>
      <c r="U147" s="18"/>
      <c r="V147" s="18"/>
      <c r="W147" s="18"/>
      <c r="X147" s="18"/>
      <c r="Y147" s="18"/>
      <c r="Z147" s="18"/>
      <c r="AA147" s="18"/>
      <c r="AB147" s="41"/>
      <c r="AC147" s="41"/>
    </row>
    <row r="148" spans="1:29" ht="17.25" customHeight="1">
      <c r="A148" s="7"/>
      <c r="B148" s="3" t="s">
        <v>405</v>
      </c>
      <c r="C148" s="3"/>
      <c r="D148" s="3"/>
      <c r="E148" s="3"/>
      <c r="F148" s="3"/>
      <c r="G148" s="3"/>
      <c r="H148" s="18" t="str">
        <f>項目一覧!$C$288</f>
        <v/>
      </c>
      <c r="I148" s="41"/>
      <c r="J148" s="18"/>
      <c r="K148" s="18"/>
      <c r="L148" s="18"/>
      <c r="M148" s="18"/>
      <c r="N148" s="18"/>
      <c r="O148" s="18"/>
      <c r="P148" s="18"/>
      <c r="Q148" s="18"/>
      <c r="R148" s="18"/>
      <c r="S148" s="18"/>
      <c r="T148" s="18"/>
      <c r="U148" s="18"/>
      <c r="V148" s="18"/>
      <c r="W148" s="18"/>
      <c r="X148" s="18"/>
      <c r="Y148" s="18"/>
      <c r="Z148" s="18"/>
      <c r="AA148" s="18"/>
      <c r="AB148" s="41"/>
      <c r="AC148" s="41"/>
    </row>
    <row r="149" spans="1:29" ht="17.25" customHeight="1">
      <c r="A149" s="7"/>
      <c r="B149" s="3" t="s">
        <v>418</v>
      </c>
      <c r="C149" s="3"/>
      <c r="D149" s="3"/>
      <c r="E149" s="3"/>
      <c r="F149" s="3"/>
      <c r="G149" s="3"/>
      <c r="H149" s="18" t="str">
        <f>項目一覧!$C$289</f>
        <v/>
      </c>
      <c r="I149" s="41"/>
      <c r="J149" s="18"/>
      <c r="K149" s="18"/>
      <c r="L149" s="18"/>
      <c r="M149" s="18"/>
      <c r="N149" s="18"/>
      <c r="O149" s="18"/>
      <c r="P149" s="18"/>
      <c r="Q149" s="18"/>
      <c r="R149" s="18"/>
      <c r="S149" s="18"/>
      <c r="T149" s="18"/>
      <c r="U149" s="18"/>
      <c r="V149" s="18"/>
      <c r="W149" s="18"/>
      <c r="X149" s="18"/>
      <c r="Y149" s="18"/>
      <c r="Z149" s="18"/>
      <c r="AA149" s="18"/>
      <c r="AB149" s="41"/>
      <c r="AC149" s="41"/>
    </row>
    <row r="150" spans="1:29" ht="17.25" customHeight="1">
      <c r="A150" s="7"/>
      <c r="B150" s="3" t="s">
        <v>403</v>
      </c>
      <c r="C150" s="3"/>
      <c r="D150" s="3"/>
      <c r="E150" s="3"/>
      <c r="F150" s="3"/>
      <c r="G150" s="3"/>
      <c r="H150" s="18" t="str">
        <f>項目一覧!$C$290</f>
        <v/>
      </c>
      <c r="I150" s="41"/>
      <c r="J150" s="18"/>
      <c r="K150" s="18"/>
      <c r="L150" s="18"/>
      <c r="M150" s="18"/>
      <c r="N150" s="18"/>
      <c r="O150" s="18"/>
      <c r="P150" s="18"/>
      <c r="Q150" s="18"/>
      <c r="R150" s="18"/>
      <c r="S150" s="18"/>
      <c r="T150" s="18"/>
      <c r="U150" s="18"/>
      <c r="V150" s="18"/>
      <c r="W150" s="18"/>
      <c r="X150" s="18"/>
      <c r="Y150" s="18"/>
      <c r="Z150" s="18"/>
      <c r="AA150" s="18"/>
      <c r="AB150" s="41"/>
      <c r="AC150" s="41"/>
    </row>
    <row r="151" spans="1:29" ht="17.25" customHeight="1">
      <c r="A151" s="7"/>
      <c r="B151" s="3" t="s">
        <v>402</v>
      </c>
      <c r="C151" s="3"/>
      <c r="D151" s="3"/>
      <c r="E151" s="3"/>
      <c r="F151" s="3"/>
      <c r="G151" s="3"/>
      <c r="H151" s="1489" t="str">
        <f>項目一覧!$C$291</f>
        <v/>
      </c>
      <c r="I151" s="1489"/>
      <c r="J151" s="1489"/>
      <c r="K151" s="1489"/>
      <c r="L151" s="1489"/>
      <c r="M151" s="1489"/>
      <c r="N151" s="1489"/>
      <c r="O151" s="1489"/>
      <c r="P151" s="1489"/>
      <c r="Q151" s="1489"/>
      <c r="R151" s="1489"/>
      <c r="S151" s="1489"/>
      <c r="T151" s="1489"/>
      <c r="U151" s="1489"/>
      <c r="V151" s="1489"/>
      <c r="W151" s="1489"/>
      <c r="X151" s="1489"/>
      <c r="Y151" s="1489"/>
      <c r="Z151" s="1489"/>
      <c r="AA151" s="1489"/>
      <c r="AB151" s="1489"/>
      <c r="AC151" s="1489"/>
    </row>
    <row r="152" spans="1:29" ht="17.25" customHeight="1">
      <c r="A152" s="7"/>
      <c r="B152" s="3" t="s">
        <v>401</v>
      </c>
      <c r="C152" s="3"/>
      <c r="D152" s="3"/>
      <c r="E152" s="3"/>
      <c r="F152" s="3"/>
      <c r="G152" s="3"/>
      <c r="H152" s="18" t="str">
        <f>項目一覧!$C$292</f>
        <v/>
      </c>
      <c r="I152" s="41"/>
      <c r="J152" s="18"/>
      <c r="K152" s="18"/>
      <c r="L152" s="18"/>
      <c r="M152" s="18"/>
      <c r="N152" s="18"/>
      <c r="O152" s="18"/>
      <c r="P152" s="18"/>
      <c r="Q152" s="18"/>
      <c r="R152" s="18"/>
      <c r="S152" s="18"/>
      <c r="T152" s="18"/>
      <c r="U152" s="18"/>
      <c r="V152" s="18"/>
      <c r="W152" s="18"/>
      <c r="X152" s="18"/>
      <c r="Y152" s="18"/>
      <c r="Z152" s="18"/>
      <c r="AA152" s="18"/>
      <c r="AB152" s="41"/>
      <c r="AC152" s="41"/>
    </row>
    <row r="153" spans="1:29" ht="17.25" customHeight="1">
      <c r="A153" s="7"/>
      <c r="B153" s="3" t="s">
        <v>417</v>
      </c>
      <c r="C153" s="3"/>
      <c r="D153" s="3"/>
      <c r="E153" s="3"/>
      <c r="F153" s="3"/>
      <c r="G153" s="3"/>
      <c r="H153" s="18" t="str">
        <f>項目一覧!$C$293</f>
        <v/>
      </c>
      <c r="I153" s="41"/>
      <c r="J153" s="18"/>
      <c r="K153" s="18"/>
      <c r="L153" s="18"/>
      <c r="M153" s="18"/>
      <c r="N153" s="18"/>
      <c r="O153" s="18"/>
      <c r="P153" s="18"/>
      <c r="Q153" s="18"/>
      <c r="R153" s="18"/>
      <c r="S153" s="18"/>
      <c r="T153" s="18"/>
      <c r="U153" s="18"/>
      <c r="V153" s="18"/>
      <c r="W153" s="18"/>
      <c r="X153" s="18"/>
      <c r="Y153" s="18"/>
      <c r="Z153" s="18"/>
      <c r="AA153" s="18"/>
      <c r="AB153" s="41"/>
      <c r="AC153" s="41"/>
    </row>
    <row r="154" spans="1:29" ht="18" customHeight="1">
      <c r="A154" s="7"/>
      <c r="B154" s="34" t="s">
        <v>416</v>
      </c>
      <c r="C154" s="3"/>
      <c r="D154" s="3"/>
      <c r="E154" s="3"/>
      <c r="F154" s="3"/>
      <c r="G154" s="3"/>
      <c r="H154" s="18"/>
      <c r="I154" s="1490" t="str">
        <f>項目一覧!$C$294</f>
        <v/>
      </c>
      <c r="J154" s="1490"/>
      <c r="K154" s="1490"/>
      <c r="L154" s="1490"/>
      <c r="M154" s="1490"/>
      <c r="N154" s="1490"/>
      <c r="O154" s="1490"/>
      <c r="P154" s="1490"/>
      <c r="Q154" s="1490"/>
      <c r="R154" s="1490"/>
      <c r="S154" s="1490"/>
      <c r="T154" s="1490"/>
      <c r="U154" s="1490"/>
      <c r="V154" s="1490"/>
      <c r="W154" s="1490"/>
      <c r="X154" s="1490"/>
      <c r="Y154" s="1490"/>
      <c r="Z154" s="1490"/>
      <c r="AA154" s="1490"/>
      <c r="AB154" s="1490"/>
      <c r="AC154" s="1490"/>
    </row>
    <row r="155" spans="1:29" ht="11.25" customHeight="1">
      <c r="A155" s="7"/>
      <c r="B155" s="3"/>
      <c r="C155" s="3"/>
      <c r="D155" s="3"/>
      <c r="E155" s="3"/>
      <c r="F155" s="3"/>
      <c r="G155" s="3"/>
      <c r="H155" s="18"/>
      <c r="I155" s="1490"/>
      <c r="J155" s="1490"/>
      <c r="K155" s="1490"/>
      <c r="L155" s="1490"/>
      <c r="M155" s="1490"/>
      <c r="N155" s="1490"/>
      <c r="O155" s="1490"/>
      <c r="P155" s="1490"/>
      <c r="Q155" s="1490"/>
      <c r="R155" s="1490"/>
      <c r="S155" s="1490"/>
      <c r="T155" s="1490"/>
      <c r="U155" s="1490"/>
      <c r="V155" s="1490"/>
      <c r="W155" s="1490"/>
      <c r="X155" s="1490"/>
      <c r="Y155" s="1490"/>
      <c r="Z155" s="1490"/>
      <c r="AA155" s="1490"/>
      <c r="AB155" s="1490"/>
      <c r="AC155" s="1490"/>
    </row>
    <row r="156" spans="1:29" ht="18" customHeight="1">
      <c r="A156" s="6"/>
      <c r="B156" s="3" t="s">
        <v>650</v>
      </c>
      <c r="C156" s="3"/>
      <c r="D156" s="3"/>
      <c r="E156" s="3"/>
      <c r="F156" s="3"/>
      <c r="G156" s="3"/>
      <c r="H156" s="18"/>
      <c r="I156" s="18"/>
      <c r="J156" s="18"/>
      <c r="K156" s="18"/>
      <c r="L156" s="18"/>
      <c r="M156" s="18"/>
      <c r="N156" s="18"/>
      <c r="O156" s="18"/>
      <c r="P156" s="18"/>
      <c r="Q156" s="18"/>
      <c r="R156" s="18"/>
      <c r="S156" s="18"/>
      <c r="T156" s="18"/>
      <c r="U156" s="18"/>
      <c r="V156" s="18"/>
      <c r="W156" s="18"/>
      <c r="X156" s="18"/>
      <c r="Y156" s="18"/>
      <c r="Z156" s="18"/>
      <c r="AA156" s="18"/>
      <c r="AB156" s="41"/>
      <c r="AC156" s="41"/>
    </row>
    <row r="157" spans="1:29" ht="18" customHeight="1">
      <c r="A157" s="7"/>
      <c r="B157" s="3" t="s">
        <v>405</v>
      </c>
      <c r="C157" s="3"/>
      <c r="D157" s="3"/>
      <c r="E157" s="3"/>
      <c r="F157" s="3"/>
      <c r="G157" s="3"/>
      <c r="H157" s="18" t="str">
        <f>項目一覧!$C$295</f>
        <v/>
      </c>
      <c r="I157" s="41"/>
      <c r="J157" s="18"/>
      <c r="K157" s="18"/>
      <c r="L157" s="18"/>
      <c r="M157" s="18"/>
      <c r="N157" s="18"/>
      <c r="O157" s="18"/>
      <c r="P157" s="18"/>
      <c r="Q157" s="18"/>
      <c r="R157" s="18"/>
      <c r="S157" s="18"/>
      <c r="T157" s="18"/>
      <c r="U157" s="18"/>
      <c r="V157" s="18"/>
      <c r="W157" s="18"/>
      <c r="X157" s="18"/>
      <c r="Y157" s="18"/>
      <c r="Z157" s="18"/>
      <c r="AA157" s="18"/>
      <c r="AB157" s="41"/>
      <c r="AC157" s="41"/>
    </row>
    <row r="158" spans="1:29" ht="18" customHeight="1">
      <c r="A158" s="7"/>
      <c r="B158" s="3" t="s">
        <v>418</v>
      </c>
      <c r="C158" s="3"/>
      <c r="D158" s="3"/>
      <c r="E158" s="3"/>
      <c r="F158" s="3"/>
      <c r="G158" s="3"/>
      <c r="H158" s="18" t="str">
        <f>項目一覧!$C$296</f>
        <v/>
      </c>
      <c r="I158" s="41"/>
      <c r="J158" s="18"/>
      <c r="K158" s="18"/>
      <c r="L158" s="18"/>
      <c r="M158" s="18"/>
      <c r="N158" s="18"/>
      <c r="O158" s="18"/>
      <c r="P158" s="18"/>
      <c r="Q158" s="18"/>
      <c r="R158" s="18"/>
      <c r="S158" s="18"/>
      <c r="T158" s="18"/>
      <c r="U158" s="18"/>
      <c r="V158" s="18"/>
      <c r="W158" s="18"/>
      <c r="X158" s="18"/>
      <c r="Y158" s="18"/>
      <c r="Z158" s="18"/>
      <c r="AA158" s="18"/>
      <c r="AB158" s="41"/>
      <c r="AC158" s="41"/>
    </row>
    <row r="159" spans="1:29" ht="18" customHeight="1">
      <c r="A159" s="7"/>
      <c r="B159" s="3" t="s">
        <v>403</v>
      </c>
      <c r="C159" s="3"/>
      <c r="D159" s="3"/>
      <c r="E159" s="3"/>
      <c r="F159" s="3"/>
      <c r="G159" s="3"/>
      <c r="H159" s="18" t="str">
        <f>項目一覧!$C$297</f>
        <v/>
      </c>
      <c r="I159" s="41"/>
      <c r="J159" s="18"/>
      <c r="K159" s="18"/>
      <c r="L159" s="18"/>
      <c r="M159" s="18"/>
      <c r="N159" s="18"/>
      <c r="O159" s="18"/>
      <c r="P159" s="18"/>
      <c r="Q159" s="18"/>
      <c r="R159" s="18"/>
      <c r="S159" s="18"/>
      <c r="T159" s="18"/>
      <c r="U159" s="18"/>
      <c r="V159" s="18"/>
      <c r="W159" s="18"/>
      <c r="X159" s="18"/>
      <c r="Y159" s="18"/>
      <c r="Z159" s="18"/>
      <c r="AA159" s="18"/>
      <c r="AB159" s="41"/>
      <c r="AC159" s="41"/>
    </row>
    <row r="160" spans="1:29" ht="18" customHeight="1">
      <c r="A160" s="7"/>
      <c r="B160" s="3" t="s">
        <v>402</v>
      </c>
      <c r="C160" s="3"/>
      <c r="D160" s="3"/>
      <c r="E160" s="3"/>
      <c r="F160" s="3"/>
      <c r="G160" s="3"/>
      <c r="H160" s="1489" t="str">
        <f>項目一覧!$C$298</f>
        <v/>
      </c>
      <c r="I160" s="1489"/>
      <c r="J160" s="1489"/>
      <c r="K160" s="1489"/>
      <c r="L160" s="1489"/>
      <c r="M160" s="1489"/>
      <c r="N160" s="1489"/>
      <c r="O160" s="1489"/>
      <c r="P160" s="1489"/>
      <c r="Q160" s="1489"/>
      <c r="R160" s="1489"/>
      <c r="S160" s="1489"/>
      <c r="T160" s="1489"/>
      <c r="U160" s="1489"/>
      <c r="V160" s="1489"/>
      <c r="W160" s="1489"/>
      <c r="X160" s="1489"/>
      <c r="Y160" s="1489"/>
      <c r="Z160" s="1489"/>
      <c r="AA160" s="1489"/>
      <c r="AB160" s="1489"/>
      <c r="AC160" s="41"/>
    </row>
    <row r="161" spans="1:29" ht="18" customHeight="1">
      <c r="A161" s="7"/>
      <c r="B161" s="3" t="s">
        <v>401</v>
      </c>
      <c r="C161" s="3"/>
      <c r="D161" s="3"/>
      <c r="E161" s="3"/>
      <c r="F161" s="3"/>
      <c r="G161" s="3"/>
      <c r="H161" s="18" t="str">
        <f>項目一覧!$C$299</f>
        <v/>
      </c>
      <c r="I161" s="41"/>
      <c r="J161" s="18"/>
      <c r="K161" s="18"/>
      <c r="L161" s="18"/>
      <c r="M161" s="18"/>
      <c r="N161" s="18"/>
      <c r="O161" s="18"/>
      <c r="P161" s="18"/>
      <c r="Q161" s="18"/>
      <c r="R161" s="18"/>
      <c r="S161" s="18"/>
      <c r="T161" s="18"/>
      <c r="U161" s="18"/>
      <c r="V161" s="18"/>
      <c r="W161" s="18"/>
      <c r="X161" s="18"/>
      <c r="Y161" s="18"/>
      <c r="Z161" s="18"/>
      <c r="AA161" s="18"/>
      <c r="AB161" s="41"/>
      <c r="AC161" s="41"/>
    </row>
    <row r="162" spans="1:29" ht="17.25" customHeight="1">
      <c r="A162" s="7"/>
      <c r="B162" s="3" t="s">
        <v>417</v>
      </c>
      <c r="C162" s="3"/>
      <c r="D162" s="3"/>
      <c r="E162" s="3"/>
      <c r="F162" s="3"/>
      <c r="G162" s="3"/>
      <c r="H162" s="18" t="str">
        <f>項目一覧!$C$300</f>
        <v/>
      </c>
      <c r="I162" s="41"/>
      <c r="J162" s="18"/>
      <c r="K162" s="18"/>
      <c r="L162" s="18"/>
      <c r="M162" s="18"/>
      <c r="N162" s="18"/>
      <c r="O162" s="18"/>
      <c r="P162" s="18"/>
      <c r="Q162" s="18"/>
      <c r="R162" s="18"/>
      <c r="S162" s="18"/>
      <c r="T162" s="18"/>
      <c r="U162" s="18"/>
      <c r="V162" s="18"/>
      <c r="W162" s="18"/>
      <c r="X162" s="18"/>
      <c r="Y162" s="18"/>
      <c r="Z162" s="18"/>
      <c r="AA162" s="18"/>
      <c r="AB162" s="41"/>
      <c r="AC162" s="41"/>
    </row>
    <row r="163" spans="1:29" ht="18" customHeight="1">
      <c r="A163" s="7"/>
      <c r="B163" s="34" t="s">
        <v>416</v>
      </c>
      <c r="C163" s="3"/>
      <c r="D163" s="3"/>
      <c r="E163" s="3"/>
      <c r="F163" s="3"/>
      <c r="G163" s="3"/>
      <c r="H163" s="18"/>
      <c r="I163" s="1490" t="str">
        <f>項目一覧!$C$301</f>
        <v/>
      </c>
      <c r="J163" s="1490"/>
      <c r="K163" s="1490"/>
      <c r="L163" s="1490"/>
      <c r="M163" s="1490"/>
      <c r="N163" s="1490"/>
      <c r="O163" s="1490"/>
      <c r="P163" s="1490"/>
      <c r="Q163" s="1490"/>
      <c r="R163" s="1490"/>
      <c r="S163" s="1490"/>
      <c r="T163" s="1490"/>
      <c r="U163" s="1490"/>
      <c r="V163" s="1490"/>
      <c r="W163" s="1490"/>
      <c r="X163" s="1490"/>
      <c r="Y163" s="1490"/>
      <c r="Z163" s="1490"/>
      <c r="AA163" s="1490"/>
      <c r="AB163" s="1490"/>
      <c r="AC163" s="1490"/>
    </row>
    <row r="164" spans="1:29" ht="18" customHeight="1">
      <c r="A164" s="6"/>
      <c r="B164" s="3"/>
      <c r="C164" s="3"/>
      <c r="D164" s="3"/>
      <c r="E164" s="3"/>
      <c r="F164" s="3"/>
      <c r="G164" s="3"/>
      <c r="H164" s="18"/>
      <c r="I164" s="1490"/>
      <c r="J164" s="1490"/>
      <c r="K164" s="1490"/>
      <c r="L164" s="1490"/>
      <c r="M164" s="1490"/>
      <c r="N164" s="1490"/>
      <c r="O164" s="1490"/>
      <c r="P164" s="1490"/>
      <c r="Q164" s="1490"/>
      <c r="R164" s="1490"/>
      <c r="S164" s="1490"/>
      <c r="T164" s="1490"/>
      <c r="U164" s="1490"/>
      <c r="V164" s="1490"/>
      <c r="W164" s="1490"/>
      <c r="X164" s="1490"/>
      <c r="Y164" s="1490"/>
      <c r="Z164" s="1490"/>
      <c r="AA164" s="1490"/>
      <c r="AB164" s="1490"/>
      <c r="AC164" s="1490"/>
    </row>
    <row r="165" spans="1:29" ht="18" customHeight="1">
      <c r="A165" s="7"/>
      <c r="B165" s="3" t="s">
        <v>405</v>
      </c>
      <c r="C165" s="3"/>
      <c r="D165" s="3"/>
      <c r="E165" s="3"/>
      <c r="F165" s="3"/>
      <c r="G165" s="3"/>
      <c r="H165" s="18" t="str">
        <f>項目一覧!$C$302</f>
        <v/>
      </c>
      <c r="I165" s="41"/>
      <c r="J165" s="18"/>
      <c r="K165" s="18"/>
      <c r="L165" s="18"/>
      <c r="M165" s="18"/>
      <c r="N165" s="18"/>
      <c r="O165" s="18"/>
      <c r="P165" s="18"/>
      <c r="Q165" s="18"/>
      <c r="R165" s="18"/>
      <c r="S165" s="18"/>
      <c r="T165" s="18"/>
      <c r="U165" s="18"/>
      <c r="V165" s="18"/>
      <c r="W165" s="18"/>
      <c r="X165" s="18"/>
      <c r="Y165" s="18"/>
      <c r="Z165" s="18"/>
      <c r="AA165" s="18"/>
      <c r="AB165" s="41"/>
      <c r="AC165" s="41"/>
    </row>
    <row r="166" spans="1:29" ht="18" customHeight="1">
      <c r="A166" s="7"/>
      <c r="B166" s="3" t="s">
        <v>418</v>
      </c>
      <c r="C166" s="3"/>
      <c r="D166" s="3"/>
      <c r="E166" s="3"/>
      <c r="F166" s="3"/>
      <c r="G166" s="3"/>
      <c r="H166" s="18" t="str">
        <f>項目一覧!$C$303</f>
        <v/>
      </c>
      <c r="I166" s="41"/>
      <c r="J166" s="18"/>
      <c r="K166" s="18"/>
      <c r="L166" s="18"/>
      <c r="M166" s="18"/>
      <c r="N166" s="18"/>
      <c r="O166" s="18"/>
      <c r="P166" s="18"/>
      <c r="Q166" s="18"/>
      <c r="R166" s="18"/>
      <c r="S166" s="18"/>
      <c r="T166" s="18"/>
      <c r="U166" s="18"/>
      <c r="V166" s="18"/>
      <c r="W166" s="18"/>
      <c r="X166" s="18"/>
      <c r="Y166" s="18"/>
      <c r="Z166" s="18"/>
      <c r="AA166" s="18"/>
      <c r="AB166" s="41"/>
      <c r="AC166" s="41"/>
    </row>
    <row r="167" spans="1:29" ht="18" customHeight="1">
      <c r="A167" s="7"/>
      <c r="B167" s="3" t="s">
        <v>403</v>
      </c>
      <c r="C167" s="3"/>
      <c r="D167" s="3"/>
      <c r="E167" s="3"/>
      <c r="F167" s="3"/>
      <c r="G167" s="3"/>
      <c r="H167" s="18" t="str">
        <f>項目一覧!$C$304</f>
        <v/>
      </c>
      <c r="I167" s="41"/>
      <c r="J167" s="18"/>
      <c r="K167" s="18"/>
      <c r="L167" s="18"/>
      <c r="M167" s="18"/>
      <c r="N167" s="18"/>
      <c r="O167" s="18"/>
      <c r="P167" s="18"/>
      <c r="Q167" s="18"/>
      <c r="R167" s="18"/>
      <c r="S167" s="18"/>
      <c r="T167" s="18"/>
      <c r="U167" s="18"/>
      <c r="V167" s="18"/>
      <c r="W167" s="18"/>
      <c r="X167" s="18"/>
      <c r="Y167" s="18"/>
      <c r="Z167" s="18"/>
      <c r="AA167" s="18"/>
      <c r="AB167" s="41"/>
      <c r="AC167" s="41"/>
    </row>
    <row r="168" spans="1:29" ht="18" customHeight="1">
      <c r="A168" s="7"/>
      <c r="B168" s="3" t="s">
        <v>402</v>
      </c>
      <c r="C168" s="3"/>
      <c r="D168" s="3"/>
      <c r="E168" s="3"/>
      <c r="F168" s="3"/>
      <c r="G168" s="3"/>
      <c r="H168" s="1489" t="str">
        <f>項目一覧!$C$305</f>
        <v/>
      </c>
      <c r="I168" s="1489"/>
      <c r="J168" s="1489"/>
      <c r="K168" s="1489"/>
      <c r="L168" s="1489"/>
      <c r="M168" s="1489"/>
      <c r="N168" s="1489"/>
      <c r="O168" s="1489"/>
      <c r="P168" s="1489"/>
      <c r="Q168" s="1489"/>
      <c r="R168" s="1489"/>
      <c r="S168" s="1489"/>
      <c r="T168" s="1489"/>
      <c r="U168" s="1489"/>
      <c r="V168" s="1489"/>
      <c r="W168" s="1489"/>
      <c r="X168" s="1489"/>
      <c r="Y168" s="1489"/>
      <c r="Z168" s="1489"/>
      <c r="AA168" s="1489"/>
      <c r="AB168" s="1489"/>
      <c r="AC168" s="41"/>
    </row>
    <row r="169" spans="1:29" ht="18" customHeight="1">
      <c r="A169" s="7"/>
      <c r="B169" s="3" t="s">
        <v>401</v>
      </c>
      <c r="C169" s="3"/>
      <c r="D169" s="3"/>
      <c r="E169" s="3"/>
      <c r="F169" s="3"/>
      <c r="G169" s="3"/>
      <c r="H169" s="18" t="str">
        <f>項目一覧!$C$306</f>
        <v/>
      </c>
      <c r="I169" s="41"/>
      <c r="J169" s="18"/>
      <c r="K169" s="18"/>
      <c r="L169" s="18"/>
      <c r="M169" s="18"/>
      <c r="N169" s="18"/>
      <c r="O169" s="18"/>
      <c r="P169" s="18"/>
      <c r="Q169" s="18"/>
      <c r="R169" s="18"/>
      <c r="S169" s="18"/>
      <c r="T169" s="18"/>
      <c r="U169" s="18"/>
      <c r="V169" s="18"/>
      <c r="W169" s="18"/>
      <c r="X169" s="18"/>
      <c r="Y169" s="18"/>
      <c r="Z169" s="18"/>
      <c r="AA169" s="18"/>
      <c r="AB169" s="41"/>
      <c r="AC169" s="41"/>
    </row>
    <row r="170" spans="1:29" ht="17.25" customHeight="1">
      <c r="A170" s="7"/>
      <c r="B170" s="3" t="s">
        <v>417</v>
      </c>
      <c r="C170" s="3"/>
      <c r="D170" s="3"/>
      <c r="E170" s="3"/>
      <c r="F170" s="3"/>
      <c r="G170" s="3"/>
      <c r="H170" s="18" t="str">
        <f>項目一覧!$C$307</f>
        <v/>
      </c>
      <c r="I170" s="41"/>
      <c r="J170" s="18"/>
      <c r="K170" s="18"/>
      <c r="L170" s="18"/>
      <c r="M170" s="18"/>
      <c r="N170" s="18"/>
      <c r="O170" s="18"/>
      <c r="P170" s="18"/>
      <c r="Q170" s="18"/>
      <c r="R170" s="18"/>
      <c r="S170" s="18"/>
      <c r="T170" s="18"/>
      <c r="U170" s="18"/>
      <c r="V170" s="18"/>
      <c r="W170" s="18"/>
      <c r="X170" s="18"/>
      <c r="Y170" s="18"/>
      <c r="Z170" s="18"/>
      <c r="AA170" s="18"/>
      <c r="AB170" s="41"/>
      <c r="AC170" s="41"/>
    </row>
    <row r="171" spans="1:29" ht="18" customHeight="1">
      <c r="A171" s="7"/>
      <c r="B171" s="34" t="s">
        <v>416</v>
      </c>
      <c r="C171" s="3"/>
      <c r="D171" s="3"/>
      <c r="E171" s="3"/>
      <c r="F171" s="3"/>
      <c r="G171" s="3"/>
      <c r="H171" s="18"/>
      <c r="I171" s="1490" t="str">
        <f>項目一覧!$C$308</f>
        <v/>
      </c>
      <c r="J171" s="1490"/>
      <c r="K171" s="1490"/>
      <c r="L171" s="1490"/>
      <c r="M171" s="1490"/>
      <c r="N171" s="1490"/>
      <c r="O171" s="1490"/>
      <c r="P171" s="1490"/>
      <c r="Q171" s="1490"/>
      <c r="R171" s="1490"/>
      <c r="S171" s="1490"/>
      <c r="T171" s="1490"/>
      <c r="U171" s="1490"/>
      <c r="V171" s="1490"/>
      <c r="W171" s="1490"/>
      <c r="X171" s="1490"/>
      <c r="Y171" s="1490"/>
      <c r="Z171" s="1490"/>
      <c r="AA171" s="1490"/>
      <c r="AB171" s="1490"/>
      <c r="AC171" s="1490"/>
    </row>
    <row r="172" spans="1:29" ht="18" customHeight="1">
      <c r="A172" s="6"/>
      <c r="B172" s="3"/>
      <c r="C172" s="3"/>
      <c r="D172" s="3"/>
      <c r="E172" s="3"/>
      <c r="F172" s="3"/>
      <c r="G172" s="3"/>
      <c r="H172" s="18"/>
      <c r="I172" s="1490"/>
      <c r="J172" s="1490"/>
      <c r="K172" s="1490"/>
      <c r="L172" s="1490"/>
      <c r="M172" s="1490"/>
      <c r="N172" s="1490"/>
      <c r="O172" s="1490"/>
      <c r="P172" s="1490"/>
      <c r="Q172" s="1490"/>
      <c r="R172" s="1490"/>
      <c r="S172" s="1490"/>
      <c r="T172" s="1490"/>
      <c r="U172" s="1490"/>
      <c r="V172" s="1490"/>
      <c r="W172" s="1490"/>
      <c r="X172" s="1490"/>
      <c r="Y172" s="1490"/>
      <c r="Z172" s="1490"/>
      <c r="AA172" s="1490"/>
      <c r="AB172" s="1490"/>
      <c r="AC172" s="1490"/>
    </row>
    <row r="173" spans="1:29" ht="18" customHeight="1">
      <c r="A173" s="7"/>
      <c r="B173" s="3" t="s">
        <v>405</v>
      </c>
      <c r="C173" s="3"/>
      <c r="D173" s="3"/>
      <c r="E173" s="3"/>
      <c r="F173" s="3"/>
      <c r="G173" s="3"/>
      <c r="H173" s="18" t="str">
        <f>項目一覧!$C$309</f>
        <v/>
      </c>
      <c r="I173" s="41"/>
      <c r="J173" s="18"/>
      <c r="K173" s="18"/>
      <c r="L173" s="18"/>
      <c r="M173" s="18"/>
      <c r="N173" s="18"/>
      <c r="O173" s="18"/>
      <c r="P173" s="18"/>
      <c r="Q173" s="18"/>
      <c r="R173" s="18"/>
      <c r="S173" s="18"/>
      <c r="T173" s="18"/>
      <c r="U173" s="18"/>
      <c r="V173" s="18"/>
      <c r="W173" s="18"/>
      <c r="X173" s="18"/>
      <c r="Y173" s="18"/>
      <c r="Z173" s="18"/>
      <c r="AA173" s="18"/>
      <c r="AB173" s="41"/>
      <c r="AC173" s="41"/>
    </row>
    <row r="174" spans="1:29" ht="18" customHeight="1">
      <c r="A174" s="7"/>
      <c r="B174" s="3" t="s">
        <v>418</v>
      </c>
      <c r="C174" s="3"/>
      <c r="D174" s="3"/>
      <c r="E174" s="3"/>
      <c r="F174" s="3"/>
      <c r="G174" s="3"/>
      <c r="H174" s="18" t="str">
        <f>項目一覧!$C$310</f>
        <v/>
      </c>
      <c r="I174" s="41"/>
      <c r="J174" s="18"/>
      <c r="K174" s="18"/>
      <c r="L174" s="18"/>
      <c r="M174" s="18"/>
      <c r="N174" s="18"/>
      <c r="O174" s="18"/>
      <c r="P174" s="18"/>
      <c r="Q174" s="18"/>
      <c r="R174" s="18"/>
      <c r="S174" s="18"/>
      <c r="T174" s="18"/>
      <c r="U174" s="18"/>
      <c r="V174" s="18"/>
      <c r="W174" s="18"/>
      <c r="X174" s="18"/>
      <c r="Y174" s="18"/>
      <c r="Z174" s="18"/>
      <c r="AA174" s="18"/>
      <c r="AB174" s="41"/>
      <c r="AC174" s="41"/>
    </row>
    <row r="175" spans="1:29" ht="18" customHeight="1">
      <c r="A175" s="7"/>
      <c r="B175" s="3" t="s">
        <v>403</v>
      </c>
      <c r="C175" s="3"/>
      <c r="D175" s="3"/>
      <c r="E175" s="3"/>
      <c r="F175" s="3"/>
      <c r="G175" s="3"/>
      <c r="H175" s="18" t="str">
        <f>項目一覧!$C$311</f>
        <v/>
      </c>
      <c r="I175" s="41"/>
      <c r="J175" s="18"/>
      <c r="K175" s="18"/>
      <c r="L175" s="18"/>
      <c r="M175" s="18"/>
      <c r="N175" s="18"/>
      <c r="O175" s="18"/>
      <c r="P175" s="18"/>
      <c r="Q175" s="18"/>
      <c r="R175" s="18"/>
      <c r="S175" s="18"/>
      <c r="T175" s="18"/>
      <c r="U175" s="18"/>
      <c r="V175" s="18"/>
      <c r="W175" s="18"/>
      <c r="X175" s="18"/>
      <c r="Y175" s="18"/>
      <c r="Z175" s="18"/>
      <c r="AA175" s="18"/>
      <c r="AB175" s="41"/>
      <c r="AC175" s="41"/>
    </row>
    <row r="176" spans="1:29" ht="18" customHeight="1">
      <c r="A176" s="7"/>
      <c r="B176" s="3" t="s">
        <v>402</v>
      </c>
      <c r="C176" s="3"/>
      <c r="D176" s="3"/>
      <c r="E176" s="3"/>
      <c r="F176" s="3"/>
      <c r="G176" s="3"/>
      <c r="H176" s="1489" t="str">
        <f>項目一覧!$C$312</f>
        <v/>
      </c>
      <c r="I176" s="1489"/>
      <c r="J176" s="1489"/>
      <c r="K176" s="1489"/>
      <c r="L176" s="1489"/>
      <c r="M176" s="1489"/>
      <c r="N176" s="1489"/>
      <c r="O176" s="1489"/>
      <c r="P176" s="1489"/>
      <c r="Q176" s="1489"/>
      <c r="R176" s="1489"/>
      <c r="S176" s="1489"/>
      <c r="T176" s="1489"/>
      <c r="U176" s="1489"/>
      <c r="V176" s="1489"/>
      <c r="W176" s="1489"/>
      <c r="X176" s="1489"/>
      <c r="Y176" s="1489"/>
      <c r="Z176" s="1489"/>
      <c r="AA176" s="1489"/>
      <c r="AB176" s="1489"/>
      <c r="AC176" s="41"/>
    </row>
    <row r="177" spans="1:58" ht="18" customHeight="1">
      <c r="A177" s="7"/>
      <c r="B177" s="3" t="s">
        <v>401</v>
      </c>
      <c r="C177" s="3"/>
      <c r="D177" s="3"/>
      <c r="E177" s="3"/>
      <c r="F177" s="3"/>
      <c r="G177" s="3"/>
      <c r="H177" s="18" t="str">
        <f>項目一覧!$C$313</f>
        <v/>
      </c>
      <c r="I177" s="41"/>
      <c r="J177" s="18"/>
      <c r="K177" s="18"/>
      <c r="L177" s="18"/>
      <c r="M177" s="18"/>
      <c r="N177" s="18"/>
      <c r="O177" s="18"/>
      <c r="P177" s="18"/>
      <c r="Q177" s="18"/>
      <c r="R177" s="18"/>
      <c r="S177" s="18"/>
      <c r="T177" s="18"/>
      <c r="U177" s="18"/>
      <c r="V177" s="18"/>
      <c r="W177" s="18"/>
      <c r="X177" s="18"/>
      <c r="Y177" s="18"/>
      <c r="Z177" s="18"/>
      <c r="AA177" s="18"/>
      <c r="AB177" s="41"/>
      <c r="AC177" s="41"/>
    </row>
    <row r="178" spans="1:58" ht="17.25" customHeight="1">
      <c r="A178" s="7"/>
      <c r="B178" s="3" t="s">
        <v>417</v>
      </c>
      <c r="C178" s="3"/>
      <c r="D178" s="3"/>
      <c r="E178" s="3"/>
      <c r="F178" s="3"/>
      <c r="G178" s="3"/>
      <c r="H178" s="18" t="str">
        <f>項目一覧!$C$314</f>
        <v/>
      </c>
      <c r="I178" s="41"/>
      <c r="J178" s="18"/>
      <c r="K178" s="18"/>
      <c r="L178" s="18"/>
      <c r="M178" s="18"/>
      <c r="N178" s="18"/>
      <c r="O178" s="18"/>
      <c r="P178" s="18"/>
      <c r="Q178" s="18"/>
      <c r="R178" s="18"/>
      <c r="S178" s="18"/>
      <c r="T178" s="18"/>
      <c r="U178" s="18"/>
      <c r="V178" s="18"/>
      <c r="W178" s="18"/>
      <c r="X178" s="18"/>
      <c r="Y178" s="18"/>
      <c r="Z178" s="18"/>
      <c r="AA178" s="18"/>
      <c r="AB178" s="41"/>
      <c r="AC178" s="41"/>
    </row>
    <row r="179" spans="1:58" ht="18" customHeight="1">
      <c r="A179" s="7"/>
      <c r="B179" s="34" t="s">
        <v>416</v>
      </c>
      <c r="C179" s="3"/>
      <c r="D179" s="3"/>
      <c r="E179" s="3"/>
      <c r="F179" s="3"/>
      <c r="G179" s="3"/>
      <c r="H179" s="18"/>
      <c r="I179" s="1490" t="str">
        <f>項目一覧!$C$315</f>
        <v/>
      </c>
      <c r="J179" s="1490"/>
      <c r="K179" s="1490"/>
      <c r="L179" s="1490"/>
      <c r="M179" s="1490"/>
      <c r="N179" s="1490"/>
      <c r="O179" s="1490"/>
      <c r="P179" s="1490"/>
      <c r="Q179" s="1490"/>
      <c r="R179" s="1490"/>
      <c r="S179" s="1490"/>
      <c r="T179" s="1490"/>
      <c r="U179" s="1490"/>
      <c r="V179" s="1490"/>
      <c r="W179" s="1490"/>
      <c r="X179" s="1490"/>
      <c r="Y179" s="1490"/>
      <c r="Z179" s="1490"/>
      <c r="AA179" s="1490"/>
      <c r="AB179" s="1490"/>
      <c r="AC179" s="1490"/>
    </row>
    <row r="180" spans="1:58" ht="11.25" customHeight="1">
      <c r="A180" s="7"/>
      <c r="B180" s="3"/>
      <c r="C180" s="3"/>
      <c r="D180" s="3"/>
      <c r="E180" s="3"/>
      <c r="F180" s="3"/>
      <c r="G180" s="3"/>
      <c r="H180" s="18"/>
      <c r="I180" s="1513"/>
      <c r="J180" s="1513"/>
      <c r="K180" s="1513"/>
      <c r="L180" s="1513"/>
      <c r="M180" s="1513"/>
      <c r="N180" s="1513"/>
      <c r="O180" s="1513"/>
      <c r="P180" s="1513"/>
      <c r="Q180" s="1513"/>
      <c r="R180" s="1513"/>
      <c r="S180" s="1513"/>
      <c r="T180" s="1513"/>
      <c r="U180" s="1513"/>
      <c r="V180" s="1513"/>
      <c r="W180" s="1513"/>
      <c r="X180" s="1513"/>
      <c r="Y180" s="1513"/>
      <c r="Z180" s="1513"/>
      <c r="AA180" s="1513"/>
      <c r="AB180" s="1513"/>
      <c r="AC180" s="1513"/>
    </row>
    <row r="181" spans="1:58" ht="18" customHeight="1">
      <c r="A181" s="17" t="s">
        <v>649</v>
      </c>
      <c r="B181" s="16" t="s">
        <v>406</v>
      </c>
      <c r="C181" s="16"/>
      <c r="D181" s="16"/>
      <c r="E181" s="16"/>
      <c r="F181" s="16"/>
      <c r="G181" s="16"/>
      <c r="H181" s="63"/>
      <c r="I181" s="41"/>
      <c r="J181" s="18"/>
      <c r="K181" s="18"/>
      <c r="L181" s="18"/>
      <c r="M181" s="18"/>
      <c r="N181" s="18"/>
      <c r="O181" s="18"/>
      <c r="P181" s="18"/>
      <c r="Q181" s="18"/>
      <c r="R181" s="18"/>
      <c r="S181" s="18"/>
      <c r="T181" s="18"/>
      <c r="U181" s="18"/>
      <c r="V181" s="18"/>
      <c r="W181" s="18"/>
      <c r="X181" s="18"/>
      <c r="Y181" s="18"/>
      <c r="Z181" s="18"/>
      <c r="AA181" s="18"/>
      <c r="AB181" s="41"/>
      <c r="AC181" s="41"/>
    </row>
    <row r="182" spans="1:58" ht="18" customHeight="1">
      <c r="A182" s="7"/>
      <c r="B182" s="3" t="s">
        <v>405</v>
      </c>
      <c r="C182" s="3"/>
      <c r="D182" s="3"/>
      <c r="E182" s="3"/>
      <c r="F182" s="3"/>
      <c r="G182" s="3"/>
      <c r="H182" s="18" t="str">
        <f>項目一覧!$C$55</f>
        <v/>
      </c>
      <c r="I182" s="41"/>
      <c r="J182" s="18"/>
      <c r="K182" s="18"/>
      <c r="L182" s="18"/>
      <c r="M182" s="18"/>
      <c r="N182" s="18"/>
      <c r="O182" s="18"/>
      <c r="P182" s="18"/>
      <c r="Q182" s="18"/>
      <c r="R182" s="18"/>
      <c r="S182" s="18"/>
      <c r="T182" s="18"/>
      <c r="U182" s="18"/>
      <c r="V182" s="18"/>
      <c r="W182" s="18"/>
      <c r="X182" s="18"/>
      <c r="Y182" s="18"/>
      <c r="Z182" s="18"/>
      <c r="AA182" s="18"/>
      <c r="AB182" s="41"/>
      <c r="AC182" s="41"/>
    </row>
    <row r="183" spans="1:58" ht="18" customHeight="1">
      <c r="A183" s="7"/>
      <c r="B183" s="3" t="s">
        <v>404</v>
      </c>
      <c r="C183" s="3"/>
      <c r="D183" s="3"/>
      <c r="E183" s="3"/>
      <c r="F183" s="3"/>
      <c r="G183" s="3"/>
      <c r="H183" s="43" t="str">
        <f>IF(項目一覧!$C$56=0,"","建設業の許可   ("&amp;項目一覧!$C$56&amp;")  第  （"&amp;項目一覧!$C$57&amp;"）　　 "&amp;項目一覧!C58&amp;"　号")</f>
        <v>建設業の許可   ()  第  （）　　 　号</v>
      </c>
      <c r="I183" s="41"/>
      <c r="J183" s="18"/>
      <c r="K183" s="18"/>
      <c r="L183" s="18"/>
      <c r="M183" s="18"/>
      <c r="N183" s="18"/>
      <c r="O183" s="18"/>
      <c r="P183" s="18"/>
      <c r="Q183" s="18"/>
      <c r="R183" s="18"/>
      <c r="S183" s="18"/>
      <c r="T183" s="18"/>
      <c r="U183" s="18"/>
      <c r="V183" s="18"/>
      <c r="W183" s="18"/>
      <c r="X183" s="18"/>
      <c r="Y183" s="18"/>
      <c r="Z183" s="18"/>
      <c r="AA183" s="18"/>
      <c r="AB183" s="41"/>
      <c r="AC183" s="41"/>
    </row>
    <row r="184" spans="1:58" ht="18" customHeight="1">
      <c r="A184" s="7"/>
      <c r="B184" s="3"/>
      <c r="C184" s="3"/>
      <c r="D184" s="3"/>
      <c r="E184" s="3"/>
      <c r="F184" s="3"/>
      <c r="G184" s="3"/>
      <c r="H184" s="18" t="str">
        <f>項目一覧!$C$59</f>
        <v/>
      </c>
      <c r="I184" s="41"/>
      <c r="J184" s="18"/>
      <c r="K184" s="18"/>
      <c r="L184" s="18"/>
      <c r="M184" s="18"/>
      <c r="N184" s="18"/>
      <c r="O184" s="18"/>
      <c r="P184" s="18"/>
      <c r="Q184" s="18"/>
      <c r="R184" s="18"/>
      <c r="S184" s="18"/>
      <c r="T184" s="18"/>
      <c r="U184" s="18"/>
      <c r="V184" s="18"/>
      <c r="W184" s="18"/>
      <c r="X184" s="18"/>
      <c r="Y184" s="18"/>
      <c r="Z184" s="18"/>
      <c r="AA184" s="18"/>
      <c r="AB184" s="41"/>
      <c r="AC184" s="41"/>
    </row>
    <row r="185" spans="1:58" ht="18" customHeight="1">
      <c r="A185" s="7"/>
      <c r="B185" s="3" t="s">
        <v>403</v>
      </c>
      <c r="C185" s="3"/>
      <c r="D185" s="3"/>
      <c r="E185" s="3"/>
      <c r="F185" s="3"/>
      <c r="G185" s="3"/>
      <c r="H185" s="18" t="str">
        <f>項目一覧!$C$60</f>
        <v/>
      </c>
      <c r="I185" s="41"/>
      <c r="J185" s="18"/>
      <c r="K185" s="18"/>
      <c r="L185" s="18"/>
      <c r="M185" s="18"/>
      <c r="N185" s="18"/>
      <c r="O185" s="18"/>
      <c r="P185" s="18"/>
      <c r="Q185" s="18"/>
      <c r="R185" s="18"/>
      <c r="S185" s="18"/>
      <c r="T185" s="18"/>
      <c r="U185" s="18"/>
      <c r="V185" s="18"/>
      <c r="W185" s="18"/>
      <c r="X185" s="18"/>
      <c r="Y185" s="18"/>
      <c r="Z185" s="18"/>
      <c r="AA185" s="18"/>
      <c r="AB185" s="41"/>
      <c r="AC185" s="41"/>
    </row>
    <row r="186" spans="1:58" ht="19.5" customHeight="1">
      <c r="A186" s="7"/>
      <c r="B186" s="3" t="s">
        <v>402</v>
      </c>
      <c r="C186" s="3"/>
      <c r="D186" s="3"/>
      <c r="E186" s="3"/>
      <c r="F186" s="3"/>
      <c r="G186" s="3"/>
      <c r="H186" s="1489" t="str">
        <f>項目一覧!$C$61</f>
        <v/>
      </c>
      <c r="I186" s="1489"/>
      <c r="J186" s="1489"/>
      <c r="K186" s="1489"/>
      <c r="L186" s="1489"/>
      <c r="M186" s="1489"/>
      <c r="N186" s="1489"/>
      <c r="O186" s="1489"/>
      <c r="P186" s="1489"/>
      <c r="Q186" s="1489"/>
      <c r="R186" s="1489"/>
      <c r="S186" s="1489"/>
      <c r="T186" s="1489"/>
      <c r="U186" s="1489"/>
      <c r="V186" s="1489"/>
      <c r="W186" s="1489"/>
      <c r="X186" s="1489"/>
      <c r="Y186" s="1489"/>
      <c r="Z186" s="1489"/>
      <c r="AA186" s="1489"/>
      <c r="AB186" s="1489"/>
      <c r="AC186" s="1489"/>
    </row>
    <row r="187" spans="1:58" ht="18" customHeight="1">
      <c r="A187" s="15"/>
      <c r="B187" s="15" t="s">
        <v>401</v>
      </c>
      <c r="C187" s="15"/>
      <c r="D187" s="15"/>
      <c r="E187" s="15"/>
      <c r="F187" s="15"/>
      <c r="G187" s="15"/>
      <c r="H187" s="27" t="str">
        <f>項目一覧!$C$62</f>
        <v/>
      </c>
      <c r="J187" s="15"/>
      <c r="K187" s="15"/>
      <c r="L187" s="15"/>
      <c r="M187" s="15"/>
      <c r="N187" s="15"/>
      <c r="O187" s="15"/>
      <c r="P187" s="15"/>
      <c r="Q187" s="15"/>
      <c r="R187" s="15"/>
      <c r="S187" s="15"/>
      <c r="T187" s="15"/>
      <c r="U187" s="15"/>
      <c r="V187" s="15"/>
      <c r="W187" s="15"/>
      <c r="X187" s="15"/>
      <c r="Y187" s="15"/>
      <c r="Z187" s="15"/>
      <c r="AA187" s="15"/>
      <c r="AB187" s="28"/>
    </row>
    <row r="188" spans="1:58" ht="29.25" customHeight="1">
      <c r="A188" s="17" t="s">
        <v>649</v>
      </c>
      <c r="B188" s="16" t="s">
        <v>400</v>
      </c>
      <c r="C188" s="42"/>
      <c r="D188" s="42"/>
      <c r="E188" s="42"/>
      <c r="F188" s="1544" t="str">
        <f>項目一覧!$C$66</f>
        <v/>
      </c>
      <c r="G188" s="1544"/>
      <c r="H188" s="1544"/>
      <c r="I188" s="1544"/>
      <c r="J188" s="1544"/>
      <c r="K188" s="1544"/>
      <c r="L188" s="1544"/>
      <c r="M188" s="1544"/>
      <c r="N188" s="1544"/>
      <c r="O188" s="1544"/>
      <c r="P188" s="1544"/>
      <c r="Q188" s="1544"/>
      <c r="R188" s="1544"/>
      <c r="S188" s="1544"/>
      <c r="T188" s="1544"/>
      <c r="U188" s="1544"/>
      <c r="V188" s="1544"/>
      <c r="W188" s="1544"/>
      <c r="X188" s="1544"/>
      <c r="Y188" s="1544"/>
      <c r="Z188" s="1544"/>
      <c r="AA188" s="1544"/>
      <c r="AB188" s="50"/>
      <c r="AY188" s="114"/>
      <c r="AZ188" s="114"/>
      <c r="BA188" s="114"/>
      <c r="BB188" s="114"/>
      <c r="BC188" s="114"/>
    </row>
    <row r="189" spans="1:58" ht="6.75" customHeight="1">
      <c r="A189" s="154"/>
      <c r="B189" s="30"/>
      <c r="C189" s="30"/>
      <c r="D189" s="30"/>
      <c r="E189" s="30"/>
      <c r="F189" s="64"/>
      <c r="G189" s="64"/>
      <c r="H189" s="64"/>
      <c r="I189" s="64"/>
      <c r="J189" s="64"/>
      <c r="K189" s="64"/>
      <c r="L189" s="64"/>
      <c r="M189" s="64"/>
      <c r="N189" s="64"/>
      <c r="O189" s="64"/>
      <c r="P189" s="64"/>
      <c r="Q189" s="64"/>
      <c r="R189" s="64"/>
      <c r="S189" s="64"/>
      <c r="T189" s="64"/>
      <c r="U189" s="64"/>
      <c r="V189" s="64"/>
      <c r="W189" s="64"/>
      <c r="X189" s="64"/>
      <c r="Y189" s="64"/>
      <c r="Z189" s="64"/>
      <c r="AA189" s="64"/>
      <c r="AB189" s="28"/>
      <c r="AY189" s="114"/>
      <c r="AZ189" s="114"/>
      <c r="BA189" s="114"/>
      <c r="BB189" s="114"/>
      <c r="BC189" s="114"/>
      <c r="BD189" s="114"/>
      <c r="BE189" s="114"/>
      <c r="BF189" s="114"/>
    </row>
    <row r="190" spans="1:58" ht="18" customHeight="1">
      <c r="A190" s="137" t="s">
        <v>648</v>
      </c>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row>
    <row r="191" spans="1:58" ht="18" customHeight="1">
      <c r="A191" s="155"/>
      <c r="B191" s="156" t="s">
        <v>647</v>
      </c>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28"/>
      <c r="AD191" s="114"/>
      <c r="AE191" s="114"/>
      <c r="BA191" s="114"/>
      <c r="BB191" s="114"/>
      <c r="BC191" s="114"/>
      <c r="BD191" s="114"/>
      <c r="BE191" s="114"/>
      <c r="BF191" s="114"/>
    </row>
    <row r="192" spans="1:58" ht="18" customHeight="1">
      <c r="A192" s="6" t="s">
        <v>104</v>
      </c>
      <c r="B192" s="3" t="s">
        <v>646</v>
      </c>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114"/>
      <c r="BA192" s="114"/>
      <c r="BB192" s="114"/>
      <c r="BC192" s="114"/>
      <c r="BD192" s="114"/>
      <c r="BE192" s="114"/>
      <c r="BF192" s="114"/>
    </row>
    <row r="193" spans="1:58" ht="26.25" customHeight="1">
      <c r="A193" s="6"/>
      <c r="B193" s="3" t="s">
        <v>645</v>
      </c>
      <c r="C193" s="3"/>
      <c r="D193" s="3"/>
      <c r="E193" s="3"/>
      <c r="F193" s="1491" t="str">
        <f>IF(項目一覧!$C$69=0,"",IF(項目一覧!$C$71=0,項目一覧!$C$69&amp;項目一覧!$C$70,項目一覧!$C$69&amp;項目一覧!$C$70&amp;項目一覧!$C$71))</f>
        <v/>
      </c>
      <c r="G193" s="1491"/>
      <c r="H193" s="1491"/>
      <c r="I193" s="1491"/>
      <c r="J193" s="1491"/>
      <c r="K193" s="1491"/>
      <c r="L193" s="1491"/>
      <c r="M193" s="1491"/>
      <c r="N193" s="1491"/>
      <c r="O193" s="1491"/>
      <c r="P193" s="1491"/>
      <c r="Q193" s="1491"/>
      <c r="R193" s="1491"/>
      <c r="S193" s="1491"/>
      <c r="T193" s="1491"/>
      <c r="U193" s="1491"/>
      <c r="V193" s="1491"/>
      <c r="W193" s="1491"/>
      <c r="X193" s="1491"/>
      <c r="Y193" s="1491"/>
      <c r="Z193" s="1491"/>
      <c r="AA193" s="1491"/>
      <c r="AB193" s="1491"/>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row>
    <row r="194" spans="1:58" ht="26.25" customHeight="1">
      <c r="A194" s="6"/>
      <c r="B194" s="3" t="s">
        <v>644</v>
      </c>
      <c r="C194" s="3"/>
      <c r="D194" s="3"/>
      <c r="E194" s="3"/>
      <c r="F194" s="1492" t="str">
        <f>IF(項目一覧!$C$72=0,"",IF(項目一覧!$C$74=0,項目一覧!$C$72&amp;項目一覧!$C$73,項目一覧!$C$72&amp;項目一覧!$C$73&amp;項目一覧!$C$74))</f>
        <v/>
      </c>
      <c r="G194" s="1492"/>
      <c r="H194" s="1492"/>
      <c r="I194" s="1492"/>
      <c r="J194" s="1492"/>
      <c r="K194" s="1492"/>
      <c r="L194" s="1492"/>
      <c r="M194" s="1492"/>
      <c r="N194" s="1492"/>
      <c r="O194" s="1492"/>
      <c r="P194" s="1492"/>
      <c r="Q194" s="1492"/>
      <c r="R194" s="1492"/>
      <c r="S194" s="1492"/>
      <c r="T194" s="1492"/>
      <c r="U194" s="1492"/>
      <c r="V194" s="1492"/>
      <c r="W194" s="1492"/>
      <c r="X194" s="1492"/>
      <c r="Y194" s="1492"/>
      <c r="Z194" s="1492"/>
      <c r="AA194" s="1492"/>
      <c r="AB194" s="1492"/>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row>
    <row r="195" spans="1:58" ht="18" customHeight="1">
      <c r="A195" s="17" t="s">
        <v>104</v>
      </c>
      <c r="B195" s="16" t="s">
        <v>643</v>
      </c>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3"/>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row>
    <row r="196" spans="1:58" ht="18" customHeight="1">
      <c r="A196" s="6"/>
      <c r="B196" s="3" t="s">
        <v>642</v>
      </c>
      <c r="C196" s="3"/>
      <c r="D196" s="3"/>
      <c r="E196" s="3"/>
      <c r="F196" s="3"/>
      <c r="G196" s="3"/>
      <c r="H196" s="3"/>
      <c r="I196" s="3"/>
      <c r="J196" s="3"/>
      <c r="K196" s="3"/>
      <c r="L196" s="3"/>
      <c r="M196" s="3"/>
      <c r="N196" s="3"/>
      <c r="O196" s="3"/>
      <c r="P196" s="3"/>
      <c r="Q196" s="3"/>
      <c r="R196" s="3" t="s">
        <v>116</v>
      </c>
      <c r="S196" s="1457">
        <f>$AK$196</f>
        <v>0</v>
      </c>
      <c r="T196" s="1457"/>
      <c r="U196" s="1457"/>
      <c r="V196" s="3" t="s">
        <v>115</v>
      </c>
      <c r="W196" s="5"/>
      <c r="X196" s="5"/>
      <c r="Y196" s="5"/>
      <c r="AA196" s="3"/>
      <c r="AB196" s="3"/>
      <c r="AC196" s="98"/>
      <c r="AD196" s="114"/>
      <c r="AE196" s="3" t="s">
        <v>641</v>
      </c>
      <c r="AF196" s="114"/>
      <c r="AG196" s="114"/>
      <c r="AH196" s="114"/>
      <c r="AI196" s="114"/>
      <c r="AJ196" s="114"/>
      <c r="AK196" s="1637"/>
      <c r="AL196" s="1638"/>
      <c r="AM196" s="1638"/>
      <c r="AN196" s="1638"/>
      <c r="AO196" s="1638"/>
      <c r="AP196" s="1638"/>
      <c r="AQ196" s="1639"/>
      <c r="AR196" s="114"/>
      <c r="AS196" s="114"/>
      <c r="AT196" s="114"/>
      <c r="AU196" s="114"/>
      <c r="AV196" s="114"/>
      <c r="AW196" s="114"/>
      <c r="AX196" s="114"/>
      <c r="AY196" s="114"/>
      <c r="AZ196" s="114"/>
      <c r="BA196" s="114"/>
      <c r="BB196" s="114"/>
      <c r="BC196" s="114"/>
      <c r="BD196" s="114"/>
      <c r="BE196" s="114"/>
      <c r="BF196" s="114"/>
    </row>
    <row r="197" spans="1:58" ht="18" customHeight="1">
      <c r="A197" s="6"/>
      <c r="B197" s="3" t="s">
        <v>640</v>
      </c>
      <c r="C197" s="3"/>
      <c r="D197" s="3"/>
      <c r="E197" s="3"/>
      <c r="F197" s="3"/>
      <c r="G197" s="5" t="str">
        <f>IF(項目一覧!$D$116=TRUE,"■","□")</f>
        <v>□</v>
      </c>
      <c r="H197" s="3" t="s">
        <v>130</v>
      </c>
      <c r="I197" s="3"/>
      <c r="J197" s="5"/>
      <c r="K197" s="5" t="str">
        <f>IF(項目一覧!$E$116=TRUE,"■","□")</f>
        <v>□</v>
      </c>
      <c r="L197" s="3" t="s">
        <v>129</v>
      </c>
      <c r="M197" s="3"/>
      <c r="N197" s="3"/>
      <c r="O197" s="5" t="str">
        <f>IF(項目一覧!$F$116=TRUE,"■","□")</f>
        <v>□</v>
      </c>
      <c r="P197" s="3" t="s">
        <v>128</v>
      </c>
      <c r="Q197" s="3"/>
      <c r="R197" s="3"/>
      <c r="S197" s="5" t="str">
        <f>IF(項目一覧!$G$116=TRUE,"■","□")</f>
        <v>□</v>
      </c>
      <c r="T197" s="3" t="s">
        <v>127</v>
      </c>
      <c r="U197" s="3"/>
      <c r="V197" s="114"/>
      <c r="W197" s="3"/>
      <c r="X197" s="3"/>
      <c r="Y197" s="3"/>
      <c r="Z197" s="3"/>
      <c r="AA197" s="3"/>
      <c r="AB197" s="3"/>
      <c r="AD197" s="114"/>
      <c r="AE197" s="3"/>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row>
    <row r="198" spans="1:58" ht="18" customHeight="1">
      <c r="A198" s="3"/>
      <c r="B198" s="3"/>
      <c r="C198" s="3"/>
      <c r="D198" s="3"/>
      <c r="E198" s="3"/>
      <c r="F198" s="3"/>
      <c r="G198" s="5" t="str">
        <f>IF(項目一覧!$I$116=TRUE,"■","□")</f>
        <v>□</v>
      </c>
      <c r="H198" s="3" t="s">
        <v>125</v>
      </c>
      <c r="I198" s="3"/>
      <c r="J198" s="3"/>
      <c r="K198" s="3"/>
      <c r="L198" s="3"/>
      <c r="M198" s="5" t="str">
        <f>IF(項目一覧!$J$116=TRUE,"■","□")</f>
        <v>□</v>
      </c>
      <c r="N198" s="3" t="s">
        <v>124</v>
      </c>
      <c r="O198" s="3"/>
      <c r="P198" s="3"/>
      <c r="Q198" s="3"/>
      <c r="R198" s="3"/>
      <c r="S198" s="3"/>
      <c r="T198" s="5" t="s">
        <v>639</v>
      </c>
      <c r="U198" s="3" t="s">
        <v>638</v>
      </c>
      <c r="V198" s="3"/>
      <c r="W198" s="3"/>
      <c r="X198" s="3"/>
      <c r="Y198" s="3"/>
      <c r="Z198" s="3"/>
      <c r="AA198" s="3"/>
      <c r="AB198" s="3"/>
      <c r="AC198" s="114"/>
      <c r="AD198" s="114"/>
      <c r="AE198" s="3"/>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row>
    <row r="199" spans="1:58" ht="18" customHeight="1">
      <c r="A199" s="3"/>
      <c r="B199" s="3" t="s">
        <v>637</v>
      </c>
      <c r="C199" s="3"/>
      <c r="D199" s="3"/>
      <c r="E199" s="3"/>
      <c r="F199" s="3"/>
      <c r="G199" s="5"/>
      <c r="H199" s="3"/>
      <c r="I199" s="3"/>
      <c r="J199" s="3"/>
      <c r="K199" s="3"/>
      <c r="L199" s="3"/>
      <c r="M199" s="5"/>
      <c r="N199" s="3"/>
      <c r="O199" s="3"/>
      <c r="P199" s="3"/>
      <c r="Q199" s="3"/>
      <c r="R199" s="3"/>
      <c r="S199" s="1543">
        <f>$AK$199</f>
        <v>0</v>
      </c>
      <c r="T199" s="1543"/>
      <c r="U199" s="1543"/>
      <c r="V199" s="1543"/>
      <c r="W199" s="1543"/>
      <c r="X199" s="1543"/>
      <c r="Y199" s="1543"/>
      <c r="Z199" s="1543"/>
      <c r="AA199" s="1543"/>
      <c r="AB199" s="15"/>
      <c r="AC199" s="114"/>
      <c r="AD199" s="114"/>
      <c r="AE199" s="3" t="s">
        <v>636</v>
      </c>
      <c r="AF199" s="114"/>
      <c r="AG199" s="114"/>
      <c r="AH199" s="114"/>
      <c r="AI199" s="114"/>
      <c r="AJ199" s="114"/>
      <c r="AK199" s="1637"/>
      <c r="AL199" s="1638"/>
      <c r="AM199" s="1638"/>
      <c r="AN199" s="1638"/>
      <c r="AO199" s="1638"/>
      <c r="AP199" s="1638"/>
      <c r="AQ199" s="1638"/>
      <c r="AR199" s="1638"/>
      <c r="AS199" s="1639"/>
      <c r="AT199" s="114"/>
      <c r="AU199" s="114"/>
      <c r="AV199" s="114"/>
      <c r="AW199" s="114"/>
      <c r="AX199" s="114"/>
      <c r="AY199" s="114"/>
      <c r="AZ199" s="114"/>
      <c r="BA199" s="114"/>
      <c r="BB199" s="114"/>
      <c r="BC199" s="114"/>
      <c r="BD199" s="114"/>
      <c r="BE199" s="114"/>
      <c r="BF199" s="114"/>
    </row>
    <row r="200" spans="1:58" ht="21" customHeight="1">
      <c r="A200" s="22" t="s">
        <v>104</v>
      </c>
      <c r="B200" s="20" t="s">
        <v>635</v>
      </c>
      <c r="C200" s="20"/>
      <c r="D200" s="20"/>
      <c r="E200" s="20"/>
      <c r="F200" s="20"/>
      <c r="G200" s="20"/>
      <c r="H200" s="20"/>
      <c r="I200" s="20"/>
      <c r="J200" s="20"/>
      <c r="K200" s="20"/>
      <c r="L200" s="20"/>
      <c r="M200" s="20" t="s">
        <v>116</v>
      </c>
      <c r="N200" s="1472">
        <f>$AK$200</f>
        <v>0</v>
      </c>
      <c r="O200" s="1472"/>
      <c r="P200" s="1472"/>
      <c r="Q200" s="1472"/>
      <c r="R200" s="1472"/>
      <c r="S200" s="1472"/>
      <c r="T200" s="1472"/>
      <c r="U200" s="1472"/>
      <c r="V200" s="20" t="s">
        <v>115</v>
      </c>
      <c r="W200" s="20"/>
      <c r="X200" s="20"/>
      <c r="Y200" s="20"/>
      <c r="Z200" s="20"/>
      <c r="AA200" s="20"/>
      <c r="AB200" s="15"/>
      <c r="AC200" s="114"/>
      <c r="AD200" s="114"/>
      <c r="AE200" s="3" t="s">
        <v>634</v>
      </c>
      <c r="AF200" s="114"/>
      <c r="AG200" s="114"/>
      <c r="AH200" s="114"/>
      <c r="AI200" s="114"/>
      <c r="AJ200" s="114"/>
      <c r="AK200" s="1637"/>
      <c r="AL200" s="1638"/>
      <c r="AM200" s="1638"/>
      <c r="AN200" s="1638"/>
      <c r="AO200" s="1638"/>
      <c r="AP200" s="1638"/>
      <c r="AQ200" s="1638"/>
      <c r="AR200" s="1639"/>
      <c r="AS200" s="114"/>
      <c r="AT200" s="114"/>
      <c r="AU200" s="114"/>
      <c r="AV200" s="114"/>
      <c r="AW200" s="114"/>
      <c r="AX200" s="114"/>
      <c r="AY200" s="114"/>
      <c r="AZ200" s="114"/>
      <c r="BA200" s="114"/>
      <c r="BB200" s="114"/>
      <c r="BC200" s="114"/>
      <c r="BD200" s="114"/>
      <c r="BE200" s="114"/>
      <c r="BF200" s="114"/>
    </row>
    <row r="201" spans="1:58" ht="21" customHeight="1">
      <c r="A201" s="22" t="s">
        <v>104</v>
      </c>
      <c r="B201" s="20" t="s">
        <v>633</v>
      </c>
      <c r="C201" s="20"/>
      <c r="D201" s="20"/>
      <c r="E201" s="20"/>
      <c r="F201" s="20"/>
      <c r="G201" s="20"/>
      <c r="H201" s="20"/>
      <c r="I201" s="20"/>
      <c r="J201" s="20" t="str">
        <f>IF(AK201="","",IF(DATE(2019,5,1)&gt;AK201,"平成","令和"))</f>
        <v/>
      </c>
      <c r="K201" s="20"/>
      <c r="L201" s="20" t="str">
        <f>IF(OR(AK201=0,AK201=""),"",IF(DATE(2019,5,1)&gt;AK201,YEAR(AK201)-1988,IF(YEAR(AK201)-2018=1,"元",YEAR(AK201)-2018)))</f>
        <v/>
      </c>
      <c r="M201" s="20" t="s">
        <v>624</v>
      </c>
      <c r="N201" s="20"/>
      <c r="O201" s="20" t="str">
        <f>IF(AK201=0,"",MONTH(AK201))</f>
        <v/>
      </c>
      <c r="P201" s="20" t="s">
        <v>623</v>
      </c>
      <c r="Q201" s="20"/>
      <c r="R201" s="20" t="str">
        <f>IF(AK201=0,"",DAY(AK201))</f>
        <v/>
      </c>
      <c r="S201" s="20" t="s">
        <v>622</v>
      </c>
      <c r="T201" s="20"/>
      <c r="U201" s="20"/>
      <c r="V201" s="20"/>
      <c r="W201" s="20"/>
      <c r="X201" s="20"/>
      <c r="Y201" s="20"/>
      <c r="Z201" s="20"/>
      <c r="AA201" s="20"/>
      <c r="AB201" s="15"/>
      <c r="AC201" s="3"/>
      <c r="AD201" s="3"/>
      <c r="AE201" s="3" t="s">
        <v>632</v>
      </c>
      <c r="AF201" s="3"/>
      <c r="AJ201" s="3"/>
      <c r="AK201" s="1650"/>
      <c r="AL201" s="1651"/>
      <c r="AM201" s="1651"/>
      <c r="AN201" s="1651"/>
      <c r="AO201" s="1652"/>
      <c r="AP201" s="114"/>
      <c r="AQ201" s="114"/>
      <c r="AR201" s="114"/>
      <c r="AS201" s="114"/>
      <c r="AT201" s="114"/>
      <c r="AU201" s="114"/>
      <c r="AV201" s="114"/>
      <c r="AW201" s="114"/>
      <c r="AX201" s="114"/>
      <c r="AY201" s="114"/>
      <c r="AZ201" s="114"/>
      <c r="BA201" s="114"/>
      <c r="BB201" s="114"/>
      <c r="BC201" s="114"/>
      <c r="BD201" s="114"/>
      <c r="BE201" s="114"/>
      <c r="BF201" s="114"/>
    </row>
    <row r="202" spans="1:58" ht="21" customHeight="1">
      <c r="A202" s="22" t="s">
        <v>104</v>
      </c>
      <c r="B202" s="20" t="s">
        <v>631</v>
      </c>
      <c r="C202" s="20"/>
      <c r="D202" s="20"/>
      <c r="E202" s="20"/>
      <c r="F202" s="20"/>
      <c r="G202" s="20"/>
      <c r="H202" s="20"/>
      <c r="I202" s="20"/>
      <c r="J202" s="1680">
        <f>$AK$202</f>
        <v>0</v>
      </c>
      <c r="K202" s="1680"/>
      <c r="L202" s="1680"/>
      <c r="M202" s="1680"/>
      <c r="N202" s="1680"/>
      <c r="O202" s="1680"/>
      <c r="P202" s="1680"/>
      <c r="Q202" s="1680"/>
      <c r="R202" s="1680"/>
      <c r="S202" s="1680"/>
      <c r="T202" s="1680"/>
      <c r="U202" s="1680"/>
      <c r="V202" s="1680"/>
      <c r="W202" s="1680"/>
      <c r="X202" s="1680"/>
      <c r="Y202" s="1680"/>
      <c r="Z202" s="1680"/>
      <c r="AA202" s="1680"/>
      <c r="AB202" s="15"/>
      <c r="AC202" s="114"/>
      <c r="AD202" s="114"/>
      <c r="AE202" s="3" t="s">
        <v>630</v>
      </c>
      <c r="AF202" s="114"/>
      <c r="AG202" s="114"/>
      <c r="AH202" s="114"/>
      <c r="AI202" s="114"/>
      <c r="AJ202" s="114"/>
      <c r="AK202" s="1637"/>
      <c r="AL202" s="1638"/>
      <c r="AM202" s="1638"/>
      <c r="AN202" s="1638"/>
      <c r="AO202" s="1638"/>
      <c r="AP202" s="1638"/>
      <c r="AQ202" s="1638"/>
      <c r="AR202" s="1638"/>
      <c r="AS202" s="1638"/>
      <c r="AT202" s="1638"/>
      <c r="AU202" s="1638"/>
      <c r="AV202" s="1638"/>
      <c r="AW202" s="1638"/>
      <c r="AX202" s="1638"/>
      <c r="AY202" s="1638"/>
      <c r="AZ202" s="1638"/>
      <c r="BA202" s="1638"/>
      <c r="BB202" s="1639"/>
      <c r="BC202" s="114"/>
      <c r="BD202" s="114"/>
      <c r="BE202" s="114"/>
      <c r="BF202" s="114"/>
    </row>
    <row r="203" spans="1:58" ht="21" customHeight="1">
      <c r="A203" s="22" t="s">
        <v>104</v>
      </c>
      <c r="B203" s="20" t="s">
        <v>629</v>
      </c>
      <c r="C203" s="20"/>
      <c r="D203" s="20"/>
      <c r="E203" s="20"/>
      <c r="F203" s="20"/>
      <c r="G203" s="20"/>
      <c r="H203" s="20"/>
      <c r="I203" s="20"/>
      <c r="J203" s="20" t="str">
        <f>IF(AK203="","",IF(DATE(2019,5,1)&gt;AK203,"平成","令和"))</f>
        <v/>
      </c>
      <c r="K203" s="20"/>
      <c r="L203" s="20" t="str">
        <f>IF(OR(AK203=0,AK203=""),"",IF(DATE(2019,5,1)&gt;AK203,YEAR(AK203)-1988,IF(YEAR(AK203)-2018=1,"元",YEAR(AK203)-2018)))</f>
        <v/>
      </c>
      <c r="M203" s="20" t="s">
        <v>624</v>
      </c>
      <c r="N203" s="20"/>
      <c r="O203" s="20" t="str">
        <f>IF(AK203=0,"",MONTH(AK203))</f>
        <v/>
      </c>
      <c r="P203" s="20" t="s">
        <v>623</v>
      </c>
      <c r="Q203" s="20"/>
      <c r="R203" s="20" t="str">
        <f>IF(AK203=0,"",DAY(AK203))</f>
        <v/>
      </c>
      <c r="S203" s="20" t="s">
        <v>622</v>
      </c>
      <c r="T203" s="20"/>
      <c r="U203" s="20"/>
      <c r="V203" s="20"/>
      <c r="W203" s="20"/>
      <c r="X203" s="20"/>
      <c r="Y203" s="20"/>
      <c r="Z203" s="20"/>
      <c r="AA203" s="20"/>
      <c r="AB203" s="15"/>
      <c r="AC203" s="114"/>
      <c r="AD203" s="3"/>
      <c r="AE203" s="3" t="s">
        <v>628</v>
      </c>
      <c r="AF203" s="3"/>
      <c r="AJ203" s="3"/>
      <c r="AK203" s="1650"/>
      <c r="AL203" s="1651"/>
      <c r="AM203" s="1651"/>
      <c r="AN203" s="1651"/>
      <c r="AO203" s="1652"/>
      <c r="AP203" s="114"/>
      <c r="AQ203" s="114"/>
      <c r="AR203" s="114"/>
      <c r="AS203" s="114"/>
      <c r="AT203" s="114"/>
      <c r="AU203" s="114"/>
      <c r="AV203" s="114"/>
      <c r="AW203" s="114"/>
      <c r="AX203" s="114"/>
      <c r="AY203" s="114"/>
      <c r="AZ203" s="114"/>
      <c r="BA203" s="114"/>
      <c r="BB203" s="114"/>
      <c r="BC203" s="114"/>
      <c r="BD203" s="114"/>
      <c r="BE203" s="114"/>
      <c r="BF203" s="114"/>
    </row>
    <row r="204" spans="1:58" ht="21" customHeight="1">
      <c r="A204" s="22" t="s">
        <v>104</v>
      </c>
      <c r="B204" s="20" t="s">
        <v>3324</v>
      </c>
      <c r="C204" s="20"/>
      <c r="D204" s="20"/>
      <c r="E204" s="20"/>
      <c r="F204" s="20"/>
      <c r="G204" s="20"/>
      <c r="H204" s="20"/>
      <c r="I204" s="20"/>
      <c r="J204" s="20" t="str">
        <f>IF(AK204="","",IF(DATE(2019,5,1)&gt;AK204,"平成","令和"))</f>
        <v/>
      </c>
      <c r="K204" s="20"/>
      <c r="L204" s="20" t="str">
        <f>IF(OR(AK204=0,AK204=""),"",IF(DATE(2019,5,1)&gt;AK204,YEAR(AK204)-1988,IF(YEAR(AK204)-2018=1,"元",YEAR(AK204)-2018)))</f>
        <v/>
      </c>
      <c r="M204" s="20" t="s">
        <v>624</v>
      </c>
      <c r="N204" s="20"/>
      <c r="O204" s="20" t="str">
        <f>IF(AK204=0,"",MONTH(AK204))</f>
        <v/>
      </c>
      <c r="P204" s="20" t="s">
        <v>623</v>
      </c>
      <c r="Q204" s="20"/>
      <c r="R204" s="20" t="str">
        <f>IF(AK204=0,"",DAY(AK204))</f>
        <v/>
      </c>
      <c r="S204" s="20" t="s">
        <v>622</v>
      </c>
      <c r="T204" s="20"/>
      <c r="U204" s="20"/>
      <c r="V204" s="20"/>
      <c r="W204" s="20"/>
      <c r="X204" s="20"/>
      <c r="Y204" s="20"/>
      <c r="Z204" s="20"/>
      <c r="AA204" s="20"/>
      <c r="AB204" s="15"/>
      <c r="AC204" s="114"/>
      <c r="AD204" s="114"/>
      <c r="AE204" s="3" t="s">
        <v>626</v>
      </c>
      <c r="AF204" s="3"/>
      <c r="AJ204" s="3"/>
      <c r="AK204" s="1650"/>
      <c r="AL204" s="1651"/>
      <c r="AM204" s="1651"/>
      <c r="AN204" s="1651"/>
      <c r="AO204" s="1652"/>
    </row>
    <row r="205" spans="1:58" ht="21" customHeight="1">
      <c r="A205" s="6" t="s">
        <v>104</v>
      </c>
      <c r="B205" s="3" t="s">
        <v>697</v>
      </c>
      <c r="C205" s="3"/>
      <c r="D205" s="3"/>
      <c r="E205" s="3"/>
      <c r="F205" s="3"/>
      <c r="G205" s="3"/>
      <c r="H205" s="3"/>
      <c r="I205" s="3"/>
      <c r="J205" s="20"/>
      <c r="K205" s="20"/>
      <c r="L205" s="1793" t="str">
        <f>IF($AK$205="","",$AK$205)</f>
        <v/>
      </c>
      <c r="M205" s="1469"/>
      <c r="N205" s="1469"/>
      <c r="O205" s="1469"/>
      <c r="P205" s="1469"/>
      <c r="Q205" s="1469"/>
      <c r="R205" s="1469"/>
      <c r="S205" s="20" t="s">
        <v>71</v>
      </c>
      <c r="T205" s="20"/>
      <c r="U205" s="20"/>
      <c r="V205" s="20"/>
      <c r="W205" s="20"/>
      <c r="X205" s="20"/>
      <c r="Y205" s="20"/>
      <c r="Z205" s="20"/>
      <c r="AA205" s="20"/>
      <c r="AB205" s="28"/>
      <c r="AE205" s="3" t="s">
        <v>696</v>
      </c>
      <c r="AF205" s="114"/>
      <c r="AG205" s="114"/>
      <c r="AH205" s="114"/>
      <c r="AI205" s="114"/>
      <c r="AJ205" s="114"/>
      <c r="AK205" s="1674"/>
      <c r="AL205" s="1675"/>
      <c r="AM205" s="1675"/>
      <c r="AN205" s="1675"/>
      <c r="AO205" s="1675"/>
      <c r="AP205" s="1675"/>
      <c r="AQ205" s="1676"/>
      <c r="AR205" s="114"/>
      <c r="AS205" s="114"/>
      <c r="AT205" s="114"/>
      <c r="AU205" s="114"/>
      <c r="AV205" s="114"/>
      <c r="AW205" s="114"/>
      <c r="AX205" s="114"/>
      <c r="AY205" s="114"/>
      <c r="AZ205" s="114"/>
      <c r="BA205" s="114"/>
      <c r="BB205" s="114"/>
      <c r="BC205" s="114"/>
      <c r="BD205" s="114"/>
      <c r="BE205" s="114"/>
      <c r="BF205" s="114"/>
    </row>
    <row r="206" spans="1:58" ht="18" customHeight="1">
      <c r="A206" s="17" t="s">
        <v>104</v>
      </c>
      <c r="B206" s="16" t="s">
        <v>695</v>
      </c>
      <c r="C206" s="16"/>
      <c r="D206" s="16"/>
      <c r="E206" s="16"/>
      <c r="F206" s="16"/>
      <c r="G206" s="16"/>
      <c r="H206" s="16"/>
      <c r="I206" s="16"/>
      <c r="J206" s="5" t="s">
        <v>73</v>
      </c>
      <c r="K206" s="1457">
        <f>INDEX(値一覧項目!$R$2:$R$7,AU206)</f>
        <v>0</v>
      </c>
      <c r="L206" s="1457"/>
      <c r="M206" s="1457"/>
      <c r="N206" s="1457"/>
      <c r="O206" s="1457"/>
      <c r="P206" s="1457"/>
      <c r="Q206" s="1457"/>
      <c r="R206" s="62" t="s">
        <v>692</v>
      </c>
      <c r="S206" s="62" t="s">
        <v>73</v>
      </c>
      <c r="T206" s="1457">
        <f>INDEX(値一覧項目!$R$2:$R$7,AU212)</f>
        <v>0</v>
      </c>
      <c r="U206" s="1457"/>
      <c r="V206" s="1457"/>
      <c r="W206" s="1457"/>
      <c r="X206" s="1457"/>
      <c r="Y206" s="1457"/>
      <c r="Z206" s="1457"/>
      <c r="AA206" s="62" t="s">
        <v>692</v>
      </c>
      <c r="AE206" s="3" t="s">
        <v>694</v>
      </c>
      <c r="AF206" s="114"/>
      <c r="AG206" s="114"/>
      <c r="AH206" s="114"/>
      <c r="AI206" s="114"/>
      <c r="AJ206" s="114"/>
      <c r="AK206" s="1777"/>
      <c r="AL206" s="1777"/>
      <c r="AM206" s="1777"/>
      <c r="AN206" s="1777"/>
      <c r="AO206" s="1777"/>
      <c r="AP206" s="114"/>
      <c r="AQ206" s="114"/>
      <c r="AR206" s="114"/>
      <c r="AS206" s="114"/>
      <c r="AT206" s="114"/>
      <c r="AU206" s="114">
        <v>1</v>
      </c>
      <c r="AV206" s="114"/>
      <c r="AW206" s="114"/>
      <c r="AX206" s="114"/>
      <c r="AY206" s="114"/>
      <c r="AZ206" s="114"/>
      <c r="BA206" s="114"/>
      <c r="BB206" s="114"/>
      <c r="BC206" s="114"/>
      <c r="BD206" s="114"/>
      <c r="BE206" s="114"/>
      <c r="BF206" s="114"/>
    </row>
    <row r="207" spans="1:58" ht="18" customHeight="1">
      <c r="A207" s="6"/>
      <c r="B207" s="3" t="s">
        <v>617</v>
      </c>
      <c r="C207" s="3"/>
      <c r="D207" s="3"/>
      <c r="E207" s="3"/>
      <c r="F207" s="3"/>
      <c r="G207" s="3"/>
      <c r="H207" s="3"/>
      <c r="I207" s="3"/>
      <c r="J207" s="5" t="s">
        <v>73</v>
      </c>
      <c r="K207" s="1541">
        <f>INDEX(値一覧項目!$O$2:$O$16,AU207)</f>
        <v>0</v>
      </c>
      <c r="L207" s="1541"/>
      <c r="M207" s="1541"/>
      <c r="N207" s="1541"/>
      <c r="O207" s="1541"/>
      <c r="P207" s="1541"/>
      <c r="Q207" s="1541"/>
      <c r="R207" s="62" t="s">
        <v>692</v>
      </c>
      <c r="S207" s="62" t="s">
        <v>73</v>
      </c>
      <c r="T207" s="1541">
        <f>INDEX(値一覧項目!$O$2:$O$16,AU213)</f>
        <v>0</v>
      </c>
      <c r="U207" s="1541"/>
      <c r="V207" s="1541"/>
      <c r="W207" s="1541"/>
      <c r="X207" s="1541"/>
      <c r="Y207" s="1541"/>
      <c r="Z207" s="1541"/>
      <c r="AA207" s="18" t="s">
        <v>692</v>
      </c>
      <c r="AE207" s="3" t="s">
        <v>608</v>
      </c>
      <c r="AF207" s="114"/>
      <c r="AG207" s="114"/>
      <c r="AH207" s="114"/>
      <c r="AI207" s="114"/>
      <c r="AJ207" s="114"/>
      <c r="AK207" s="114"/>
      <c r="AL207" s="114"/>
      <c r="AM207" s="114"/>
      <c r="AN207" s="114"/>
      <c r="AO207" s="114"/>
      <c r="AP207" s="114"/>
      <c r="AQ207" s="114"/>
      <c r="AR207" s="114"/>
      <c r="AS207" s="114"/>
      <c r="AT207" s="114"/>
      <c r="AU207" s="129">
        <v>1</v>
      </c>
      <c r="AV207" s="114"/>
      <c r="AW207" s="114"/>
      <c r="AX207" s="114"/>
      <c r="AY207" s="114"/>
      <c r="AZ207" s="114"/>
      <c r="BA207" s="114"/>
      <c r="BB207" s="114"/>
      <c r="BC207" s="114"/>
      <c r="BD207" s="114"/>
      <c r="BE207" s="114"/>
      <c r="BF207" s="114"/>
    </row>
    <row r="208" spans="1:58" ht="18" customHeight="1">
      <c r="A208" s="6"/>
      <c r="B208" s="3" t="s">
        <v>616</v>
      </c>
      <c r="C208" s="3"/>
      <c r="D208" s="3"/>
      <c r="E208" s="3"/>
      <c r="F208" s="3"/>
      <c r="G208" s="3"/>
      <c r="H208" s="3"/>
      <c r="I208" s="3"/>
      <c r="J208" s="5" t="s">
        <v>73</v>
      </c>
      <c r="K208" s="1457">
        <f>$AK$208</f>
        <v>0</v>
      </c>
      <c r="L208" s="1457"/>
      <c r="M208" s="1457"/>
      <c r="N208" s="1457"/>
      <c r="O208" s="1457"/>
      <c r="P208" s="1457"/>
      <c r="Q208" s="1457"/>
      <c r="R208" s="62" t="s">
        <v>692</v>
      </c>
      <c r="S208" s="62" t="s">
        <v>73</v>
      </c>
      <c r="T208" s="1457">
        <f>$AK$214</f>
        <v>0</v>
      </c>
      <c r="U208" s="1457"/>
      <c r="V208" s="1457"/>
      <c r="W208" s="1457"/>
      <c r="X208" s="1457"/>
      <c r="Y208" s="1457"/>
      <c r="Z208" s="1457"/>
      <c r="AA208" s="18" t="s">
        <v>692</v>
      </c>
      <c r="AE208" s="3" t="s">
        <v>615</v>
      </c>
      <c r="AF208" s="114"/>
      <c r="AG208" s="114"/>
      <c r="AH208" s="114"/>
      <c r="AI208" s="114"/>
      <c r="AJ208" s="114"/>
      <c r="AK208" s="1637"/>
      <c r="AL208" s="1638"/>
      <c r="AM208" s="1638"/>
      <c r="AN208" s="1638"/>
      <c r="AO208" s="1638"/>
      <c r="AP208" s="1638"/>
      <c r="AQ208" s="1638"/>
      <c r="AR208" s="1638"/>
      <c r="AS208" s="1638"/>
      <c r="AT208" s="1638"/>
      <c r="AU208" s="1638"/>
      <c r="AV208" s="1638"/>
      <c r="AW208" s="1638"/>
      <c r="AX208" s="1638"/>
      <c r="AY208" s="1638"/>
      <c r="AZ208" s="1638"/>
      <c r="BA208" s="1638"/>
      <c r="BB208" s="1639"/>
      <c r="BC208" s="114"/>
      <c r="BD208" s="114"/>
      <c r="BE208" s="114"/>
      <c r="BF208" s="114"/>
    </row>
    <row r="209" spans="1:63" ht="18" customHeight="1">
      <c r="A209" s="6"/>
      <c r="B209" s="3" t="s">
        <v>693</v>
      </c>
      <c r="C209" s="3"/>
      <c r="D209" s="3"/>
      <c r="E209" s="3"/>
      <c r="F209" s="3"/>
      <c r="G209" s="3"/>
      <c r="H209" s="3"/>
      <c r="I209" s="3"/>
      <c r="J209" s="5" t="s">
        <v>73</v>
      </c>
      <c r="K209" s="1457">
        <f>$AK$209</f>
        <v>0</v>
      </c>
      <c r="L209" s="1457"/>
      <c r="M209" s="1457"/>
      <c r="N209" s="1457"/>
      <c r="O209" s="1457"/>
      <c r="P209" s="1457"/>
      <c r="Q209" s="1457"/>
      <c r="R209" s="62" t="s">
        <v>692</v>
      </c>
      <c r="S209" s="62" t="s">
        <v>73</v>
      </c>
      <c r="T209" s="1457">
        <f>$AK$215</f>
        <v>0</v>
      </c>
      <c r="U209" s="1457"/>
      <c r="V209" s="1457"/>
      <c r="W209" s="1457"/>
      <c r="X209" s="1457"/>
      <c r="Y209" s="1457"/>
      <c r="Z209" s="1457"/>
      <c r="AA209" s="18" t="s">
        <v>692</v>
      </c>
      <c r="AE209" s="3" t="s">
        <v>613</v>
      </c>
      <c r="AF209" s="114"/>
      <c r="AG209" s="114"/>
      <c r="AH209" s="114"/>
      <c r="AI209" s="114"/>
      <c r="AJ209" s="114"/>
      <c r="AK209" s="1637"/>
      <c r="AL209" s="1638"/>
      <c r="AM209" s="1638"/>
      <c r="AN209" s="1638"/>
      <c r="AO209" s="1638"/>
      <c r="AP209" s="1638"/>
      <c r="AQ209" s="1638"/>
      <c r="AR209" s="1639"/>
      <c r="AS209" s="114"/>
      <c r="AT209" s="114"/>
      <c r="AU209" s="114"/>
      <c r="AV209" s="114"/>
      <c r="AW209" s="114"/>
      <c r="AX209" s="114"/>
      <c r="AY209" s="114"/>
      <c r="AZ209" s="114"/>
      <c r="BA209" s="114"/>
      <c r="BB209" s="114"/>
      <c r="BC209" s="114"/>
      <c r="BD209" s="114"/>
      <c r="BE209" s="114"/>
      <c r="BF209" s="114"/>
    </row>
    <row r="210" spans="1:63" ht="18" customHeight="1">
      <c r="A210" s="6"/>
      <c r="B210" s="3" t="s">
        <v>612</v>
      </c>
      <c r="C210" s="3"/>
      <c r="D210" s="3"/>
      <c r="E210" s="3"/>
      <c r="F210" s="3"/>
      <c r="G210" s="3"/>
      <c r="H210" s="3"/>
      <c r="I210" s="3"/>
      <c r="J210" s="5" t="s">
        <v>73</v>
      </c>
      <c r="K210" s="1679" t="str">
        <f>IF($AK$210="","",IF(DATE(2019,5,1)&gt;$AK$210,$AK$210,"令和"&amp;IF(YEAR($AK$210)-2018=1,"元",YEAR($AK$210)-2018)&amp;"年"&amp;MONTH($AK$210)&amp;"月"&amp;DAY($AK$210)&amp;"日"))</f>
        <v/>
      </c>
      <c r="L210" s="1679"/>
      <c r="M210" s="1679"/>
      <c r="N210" s="1679"/>
      <c r="O210" s="1679"/>
      <c r="P210" s="1679"/>
      <c r="Q210" s="1679"/>
      <c r="R210" s="62" t="s">
        <v>692</v>
      </c>
      <c r="S210" s="62" t="s">
        <v>73</v>
      </c>
      <c r="T210" s="1679" t="str">
        <f>IF($AK$216="","",IF(DATE(2019,5,1)&gt;$AK$216,$AK$216,"令和"&amp;IF(YEAR($AK$216)-2018=1,"元",YEAR($AK$216)-2018)&amp;"年"&amp;MONTH($AK$216)&amp;"月"&amp;DAY($AK$216)&amp;"日"))</f>
        <v/>
      </c>
      <c r="U210" s="1679"/>
      <c r="V210" s="1679"/>
      <c r="W210" s="1679"/>
      <c r="X210" s="1679"/>
      <c r="Y210" s="1679"/>
      <c r="Z210" s="1679"/>
      <c r="AA210" s="18" t="s">
        <v>692</v>
      </c>
      <c r="AB210" s="28"/>
      <c r="AE210" s="3" t="s">
        <v>611</v>
      </c>
      <c r="AF210" s="114"/>
      <c r="AG210" s="114"/>
      <c r="AH210" s="114"/>
      <c r="AI210" s="114"/>
      <c r="AJ210" s="114"/>
      <c r="AK210" s="1650"/>
      <c r="AL210" s="1651"/>
      <c r="AM210" s="1651"/>
      <c r="AN210" s="1651"/>
      <c r="AO210" s="1652"/>
      <c r="AP210" s="114"/>
      <c r="AQ210" s="114"/>
      <c r="AR210" s="114"/>
      <c r="AS210" s="114"/>
      <c r="AT210" s="114"/>
      <c r="AU210" s="114"/>
      <c r="AV210" s="114"/>
      <c r="AW210" s="114"/>
      <c r="AX210" s="114"/>
      <c r="AY210" s="114"/>
      <c r="AZ210" s="114"/>
      <c r="BA210" s="114"/>
      <c r="BB210" s="114"/>
      <c r="BC210" s="114"/>
      <c r="BD210" s="114"/>
      <c r="BE210" s="114"/>
      <c r="BF210" s="114"/>
    </row>
    <row r="211" spans="1:63" ht="18" customHeight="1">
      <c r="A211" s="17" t="s">
        <v>104</v>
      </c>
      <c r="B211" s="16" t="s">
        <v>691</v>
      </c>
      <c r="C211" s="16"/>
      <c r="D211" s="16"/>
      <c r="E211" s="16"/>
      <c r="F211" s="16"/>
      <c r="G211" s="16"/>
      <c r="H211" s="16"/>
      <c r="I211" s="16"/>
      <c r="J211" s="16"/>
      <c r="K211" s="63"/>
      <c r="L211" s="63"/>
      <c r="M211" s="63"/>
      <c r="N211" s="63"/>
      <c r="O211" s="63"/>
      <c r="P211" s="63"/>
      <c r="Q211" s="63"/>
      <c r="R211" s="63"/>
      <c r="S211" s="63"/>
      <c r="T211" s="63"/>
      <c r="U211" s="63"/>
      <c r="V211" s="63"/>
      <c r="W211" s="63"/>
      <c r="X211" s="63"/>
      <c r="Y211" s="63"/>
      <c r="Z211" s="63"/>
      <c r="AA211" s="63"/>
      <c r="AE211" s="3"/>
      <c r="AF211" s="114"/>
      <c r="AG211" s="114"/>
      <c r="AH211" s="114"/>
      <c r="AI211" s="114"/>
      <c r="AJ211" s="114"/>
      <c r="AK211" s="166"/>
      <c r="AL211" s="166"/>
      <c r="AM211" s="166"/>
      <c r="AN211" s="166"/>
      <c r="AO211" s="166"/>
      <c r="AP211" s="114"/>
      <c r="AQ211" s="114"/>
      <c r="AR211" s="114"/>
      <c r="AS211" s="114"/>
      <c r="AT211" s="114"/>
      <c r="AU211" s="114"/>
      <c r="AV211" s="114"/>
      <c r="AW211" s="114"/>
      <c r="AX211" s="114"/>
      <c r="AY211" s="114"/>
      <c r="AZ211" s="114"/>
      <c r="BA211" s="114"/>
      <c r="BB211" s="114"/>
      <c r="BC211" s="114"/>
      <c r="BD211" s="114"/>
      <c r="BE211" s="114"/>
      <c r="BF211" s="114"/>
    </row>
    <row r="212" spans="1:63" ht="18" customHeight="1">
      <c r="A212" s="6"/>
      <c r="B212" s="3" t="s">
        <v>690</v>
      </c>
      <c r="C212" s="3"/>
      <c r="D212" s="3"/>
      <c r="E212" s="3"/>
      <c r="F212" s="3"/>
      <c r="G212" s="3"/>
      <c r="H212" s="3"/>
      <c r="I212" s="3"/>
      <c r="J212" s="3"/>
      <c r="K212" s="1512">
        <f>$AK$218</f>
        <v>0</v>
      </c>
      <c r="L212" s="1512"/>
      <c r="M212" s="1512"/>
      <c r="N212" s="1512"/>
      <c r="O212" s="1512"/>
      <c r="P212" s="1512"/>
      <c r="Q212" s="1512"/>
      <c r="R212" s="1512"/>
      <c r="S212" s="1512"/>
      <c r="T212" s="1512"/>
      <c r="U212" s="1512"/>
      <c r="V212" s="1512"/>
      <c r="W212" s="1512"/>
      <c r="X212" s="1512"/>
      <c r="Y212" s="1512"/>
      <c r="Z212" s="1512"/>
      <c r="AA212" s="1512"/>
      <c r="AE212" s="3" t="s">
        <v>689</v>
      </c>
      <c r="AF212" s="114"/>
      <c r="AG212" s="114"/>
      <c r="AH212" s="114"/>
      <c r="AI212" s="114"/>
      <c r="AJ212" s="114"/>
      <c r="AK212" s="1777"/>
      <c r="AL212" s="1777"/>
      <c r="AM212" s="1777"/>
      <c r="AN212" s="1777"/>
      <c r="AO212" s="1777"/>
      <c r="AP212" s="114"/>
      <c r="AQ212" s="114"/>
      <c r="AR212" s="114"/>
      <c r="AS212" s="114"/>
      <c r="AT212" s="114"/>
      <c r="AU212" s="114">
        <v>1</v>
      </c>
      <c r="AV212" s="114"/>
      <c r="AW212" s="114"/>
      <c r="AX212" s="114"/>
      <c r="AY212" s="114"/>
      <c r="AZ212" s="114"/>
      <c r="BA212" s="114"/>
      <c r="BB212" s="114"/>
      <c r="BC212" s="114"/>
      <c r="BD212" s="114"/>
      <c r="BE212" s="114"/>
      <c r="BF212" s="114"/>
    </row>
    <row r="213" spans="1:63" ht="18" customHeight="1">
      <c r="A213" s="6"/>
      <c r="B213" s="3" t="s">
        <v>688</v>
      </c>
      <c r="C213" s="3"/>
      <c r="D213" s="3"/>
      <c r="E213" s="3"/>
      <c r="F213" s="3"/>
      <c r="G213" s="3"/>
      <c r="H213" s="3"/>
      <c r="I213" s="3"/>
      <c r="J213" s="3"/>
      <c r="K213" s="1787">
        <f>$AK$219</f>
        <v>0</v>
      </c>
      <c r="L213" s="1787"/>
      <c r="M213" s="1787"/>
      <c r="N213" s="1787"/>
      <c r="O213" s="1787"/>
      <c r="P213" s="1787"/>
      <c r="Q213" s="1787"/>
      <c r="R213" s="1787"/>
      <c r="S213" s="1787"/>
      <c r="T213" s="1787"/>
      <c r="U213" s="1787"/>
      <c r="V213" s="1787"/>
      <c r="W213" s="1787"/>
      <c r="X213" s="1787"/>
      <c r="Y213" s="1787"/>
      <c r="Z213" s="1787"/>
      <c r="AA213" s="1787"/>
      <c r="AB213" s="28"/>
      <c r="AE213" s="3" t="s">
        <v>608</v>
      </c>
      <c r="AF213" s="114"/>
      <c r="AG213" s="114"/>
      <c r="AH213" s="114"/>
      <c r="AI213" s="114"/>
      <c r="AJ213" s="114"/>
      <c r="AK213" s="114"/>
      <c r="AL213" s="114"/>
      <c r="AM213" s="114"/>
      <c r="AN213" s="114"/>
      <c r="AO213" s="114"/>
      <c r="AP213" s="114"/>
      <c r="AQ213" s="114"/>
      <c r="AR213" s="114"/>
      <c r="AS213" s="114"/>
      <c r="AT213" s="114"/>
      <c r="AU213" s="129">
        <v>1</v>
      </c>
      <c r="AV213" s="114"/>
      <c r="AW213" s="114"/>
      <c r="AX213" s="114"/>
      <c r="AY213" s="114"/>
      <c r="AZ213" s="114"/>
      <c r="BA213" s="114"/>
      <c r="BB213" s="114"/>
      <c r="BC213" s="114"/>
      <c r="BD213" s="114"/>
      <c r="BE213" s="114"/>
      <c r="BF213" s="114"/>
    </row>
    <row r="214" spans="1:63" ht="18.75" customHeight="1">
      <c r="A214" s="17" t="s">
        <v>104</v>
      </c>
      <c r="B214" s="16" t="s">
        <v>687</v>
      </c>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E214" s="3" t="s">
        <v>615</v>
      </c>
      <c r="AF214" s="114"/>
      <c r="AG214" s="114"/>
      <c r="AH214" s="114"/>
      <c r="AI214" s="114"/>
      <c r="AJ214" s="114"/>
      <c r="AK214" s="1637"/>
      <c r="AL214" s="1638"/>
      <c r="AM214" s="1638"/>
      <c r="AN214" s="1638"/>
      <c r="AO214" s="1638"/>
      <c r="AP214" s="1638"/>
      <c r="AQ214" s="1638"/>
      <c r="AR214" s="1638"/>
      <c r="AS214" s="1638"/>
      <c r="AT214" s="1638"/>
      <c r="AU214" s="1638"/>
      <c r="AV214" s="1638"/>
      <c r="AW214" s="1638"/>
      <c r="AX214" s="1638"/>
      <c r="AY214" s="1638"/>
      <c r="AZ214" s="1638"/>
      <c r="BA214" s="1638"/>
      <c r="BB214" s="1639"/>
      <c r="BC214" s="114"/>
      <c r="BD214" s="114"/>
      <c r="BE214" s="114"/>
      <c r="BF214" s="114"/>
    </row>
    <row r="215" spans="1:63" ht="18.75" customHeight="1">
      <c r="A215" s="6"/>
      <c r="B215" s="114"/>
      <c r="C215" s="114"/>
      <c r="D215" s="114"/>
      <c r="E215" s="114"/>
      <c r="F215" s="1589" t="str">
        <f>IF($BK$221=FALSE,IF($AK$223="","",$AK$223),"■　"&amp;$AL$221&amp;CHAR(10)&amp;CHAR(10)&amp;IF($AK$223="","",$AK$223))</f>
        <v/>
      </c>
      <c r="G215" s="1589"/>
      <c r="H215" s="1589"/>
      <c r="I215" s="1589"/>
      <c r="J215" s="1589"/>
      <c r="K215" s="1589"/>
      <c r="L215" s="1589"/>
      <c r="M215" s="1589"/>
      <c r="N215" s="1589"/>
      <c r="O215" s="1589"/>
      <c r="P215" s="1589"/>
      <c r="Q215" s="1589"/>
      <c r="R215" s="1589"/>
      <c r="S215" s="1589"/>
      <c r="T215" s="1589"/>
      <c r="U215" s="1589"/>
      <c r="V215" s="1589"/>
      <c r="W215" s="1589"/>
      <c r="X215" s="1589"/>
      <c r="Y215" s="1589"/>
      <c r="Z215" s="1589"/>
      <c r="AA215" s="1589"/>
      <c r="AE215" s="3" t="s">
        <v>613</v>
      </c>
      <c r="AF215" s="114"/>
      <c r="AG215" s="114"/>
      <c r="AH215" s="114"/>
      <c r="AI215" s="114"/>
      <c r="AJ215" s="114"/>
      <c r="AK215" s="1637"/>
      <c r="AL215" s="1638"/>
      <c r="AM215" s="1638"/>
      <c r="AN215" s="1638"/>
      <c r="AO215" s="1638"/>
      <c r="AP215" s="1638"/>
      <c r="AQ215" s="1638"/>
      <c r="AR215" s="1639"/>
      <c r="AS215" s="7"/>
      <c r="AT215" s="7"/>
      <c r="AU215" s="7"/>
      <c r="AV215" s="7"/>
      <c r="AW215" s="7"/>
      <c r="AX215" s="7"/>
      <c r="AY215" s="7"/>
      <c r="AZ215" s="7"/>
      <c r="BA215" s="7"/>
      <c r="BB215" s="7"/>
      <c r="BC215" s="114"/>
      <c r="BD215" s="114"/>
      <c r="BE215" s="114"/>
      <c r="BF215" s="114"/>
    </row>
    <row r="216" spans="1:63" ht="18.75" customHeight="1">
      <c r="A216" s="114"/>
      <c r="B216" s="114"/>
      <c r="C216" s="114"/>
      <c r="D216" s="114"/>
      <c r="E216" s="114"/>
      <c r="F216" s="1589"/>
      <c r="G216" s="1589"/>
      <c r="H216" s="1589"/>
      <c r="I216" s="1589"/>
      <c r="J216" s="1589"/>
      <c r="K216" s="1589"/>
      <c r="L216" s="1589"/>
      <c r="M216" s="1589"/>
      <c r="N216" s="1589"/>
      <c r="O216" s="1589"/>
      <c r="P216" s="1589"/>
      <c r="Q216" s="1589"/>
      <c r="R216" s="1589"/>
      <c r="S216" s="1589"/>
      <c r="T216" s="1589"/>
      <c r="U216" s="1589"/>
      <c r="V216" s="1589"/>
      <c r="W216" s="1589"/>
      <c r="X216" s="1589"/>
      <c r="Y216" s="1589"/>
      <c r="Z216" s="1589"/>
      <c r="AA216" s="1589"/>
      <c r="AE216" s="3" t="s">
        <v>611</v>
      </c>
      <c r="AF216" s="114"/>
      <c r="AG216" s="114"/>
      <c r="AH216" s="114"/>
      <c r="AI216" s="114"/>
      <c r="AJ216" s="114"/>
      <c r="AK216" s="1650"/>
      <c r="AL216" s="1651"/>
      <c r="AM216" s="1651"/>
      <c r="AN216" s="1651"/>
      <c r="AO216" s="1652"/>
      <c r="AP216" s="114"/>
      <c r="AQ216" s="114"/>
      <c r="AR216" s="114"/>
      <c r="AS216" s="114"/>
      <c r="AT216" s="114"/>
      <c r="AU216" s="114"/>
      <c r="AV216" s="114"/>
      <c r="AW216" s="114"/>
      <c r="AX216" s="114"/>
      <c r="AY216" s="114"/>
      <c r="AZ216" s="114"/>
      <c r="BA216" s="114"/>
      <c r="BB216" s="114"/>
      <c r="BC216" s="114"/>
      <c r="BD216" s="114"/>
      <c r="BE216" s="114"/>
      <c r="BF216" s="114"/>
    </row>
    <row r="217" spans="1:63" ht="18.75" customHeight="1">
      <c r="A217" s="114"/>
      <c r="B217" s="114"/>
      <c r="C217" s="114"/>
      <c r="D217" s="114"/>
      <c r="E217" s="114"/>
      <c r="F217" s="1589"/>
      <c r="G217" s="1589"/>
      <c r="H217" s="1589"/>
      <c r="I217" s="1589"/>
      <c r="J217" s="1589"/>
      <c r="K217" s="1589"/>
      <c r="L217" s="1589"/>
      <c r="M217" s="1589"/>
      <c r="N217" s="1589"/>
      <c r="O217" s="1589"/>
      <c r="P217" s="1589"/>
      <c r="Q217" s="1589"/>
      <c r="R217" s="1589"/>
      <c r="S217" s="1589"/>
      <c r="T217" s="1589"/>
      <c r="U217" s="1589"/>
      <c r="V217" s="1589"/>
      <c r="W217" s="1589"/>
      <c r="X217" s="1589"/>
      <c r="Y217" s="1589"/>
      <c r="Z217" s="1589"/>
      <c r="AA217" s="1589"/>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row>
    <row r="218" spans="1:63" ht="18.75" customHeight="1">
      <c r="A218" s="114"/>
      <c r="B218" s="114"/>
      <c r="C218" s="114"/>
      <c r="D218" s="114"/>
      <c r="E218" s="114"/>
      <c r="F218" s="1589"/>
      <c r="G218" s="1589"/>
      <c r="H218" s="1589"/>
      <c r="I218" s="1589"/>
      <c r="J218" s="1589"/>
      <c r="K218" s="1589"/>
      <c r="L218" s="1589"/>
      <c r="M218" s="1589"/>
      <c r="N218" s="1589"/>
      <c r="O218" s="1589"/>
      <c r="P218" s="1589"/>
      <c r="Q218" s="1589"/>
      <c r="R218" s="1589"/>
      <c r="S218" s="1589"/>
      <c r="T218" s="1589"/>
      <c r="U218" s="1589"/>
      <c r="V218" s="1589"/>
      <c r="W218" s="1589"/>
      <c r="X218" s="1589"/>
      <c r="Y218" s="1589"/>
      <c r="Z218" s="1589"/>
      <c r="AA218" s="1589"/>
      <c r="AE218" s="3" t="s">
        <v>601</v>
      </c>
      <c r="AF218" s="114"/>
      <c r="AG218" s="114"/>
      <c r="AH218" s="114"/>
      <c r="AI218" s="114"/>
      <c r="AJ218" s="114"/>
      <c r="AK218" s="1637"/>
      <c r="AL218" s="1638"/>
      <c r="AM218" s="1638"/>
      <c r="AN218" s="1638"/>
      <c r="AO218" s="1638"/>
      <c r="AP218" s="1638"/>
      <c r="AQ218" s="1638"/>
      <c r="AR218" s="1638"/>
      <c r="AS218" s="1638"/>
      <c r="AT218" s="1638"/>
      <c r="AU218" s="1638"/>
      <c r="AV218" s="1638"/>
      <c r="AW218" s="1638"/>
      <c r="AX218" s="1638"/>
      <c r="AY218" s="1638"/>
      <c r="AZ218" s="1638"/>
      <c r="BA218" s="1639"/>
      <c r="BB218" s="114"/>
      <c r="BC218" s="114"/>
      <c r="BD218" s="114"/>
      <c r="BE218" s="114"/>
      <c r="BF218" s="114"/>
    </row>
    <row r="219" spans="1:63" ht="18.75" customHeight="1">
      <c r="A219" s="114"/>
      <c r="B219" s="114"/>
      <c r="C219" s="114"/>
      <c r="D219" s="114"/>
      <c r="E219" s="114"/>
      <c r="F219" s="1589"/>
      <c r="G219" s="1589"/>
      <c r="H219" s="1589"/>
      <c r="I219" s="1589"/>
      <c r="J219" s="1589"/>
      <c r="K219" s="1589"/>
      <c r="L219" s="1589"/>
      <c r="M219" s="1589"/>
      <c r="N219" s="1589"/>
      <c r="O219" s="1589"/>
      <c r="P219" s="1589"/>
      <c r="Q219" s="1589"/>
      <c r="R219" s="1589"/>
      <c r="S219" s="1589"/>
      <c r="T219" s="1589"/>
      <c r="U219" s="1589"/>
      <c r="V219" s="1589"/>
      <c r="W219" s="1589"/>
      <c r="X219" s="1589"/>
      <c r="Y219" s="1589"/>
      <c r="Z219" s="1589"/>
      <c r="AA219" s="1589"/>
      <c r="AE219" s="3" t="s">
        <v>599</v>
      </c>
      <c r="AF219" s="114"/>
      <c r="AG219" s="114"/>
      <c r="AH219" s="114"/>
      <c r="AI219" s="114"/>
      <c r="AJ219" s="114"/>
      <c r="AK219" s="1637"/>
      <c r="AL219" s="1638"/>
      <c r="AM219" s="1638"/>
      <c r="AN219" s="1638"/>
      <c r="AO219" s="1638"/>
      <c r="AP219" s="1638"/>
      <c r="AQ219" s="1638"/>
      <c r="AR219" s="1638"/>
      <c r="AS219" s="1638"/>
      <c r="AT219" s="1638"/>
      <c r="AU219" s="1638"/>
      <c r="AV219" s="1638"/>
      <c r="AW219" s="1638"/>
      <c r="AX219" s="1638"/>
      <c r="AY219" s="1638"/>
      <c r="AZ219" s="1638"/>
      <c r="BA219" s="1639"/>
      <c r="BB219" s="114"/>
      <c r="BC219" s="114"/>
      <c r="BD219" s="114"/>
      <c r="BE219" s="114"/>
      <c r="BF219" s="114"/>
    </row>
    <row r="220" spans="1:63" ht="18.75" customHeight="1">
      <c r="A220" s="114"/>
      <c r="B220" s="114"/>
      <c r="C220" s="114"/>
      <c r="D220" s="114"/>
      <c r="E220" s="114"/>
      <c r="F220" s="1589"/>
      <c r="G220" s="1589"/>
      <c r="H220" s="1589"/>
      <c r="I220" s="1589"/>
      <c r="J220" s="1589"/>
      <c r="K220" s="1589"/>
      <c r="L220" s="1589"/>
      <c r="M220" s="1589"/>
      <c r="N220" s="1589"/>
      <c r="O220" s="1589"/>
      <c r="P220" s="1589"/>
      <c r="Q220" s="1589"/>
      <c r="R220" s="1589"/>
      <c r="S220" s="1589"/>
      <c r="T220" s="1589"/>
      <c r="U220" s="1589"/>
      <c r="V220" s="1589"/>
      <c r="W220" s="1589"/>
      <c r="X220" s="1589"/>
      <c r="Y220" s="1589"/>
      <c r="Z220" s="1589"/>
      <c r="AA220" s="1589"/>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row>
    <row r="221" spans="1:63" ht="18.75" customHeight="1">
      <c r="A221" s="114"/>
      <c r="B221" s="114"/>
      <c r="C221" s="114"/>
      <c r="D221" s="114"/>
      <c r="E221" s="114"/>
      <c r="F221" s="1589"/>
      <c r="G221" s="1589"/>
      <c r="H221" s="1589"/>
      <c r="I221" s="1589"/>
      <c r="J221" s="1589"/>
      <c r="K221" s="1589"/>
      <c r="L221" s="1589"/>
      <c r="M221" s="1589"/>
      <c r="N221" s="1589"/>
      <c r="O221" s="1589"/>
      <c r="P221" s="1589"/>
      <c r="Q221" s="1589"/>
      <c r="R221" s="1589"/>
      <c r="S221" s="1589"/>
      <c r="T221" s="1589"/>
      <c r="U221" s="1589"/>
      <c r="V221" s="1589"/>
      <c r="W221" s="1589"/>
      <c r="X221" s="1589"/>
      <c r="Y221" s="1589"/>
      <c r="Z221" s="1589"/>
      <c r="AA221" s="1589"/>
      <c r="AE221" s="3" t="s">
        <v>597</v>
      </c>
      <c r="AF221" s="114"/>
      <c r="AG221" s="114"/>
      <c r="AH221" s="114"/>
      <c r="AI221" s="114"/>
      <c r="AJ221" s="114"/>
      <c r="AK221" s="967"/>
      <c r="AL221" s="1794" t="s">
        <v>2918</v>
      </c>
      <c r="AM221" s="1794"/>
      <c r="AN221" s="1794"/>
      <c r="AO221" s="1794"/>
      <c r="AP221" s="1794"/>
      <c r="AQ221" s="1794"/>
      <c r="AR221" s="1794"/>
      <c r="AS221" s="1794"/>
      <c r="AT221" s="1794"/>
      <c r="AU221" s="1794"/>
      <c r="AV221" s="1794"/>
      <c r="AW221" s="1794"/>
      <c r="AX221" s="1794"/>
      <c r="AY221" s="1794"/>
      <c r="AZ221" s="1794"/>
      <c r="BA221" s="1794"/>
      <c r="BB221" s="1794"/>
      <c r="BC221" s="1794"/>
      <c r="BD221" s="1794"/>
      <c r="BE221" s="1794"/>
      <c r="BF221" s="1794"/>
      <c r="BG221" s="968"/>
      <c r="BH221" s="968"/>
      <c r="BI221" s="968"/>
      <c r="BK221" s="1" t="b">
        <v>0</v>
      </c>
    </row>
    <row r="222" spans="1:63" ht="18.75" customHeight="1">
      <c r="F222" s="1589"/>
      <c r="G222" s="1589"/>
      <c r="H222" s="1589"/>
      <c r="I222" s="1589"/>
      <c r="J222" s="1589"/>
      <c r="K222" s="1589"/>
      <c r="L222" s="1589"/>
      <c r="M222" s="1589"/>
      <c r="N222" s="1589"/>
      <c r="O222" s="1589"/>
      <c r="P222" s="1589"/>
      <c r="Q222" s="1589"/>
      <c r="R222" s="1589"/>
      <c r="S222" s="1589"/>
      <c r="T222" s="1589"/>
      <c r="U222" s="1589"/>
      <c r="V222" s="1589"/>
      <c r="W222" s="1589"/>
      <c r="X222" s="1589"/>
      <c r="Y222" s="1589"/>
      <c r="Z222" s="1589"/>
      <c r="AA222" s="1589"/>
      <c r="AE222" s="114"/>
      <c r="AF222" s="114"/>
      <c r="AG222" s="114"/>
      <c r="AH222" s="114"/>
      <c r="AI222" s="114"/>
      <c r="AJ222" s="114"/>
      <c r="AL222" s="1795"/>
      <c r="AM222" s="1795"/>
      <c r="AN222" s="1795"/>
      <c r="AO222" s="1795"/>
      <c r="AP222" s="1795"/>
      <c r="AQ222" s="1795"/>
      <c r="AR222" s="1795"/>
      <c r="AS222" s="1795"/>
      <c r="AT222" s="1795"/>
      <c r="AU222" s="1795"/>
      <c r="AV222" s="1795"/>
      <c r="AW222" s="1795"/>
      <c r="AX222" s="1795"/>
      <c r="AY222" s="1795"/>
      <c r="AZ222" s="1795"/>
      <c r="BA222" s="1795"/>
      <c r="BB222" s="1795"/>
      <c r="BC222" s="1795"/>
      <c r="BD222" s="1795"/>
      <c r="BE222" s="1795"/>
      <c r="BF222" s="1795"/>
      <c r="BG222" s="968"/>
      <c r="BH222" s="968"/>
      <c r="BI222" s="968"/>
    </row>
    <row r="223" spans="1:63" ht="18.75" customHeight="1">
      <c r="F223" s="1589"/>
      <c r="G223" s="1589"/>
      <c r="H223" s="1589"/>
      <c r="I223" s="1589"/>
      <c r="J223" s="1589"/>
      <c r="K223" s="1589"/>
      <c r="L223" s="1589"/>
      <c r="M223" s="1589"/>
      <c r="N223" s="1589"/>
      <c r="O223" s="1589"/>
      <c r="P223" s="1589"/>
      <c r="Q223" s="1589"/>
      <c r="R223" s="1589"/>
      <c r="S223" s="1589"/>
      <c r="T223" s="1589"/>
      <c r="U223" s="1589"/>
      <c r="V223" s="1589"/>
      <c r="W223" s="1589"/>
      <c r="X223" s="1589"/>
      <c r="Y223" s="1589"/>
      <c r="Z223" s="1589"/>
      <c r="AA223" s="1589"/>
      <c r="AK223" s="1778"/>
      <c r="AL223" s="1779"/>
      <c r="AM223" s="1779"/>
      <c r="AN223" s="1779"/>
      <c r="AO223" s="1779"/>
      <c r="AP223" s="1779"/>
      <c r="AQ223" s="1779"/>
      <c r="AR223" s="1779"/>
      <c r="AS223" s="1779"/>
      <c r="AT223" s="1779"/>
      <c r="AU223" s="1779"/>
      <c r="AV223" s="1779"/>
      <c r="AW223" s="1779"/>
      <c r="AX223" s="1779"/>
      <c r="AY223" s="1779"/>
      <c r="AZ223" s="1779"/>
      <c r="BA223" s="1779"/>
      <c r="BB223" s="1779"/>
      <c r="BC223" s="1779"/>
      <c r="BD223" s="1779"/>
      <c r="BE223" s="1779"/>
      <c r="BF223" s="1780"/>
    </row>
    <row r="224" spans="1:63" ht="18.75" customHeight="1">
      <c r="F224" s="1589"/>
      <c r="G224" s="1589"/>
      <c r="H224" s="1589"/>
      <c r="I224" s="1589"/>
      <c r="J224" s="1589"/>
      <c r="K224" s="1589"/>
      <c r="L224" s="1589"/>
      <c r="M224" s="1589"/>
      <c r="N224" s="1589"/>
      <c r="O224" s="1589"/>
      <c r="P224" s="1589"/>
      <c r="Q224" s="1589"/>
      <c r="R224" s="1589"/>
      <c r="S224" s="1589"/>
      <c r="T224" s="1589"/>
      <c r="U224" s="1589"/>
      <c r="V224" s="1589"/>
      <c r="W224" s="1589"/>
      <c r="X224" s="1589"/>
      <c r="Y224" s="1589"/>
      <c r="Z224" s="1589"/>
      <c r="AA224" s="1589"/>
      <c r="AK224" s="1781"/>
      <c r="AL224" s="1782"/>
      <c r="AM224" s="1782"/>
      <c r="AN224" s="1782"/>
      <c r="AO224" s="1782"/>
      <c r="AP224" s="1782"/>
      <c r="AQ224" s="1782"/>
      <c r="AR224" s="1782"/>
      <c r="AS224" s="1782"/>
      <c r="AT224" s="1782"/>
      <c r="AU224" s="1782"/>
      <c r="AV224" s="1782"/>
      <c r="AW224" s="1782"/>
      <c r="AX224" s="1782"/>
      <c r="AY224" s="1782"/>
      <c r="AZ224" s="1782"/>
      <c r="BA224" s="1782"/>
      <c r="BB224" s="1782"/>
      <c r="BC224" s="1782"/>
      <c r="BD224" s="1782"/>
      <c r="BE224" s="1782"/>
      <c r="BF224" s="1783"/>
    </row>
    <row r="225" spans="1:58" ht="18.75" customHeight="1">
      <c r="F225" s="1589"/>
      <c r="G225" s="1589"/>
      <c r="H225" s="1589"/>
      <c r="I225" s="1589"/>
      <c r="J225" s="1589"/>
      <c r="K225" s="1589"/>
      <c r="L225" s="1589"/>
      <c r="M225" s="1589"/>
      <c r="N225" s="1589"/>
      <c r="O225" s="1589"/>
      <c r="P225" s="1589"/>
      <c r="Q225" s="1589"/>
      <c r="R225" s="1589"/>
      <c r="S225" s="1589"/>
      <c r="T225" s="1589"/>
      <c r="U225" s="1589"/>
      <c r="V225" s="1589"/>
      <c r="W225" s="1589"/>
      <c r="X225" s="1589"/>
      <c r="Y225" s="1589"/>
      <c r="Z225" s="1589"/>
      <c r="AA225" s="1589"/>
      <c r="AK225" s="1784"/>
      <c r="AL225" s="1785"/>
      <c r="AM225" s="1785"/>
      <c r="AN225" s="1785"/>
      <c r="AO225" s="1785"/>
      <c r="AP225" s="1785"/>
      <c r="AQ225" s="1785"/>
      <c r="AR225" s="1785"/>
      <c r="AS225" s="1785"/>
      <c r="AT225" s="1785"/>
      <c r="AU225" s="1785"/>
      <c r="AV225" s="1785"/>
      <c r="AW225" s="1785"/>
      <c r="AX225" s="1785"/>
      <c r="AY225" s="1785"/>
      <c r="AZ225" s="1785"/>
      <c r="BA225" s="1785"/>
      <c r="BB225" s="1785"/>
      <c r="BC225" s="1785"/>
      <c r="BD225" s="1785"/>
      <c r="BE225" s="1785"/>
      <c r="BF225" s="1786"/>
    </row>
    <row r="226" spans="1:58" ht="18.75" customHeight="1"/>
    <row r="227" spans="1:58" ht="18.75" customHeight="1"/>
    <row r="228" spans="1:58" ht="18.75" customHeight="1"/>
    <row r="229" spans="1:58" ht="18.75" customHeight="1"/>
    <row r="230" spans="1:58" ht="18.75" customHeight="1"/>
    <row r="231" spans="1:58" ht="17.25" customHeight="1">
      <c r="A231" s="137" t="s">
        <v>550</v>
      </c>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c r="AA231" s="137"/>
      <c r="AE231" s="152" t="s">
        <v>596</v>
      </c>
    </row>
    <row r="232" spans="1:58" s="2" customFormat="1" ht="17.25" customHeight="1">
      <c r="A232" s="2" t="s">
        <v>595</v>
      </c>
    </row>
    <row r="233" spans="1:58" ht="17.25" customHeight="1">
      <c r="A233" s="151"/>
      <c r="B233" s="50"/>
      <c r="C233" s="50"/>
      <c r="D233" s="50"/>
      <c r="E233" s="109"/>
      <c r="F233" s="1691" t="s">
        <v>594</v>
      </c>
      <c r="G233" s="1692"/>
      <c r="H233" s="1693"/>
      <c r="I233" s="1531" t="s">
        <v>593</v>
      </c>
      <c r="J233" s="1532"/>
      <c r="K233" s="1532"/>
      <c r="L233" s="1532"/>
      <c r="M233" s="1533"/>
      <c r="N233" s="1691" t="s">
        <v>592</v>
      </c>
      <c r="O233" s="1692"/>
      <c r="P233" s="1693"/>
      <c r="Q233" s="1691" t="s">
        <v>591</v>
      </c>
      <c r="R233" s="1692"/>
      <c r="S233" s="1692"/>
      <c r="T233" s="1692"/>
      <c r="U233" s="1693"/>
      <c r="V233" s="1691" t="s">
        <v>590</v>
      </c>
      <c r="W233" s="1692"/>
      <c r="X233" s="1692"/>
      <c r="Y233" s="1693"/>
      <c r="Z233" s="1691" t="s">
        <v>589</v>
      </c>
      <c r="AA233" s="1692"/>
      <c r="AB233" s="1692"/>
      <c r="AC233" s="1693"/>
    </row>
    <row r="234" spans="1:58" ht="17.25" customHeight="1">
      <c r="A234" s="131"/>
      <c r="E234" s="105"/>
      <c r="F234" s="1694"/>
      <c r="G234" s="1695"/>
      <c r="H234" s="1696"/>
      <c r="I234" s="1498"/>
      <c r="J234" s="1499"/>
      <c r="K234" s="1499"/>
      <c r="L234" s="1499"/>
      <c r="M234" s="1500"/>
      <c r="N234" s="1694"/>
      <c r="O234" s="1695"/>
      <c r="P234" s="1696"/>
      <c r="Q234" s="1694"/>
      <c r="R234" s="1695"/>
      <c r="S234" s="1695"/>
      <c r="T234" s="1695"/>
      <c r="U234" s="1696"/>
      <c r="V234" s="1694"/>
      <c r="W234" s="1695"/>
      <c r="X234" s="1695"/>
      <c r="Y234" s="1696"/>
      <c r="Z234" s="1694"/>
      <c r="AA234" s="1695"/>
      <c r="AB234" s="1695"/>
      <c r="AC234" s="1696"/>
    </row>
    <row r="235" spans="1:58" ht="17.25" customHeight="1">
      <c r="A235" s="131"/>
      <c r="E235" s="105"/>
      <c r="F235" s="1682"/>
      <c r="G235" s="1683"/>
      <c r="H235" s="1684"/>
      <c r="I235" s="1501"/>
      <c r="J235" s="1502"/>
      <c r="K235" s="1502"/>
      <c r="L235" s="1502"/>
      <c r="M235" s="1503"/>
      <c r="N235" s="1682"/>
      <c r="O235" s="1683"/>
      <c r="P235" s="1684"/>
      <c r="Q235" s="1682"/>
      <c r="R235" s="1683"/>
      <c r="S235" s="1683"/>
      <c r="T235" s="1683"/>
      <c r="U235" s="1684"/>
      <c r="V235" s="1682"/>
      <c r="W235" s="1683"/>
      <c r="X235" s="1683"/>
      <c r="Y235" s="1684"/>
      <c r="Z235" s="1682"/>
      <c r="AA235" s="1683"/>
      <c r="AB235" s="1683"/>
      <c r="AC235" s="1684"/>
    </row>
    <row r="236" spans="1:58" ht="17.25" customHeight="1">
      <c r="A236" s="1742" t="s">
        <v>588</v>
      </c>
      <c r="B236" s="1743"/>
      <c r="C236" s="1743"/>
      <c r="D236" s="1743"/>
      <c r="E236" s="1744"/>
      <c r="F236" s="1751"/>
      <c r="G236" s="1734"/>
      <c r="H236" s="1735"/>
      <c r="I236" s="1712"/>
      <c r="J236" s="1713"/>
      <c r="K236" s="1713"/>
      <c r="L236" s="1713"/>
      <c r="M236" s="1714"/>
      <c r="N236" s="1712"/>
      <c r="O236" s="1713"/>
      <c r="P236" s="1714"/>
      <c r="Q236" s="1712"/>
      <c r="R236" s="1713"/>
      <c r="S236" s="1713"/>
      <c r="T236" s="1713"/>
      <c r="U236" s="1714"/>
      <c r="V236" s="1712"/>
      <c r="W236" s="1713"/>
      <c r="X236" s="1713"/>
      <c r="Y236" s="1714"/>
      <c r="Z236" s="1712"/>
      <c r="AA236" s="1713"/>
      <c r="AB236" s="1713"/>
      <c r="AC236" s="1714"/>
    </row>
    <row r="237" spans="1:58" ht="17.25" customHeight="1">
      <c r="A237" s="1745"/>
      <c r="B237" s="1746"/>
      <c r="C237" s="1746"/>
      <c r="D237" s="1746"/>
      <c r="E237" s="1747"/>
      <c r="F237" s="1736"/>
      <c r="G237" s="1737"/>
      <c r="H237" s="1738"/>
      <c r="I237" s="1715"/>
      <c r="J237" s="1716"/>
      <c r="K237" s="1716"/>
      <c r="L237" s="1716"/>
      <c r="M237" s="1717"/>
      <c r="N237" s="1715"/>
      <c r="O237" s="1716"/>
      <c r="P237" s="1717"/>
      <c r="Q237" s="1715"/>
      <c r="R237" s="1716"/>
      <c r="S237" s="1716"/>
      <c r="T237" s="1716"/>
      <c r="U237" s="1717"/>
      <c r="V237" s="1715"/>
      <c r="W237" s="1716"/>
      <c r="X237" s="1716"/>
      <c r="Y237" s="1717"/>
      <c r="Z237" s="1715"/>
      <c r="AA237" s="1716"/>
      <c r="AB237" s="1716"/>
      <c r="AC237" s="1717"/>
    </row>
    <row r="238" spans="1:58" ht="17.25" customHeight="1">
      <c r="A238" s="1745"/>
      <c r="B238" s="1746"/>
      <c r="C238" s="1746"/>
      <c r="D238" s="1746"/>
      <c r="E238" s="1747"/>
      <c r="F238" s="1736"/>
      <c r="G238" s="1737"/>
      <c r="H238" s="1738"/>
      <c r="I238" s="1715"/>
      <c r="J238" s="1716"/>
      <c r="K238" s="1716"/>
      <c r="L238" s="1716"/>
      <c r="M238" s="1717"/>
      <c r="N238" s="1715"/>
      <c r="O238" s="1716"/>
      <c r="P238" s="1717"/>
      <c r="Q238" s="1715"/>
      <c r="R238" s="1716"/>
      <c r="S238" s="1716"/>
      <c r="T238" s="1716"/>
      <c r="U238" s="1717"/>
      <c r="V238" s="1715"/>
      <c r="W238" s="1716"/>
      <c r="X238" s="1716"/>
      <c r="Y238" s="1717"/>
      <c r="Z238" s="1715"/>
      <c r="AA238" s="1716"/>
      <c r="AB238" s="1716"/>
      <c r="AC238" s="1717"/>
    </row>
    <row r="239" spans="1:58" ht="17.25" customHeight="1">
      <c r="A239" s="1748"/>
      <c r="B239" s="1749"/>
      <c r="C239" s="1749"/>
      <c r="D239" s="1749"/>
      <c r="E239" s="1750"/>
      <c r="F239" s="1739"/>
      <c r="G239" s="1740"/>
      <c r="H239" s="1741"/>
      <c r="I239" s="1718"/>
      <c r="J239" s="1719"/>
      <c r="K239" s="1719"/>
      <c r="L239" s="1719"/>
      <c r="M239" s="1720"/>
      <c r="N239" s="1718"/>
      <c r="O239" s="1719"/>
      <c r="P239" s="1720"/>
      <c r="Q239" s="1718"/>
      <c r="R239" s="1719"/>
      <c r="S239" s="1719"/>
      <c r="T239" s="1719"/>
      <c r="U239" s="1720"/>
      <c r="V239" s="1718"/>
      <c r="W239" s="1719"/>
      <c r="X239" s="1719"/>
      <c r="Y239" s="1720"/>
      <c r="Z239" s="1718"/>
      <c r="AA239" s="1719"/>
      <c r="AB239" s="1719"/>
      <c r="AC239" s="1720"/>
    </row>
    <row r="240" spans="1:58" ht="17.25" customHeight="1">
      <c r="A240" s="1724" t="s">
        <v>587</v>
      </c>
      <c r="B240" s="1725"/>
      <c r="C240" s="1725"/>
      <c r="D240" s="1725"/>
      <c r="E240" s="1726"/>
      <c r="F240" s="1733"/>
      <c r="G240" s="1734"/>
      <c r="H240" s="1735"/>
      <c r="I240" s="1712"/>
      <c r="J240" s="1713"/>
      <c r="K240" s="1713"/>
      <c r="L240" s="1713"/>
      <c r="M240" s="1714"/>
      <c r="N240" s="1712"/>
      <c r="O240" s="1713"/>
      <c r="P240" s="1714"/>
      <c r="Q240" s="1712"/>
      <c r="R240" s="1713"/>
      <c r="S240" s="1713"/>
      <c r="T240" s="1713"/>
      <c r="U240" s="1714"/>
      <c r="V240" s="1712"/>
      <c r="W240" s="1713"/>
      <c r="X240" s="1713"/>
      <c r="Y240" s="1714"/>
      <c r="Z240" s="1712"/>
      <c r="AA240" s="1713"/>
      <c r="AB240" s="1713"/>
      <c r="AC240" s="1714"/>
    </row>
    <row r="241" spans="1:29" ht="17.25" customHeight="1">
      <c r="A241" s="1727"/>
      <c r="B241" s="1728"/>
      <c r="C241" s="1728"/>
      <c r="D241" s="1728"/>
      <c r="E241" s="1729"/>
      <c r="F241" s="1736"/>
      <c r="G241" s="1737"/>
      <c r="H241" s="1738"/>
      <c r="I241" s="1715"/>
      <c r="J241" s="1716"/>
      <c r="K241" s="1716"/>
      <c r="L241" s="1716"/>
      <c r="M241" s="1717"/>
      <c r="N241" s="1715"/>
      <c r="O241" s="1716"/>
      <c r="P241" s="1717"/>
      <c r="Q241" s="1715"/>
      <c r="R241" s="1716"/>
      <c r="S241" s="1716"/>
      <c r="T241" s="1716"/>
      <c r="U241" s="1717"/>
      <c r="V241" s="1715"/>
      <c r="W241" s="1716"/>
      <c r="X241" s="1716"/>
      <c r="Y241" s="1717"/>
      <c r="Z241" s="1715"/>
      <c r="AA241" s="1716"/>
      <c r="AB241" s="1716"/>
      <c r="AC241" s="1717"/>
    </row>
    <row r="242" spans="1:29" ht="17.25" customHeight="1">
      <c r="A242" s="1727"/>
      <c r="B242" s="1728"/>
      <c r="C242" s="1728"/>
      <c r="D242" s="1728"/>
      <c r="E242" s="1729"/>
      <c r="F242" s="1736"/>
      <c r="G242" s="1737"/>
      <c r="H242" s="1738"/>
      <c r="I242" s="1715"/>
      <c r="J242" s="1716"/>
      <c r="K242" s="1716"/>
      <c r="L242" s="1716"/>
      <c r="M242" s="1717"/>
      <c r="N242" s="1715"/>
      <c r="O242" s="1716"/>
      <c r="P242" s="1717"/>
      <c r="Q242" s="1715"/>
      <c r="R242" s="1716"/>
      <c r="S242" s="1716"/>
      <c r="T242" s="1716"/>
      <c r="U242" s="1717"/>
      <c r="V242" s="1715"/>
      <c r="W242" s="1716"/>
      <c r="X242" s="1716"/>
      <c r="Y242" s="1717"/>
      <c r="Z242" s="1715"/>
      <c r="AA242" s="1716"/>
      <c r="AB242" s="1716"/>
      <c r="AC242" s="1717"/>
    </row>
    <row r="243" spans="1:29" ht="17.25" customHeight="1">
      <c r="A243" s="1727"/>
      <c r="B243" s="1728"/>
      <c r="C243" s="1728"/>
      <c r="D243" s="1728"/>
      <c r="E243" s="1729"/>
      <c r="F243" s="1736"/>
      <c r="G243" s="1737"/>
      <c r="H243" s="1738"/>
      <c r="I243" s="1715"/>
      <c r="J243" s="1716"/>
      <c r="K243" s="1716"/>
      <c r="L243" s="1716"/>
      <c r="M243" s="1717"/>
      <c r="N243" s="1715"/>
      <c r="O243" s="1716"/>
      <c r="P243" s="1717"/>
      <c r="Q243" s="1715"/>
      <c r="R243" s="1716"/>
      <c r="S243" s="1716"/>
      <c r="T243" s="1716"/>
      <c r="U243" s="1717"/>
      <c r="V243" s="1715"/>
      <c r="W243" s="1716"/>
      <c r="X243" s="1716"/>
      <c r="Y243" s="1717"/>
      <c r="Z243" s="1715"/>
      <c r="AA243" s="1716"/>
      <c r="AB243" s="1716"/>
      <c r="AC243" s="1717"/>
    </row>
    <row r="244" spans="1:29" ht="17.25" customHeight="1">
      <c r="A244" s="1730"/>
      <c r="B244" s="1731"/>
      <c r="C244" s="1731"/>
      <c r="D244" s="1731"/>
      <c r="E244" s="1732"/>
      <c r="F244" s="1739"/>
      <c r="G244" s="1740"/>
      <c r="H244" s="1741"/>
      <c r="I244" s="1718"/>
      <c r="J244" s="1719"/>
      <c r="K244" s="1719"/>
      <c r="L244" s="1719"/>
      <c r="M244" s="1720"/>
      <c r="N244" s="1718"/>
      <c r="O244" s="1719"/>
      <c r="P244" s="1720"/>
      <c r="Q244" s="1718"/>
      <c r="R244" s="1719"/>
      <c r="S244" s="1719"/>
      <c r="T244" s="1719"/>
      <c r="U244" s="1720"/>
      <c r="V244" s="1718"/>
      <c r="W244" s="1719"/>
      <c r="X244" s="1719"/>
      <c r="Y244" s="1720"/>
      <c r="Z244" s="1718"/>
      <c r="AA244" s="1719"/>
      <c r="AB244" s="1719"/>
      <c r="AC244" s="1720"/>
    </row>
    <row r="245" spans="1:29" ht="17.25" customHeight="1">
      <c r="A245" s="1724" t="s">
        <v>586</v>
      </c>
      <c r="B245" s="1725"/>
      <c r="C245" s="1725"/>
      <c r="D245" s="1725"/>
      <c r="E245" s="1726"/>
      <c r="F245" s="1712"/>
      <c r="G245" s="1713"/>
      <c r="H245" s="1714"/>
      <c r="I245" s="1712"/>
      <c r="J245" s="1713"/>
      <c r="K245" s="1713"/>
      <c r="L245" s="1713"/>
      <c r="M245" s="1714"/>
      <c r="N245" s="1712"/>
      <c r="O245" s="1713"/>
      <c r="P245" s="1714"/>
      <c r="Q245" s="1712"/>
      <c r="R245" s="1713"/>
      <c r="S245" s="1713"/>
      <c r="T245" s="1713"/>
      <c r="U245" s="1714"/>
      <c r="V245" s="1712"/>
      <c r="W245" s="1713"/>
      <c r="X245" s="1713"/>
      <c r="Y245" s="1714"/>
      <c r="Z245" s="1712"/>
      <c r="AA245" s="1713"/>
      <c r="AB245" s="1713"/>
      <c r="AC245" s="1714"/>
    </row>
    <row r="246" spans="1:29" ht="17.25" customHeight="1">
      <c r="A246" s="1727"/>
      <c r="B246" s="1728"/>
      <c r="C246" s="1728"/>
      <c r="D246" s="1728"/>
      <c r="E246" s="1729"/>
      <c r="F246" s="1715"/>
      <c r="G246" s="1716"/>
      <c r="H246" s="1717"/>
      <c r="I246" s="1715"/>
      <c r="J246" s="1716"/>
      <c r="K246" s="1716"/>
      <c r="L246" s="1716"/>
      <c r="M246" s="1717"/>
      <c r="N246" s="1715"/>
      <c r="O246" s="1716"/>
      <c r="P246" s="1717"/>
      <c r="Q246" s="1715"/>
      <c r="R246" s="1716"/>
      <c r="S246" s="1716"/>
      <c r="T246" s="1716"/>
      <c r="U246" s="1717"/>
      <c r="V246" s="1715"/>
      <c r="W246" s="1716"/>
      <c r="X246" s="1716"/>
      <c r="Y246" s="1717"/>
      <c r="Z246" s="1715"/>
      <c r="AA246" s="1716"/>
      <c r="AB246" s="1716"/>
      <c r="AC246" s="1717"/>
    </row>
    <row r="247" spans="1:29" ht="17.25" customHeight="1">
      <c r="A247" s="1727"/>
      <c r="B247" s="1728"/>
      <c r="C247" s="1728"/>
      <c r="D247" s="1728"/>
      <c r="E247" s="1729"/>
      <c r="F247" s="1715"/>
      <c r="G247" s="1716"/>
      <c r="H247" s="1717"/>
      <c r="I247" s="1715"/>
      <c r="J247" s="1716"/>
      <c r="K247" s="1716"/>
      <c r="L247" s="1716"/>
      <c r="M247" s="1717"/>
      <c r="N247" s="1715"/>
      <c r="O247" s="1716"/>
      <c r="P247" s="1717"/>
      <c r="Q247" s="1715"/>
      <c r="R247" s="1716"/>
      <c r="S247" s="1716"/>
      <c r="T247" s="1716"/>
      <c r="U247" s="1717"/>
      <c r="V247" s="1715"/>
      <c r="W247" s="1716"/>
      <c r="X247" s="1716"/>
      <c r="Y247" s="1717"/>
      <c r="Z247" s="1715"/>
      <c r="AA247" s="1716"/>
      <c r="AB247" s="1716"/>
      <c r="AC247" s="1717"/>
    </row>
    <row r="248" spans="1:29" ht="17.25" customHeight="1">
      <c r="A248" s="1730"/>
      <c r="B248" s="1731"/>
      <c r="C248" s="1731"/>
      <c r="D248" s="1731"/>
      <c r="E248" s="1732"/>
      <c r="F248" s="1718"/>
      <c r="G248" s="1719"/>
      <c r="H248" s="1720"/>
      <c r="I248" s="1718"/>
      <c r="J248" s="1719"/>
      <c r="K248" s="1719"/>
      <c r="L248" s="1719"/>
      <c r="M248" s="1720"/>
      <c r="N248" s="1718"/>
      <c r="O248" s="1719"/>
      <c r="P248" s="1720"/>
      <c r="Q248" s="1718"/>
      <c r="R248" s="1719"/>
      <c r="S248" s="1719"/>
      <c r="T248" s="1719"/>
      <c r="U248" s="1720"/>
      <c r="V248" s="1718"/>
      <c r="W248" s="1719"/>
      <c r="X248" s="1719"/>
      <c r="Y248" s="1720"/>
      <c r="Z248" s="1718"/>
      <c r="AA248" s="1719"/>
      <c r="AB248" s="1719"/>
      <c r="AC248" s="1720"/>
    </row>
    <row r="249" spans="1:29" ht="17.25" customHeight="1">
      <c r="A249" s="1742" t="s">
        <v>585</v>
      </c>
      <c r="B249" s="1743"/>
      <c r="C249" s="1743"/>
      <c r="D249" s="1743"/>
      <c r="E249" s="1744"/>
      <c r="F249" s="1712"/>
      <c r="G249" s="1713"/>
      <c r="H249" s="1714"/>
      <c r="I249" s="1712"/>
      <c r="J249" s="1713"/>
      <c r="K249" s="1713"/>
      <c r="L249" s="1713"/>
      <c r="M249" s="1714"/>
      <c r="N249" s="1712"/>
      <c r="O249" s="1713"/>
      <c r="P249" s="1714"/>
      <c r="Q249" s="1712"/>
      <c r="R249" s="1713"/>
      <c r="S249" s="1713"/>
      <c r="T249" s="1713"/>
      <c r="U249" s="1714"/>
      <c r="V249" s="1712"/>
      <c r="W249" s="1713"/>
      <c r="X249" s="1713"/>
      <c r="Y249" s="1714"/>
      <c r="Z249" s="1712"/>
      <c r="AA249" s="1713"/>
      <c r="AB249" s="1713"/>
      <c r="AC249" s="1714"/>
    </row>
    <row r="250" spans="1:29" ht="17.25" customHeight="1">
      <c r="A250" s="1745"/>
      <c r="B250" s="1746"/>
      <c r="C250" s="1746"/>
      <c r="D250" s="1746"/>
      <c r="E250" s="1747"/>
      <c r="F250" s="1715"/>
      <c r="G250" s="1716"/>
      <c r="H250" s="1717"/>
      <c r="I250" s="1715"/>
      <c r="J250" s="1716"/>
      <c r="K250" s="1716"/>
      <c r="L250" s="1716"/>
      <c r="M250" s="1717"/>
      <c r="N250" s="1715"/>
      <c r="O250" s="1716"/>
      <c r="P250" s="1717"/>
      <c r="Q250" s="1715"/>
      <c r="R250" s="1716"/>
      <c r="S250" s="1716"/>
      <c r="T250" s="1716"/>
      <c r="U250" s="1717"/>
      <c r="V250" s="1715"/>
      <c r="W250" s="1716"/>
      <c r="X250" s="1716"/>
      <c r="Y250" s="1717"/>
      <c r="Z250" s="1715"/>
      <c r="AA250" s="1716"/>
      <c r="AB250" s="1716"/>
      <c r="AC250" s="1717"/>
    </row>
    <row r="251" spans="1:29" ht="17.25" customHeight="1">
      <c r="A251" s="1745"/>
      <c r="B251" s="1746"/>
      <c r="C251" s="1746"/>
      <c r="D251" s="1746"/>
      <c r="E251" s="1747"/>
      <c r="F251" s="1715"/>
      <c r="G251" s="1716"/>
      <c r="H251" s="1717"/>
      <c r="I251" s="1715"/>
      <c r="J251" s="1716"/>
      <c r="K251" s="1716"/>
      <c r="L251" s="1716"/>
      <c r="M251" s="1717"/>
      <c r="N251" s="1715"/>
      <c r="O251" s="1716"/>
      <c r="P251" s="1717"/>
      <c r="Q251" s="1715"/>
      <c r="R251" s="1716"/>
      <c r="S251" s="1716"/>
      <c r="T251" s="1716"/>
      <c r="U251" s="1717"/>
      <c r="V251" s="1715"/>
      <c r="W251" s="1716"/>
      <c r="X251" s="1716"/>
      <c r="Y251" s="1717"/>
      <c r="Z251" s="1715"/>
      <c r="AA251" s="1716"/>
      <c r="AB251" s="1716"/>
      <c r="AC251" s="1717"/>
    </row>
    <row r="252" spans="1:29" ht="17.25" customHeight="1">
      <c r="A252" s="1748"/>
      <c r="B252" s="1749"/>
      <c r="C252" s="1749"/>
      <c r="D252" s="1749"/>
      <c r="E252" s="1750"/>
      <c r="F252" s="1718"/>
      <c r="G252" s="1719"/>
      <c r="H252" s="1720"/>
      <c r="I252" s="1718"/>
      <c r="J252" s="1719"/>
      <c r="K252" s="1719"/>
      <c r="L252" s="1719"/>
      <c r="M252" s="1720"/>
      <c r="N252" s="1718"/>
      <c r="O252" s="1719"/>
      <c r="P252" s="1720"/>
      <c r="Q252" s="1718"/>
      <c r="R252" s="1719"/>
      <c r="S252" s="1719"/>
      <c r="T252" s="1719"/>
      <c r="U252" s="1720"/>
      <c r="V252" s="1718"/>
      <c r="W252" s="1719"/>
      <c r="X252" s="1719"/>
      <c r="Y252" s="1720"/>
      <c r="Z252" s="1718"/>
      <c r="AA252" s="1719"/>
      <c r="AB252" s="1719"/>
      <c r="AC252" s="1720"/>
    </row>
    <row r="253" spans="1:29" ht="17.25" customHeight="1">
      <c r="A253" s="1724" t="s">
        <v>584</v>
      </c>
      <c r="B253" s="1725"/>
      <c r="C253" s="1725"/>
      <c r="D253" s="1725"/>
      <c r="E253" s="1726"/>
      <c r="F253" s="1712"/>
      <c r="G253" s="1713"/>
      <c r="H253" s="1714"/>
      <c r="I253" s="1712"/>
      <c r="J253" s="1713"/>
      <c r="K253" s="1713"/>
      <c r="L253" s="1713"/>
      <c r="M253" s="1714"/>
      <c r="N253" s="1712"/>
      <c r="O253" s="1713"/>
      <c r="P253" s="1714"/>
      <c r="Q253" s="1712"/>
      <c r="R253" s="1713"/>
      <c r="S253" s="1713"/>
      <c r="T253" s="1713"/>
      <c r="U253" s="1714"/>
      <c r="V253" s="1712"/>
      <c r="W253" s="1713"/>
      <c r="X253" s="1713"/>
      <c r="Y253" s="1714"/>
      <c r="Z253" s="1712"/>
      <c r="AA253" s="1713"/>
      <c r="AB253" s="1713"/>
      <c r="AC253" s="1714"/>
    </row>
    <row r="254" spans="1:29" ht="17.25" customHeight="1">
      <c r="A254" s="1727"/>
      <c r="B254" s="1728"/>
      <c r="C254" s="1728"/>
      <c r="D254" s="1728"/>
      <c r="E254" s="1729"/>
      <c r="F254" s="1715"/>
      <c r="G254" s="1716"/>
      <c r="H254" s="1717"/>
      <c r="I254" s="1715"/>
      <c r="J254" s="1716"/>
      <c r="K254" s="1716"/>
      <c r="L254" s="1716"/>
      <c r="M254" s="1717"/>
      <c r="N254" s="1715"/>
      <c r="O254" s="1716"/>
      <c r="P254" s="1717"/>
      <c r="Q254" s="1715"/>
      <c r="R254" s="1716"/>
      <c r="S254" s="1716"/>
      <c r="T254" s="1716"/>
      <c r="U254" s="1717"/>
      <c r="V254" s="1715"/>
      <c r="W254" s="1716"/>
      <c r="X254" s="1716"/>
      <c r="Y254" s="1717"/>
      <c r="Z254" s="1715"/>
      <c r="AA254" s="1716"/>
      <c r="AB254" s="1716"/>
      <c r="AC254" s="1717"/>
    </row>
    <row r="255" spans="1:29" ht="17.25" customHeight="1">
      <c r="A255" s="1727"/>
      <c r="B255" s="1728"/>
      <c r="C255" s="1728"/>
      <c r="D255" s="1728"/>
      <c r="E255" s="1729"/>
      <c r="F255" s="1715"/>
      <c r="G255" s="1716"/>
      <c r="H255" s="1717"/>
      <c r="I255" s="1715"/>
      <c r="J255" s="1716"/>
      <c r="K255" s="1716"/>
      <c r="L255" s="1716"/>
      <c r="M255" s="1717"/>
      <c r="N255" s="1715"/>
      <c r="O255" s="1716"/>
      <c r="P255" s="1717"/>
      <c r="Q255" s="1715"/>
      <c r="R255" s="1716"/>
      <c r="S255" s="1716"/>
      <c r="T255" s="1716"/>
      <c r="U255" s="1717"/>
      <c r="V255" s="1715"/>
      <c r="W255" s="1716"/>
      <c r="X255" s="1716"/>
      <c r="Y255" s="1717"/>
      <c r="Z255" s="1715"/>
      <c r="AA255" s="1716"/>
      <c r="AB255" s="1716"/>
      <c r="AC255" s="1717"/>
    </row>
    <row r="256" spans="1:29" ht="17.25" customHeight="1">
      <c r="A256" s="1730"/>
      <c r="B256" s="1731"/>
      <c r="C256" s="1731"/>
      <c r="D256" s="1731"/>
      <c r="E256" s="1732"/>
      <c r="F256" s="1718"/>
      <c r="G256" s="1719"/>
      <c r="H256" s="1720"/>
      <c r="I256" s="1718"/>
      <c r="J256" s="1719"/>
      <c r="K256" s="1719"/>
      <c r="L256" s="1719"/>
      <c r="M256" s="1720"/>
      <c r="N256" s="1718"/>
      <c r="O256" s="1719"/>
      <c r="P256" s="1720"/>
      <c r="Q256" s="1718"/>
      <c r="R256" s="1719"/>
      <c r="S256" s="1719"/>
      <c r="T256" s="1719"/>
      <c r="U256" s="1720"/>
      <c r="V256" s="1718"/>
      <c r="W256" s="1719"/>
      <c r="X256" s="1719"/>
      <c r="Y256" s="1720"/>
      <c r="Z256" s="1718"/>
      <c r="AA256" s="1719"/>
      <c r="AB256" s="1719"/>
      <c r="AC256" s="1720"/>
    </row>
    <row r="257" spans="1:29" ht="17.25" customHeight="1">
      <c r="A257" s="1724" t="s">
        <v>583</v>
      </c>
      <c r="B257" s="1725"/>
      <c r="C257" s="1725"/>
      <c r="D257" s="1725"/>
      <c r="E257" s="1726"/>
      <c r="F257" s="1712"/>
      <c r="G257" s="1713"/>
      <c r="H257" s="1714"/>
      <c r="I257" s="1712"/>
      <c r="J257" s="1713"/>
      <c r="K257" s="1713"/>
      <c r="L257" s="1713"/>
      <c r="M257" s="1714"/>
      <c r="N257" s="1712"/>
      <c r="O257" s="1713"/>
      <c r="P257" s="1714"/>
      <c r="Q257" s="1712"/>
      <c r="R257" s="1713"/>
      <c r="S257" s="1713"/>
      <c r="T257" s="1713"/>
      <c r="U257" s="1714"/>
      <c r="V257" s="1712"/>
      <c r="W257" s="1713"/>
      <c r="X257" s="1713"/>
      <c r="Y257" s="1714"/>
      <c r="Z257" s="1712"/>
      <c r="AA257" s="1713"/>
      <c r="AB257" s="1713"/>
      <c r="AC257" s="1714"/>
    </row>
    <row r="258" spans="1:29" ht="17.25" customHeight="1">
      <c r="A258" s="1727"/>
      <c r="B258" s="1728"/>
      <c r="C258" s="1728"/>
      <c r="D258" s="1728"/>
      <c r="E258" s="1729"/>
      <c r="F258" s="1715"/>
      <c r="G258" s="1716"/>
      <c r="H258" s="1717"/>
      <c r="I258" s="1715"/>
      <c r="J258" s="1716"/>
      <c r="K258" s="1716"/>
      <c r="L258" s="1716"/>
      <c r="M258" s="1717"/>
      <c r="N258" s="1715"/>
      <c r="O258" s="1716"/>
      <c r="P258" s="1717"/>
      <c r="Q258" s="1715"/>
      <c r="R258" s="1716"/>
      <c r="S258" s="1716"/>
      <c r="T258" s="1716"/>
      <c r="U258" s="1717"/>
      <c r="V258" s="1715"/>
      <c r="W258" s="1716"/>
      <c r="X258" s="1716"/>
      <c r="Y258" s="1717"/>
      <c r="Z258" s="1715"/>
      <c r="AA258" s="1716"/>
      <c r="AB258" s="1716"/>
      <c r="AC258" s="1717"/>
    </row>
    <row r="259" spans="1:29" ht="17.25" customHeight="1">
      <c r="A259" s="1727"/>
      <c r="B259" s="1728"/>
      <c r="C259" s="1728"/>
      <c r="D259" s="1728"/>
      <c r="E259" s="1729"/>
      <c r="F259" s="1715"/>
      <c r="G259" s="1716"/>
      <c r="H259" s="1717"/>
      <c r="I259" s="1715"/>
      <c r="J259" s="1716"/>
      <c r="K259" s="1716"/>
      <c r="L259" s="1716"/>
      <c r="M259" s="1717"/>
      <c r="N259" s="1715"/>
      <c r="O259" s="1716"/>
      <c r="P259" s="1717"/>
      <c r="Q259" s="1715"/>
      <c r="R259" s="1716"/>
      <c r="S259" s="1716"/>
      <c r="T259" s="1716"/>
      <c r="U259" s="1717"/>
      <c r="V259" s="1715"/>
      <c r="W259" s="1716"/>
      <c r="X259" s="1716"/>
      <c r="Y259" s="1717"/>
      <c r="Z259" s="1715"/>
      <c r="AA259" s="1716"/>
      <c r="AB259" s="1716"/>
      <c r="AC259" s="1717"/>
    </row>
    <row r="260" spans="1:29" ht="17.25" customHeight="1">
      <c r="A260" s="1730"/>
      <c r="B260" s="1731"/>
      <c r="C260" s="1731"/>
      <c r="D260" s="1731"/>
      <c r="E260" s="1732"/>
      <c r="F260" s="1718"/>
      <c r="G260" s="1719"/>
      <c r="H260" s="1720"/>
      <c r="I260" s="1718"/>
      <c r="J260" s="1719"/>
      <c r="K260" s="1719"/>
      <c r="L260" s="1719"/>
      <c r="M260" s="1720"/>
      <c r="N260" s="1718"/>
      <c r="O260" s="1719"/>
      <c r="P260" s="1720"/>
      <c r="Q260" s="1718"/>
      <c r="R260" s="1719"/>
      <c r="S260" s="1719"/>
      <c r="T260" s="1719"/>
      <c r="U260" s="1720"/>
      <c r="V260" s="1718"/>
      <c r="W260" s="1719"/>
      <c r="X260" s="1719"/>
      <c r="Y260" s="1720"/>
      <c r="Z260" s="1718"/>
      <c r="AA260" s="1719"/>
      <c r="AB260" s="1719"/>
      <c r="AC260" s="1720"/>
    </row>
    <row r="261" spans="1:29" ht="17.25" customHeight="1">
      <c r="A261" s="1724" t="s">
        <v>582</v>
      </c>
      <c r="B261" s="1725"/>
      <c r="C261" s="1725"/>
      <c r="D261" s="1725"/>
      <c r="E261" s="1726"/>
      <c r="F261" s="1712"/>
      <c r="G261" s="1713"/>
      <c r="H261" s="1714"/>
      <c r="I261" s="1712"/>
      <c r="J261" s="1713"/>
      <c r="K261" s="1713"/>
      <c r="L261" s="1713"/>
      <c r="M261" s="1714"/>
      <c r="N261" s="1712"/>
      <c r="O261" s="1713"/>
      <c r="P261" s="1714"/>
      <c r="Q261" s="1712"/>
      <c r="R261" s="1713"/>
      <c r="S261" s="1713"/>
      <c r="T261" s="1713"/>
      <c r="U261" s="1714"/>
      <c r="V261" s="1712"/>
      <c r="W261" s="1713"/>
      <c r="X261" s="1713"/>
      <c r="Y261" s="1714"/>
      <c r="Z261" s="1712"/>
      <c r="AA261" s="1713"/>
      <c r="AB261" s="1713"/>
      <c r="AC261" s="1714"/>
    </row>
    <row r="262" spans="1:29" ht="17.25" customHeight="1">
      <c r="A262" s="1727"/>
      <c r="B262" s="1728"/>
      <c r="C262" s="1728"/>
      <c r="D262" s="1728"/>
      <c r="E262" s="1729"/>
      <c r="F262" s="1715"/>
      <c r="G262" s="1716"/>
      <c r="H262" s="1717"/>
      <c r="I262" s="1715"/>
      <c r="J262" s="1716"/>
      <c r="K262" s="1716"/>
      <c r="L262" s="1716"/>
      <c r="M262" s="1717"/>
      <c r="N262" s="1715"/>
      <c r="O262" s="1716"/>
      <c r="P262" s="1717"/>
      <c r="Q262" s="1715"/>
      <c r="R262" s="1716"/>
      <c r="S262" s="1716"/>
      <c r="T262" s="1716"/>
      <c r="U262" s="1717"/>
      <c r="V262" s="1715"/>
      <c r="W262" s="1716"/>
      <c r="X262" s="1716"/>
      <c r="Y262" s="1717"/>
      <c r="Z262" s="1715"/>
      <c r="AA262" s="1716"/>
      <c r="AB262" s="1716"/>
      <c r="AC262" s="1717"/>
    </row>
    <row r="263" spans="1:29" ht="17.25" customHeight="1">
      <c r="A263" s="1727"/>
      <c r="B263" s="1728"/>
      <c r="C263" s="1728"/>
      <c r="D263" s="1728"/>
      <c r="E263" s="1729"/>
      <c r="F263" s="1715"/>
      <c r="G263" s="1716"/>
      <c r="H263" s="1717"/>
      <c r="I263" s="1715"/>
      <c r="J263" s="1716"/>
      <c r="K263" s="1716"/>
      <c r="L263" s="1716"/>
      <c r="M263" s="1717"/>
      <c r="N263" s="1715"/>
      <c r="O263" s="1716"/>
      <c r="P263" s="1717"/>
      <c r="Q263" s="1715"/>
      <c r="R263" s="1716"/>
      <c r="S263" s="1716"/>
      <c r="T263" s="1716"/>
      <c r="U263" s="1717"/>
      <c r="V263" s="1715"/>
      <c r="W263" s="1716"/>
      <c r="X263" s="1716"/>
      <c r="Y263" s="1717"/>
      <c r="Z263" s="1715"/>
      <c r="AA263" s="1716"/>
      <c r="AB263" s="1716"/>
      <c r="AC263" s="1717"/>
    </row>
    <row r="264" spans="1:29" ht="17.25" customHeight="1">
      <c r="A264" s="1730"/>
      <c r="B264" s="1731"/>
      <c r="C264" s="1731"/>
      <c r="D264" s="1731"/>
      <c r="E264" s="1732"/>
      <c r="F264" s="1718"/>
      <c r="G264" s="1719"/>
      <c r="H264" s="1720"/>
      <c r="I264" s="1718"/>
      <c r="J264" s="1719"/>
      <c r="K264" s="1719"/>
      <c r="L264" s="1719"/>
      <c r="M264" s="1720"/>
      <c r="N264" s="1718"/>
      <c r="O264" s="1719"/>
      <c r="P264" s="1720"/>
      <c r="Q264" s="1718"/>
      <c r="R264" s="1719"/>
      <c r="S264" s="1719"/>
      <c r="T264" s="1719"/>
      <c r="U264" s="1720"/>
      <c r="V264" s="1718"/>
      <c r="W264" s="1719"/>
      <c r="X264" s="1719"/>
      <c r="Y264" s="1720"/>
      <c r="Z264" s="1718"/>
      <c r="AA264" s="1719"/>
      <c r="AB264" s="1719"/>
      <c r="AC264" s="1720"/>
    </row>
    <row r="265" spans="1:29" ht="17.25" customHeight="1">
      <c r="A265" s="1742" t="s">
        <v>581</v>
      </c>
      <c r="B265" s="1743"/>
      <c r="C265" s="1743"/>
      <c r="D265" s="1743"/>
      <c r="E265" s="1744"/>
      <c r="F265" s="1712"/>
      <c r="G265" s="1713"/>
      <c r="H265" s="1714"/>
      <c r="I265" s="1712"/>
      <c r="J265" s="1713"/>
      <c r="K265" s="1713"/>
      <c r="L265" s="1713"/>
      <c r="M265" s="1714"/>
      <c r="N265" s="1712"/>
      <c r="O265" s="1713"/>
      <c r="P265" s="1714"/>
      <c r="Q265" s="1712"/>
      <c r="R265" s="1713"/>
      <c r="S265" s="1713"/>
      <c r="T265" s="1713"/>
      <c r="U265" s="1714"/>
      <c r="V265" s="1712"/>
      <c r="W265" s="1713"/>
      <c r="X265" s="1713"/>
      <c r="Y265" s="1714"/>
      <c r="Z265" s="1712"/>
      <c r="AA265" s="1713"/>
      <c r="AB265" s="1713"/>
      <c r="AC265" s="1714"/>
    </row>
    <row r="266" spans="1:29" ht="17.25" customHeight="1">
      <c r="A266" s="1745"/>
      <c r="B266" s="1746"/>
      <c r="C266" s="1746"/>
      <c r="D266" s="1746"/>
      <c r="E266" s="1747"/>
      <c r="F266" s="1715"/>
      <c r="G266" s="1716"/>
      <c r="H266" s="1717"/>
      <c r="I266" s="1715"/>
      <c r="J266" s="1716"/>
      <c r="K266" s="1716"/>
      <c r="L266" s="1716"/>
      <c r="M266" s="1717"/>
      <c r="N266" s="1715"/>
      <c r="O266" s="1716"/>
      <c r="P266" s="1717"/>
      <c r="Q266" s="1715"/>
      <c r="R266" s="1716"/>
      <c r="S266" s="1716"/>
      <c r="T266" s="1716"/>
      <c r="U266" s="1717"/>
      <c r="V266" s="1715"/>
      <c r="W266" s="1716"/>
      <c r="X266" s="1716"/>
      <c r="Y266" s="1717"/>
      <c r="Z266" s="1715"/>
      <c r="AA266" s="1716"/>
      <c r="AB266" s="1716"/>
      <c r="AC266" s="1717"/>
    </row>
    <row r="267" spans="1:29" ht="17.25" customHeight="1">
      <c r="A267" s="1745"/>
      <c r="B267" s="1746"/>
      <c r="C267" s="1746"/>
      <c r="D267" s="1746"/>
      <c r="E267" s="1747"/>
      <c r="F267" s="1715"/>
      <c r="G267" s="1716"/>
      <c r="H267" s="1717"/>
      <c r="I267" s="1715"/>
      <c r="J267" s="1716"/>
      <c r="K267" s="1716"/>
      <c r="L267" s="1716"/>
      <c r="M267" s="1717"/>
      <c r="N267" s="1715"/>
      <c r="O267" s="1716"/>
      <c r="P267" s="1717"/>
      <c r="Q267" s="1715"/>
      <c r="R267" s="1716"/>
      <c r="S267" s="1716"/>
      <c r="T267" s="1716"/>
      <c r="U267" s="1717"/>
      <c r="V267" s="1715"/>
      <c r="W267" s="1716"/>
      <c r="X267" s="1716"/>
      <c r="Y267" s="1717"/>
      <c r="Z267" s="1715"/>
      <c r="AA267" s="1716"/>
      <c r="AB267" s="1716"/>
      <c r="AC267" s="1717"/>
    </row>
    <row r="268" spans="1:29" ht="17.25" customHeight="1">
      <c r="A268" s="1748"/>
      <c r="B268" s="1749"/>
      <c r="C268" s="1749"/>
      <c r="D268" s="1749"/>
      <c r="E268" s="1750"/>
      <c r="F268" s="1718"/>
      <c r="G268" s="1719"/>
      <c r="H268" s="1720"/>
      <c r="I268" s="1718"/>
      <c r="J268" s="1719"/>
      <c r="K268" s="1719"/>
      <c r="L268" s="1719"/>
      <c r="M268" s="1720"/>
      <c r="N268" s="1718"/>
      <c r="O268" s="1719"/>
      <c r="P268" s="1720"/>
      <c r="Q268" s="1718"/>
      <c r="R268" s="1719"/>
      <c r="S268" s="1719"/>
      <c r="T268" s="1719"/>
      <c r="U268" s="1720"/>
      <c r="V268" s="1718"/>
      <c r="W268" s="1719"/>
      <c r="X268" s="1719"/>
      <c r="Y268" s="1720"/>
      <c r="Z268" s="1718"/>
      <c r="AA268" s="1719"/>
      <c r="AB268" s="1719"/>
      <c r="AC268" s="1720"/>
    </row>
    <row r="269" spans="1:29" ht="17.25" customHeight="1">
      <c r="A269" s="1742" t="s">
        <v>580</v>
      </c>
      <c r="B269" s="1743"/>
      <c r="C269" s="1743"/>
      <c r="D269" s="1743"/>
      <c r="E269" s="1744"/>
      <c r="F269" s="1712"/>
      <c r="G269" s="1713"/>
      <c r="H269" s="1714"/>
      <c r="I269" s="1712"/>
      <c r="J269" s="1713"/>
      <c r="K269" s="1713"/>
      <c r="L269" s="1713"/>
      <c r="M269" s="1714"/>
      <c r="N269" s="1712"/>
      <c r="O269" s="1713"/>
      <c r="P269" s="1714"/>
      <c r="Q269" s="1712"/>
      <c r="R269" s="1713"/>
      <c r="S269" s="1713"/>
      <c r="T269" s="1713"/>
      <c r="U269" s="1714"/>
      <c r="V269" s="1712"/>
      <c r="W269" s="1713"/>
      <c r="X269" s="1713"/>
      <c r="Y269" s="1714"/>
      <c r="Z269" s="1712"/>
      <c r="AA269" s="1713"/>
      <c r="AB269" s="1713"/>
      <c r="AC269" s="1714"/>
    </row>
    <row r="270" spans="1:29" ht="17.25" customHeight="1">
      <c r="A270" s="1745"/>
      <c r="B270" s="1746"/>
      <c r="C270" s="1746"/>
      <c r="D270" s="1746"/>
      <c r="E270" s="1747"/>
      <c r="F270" s="1715"/>
      <c r="G270" s="1716"/>
      <c r="H270" s="1717"/>
      <c r="I270" s="1715"/>
      <c r="J270" s="1716"/>
      <c r="K270" s="1716"/>
      <c r="L270" s="1716"/>
      <c r="M270" s="1717"/>
      <c r="N270" s="1715"/>
      <c r="O270" s="1716"/>
      <c r="P270" s="1717"/>
      <c r="Q270" s="1715"/>
      <c r="R270" s="1716"/>
      <c r="S270" s="1716"/>
      <c r="T270" s="1716"/>
      <c r="U270" s="1717"/>
      <c r="V270" s="1715"/>
      <c r="W270" s="1716"/>
      <c r="X270" s="1716"/>
      <c r="Y270" s="1717"/>
      <c r="Z270" s="1715"/>
      <c r="AA270" s="1716"/>
      <c r="AB270" s="1716"/>
      <c r="AC270" s="1717"/>
    </row>
    <row r="271" spans="1:29" ht="17.25" customHeight="1">
      <c r="A271" s="1745"/>
      <c r="B271" s="1746"/>
      <c r="C271" s="1746"/>
      <c r="D271" s="1746"/>
      <c r="E271" s="1747"/>
      <c r="F271" s="1715"/>
      <c r="G271" s="1716"/>
      <c r="H271" s="1717"/>
      <c r="I271" s="1715"/>
      <c r="J271" s="1716"/>
      <c r="K271" s="1716"/>
      <c r="L271" s="1716"/>
      <c r="M271" s="1717"/>
      <c r="N271" s="1715"/>
      <c r="O271" s="1716"/>
      <c r="P271" s="1717"/>
      <c r="Q271" s="1715"/>
      <c r="R271" s="1716"/>
      <c r="S271" s="1716"/>
      <c r="T271" s="1716"/>
      <c r="U271" s="1717"/>
      <c r="V271" s="1715"/>
      <c r="W271" s="1716"/>
      <c r="X271" s="1716"/>
      <c r="Y271" s="1717"/>
      <c r="Z271" s="1715"/>
      <c r="AA271" s="1716"/>
      <c r="AB271" s="1716"/>
      <c r="AC271" s="1717"/>
    </row>
    <row r="272" spans="1:29" ht="17.25" customHeight="1">
      <c r="A272" s="1748"/>
      <c r="B272" s="1749"/>
      <c r="C272" s="1749"/>
      <c r="D272" s="1749"/>
      <c r="E272" s="1750"/>
      <c r="F272" s="1718"/>
      <c r="G272" s="1719"/>
      <c r="H272" s="1720"/>
      <c r="I272" s="1718"/>
      <c r="J272" s="1719"/>
      <c r="K272" s="1719"/>
      <c r="L272" s="1719"/>
      <c r="M272" s="1720"/>
      <c r="N272" s="1718"/>
      <c r="O272" s="1719"/>
      <c r="P272" s="1720"/>
      <c r="Q272" s="1718"/>
      <c r="R272" s="1719"/>
      <c r="S272" s="1719"/>
      <c r="T272" s="1719"/>
      <c r="U272" s="1720"/>
      <c r="V272" s="1718"/>
      <c r="W272" s="1719"/>
      <c r="X272" s="1719"/>
      <c r="Y272" s="1720"/>
      <c r="Z272" s="1718"/>
      <c r="AA272" s="1719"/>
      <c r="AB272" s="1719"/>
      <c r="AC272" s="1720"/>
    </row>
    <row r="273" spans="1:29" ht="17.25" customHeight="1">
      <c r="A273" s="1724" t="s">
        <v>674</v>
      </c>
      <c r="B273" s="1725"/>
      <c r="C273" s="1725"/>
      <c r="D273" s="1725"/>
      <c r="E273" s="1726"/>
      <c r="F273" s="1712"/>
      <c r="G273" s="1713"/>
      <c r="H273" s="1714"/>
      <c r="I273" s="1712"/>
      <c r="J273" s="1713"/>
      <c r="K273" s="1713"/>
      <c r="L273" s="1713"/>
      <c r="M273" s="1714"/>
      <c r="N273" s="1712"/>
      <c r="O273" s="1713"/>
      <c r="P273" s="1714"/>
      <c r="Q273" s="1712"/>
      <c r="R273" s="1713"/>
      <c r="S273" s="1713"/>
      <c r="T273" s="1713"/>
      <c r="U273" s="1714"/>
      <c r="V273" s="1712"/>
      <c r="W273" s="1713"/>
      <c r="X273" s="1713"/>
      <c r="Y273" s="1714"/>
      <c r="Z273" s="1712"/>
      <c r="AA273" s="1713"/>
      <c r="AB273" s="1713"/>
      <c r="AC273" s="1714"/>
    </row>
    <row r="274" spans="1:29" ht="17.25" customHeight="1">
      <c r="A274" s="1727"/>
      <c r="B274" s="1728"/>
      <c r="C274" s="1728"/>
      <c r="D274" s="1728"/>
      <c r="E274" s="1729"/>
      <c r="F274" s="1715"/>
      <c r="G274" s="1716"/>
      <c r="H274" s="1717"/>
      <c r="I274" s="1715"/>
      <c r="J274" s="1716"/>
      <c r="K274" s="1716"/>
      <c r="L274" s="1716"/>
      <c r="M274" s="1717"/>
      <c r="N274" s="1715"/>
      <c r="O274" s="1716"/>
      <c r="P274" s="1717"/>
      <c r="Q274" s="1715"/>
      <c r="R274" s="1716"/>
      <c r="S274" s="1716"/>
      <c r="T274" s="1716"/>
      <c r="U274" s="1717"/>
      <c r="V274" s="1715"/>
      <c r="W274" s="1716"/>
      <c r="X274" s="1716"/>
      <c r="Y274" s="1717"/>
      <c r="Z274" s="1715"/>
      <c r="AA274" s="1716"/>
      <c r="AB274" s="1716"/>
      <c r="AC274" s="1717"/>
    </row>
    <row r="275" spans="1:29" ht="17.25" customHeight="1">
      <c r="A275" s="1727"/>
      <c r="B275" s="1728"/>
      <c r="C275" s="1728"/>
      <c r="D275" s="1728"/>
      <c r="E275" s="1729"/>
      <c r="F275" s="1715"/>
      <c r="G275" s="1716"/>
      <c r="H275" s="1717"/>
      <c r="I275" s="1715"/>
      <c r="J275" s="1716"/>
      <c r="K275" s="1716"/>
      <c r="L275" s="1716"/>
      <c r="M275" s="1717"/>
      <c r="N275" s="1715"/>
      <c r="O275" s="1716"/>
      <c r="P275" s="1717"/>
      <c r="Q275" s="1715"/>
      <c r="R275" s="1716"/>
      <c r="S275" s="1716"/>
      <c r="T275" s="1716"/>
      <c r="U275" s="1717"/>
      <c r="V275" s="1715"/>
      <c r="W275" s="1716"/>
      <c r="X275" s="1716"/>
      <c r="Y275" s="1717"/>
      <c r="Z275" s="1715"/>
      <c r="AA275" s="1716"/>
      <c r="AB275" s="1716"/>
      <c r="AC275" s="1717"/>
    </row>
    <row r="276" spans="1:29" ht="17.25" customHeight="1">
      <c r="A276" s="1727"/>
      <c r="B276" s="1728"/>
      <c r="C276" s="1728"/>
      <c r="D276" s="1728"/>
      <c r="E276" s="1729"/>
      <c r="F276" s="1715"/>
      <c r="G276" s="1716"/>
      <c r="H276" s="1717"/>
      <c r="I276" s="1715"/>
      <c r="J276" s="1716"/>
      <c r="K276" s="1716"/>
      <c r="L276" s="1716"/>
      <c r="M276" s="1717"/>
      <c r="N276" s="1715"/>
      <c r="O276" s="1716"/>
      <c r="P276" s="1717"/>
      <c r="Q276" s="1715"/>
      <c r="R276" s="1716"/>
      <c r="S276" s="1716"/>
      <c r="T276" s="1716"/>
      <c r="U276" s="1717"/>
      <c r="V276" s="1715"/>
      <c r="W276" s="1716"/>
      <c r="X276" s="1716"/>
      <c r="Y276" s="1717"/>
      <c r="Z276" s="1715"/>
      <c r="AA276" s="1716"/>
      <c r="AB276" s="1716"/>
      <c r="AC276" s="1717"/>
    </row>
    <row r="277" spans="1:29" ht="17.25" customHeight="1">
      <c r="A277" s="1730"/>
      <c r="B277" s="1731"/>
      <c r="C277" s="1731"/>
      <c r="D277" s="1731"/>
      <c r="E277" s="1732"/>
      <c r="F277" s="1718"/>
      <c r="G277" s="1719"/>
      <c r="H277" s="1720"/>
      <c r="I277" s="1718"/>
      <c r="J277" s="1719"/>
      <c r="K277" s="1719"/>
      <c r="L277" s="1719"/>
      <c r="M277" s="1720"/>
      <c r="N277" s="1718"/>
      <c r="O277" s="1719"/>
      <c r="P277" s="1720"/>
      <c r="Q277" s="1718"/>
      <c r="R277" s="1719"/>
      <c r="S277" s="1719"/>
      <c r="T277" s="1719"/>
      <c r="U277" s="1720"/>
      <c r="V277" s="1718"/>
      <c r="W277" s="1719"/>
      <c r="X277" s="1719"/>
      <c r="Y277" s="1720"/>
      <c r="Z277" s="1718"/>
      <c r="AA277" s="1719"/>
      <c r="AB277" s="1719"/>
      <c r="AC277" s="1720"/>
    </row>
    <row r="278" spans="1:29" ht="17.25" customHeight="1">
      <c r="A278" s="1754" t="s">
        <v>579</v>
      </c>
      <c r="B278" s="1755"/>
      <c r="C278" s="1755"/>
      <c r="D278" s="1755"/>
      <c r="E278" s="1756"/>
      <c r="F278" s="1763"/>
      <c r="G278" s="1722"/>
      <c r="H278" s="1722"/>
      <c r="I278" s="1722"/>
      <c r="J278" s="1722"/>
      <c r="K278" s="1722"/>
      <c r="L278" s="1722"/>
      <c r="M278" s="1722"/>
      <c r="N278" s="1722"/>
      <c r="O278" s="1722"/>
      <c r="P278" s="1722"/>
      <c r="Q278" s="1722"/>
      <c r="R278" s="1722"/>
      <c r="S278" s="1722"/>
      <c r="T278" s="1722"/>
      <c r="U278" s="1722"/>
      <c r="V278" s="1722"/>
      <c r="W278" s="1722"/>
      <c r="X278" s="1722"/>
      <c r="Y278" s="1722"/>
      <c r="Z278" s="1722"/>
      <c r="AA278" s="1722"/>
      <c r="AB278" s="1722"/>
      <c r="AC278" s="1752"/>
    </row>
    <row r="279" spans="1:29" ht="17.25" customHeight="1">
      <c r="A279" s="1757"/>
      <c r="B279" s="1758"/>
      <c r="C279" s="1758"/>
      <c r="D279" s="1758"/>
      <c r="E279" s="1759"/>
      <c r="F279" s="1715"/>
      <c r="G279" s="1716"/>
      <c r="H279" s="1716"/>
      <c r="I279" s="1716"/>
      <c r="J279" s="1716"/>
      <c r="K279" s="1716"/>
      <c r="L279" s="1716"/>
      <c r="M279" s="1716"/>
      <c r="N279" s="1716"/>
      <c r="O279" s="1716"/>
      <c r="P279" s="1716"/>
      <c r="Q279" s="1716"/>
      <c r="R279" s="1716"/>
      <c r="S279" s="1716"/>
      <c r="T279" s="1716"/>
      <c r="U279" s="1716"/>
      <c r="V279" s="1716"/>
      <c r="W279" s="1716"/>
      <c r="X279" s="1716"/>
      <c r="Y279" s="1716"/>
      <c r="Z279" s="1716"/>
      <c r="AA279" s="1716"/>
      <c r="AB279" s="1716"/>
      <c r="AC279" s="1717"/>
    </row>
    <row r="280" spans="1:29" ht="17.25" customHeight="1">
      <c r="A280" s="1760"/>
      <c r="B280" s="1761"/>
      <c r="C280" s="1761"/>
      <c r="D280" s="1761"/>
      <c r="E280" s="1762"/>
      <c r="F280" s="1718"/>
      <c r="G280" s="1753"/>
      <c r="H280" s="1753"/>
      <c r="I280" s="1753"/>
      <c r="J280" s="1753"/>
      <c r="K280" s="1753"/>
      <c r="L280" s="1753"/>
      <c r="M280" s="1753"/>
      <c r="N280" s="1753"/>
      <c r="O280" s="1753"/>
      <c r="P280" s="1753"/>
      <c r="Q280" s="1753"/>
      <c r="R280" s="1753"/>
      <c r="S280" s="1753"/>
      <c r="T280" s="1753"/>
      <c r="U280" s="1753"/>
      <c r="V280" s="1753"/>
      <c r="W280" s="1753"/>
      <c r="X280" s="1753"/>
      <c r="Y280" s="1753"/>
      <c r="Z280" s="1753"/>
      <c r="AA280" s="1753"/>
      <c r="AB280" s="1753"/>
      <c r="AC280" s="1720"/>
    </row>
    <row r="281" spans="1:29" ht="18.75" customHeight="1">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4"/>
    </row>
    <row r="282" spans="1:29">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4"/>
    </row>
  </sheetData>
  <sheetProtection selectLockedCells="1"/>
  <mergeCells count="173">
    <mergeCell ref="A9:AB11"/>
    <mergeCell ref="AL221:BF222"/>
    <mergeCell ref="F215:AA225"/>
    <mergeCell ref="Z240:AC244"/>
    <mergeCell ref="Z245:AC248"/>
    <mergeCell ref="V245:Y248"/>
    <mergeCell ref="Q240:U244"/>
    <mergeCell ref="V240:Y244"/>
    <mergeCell ref="Q245:U248"/>
    <mergeCell ref="A240:E244"/>
    <mergeCell ref="F240:H244"/>
    <mergeCell ref="I240:M244"/>
    <mergeCell ref="N240:P244"/>
    <mergeCell ref="A245:E248"/>
    <mergeCell ref="F245:H248"/>
    <mergeCell ref="A236:E239"/>
    <mergeCell ref="F236:H239"/>
    <mergeCell ref="I236:M239"/>
    <mergeCell ref="N236:P239"/>
    <mergeCell ref="N233:P235"/>
    <mergeCell ref="Q233:U235"/>
    <mergeCell ref="V233:Y235"/>
    <mergeCell ref="Z233:AC235"/>
    <mergeCell ref="Q236:U239"/>
    <mergeCell ref="Z278:AC280"/>
    <mergeCell ref="Z269:AC272"/>
    <mergeCell ref="Z273:AC277"/>
    <mergeCell ref="V265:Y268"/>
    <mergeCell ref="Z265:AC268"/>
    <mergeCell ref="V249:Y252"/>
    <mergeCell ref="V261:Y264"/>
    <mergeCell ref="V278:Y280"/>
    <mergeCell ref="Q269:U272"/>
    <mergeCell ref="V269:Y272"/>
    <mergeCell ref="Q273:U277"/>
    <mergeCell ref="V273:Y277"/>
    <mergeCell ref="Q278:U280"/>
    <mergeCell ref="Z261:AC264"/>
    <mergeCell ref="V253:Y256"/>
    <mergeCell ref="Z249:AC252"/>
    <mergeCell ref="Q249:U252"/>
    <mergeCell ref="Q257:U260"/>
    <mergeCell ref="V257:Y260"/>
    <mergeCell ref="Z257:AC260"/>
    <mergeCell ref="Z253:AC256"/>
    <mergeCell ref="Q253:U256"/>
    <mergeCell ref="A273:E277"/>
    <mergeCell ref="F273:H277"/>
    <mergeCell ref="I273:M277"/>
    <mergeCell ref="N273:P277"/>
    <mergeCell ref="A278:E280"/>
    <mergeCell ref="F278:H280"/>
    <mergeCell ref="I278:M280"/>
    <mergeCell ref="N278:P280"/>
    <mergeCell ref="A269:E272"/>
    <mergeCell ref="F269:H272"/>
    <mergeCell ref="I269:M272"/>
    <mergeCell ref="N269:P272"/>
    <mergeCell ref="A253:E256"/>
    <mergeCell ref="F253:H256"/>
    <mergeCell ref="I253:M256"/>
    <mergeCell ref="N253:P256"/>
    <mergeCell ref="A261:E264"/>
    <mergeCell ref="F261:H264"/>
    <mergeCell ref="I261:M264"/>
    <mergeCell ref="N261:P264"/>
    <mergeCell ref="A257:E260"/>
    <mergeCell ref="F257:H260"/>
    <mergeCell ref="I257:M260"/>
    <mergeCell ref="N257:P260"/>
    <mergeCell ref="I116:AB117"/>
    <mergeCell ref="I154:AC155"/>
    <mergeCell ref="I126:AB127"/>
    <mergeCell ref="H96:AB97"/>
    <mergeCell ref="L205:R205"/>
    <mergeCell ref="S199:AA199"/>
    <mergeCell ref="G48:J50"/>
    <mergeCell ref="A48:F50"/>
    <mergeCell ref="A265:E268"/>
    <mergeCell ref="F265:H268"/>
    <mergeCell ref="I265:M268"/>
    <mergeCell ref="N265:P268"/>
    <mergeCell ref="Q265:U268"/>
    <mergeCell ref="Q261:U264"/>
    <mergeCell ref="A249:E252"/>
    <mergeCell ref="F249:H252"/>
    <mergeCell ref="I249:M252"/>
    <mergeCell ref="N249:P252"/>
    <mergeCell ref="I245:M248"/>
    <mergeCell ref="N245:P248"/>
    <mergeCell ref="V236:Y239"/>
    <mergeCell ref="Z236:AC239"/>
    <mergeCell ref="F233:H235"/>
    <mergeCell ref="I233:M235"/>
    <mergeCell ref="K207:Q207"/>
    <mergeCell ref="T207:Z207"/>
    <mergeCell ref="I30:N30"/>
    <mergeCell ref="O42:AB42"/>
    <mergeCell ref="K206:Q206"/>
    <mergeCell ref="T206:Z206"/>
    <mergeCell ref="H58:AC58"/>
    <mergeCell ref="H66:AC66"/>
    <mergeCell ref="I135:AB136"/>
    <mergeCell ref="I144:AB145"/>
    <mergeCell ref="H151:AC151"/>
    <mergeCell ref="F188:AA188"/>
    <mergeCell ref="H186:AC186"/>
    <mergeCell ref="H168:AB168"/>
    <mergeCell ref="H105:AB106"/>
    <mergeCell ref="H103:AB103"/>
    <mergeCell ref="H114:AC114"/>
    <mergeCell ref="H160:AB160"/>
    <mergeCell ref="F194:AB194"/>
    <mergeCell ref="I171:AC172"/>
    <mergeCell ref="H124:AB124"/>
    <mergeCell ref="H142:AB142"/>
    <mergeCell ref="H133:AB133"/>
    <mergeCell ref="H87:AB88"/>
    <mergeCell ref="H85:AB85"/>
    <mergeCell ref="H94:AB94"/>
    <mergeCell ref="B17:Q18"/>
    <mergeCell ref="H75:AC75"/>
    <mergeCell ref="AK19:AO19"/>
    <mergeCell ref="S19:AA19"/>
    <mergeCell ref="I28:N28"/>
    <mergeCell ref="I25:N25"/>
    <mergeCell ref="I26:N26"/>
    <mergeCell ref="I27:N27"/>
    <mergeCell ref="I29:N29"/>
    <mergeCell ref="A47:F47"/>
    <mergeCell ref="V48:AB48"/>
    <mergeCell ref="V49:AB49"/>
    <mergeCell ref="H77:AB78"/>
    <mergeCell ref="Q47:U47"/>
    <mergeCell ref="K47:P47"/>
    <mergeCell ref="V47:AB47"/>
    <mergeCell ref="V50:AB50"/>
    <mergeCell ref="Q48:U50"/>
    <mergeCell ref="K48:P50"/>
    <mergeCell ref="AK200:AR200"/>
    <mergeCell ref="AK201:AO201"/>
    <mergeCell ref="AK202:BB202"/>
    <mergeCell ref="AK204:AO204"/>
    <mergeCell ref="AK196:AQ196"/>
    <mergeCell ref="AK203:AO203"/>
    <mergeCell ref="AK199:AS199"/>
    <mergeCell ref="I163:AC164"/>
    <mergeCell ref="F193:AB193"/>
    <mergeCell ref="I179:AC180"/>
    <mergeCell ref="AK214:BB214"/>
    <mergeCell ref="AK216:AO216"/>
    <mergeCell ref="AK215:AR215"/>
    <mergeCell ref="AK212:AO212"/>
    <mergeCell ref="AK219:BA219"/>
    <mergeCell ref="AK223:BF225"/>
    <mergeCell ref="AK218:BA218"/>
    <mergeCell ref="H176:AB176"/>
    <mergeCell ref="K210:Q210"/>
    <mergeCell ref="K208:Q208"/>
    <mergeCell ref="K213:AA213"/>
    <mergeCell ref="K212:AA212"/>
    <mergeCell ref="AK208:BB208"/>
    <mergeCell ref="AK209:AR209"/>
    <mergeCell ref="AK210:AO210"/>
    <mergeCell ref="T210:Z210"/>
    <mergeCell ref="AK206:AO206"/>
    <mergeCell ref="S196:U196"/>
    <mergeCell ref="T208:Z208"/>
    <mergeCell ref="K209:Q209"/>
    <mergeCell ref="T209:Z209"/>
    <mergeCell ref="N200:U200"/>
    <mergeCell ref="J202:AA202"/>
    <mergeCell ref="AK205:AQ205"/>
  </mergeCells>
  <phoneticPr fontId="2"/>
  <dataValidations disablePrompts="1" count="1">
    <dataValidation imeMode="off" allowBlank="1" showInputMessage="1" showErrorMessage="1" sqref="AK201:AO201 AK203:AO204 AK210:AO210 AK216:AO216" xr:uid="{00000000-0002-0000-1400-000000000000}"/>
  </dataValidations>
  <hyperlinks>
    <hyperlink ref="Q1:T1" location="作業メニュー!A1" display="作業メニュー" xr:uid="{00000000-0004-0000-1400-000000000000}"/>
  </hyperlinks>
  <printOptions horizontalCentered="1"/>
  <pageMargins left="0.74803149606299213" right="0.35433070866141736" top="0.70866141732283472" bottom="0.35433070866141736" header="0.51181102362204722" footer="0.27559055118110237"/>
  <pageSetup paperSize="9" scale="85" orientation="portrait" r:id="rId1"/>
  <headerFooter alignWithMargins="0">
    <oddFooter>&amp;R210101</oddFooter>
  </headerFooter>
  <rowBreaks count="5" manualBreakCount="5">
    <brk id="51" max="28" man="1"/>
    <brk id="97" max="28" man="1"/>
    <brk id="145" max="28" man="1"/>
    <brk id="189" max="16383" man="1"/>
    <brk id="230"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print="0" autoLine="0" autoPict="0">
                <anchor moveWithCells="1">
                  <from>
                    <xdr:col>35</xdr:col>
                    <xdr:colOff>209550</xdr:colOff>
                    <xdr:row>206</xdr:row>
                    <xdr:rowOff>0</xdr:rowOff>
                  </from>
                  <to>
                    <xdr:col>42</xdr:col>
                    <xdr:colOff>133350</xdr:colOff>
                    <xdr:row>206</xdr:row>
                    <xdr:rowOff>219075</xdr:rowOff>
                  </to>
                </anchor>
              </controlPr>
            </control>
          </mc:Choice>
        </mc:AlternateContent>
        <mc:AlternateContent xmlns:mc="http://schemas.openxmlformats.org/markup-compatibility/2006">
          <mc:Choice Requires="x14">
            <control shapeId="14338" r:id="rId5" name="Drop Down 2">
              <controlPr defaultSize="0" print="0" autoLine="0" autoPict="0">
                <anchor moveWithCells="1">
                  <from>
                    <xdr:col>35</xdr:col>
                    <xdr:colOff>209550</xdr:colOff>
                    <xdr:row>211</xdr:row>
                    <xdr:rowOff>209550</xdr:rowOff>
                  </from>
                  <to>
                    <xdr:col>42</xdr:col>
                    <xdr:colOff>133350</xdr:colOff>
                    <xdr:row>212</xdr:row>
                    <xdr:rowOff>200025</xdr:rowOff>
                  </to>
                </anchor>
              </controlPr>
            </control>
          </mc:Choice>
        </mc:AlternateContent>
        <mc:AlternateContent xmlns:mc="http://schemas.openxmlformats.org/markup-compatibility/2006">
          <mc:Choice Requires="x14">
            <control shapeId="14339" r:id="rId6" name="Drop Down 3">
              <controlPr defaultSize="0" print="0" autoLine="0" autoPict="0">
                <anchor moveWithCells="1">
                  <from>
                    <xdr:col>35</xdr:col>
                    <xdr:colOff>209550</xdr:colOff>
                    <xdr:row>205</xdr:row>
                    <xdr:rowOff>19050</xdr:rowOff>
                  </from>
                  <to>
                    <xdr:col>42</xdr:col>
                    <xdr:colOff>133350</xdr:colOff>
                    <xdr:row>206</xdr:row>
                    <xdr:rowOff>0</xdr:rowOff>
                  </to>
                </anchor>
              </controlPr>
            </control>
          </mc:Choice>
        </mc:AlternateContent>
        <mc:AlternateContent xmlns:mc="http://schemas.openxmlformats.org/markup-compatibility/2006">
          <mc:Choice Requires="x14">
            <control shapeId="14340" r:id="rId7" name="Drop Down 4">
              <controlPr defaultSize="0" print="0" autoLine="0" autoPict="0">
                <anchor moveWithCells="1">
                  <from>
                    <xdr:col>35</xdr:col>
                    <xdr:colOff>209550</xdr:colOff>
                    <xdr:row>211</xdr:row>
                    <xdr:rowOff>0</xdr:rowOff>
                  </from>
                  <to>
                    <xdr:col>42</xdr:col>
                    <xdr:colOff>133350</xdr:colOff>
                    <xdr:row>211</xdr:row>
                    <xdr:rowOff>209550</xdr:rowOff>
                  </to>
                </anchor>
              </controlPr>
            </control>
          </mc:Choice>
        </mc:AlternateContent>
        <mc:AlternateContent xmlns:mc="http://schemas.openxmlformats.org/markup-compatibility/2006">
          <mc:Choice Requires="x14">
            <control shapeId="14341" r:id="rId8" name="Drop Down 5">
              <controlPr defaultSize="0" print="0" autoLine="0" autoPict="0">
                <anchor moveWithCells="1">
                  <from>
                    <xdr:col>31</xdr:col>
                    <xdr:colOff>95250</xdr:colOff>
                    <xdr:row>43</xdr:row>
                    <xdr:rowOff>76200</xdr:rowOff>
                  </from>
                  <to>
                    <xdr:col>39</xdr:col>
                    <xdr:colOff>104775</xdr:colOff>
                    <xdr:row>44</xdr:row>
                    <xdr:rowOff>66675</xdr:rowOff>
                  </to>
                </anchor>
              </controlPr>
            </control>
          </mc:Choice>
        </mc:AlternateContent>
        <mc:AlternateContent xmlns:mc="http://schemas.openxmlformats.org/markup-compatibility/2006">
          <mc:Choice Requires="x14">
            <control shapeId="14346" r:id="rId9" name="Check Box 10">
              <controlPr defaultSize="0" autoFill="0" autoLine="0" autoPict="0">
                <anchor moveWithCells="1">
                  <from>
                    <xdr:col>36</xdr:col>
                    <xdr:colOff>9525</xdr:colOff>
                    <xdr:row>219</xdr:row>
                    <xdr:rowOff>219075</xdr:rowOff>
                  </from>
                  <to>
                    <xdr:col>37</xdr:col>
                    <xdr:colOff>104775</xdr:colOff>
                    <xdr:row>220</xdr:row>
                    <xdr:rowOff>228600</xdr:rowOff>
                  </to>
                </anchor>
              </controlPr>
            </control>
          </mc:Choice>
        </mc:AlternateContent>
        <mc:AlternateContent xmlns:mc="http://schemas.openxmlformats.org/markup-compatibility/2006">
          <mc:Choice Requires="x14">
            <control shapeId="14347" r:id="rId10" name="Check Box 11">
              <controlPr defaultSize="0" autoFill="0" autoLine="0" autoPict="0">
                <anchor moveWithCells="1">
                  <from>
                    <xdr:col>30</xdr:col>
                    <xdr:colOff>9525</xdr:colOff>
                    <xdr:row>23</xdr:row>
                    <xdr:rowOff>180975</xdr:rowOff>
                  </from>
                  <to>
                    <xdr:col>35</xdr:col>
                    <xdr:colOff>142875</xdr:colOff>
                    <xdr:row>25</xdr:row>
                    <xdr:rowOff>9525</xdr:rowOff>
                  </to>
                </anchor>
              </controlPr>
            </control>
          </mc:Choice>
        </mc:AlternateContent>
        <mc:AlternateContent xmlns:mc="http://schemas.openxmlformats.org/markup-compatibility/2006">
          <mc:Choice Requires="x14">
            <control shapeId="14348" r:id="rId11" name="Check Box 12">
              <controlPr defaultSize="0" autoFill="0" autoLine="0" autoPict="0">
                <anchor moveWithCells="1">
                  <from>
                    <xdr:col>30</xdr:col>
                    <xdr:colOff>9525</xdr:colOff>
                    <xdr:row>25</xdr:row>
                    <xdr:rowOff>180975</xdr:rowOff>
                  </from>
                  <to>
                    <xdr:col>35</xdr:col>
                    <xdr:colOff>142875</xdr:colOff>
                    <xdr:row>27</xdr:row>
                    <xdr:rowOff>9525</xdr:rowOff>
                  </to>
                </anchor>
              </controlPr>
            </control>
          </mc:Choice>
        </mc:AlternateContent>
        <mc:AlternateContent xmlns:mc="http://schemas.openxmlformats.org/markup-compatibility/2006">
          <mc:Choice Requires="x14">
            <control shapeId="14349" r:id="rId12" name="Check Box 13">
              <controlPr defaultSize="0" autoFill="0" autoLine="0" autoPict="0">
                <anchor moveWithCells="1">
                  <from>
                    <xdr:col>30</xdr:col>
                    <xdr:colOff>9525</xdr:colOff>
                    <xdr:row>27</xdr:row>
                    <xdr:rowOff>180975</xdr:rowOff>
                  </from>
                  <to>
                    <xdr:col>35</xdr:col>
                    <xdr:colOff>142875</xdr:colOff>
                    <xdr:row>29</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pageSetUpPr fitToPage="1"/>
  </sheetPr>
  <dimension ref="A1:AR302"/>
  <sheetViews>
    <sheetView showGridLines="0" zoomScale="85" zoomScaleNormal="85" workbookViewId="0">
      <selection activeCell="Q1" sqref="Q1"/>
    </sheetView>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14" customFormat="1" ht="38.25" customHeight="1" thickBot="1">
      <c r="A1" s="13" t="s">
        <v>43</v>
      </c>
      <c r="Q1" s="12" t="s">
        <v>66</v>
      </c>
      <c r="R1" s="12"/>
      <c r="S1" s="12"/>
      <c r="T1" s="12"/>
      <c r="AE1" s="74" t="s">
        <v>565</v>
      </c>
    </row>
    <row r="2" spans="1:31" ht="12" customHeight="1" thickTop="1">
      <c r="A2" s="72"/>
    </row>
    <row r="3" spans="1:31" s="84" customFormat="1" ht="12" customHeight="1">
      <c r="B3" s="207" t="s">
        <v>2280</v>
      </c>
      <c r="C3" s="207"/>
      <c r="D3" s="207"/>
      <c r="E3" s="207"/>
      <c r="AD3" s="1"/>
    </row>
    <row r="4" spans="1:31" s="84" customFormat="1" ht="30.75" customHeight="1">
      <c r="B4" s="206" t="s">
        <v>804</v>
      </c>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D4" s="1"/>
    </row>
    <row r="5" spans="1:31" s="84" customFormat="1">
      <c r="AD5" s="1"/>
    </row>
    <row r="6" spans="1:31" s="84" customFormat="1">
      <c r="M6" s="85"/>
      <c r="N6" s="85" t="s">
        <v>803</v>
      </c>
      <c r="O6" s="85"/>
      <c r="P6" s="85"/>
      <c r="Q6" s="85"/>
      <c r="AD6" s="1"/>
    </row>
    <row r="7" spans="1:31" s="84" customFormat="1">
      <c r="AD7" s="1"/>
    </row>
    <row r="8" spans="1:31" s="84" customFormat="1" ht="18.95" customHeight="1">
      <c r="C8" s="1803" t="s">
        <v>3014</v>
      </c>
      <c r="D8" s="1803"/>
      <c r="E8" s="1803"/>
      <c r="F8" s="1803"/>
      <c r="G8" s="1803"/>
      <c r="H8" s="1803"/>
      <c r="I8" s="1803"/>
      <c r="J8" s="1803"/>
      <c r="K8" s="1803"/>
      <c r="L8" s="1803"/>
      <c r="M8" s="1803"/>
      <c r="N8" s="1803"/>
      <c r="O8" s="1803"/>
      <c r="P8" s="1803"/>
      <c r="Q8" s="1803"/>
      <c r="R8" s="1803"/>
      <c r="S8" s="1803"/>
      <c r="T8" s="1803"/>
      <c r="U8" s="1803"/>
      <c r="V8" s="1803"/>
      <c r="W8" s="1803"/>
      <c r="X8" s="1803"/>
      <c r="Y8" s="1803"/>
      <c r="Z8" s="1803"/>
      <c r="AD8" s="1"/>
    </row>
    <row r="9" spans="1:31" s="84" customFormat="1" ht="18.95" customHeight="1">
      <c r="C9" s="1803"/>
      <c r="D9" s="1803"/>
      <c r="E9" s="1803"/>
      <c r="F9" s="1803"/>
      <c r="G9" s="1803"/>
      <c r="H9" s="1803"/>
      <c r="I9" s="1803"/>
      <c r="J9" s="1803"/>
      <c r="K9" s="1803"/>
      <c r="L9" s="1803"/>
      <c r="M9" s="1803"/>
      <c r="N9" s="1803"/>
      <c r="O9" s="1803"/>
      <c r="P9" s="1803"/>
      <c r="Q9" s="1803"/>
      <c r="R9" s="1803"/>
      <c r="S9" s="1803"/>
      <c r="T9" s="1803"/>
      <c r="U9" s="1803"/>
      <c r="V9" s="1803"/>
      <c r="W9" s="1803"/>
      <c r="X9" s="1803"/>
      <c r="Y9" s="1803"/>
      <c r="Z9" s="1803"/>
      <c r="AD9" s="1"/>
    </row>
    <row r="10" spans="1:31" s="84" customFormat="1" ht="18.95" customHeight="1">
      <c r="C10" s="191"/>
      <c r="AD10" s="1"/>
    </row>
    <row r="11" spans="1:31" s="84" customFormat="1" ht="18.95" customHeight="1">
      <c r="C11" s="191"/>
      <c r="AD11" s="1"/>
    </row>
    <row r="12" spans="1:31" s="84" customFormat="1" ht="18.95" customHeight="1">
      <c r="C12" s="191"/>
      <c r="AD12" s="1"/>
    </row>
    <row r="13" spans="1:31" s="84" customFormat="1" ht="18.75" customHeight="1">
      <c r="C13" s="191"/>
      <c r="AD13" s="1"/>
    </row>
    <row r="14" spans="1:31" ht="19.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4.75" customHeight="1">
      <c r="A15" s="2"/>
      <c r="B15" s="1526" t="str">
        <f>IF('確認申請書（建築）入力'!$M$4=0,"",'確認申請書（建築）入力'!$M$4)</f>
        <v>指定確認検査機関
　株式会社東日本住宅評価センター　様</v>
      </c>
      <c r="C15" s="1526"/>
      <c r="D15" s="1526"/>
      <c r="E15" s="1526"/>
      <c r="F15" s="1526"/>
      <c r="G15" s="1526"/>
      <c r="H15" s="1526"/>
      <c r="I15" s="1526"/>
      <c r="J15" s="1526"/>
      <c r="K15" s="1526"/>
      <c r="L15" s="1526"/>
      <c r="M15" s="1526"/>
      <c r="N15" s="1526"/>
      <c r="O15" s="1526"/>
      <c r="P15" s="1526"/>
      <c r="Q15" s="1526"/>
      <c r="R15" s="2"/>
      <c r="S15" s="2"/>
      <c r="T15" s="2"/>
      <c r="U15" s="2"/>
      <c r="V15" s="2"/>
      <c r="W15" s="2"/>
      <c r="X15" s="2"/>
      <c r="Y15" s="2"/>
      <c r="Z15" s="2"/>
      <c r="AA15" s="2"/>
    </row>
    <row r="16" spans="1:31" ht="22.5" customHeight="1">
      <c r="A16" s="2"/>
      <c r="B16" s="1526"/>
      <c r="C16" s="1526"/>
      <c r="D16" s="1526"/>
      <c r="E16" s="1526"/>
      <c r="F16" s="1526"/>
      <c r="G16" s="1526"/>
      <c r="H16" s="1526"/>
      <c r="I16" s="1526"/>
      <c r="J16" s="1526"/>
      <c r="K16" s="1526"/>
      <c r="L16" s="1526"/>
      <c r="M16" s="1526"/>
      <c r="N16" s="1526"/>
      <c r="O16" s="1526"/>
      <c r="P16" s="1526"/>
      <c r="Q16" s="1526"/>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44" ht="18.75" customHeight="1">
      <c r="A18" s="2"/>
      <c r="B18" s="2"/>
      <c r="C18" s="2"/>
      <c r="D18" s="2"/>
      <c r="E18" s="2"/>
      <c r="F18" s="2"/>
      <c r="G18" s="2"/>
      <c r="H18" s="2"/>
      <c r="I18" s="2"/>
      <c r="J18" s="2"/>
      <c r="K18" s="2"/>
      <c r="L18" s="2"/>
      <c r="M18" s="2"/>
      <c r="N18" s="2"/>
      <c r="O18" s="2"/>
      <c r="P18" s="2"/>
      <c r="Q18" s="2"/>
      <c r="R18" s="2"/>
      <c r="S18" s="2"/>
      <c r="T18" s="2"/>
      <c r="U18" s="1807" t="s">
        <v>2937</v>
      </c>
      <c r="V18" s="1807"/>
      <c r="W18" s="1807"/>
      <c r="X18" s="1807"/>
      <c r="Y18" s="1807"/>
      <c r="Z18" s="1807"/>
      <c r="AA18" s="1807"/>
      <c r="AH18" s="124"/>
    </row>
    <row r="19" spans="1:44" ht="18.75" customHeight="1">
      <c r="A19" s="2"/>
      <c r="B19" s="2"/>
      <c r="C19" s="2"/>
      <c r="D19" s="2"/>
      <c r="E19" s="2"/>
      <c r="F19" s="2"/>
      <c r="G19" s="2"/>
      <c r="H19" s="2"/>
      <c r="I19" s="2"/>
      <c r="J19" s="2"/>
      <c r="K19" s="2"/>
      <c r="L19" s="2"/>
      <c r="M19" s="2"/>
      <c r="N19" s="2"/>
      <c r="O19" s="2"/>
      <c r="P19" s="2"/>
      <c r="Q19" s="2"/>
      <c r="R19" s="2"/>
      <c r="AH19" s="3"/>
      <c r="AI19" s="3"/>
      <c r="AM19" s="3"/>
      <c r="AN19" s="1799"/>
      <c r="AO19" s="1799"/>
      <c r="AP19" s="1799"/>
      <c r="AQ19" s="1799"/>
      <c r="AR19" s="1799"/>
    </row>
    <row r="20" spans="1:44" ht="18.75" customHeight="1">
      <c r="A20" s="2"/>
      <c r="B20" s="2"/>
      <c r="C20" s="2"/>
      <c r="D20" s="2"/>
      <c r="E20" s="2"/>
      <c r="F20" s="2"/>
      <c r="G20" s="2"/>
      <c r="H20" s="2"/>
      <c r="I20" s="2"/>
      <c r="J20" s="2"/>
      <c r="K20" s="2"/>
      <c r="L20" s="2"/>
      <c r="M20" s="2"/>
      <c r="N20" s="2"/>
      <c r="O20" s="2"/>
      <c r="P20" s="2"/>
      <c r="Q20" s="2"/>
      <c r="R20" s="2"/>
      <c r="S20" s="2"/>
      <c r="T20" s="2"/>
      <c r="U20" s="2"/>
      <c r="AH20" s="114"/>
    </row>
    <row r="21" spans="1:44" ht="13.5" customHeight="1">
      <c r="A21" s="2"/>
      <c r="B21" s="2"/>
      <c r="C21" s="2"/>
      <c r="D21" s="2"/>
      <c r="E21" s="2"/>
      <c r="F21" s="2"/>
      <c r="G21" s="2"/>
      <c r="H21" s="2"/>
      <c r="I21" s="2"/>
      <c r="J21" s="2"/>
      <c r="K21" s="2"/>
      <c r="L21" s="2"/>
      <c r="M21" s="2"/>
      <c r="N21" s="2"/>
      <c r="O21" s="2"/>
      <c r="P21" s="2"/>
      <c r="Q21" s="2"/>
      <c r="R21" s="2"/>
      <c r="S21" s="2"/>
      <c r="T21" s="2"/>
      <c r="U21" s="2"/>
      <c r="V21" s="2"/>
      <c r="W21" s="2"/>
      <c r="X21" s="2"/>
      <c r="AA21" s="2"/>
    </row>
    <row r="22" spans="1:44" ht="13.5" customHeight="1">
      <c r="A22" s="2"/>
      <c r="B22" s="2"/>
      <c r="C22" s="2"/>
      <c r="D22" s="2"/>
      <c r="E22" s="2"/>
      <c r="F22" s="2"/>
      <c r="G22" s="2"/>
      <c r="H22" s="2"/>
      <c r="I22" s="2"/>
      <c r="J22" s="2"/>
      <c r="K22" s="2"/>
      <c r="L22" s="2"/>
      <c r="M22" s="2"/>
      <c r="N22" s="2"/>
      <c r="O22" s="2"/>
      <c r="P22" s="2"/>
      <c r="Q22" s="2"/>
      <c r="R22" s="2"/>
      <c r="S22" s="2"/>
      <c r="T22" s="2"/>
      <c r="U22" s="2"/>
      <c r="V22" s="2"/>
      <c r="W22" s="2"/>
      <c r="X22" s="2"/>
      <c r="AA22" s="2"/>
    </row>
    <row r="23" spans="1:44" ht="18.75" customHeight="1">
      <c r="A23" s="2"/>
      <c r="B23" s="2"/>
      <c r="C23" s="2"/>
      <c r="D23" s="2"/>
      <c r="E23" s="2"/>
      <c r="F23" s="2"/>
      <c r="G23" s="2"/>
      <c r="H23" s="2"/>
      <c r="I23" s="2"/>
      <c r="J23" s="2"/>
      <c r="K23" s="2"/>
      <c r="L23" s="2"/>
      <c r="M23" s="2"/>
      <c r="N23" s="2"/>
      <c r="O23" s="2"/>
      <c r="P23" s="2"/>
      <c r="Q23" s="2"/>
      <c r="R23" s="2"/>
      <c r="S23" s="2"/>
      <c r="T23" s="2"/>
      <c r="U23" s="2"/>
      <c r="V23" s="2"/>
      <c r="W23" s="2"/>
      <c r="X23" s="2"/>
      <c r="AA23" s="2"/>
    </row>
    <row r="24" spans="1:44" ht="18.75" customHeight="1">
      <c r="A24" s="2"/>
      <c r="B24" s="2"/>
      <c r="C24" s="2"/>
      <c r="D24" s="2"/>
      <c r="E24" s="2"/>
      <c r="F24" s="2"/>
      <c r="G24" s="2"/>
      <c r="H24" s="2"/>
      <c r="I24" s="2"/>
      <c r="K24" s="2"/>
      <c r="L24" s="2"/>
      <c r="M24" s="2"/>
      <c r="N24" s="2"/>
      <c r="O24" s="2"/>
      <c r="P24" s="2" t="str">
        <f>IF(項目一覧!$C$183=0,"",項目一覧!$C$183)</f>
        <v/>
      </c>
      <c r="Q24" s="2"/>
      <c r="R24" s="2"/>
      <c r="S24" s="2"/>
      <c r="T24" s="2"/>
      <c r="U24" s="2"/>
      <c r="V24" s="2"/>
      <c r="W24" s="2"/>
      <c r="X24" s="2"/>
    </row>
    <row r="25" spans="1:44" ht="18.75" customHeight="1">
      <c r="A25" s="2"/>
      <c r="B25" s="2"/>
      <c r="C25" s="2"/>
      <c r="D25" s="2"/>
      <c r="E25" s="2"/>
      <c r="F25" s="2"/>
      <c r="G25" s="2"/>
      <c r="H25" s="2"/>
      <c r="I25" s="2"/>
      <c r="J25" s="2" t="s">
        <v>445</v>
      </c>
      <c r="K25" s="2"/>
      <c r="L25" s="2"/>
      <c r="M25" s="2"/>
      <c r="N25" s="2"/>
      <c r="O25" s="2"/>
      <c r="P25" s="2" t="str">
        <f>IF(項目一覧!$C$4=0,"",項目一覧!$C$4)</f>
        <v/>
      </c>
      <c r="Q25" s="59"/>
      <c r="R25" s="59"/>
      <c r="S25" s="59"/>
      <c r="T25" s="59"/>
      <c r="U25" s="59"/>
      <c r="V25" s="59"/>
      <c r="W25" s="59"/>
      <c r="X25" s="59"/>
      <c r="Y25" s="59"/>
      <c r="Z25" s="59"/>
      <c r="AA25" s="2"/>
    </row>
    <row r="26" spans="1:44" ht="18.75" customHeight="1">
      <c r="A26" s="2"/>
      <c r="B26" s="2"/>
      <c r="C26" s="2"/>
      <c r="D26" s="2"/>
      <c r="E26" s="2"/>
      <c r="F26" s="2"/>
      <c r="G26" s="2"/>
      <c r="H26" s="2"/>
      <c r="I26" s="2"/>
      <c r="J26" s="2"/>
      <c r="K26" s="2"/>
      <c r="L26" s="2"/>
      <c r="M26" s="2"/>
      <c r="N26" s="2"/>
      <c r="O26" s="2"/>
      <c r="P26" s="59"/>
      <c r="Q26" s="59"/>
      <c r="R26" s="59"/>
      <c r="S26" s="59"/>
      <c r="T26" s="59"/>
      <c r="U26" s="59"/>
      <c r="V26" s="59"/>
      <c r="W26" s="59"/>
      <c r="X26" s="59"/>
      <c r="Y26" s="59"/>
      <c r="Z26" s="59"/>
      <c r="AA26" s="59"/>
    </row>
    <row r="27" spans="1:44" ht="18.75" customHeight="1">
      <c r="A27" s="2"/>
      <c r="B27" s="2"/>
      <c r="C27" s="2"/>
      <c r="D27" s="2"/>
      <c r="E27" s="2"/>
      <c r="F27" s="2"/>
      <c r="G27" s="2"/>
      <c r="H27" s="2"/>
      <c r="I27" s="2"/>
      <c r="J27" s="2"/>
      <c r="K27" s="2"/>
      <c r="L27" s="2"/>
      <c r="M27" s="2"/>
      <c r="N27" s="2"/>
      <c r="O27" s="2"/>
      <c r="P27" s="59"/>
      <c r="Q27" s="59"/>
      <c r="R27" s="59"/>
      <c r="S27" s="59"/>
      <c r="T27" s="59"/>
      <c r="U27" s="59"/>
      <c r="V27" s="59"/>
      <c r="W27" s="59"/>
      <c r="X27" s="59"/>
      <c r="Y27" s="59"/>
      <c r="Z27" s="59"/>
      <c r="AA27" s="59"/>
    </row>
    <row r="28" spans="1:44" ht="13.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44" ht="18.75" customHeight="1">
      <c r="A29" s="2"/>
      <c r="B29" s="2"/>
      <c r="C29" s="2"/>
      <c r="D29" s="2"/>
      <c r="E29" s="2"/>
      <c r="F29" s="2"/>
      <c r="G29" s="2"/>
      <c r="H29" s="2"/>
      <c r="I29" s="2"/>
      <c r="J29" s="2"/>
      <c r="K29" s="2"/>
      <c r="L29" s="2"/>
      <c r="M29" s="2"/>
      <c r="N29" s="2"/>
      <c r="O29" s="2"/>
      <c r="P29" s="1806"/>
      <c r="Q29" s="1806"/>
      <c r="R29" s="1806"/>
      <c r="S29" s="1806"/>
      <c r="T29" s="1806"/>
      <c r="U29" s="1806"/>
      <c r="V29" s="1806"/>
      <c r="W29" s="1806"/>
      <c r="X29" s="1806"/>
      <c r="Y29" s="1806"/>
      <c r="Z29" s="1806"/>
      <c r="AA29" s="1806"/>
    </row>
    <row r="30" spans="1:44" ht="18.75" customHeight="1">
      <c r="A30" s="2"/>
      <c r="B30" s="2"/>
      <c r="C30" s="2"/>
      <c r="D30" s="2"/>
      <c r="E30" s="2"/>
      <c r="F30" s="2"/>
      <c r="G30" s="2"/>
      <c r="H30" s="2"/>
      <c r="I30" s="2"/>
      <c r="J30" s="2"/>
      <c r="K30" s="2"/>
      <c r="L30" s="2"/>
      <c r="M30" s="2"/>
      <c r="N30" s="2"/>
      <c r="O30" s="2"/>
      <c r="P30" s="1806"/>
      <c r="Q30" s="1806"/>
      <c r="R30" s="1806"/>
      <c r="S30" s="1806"/>
      <c r="T30" s="1806"/>
      <c r="U30" s="1806"/>
      <c r="V30" s="1806"/>
      <c r="W30" s="1806"/>
      <c r="X30" s="1806"/>
      <c r="Y30" s="1806"/>
      <c r="Z30" s="1806"/>
      <c r="AA30" s="1806"/>
    </row>
    <row r="31" spans="1:44" ht="18.75" customHeight="1">
      <c r="A31" s="2"/>
      <c r="B31" s="2"/>
      <c r="C31" s="2"/>
      <c r="D31" s="2"/>
      <c r="E31" s="2"/>
      <c r="F31" s="2"/>
      <c r="G31" s="2"/>
      <c r="H31" s="2"/>
      <c r="I31" s="2"/>
      <c r="J31" s="2"/>
      <c r="K31" s="2"/>
      <c r="L31" s="2"/>
      <c r="M31" s="2"/>
      <c r="N31" s="2"/>
      <c r="O31" s="2"/>
      <c r="P31" s="59"/>
      <c r="Q31" s="59"/>
      <c r="R31" s="59"/>
      <c r="S31" s="59"/>
      <c r="T31" s="59"/>
      <c r="U31" s="59"/>
      <c r="V31" s="59"/>
      <c r="W31" s="59"/>
      <c r="X31" s="59"/>
      <c r="Y31" s="59"/>
      <c r="Z31" s="59"/>
      <c r="AA31" s="59"/>
    </row>
    <row r="32" spans="1:44" ht="18.75" customHeight="1">
      <c r="A32" s="2"/>
      <c r="B32" s="2"/>
      <c r="C32" s="2"/>
      <c r="D32" s="2"/>
      <c r="E32" s="2"/>
      <c r="F32" s="2"/>
      <c r="G32" s="2"/>
      <c r="H32" s="2"/>
      <c r="I32" s="2"/>
      <c r="J32" s="2"/>
      <c r="K32" s="2"/>
      <c r="L32" s="2"/>
      <c r="M32" s="2"/>
      <c r="N32" s="2"/>
      <c r="O32" s="2"/>
      <c r="P32" s="59"/>
      <c r="Q32" s="59"/>
      <c r="R32" s="59"/>
      <c r="S32" s="59"/>
      <c r="T32" s="59"/>
      <c r="U32" s="59"/>
      <c r="V32" s="59"/>
      <c r="W32" s="59"/>
      <c r="X32" s="59"/>
      <c r="Y32" s="59"/>
      <c r="Z32" s="59"/>
      <c r="AA32" s="59"/>
    </row>
    <row r="33" spans="1:30" ht="18.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30" ht="18.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30" ht="18.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30"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30" ht="26.25" customHeight="1">
      <c r="A37" s="2"/>
      <c r="B37" s="1509" t="s">
        <v>443</v>
      </c>
      <c r="C37" s="1510"/>
      <c r="D37" s="1510"/>
      <c r="E37" s="1510"/>
      <c r="F37" s="1510"/>
      <c r="G37" s="1510"/>
      <c r="H37" s="1511"/>
      <c r="I37" s="1509" t="s">
        <v>441</v>
      </c>
      <c r="J37" s="1510"/>
      <c r="K37" s="1510"/>
      <c r="L37" s="1510"/>
      <c r="M37" s="1510"/>
      <c r="N37" s="1510"/>
      <c r="O37" s="1510"/>
      <c r="P37" s="1510"/>
      <c r="Q37" s="1510"/>
      <c r="R37" s="1510"/>
      <c r="S37" s="1510"/>
      <c r="T37" s="1511"/>
      <c r="U37" s="1509" t="s">
        <v>440</v>
      </c>
      <c r="V37" s="1510"/>
      <c r="W37" s="1510"/>
      <c r="X37" s="1510"/>
      <c r="Y37" s="1510"/>
      <c r="Z37" s="1510"/>
      <c r="AA37" s="1510"/>
      <c r="AB37" s="1511"/>
      <c r="AC37" s="2"/>
    </row>
    <row r="38" spans="1:30" ht="33" customHeight="1">
      <c r="A38" s="2"/>
      <c r="B38" s="1506"/>
      <c r="C38" s="1507"/>
      <c r="D38" s="1507"/>
      <c r="E38" s="1507"/>
      <c r="F38" s="1507"/>
      <c r="G38" s="1507"/>
      <c r="H38" s="1508"/>
      <c r="I38" s="1531" t="s">
        <v>439</v>
      </c>
      <c r="J38" s="1532"/>
      <c r="K38" s="1532"/>
      <c r="L38" s="1532"/>
      <c r="M38" s="1532"/>
      <c r="N38" s="1532"/>
      <c r="O38" s="1532"/>
      <c r="P38" s="1532"/>
      <c r="Q38" s="1532"/>
      <c r="R38" s="1532"/>
      <c r="S38" s="1532"/>
      <c r="T38" s="1533"/>
      <c r="U38" s="1509" t="s">
        <v>2943</v>
      </c>
      <c r="V38" s="1510"/>
      <c r="W38" s="1510"/>
      <c r="X38" s="1510"/>
      <c r="Y38" s="1510"/>
      <c r="Z38" s="1510"/>
      <c r="AA38" s="1510"/>
      <c r="AB38" s="1511"/>
      <c r="AC38" s="2"/>
    </row>
    <row r="39" spans="1:30" ht="63" customHeight="1">
      <c r="A39" s="2"/>
      <c r="B39" s="54"/>
      <c r="C39" s="2"/>
      <c r="D39" s="2"/>
      <c r="E39" s="2"/>
      <c r="F39" s="2"/>
      <c r="G39" s="2"/>
      <c r="H39" s="56"/>
      <c r="I39" s="1498"/>
      <c r="J39" s="1499"/>
      <c r="K39" s="1499"/>
      <c r="L39" s="1499"/>
      <c r="M39" s="1499"/>
      <c r="N39" s="1499"/>
      <c r="O39" s="1499"/>
      <c r="P39" s="1499"/>
      <c r="Q39" s="1499"/>
      <c r="R39" s="1499"/>
      <c r="S39" s="1499"/>
      <c r="T39" s="1500"/>
      <c r="U39" s="1808" t="s">
        <v>802</v>
      </c>
      <c r="V39" s="1809"/>
      <c r="W39" s="1809"/>
      <c r="X39" s="1809"/>
      <c r="Y39" s="1809"/>
      <c r="Z39" s="1809"/>
      <c r="AA39" s="1809"/>
      <c r="AB39" s="1810"/>
      <c r="AC39" s="2"/>
    </row>
    <row r="40" spans="1:30" ht="33" customHeight="1">
      <c r="A40" s="2"/>
      <c r="B40" s="52"/>
      <c r="C40" s="30"/>
      <c r="D40" s="30"/>
      <c r="E40" s="30"/>
      <c r="F40" s="30"/>
      <c r="G40" s="30"/>
      <c r="H40" s="53"/>
      <c r="I40" s="1501"/>
      <c r="J40" s="1502"/>
      <c r="K40" s="1502"/>
      <c r="L40" s="1502"/>
      <c r="M40" s="1502"/>
      <c r="N40" s="1502"/>
      <c r="O40" s="1502"/>
      <c r="P40" s="1502"/>
      <c r="Q40" s="1502"/>
      <c r="R40" s="1502"/>
      <c r="S40" s="1502"/>
      <c r="T40" s="1503"/>
      <c r="U40" s="1501" t="s">
        <v>2481</v>
      </c>
      <c r="V40" s="1502"/>
      <c r="W40" s="1502"/>
      <c r="X40" s="1502"/>
      <c r="Y40" s="1502"/>
      <c r="Z40" s="1502"/>
      <c r="AA40" s="1502"/>
      <c r="AB40" s="1503"/>
      <c r="AC40" s="2"/>
    </row>
    <row r="41" spans="1:30"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30" ht="15.75" customHeight="1">
      <c r="A42" s="2"/>
      <c r="B42" s="2"/>
      <c r="C42" s="2"/>
      <c r="D42" s="2"/>
      <c r="E42" s="114"/>
      <c r="F42" s="2"/>
      <c r="G42" s="2"/>
      <c r="H42" s="2"/>
      <c r="I42" s="2"/>
      <c r="J42" s="2"/>
      <c r="K42" s="2"/>
      <c r="L42" s="2"/>
      <c r="M42" s="2"/>
      <c r="N42" s="2"/>
      <c r="O42" s="2"/>
      <c r="P42" s="2"/>
      <c r="Q42" s="2"/>
      <c r="R42" s="2"/>
      <c r="S42" s="2"/>
      <c r="T42" s="2"/>
      <c r="U42" s="2"/>
      <c r="V42" s="2"/>
      <c r="W42" s="2"/>
      <c r="X42" s="2"/>
      <c r="Y42" s="2"/>
      <c r="Z42" s="2"/>
      <c r="AA42" s="2"/>
      <c r="AB42" s="2"/>
      <c r="AC42" s="2"/>
      <c r="AD42" s="2"/>
    </row>
    <row r="43" spans="1:30" ht="15.75" customHeight="1">
      <c r="A43" s="2"/>
      <c r="B43" s="2"/>
      <c r="C43" s="2"/>
      <c r="D43" s="2"/>
      <c r="E43" s="114"/>
      <c r="F43" s="114"/>
      <c r="G43" s="2"/>
      <c r="H43" s="2"/>
      <c r="I43" s="2"/>
      <c r="J43" s="2"/>
      <c r="K43" s="2"/>
      <c r="L43" s="2"/>
      <c r="M43" s="2"/>
      <c r="N43" s="2"/>
      <c r="O43" s="2"/>
      <c r="P43" s="2"/>
      <c r="Q43" s="2"/>
      <c r="R43" s="2"/>
      <c r="S43" s="2"/>
      <c r="T43" s="2"/>
      <c r="U43" s="2"/>
      <c r="V43" s="2"/>
      <c r="W43" s="2"/>
      <c r="X43" s="2"/>
      <c r="Y43" s="2"/>
      <c r="Z43" s="2"/>
      <c r="AA43" s="2"/>
    </row>
    <row r="44" spans="1:30" ht="6.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30" ht="15.75" customHeight="1">
      <c r="A45" s="1497" t="s">
        <v>438</v>
      </c>
      <c r="B45" s="1497"/>
      <c r="C45" s="1497"/>
      <c r="D45" s="1497"/>
      <c r="E45" s="1497"/>
      <c r="F45" s="1497"/>
      <c r="G45" s="1497"/>
      <c r="H45" s="1497"/>
      <c r="I45" s="1497"/>
      <c r="J45" s="1497"/>
      <c r="K45" s="1497"/>
      <c r="L45" s="1497"/>
      <c r="M45" s="1497"/>
      <c r="N45" s="1497"/>
      <c r="O45" s="1497"/>
      <c r="P45" s="1497"/>
      <c r="Q45" s="1497"/>
      <c r="R45" s="1497"/>
      <c r="S45" s="1497"/>
      <c r="T45" s="1497"/>
      <c r="U45" s="1497"/>
      <c r="V45" s="1497"/>
      <c r="W45" s="1497"/>
      <c r="X45" s="1497"/>
      <c r="Y45" s="1497"/>
      <c r="Z45" s="1497"/>
      <c r="AA45" s="1497"/>
    </row>
    <row r="46" spans="1:30" ht="15.75" customHeight="1">
      <c r="A46" s="17" t="s">
        <v>775</v>
      </c>
      <c r="B46" s="16" t="s">
        <v>801</v>
      </c>
      <c r="C46" s="16"/>
      <c r="D46" s="16"/>
      <c r="E46" s="16"/>
      <c r="F46" s="16"/>
      <c r="G46" s="16"/>
      <c r="H46" s="50"/>
      <c r="I46" s="50"/>
      <c r="J46" s="16"/>
      <c r="K46" s="16"/>
      <c r="L46" s="16"/>
      <c r="M46" s="16"/>
      <c r="N46" s="16"/>
      <c r="O46" s="16"/>
      <c r="P46" s="16"/>
      <c r="Q46" s="16"/>
      <c r="R46" s="16"/>
      <c r="S46" s="16"/>
      <c r="T46" s="16"/>
      <c r="U46" s="16"/>
      <c r="V46" s="16"/>
      <c r="W46" s="16"/>
      <c r="X46" s="16"/>
      <c r="Y46" s="16"/>
      <c r="Z46" s="16"/>
      <c r="AA46" s="16"/>
    </row>
    <row r="47" spans="1:30" ht="15.75" customHeight="1">
      <c r="A47" s="6"/>
      <c r="B47" s="3" t="s">
        <v>435</v>
      </c>
      <c r="C47" s="3"/>
      <c r="D47" s="3"/>
      <c r="E47" s="3"/>
      <c r="F47" s="3"/>
      <c r="G47" s="3" t="str">
        <f>IF(項目一覧!$C$21=0,"",項目一覧!$C$21&amp;"  ")&amp;IF(項目一覧!$C$5=0,"",項目一覧!$C$5)</f>
        <v xml:space="preserve">  </v>
      </c>
      <c r="J47" s="3"/>
      <c r="K47" s="3"/>
      <c r="L47" s="3"/>
      <c r="M47" s="3"/>
      <c r="N47" s="3"/>
      <c r="O47" s="3"/>
      <c r="P47" s="3"/>
      <c r="Q47" s="3"/>
      <c r="R47" s="3"/>
      <c r="S47" s="3"/>
      <c r="T47" s="3"/>
      <c r="U47" s="3"/>
      <c r="V47" s="3"/>
      <c r="W47" s="3"/>
      <c r="X47" s="3"/>
      <c r="Y47" s="3"/>
      <c r="Z47" s="3"/>
      <c r="AA47" s="3"/>
    </row>
    <row r="48" spans="1:30" ht="15.75" customHeight="1">
      <c r="A48" s="6"/>
      <c r="B48" s="3" t="s">
        <v>412</v>
      </c>
      <c r="C48" s="3"/>
      <c r="D48" s="3"/>
      <c r="E48" s="3"/>
      <c r="F48" s="3"/>
      <c r="G48" s="3" t="str">
        <f>IF(項目一覧!$C$183=0,"",項目一覧!$C$183&amp;"  ")&amp;IF(項目一覧!$C$4=0,"",項目一覧!$C$4)</f>
        <v xml:space="preserve">  </v>
      </c>
      <c r="J48" s="3"/>
      <c r="K48" s="3"/>
      <c r="L48" s="3"/>
      <c r="M48" s="3"/>
      <c r="N48" s="3"/>
      <c r="O48" s="3"/>
      <c r="P48" s="3"/>
      <c r="Q48" s="3"/>
      <c r="R48" s="3"/>
      <c r="S48" s="3"/>
      <c r="T48" s="3"/>
      <c r="U48" s="3"/>
      <c r="V48" s="3"/>
      <c r="W48" s="3"/>
      <c r="X48" s="3"/>
      <c r="Y48" s="3"/>
      <c r="Z48" s="3"/>
      <c r="AA48" s="3"/>
    </row>
    <row r="49" spans="1:27" ht="15.75" customHeight="1">
      <c r="A49" s="6"/>
      <c r="B49" s="3" t="s">
        <v>403</v>
      </c>
      <c r="C49" s="3"/>
      <c r="D49" s="3"/>
      <c r="E49" s="3"/>
      <c r="F49" s="3"/>
      <c r="G49" s="3" t="str">
        <f>IF(項目一覧!$C$6=0,"",項目一覧!$C$6)</f>
        <v/>
      </c>
      <c r="J49" s="3"/>
      <c r="K49" s="3"/>
      <c r="L49" s="3"/>
      <c r="M49" s="3"/>
      <c r="N49" s="3"/>
      <c r="O49" s="3"/>
      <c r="P49" s="3"/>
      <c r="Q49" s="3"/>
      <c r="R49" s="3"/>
      <c r="S49" s="3"/>
      <c r="T49" s="3"/>
      <c r="U49" s="3"/>
      <c r="V49" s="3"/>
      <c r="W49" s="3"/>
      <c r="X49" s="3"/>
      <c r="Y49" s="3"/>
      <c r="Z49" s="3"/>
      <c r="AA49" s="3"/>
    </row>
    <row r="50" spans="1:27" ht="15.75" customHeight="1">
      <c r="A50" s="6"/>
      <c r="B50" s="3" t="s">
        <v>434</v>
      </c>
      <c r="C50" s="3"/>
      <c r="D50" s="3"/>
      <c r="E50" s="3"/>
      <c r="F50" s="3"/>
      <c r="G50" s="3" t="str">
        <f>IF(項目一覧!$C$7=0,"",項目一覧!$C$7)</f>
        <v/>
      </c>
      <c r="J50" s="3"/>
      <c r="K50" s="3"/>
      <c r="L50" s="3"/>
      <c r="M50" s="3"/>
      <c r="N50" s="3"/>
      <c r="O50" s="3"/>
      <c r="P50" s="3"/>
      <c r="Q50" s="3"/>
      <c r="R50" s="3"/>
      <c r="S50" s="3"/>
      <c r="T50" s="3"/>
      <c r="U50" s="3"/>
      <c r="V50" s="3"/>
      <c r="W50" s="3"/>
      <c r="X50" s="3"/>
      <c r="Y50" s="3"/>
      <c r="Z50" s="3"/>
      <c r="AA50" s="3"/>
    </row>
    <row r="51" spans="1:27" ht="15.75" customHeight="1">
      <c r="A51" s="32"/>
      <c r="B51" s="15" t="s">
        <v>401</v>
      </c>
      <c r="C51" s="15"/>
      <c r="D51" s="15"/>
      <c r="E51" s="15"/>
      <c r="F51" s="15"/>
      <c r="G51" s="15" t="str">
        <f>IF(項目一覧!$C$8=0,"",項目一覧!$C$8)</f>
        <v/>
      </c>
      <c r="H51" s="28"/>
      <c r="I51" s="28"/>
      <c r="J51" s="15"/>
      <c r="K51" s="15"/>
      <c r="L51" s="15"/>
      <c r="M51" s="15"/>
      <c r="N51" s="15"/>
      <c r="O51" s="15"/>
      <c r="P51" s="15"/>
      <c r="Q51" s="15"/>
      <c r="R51" s="15"/>
      <c r="S51" s="15"/>
      <c r="T51" s="15"/>
      <c r="U51" s="15"/>
      <c r="V51" s="15"/>
      <c r="W51" s="15"/>
      <c r="X51" s="15"/>
      <c r="Y51" s="15"/>
      <c r="Z51" s="15"/>
      <c r="AA51" s="15"/>
    </row>
    <row r="52" spans="1:27" ht="15.75" customHeight="1">
      <c r="A52" s="6" t="s">
        <v>775</v>
      </c>
      <c r="B52" s="3" t="s">
        <v>433</v>
      </c>
      <c r="C52" s="3"/>
      <c r="D52" s="3"/>
      <c r="E52" s="3"/>
      <c r="F52" s="3"/>
      <c r="G52" s="3"/>
      <c r="J52" s="3"/>
      <c r="K52" s="3"/>
      <c r="L52" s="3"/>
      <c r="M52" s="3"/>
      <c r="N52" s="3"/>
      <c r="O52" s="3"/>
      <c r="P52" s="3"/>
      <c r="Q52" s="3"/>
      <c r="R52" s="3"/>
      <c r="S52" s="3"/>
      <c r="T52" s="3"/>
      <c r="U52" s="3"/>
      <c r="V52" s="3"/>
      <c r="W52" s="3"/>
      <c r="X52" s="3"/>
      <c r="Y52" s="3"/>
      <c r="Z52" s="3"/>
      <c r="AA52" s="3"/>
    </row>
    <row r="53" spans="1:27" ht="15.75" customHeight="1">
      <c r="A53" s="6"/>
      <c r="B53" s="3" t="s">
        <v>413</v>
      </c>
      <c r="C53" s="3"/>
      <c r="D53" s="3"/>
      <c r="E53" s="3"/>
      <c r="F53" s="3"/>
      <c r="G53" s="46" t="str">
        <f>IF(項目一覧!$C$9=0,"","("&amp;項目一覧!$C$9&amp;") 建築士  （"&amp;項目一覧!$C$10&amp;"）登録　第　 "&amp;項目一覧!$C$11&amp;"　号")</f>
        <v>() 建築士  （）登録　第　 　号</v>
      </c>
      <c r="J53" s="3"/>
      <c r="K53" s="3"/>
      <c r="L53" s="3"/>
      <c r="M53" s="3"/>
      <c r="N53" s="3"/>
      <c r="O53" s="3"/>
      <c r="P53" s="3"/>
      <c r="Q53" s="3"/>
      <c r="R53" s="3"/>
      <c r="S53" s="3"/>
      <c r="T53" s="3"/>
      <c r="U53" s="3"/>
      <c r="V53" s="3"/>
      <c r="W53" s="3"/>
      <c r="X53" s="3"/>
      <c r="Y53" s="3"/>
      <c r="Z53" s="3"/>
      <c r="AA53" s="3"/>
    </row>
    <row r="54" spans="1:27" ht="15.75" customHeight="1">
      <c r="A54" s="6"/>
      <c r="B54" s="3" t="s">
        <v>412</v>
      </c>
      <c r="C54" s="3"/>
      <c r="D54" s="3"/>
      <c r="E54" s="3"/>
      <c r="F54" s="3"/>
      <c r="G54" s="3" t="str">
        <f>IF(項目一覧!$C$12=0,"",項目一覧!$C$12)</f>
        <v/>
      </c>
      <c r="J54" s="3"/>
      <c r="K54" s="3"/>
      <c r="L54" s="3"/>
      <c r="M54" s="3"/>
      <c r="N54" s="3"/>
      <c r="O54" s="3"/>
      <c r="P54" s="3"/>
      <c r="Q54" s="3"/>
      <c r="R54" s="3"/>
      <c r="S54" s="3"/>
      <c r="T54" s="3"/>
      <c r="U54" s="3"/>
      <c r="V54" s="3"/>
      <c r="W54" s="3"/>
      <c r="X54" s="3"/>
      <c r="Y54" s="3"/>
      <c r="Z54" s="3"/>
      <c r="AA54" s="3"/>
    </row>
    <row r="55" spans="1:27" ht="15.75" customHeight="1">
      <c r="A55" s="6"/>
      <c r="B55" s="3" t="s">
        <v>411</v>
      </c>
      <c r="C55" s="3"/>
      <c r="D55" s="3"/>
      <c r="E55" s="3"/>
      <c r="F55" s="3"/>
      <c r="G55" s="46" t="str">
        <f>IF(項目一覧!$C$13=0,"","("&amp;項目一覧!$C$13&amp;") 建築士事務所  （"&amp;項目一覧!$C$14&amp;"）知事登録　第　 "&amp;項目一覧!$C$15&amp;"　号")</f>
        <v>() 建築士事務所  （）知事登録　第　 　号</v>
      </c>
      <c r="J55" s="3"/>
      <c r="K55" s="3"/>
      <c r="L55" s="3"/>
      <c r="M55" s="3"/>
      <c r="N55" s="3"/>
      <c r="O55" s="3"/>
      <c r="P55" s="3"/>
      <c r="Q55" s="3"/>
      <c r="R55" s="3"/>
      <c r="S55" s="3"/>
      <c r="T55" s="3"/>
      <c r="U55" s="3"/>
      <c r="V55" s="3"/>
      <c r="W55" s="3"/>
      <c r="X55" s="3"/>
      <c r="Y55" s="3"/>
      <c r="Z55" s="3"/>
      <c r="AA55" s="3"/>
    </row>
    <row r="56" spans="1:27" ht="15.75" customHeight="1">
      <c r="A56" s="6"/>
      <c r="B56" s="3"/>
      <c r="C56" s="3"/>
      <c r="D56" s="3"/>
      <c r="E56" s="3"/>
      <c r="F56" s="3"/>
      <c r="G56" s="3" t="str">
        <f>IF(項目一覧!$C$16=0,"",項目一覧!$C$16)</f>
        <v/>
      </c>
      <c r="J56" s="3"/>
      <c r="K56" s="3"/>
      <c r="L56" s="3"/>
      <c r="M56" s="3"/>
      <c r="N56" s="3"/>
      <c r="O56" s="3"/>
      <c r="P56" s="3"/>
      <c r="Q56" s="3"/>
      <c r="R56" s="3"/>
      <c r="S56" s="3"/>
      <c r="T56" s="3"/>
      <c r="U56" s="3"/>
      <c r="V56" s="3"/>
      <c r="W56" s="3"/>
      <c r="X56" s="3"/>
      <c r="Y56" s="3"/>
      <c r="Z56" s="3"/>
      <c r="AA56" s="3"/>
    </row>
    <row r="57" spans="1:27" ht="15.75" customHeight="1">
      <c r="A57" s="6"/>
      <c r="B57" s="3" t="s">
        <v>410</v>
      </c>
      <c r="C57" s="3"/>
      <c r="D57" s="3"/>
      <c r="E57" s="3"/>
      <c r="F57" s="3"/>
      <c r="G57" s="3" t="str">
        <f>IF(項目一覧!$C$17=0,"",項目一覧!$C$17)</f>
        <v/>
      </c>
      <c r="J57" s="3"/>
      <c r="K57" s="3"/>
      <c r="L57" s="3"/>
      <c r="M57" s="3"/>
      <c r="N57" s="3"/>
      <c r="O57" s="3"/>
      <c r="P57" s="3"/>
      <c r="Q57" s="3"/>
      <c r="R57" s="3"/>
      <c r="S57" s="3"/>
      <c r="T57" s="3"/>
      <c r="U57" s="3"/>
      <c r="V57" s="3"/>
      <c r="W57" s="3"/>
      <c r="X57" s="3"/>
      <c r="Y57" s="3"/>
      <c r="Z57" s="3"/>
      <c r="AA57" s="3"/>
    </row>
    <row r="58" spans="1:27" ht="15.75" customHeight="1">
      <c r="A58" s="6"/>
      <c r="B58" s="3" t="s">
        <v>409</v>
      </c>
      <c r="C58" s="3"/>
      <c r="D58" s="3"/>
      <c r="E58" s="3"/>
      <c r="F58" s="3"/>
      <c r="G58" s="3" t="str">
        <f>IF(項目一覧!$C$18=0,"",項目一覧!$C$18)</f>
        <v/>
      </c>
      <c r="J58" s="3"/>
      <c r="K58" s="3"/>
      <c r="L58" s="3"/>
      <c r="M58" s="3"/>
      <c r="N58" s="3"/>
      <c r="O58" s="3"/>
      <c r="P58" s="3"/>
      <c r="Q58" s="3"/>
      <c r="R58" s="3"/>
      <c r="S58" s="3"/>
      <c r="T58" s="3"/>
      <c r="U58" s="3"/>
      <c r="V58" s="3"/>
      <c r="W58" s="3"/>
      <c r="X58" s="3"/>
      <c r="Y58" s="3"/>
      <c r="Z58" s="3"/>
      <c r="AA58" s="3"/>
    </row>
    <row r="59" spans="1:27" ht="15.75" customHeight="1">
      <c r="A59" s="32"/>
      <c r="B59" s="15" t="s">
        <v>408</v>
      </c>
      <c r="C59" s="15"/>
      <c r="D59" s="15"/>
      <c r="E59" s="15"/>
      <c r="F59" s="15"/>
      <c r="G59" s="15" t="str">
        <f>IF(項目一覧!$C$19=0,"",項目一覧!$C$19)</f>
        <v/>
      </c>
      <c r="H59" s="28"/>
      <c r="I59" s="28"/>
      <c r="J59" s="15"/>
      <c r="K59" s="15"/>
      <c r="L59" s="15"/>
      <c r="M59" s="15"/>
      <c r="N59" s="15"/>
      <c r="O59" s="15"/>
      <c r="P59" s="15"/>
      <c r="Q59" s="15"/>
      <c r="R59" s="15"/>
      <c r="S59" s="15"/>
      <c r="T59" s="15"/>
      <c r="U59" s="15"/>
      <c r="V59" s="15"/>
      <c r="W59" s="15"/>
      <c r="X59" s="15"/>
      <c r="Y59" s="15"/>
      <c r="Z59" s="15"/>
      <c r="AA59" s="15"/>
    </row>
    <row r="60" spans="1:27" ht="15.75" customHeight="1">
      <c r="A60" s="6" t="s">
        <v>775</v>
      </c>
      <c r="B60" s="3" t="s">
        <v>432</v>
      </c>
      <c r="C60" s="3"/>
      <c r="D60" s="3"/>
      <c r="E60" s="3"/>
      <c r="F60" s="3"/>
      <c r="G60" s="3"/>
      <c r="J60" s="3"/>
      <c r="K60" s="3"/>
      <c r="L60" s="3"/>
      <c r="M60" s="3"/>
      <c r="N60" s="3"/>
      <c r="O60" s="3"/>
      <c r="P60" s="3"/>
      <c r="Q60" s="3"/>
      <c r="R60" s="3"/>
      <c r="S60" s="3"/>
      <c r="T60" s="3"/>
      <c r="U60" s="3"/>
      <c r="V60" s="3"/>
      <c r="W60" s="3"/>
      <c r="X60" s="3"/>
      <c r="Y60" s="3"/>
      <c r="Z60" s="3"/>
      <c r="AA60" s="3"/>
    </row>
    <row r="61" spans="1:27" ht="18" customHeight="1">
      <c r="A61" s="6"/>
      <c r="B61" s="3" t="s">
        <v>431</v>
      </c>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customHeight="1">
      <c r="A62" s="6"/>
      <c r="B62" s="3" t="s">
        <v>413</v>
      </c>
      <c r="C62" s="3"/>
      <c r="D62" s="3"/>
      <c r="E62" s="3"/>
      <c r="F62" s="3"/>
      <c r="G62" s="46" t="str">
        <f>IF(項目一覧!$C$22=0,"","("&amp;項目一覧!$C$22&amp;") 建築士  （"&amp;項目一覧!$C$23&amp;"）登録　第　 "&amp;項目一覧!$C$24&amp;"　号")</f>
        <v>() 建築士  （）登録　第　 　号</v>
      </c>
      <c r="J62" s="3"/>
      <c r="K62" s="3"/>
      <c r="L62" s="3"/>
      <c r="M62" s="3"/>
      <c r="N62" s="3"/>
      <c r="O62" s="3"/>
      <c r="P62" s="3"/>
      <c r="Q62" s="3"/>
      <c r="R62" s="3"/>
      <c r="S62" s="3"/>
      <c r="T62" s="3"/>
      <c r="U62" s="3"/>
      <c r="V62" s="3"/>
      <c r="W62" s="3"/>
      <c r="X62" s="3"/>
      <c r="Y62" s="3"/>
      <c r="Z62" s="3"/>
      <c r="AA62" s="3"/>
    </row>
    <row r="63" spans="1:27" ht="15.75" customHeight="1">
      <c r="A63" s="6"/>
      <c r="B63" s="3" t="s">
        <v>412</v>
      </c>
      <c r="C63" s="3"/>
      <c r="D63" s="3"/>
      <c r="E63" s="3"/>
      <c r="F63" s="3"/>
      <c r="G63" s="3" t="str">
        <f>IF(項目一覧!$C$25=0,"",項目一覧!$C$25)</f>
        <v/>
      </c>
      <c r="J63" s="3"/>
      <c r="K63" s="3"/>
      <c r="L63" s="3"/>
      <c r="M63" s="3"/>
      <c r="N63" s="3"/>
      <c r="O63" s="3"/>
      <c r="P63" s="3"/>
      <c r="Q63" s="3"/>
      <c r="R63" s="3"/>
      <c r="S63" s="3"/>
      <c r="T63" s="3"/>
      <c r="U63" s="3"/>
      <c r="V63" s="3"/>
      <c r="W63" s="3"/>
      <c r="X63" s="3"/>
      <c r="Y63" s="3"/>
      <c r="Z63" s="3"/>
      <c r="AA63" s="3"/>
    </row>
    <row r="64" spans="1:27" ht="15.75" customHeight="1">
      <c r="A64" s="7"/>
      <c r="B64" s="3" t="s">
        <v>411</v>
      </c>
      <c r="C64" s="3"/>
      <c r="D64" s="3"/>
      <c r="E64" s="3"/>
      <c r="F64" s="3"/>
      <c r="G64" s="187" t="str">
        <f>IF(項目一覧!$C$27=0,"","("&amp;項目一覧!$C$27&amp;") 建築士事務所  （"&amp;項目一覧!$C$28&amp;"）知事登録　第　 "&amp;項目一覧!$C$29&amp;"　号")</f>
        <v>() 建築士事務所  （）知事登録　第　 　号</v>
      </c>
    </row>
    <row r="65" spans="1:28" ht="15.75" customHeight="1">
      <c r="A65" s="7"/>
      <c r="B65" s="3"/>
      <c r="C65" s="3"/>
      <c r="D65" s="3"/>
      <c r="E65" s="3"/>
      <c r="F65" s="3"/>
      <c r="G65" s="3" t="str">
        <f>IF(項目一覧!$C$30=0,"",項目一覧!$C$30)</f>
        <v/>
      </c>
      <c r="J65" s="3"/>
      <c r="K65" s="3"/>
      <c r="L65" s="3"/>
      <c r="M65" s="3"/>
      <c r="N65" s="3"/>
      <c r="O65" s="3"/>
      <c r="P65" s="3"/>
      <c r="Q65" s="3"/>
      <c r="R65" s="3"/>
      <c r="S65" s="3"/>
      <c r="T65" s="3"/>
      <c r="U65" s="3"/>
      <c r="V65" s="3"/>
      <c r="W65" s="3"/>
      <c r="X65" s="3"/>
      <c r="Y65" s="3"/>
      <c r="Z65" s="3"/>
      <c r="AA65" s="3"/>
    </row>
    <row r="66" spans="1:28" ht="15.75" customHeight="1">
      <c r="A66" s="7"/>
      <c r="B66" s="3" t="s">
        <v>410</v>
      </c>
      <c r="C66" s="3"/>
      <c r="D66" s="3"/>
      <c r="E66" s="3"/>
      <c r="F66" s="3"/>
      <c r="G66" s="3" t="str">
        <f>IF(項目一覧!$C$31=0,"",項目一覧!$C$31)</f>
        <v/>
      </c>
      <c r="J66" s="3"/>
      <c r="K66" s="3"/>
      <c r="L66" s="3"/>
      <c r="M66" s="3"/>
      <c r="N66" s="3"/>
      <c r="O66" s="3"/>
      <c r="P66" s="3"/>
      <c r="Q66" s="3"/>
      <c r="R66" s="3"/>
      <c r="S66" s="3"/>
      <c r="T66" s="3"/>
      <c r="U66" s="3"/>
      <c r="V66" s="3"/>
      <c r="W66" s="3"/>
      <c r="X66" s="3"/>
      <c r="Y66" s="3"/>
      <c r="Z66" s="3"/>
      <c r="AA66" s="3"/>
    </row>
    <row r="67" spans="1:28" ht="15.75" customHeight="1">
      <c r="A67" s="7"/>
      <c r="B67" s="3" t="s">
        <v>409</v>
      </c>
      <c r="C67" s="3"/>
      <c r="D67" s="3"/>
      <c r="E67" s="3"/>
      <c r="F67" s="3"/>
      <c r="G67" s="3" t="str">
        <f>IF(項目一覧!$C$32=0,"",項目一覧!$C$32)</f>
        <v/>
      </c>
      <c r="J67" s="3"/>
      <c r="K67" s="3"/>
      <c r="L67" s="3"/>
      <c r="M67" s="3"/>
      <c r="N67" s="3"/>
      <c r="O67" s="3"/>
      <c r="P67" s="3"/>
      <c r="Q67" s="3"/>
      <c r="R67" s="3"/>
      <c r="S67" s="3"/>
      <c r="T67" s="3"/>
      <c r="U67" s="3"/>
      <c r="V67" s="3"/>
      <c r="W67" s="3"/>
      <c r="X67" s="3"/>
      <c r="Y67" s="3"/>
      <c r="Z67" s="3"/>
      <c r="AA67" s="3"/>
    </row>
    <row r="68" spans="1:28" ht="15.75" customHeight="1">
      <c r="A68" s="7"/>
      <c r="B68" s="3" t="s">
        <v>408</v>
      </c>
      <c r="C68" s="3"/>
      <c r="D68" s="3"/>
      <c r="E68" s="3"/>
      <c r="F68" s="3"/>
      <c r="G68" s="3" t="str">
        <f>IF(項目一覧!$C$33=0,"",項目一覧!$C$33)</f>
        <v/>
      </c>
      <c r="J68" s="3"/>
      <c r="K68" s="3"/>
      <c r="L68" s="3"/>
      <c r="M68" s="3"/>
      <c r="N68" s="3"/>
      <c r="O68" s="3"/>
      <c r="P68" s="3"/>
      <c r="Q68" s="3"/>
      <c r="R68" s="3"/>
      <c r="S68" s="3"/>
      <c r="T68" s="3"/>
      <c r="U68" s="3"/>
      <c r="V68" s="3"/>
      <c r="W68" s="3"/>
      <c r="X68" s="3"/>
      <c r="Y68" s="3"/>
      <c r="Z68" s="3"/>
      <c r="AA68" s="3"/>
    </row>
    <row r="69" spans="1:28" ht="18" customHeight="1">
      <c r="A69" s="7"/>
      <c r="B69" s="34" t="s">
        <v>743</v>
      </c>
      <c r="C69" s="3"/>
      <c r="D69" s="3"/>
      <c r="E69" s="3"/>
      <c r="F69" s="3"/>
      <c r="G69" s="1491" t="str">
        <f>IF(項目一覧!$C$35=0,"",項目一覧!$C$35)</f>
        <v/>
      </c>
      <c r="H69" s="1491"/>
      <c r="I69" s="1491"/>
      <c r="J69" s="1491"/>
      <c r="K69" s="1491"/>
      <c r="L69" s="1491"/>
      <c r="M69" s="1491"/>
      <c r="N69" s="1491"/>
      <c r="O69" s="1491"/>
      <c r="P69" s="1491"/>
      <c r="Q69" s="1491"/>
      <c r="R69" s="1491"/>
      <c r="S69" s="1491"/>
      <c r="T69" s="1491"/>
      <c r="U69" s="1491"/>
      <c r="V69" s="1491"/>
      <c r="W69" s="1491"/>
      <c r="X69" s="1491"/>
      <c r="Y69" s="1491"/>
      <c r="Z69" s="1491"/>
      <c r="AA69" s="1491"/>
      <c r="AB69" s="1491"/>
    </row>
    <row r="70" spans="1:28" ht="6" customHeight="1">
      <c r="A70" s="7"/>
      <c r="B70" s="3"/>
      <c r="C70" s="3"/>
      <c r="D70" s="3"/>
      <c r="E70" s="3"/>
      <c r="F70" s="3"/>
      <c r="G70" s="1491"/>
      <c r="H70" s="1491"/>
      <c r="I70" s="1491"/>
      <c r="J70" s="1491"/>
      <c r="K70" s="1491"/>
      <c r="L70" s="1491"/>
      <c r="M70" s="1491"/>
      <c r="N70" s="1491"/>
      <c r="O70" s="1491"/>
      <c r="P70" s="1491"/>
      <c r="Q70" s="1491"/>
      <c r="R70" s="1491"/>
      <c r="S70" s="1491"/>
      <c r="T70" s="1491"/>
      <c r="U70" s="1491"/>
      <c r="V70" s="1491"/>
      <c r="W70" s="1491"/>
      <c r="X70" s="1491"/>
      <c r="Y70" s="1491"/>
      <c r="Z70" s="1491"/>
      <c r="AA70" s="1491"/>
      <c r="AB70" s="1491"/>
    </row>
    <row r="71" spans="1:28" ht="18" customHeight="1">
      <c r="A71" s="6"/>
      <c r="B71" s="3" t="s">
        <v>430</v>
      </c>
      <c r="C71" s="3"/>
      <c r="D71" s="3"/>
      <c r="E71" s="3"/>
      <c r="F71" s="3"/>
      <c r="G71" s="3"/>
      <c r="H71" s="3"/>
      <c r="I71" s="3"/>
      <c r="J71" s="3"/>
      <c r="K71" s="3"/>
      <c r="L71" s="3"/>
      <c r="M71" s="3"/>
      <c r="N71" s="3"/>
      <c r="O71" s="3"/>
      <c r="P71" s="3"/>
      <c r="Q71" s="3"/>
      <c r="R71" s="3"/>
      <c r="S71" s="3"/>
      <c r="T71" s="3"/>
      <c r="U71" s="3"/>
      <c r="V71" s="3"/>
      <c r="W71" s="3"/>
      <c r="X71" s="3"/>
      <c r="Y71" s="3"/>
      <c r="Z71" s="3"/>
      <c r="AA71" s="3"/>
    </row>
    <row r="72" spans="1:28" ht="18" customHeight="1">
      <c r="A72" s="6"/>
      <c r="B72" s="3" t="s">
        <v>413</v>
      </c>
      <c r="C72" s="3"/>
      <c r="D72" s="3"/>
      <c r="E72" s="3"/>
      <c r="F72" s="3"/>
      <c r="G72" s="46" t="str">
        <f>IF(項目一覧!$C$189=0,"","("&amp;項目一覧!$C$189&amp;") 建築士  （"&amp;項目一覧!$C$190&amp;"）登録　第　 "&amp;項目一覧!$C$191&amp;"　号")</f>
        <v>() 建築士  （）登録　第　 　号</v>
      </c>
      <c r="J72" s="3"/>
      <c r="K72" s="3"/>
      <c r="L72" s="3"/>
      <c r="M72" s="3"/>
      <c r="N72" s="3"/>
      <c r="O72" s="3"/>
      <c r="P72" s="3"/>
      <c r="Q72" s="3"/>
      <c r="R72" s="3"/>
      <c r="S72" s="3"/>
      <c r="T72" s="3"/>
      <c r="U72" s="3"/>
      <c r="V72" s="3"/>
      <c r="W72" s="3"/>
      <c r="X72" s="3"/>
      <c r="Y72" s="3"/>
      <c r="Z72" s="3"/>
      <c r="AA72" s="3"/>
    </row>
    <row r="73" spans="1:28" ht="18" customHeight="1">
      <c r="A73" s="6"/>
      <c r="B73" s="3" t="s">
        <v>412</v>
      </c>
      <c r="C73" s="3"/>
      <c r="D73" s="3"/>
      <c r="E73" s="3"/>
      <c r="F73" s="3"/>
      <c r="G73" s="3" t="str">
        <f>IF(項目一覧!$C$192=0,"",項目一覧!$C$192)</f>
        <v/>
      </c>
      <c r="J73" s="3"/>
      <c r="K73" s="3"/>
      <c r="L73" s="3"/>
      <c r="M73" s="3"/>
      <c r="N73" s="3"/>
      <c r="O73" s="3"/>
      <c r="P73" s="3"/>
      <c r="Q73" s="3"/>
      <c r="R73" s="3"/>
      <c r="S73" s="3"/>
      <c r="T73" s="3"/>
      <c r="U73" s="3"/>
      <c r="V73" s="3"/>
      <c r="W73" s="3"/>
      <c r="X73" s="3"/>
      <c r="Y73" s="3"/>
      <c r="Z73" s="3"/>
      <c r="AA73" s="3"/>
    </row>
    <row r="74" spans="1:28" ht="18" customHeight="1">
      <c r="A74" s="7"/>
      <c r="B74" s="3" t="s">
        <v>411</v>
      </c>
      <c r="C74" s="3"/>
      <c r="D74" s="3"/>
      <c r="E74" s="3"/>
      <c r="F74" s="3"/>
      <c r="G74" s="3" t="str">
        <f>IF(項目一覧!$C$194=0,"","("&amp;項目一覧!$C$194&amp;") 建築士事務所  （"&amp;項目一覧!$C$195&amp;"）知事登録　第　 "&amp;項目一覧!$C$196&amp;"　号")</f>
        <v>() 建築士事務所  （）知事登録　第　 　号</v>
      </c>
      <c r="H74" s="187"/>
    </row>
    <row r="75" spans="1:28" ht="18" customHeight="1">
      <c r="A75" s="7"/>
      <c r="B75" s="3"/>
      <c r="C75" s="3"/>
      <c r="D75" s="3"/>
      <c r="E75" s="3"/>
      <c r="F75" s="3"/>
      <c r="G75" s="3" t="str">
        <f>IF(項目一覧!$C$197=0,"",項目一覧!$C$197)</f>
        <v/>
      </c>
      <c r="J75" s="3"/>
      <c r="K75" s="3"/>
      <c r="L75" s="3"/>
      <c r="M75" s="3"/>
      <c r="N75" s="3"/>
      <c r="O75" s="3"/>
      <c r="P75" s="3"/>
      <c r="Q75" s="3"/>
      <c r="R75" s="3"/>
      <c r="S75" s="3"/>
      <c r="T75" s="3"/>
      <c r="U75" s="3"/>
      <c r="V75" s="3"/>
      <c r="W75" s="3"/>
      <c r="X75" s="3"/>
      <c r="Y75" s="3"/>
      <c r="Z75" s="3"/>
      <c r="AA75" s="3"/>
    </row>
    <row r="76" spans="1:28" ht="18" customHeight="1">
      <c r="A76" s="7"/>
      <c r="B76" s="3" t="s">
        <v>410</v>
      </c>
      <c r="C76" s="3"/>
      <c r="D76" s="3"/>
      <c r="E76" s="3"/>
      <c r="F76" s="3"/>
      <c r="G76" s="3" t="str">
        <f>IF(項目一覧!$C$198=0,"",項目一覧!$C$198)</f>
        <v/>
      </c>
      <c r="J76" s="3"/>
      <c r="K76" s="3"/>
      <c r="L76" s="3"/>
      <c r="M76" s="3"/>
      <c r="N76" s="3"/>
      <c r="O76" s="3"/>
      <c r="P76" s="3"/>
      <c r="Q76" s="3"/>
      <c r="R76" s="3"/>
      <c r="S76" s="3"/>
      <c r="T76" s="3"/>
      <c r="U76" s="3"/>
      <c r="V76" s="3"/>
      <c r="W76" s="3"/>
      <c r="X76" s="3"/>
      <c r="Y76" s="3"/>
      <c r="Z76" s="3"/>
      <c r="AA76" s="3"/>
    </row>
    <row r="77" spans="1:28" ht="18" customHeight="1">
      <c r="A77" s="7"/>
      <c r="B77" s="3" t="s">
        <v>409</v>
      </c>
      <c r="C77" s="3"/>
      <c r="D77" s="3"/>
      <c r="E77" s="3"/>
      <c r="F77" s="3"/>
      <c r="G77" s="1797" t="str">
        <f>IF(項目一覧!$C$199=0,"",項目一覧!$C$199)</f>
        <v/>
      </c>
      <c r="H77" s="1798"/>
      <c r="I77" s="1798"/>
      <c r="J77" s="1798"/>
      <c r="K77" s="1798"/>
      <c r="L77" s="1798"/>
      <c r="M77" s="1798"/>
      <c r="N77" s="1798"/>
      <c r="O77" s="1798"/>
      <c r="P77" s="1798"/>
      <c r="Q77" s="1798"/>
      <c r="R77" s="1798"/>
      <c r="S77" s="1798"/>
      <c r="T77" s="1798"/>
      <c r="U77" s="1798"/>
      <c r="V77" s="1798"/>
      <c r="W77" s="1798"/>
      <c r="X77" s="1798"/>
      <c r="Y77" s="1798"/>
      <c r="Z77" s="1798"/>
      <c r="AA77" s="1798"/>
      <c r="AB77" s="1798"/>
    </row>
    <row r="78" spans="1:28" ht="18" customHeight="1">
      <c r="A78" s="7"/>
      <c r="B78" s="3" t="s">
        <v>408</v>
      </c>
      <c r="C78" s="3"/>
      <c r="D78" s="3"/>
      <c r="E78" s="3"/>
      <c r="F78" s="3"/>
      <c r="G78" s="3" t="str">
        <f>IF(項目一覧!$C$200=0,"",項目一覧!$C$200)</f>
        <v/>
      </c>
      <c r="J78" s="3"/>
      <c r="K78" s="3"/>
      <c r="L78" s="3"/>
      <c r="M78" s="3"/>
      <c r="N78" s="3"/>
      <c r="O78" s="3"/>
      <c r="P78" s="3"/>
      <c r="Q78" s="3"/>
      <c r="R78" s="3"/>
      <c r="S78" s="3"/>
      <c r="T78" s="3"/>
      <c r="U78" s="3"/>
      <c r="V78" s="3"/>
      <c r="W78" s="3"/>
      <c r="X78" s="3"/>
      <c r="Y78" s="3"/>
      <c r="Z78" s="3"/>
      <c r="AA78" s="3"/>
    </row>
    <row r="79" spans="1:28" ht="18" customHeight="1">
      <c r="A79" s="7"/>
      <c r="B79" s="34" t="s">
        <v>743</v>
      </c>
      <c r="C79" s="3"/>
      <c r="D79" s="3"/>
      <c r="E79" s="3"/>
      <c r="F79" s="3"/>
      <c r="G79" s="1491" t="str">
        <f>IF(項目一覧!$C$202=0,"",項目一覧!$C$202)</f>
        <v/>
      </c>
      <c r="H79" s="1491"/>
      <c r="I79" s="1491"/>
      <c r="J79" s="1491"/>
      <c r="K79" s="1491"/>
      <c r="L79" s="1491"/>
      <c r="M79" s="1491"/>
      <c r="N79" s="1491"/>
      <c r="O79" s="1491"/>
      <c r="P79" s="1491"/>
      <c r="Q79" s="1491"/>
      <c r="R79" s="1491"/>
      <c r="S79" s="1491"/>
      <c r="T79" s="1491"/>
      <c r="U79" s="1491"/>
      <c r="V79" s="1491"/>
      <c r="W79" s="1491"/>
      <c r="X79" s="1491"/>
      <c r="Y79" s="1491"/>
      <c r="Z79" s="1491"/>
      <c r="AA79" s="1491"/>
      <c r="AB79" s="1491"/>
    </row>
    <row r="80" spans="1:28" ht="9.75" customHeight="1">
      <c r="A80" s="6"/>
      <c r="B80" s="3"/>
      <c r="C80" s="3"/>
      <c r="D80" s="3"/>
      <c r="E80" s="3"/>
      <c r="F80" s="3"/>
      <c r="G80" s="1491"/>
      <c r="H80" s="1491"/>
      <c r="I80" s="1491"/>
      <c r="J80" s="1491"/>
      <c r="K80" s="1491"/>
      <c r="L80" s="1491"/>
      <c r="M80" s="1491"/>
      <c r="N80" s="1491"/>
      <c r="O80" s="1491"/>
      <c r="P80" s="1491"/>
      <c r="Q80" s="1491"/>
      <c r="R80" s="1491"/>
      <c r="S80" s="1491"/>
      <c r="T80" s="1491"/>
      <c r="U80" s="1491"/>
      <c r="V80" s="1491"/>
      <c r="W80" s="1491"/>
      <c r="X80" s="1491"/>
      <c r="Y80" s="1491"/>
      <c r="Z80" s="1491"/>
      <c r="AA80" s="1491"/>
      <c r="AB80" s="1491"/>
    </row>
    <row r="81" spans="1:34" ht="18" customHeight="1">
      <c r="A81" s="6"/>
      <c r="B81" s="3" t="s">
        <v>413</v>
      </c>
      <c r="C81" s="3"/>
      <c r="D81" s="3"/>
      <c r="E81" s="3"/>
      <c r="F81" s="3"/>
      <c r="G81" s="46" t="str">
        <f>IF(項目一覧!$C$203=0,"","("&amp;項目一覧!$C$203&amp;") 建築士  （"&amp;項目一覧!$C$204&amp;"）登録　第　 "&amp;項目一覧!$C$205&amp;"　号")</f>
        <v>() 建築士  （）登録　第　 　号</v>
      </c>
      <c r="J81" s="3"/>
      <c r="K81" s="3"/>
      <c r="L81" s="3"/>
      <c r="M81" s="3"/>
      <c r="N81" s="3"/>
      <c r="O81" s="3"/>
      <c r="P81" s="3"/>
      <c r="Q81" s="3"/>
      <c r="R81" s="3"/>
      <c r="S81" s="3"/>
      <c r="T81" s="3"/>
      <c r="U81" s="3"/>
      <c r="V81" s="3"/>
      <c r="W81" s="3"/>
      <c r="X81" s="3"/>
      <c r="Y81" s="3"/>
      <c r="Z81" s="3"/>
      <c r="AA81" s="3"/>
    </row>
    <row r="82" spans="1:34" ht="18" customHeight="1">
      <c r="A82" s="6"/>
      <c r="B82" s="3" t="s">
        <v>412</v>
      </c>
      <c r="C82" s="3"/>
      <c r="D82" s="3"/>
      <c r="E82" s="3"/>
      <c r="F82" s="3"/>
      <c r="G82" s="3" t="str">
        <f>IF(項目一覧!$C$206=0,"",項目一覧!$C$206)</f>
        <v/>
      </c>
      <c r="J82" s="3"/>
      <c r="K82" s="3"/>
      <c r="L82" s="3"/>
      <c r="M82" s="3"/>
      <c r="N82" s="3"/>
      <c r="O82" s="3"/>
      <c r="P82" s="3"/>
      <c r="Q82" s="3"/>
      <c r="R82" s="3"/>
      <c r="S82" s="3"/>
      <c r="T82" s="3"/>
      <c r="U82" s="3"/>
      <c r="V82" s="3"/>
      <c r="W82" s="3"/>
      <c r="X82" s="3"/>
      <c r="Y82" s="3"/>
      <c r="Z82" s="3"/>
      <c r="AA82" s="3"/>
    </row>
    <row r="83" spans="1:34" ht="18" customHeight="1">
      <c r="A83" s="7"/>
      <c r="B83" s="3" t="s">
        <v>411</v>
      </c>
      <c r="C83" s="3"/>
      <c r="D83" s="3"/>
      <c r="E83" s="3"/>
      <c r="F83" s="3"/>
      <c r="G83" s="187" t="str">
        <f>IF(項目一覧!$C$208=0,"","("&amp;項目一覧!$C$208&amp;") 建築士事務所  （"&amp;項目一覧!$C$209&amp;"）知事登録　第　 "&amp;項目一覧!$C$210&amp;"　号")</f>
        <v>() 建築士事務所  （）知事登録　第　 　号</v>
      </c>
    </row>
    <row r="84" spans="1:34" ht="18" customHeight="1">
      <c r="A84" s="7"/>
      <c r="B84" s="3"/>
      <c r="C84" s="3"/>
      <c r="D84" s="3"/>
      <c r="E84" s="3"/>
      <c r="F84" s="3"/>
      <c r="G84" s="3" t="str">
        <f>IF(項目一覧!$C$211=0,"",項目一覧!$C$211)</f>
        <v/>
      </c>
      <c r="J84" s="3"/>
      <c r="K84" s="3"/>
      <c r="L84" s="3"/>
      <c r="M84" s="3"/>
      <c r="N84" s="3"/>
      <c r="O84" s="3"/>
      <c r="P84" s="3"/>
      <c r="Q84" s="3"/>
      <c r="R84" s="3"/>
      <c r="S84" s="3"/>
      <c r="T84" s="3"/>
      <c r="U84" s="3"/>
      <c r="V84" s="3"/>
      <c r="W84" s="3"/>
      <c r="X84" s="3"/>
      <c r="Y84" s="3"/>
      <c r="Z84" s="3"/>
      <c r="AA84" s="3"/>
    </row>
    <row r="85" spans="1:34" ht="18" customHeight="1">
      <c r="A85" s="7"/>
      <c r="B85" s="3" t="s">
        <v>410</v>
      </c>
      <c r="C85" s="3"/>
      <c r="D85" s="3"/>
      <c r="E85" s="3"/>
      <c r="F85" s="3"/>
      <c r="G85" s="3" t="str">
        <f>IF(項目一覧!$C$212=0,"",項目一覧!$C$212)</f>
        <v/>
      </c>
      <c r="J85" s="3"/>
      <c r="K85" s="3"/>
      <c r="L85" s="3"/>
      <c r="M85" s="3"/>
      <c r="N85" s="3"/>
      <c r="O85" s="3"/>
      <c r="P85" s="3"/>
      <c r="Q85" s="3"/>
      <c r="R85" s="3"/>
      <c r="S85" s="3"/>
      <c r="T85" s="3"/>
      <c r="U85" s="3"/>
      <c r="V85" s="3"/>
      <c r="W85" s="3"/>
      <c r="X85" s="3"/>
      <c r="Y85" s="3"/>
      <c r="Z85" s="3"/>
      <c r="AA85" s="3"/>
    </row>
    <row r="86" spans="1:34" ht="18" customHeight="1">
      <c r="A86" s="7"/>
      <c r="B86" s="3" t="s">
        <v>409</v>
      </c>
      <c r="C86" s="3"/>
      <c r="D86" s="3"/>
      <c r="E86" s="3"/>
      <c r="F86" s="3"/>
      <c r="G86" s="1797" t="str">
        <f>IF(項目一覧!$C$213=0,"",項目一覧!$C$213)</f>
        <v/>
      </c>
      <c r="H86" s="1798"/>
      <c r="I86" s="1798"/>
      <c r="J86" s="1798"/>
      <c r="K86" s="1798"/>
      <c r="L86" s="1798"/>
      <c r="M86" s="1798"/>
      <c r="N86" s="1798"/>
      <c r="O86" s="1798"/>
      <c r="P86" s="1798"/>
      <c r="Q86" s="1798"/>
      <c r="R86" s="1798"/>
      <c r="S86" s="1798"/>
      <c r="T86" s="1798"/>
      <c r="U86" s="1798"/>
      <c r="V86" s="1798"/>
      <c r="W86" s="1798"/>
      <c r="X86" s="1798"/>
      <c r="Y86" s="1798"/>
      <c r="Z86" s="1798"/>
      <c r="AA86" s="1798"/>
      <c r="AB86" s="1798"/>
    </row>
    <row r="87" spans="1:34" ht="18" customHeight="1">
      <c r="A87" s="7"/>
      <c r="B87" s="3" t="s">
        <v>408</v>
      </c>
      <c r="C87" s="3"/>
      <c r="D87" s="3"/>
      <c r="E87" s="3"/>
      <c r="F87" s="3"/>
      <c r="G87" s="3" t="str">
        <f>IF(項目一覧!$C$214=0,"",項目一覧!$C$214)</f>
        <v/>
      </c>
      <c r="J87" s="3"/>
      <c r="K87" s="3"/>
      <c r="L87" s="3"/>
      <c r="M87" s="3"/>
      <c r="N87" s="3"/>
      <c r="O87" s="3"/>
      <c r="P87" s="3"/>
      <c r="Q87" s="3"/>
      <c r="R87" s="3"/>
      <c r="S87" s="3"/>
      <c r="T87" s="3"/>
      <c r="U87" s="3"/>
      <c r="V87" s="3"/>
      <c r="W87" s="3"/>
      <c r="X87" s="3"/>
      <c r="Y87" s="3"/>
      <c r="Z87" s="3"/>
      <c r="AA87" s="3"/>
    </row>
    <row r="88" spans="1:34" ht="18" customHeight="1">
      <c r="A88" s="7"/>
      <c r="B88" s="34" t="s">
        <v>743</v>
      </c>
      <c r="C88" s="3"/>
      <c r="D88" s="3"/>
      <c r="E88" s="3"/>
      <c r="F88" s="3"/>
      <c r="G88" s="1491" t="str">
        <f>IF(項目一覧!$C$216=0,"",項目一覧!$C$216)</f>
        <v/>
      </c>
      <c r="H88" s="1491"/>
      <c r="I88" s="1491"/>
      <c r="J88" s="1491"/>
      <c r="K88" s="1491"/>
      <c r="L88" s="1491"/>
      <c r="M88" s="1491"/>
      <c r="N88" s="1491"/>
      <c r="O88" s="1491"/>
      <c r="P88" s="1491"/>
      <c r="Q88" s="1491"/>
      <c r="R88" s="1491"/>
      <c r="S88" s="1491"/>
      <c r="T88" s="1491"/>
      <c r="U88" s="1491"/>
      <c r="V88" s="1491"/>
      <c r="W88" s="1491"/>
      <c r="X88" s="1491"/>
      <c r="Y88" s="1491"/>
      <c r="Z88" s="1491"/>
      <c r="AA88" s="1491"/>
      <c r="AB88" s="1491"/>
      <c r="AC88" s="190"/>
      <c r="AE88" s="190"/>
      <c r="AF88" s="190"/>
      <c r="AG88" s="190"/>
      <c r="AH88" s="190"/>
    </row>
    <row r="89" spans="1:34" ht="8.25" customHeight="1">
      <c r="A89" s="6"/>
      <c r="B89" s="3"/>
      <c r="C89" s="3"/>
      <c r="D89" s="3"/>
      <c r="E89" s="3"/>
      <c r="F89" s="3"/>
      <c r="G89" s="1491"/>
      <c r="H89" s="1491"/>
      <c r="I89" s="1491"/>
      <c r="J89" s="1491"/>
      <c r="K89" s="1491"/>
      <c r="L89" s="1491"/>
      <c r="M89" s="1491"/>
      <c r="N89" s="1491"/>
      <c r="O89" s="1491"/>
      <c r="P89" s="1491"/>
      <c r="Q89" s="1491"/>
      <c r="R89" s="1491"/>
      <c r="S89" s="1491"/>
      <c r="T89" s="1491"/>
      <c r="U89" s="1491"/>
      <c r="V89" s="1491"/>
      <c r="W89" s="1491"/>
      <c r="X89" s="1491"/>
      <c r="Y89" s="1491"/>
      <c r="Z89" s="1491"/>
      <c r="AA89" s="1491"/>
      <c r="AB89" s="1491"/>
    </row>
    <row r="90" spans="1:34" ht="18" customHeight="1">
      <c r="A90" s="6"/>
      <c r="B90" s="3" t="s">
        <v>413</v>
      </c>
      <c r="C90" s="3"/>
      <c r="D90" s="3"/>
      <c r="E90" s="3"/>
      <c r="F90" s="3"/>
      <c r="G90" s="46" t="str">
        <f>IF(項目一覧!$C$217=0,"","("&amp;項目一覧!$C$217&amp;") 建築士  （"&amp;項目一覧!$C$218&amp;"）登録　第　 "&amp;項目一覧!$C$219&amp;"　号")</f>
        <v>() 建築士  （）登録　第　 　号</v>
      </c>
      <c r="J90" s="3"/>
      <c r="K90" s="3"/>
      <c r="L90" s="3"/>
      <c r="M90" s="3"/>
      <c r="N90" s="3"/>
      <c r="O90" s="3"/>
      <c r="P90" s="3"/>
      <c r="Q90" s="3"/>
      <c r="R90" s="3"/>
      <c r="S90" s="3"/>
      <c r="T90" s="3"/>
      <c r="U90" s="3"/>
      <c r="V90" s="3"/>
      <c r="W90" s="3"/>
      <c r="X90" s="3"/>
      <c r="Y90" s="3"/>
      <c r="Z90" s="3"/>
      <c r="AA90" s="3"/>
    </row>
    <row r="91" spans="1:34" ht="18" customHeight="1">
      <c r="A91" s="6"/>
      <c r="B91" s="3" t="s">
        <v>412</v>
      </c>
      <c r="C91" s="3"/>
      <c r="D91" s="3"/>
      <c r="E91" s="3"/>
      <c r="F91" s="3"/>
      <c r="G91" s="3" t="str">
        <f>IF(項目一覧!$C$220=0,"",項目一覧!$C$220)</f>
        <v/>
      </c>
      <c r="J91" s="3"/>
      <c r="K91" s="3"/>
      <c r="L91" s="3"/>
      <c r="M91" s="3"/>
      <c r="N91" s="3"/>
      <c r="O91" s="3"/>
      <c r="P91" s="3"/>
      <c r="Q91" s="3"/>
      <c r="R91" s="3"/>
      <c r="S91" s="3"/>
      <c r="T91" s="3"/>
      <c r="U91" s="3"/>
      <c r="V91" s="3"/>
      <c r="W91" s="3"/>
      <c r="X91" s="3"/>
      <c r="Y91" s="3"/>
      <c r="Z91" s="3"/>
      <c r="AA91" s="3"/>
    </row>
    <row r="92" spans="1:34" ht="18" customHeight="1">
      <c r="A92" s="7"/>
      <c r="B92" s="3" t="s">
        <v>411</v>
      </c>
      <c r="C92" s="3"/>
      <c r="D92" s="3"/>
      <c r="E92" s="3"/>
      <c r="F92" s="3"/>
      <c r="G92" s="187" t="str">
        <f>IF(項目一覧!$C$222=0,"","("&amp;項目一覧!$C$222&amp;") 建築士事務所  （"&amp;項目一覧!$C$223&amp;"）知事登録　第　 "&amp;項目一覧!$C$224&amp;"　号")</f>
        <v>() 建築士事務所  （）知事登録　第　 　号</v>
      </c>
    </row>
    <row r="93" spans="1:34" ht="18" customHeight="1">
      <c r="A93" s="7"/>
      <c r="B93" s="3"/>
      <c r="C93" s="3"/>
      <c r="D93" s="3"/>
      <c r="E93" s="3"/>
      <c r="F93" s="3"/>
      <c r="G93" s="3" t="str">
        <f>IF(項目一覧!$C$225=0,"",項目一覧!$C$225)</f>
        <v/>
      </c>
      <c r="J93" s="3"/>
      <c r="K93" s="3"/>
      <c r="L93" s="3"/>
      <c r="M93" s="3"/>
      <c r="N93" s="3"/>
      <c r="O93" s="3"/>
      <c r="P93" s="3"/>
      <c r="Q93" s="3"/>
      <c r="R93" s="3"/>
      <c r="S93" s="3"/>
      <c r="T93" s="3"/>
      <c r="U93" s="3"/>
      <c r="V93" s="3"/>
      <c r="W93" s="3"/>
      <c r="X93" s="3"/>
      <c r="Y93" s="3"/>
      <c r="Z93" s="3"/>
      <c r="AA93" s="3"/>
    </row>
    <row r="94" spans="1:34" ht="18" customHeight="1">
      <c r="A94" s="7"/>
      <c r="B94" s="3" t="s">
        <v>410</v>
      </c>
      <c r="C94" s="3"/>
      <c r="D94" s="3"/>
      <c r="E94" s="3"/>
      <c r="F94" s="3"/>
      <c r="G94" s="3" t="str">
        <f>IF(項目一覧!$C$226=0,"",項目一覧!$C$226)</f>
        <v/>
      </c>
      <c r="J94" s="3"/>
      <c r="K94" s="3"/>
      <c r="L94" s="3"/>
      <c r="M94" s="3"/>
      <c r="N94" s="3"/>
      <c r="O94" s="3"/>
      <c r="P94" s="3"/>
      <c r="Q94" s="3"/>
      <c r="R94" s="3"/>
      <c r="S94" s="3"/>
      <c r="T94" s="3"/>
      <c r="U94" s="3"/>
      <c r="V94" s="3"/>
      <c r="W94" s="3"/>
      <c r="X94" s="3"/>
      <c r="Y94" s="3"/>
      <c r="Z94" s="3"/>
      <c r="AA94" s="3"/>
    </row>
    <row r="95" spans="1:34" ht="18" customHeight="1">
      <c r="A95" s="7"/>
      <c r="B95" s="3" t="s">
        <v>409</v>
      </c>
      <c r="C95" s="3"/>
      <c r="D95" s="3"/>
      <c r="E95" s="3"/>
      <c r="F95" s="3"/>
      <c r="G95" s="1797" t="str">
        <f>IF(項目一覧!$C$227=0,"",項目一覧!$C$227)</f>
        <v/>
      </c>
      <c r="H95" s="1798"/>
      <c r="I95" s="1798"/>
      <c r="J95" s="1798"/>
      <c r="K95" s="1798"/>
      <c r="L95" s="1798"/>
      <c r="M95" s="1798"/>
      <c r="N95" s="1798"/>
      <c r="O95" s="1798"/>
      <c r="P95" s="1798"/>
      <c r="Q95" s="1798"/>
      <c r="R95" s="1798"/>
      <c r="S95" s="1798"/>
      <c r="T95" s="1798"/>
      <c r="U95" s="1798"/>
      <c r="V95" s="1798"/>
      <c r="W95" s="1798"/>
      <c r="X95" s="1798"/>
      <c r="Y95" s="1798"/>
      <c r="Z95" s="1798"/>
      <c r="AA95" s="1798"/>
      <c r="AB95" s="1798"/>
    </row>
    <row r="96" spans="1:34" ht="18" customHeight="1">
      <c r="A96" s="7"/>
      <c r="B96" s="3" t="s">
        <v>408</v>
      </c>
      <c r="C96" s="3"/>
      <c r="D96" s="3"/>
      <c r="E96" s="3"/>
      <c r="F96" s="3"/>
      <c r="G96" s="3" t="str">
        <f>IF(項目一覧!$C$228=0,"",項目一覧!$C$228)</f>
        <v/>
      </c>
      <c r="J96" s="3"/>
      <c r="K96" s="3"/>
      <c r="L96" s="3"/>
      <c r="M96" s="3"/>
      <c r="N96" s="3"/>
      <c r="O96" s="3"/>
      <c r="P96" s="3"/>
      <c r="Q96" s="3"/>
      <c r="R96" s="3"/>
      <c r="S96" s="3"/>
      <c r="T96" s="3"/>
      <c r="U96" s="3"/>
      <c r="V96" s="3"/>
      <c r="W96" s="3"/>
      <c r="X96" s="3"/>
      <c r="Y96" s="3"/>
      <c r="Z96" s="3"/>
      <c r="AA96" s="3"/>
    </row>
    <row r="97" spans="1:30" ht="18" customHeight="1">
      <c r="A97" s="7"/>
      <c r="B97" s="34" t="s">
        <v>743</v>
      </c>
      <c r="C97" s="3"/>
      <c r="D97" s="3"/>
      <c r="E97" s="3"/>
      <c r="F97" s="3"/>
      <c r="G97" s="1491" t="str">
        <f>IF(項目一覧!$C$230=0,"",項目一覧!$C$230)</f>
        <v/>
      </c>
      <c r="H97" s="1491"/>
      <c r="I97" s="1491"/>
      <c r="J97" s="1491"/>
      <c r="K97" s="1491"/>
      <c r="L97" s="1491"/>
      <c r="M97" s="1491"/>
      <c r="N97" s="1491"/>
      <c r="O97" s="1491"/>
      <c r="P97" s="1491"/>
      <c r="Q97" s="1491"/>
      <c r="R97" s="1491"/>
      <c r="S97" s="1491"/>
      <c r="T97" s="1491"/>
      <c r="U97" s="1491"/>
      <c r="V97" s="1491"/>
      <c r="W97" s="1491"/>
      <c r="X97" s="1491"/>
      <c r="Y97" s="1491"/>
      <c r="Z97" s="1491"/>
      <c r="AA97" s="1491"/>
      <c r="AB97" s="1491"/>
    </row>
    <row r="98" spans="1:30" ht="9" customHeight="1">
      <c r="A98" s="31"/>
      <c r="B98" s="15"/>
      <c r="C98" s="15"/>
      <c r="D98" s="15"/>
      <c r="E98" s="15"/>
      <c r="F98" s="15"/>
      <c r="G98" s="1492"/>
      <c r="H98" s="1492"/>
      <c r="I98" s="1492"/>
      <c r="J98" s="1492"/>
      <c r="K98" s="1492"/>
      <c r="L98" s="1492"/>
      <c r="M98" s="1492"/>
      <c r="N98" s="1492"/>
      <c r="O98" s="1492"/>
      <c r="P98" s="1492"/>
      <c r="Q98" s="1492"/>
      <c r="R98" s="1492"/>
      <c r="S98" s="1492"/>
      <c r="T98" s="1492"/>
      <c r="U98" s="1492"/>
      <c r="V98" s="1492"/>
      <c r="W98" s="1492"/>
      <c r="X98" s="1492"/>
      <c r="Y98" s="1492"/>
      <c r="Z98" s="1492"/>
      <c r="AA98" s="1492"/>
      <c r="AB98" s="1492"/>
    </row>
    <row r="99" spans="1:30" ht="15.75" customHeight="1">
      <c r="A99" s="17" t="s">
        <v>775</v>
      </c>
      <c r="B99" s="16" t="s">
        <v>742</v>
      </c>
      <c r="C99" s="16"/>
      <c r="D99" s="16"/>
      <c r="E99" s="16"/>
      <c r="F99" s="16"/>
      <c r="G99" s="16"/>
      <c r="H99" s="50"/>
      <c r="I99" s="50"/>
      <c r="J99" s="16"/>
      <c r="K99" s="16"/>
      <c r="L99" s="16"/>
      <c r="M99" s="16"/>
      <c r="N99" s="16"/>
      <c r="O99" s="16"/>
      <c r="P99" s="16"/>
      <c r="Q99" s="16"/>
      <c r="R99" s="16"/>
      <c r="S99" s="16"/>
      <c r="T99" s="16"/>
      <c r="U99" s="16"/>
      <c r="V99" s="16"/>
      <c r="W99" s="16"/>
      <c r="X99" s="16"/>
      <c r="Y99" s="16"/>
      <c r="Z99" s="16"/>
      <c r="AA99" s="16"/>
    </row>
    <row r="100" spans="1:30" ht="15.75" customHeight="1">
      <c r="A100" s="7"/>
      <c r="B100" s="3" t="s">
        <v>405</v>
      </c>
      <c r="C100" s="3"/>
      <c r="D100" s="3"/>
      <c r="E100" s="3"/>
      <c r="F100" s="3"/>
      <c r="G100" s="3" t="str">
        <f>IF(項目一覧!$C$55=0,"",項目一覧!$C$55)</f>
        <v/>
      </c>
      <c r="J100" s="3"/>
      <c r="K100" s="3"/>
      <c r="L100" s="3"/>
      <c r="M100" s="3"/>
      <c r="N100" s="3"/>
      <c r="O100" s="3"/>
      <c r="P100" s="3"/>
      <c r="Q100" s="3"/>
      <c r="R100" s="3"/>
      <c r="S100" s="3"/>
      <c r="T100" s="3"/>
      <c r="U100" s="3"/>
      <c r="V100" s="3"/>
      <c r="W100" s="3"/>
      <c r="X100" s="3"/>
      <c r="Y100" s="3"/>
      <c r="Z100" s="3"/>
      <c r="AA100" s="3"/>
    </row>
    <row r="101" spans="1:30" ht="15.75" customHeight="1">
      <c r="A101" s="7"/>
      <c r="B101" s="3" t="s">
        <v>404</v>
      </c>
      <c r="C101" s="3"/>
      <c r="D101" s="3"/>
      <c r="E101" s="3"/>
      <c r="F101" s="3"/>
      <c r="G101" s="187" t="str">
        <f>IF(項目一覧!$C$56=0,"","建設業の許可   ("&amp;項目一覧!$C$56&amp;")  第  （"&amp;項目一覧!$C$57&amp;"）　　 "&amp;項目一覧!$C$58&amp;"　号")</f>
        <v>建設業の許可   ()  第  （）　　 　号</v>
      </c>
      <c r="J101" s="3"/>
      <c r="K101" s="3"/>
      <c r="L101" s="3"/>
      <c r="M101" s="3"/>
      <c r="N101" s="3"/>
      <c r="O101" s="3"/>
      <c r="P101" s="3"/>
      <c r="Q101" s="3"/>
      <c r="R101" s="3"/>
      <c r="S101" s="3"/>
      <c r="T101" s="3"/>
      <c r="U101" s="3"/>
      <c r="V101" s="3"/>
      <c r="W101" s="3"/>
      <c r="X101" s="3"/>
      <c r="Y101" s="3"/>
      <c r="Z101" s="3"/>
      <c r="AA101" s="3"/>
    </row>
    <row r="102" spans="1:30" ht="15.75" customHeight="1">
      <c r="A102" s="7"/>
      <c r="B102" s="3"/>
      <c r="C102" s="3"/>
      <c r="D102" s="3"/>
      <c r="E102" s="3"/>
      <c r="F102" s="3"/>
      <c r="G102" s="3" t="str">
        <f>IF(項目一覧!$C$59=0,"",項目一覧!$C$59)</f>
        <v/>
      </c>
      <c r="J102" s="3"/>
      <c r="K102" s="3"/>
      <c r="L102" s="3"/>
      <c r="M102" s="3"/>
      <c r="N102" s="3"/>
      <c r="O102" s="3"/>
      <c r="P102" s="3"/>
      <c r="Q102" s="3"/>
      <c r="R102" s="3"/>
      <c r="S102" s="3"/>
      <c r="T102" s="3"/>
      <c r="U102" s="3"/>
      <c r="V102" s="3"/>
      <c r="W102" s="3"/>
      <c r="X102" s="3"/>
      <c r="Y102" s="3"/>
      <c r="Z102" s="3"/>
      <c r="AA102" s="3"/>
    </row>
    <row r="103" spans="1:30" ht="15.75" customHeight="1">
      <c r="A103" s="7"/>
      <c r="B103" s="3" t="s">
        <v>403</v>
      </c>
      <c r="C103" s="3"/>
      <c r="D103" s="3"/>
      <c r="E103" s="3"/>
      <c r="F103" s="3"/>
      <c r="G103" s="3" t="str">
        <f>IF(項目一覧!$C$60=0,"",項目一覧!$C$60)</f>
        <v/>
      </c>
      <c r="J103" s="3"/>
      <c r="K103" s="3"/>
      <c r="L103" s="3"/>
      <c r="M103" s="3"/>
      <c r="N103" s="3"/>
      <c r="O103" s="3"/>
      <c r="P103" s="3"/>
      <c r="Q103" s="3"/>
      <c r="R103" s="3"/>
      <c r="S103" s="3"/>
      <c r="T103" s="3"/>
      <c r="U103" s="3"/>
      <c r="V103" s="3"/>
      <c r="W103" s="3"/>
      <c r="X103" s="3"/>
      <c r="Y103" s="3"/>
      <c r="Z103" s="3"/>
      <c r="AA103" s="3"/>
    </row>
    <row r="104" spans="1:30" ht="15.75" customHeight="1">
      <c r="A104" s="7"/>
      <c r="B104" s="3" t="s">
        <v>402</v>
      </c>
      <c r="C104" s="3"/>
      <c r="D104" s="3"/>
      <c r="E104" s="3"/>
      <c r="F104" s="3"/>
      <c r="G104" s="3" t="str">
        <f>IF(項目一覧!$C$61=0,"",項目一覧!$C$61)</f>
        <v/>
      </c>
      <c r="J104" s="3"/>
      <c r="K104" s="3"/>
      <c r="L104" s="3"/>
      <c r="M104" s="3"/>
      <c r="N104" s="3"/>
      <c r="O104" s="3"/>
      <c r="P104" s="3"/>
      <c r="Q104" s="3"/>
      <c r="R104" s="3"/>
      <c r="S104" s="3"/>
      <c r="T104" s="3"/>
      <c r="U104" s="3"/>
      <c r="V104" s="3"/>
      <c r="W104" s="3"/>
      <c r="X104" s="3"/>
      <c r="Y104" s="3"/>
      <c r="Z104" s="3"/>
      <c r="AA104" s="3"/>
    </row>
    <row r="105" spans="1:30" ht="15.75" customHeight="1">
      <c r="A105" s="15"/>
      <c r="B105" s="15" t="s">
        <v>401</v>
      </c>
      <c r="C105" s="15"/>
      <c r="D105" s="15"/>
      <c r="E105" s="15"/>
      <c r="F105" s="15"/>
      <c r="G105" s="15" t="str">
        <f>IF(項目一覧!$C$62=0,"",項目一覧!$C$62)</f>
        <v/>
      </c>
      <c r="H105" s="28"/>
      <c r="I105" s="28"/>
      <c r="J105" s="15"/>
      <c r="K105" s="15"/>
      <c r="L105" s="15"/>
      <c r="M105" s="15"/>
      <c r="N105" s="15"/>
      <c r="O105" s="15"/>
      <c r="P105" s="15"/>
      <c r="Q105" s="15"/>
      <c r="R105" s="15"/>
      <c r="S105" s="15"/>
      <c r="T105" s="15"/>
      <c r="U105" s="15"/>
      <c r="V105" s="15"/>
      <c r="W105" s="15"/>
      <c r="X105" s="15"/>
      <c r="Y105" s="15"/>
      <c r="Z105" s="15"/>
      <c r="AA105" s="15"/>
    </row>
    <row r="106" spans="1:30" s="84" customFormat="1" ht="15.75" customHeight="1">
      <c r="A106" s="186" t="s">
        <v>104</v>
      </c>
      <c r="B106" s="37" t="s">
        <v>800</v>
      </c>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D106" s="1"/>
    </row>
    <row r="107" spans="1:30" s="84" customFormat="1" ht="15.75" customHeight="1">
      <c r="A107" s="205"/>
      <c r="B107" s="37" t="s">
        <v>799</v>
      </c>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85"/>
      <c r="AD107" s="1"/>
    </row>
    <row r="108" spans="1:30" s="84" customFormat="1" ht="15.75" customHeight="1">
      <c r="A108" s="205"/>
      <c r="B108" s="37" t="s">
        <v>798</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85"/>
      <c r="AD108" s="1"/>
    </row>
    <row r="109" spans="1:30" s="84" customFormat="1" ht="15.75" customHeight="1">
      <c r="A109" s="205"/>
      <c r="B109" s="37" t="s">
        <v>797</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85"/>
      <c r="AD109" s="1"/>
    </row>
    <row r="110" spans="1:30" s="84" customFormat="1" ht="15.75" customHeight="1">
      <c r="A110" s="205"/>
      <c r="B110" s="37" t="s">
        <v>796</v>
      </c>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85"/>
      <c r="AD110" s="1"/>
    </row>
    <row r="111" spans="1:30" s="84" customFormat="1" ht="15.75" customHeight="1">
      <c r="A111" s="186" t="s">
        <v>104</v>
      </c>
      <c r="B111" s="89" t="s">
        <v>795</v>
      </c>
      <c r="C111" s="89"/>
      <c r="D111" s="89"/>
      <c r="E111" s="89"/>
      <c r="F111" s="89"/>
      <c r="G111" s="89"/>
      <c r="H111" s="89" t="s">
        <v>794</v>
      </c>
      <c r="I111" s="89"/>
      <c r="J111" s="89"/>
      <c r="K111" s="89"/>
      <c r="L111" s="89"/>
      <c r="M111" s="89"/>
      <c r="N111" s="89"/>
      <c r="O111" s="89"/>
      <c r="P111" s="89"/>
      <c r="Q111" s="89"/>
      <c r="R111" s="89"/>
      <c r="S111" s="89"/>
      <c r="T111" s="89"/>
      <c r="U111" s="89"/>
      <c r="V111" s="89"/>
      <c r="W111" s="89"/>
      <c r="X111" s="89"/>
      <c r="Y111" s="89"/>
      <c r="Z111" s="89"/>
      <c r="AA111" s="89"/>
      <c r="AD111" s="1"/>
    </row>
    <row r="112" spans="1:30" s="84" customFormat="1" ht="15.75" customHeight="1">
      <c r="A112" s="205"/>
      <c r="B112" s="37" t="s">
        <v>793</v>
      </c>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D112" s="1"/>
    </row>
    <row r="113" spans="1:30" s="84" customFormat="1" ht="15.75" customHeight="1">
      <c r="A113" s="205"/>
      <c r="B113" s="37" t="s">
        <v>792</v>
      </c>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D113" s="1"/>
    </row>
    <row r="114" spans="1:30" s="84" customFormat="1" ht="15.75" customHeight="1">
      <c r="A114" s="205"/>
      <c r="B114" s="37" t="s">
        <v>791</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D114" s="1"/>
    </row>
    <row r="115" spans="1:30" s="84" customFormat="1" ht="15.75" customHeight="1">
      <c r="A115" s="37"/>
      <c r="B115" s="37" t="s">
        <v>790</v>
      </c>
      <c r="C115" s="37"/>
      <c r="D115" s="37"/>
      <c r="E115" s="37"/>
      <c r="F115" s="37"/>
      <c r="G115" s="186"/>
      <c r="H115" s="37"/>
      <c r="I115" s="37"/>
      <c r="J115" s="37"/>
      <c r="K115" s="186"/>
      <c r="L115" s="37"/>
      <c r="M115" s="37"/>
      <c r="N115" s="37"/>
      <c r="O115" s="186"/>
      <c r="P115" s="37"/>
      <c r="Q115" s="37"/>
      <c r="R115" s="37"/>
      <c r="S115" s="186"/>
      <c r="T115" s="37"/>
      <c r="U115" s="37"/>
      <c r="V115" s="37"/>
      <c r="W115" s="37"/>
      <c r="X115" s="37"/>
      <c r="Y115" s="37"/>
      <c r="Z115" s="37"/>
      <c r="AA115" s="37"/>
      <c r="AD115" s="1"/>
    </row>
    <row r="116" spans="1:30" s="84" customFormat="1" ht="15.75" customHeight="1">
      <c r="A116" s="37"/>
      <c r="B116" s="37" t="s">
        <v>789</v>
      </c>
      <c r="C116" s="37"/>
      <c r="D116" s="37"/>
      <c r="E116" s="37"/>
      <c r="F116" s="37"/>
      <c r="G116" s="37"/>
      <c r="H116" s="186"/>
      <c r="I116" s="37"/>
      <c r="J116" s="37"/>
      <c r="K116" s="37"/>
      <c r="L116" s="186"/>
      <c r="M116" s="37"/>
      <c r="N116" s="37"/>
      <c r="O116" s="37"/>
      <c r="P116" s="186"/>
      <c r="Q116" s="37"/>
      <c r="R116" s="37"/>
      <c r="S116" s="37"/>
      <c r="T116" s="186"/>
      <c r="U116" s="37"/>
      <c r="V116" s="37"/>
      <c r="W116" s="37"/>
      <c r="X116" s="37"/>
      <c r="Y116" s="37"/>
      <c r="Z116" s="37"/>
      <c r="AA116" s="37"/>
      <c r="AD116" s="1"/>
    </row>
    <row r="117" spans="1:30" s="84" customFormat="1" ht="15.75" customHeight="1">
      <c r="A117" s="204"/>
      <c r="B117" s="86" t="s">
        <v>788</v>
      </c>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D117" s="1"/>
    </row>
    <row r="118" spans="1:30" s="84" customFormat="1" ht="18" customHeight="1">
      <c r="A118" s="198" t="s">
        <v>104</v>
      </c>
      <c r="B118" s="89" t="s">
        <v>787</v>
      </c>
      <c r="C118" s="197"/>
      <c r="D118" s="197"/>
      <c r="E118" s="197"/>
      <c r="F118" s="197"/>
      <c r="G118" s="197"/>
      <c r="H118" s="197"/>
      <c r="I118" s="197"/>
      <c r="J118" s="202"/>
      <c r="K118" s="201" t="s">
        <v>2930</v>
      </c>
      <c r="L118" s="200"/>
      <c r="M118" s="200"/>
      <c r="N118" s="200"/>
      <c r="O118" s="200"/>
      <c r="P118" s="200"/>
      <c r="Q118" s="202"/>
      <c r="R118" s="197"/>
      <c r="S118" s="197"/>
      <c r="T118" s="197"/>
      <c r="U118" s="197"/>
      <c r="V118" s="197"/>
      <c r="W118" s="197"/>
      <c r="X118" s="197"/>
      <c r="Y118" s="197"/>
      <c r="Z118" s="197"/>
      <c r="AA118" s="197"/>
      <c r="AD118" s="1"/>
    </row>
    <row r="119" spans="1:30" s="84" customFormat="1" ht="18" customHeight="1">
      <c r="A119" s="203" t="s">
        <v>104</v>
      </c>
      <c r="B119" s="201" t="s">
        <v>786</v>
      </c>
      <c r="C119" s="202"/>
      <c r="D119" s="202"/>
      <c r="E119" s="202"/>
      <c r="F119" s="202"/>
      <c r="G119" s="202"/>
      <c r="H119" s="202"/>
      <c r="I119" s="199"/>
      <c r="J119" s="199"/>
      <c r="K119" s="201" t="s">
        <v>2930</v>
      </c>
      <c r="L119" s="200"/>
      <c r="M119" s="200"/>
      <c r="N119" s="200"/>
      <c r="O119" s="200"/>
      <c r="P119" s="200"/>
      <c r="Q119" s="199"/>
      <c r="R119" s="199"/>
      <c r="S119" s="199"/>
      <c r="T119" s="199"/>
      <c r="U119" s="199"/>
      <c r="V119" s="199"/>
      <c r="W119" s="199"/>
      <c r="X119" s="199"/>
      <c r="Y119" s="199"/>
      <c r="Z119" s="199"/>
      <c r="AA119" s="199"/>
      <c r="AD119" s="1"/>
    </row>
    <row r="120" spans="1:30" s="84" customFormat="1" ht="15.75" customHeight="1">
      <c r="A120" s="186" t="s">
        <v>104</v>
      </c>
      <c r="B120" s="37" t="s">
        <v>785</v>
      </c>
      <c r="C120" s="91"/>
      <c r="D120" s="91"/>
      <c r="E120" s="91"/>
      <c r="F120" s="91"/>
      <c r="G120" s="91"/>
      <c r="H120" s="91"/>
      <c r="Q120" s="85"/>
      <c r="R120" s="85" t="s">
        <v>783</v>
      </c>
      <c r="S120" s="85"/>
      <c r="T120" s="85"/>
      <c r="U120" s="85"/>
      <c r="V120" s="85"/>
      <c r="AD120" s="1"/>
    </row>
    <row r="121" spans="1:30" s="84" customFormat="1" ht="15.75" customHeight="1">
      <c r="A121" s="186"/>
      <c r="B121" s="37"/>
      <c r="C121" s="37"/>
      <c r="D121" s="37" t="s">
        <v>781</v>
      </c>
      <c r="E121" s="37"/>
      <c r="F121" s="37"/>
      <c r="G121" s="37"/>
      <c r="H121" s="37" t="s">
        <v>2930</v>
      </c>
      <c r="I121" s="85"/>
      <c r="J121" s="85"/>
      <c r="K121" s="85"/>
      <c r="L121" s="85"/>
      <c r="M121" s="85"/>
      <c r="N121" s="85"/>
      <c r="O121" s="85" t="s">
        <v>73</v>
      </c>
      <c r="P121" s="1805"/>
      <c r="Q121" s="1805"/>
      <c r="R121" s="1805"/>
      <c r="S121" s="1805"/>
      <c r="T121" s="1805"/>
      <c r="U121" s="1805"/>
      <c r="V121" s="1805"/>
      <c r="W121" s="1805"/>
      <c r="X121" s="85" t="s">
        <v>105</v>
      </c>
      <c r="Y121" s="85"/>
      <c r="AD121" s="1"/>
    </row>
    <row r="122" spans="1:30" s="84" customFormat="1" ht="15.75" customHeight="1">
      <c r="A122" s="186"/>
      <c r="B122" s="37"/>
      <c r="C122" s="37"/>
      <c r="D122" s="37" t="s">
        <v>781</v>
      </c>
      <c r="E122" s="37"/>
      <c r="F122" s="37"/>
      <c r="G122" s="37"/>
      <c r="H122" s="37" t="s">
        <v>2930</v>
      </c>
      <c r="I122" s="85"/>
      <c r="J122" s="85"/>
      <c r="K122" s="85"/>
      <c r="L122" s="85"/>
      <c r="M122" s="85"/>
      <c r="N122" s="85"/>
      <c r="O122" s="85" t="s">
        <v>73</v>
      </c>
      <c r="P122" s="1804"/>
      <c r="Q122" s="1804"/>
      <c r="R122" s="1804"/>
      <c r="S122" s="1804"/>
      <c r="T122" s="1804"/>
      <c r="U122" s="1804"/>
      <c r="V122" s="1804"/>
      <c r="W122" s="1804"/>
      <c r="X122" s="85" t="s">
        <v>105</v>
      </c>
      <c r="Y122" s="85"/>
      <c r="AD122" s="1"/>
    </row>
    <row r="123" spans="1:30" s="84" customFormat="1" ht="15.75" customHeight="1">
      <c r="A123" s="198" t="s">
        <v>104</v>
      </c>
      <c r="B123" s="89" t="s">
        <v>780</v>
      </c>
      <c r="C123" s="197"/>
      <c r="D123" s="197"/>
      <c r="E123" s="197"/>
      <c r="F123" s="197"/>
      <c r="G123" s="197"/>
      <c r="H123" s="197"/>
      <c r="I123" s="196"/>
      <c r="J123" s="196"/>
      <c r="K123" s="196"/>
      <c r="L123" s="196"/>
      <c r="M123" s="196"/>
      <c r="N123" s="196"/>
      <c r="O123" s="196"/>
      <c r="P123" s="196"/>
      <c r="Q123" s="196"/>
      <c r="R123" s="196"/>
      <c r="S123" s="196"/>
      <c r="T123" s="196"/>
      <c r="U123" s="196"/>
      <c r="V123" s="196"/>
      <c r="W123" s="196"/>
      <c r="X123" s="196"/>
      <c r="Y123" s="196"/>
      <c r="Z123" s="196"/>
      <c r="AA123" s="196"/>
      <c r="AD123" s="1"/>
    </row>
    <row r="124" spans="1:30" s="84" customFormat="1" ht="15.75" customHeight="1">
      <c r="AD124" s="1"/>
    </row>
    <row r="125" spans="1:30" s="84" customFormat="1" ht="15.75" customHeight="1">
      <c r="AD125" s="1"/>
    </row>
    <row r="126" spans="1:30" s="84" customFormat="1">
      <c r="A126" s="85"/>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85"/>
      <c r="Z126" s="85"/>
      <c r="AA126" s="85"/>
      <c r="AD126" s="1"/>
    </row>
    <row r="127" spans="1:30" s="84" customForma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D127" s="1"/>
    </row>
    <row r="128" spans="1:30" s="84" customForma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D128" s="1"/>
    </row>
    <row r="129" spans="1:30" s="84" customForma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D129" s="1"/>
    </row>
    <row r="130" spans="1:30" s="84" customForma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D130" s="1"/>
    </row>
    <row r="131" spans="1:30" s="84" customForma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D131" s="1"/>
    </row>
    <row r="132" spans="1:30" s="84" customForma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D132" s="1"/>
    </row>
    <row r="133" spans="1:30" s="84" customForma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D133" s="1"/>
    </row>
    <row r="134" spans="1:30" s="84" customForma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D134" s="1"/>
    </row>
    <row r="135" spans="1:30" s="84" customForma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D135" s="1"/>
    </row>
    <row r="136" spans="1:30" ht="13.5" customHeight="1">
      <c r="A136" s="6"/>
      <c r="B136" s="3"/>
      <c r="C136" s="3"/>
      <c r="D136" s="3"/>
      <c r="E136" s="3"/>
      <c r="F136" s="3"/>
      <c r="G136" s="3"/>
      <c r="H136" s="195"/>
      <c r="I136" s="195"/>
      <c r="J136" s="195"/>
      <c r="K136" s="195"/>
      <c r="L136" s="195"/>
      <c r="M136" s="195"/>
      <c r="N136" s="195"/>
      <c r="O136" s="195"/>
      <c r="P136" s="195"/>
      <c r="Q136" s="195"/>
      <c r="R136" s="195"/>
      <c r="S136" s="195"/>
      <c r="T136" s="195"/>
      <c r="U136" s="195"/>
      <c r="V136" s="195"/>
      <c r="W136" s="195"/>
      <c r="X136" s="195"/>
      <c r="Y136" s="195"/>
      <c r="Z136" s="195"/>
      <c r="AA136" s="195"/>
    </row>
    <row r="137" spans="1:30">
      <c r="A137" s="6"/>
      <c r="B137" s="3"/>
      <c r="C137" s="3"/>
      <c r="D137" s="3"/>
      <c r="E137" s="3"/>
      <c r="F137" s="3"/>
      <c r="G137" s="3"/>
      <c r="H137" s="195"/>
      <c r="I137" s="195"/>
      <c r="J137" s="195"/>
      <c r="K137" s="195"/>
      <c r="L137" s="195"/>
      <c r="M137" s="195"/>
      <c r="N137" s="195"/>
      <c r="O137" s="195"/>
      <c r="P137" s="195"/>
      <c r="Q137" s="195"/>
      <c r="R137" s="195"/>
      <c r="S137" s="195"/>
      <c r="T137" s="195"/>
      <c r="U137" s="195"/>
      <c r="V137" s="195"/>
      <c r="W137" s="195"/>
      <c r="X137" s="195"/>
      <c r="Y137" s="195"/>
      <c r="Z137" s="195"/>
      <c r="AA137" s="195"/>
    </row>
    <row r="138" spans="1:30">
      <c r="A138" s="6"/>
      <c r="B138" s="85"/>
      <c r="C138" s="3"/>
      <c r="D138" s="3"/>
      <c r="E138" s="3"/>
      <c r="F138" s="3"/>
      <c r="G138" s="3"/>
      <c r="H138" s="195"/>
      <c r="I138" s="195"/>
      <c r="J138" s="195"/>
      <c r="K138" s="195"/>
      <c r="L138" s="195"/>
      <c r="M138" s="195"/>
      <c r="N138" s="195"/>
      <c r="O138" s="195"/>
      <c r="P138" s="195"/>
      <c r="Q138" s="195"/>
      <c r="R138" s="195"/>
      <c r="S138" s="195"/>
      <c r="T138" s="195"/>
      <c r="U138" s="195"/>
      <c r="V138" s="195"/>
      <c r="W138" s="195"/>
      <c r="X138" s="195"/>
      <c r="Y138" s="195"/>
      <c r="Z138" s="195"/>
      <c r="AA138" s="195"/>
    </row>
    <row r="139" spans="1:30">
      <c r="A139" s="6"/>
      <c r="B139" s="85"/>
      <c r="C139" s="3"/>
      <c r="D139" s="3"/>
      <c r="E139" s="3"/>
      <c r="F139" s="3"/>
      <c r="G139" s="3"/>
      <c r="H139" s="3"/>
      <c r="I139" s="3"/>
      <c r="J139" s="3"/>
      <c r="K139" s="3"/>
      <c r="L139" s="6"/>
      <c r="M139" s="3"/>
      <c r="N139" s="6"/>
      <c r="O139" s="3"/>
      <c r="P139" s="6"/>
      <c r="Q139" s="3"/>
      <c r="R139" s="3"/>
      <c r="S139" s="2"/>
      <c r="T139" s="2"/>
      <c r="U139" s="3"/>
      <c r="V139" s="3"/>
      <c r="W139" s="3"/>
      <c r="X139" s="3"/>
      <c r="Y139" s="3"/>
      <c r="Z139" s="3"/>
      <c r="AA139" s="3"/>
    </row>
    <row r="140" spans="1:30">
      <c r="A140" s="6"/>
      <c r="B140" s="3"/>
      <c r="C140" s="3"/>
      <c r="D140" s="3"/>
      <c r="E140" s="3"/>
      <c r="F140" s="3"/>
      <c r="G140" s="3"/>
      <c r="H140" s="3"/>
      <c r="I140" s="3"/>
      <c r="J140" s="3"/>
      <c r="K140" s="3"/>
      <c r="L140" s="6"/>
      <c r="M140" s="3"/>
      <c r="N140" s="6"/>
      <c r="O140" s="3"/>
      <c r="P140" s="6"/>
      <c r="Q140" s="3"/>
      <c r="R140" s="3"/>
      <c r="S140" s="2"/>
      <c r="T140" s="2"/>
      <c r="U140" s="3"/>
      <c r="V140" s="3"/>
      <c r="W140" s="3"/>
      <c r="X140" s="3"/>
      <c r="Y140" s="3"/>
      <c r="Z140" s="3"/>
      <c r="AA140" s="3"/>
    </row>
    <row r="141" spans="1:30" ht="13.5" customHeight="1">
      <c r="C141" s="3"/>
      <c r="D141" s="3"/>
      <c r="E141" s="3"/>
      <c r="F141" s="3"/>
      <c r="G141" s="3"/>
      <c r="H141" s="3"/>
      <c r="I141" s="3"/>
      <c r="J141" s="3"/>
      <c r="K141" s="3"/>
      <c r="L141" s="3"/>
      <c r="M141" s="3"/>
      <c r="N141" s="3"/>
      <c r="O141" s="3"/>
      <c r="P141" s="3"/>
      <c r="Q141" s="3"/>
      <c r="R141" s="3"/>
      <c r="S141" s="2"/>
      <c r="T141" s="2"/>
      <c r="U141" s="3"/>
      <c r="V141" s="3"/>
      <c r="W141" s="3"/>
      <c r="X141" s="3"/>
      <c r="Y141" s="3"/>
      <c r="Z141" s="3"/>
      <c r="AA141" s="3"/>
    </row>
    <row r="142" spans="1:30" ht="15" customHeight="1">
      <c r="A142" s="6"/>
      <c r="C142" s="3"/>
      <c r="D142" s="3"/>
      <c r="E142" s="5"/>
      <c r="F142" s="3"/>
      <c r="G142" s="3"/>
      <c r="H142" s="3"/>
      <c r="I142" s="5"/>
      <c r="J142" s="3"/>
      <c r="K142" s="3"/>
      <c r="L142" s="6"/>
      <c r="M142" s="3"/>
      <c r="N142" s="3"/>
      <c r="O142" s="3"/>
      <c r="P142" s="3"/>
      <c r="Q142" s="3"/>
      <c r="R142" s="5"/>
      <c r="S142" s="1468"/>
      <c r="T142" s="1468"/>
      <c r="U142" s="1468"/>
      <c r="V142" s="1468"/>
      <c r="W142" s="1468"/>
      <c r="X142" s="1468"/>
      <c r="Y142" s="1468"/>
      <c r="Z142" s="1468"/>
      <c r="AA142" s="5"/>
    </row>
    <row r="143" spans="1:30" ht="15" customHeight="1">
      <c r="A143" s="2"/>
      <c r="B143" s="2"/>
      <c r="C143" s="2"/>
      <c r="D143" s="2"/>
      <c r="E143" s="5"/>
      <c r="F143" s="1468"/>
      <c r="G143" s="1468"/>
      <c r="H143" s="1468"/>
      <c r="I143" s="5"/>
      <c r="J143" s="2"/>
      <c r="K143" s="3"/>
      <c r="L143" s="3"/>
      <c r="M143" s="3"/>
      <c r="N143" s="3"/>
      <c r="O143" s="3"/>
      <c r="P143" s="3"/>
      <c r="Q143" s="3"/>
      <c r="R143" s="5"/>
      <c r="S143" s="1468"/>
      <c r="T143" s="1468"/>
      <c r="U143" s="1468"/>
      <c r="V143" s="1468"/>
      <c r="W143" s="1468"/>
      <c r="X143" s="1468"/>
      <c r="Y143" s="1468"/>
      <c r="Z143" s="1468"/>
      <c r="AA143" s="33"/>
    </row>
    <row r="144" spans="1:30" ht="15" customHeight="1">
      <c r="A144" s="2"/>
      <c r="B144" s="2"/>
      <c r="C144" s="2"/>
      <c r="D144" s="2"/>
      <c r="E144" s="5"/>
      <c r="F144" s="1468"/>
      <c r="G144" s="1468"/>
      <c r="H144" s="1468"/>
      <c r="I144" s="5"/>
      <c r="J144" s="2"/>
      <c r="K144" s="3"/>
      <c r="L144" s="3"/>
      <c r="M144" s="3"/>
      <c r="N144" s="3"/>
      <c r="O144" s="3"/>
      <c r="P144" s="3"/>
      <c r="Q144" s="3"/>
      <c r="R144" s="5"/>
      <c r="S144" s="1468"/>
      <c r="T144" s="1468"/>
      <c r="U144" s="1468"/>
      <c r="V144" s="1468"/>
      <c r="W144" s="1468"/>
      <c r="X144" s="1468"/>
      <c r="Y144" s="1468"/>
      <c r="Z144" s="1468"/>
      <c r="AA144" s="33"/>
    </row>
    <row r="145" spans="1:27" ht="13.5" customHeight="1">
      <c r="A145" s="6"/>
      <c r="B145" s="3"/>
      <c r="C145" s="3"/>
      <c r="D145" s="3"/>
      <c r="E145" s="3"/>
      <c r="F145" s="3"/>
      <c r="G145" s="3"/>
      <c r="H145" s="3"/>
      <c r="I145" s="1574"/>
      <c r="J145" s="1574"/>
      <c r="K145" s="1574"/>
      <c r="L145" s="1574"/>
      <c r="M145" s="1574"/>
      <c r="N145" s="1574"/>
      <c r="O145" s="1574"/>
      <c r="P145" s="1574"/>
      <c r="Q145" s="1574"/>
      <c r="R145" s="1574"/>
      <c r="S145" s="1574"/>
      <c r="T145" s="1574"/>
      <c r="U145" s="1574"/>
      <c r="V145" s="1574"/>
      <c r="W145" s="1574"/>
      <c r="X145" s="1574"/>
      <c r="Y145" s="1574"/>
      <c r="Z145" s="1574"/>
      <c r="AA145" s="1574"/>
    </row>
    <row r="146" spans="1:27" ht="15.75" customHeight="1">
      <c r="A146" s="2"/>
      <c r="B146" s="2"/>
      <c r="C146" s="2"/>
      <c r="D146" s="2"/>
      <c r="E146" s="2"/>
      <c r="F146" s="2"/>
      <c r="G146" s="2"/>
      <c r="H146" s="2"/>
      <c r="I146" s="1574"/>
      <c r="J146" s="1574"/>
      <c r="K146" s="1574"/>
      <c r="L146" s="1574"/>
      <c r="M146" s="1574"/>
      <c r="N146" s="1574"/>
      <c r="O146" s="1574"/>
      <c r="P146" s="1574"/>
      <c r="Q146" s="1574"/>
      <c r="R146" s="1574"/>
      <c r="S146" s="1574"/>
      <c r="T146" s="1574"/>
      <c r="U146" s="1574"/>
      <c r="V146" s="1574"/>
      <c r="W146" s="1574"/>
      <c r="X146" s="1574"/>
      <c r="Y146" s="1574"/>
      <c r="Z146" s="1574"/>
      <c r="AA146" s="1574"/>
    </row>
    <row r="147" spans="1:27" ht="15.75" customHeight="1">
      <c r="A147" s="6"/>
      <c r="B147" s="3"/>
      <c r="C147" s="3"/>
      <c r="D147" s="3"/>
      <c r="E147" s="3"/>
      <c r="F147" s="3"/>
      <c r="G147" s="3"/>
      <c r="H147" s="3"/>
      <c r="I147" s="1574"/>
      <c r="J147" s="1520"/>
      <c r="K147" s="1520"/>
      <c r="L147" s="1520"/>
      <c r="M147" s="1520"/>
      <c r="N147" s="1520"/>
      <c r="O147" s="1520"/>
      <c r="P147" s="1520"/>
      <c r="Q147" s="1520"/>
      <c r="R147" s="1520"/>
      <c r="S147" s="1520"/>
      <c r="T147" s="1520"/>
      <c r="U147" s="1520"/>
      <c r="V147" s="1520"/>
      <c r="W147" s="1520"/>
      <c r="X147" s="1520"/>
      <c r="Y147" s="1520"/>
      <c r="Z147" s="1520"/>
      <c r="AA147" s="1520"/>
    </row>
    <row r="148" spans="1:27" ht="15.75" customHeight="1">
      <c r="A148" s="2"/>
      <c r="B148" s="2"/>
      <c r="C148" s="2"/>
      <c r="D148" s="2"/>
      <c r="E148" s="2"/>
      <c r="F148" s="2"/>
      <c r="G148" s="2"/>
      <c r="H148" s="2"/>
      <c r="I148" s="1520"/>
      <c r="J148" s="1520"/>
      <c r="K148" s="1520"/>
      <c r="L148" s="1520"/>
      <c r="M148" s="1520"/>
      <c r="N148" s="1520"/>
      <c r="O148" s="1520"/>
      <c r="P148" s="1520"/>
      <c r="Q148" s="1520"/>
      <c r="R148" s="1520"/>
      <c r="S148" s="1520"/>
      <c r="T148" s="1520"/>
      <c r="U148" s="1520"/>
      <c r="V148" s="1520"/>
      <c r="W148" s="1520"/>
      <c r="X148" s="1520"/>
      <c r="Y148" s="1520"/>
      <c r="Z148" s="1520"/>
      <c r="AA148" s="1520"/>
    </row>
    <row r="149" spans="1:27" ht="18" customHeight="1">
      <c r="A149" s="1497"/>
      <c r="B149" s="1497"/>
      <c r="C149" s="1497"/>
      <c r="D149" s="1497"/>
      <c r="E149" s="1497"/>
      <c r="F149" s="1497"/>
      <c r="G149" s="1497"/>
      <c r="H149" s="1497"/>
      <c r="I149" s="1497"/>
      <c r="J149" s="1497"/>
      <c r="K149" s="1497"/>
      <c r="L149" s="1497"/>
      <c r="M149" s="1497"/>
      <c r="N149" s="1497"/>
      <c r="O149" s="1497"/>
      <c r="P149" s="1497"/>
      <c r="Q149" s="1497"/>
      <c r="R149" s="1497"/>
      <c r="S149" s="1497"/>
      <c r="T149" s="1497"/>
      <c r="U149" s="1497"/>
      <c r="V149" s="1497"/>
      <c r="W149" s="1497"/>
      <c r="X149" s="1497"/>
      <c r="Y149" s="1497"/>
      <c r="Z149" s="1497"/>
      <c r="AA149" s="1497"/>
    </row>
    <row r="150" spans="1:27"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5.75" customHeight="1">
      <c r="A151" s="6"/>
      <c r="B151" s="3"/>
      <c r="C151" s="3"/>
      <c r="D151" s="3"/>
      <c r="E151" s="3"/>
      <c r="F151" s="1468"/>
      <c r="G151" s="1468"/>
      <c r="H151" s="1468"/>
      <c r="I151" s="1468"/>
      <c r="K151" s="3"/>
      <c r="L151" s="3"/>
      <c r="M151" s="3"/>
      <c r="N151" s="3"/>
      <c r="O151" s="3"/>
      <c r="P151" s="3"/>
      <c r="Q151" s="3"/>
      <c r="R151" s="3"/>
      <c r="S151" s="3"/>
      <c r="T151" s="3"/>
      <c r="U151" s="3"/>
      <c r="V151" s="3"/>
      <c r="W151" s="3"/>
      <c r="X151" s="3"/>
      <c r="Y151" s="3"/>
      <c r="Z151" s="3"/>
      <c r="AA151" s="3"/>
    </row>
    <row r="152" spans="1:27" ht="15.75" customHeight="1">
      <c r="A152" s="6"/>
      <c r="B152" s="3"/>
      <c r="C152" s="3"/>
      <c r="D152" s="3"/>
      <c r="E152" s="3"/>
      <c r="F152" s="3"/>
      <c r="G152" s="1468"/>
      <c r="H152" s="1468"/>
      <c r="I152" s="3"/>
      <c r="J152" s="1536"/>
      <c r="K152" s="1536"/>
      <c r="L152" s="1536"/>
      <c r="M152" s="1536"/>
      <c r="N152" s="1536"/>
      <c r="O152" s="1536"/>
      <c r="P152" s="1536"/>
      <c r="Q152" s="1536"/>
      <c r="R152" s="1536"/>
      <c r="S152" s="1536"/>
      <c r="T152" s="1536"/>
      <c r="U152" s="1536"/>
      <c r="V152" s="1536"/>
      <c r="W152" s="1536"/>
      <c r="X152" s="1536"/>
      <c r="Y152" s="1536"/>
      <c r="Z152" s="1536"/>
      <c r="AA152" s="1536"/>
    </row>
    <row r="153" spans="1:27" ht="15.75" customHeight="1">
      <c r="A153" s="3"/>
      <c r="B153" s="3"/>
      <c r="C153" s="3"/>
      <c r="D153" s="3"/>
      <c r="E153" s="3"/>
      <c r="F153" s="3"/>
      <c r="G153" s="1468"/>
      <c r="H153" s="1468"/>
      <c r="I153" s="3"/>
      <c r="J153" s="1536"/>
      <c r="K153" s="1536"/>
      <c r="L153" s="1536"/>
      <c r="M153" s="1536"/>
      <c r="N153" s="1536"/>
      <c r="O153" s="1536"/>
      <c r="P153" s="1536"/>
      <c r="Q153" s="1536"/>
      <c r="R153" s="1536"/>
      <c r="S153" s="1536"/>
      <c r="T153" s="1536"/>
      <c r="U153" s="1536"/>
      <c r="V153" s="1536"/>
      <c r="W153" s="1536"/>
      <c r="X153" s="1536"/>
      <c r="Y153" s="1536"/>
      <c r="Z153" s="1536"/>
      <c r="AA153" s="1536"/>
    </row>
    <row r="154" spans="1:27" ht="15.75" customHeight="1">
      <c r="A154" s="3"/>
      <c r="B154" s="3"/>
      <c r="C154" s="3"/>
      <c r="D154" s="3"/>
      <c r="E154" s="3"/>
      <c r="F154" s="3"/>
      <c r="G154" s="1468"/>
      <c r="H154" s="1468"/>
      <c r="I154" s="3"/>
      <c r="J154" s="1536"/>
      <c r="K154" s="1536"/>
      <c r="L154" s="1536"/>
      <c r="M154" s="1536"/>
      <c r="N154" s="1536"/>
      <c r="O154" s="1536"/>
      <c r="P154" s="1536"/>
      <c r="Q154" s="1536"/>
      <c r="R154" s="1536"/>
      <c r="S154" s="1536"/>
      <c r="T154" s="1536"/>
      <c r="U154" s="1536"/>
      <c r="V154" s="1536"/>
      <c r="W154" s="1536"/>
      <c r="X154" s="1536"/>
      <c r="Y154" s="1536"/>
      <c r="Z154" s="1536"/>
      <c r="AA154" s="1536"/>
    </row>
    <row r="155" spans="1:27"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c r="A156" s="6"/>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c r="A157" s="6"/>
      <c r="B157" s="6"/>
      <c r="C157" s="3"/>
      <c r="D157" s="3"/>
      <c r="E157" s="6"/>
      <c r="F157" s="3"/>
      <c r="G157" s="3"/>
      <c r="H157" s="6"/>
      <c r="I157" s="3"/>
      <c r="J157" s="3"/>
      <c r="K157" s="6"/>
      <c r="L157" s="3"/>
      <c r="M157" s="3"/>
      <c r="N157" s="6"/>
      <c r="O157" s="3"/>
      <c r="P157" s="3"/>
      <c r="Q157" s="3"/>
      <c r="R157" s="6"/>
      <c r="S157" s="3"/>
      <c r="T157" s="3"/>
      <c r="U157" s="3"/>
      <c r="V157" s="3"/>
      <c r="W157" s="6"/>
      <c r="X157" s="7"/>
      <c r="Y157" s="3"/>
      <c r="Z157" s="3"/>
      <c r="AA157" s="2"/>
    </row>
    <row r="158" spans="1:27" ht="15.75" customHeight="1">
      <c r="A158" s="6"/>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c r="A159" s="6"/>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5.75" customHeight="1">
      <c r="A161" s="3"/>
      <c r="B161" s="3"/>
      <c r="C161" s="3"/>
      <c r="D161" s="3"/>
      <c r="E161" s="3"/>
      <c r="F161" s="3"/>
      <c r="G161" s="3"/>
      <c r="H161" s="3"/>
      <c r="I161" s="3"/>
      <c r="J161" s="3"/>
      <c r="K161" s="1468"/>
      <c r="L161" s="1468"/>
      <c r="M161" s="1468"/>
      <c r="N161" s="3"/>
      <c r="O161" s="3"/>
      <c r="P161" s="3"/>
      <c r="Q161" s="3"/>
      <c r="R161" s="3"/>
      <c r="S161" s="3"/>
      <c r="T161" s="3"/>
      <c r="U161" s="3"/>
      <c r="V161" s="3"/>
      <c r="W161" s="3"/>
      <c r="X161" s="3"/>
      <c r="Y161" s="3"/>
      <c r="Z161" s="3"/>
      <c r="AA161" s="3"/>
    </row>
    <row r="162" spans="1:27" ht="15.75" customHeight="1">
      <c r="A162" s="3"/>
      <c r="B162" s="3"/>
      <c r="C162" s="3"/>
      <c r="D162" s="3"/>
      <c r="E162" s="3"/>
      <c r="F162" s="3"/>
      <c r="G162" s="3"/>
      <c r="H162" s="3"/>
      <c r="I162" s="3"/>
      <c r="J162" s="3"/>
      <c r="K162" s="1468"/>
      <c r="L162" s="1468"/>
      <c r="M162" s="1468"/>
      <c r="N162" s="3"/>
      <c r="O162" s="3"/>
      <c r="P162" s="3"/>
      <c r="Q162" s="3"/>
      <c r="R162" s="3"/>
      <c r="S162" s="3"/>
      <c r="T162" s="3"/>
      <c r="U162" s="3"/>
      <c r="V162" s="3"/>
      <c r="W162" s="3"/>
      <c r="X162" s="3"/>
      <c r="Y162" s="3"/>
      <c r="Z162" s="3"/>
      <c r="AA162" s="3"/>
    </row>
    <row r="163" spans="1:27" ht="15.75" customHeight="1">
      <c r="A163" s="3"/>
      <c r="B163" s="3"/>
      <c r="C163" s="3"/>
      <c r="D163" s="3"/>
      <c r="E163" s="3"/>
      <c r="F163" s="3"/>
      <c r="G163" s="3"/>
      <c r="H163" s="3"/>
      <c r="I163" s="3"/>
      <c r="J163" s="3"/>
      <c r="K163" s="1468"/>
      <c r="L163" s="1468"/>
      <c r="M163" s="1468"/>
      <c r="N163" s="3"/>
      <c r="O163" s="3"/>
      <c r="P163" s="3"/>
      <c r="Q163" s="3"/>
      <c r="R163" s="3"/>
      <c r="S163" s="3"/>
      <c r="T163" s="3"/>
      <c r="U163" s="3"/>
      <c r="V163" s="3"/>
      <c r="W163" s="3"/>
      <c r="X163" s="3"/>
      <c r="Y163" s="3"/>
      <c r="Z163" s="3"/>
      <c r="AA163" s="3"/>
    </row>
    <row r="164" spans="1:27" ht="15.75" customHeight="1">
      <c r="A164" s="3"/>
      <c r="B164" s="3"/>
      <c r="C164" s="3"/>
      <c r="D164" s="3"/>
      <c r="E164" s="3"/>
      <c r="F164" s="3"/>
      <c r="G164" s="3"/>
      <c r="H164" s="3"/>
      <c r="I164" s="3"/>
      <c r="J164" s="3"/>
      <c r="K164" s="1468"/>
      <c r="L164" s="1468"/>
      <c r="M164" s="1468"/>
      <c r="N164" s="3"/>
      <c r="O164" s="3"/>
      <c r="P164" s="3"/>
      <c r="Q164" s="3"/>
      <c r="R164" s="3"/>
      <c r="S164" s="3"/>
      <c r="T164" s="3"/>
      <c r="U164" s="3"/>
      <c r="V164" s="3"/>
      <c r="W164" s="3"/>
      <c r="X164" s="3"/>
      <c r="Y164" s="3"/>
      <c r="Z164" s="3"/>
      <c r="AA164" s="3"/>
    </row>
    <row r="165" spans="1:27" ht="15.75" customHeight="1">
      <c r="A165" s="6"/>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5.75" customHeight="1">
      <c r="A166" s="3"/>
      <c r="B166" s="3"/>
      <c r="C166" s="3"/>
      <c r="D166" s="3"/>
      <c r="E166" s="3"/>
      <c r="F166" s="3"/>
      <c r="G166" s="3"/>
      <c r="H166" s="3"/>
      <c r="I166" s="3"/>
      <c r="J166" s="3"/>
      <c r="K166" s="1802"/>
      <c r="L166" s="1802"/>
      <c r="M166" s="1802"/>
      <c r="N166" s="1802"/>
      <c r="O166" s="3"/>
      <c r="P166" s="3"/>
      <c r="Q166" s="3"/>
      <c r="R166" s="3"/>
      <c r="S166" s="3"/>
      <c r="T166" s="3"/>
      <c r="U166" s="3"/>
      <c r="V166" s="3"/>
      <c r="W166" s="3"/>
      <c r="X166" s="3"/>
      <c r="Y166" s="3"/>
      <c r="Z166" s="3"/>
      <c r="AA166" s="3"/>
    </row>
    <row r="167" spans="1:27" ht="15.75" customHeight="1">
      <c r="A167" s="3"/>
      <c r="B167" s="3"/>
      <c r="C167" s="3"/>
      <c r="D167" s="3"/>
      <c r="E167" s="3"/>
      <c r="F167" s="3"/>
      <c r="G167" s="3"/>
      <c r="H167" s="3"/>
      <c r="I167" s="3"/>
      <c r="J167" s="3"/>
      <c r="K167" s="1802"/>
      <c r="L167" s="1802"/>
      <c r="M167" s="1802"/>
      <c r="N167" s="1802"/>
      <c r="O167" s="3"/>
      <c r="P167" s="3"/>
      <c r="Q167" s="3"/>
      <c r="R167" s="3"/>
      <c r="S167" s="3"/>
      <c r="T167" s="3"/>
      <c r="U167" s="3"/>
      <c r="V167" s="3"/>
      <c r="W167" s="3"/>
      <c r="X167" s="3"/>
      <c r="Y167" s="3"/>
      <c r="Z167" s="3"/>
      <c r="AA167" s="3"/>
    </row>
    <row r="168" spans="1:27" ht="15.75" customHeight="1">
      <c r="A168" s="6"/>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5.75" customHeight="1">
      <c r="A169" s="6"/>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5.75" customHeight="1">
      <c r="A170" s="3"/>
      <c r="B170" s="3"/>
      <c r="C170" s="3"/>
      <c r="D170" s="3"/>
      <c r="E170" s="3"/>
      <c r="F170" s="3"/>
      <c r="G170" s="3"/>
      <c r="H170" s="3"/>
      <c r="I170" s="3"/>
      <c r="J170" s="3"/>
      <c r="K170" s="3"/>
      <c r="L170" s="3"/>
      <c r="M170" s="3"/>
      <c r="N170" s="3"/>
      <c r="O170" s="3"/>
      <c r="P170" s="3"/>
      <c r="Q170" s="3"/>
      <c r="R170" s="3"/>
      <c r="S170" s="3"/>
      <c r="T170" s="3"/>
      <c r="U170" s="6"/>
      <c r="V170" s="3"/>
      <c r="W170" s="3"/>
      <c r="X170" s="6"/>
      <c r="Y170" s="3"/>
      <c r="Z170" s="3"/>
      <c r="AA170" s="3"/>
    </row>
    <row r="171" spans="1:27"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5.75" customHeight="1">
      <c r="A177" s="6"/>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5.75" customHeight="1">
      <c r="A178" s="3"/>
      <c r="B178" s="3"/>
      <c r="C178" s="3"/>
      <c r="D178" s="3"/>
      <c r="E178" s="3"/>
      <c r="F178" s="3"/>
      <c r="G178" s="3"/>
      <c r="H178" s="3"/>
      <c r="I178" s="5"/>
      <c r="J178" s="1468"/>
      <c r="K178" s="1468"/>
      <c r="L178" s="1468"/>
      <c r="M178" s="1468"/>
      <c r="N178" s="5"/>
      <c r="O178" s="5"/>
      <c r="P178" s="1468"/>
      <c r="Q178" s="1468"/>
      <c r="R178" s="1468"/>
      <c r="S178" s="1468"/>
      <c r="T178" s="5"/>
      <c r="U178" s="5"/>
      <c r="V178" s="1468"/>
      <c r="W178" s="1468"/>
      <c r="X178" s="1468"/>
      <c r="Y178" s="1468"/>
      <c r="Z178" s="7"/>
      <c r="AA178" s="3"/>
    </row>
    <row r="179" spans="1:27" ht="15.75" customHeight="1">
      <c r="A179" s="3"/>
      <c r="B179" s="3"/>
      <c r="C179" s="3"/>
      <c r="D179" s="5"/>
      <c r="E179" s="1468"/>
      <c r="F179" s="1468"/>
      <c r="G179" s="5"/>
      <c r="H179" s="3"/>
      <c r="I179" s="5"/>
      <c r="J179" s="1800"/>
      <c r="K179" s="1800"/>
      <c r="L179" s="1800"/>
      <c r="M179" s="1800"/>
      <c r="N179" s="5"/>
      <c r="O179" s="5"/>
      <c r="P179" s="1800"/>
      <c r="Q179" s="1800"/>
      <c r="R179" s="1800"/>
      <c r="S179" s="1800"/>
      <c r="T179" s="5"/>
      <c r="U179" s="5"/>
      <c r="V179" s="1495"/>
      <c r="W179" s="1495"/>
      <c r="X179" s="1495"/>
      <c r="Y179" s="1495"/>
      <c r="Z179" s="3"/>
      <c r="AA179" s="3"/>
    </row>
    <row r="180" spans="1:27" ht="15.75" customHeight="1">
      <c r="A180" s="3"/>
      <c r="B180" s="3"/>
      <c r="C180" s="3"/>
      <c r="D180" s="5"/>
      <c r="E180" s="1468"/>
      <c r="F180" s="1468"/>
      <c r="G180" s="5"/>
      <c r="H180" s="3"/>
      <c r="I180" s="5"/>
      <c r="J180" s="1800"/>
      <c r="K180" s="1800"/>
      <c r="L180" s="1800"/>
      <c r="M180" s="1800"/>
      <c r="N180" s="5"/>
      <c r="O180" s="5"/>
      <c r="P180" s="1800"/>
      <c r="Q180" s="1800"/>
      <c r="R180" s="1800"/>
      <c r="S180" s="1800"/>
      <c r="T180" s="5"/>
      <c r="U180" s="5"/>
      <c r="V180" s="1495"/>
      <c r="W180" s="1495"/>
      <c r="X180" s="1495"/>
      <c r="Y180" s="1495"/>
      <c r="Z180" s="3"/>
      <c r="AA180" s="3"/>
    </row>
    <row r="181" spans="1:27" ht="15.75" customHeight="1">
      <c r="A181" s="3"/>
      <c r="B181" s="3"/>
      <c r="C181" s="3"/>
      <c r="D181" s="5"/>
      <c r="E181" s="1468"/>
      <c r="F181" s="1468"/>
      <c r="G181" s="5"/>
      <c r="H181" s="3"/>
      <c r="I181" s="5"/>
      <c r="J181" s="1800"/>
      <c r="K181" s="1800"/>
      <c r="L181" s="1800"/>
      <c r="M181" s="1800"/>
      <c r="N181" s="5"/>
      <c r="O181" s="5"/>
      <c r="P181" s="1800"/>
      <c r="Q181" s="1800"/>
      <c r="R181" s="1800"/>
      <c r="S181" s="1800"/>
      <c r="T181" s="5"/>
      <c r="U181" s="5"/>
      <c r="V181" s="1495"/>
      <c r="W181" s="1495"/>
      <c r="X181" s="1495"/>
      <c r="Y181" s="1495"/>
      <c r="Z181" s="3"/>
      <c r="AA181" s="3"/>
    </row>
    <row r="182" spans="1:27" ht="15.75" customHeight="1">
      <c r="A182" s="3"/>
      <c r="B182" s="3"/>
      <c r="C182" s="3"/>
      <c r="D182" s="5"/>
      <c r="E182" s="1468"/>
      <c r="F182" s="1468"/>
      <c r="G182" s="5"/>
      <c r="H182" s="3"/>
      <c r="I182" s="5"/>
      <c r="J182" s="1800"/>
      <c r="K182" s="1800"/>
      <c r="L182" s="1800"/>
      <c r="M182" s="1800"/>
      <c r="N182" s="5"/>
      <c r="O182" s="5"/>
      <c r="P182" s="1800"/>
      <c r="Q182" s="1800"/>
      <c r="R182" s="1800"/>
      <c r="S182" s="1800"/>
      <c r="T182" s="5"/>
      <c r="U182" s="5"/>
      <c r="V182" s="1495"/>
      <c r="W182" s="1495"/>
      <c r="X182" s="1495"/>
      <c r="Y182" s="1495"/>
      <c r="Z182" s="3"/>
      <c r="AA182" s="3"/>
    </row>
    <row r="183" spans="1:27" ht="15.75" customHeight="1">
      <c r="A183" s="3"/>
      <c r="B183" s="3"/>
      <c r="C183" s="3"/>
      <c r="D183" s="5"/>
      <c r="E183" s="3"/>
      <c r="F183" s="3"/>
      <c r="G183" s="5"/>
      <c r="H183" s="3"/>
      <c r="I183" s="5"/>
      <c r="J183" s="3"/>
      <c r="K183" s="3"/>
      <c r="L183" s="3"/>
      <c r="M183" s="3"/>
      <c r="N183" s="5"/>
      <c r="O183" s="5"/>
      <c r="P183" s="5"/>
      <c r="Q183" s="3"/>
      <c r="R183" s="3"/>
      <c r="S183" s="5"/>
      <c r="T183" s="5"/>
      <c r="U183" s="5"/>
      <c r="V183" s="3"/>
      <c r="W183" s="3"/>
      <c r="X183" s="3"/>
      <c r="Y183" s="3"/>
      <c r="Z183" s="3"/>
      <c r="AA183" s="3"/>
    </row>
    <row r="184" spans="1:27" ht="15.75" customHeight="1">
      <c r="A184" s="3"/>
      <c r="B184" s="3"/>
      <c r="C184" s="3"/>
      <c r="D184" s="5"/>
      <c r="E184" s="3"/>
      <c r="F184" s="3"/>
      <c r="G184" s="5"/>
      <c r="H184" s="3"/>
      <c r="I184" s="5"/>
      <c r="J184" s="3"/>
      <c r="K184" s="3"/>
      <c r="L184" s="3"/>
      <c r="M184" s="3"/>
      <c r="N184" s="5"/>
      <c r="O184" s="5"/>
      <c r="P184" s="5"/>
      <c r="Q184" s="3"/>
      <c r="R184" s="3"/>
      <c r="S184" s="5"/>
      <c r="T184" s="5"/>
      <c r="U184" s="5"/>
      <c r="V184" s="3"/>
      <c r="W184" s="3"/>
      <c r="X184" s="3"/>
      <c r="Y184" s="3"/>
      <c r="Z184" s="3"/>
      <c r="AA184" s="3"/>
    </row>
    <row r="185" spans="1:27" ht="15.75" customHeight="1">
      <c r="A185" s="3"/>
      <c r="B185" s="3"/>
      <c r="C185" s="3"/>
      <c r="D185" s="5"/>
      <c r="E185" s="3"/>
      <c r="F185" s="3"/>
      <c r="G185" s="5"/>
      <c r="H185" s="3"/>
      <c r="I185" s="5"/>
      <c r="J185" s="3"/>
      <c r="K185" s="3"/>
      <c r="L185" s="3"/>
      <c r="M185" s="3"/>
      <c r="N185" s="5"/>
      <c r="O185" s="5"/>
      <c r="P185" s="5"/>
      <c r="Q185" s="3"/>
      <c r="R185" s="3"/>
      <c r="S185" s="5"/>
      <c r="T185" s="5"/>
      <c r="U185" s="5"/>
      <c r="V185" s="3"/>
      <c r="W185" s="3"/>
      <c r="X185" s="3"/>
      <c r="Y185" s="3"/>
      <c r="Z185" s="3"/>
      <c r="AA185" s="3"/>
    </row>
    <row r="186" spans="1:27" ht="15.75" customHeight="1">
      <c r="A186" s="3"/>
      <c r="B186" s="3"/>
      <c r="C186" s="3"/>
      <c r="D186" s="5"/>
      <c r="E186" s="3"/>
      <c r="F186" s="3"/>
      <c r="G186" s="5"/>
      <c r="H186" s="3"/>
      <c r="I186" s="5"/>
      <c r="J186" s="3"/>
      <c r="K186" s="3"/>
      <c r="L186" s="3"/>
      <c r="M186" s="3"/>
      <c r="N186" s="5"/>
      <c r="O186" s="5"/>
      <c r="P186" s="5"/>
      <c r="Q186" s="3"/>
      <c r="R186" s="3"/>
      <c r="S186" s="5"/>
      <c r="T186" s="5"/>
      <c r="U186" s="5"/>
      <c r="V186" s="3"/>
      <c r="W186" s="3"/>
      <c r="X186" s="3"/>
      <c r="Y186" s="3"/>
      <c r="Z186" s="3"/>
      <c r="AA186" s="3"/>
    </row>
    <row r="187" spans="1:27" ht="15.75" customHeight="1">
      <c r="A187" s="3"/>
      <c r="B187" s="3"/>
      <c r="C187" s="3"/>
      <c r="D187" s="3"/>
      <c r="E187" s="3"/>
      <c r="F187" s="3"/>
      <c r="G187" s="3"/>
      <c r="H187" s="3"/>
      <c r="I187" s="5"/>
      <c r="J187" s="1800"/>
      <c r="K187" s="1800"/>
      <c r="L187" s="1800"/>
      <c r="M187" s="1800"/>
      <c r="N187" s="5"/>
      <c r="O187" s="5"/>
      <c r="P187" s="1800"/>
      <c r="Q187" s="1800"/>
      <c r="R187" s="1800"/>
      <c r="S187" s="1800"/>
      <c r="T187" s="5"/>
      <c r="U187" s="5"/>
      <c r="V187" s="1800"/>
      <c r="W187" s="1800"/>
      <c r="X187" s="1800"/>
      <c r="Y187" s="1800"/>
      <c r="Z187" s="3"/>
      <c r="AA187" s="3"/>
    </row>
    <row r="188" spans="1:27" ht="15.75" customHeight="1">
      <c r="A188" s="6"/>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5.75" customHeight="1">
      <c r="A189" s="6"/>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5.75" customHeight="1">
      <c r="A191" s="6"/>
      <c r="B191" s="3"/>
      <c r="C191" s="3"/>
      <c r="D191" s="3"/>
      <c r="E191" s="3"/>
      <c r="F191" s="3"/>
      <c r="G191" s="3"/>
      <c r="H191" s="3"/>
      <c r="I191" s="3"/>
      <c r="J191" s="1558"/>
      <c r="K191" s="1558"/>
      <c r="L191" s="1558"/>
      <c r="M191" s="1558"/>
      <c r="N191" s="1558"/>
      <c r="O191" s="5"/>
      <c r="P191" s="3"/>
      <c r="Q191" s="3"/>
      <c r="R191" s="3"/>
      <c r="S191" s="3"/>
      <c r="T191" s="3"/>
      <c r="U191" s="3"/>
      <c r="V191" s="3"/>
      <c r="W191" s="3"/>
      <c r="X191" s="3"/>
      <c r="Y191" s="3"/>
      <c r="Z191" s="3"/>
      <c r="AA191" s="3"/>
    </row>
    <row r="192" spans="1:27" ht="15.75" customHeight="1">
      <c r="A192" s="6"/>
      <c r="B192" s="3"/>
      <c r="C192" s="3"/>
      <c r="D192" s="3"/>
      <c r="E192" s="3"/>
      <c r="F192" s="3"/>
      <c r="G192" s="3"/>
      <c r="H192" s="3"/>
      <c r="I192" s="3"/>
      <c r="J192" s="3"/>
      <c r="K192" s="3"/>
      <c r="L192" s="1468"/>
      <c r="M192" s="1468"/>
      <c r="N192" s="1468"/>
      <c r="O192" s="1468"/>
      <c r="P192" s="1468"/>
      <c r="Q192" s="1468"/>
      <c r="R192" s="3"/>
      <c r="S192" s="3"/>
      <c r="T192" s="3"/>
      <c r="U192" s="3"/>
      <c r="V192" s="3"/>
      <c r="W192" s="3"/>
      <c r="X192" s="3"/>
      <c r="Y192" s="3"/>
      <c r="Z192" s="3"/>
      <c r="AA192" s="3"/>
    </row>
    <row r="193" spans="1:28" ht="15.75" customHeight="1">
      <c r="A193" s="6"/>
      <c r="B193" s="3"/>
      <c r="C193" s="3"/>
      <c r="D193" s="3"/>
      <c r="E193" s="3"/>
      <c r="F193" s="3"/>
      <c r="G193" s="3"/>
      <c r="H193" s="3"/>
      <c r="I193" s="1491"/>
      <c r="J193" s="1491"/>
      <c r="K193" s="1491"/>
      <c r="L193" s="1491"/>
      <c r="M193" s="1491"/>
      <c r="N193" s="1491"/>
      <c r="O193" s="1491"/>
      <c r="P193" s="1491"/>
      <c r="Q193" s="1491"/>
      <c r="R193" s="1491"/>
      <c r="S193" s="1491"/>
      <c r="T193" s="1491"/>
      <c r="U193" s="1491"/>
      <c r="V193" s="1491"/>
      <c r="W193" s="1491"/>
      <c r="X193" s="1491"/>
      <c r="Y193" s="1491"/>
      <c r="Z193" s="1491"/>
      <c r="AA193" s="1491"/>
    </row>
    <row r="194" spans="1:28">
      <c r="I194" s="1801"/>
      <c r="J194" s="1801"/>
      <c r="K194" s="1801"/>
      <c r="L194" s="1801"/>
      <c r="M194" s="1801"/>
      <c r="N194" s="1801"/>
      <c r="O194" s="1801"/>
      <c r="P194" s="1801"/>
      <c r="Q194" s="1801"/>
      <c r="R194" s="1801"/>
      <c r="S194" s="1801"/>
      <c r="T194" s="1801"/>
      <c r="U194" s="1801"/>
      <c r="V194" s="1801"/>
      <c r="W194" s="1801"/>
      <c r="X194" s="1801"/>
      <c r="Y194" s="1801"/>
      <c r="Z194" s="1801"/>
      <c r="AA194" s="1801"/>
    </row>
    <row r="195" spans="1:28" ht="13.5" customHeight="1">
      <c r="A195" s="6"/>
      <c r="B195" s="3"/>
      <c r="C195" s="3"/>
      <c r="D195" s="3"/>
      <c r="E195" s="3"/>
      <c r="F195" s="1491"/>
      <c r="G195" s="1491"/>
      <c r="H195" s="1491"/>
      <c r="I195" s="1491"/>
      <c r="J195" s="1491"/>
      <c r="K195" s="1491"/>
      <c r="L195" s="1491"/>
      <c r="M195" s="1491"/>
      <c r="N195" s="1491"/>
      <c r="O195" s="1491"/>
      <c r="P195" s="1491"/>
      <c r="Q195" s="1491"/>
      <c r="R195" s="1491"/>
      <c r="S195" s="1491"/>
      <c r="T195" s="1491"/>
      <c r="U195" s="1491"/>
      <c r="V195" s="1491"/>
      <c r="W195" s="1491"/>
      <c r="X195" s="1491"/>
      <c r="Y195" s="1491"/>
      <c r="Z195" s="1491"/>
      <c r="AA195" s="1491"/>
    </row>
    <row r="196" spans="1:28">
      <c r="A196" s="3"/>
      <c r="B196" s="3"/>
      <c r="C196" s="3"/>
      <c r="D196" s="3"/>
      <c r="E196" s="3"/>
      <c r="F196" s="1526"/>
      <c r="G196" s="1526"/>
      <c r="H196" s="1526"/>
      <c r="I196" s="1526"/>
      <c r="J196" s="1526"/>
      <c r="K196" s="1526"/>
      <c r="L196" s="1526"/>
      <c r="M196" s="1526"/>
      <c r="N196" s="1526"/>
      <c r="O196" s="1526"/>
      <c r="P196" s="1526"/>
      <c r="Q196" s="1526"/>
      <c r="R196" s="1526"/>
      <c r="S196" s="1526"/>
      <c r="T196" s="1526"/>
      <c r="U196" s="1526"/>
      <c r="V196" s="1526"/>
      <c r="W196" s="1526"/>
      <c r="X196" s="1526"/>
      <c r="Y196" s="1526"/>
      <c r="Z196" s="1526"/>
      <c r="AA196" s="1526"/>
    </row>
    <row r="197" spans="1:28">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8"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8" ht="18.75" customHeight="1">
      <c r="A200" s="1468"/>
      <c r="B200" s="1468"/>
      <c r="C200" s="1468"/>
      <c r="D200" s="1468"/>
      <c r="E200" s="1468"/>
      <c r="F200" s="1468"/>
      <c r="G200" s="1468"/>
      <c r="H200" s="1468"/>
      <c r="I200" s="1468"/>
      <c r="J200" s="1468"/>
      <c r="K200" s="1468"/>
      <c r="L200" s="1468"/>
      <c r="M200" s="1468"/>
      <c r="N200" s="1468"/>
      <c r="O200" s="1468"/>
      <c r="P200" s="1468"/>
      <c r="Q200" s="1468"/>
      <c r="R200" s="1468"/>
      <c r="S200" s="1468"/>
      <c r="T200" s="1468"/>
      <c r="U200" s="1468"/>
      <c r="V200" s="1468"/>
      <c r="W200" s="1468"/>
      <c r="X200" s="1468"/>
      <c r="Y200" s="1468"/>
      <c r="Z200" s="1468"/>
      <c r="AA200" s="1468"/>
      <c r="AB200" s="2"/>
    </row>
    <row r="201" spans="1:28"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2"/>
    </row>
    <row r="202" spans="1:28" ht="15.75" customHeight="1">
      <c r="A202" s="6"/>
      <c r="B202" s="3"/>
      <c r="C202" s="3"/>
      <c r="D202" s="3"/>
      <c r="E202" s="3"/>
      <c r="F202" s="3"/>
      <c r="G202" s="2"/>
      <c r="H202" s="3"/>
      <c r="I202" s="3"/>
      <c r="J202" s="3"/>
      <c r="K202" s="3"/>
      <c r="L202" s="3"/>
      <c r="M202" s="3"/>
      <c r="N202" s="3"/>
      <c r="O202" s="3"/>
      <c r="P202" s="3"/>
      <c r="Q202" s="3"/>
      <c r="R202" s="3"/>
      <c r="S202" s="3"/>
      <c r="T202" s="3"/>
      <c r="U202" s="3"/>
      <c r="V202" s="3"/>
      <c r="W202" s="3"/>
      <c r="X202" s="3"/>
      <c r="Y202" s="3"/>
      <c r="Z202" s="3"/>
      <c r="AA202" s="3"/>
      <c r="AB202" s="2"/>
    </row>
    <row r="203" spans="1:28" ht="15.75" customHeight="1">
      <c r="A203" s="6"/>
      <c r="B203" s="3"/>
      <c r="C203" s="3"/>
      <c r="D203" s="3"/>
      <c r="E203" s="3"/>
      <c r="F203" s="3"/>
      <c r="G203" s="2"/>
      <c r="H203" s="2"/>
      <c r="I203" s="3"/>
      <c r="J203" s="3"/>
      <c r="K203" s="3"/>
      <c r="L203" s="2"/>
      <c r="M203" s="3"/>
      <c r="N203" s="3"/>
      <c r="O203" s="3"/>
      <c r="P203" s="3"/>
      <c r="Q203" s="3"/>
      <c r="R203" s="3"/>
      <c r="S203" s="3"/>
      <c r="T203" s="3"/>
      <c r="U203" s="3"/>
      <c r="V203" s="3"/>
      <c r="W203" s="3"/>
      <c r="X203" s="3"/>
      <c r="Y203" s="3"/>
      <c r="Z203" s="3"/>
      <c r="AA203" s="3"/>
      <c r="AB203" s="2"/>
    </row>
    <row r="204" spans="1:28" ht="15.75" customHeight="1">
      <c r="A204" s="6"/>
      <c r="B204" s="3"/>
      <c r="C204" s="3"/>
      <c r="D204" s="3"/>
      <c r="E204" s="3"/>
      <c r="F204" s="3"/>
      <c r="G204" s="3"/>
      <c r="H204" s="3"/>
      <c r="I204" s="3"/>
      <c r="J204" s="1558"/>
      <c r="K204" s="1558"/>
      <c r="L204" s="1558"/>
      <c r="M204" s="1558"/>
      <c r="N204" s="4"/>
      <c r="O204" s="3"/>
      <c r="P204" s="3"/>
      <c r="Q204" s="3"/>
      <c r="R204" s="3"/>
      <c r="S204" s="3"/>
      <c r="T204" s="3"/>
      <c r="U204" s="3"/>
      <c r="V204" s="3"/>
      <c r="W204" s="3"/>
      <c r="X204" s="3"/>
      <c r="Y204" s="3"/>
      <c r="Z204" s="3"/>
      <c r="AA204" s="3"/>
      <c r="AB204" s="2"/>
    </row>
    <row r="205" spans="1:28" ht="15.75" customHeight="1">
      <c r="A205" s="6"/>
      <c r="B205" s="3"/>
      <c r="C205" s="3"/>
      <c r="D205" s="3"/>
      <c r="E205" s="3"/>
      <c r="F205" s="3"/>
      <c r="G205" s="3"/>
      <c r="H205" s="3"/>
      <c r="I205" s="3"/>
      <c r="J205" s="1558"/>
      <c r="K205" s="1558"/>
      <c r="L205" s="1558"/>
      <c r="M205" s="1558"/>
      <c r="N205" s="4"/>
      <c r="O205" s="3"/>
      <c r="P205" s="3"/>
      <c r="Q205" s="3"/>
      <c r="R205" s="3"/>
      <c r="S205" s="3"/>
      <c r="T205" s="3"/>
      <c r="U205" s="3"/>
      <c r="V205" s="3"/>
      <c r="W205" s="3"/>
      <c r="X205" s="3"/>
      <c r="Y205" s="3"/>
      <c r="Z205" s="3"/>
      <c r="AA205" s="3"/>
      <c r="AB205" s="2"/>
    </row>
    <row r="206" spans="1:28" ht="15.75" customHeight="1">
      <c r="A206" s="6"/>
      <c r="B206" s="3"/>
      <c r="C206" s="3"/>
      <c r="D206" s="3"/>
      <c r="E206" s="3"/>
      <c r="F206" s="3"/>
      <c r="G206" s="3"/>
      <c r="H206" s="3"/>
      <c r="I206" s="3"/>
      <c r="J206" s="1558"/>
      <c r="K206" s="1558"/>
      <c r="L206" s="1558"/>
      <c r="M206" s="1558"/>
      <c r="N206" s="4"/>
      <c r="O206" s="3"/>
      <c r="P206" s="3"/>
      <c r="Q206" s="3"/>
      <c r="R206" s="3"/>
      <c r="S206" s="3"/>
      <c r="T206" s="3"/>
      <c r="U206" s="3"/>
      <c r="V206" s="3"/>
      <c r="W206" s="3"/>
      <c r="X206" s="3"/>
      <c r="Y206" s="3"/>
      <c r="Z206" s="3"/>
      <c r="AA206" s="3"/>
      <c r="AB206" s="2"/>
    </row>
    <row r="207" spans="1:28" ht="15.75" customHeight="1">
      <c r="A207" s="6"/>
      <c r="B207" s="3"/>
      <c r="C207" s="3"/>
      <c r="D207" s="3"/>
      <c r="E207" s="3"/>
      <c r="F207" s="3"/>
      <c r="G207" s="3"/>
      <c r="H207" s="3"/>
      <c r="I207" s="3"/>
      <c r="J207" s="1558"/>
      <c r="K207" s="1558"/>
      <c r="L207" s="1558"/>
      <c r="M207" s="1558"/>
      <c r="N207" s="4"/>
      <c r="O207" s="3"/>
      <c r="P207" s="3"/>
      <c r="Q207" s="3"/>
      <c r="R207" s="3"/>
      <c r="S207" s="3"/>
      <c r="T207" s="3"/>
      <c r="U207" s="3"/>
      <c r="V207" s="3"/>
      <c r="W207" s="3"/>
      <c r="X207" s="3"/>
      <c r="Y207" s="3"/>
      <c r="Z207" s="3"/>
      <c r="AA207" s="3"/>
      <c r="AB207" s="2"/>
    </row>
    <row r="208" spans="1:28" ht="15.75" customHeight="1">
      <c r="A208" s="6"/>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2"/>
    </row>
    <row r="209" spans="1:28" ht="15.75" customHeight="1">
      <c r="A209" s="3"/>
      <c r="B209" s="3"/>
      <c r="C209" s="3"/>
      <c r="D209" s="1468"/>
      <c r="E209" s="1468"/>
      <c r="F209" s="1468"/>
      <c r="G209" s="1468"/>
      <c r="H209" s="5"/>
      <c r="I209" s="1468"/>
      <c r="J209" s="1468"/>
      <c r="K209" s="1468"/>
      <c r="L209" s="1468"/>
      <c r="M209" s="1468"/>
      <c r="N209" s="1468"/>
      <c r="O209" s="1468"/>
      <c r="P209" s="1468"/>
      <c r="Q209" s="1468"/>
      <c r="R209" s="1468"/>
      <c r="S209" s="1468"/>
      <c r="T209" s="1468"/>
      <c r="U209" s="1468"/>
      <c r="V209" s="5"/>
      <c r="W209" s="5"/>
      <c r="X209" s="1468"/>
      <c r="Y209" s="1468"/>
      <c r="Z209" s="1468"/>
      <c r="AA209" s="3"/>
      <c r="AB209" s="2"/>
    </row>
    <row r="210" spans="1:28" ht="15.75" customHeight="1">
      <c r="A210" s="3"/>
      <c r="B210" s="3"/>
      <c r="C210" s="3"/>
      <c r="D210" s="5"/>
      <c r="E210" s="1497"/>
      <c r="F210" s="1497"/>
      <c r="G210" s="5"/>
      <c r="H210" s="5"/>
      <c r="I210" s="3"/>
      <c r="J210" s="3"/>
      <c r="K210" s="3"/>
      <c r="L210" s="2"/>
      <c r="M210" s="3"/>
      <c r="N210" s="3"/>
      <c r="O210" s="3"/>
      <c r="P210" s="3"/>
      <c r="Q210" s="3"/>
      <c r="R210" s="2"/>
      <c r="S210" s="2"/>
      <c r="T210" s="2"/>
      <c r="U210" s="2"/>
      <c r="V210" s="5"/>
      <c r="W210" s="5"/>
      <c r="X210" s="1554"/>
      <c r="Y210" s="1554"/>
      <c r="Z210" s="1554"/>
      <c r="AA210" s="3"/>
      <c r="AB210" s="2"/>
    </row>
    <row r="211" spans="1:28" ht="15.75" customHeight="1">
      <c r="A211" s="3"/>
      <c r="B211" s="3"/>
      <c r="C211" s="3"/>
      <c r="D211" s="5"/>
      <c r="E211" s="1497"/>
      <c r="F211" s="1497"/>
      <c r="G211" s="5"/>
      <c r="H211" s="5"/>
      <c r="I211" s="3"/>
      <c r="J211" s="3"/>
      <c r="K211" s="3"/>
      <c r="L211" s="2"/>
      <c r="M211" s="3"/>
      <c r="N211" s="3"/>
      <c r="O211" s="3"/>
      <c r="P211" s="3"/>
      <c r="Q211" s="3"/>
      <c r="R211" s="2"/>
      <c r="S211" s="2"/>
      <c r="T211" s="2"/>
      <c r="U211" s="2"/>
      <c r="V211" s="5"/>
      <c r="W211" s="5"/>
      <c r="X211" s="1554"/>
      <c r="Y211" s="1554"/>
      <c r="Z211" s="1554"/>
      <c r="AA211" s="3"/>
      <c r="AB211" s="2"/>
    </row>
    <row r="212" spans="1:28" ht="15.75" customHeight="1">
      <c r="A212" s="3"/>
      <c r="B212" s="3"/>
      <c r="C212" s="3"/>
      <c r="D212" s="5"/>
      <c r="E212" s="1497"/>
      <c r="F212" s="1497"/>
      <c r="G212" s="5"/>
      <c r="H212" s="5"/>
      <c r="I212" s="3"/>
      <c r="J212" s="3"/>
      <c r="K212" s="3"/>
      <c r="L212" s="2"/>
      <c r="M212" s="3"/>
      <c r="N212" s="3"/>
      <c r="O212" s="3"/>
      <c r="P212" s="3"/>
      <c r="Q212" s="3"/>
      <c r="R212" s="2"/>
      <c r="S212" s="2"/>
      <c r="T212" s="2"/>
      <c r="U212" s="2"/>
      <c r="V212" s="5"/>
      <c r="W212" s="5"/>
      <c r="X212" s="1554"/>
      <c r="Y212" s="1554"/>
      <c r="Z212" s="1554"/>
      <c r="AA212" s="3"/>
      <c r="AB212" s="2"/>
    </row>
    <row r="213" spans="1:28" ht="15.75" customHeight="1">
      <c r="A213" s="3"/>
      <c r="B213" s="3"/>
      <c r="C213" s="3"/>
      <c r="D213" s="5"/>
      <c r="E213" s="1497"/>
      <c r="F213" s="1497"/>
      <c r="G213" s="5"/>
      <c r="H213" s="5"/>
      <c r="I213" s="3"/>
      <c r="J213" s="3"/>
      <c r="K213" s="3"/>
      <c r="L213" s="2"/>
      <c r="M213" s="3"/>
      <c r="N213" s="3"/>
      <c r="O213" s="3"/>
      <c r="P213" s="3"/>
      <c r="Q213" s="3"/>
      <c r="R213" s="2"/>
      <c r="S213" s="2"/>
      <c r="T213" s="2"/>
      <c r="U213" s="2"/>
      <c r="V213" s="5"/>
      <c r="W213" s="5"/>
      <c r="X213" s="1554"/>
      <c r="Y213" s="1554"/>
      <c r="Z213" s="1554"/>
      <c r="AA213" s="3"/>
      <c r="AB213" s="2"/>
    </row>
    <row r="214" spans="1:28" ht="15.75" customHeight="1">
      <c r="A214" s="3"/>
      <c r="B214" s="3"/>
      <c r="C214" s="3"/>
      <c r="D214" s="5"/>
      <c r="E214" s="1497"/>
      <c r="F214" s="1497"/>
      <c r="G214" s="5"/>
      <c r="H214" s="5"/>
      <c r="I214" s="3"/>
      <c r="J214" s="3"/>
      <c r="K214" s="3"/>
      <c r="L214" s="2"/>
      <c r="M214" s="3"/>
      <c r="N214" s="3"/>
      <c r="O214" s="3"/>
      <c r="P214" s="3"/>
      <c r="Q214" s="3"/>
      <c r="R214" s="2"/>
      <c r="S214" s="2"/>
      <c r="T214" s="2"/>
      <c r="U214" s="2"/>
      <c r="V214" s="5"/>
      <c r="W214" s="5"/>
      <c r="X214" s="1554"/>
      <c r="Y214" s="1554"/>
      <c r="Z214" s="1554"/>
      <c r="AA214" s="3"/>
      <c r="AB214" s="2"/>
    </row>
    <row r="215" spans="1:28" ht="15.75" customHeight="1">
      <c r="A215" s="3"/>
      <c r="B215" s="3"/>
      <c r="C215" s="3"/>
      <c r="D215" s="5"/>
      <c r="E215" s="1497"/>
      <c r="F215" s="1497"/>
      <c r="G215" s="5"/>
      <c r="H215" s="5"/>
      <c r="I215" s="3"/>
      <c r="J215" s="3"/>
      <c r="K215" s="3"/>
      <c r="L215" s="2"/>
      <c r="M215" s="3"/>
      <c r="N215" s="3"/>
      <c r="O215" s="3"/>
      <c r="P215" s="3"/>
      <c r="Q215" s="3"/>
      <c r="R215" s="2"/>
      <c r="S215" s="2"/>
      <c r="T215" s="2"/>
      <c r="U215" s="2"/>
      <c r="V215" s="5"/>
      <c r="W215" s="5"/>
      <c r="X215" s="1554"/>
      <c r="Y215" s="1554"/>
      <c r="Z215" s="1554"/>
      <c r="AA215" s="3"/>
      <c r="AB215" s="2"/>
    </row>
    <row r="216" spans="1:28" ht="15.75" customHeight="1">
      <c r="A216" s="6"/>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2"/>
    </row>
    <row r="217" spans="1:28" ht="15.75" customHeight="1">
      <c r="A217" s="6"/>
      <c r="B217" s="3"/>
      <c r="C217" s="3"/>
      <c r="D217" s="3"/>
      <c r="E217" s="3"/>
      <c r="F217" s="1796"/>
      <c r="G217" s="1796"/>
      <c r="H217" s="1796"/>
      <c r="I217" s="1796"/>
      <c r="J217" s="1796"/>
      <c r="K217" s="1796"/>
      <c r="L217" s="1796"/>
      <c r="M217" s="1796"/>
      <c r="N217" s="1796"/>
      <c r="O217" s="1796"/>
      <c r="P217" s="1796"/>
      <c r="Q217" s="1796"/>
      <c r="R217" s="1796"/>
      <c r="S217" s="1796"/>
      <c r="T217" s="1796"/>
      <c r="U217" s="1796"/>
      <c r="V217" s="1796"/>
      <c r="W217" s="1796"/>
      <c r="X217" s="1796"/>
      <c r="Y217" s="1796"/>
      <c r="Z217" s="1796"/>
      <c r="AA217" s="1796"/>
      <c r="AB217" s="2"/>
    </row>
    <row r="218" spans="1:28" ht="15.75" customHeight="1">
      <c r="A218" s="3"/>
      <c r="B218" s="3"/>
      <c r="C218" s="3"/>
      <c r="D218" s="3"/>
      <c r="E218" s="3"/>
      <c r="F218" s="1796"/>
      <c r="G218" s="1796"/>
      <c r="H218" s="1796"/>
      <c r="I218" s="1796"/>
      <c r="J218" s="1796"/>
      <c r="K218" s="1796"/>
      <c r="L218" s="1796"/>
      <c r="M218" s="1796"/>
      <c r="N218" s="1796"/>
      <c r="O218" s="1796"/>
      <c r="P218" s="1796"/>
      <c r="Q218" s="1796"/>
      <c r="R218" s="1796"/>
      <c r="S218" s="1796"/>
      <c r="T218" s="1796"/>
      <c r="U218" s="1796"/>
      <c r="V218" s="1796"/>
      <c r="W218" s="1796"/>
      <c r="X218" s="1796"/>
      <c r="Y218" s="1796"/>
      <c r="Z218" s="1796"/>
      <c r="AA218" s="1796"/>
      <c r="AB218" s="2"/>
    </row>
    <row r="219" spans="1:28" ht="15.75" customHeight="1">
      <c r="A219" s="6"/>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2"/>
    </row>
    <row r="220" spans="1:28" ht="15.75" customHeight="1">
      <c r="A220" s="3"/>
      <c r="B220" s="3"/>
      <c r="C220" s="3"/>
      <c r="D220" s="3"/>
      <c r="E220" s="3"/>
      <c r="F220" s="1796"/>
      <c r="G220" s="1796"/>
      <c r="H220" s="1796"/>
      <c r="I220" s="1796"/>
      <c r="J220" s="1796"/>
      <c r="K220" s="1796"/>
      <c r="L220" s="1796"/>
      <c r="M220" s="1796"/>
      <c r="N220" s="1796"/>
      <c r="O220" s="1796"/>
      <c r="P220" s="1796"/>
      <c r="Q220" s="1796"/>
      <c r="R220" s="1796"/>
      <c r="S220" s="1796"/>
      <c r="T220" s="1796"/>
      <c r="U220" s="1796"/>
      <c r="V220" s="1796"/>
      <c r="W220" s="1796"/>
      <c r="X220" s="1796"/>
      <c r="Y220" s="1796"/>
      <c r="Z220" s="1796"/>
      <c r="AA220" s="1796"/>
      <c r="AB220" s="2"/>
    </row>
    <row r="221" spans="1:28" ht="15.75" customHeight="1">
      <c r="A221" s="3"/>
      <c r="B221" s="3"/>
      <c r="C221" s="3"/>
      <c r="D221" s="3"/>
      <c r="E221" s="3"/>
      <c r="F221" s="1796"/>
      <c r="G221" s="1796"/>
      <c r="H221" s="1796"/>
      <c r="I221" s="1796"/>
      <c r="J221" s="1796"/>
      <c r="K221" s="1796"/>
      <c r="L221" s="1796"/>
      <c r="M221" s="1796"/>
      <c r="N221" s="1796"/>
      <c r="O221" s="1796"/>
      <c r="P221" s="1796"/>
      <c r="Q221" s="1796"/>
      <c r="R221" s="1796"/>
      <c r="S221" s="1796"/>
      <c r="T221" s="1796"/>
      <c r="U221" s="1796"/>
      <c r="V221" s="1796"/>
      <c r="W221" s="1796"/>
      <c r="X221" s="1796"/>
      <c r="Y221" s="1796"/>
      <c r="Z221" s="1796"/>
      <c r="AA221" s="1796"/>
      <c r="AB221" s="2"/>
    </row>
    <row r="222" spans="1:28"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2"/>
    </row>
    <row r="223" spans="1:28" ht="15.75" customHeight="1">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row>
    <row r="224" spans="1:28" ht="15.75" customHeight="1">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row>
    <row r="225" spans="1:28" ht="15.7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row>
    <row r="226" spans="1:28" ht="18.75" customHeight="1">
      <c r="A226" s="1468"/>
      <c r="B226" s="1468"/>
      <c r="C226" s="1468"/>
      <c r="D226" s="1468"/>
      <c r="E226" s="1468"/>
      <c r="F226" s="1468"/>
      <c r="G226" s="1468"/>
      <c r="H226" s="1468"/>
      <c r="I226" s="1468"/>
      <c r="J226" s="1468"/>
      <c r="K226" s="1468"/>
      <c r="L226" s="1468"/>
      <c r="M226" s="1468"/>
      <c r="N226" s="1468"/>
      <c r="O226" s="1468"/>
      <c r="P226" s="1468"/>
      <c r="Q226" s="1468"/>
      <c r="R226" s="1468"/>
      <c r="S226" s="1468"/>
      <c r="T226" s="1468"/>
      <c r="U226" s="1468"/>
      <c r="V226" s="1468"/>
      <c r="W226" s="1468"/>
      <c r="X226" s="1468"/>
      <c r="Y226" s="1468"/>
      <c r="Z226" s="1468"/>
      <c r="AA226" s="1468"/>
      <c r="AB226" s="2"/>
    </row>
    <row r="227" spans="1:28"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2"/>
    </row>
    <row r="228" spans="1:28" ht="15.75" customHeight="1">
      <c r="A228" s="6"/>
      <c r="B228" s="3"/>
      <c r="C228" s="3"/>
      <c r="D228" s="3"/>
      <c r="E228" s="3"/>
      <c r="F228" s="3"/>
      <c r="G228" s="2"/>
      <c r="H228" s="3"/>
      <c r="I228" s="3"/>
      <c r="J228" s="3"/>
      <c r="K228" s="3"/>
      <c r="L228" s="3"/>
      <c r="M228" s="3"/>
      <c r="N228" s="3"/>
      <c r="O228" s="3"/>
      <c r="P228" s="3"/>
      <c r="Q228" s="3"/>
      <c r="R228" s="3"/>
      <c r="S228" s="3"/>
      <c r="T228" s="3"/>
      <c r="U228" s="3"/>
      <c r="V228" s="3"/>
      <c r="W228" s="3"/>
      <c r="X228" s="3"/>
      <c r="Y228" s="3"/>
      <c r="Z228" s="3"/>
      <c r="AA228" s="3"/>
      <c r="AB228" s="2"/>
    </row>
    <row r="229" spans="1:28" ht="15.75" customHeight="1">
      <c r="A229" s="6"/>
      <c r="B229" s="3"/>
      <c r="C229" s="3"/>
      <c r="D229" s="3"/>
      <c r="E229" s="3"/>
      <c r="F229" s="3"/>
      <c r="G229" s="2"/>
      <c r="H229" s="2"/>
      <c r="I229" s="3"/>
      <c r="J229" s="3"/>
      <c r="K229" s="3"/>
      <c r="L229" s="2"/>
      <c r="M229" s="3"/>
      <c r="N229" s="3"/>
      <c r="O229" s="3"/>
      <c r="P229" s="3"/>
      <c r="Q229" s="3"/>
      <c r="R229" s="3"/>
      <c r="S229" s="3"/>
      <c r="T229" s="3"/>
      <c r="U229" s="3"/>
      <c r="V229" s="3"/>
      <c r="W229" s="3"/>
      <c r="X229" s="3"/>
      <c r="Y229" s="3"/>
      <c r="Z229" s="3"/>
      <c r="AA229" s="3"/>
      <c r="AB229" s="2"/>
    </row>
    <row r="230" spans="1:28" ht="15.75" customHeight="1">
      <c r="A230" s="6"/>
      <c r="B230" s="3"/>
      <c r="C230" s="3"/>
      <c r="D230" s="3"/>
      <c r="E230" s="3"/>
      <c r="F230" s="3"/>
      <c r="G230" s="3"/>
      <c r="H230" s="3"/>
      <c r="I230" s="3"/>
      <c r="J230" s="1558"/>
      <c r="K230" s="1558"/>
      <c r="L230" s="1558"/>
      <c r="M230" s="1558"/>
      <c r="N230" s="4"/>
      <c r="O230" s="3"/>
      <c r="P230" s="3"/>
      <c r="Q230" s="3"/>
      <c r="R230" s="3"/>
      <c r="S230" s="3"/>
      <c r="T230" s="3"/>
      <c r="U230" s="3"/>
      <c r="V230" s="3"/>
      <c r="W230" s="3"/>
      <c r="X230" s="3"/>
      <c r="Y230" s="3"/>
      <c r="Z230" s="3"/>
      <c r="AA230" s="3"/>
      <c r="AB230" s="2"/>
    </row>
    <row r="231" spans="1:28" ht="15.75" customHeight="1">
      <c r="A231" s="6"/>
      <c r="B231" s="3"/>
      <c r="C231" s="3"/>
      <c r="D231" s="3"/>
      <c r="E231" s="3"/>
      <c r="F231" s="3"/>
      <c r="G231" s="3"/>
      <c r="H231" s="3"/>
      <c r="I231" s="3"/>
      <c r="J231" s="1558"/>
      <c r="K231" s="1558"/>
      <c r="L231" s="1558"/>
      <c r="M231" s="1558"/>
      <c r="N231" s="4"/>
      <c r="O231" s="3"/>
      <c r="P231" s="3"/>
      <c r="Q231" s="3"/>
      <c r="R231" s="3"/>
      <c r="S231" s="3"/>
      <c r="T231" s="3"/>
      <c r="U231" s="3"/>
      <c r="V231" s="3"/>
      <c r="W231" s="3"/>
      <c r="X231" s="3"/>
      <c r="Y231" s="3"/>
      <c r="Z231" s="3"/>
      <c r="AA231" s="3"/>
      <c r="AB231" s="2"/>
    </row>
    <row r="232" spans="1:28" ht="15.75" customHeight="1">
      <c r="A232" s="6"/>
      <c r="B232" s="3"/>
      <c r="C232" s="3"/>
      <c r="D232" s="3"/>
      <c r="E232" s="3"/>
      <c r="F232" s="3"/>
      <c r="G232" s="3"/>
      <c r="H232" s="3"/>
      <c r="I232" s="3"/>
      <c r="J232" s="1558"/>
      <c r="K232" s="1558"/>
      <c r="L232" s="1558"/>
      <c r="M232" s="1558"/>
      <c r="N232" s="4"/>
      <c r="O232" s="3"/>
      <c r="P232" s="3"/>
      <c r="Q232" s="3"/>
      <c r="R232" s="3"/>
      <c r="S232" s="3"/>
      <c r="T232" s="3"/>
      <c r="U232" s="3"/>
      <c r="V232" s="3"/>
      <c r="W232" s="3"/>
      <c r="X232" s="3"/>
      <c r="Y232" s="3"/>
      <c r="Z232" s="3"/>
      <c r="AA232" s="3"/>
      <c r="AB232" s="2"/>
    </row>
    <row r="233" spans="1:28" ht="15.75" customHeight="1">
      <c r="A233" s="6"/>
      <c r="B233" s="3"/>
      <c r="C233" s="3"/>
      <c r="D233" s="3"/>
      <c r="E233" s="3"/>
      <c r="F233" s="3"/>
      <c r="G233" s="3"/>
      <c r="H233" s="3"/>
      <c r="I233" s="3"/>
      <c r="J233" s="1558"/>
      <c r="K233" s="1558"/>
      <c r="L233" s="1558"/>
      <c r="M233" s="1558"/>
      <c r="N233" s="4"/>
      <c r="O233" s="3"/>
      <c r="P233" s="3"/>
      <c r="Q233" s="3"/>
      <c r="R233" s="3"/>
      <c r="S233" s="3"/>
      <c r="T233" s="3"/>
      <c r="U233" s="3"/>
      <c r="V233" s="3"/>
      <c r="W233" s="3"/>
      <c r="X233" s="3"/>
      <c r="Y233" s="3"/>
      <c r="Z233" s="3"/>
      <c r="AA233" s="3"/>
      <c r="AB233" s="2"/>
    </row>
    <row r="234" spans="1:28" ht="15.75" customHeight="1">
      <c r="A234" s="6"/>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2"/>
    </row>
    <row r="235" spans="1:28" ht="15.75" customHeight="1">
      <c r="A235" s="3"/>
      <c r="B235" s="3"/>
      <c r="C235" s="3"/>
      <c r="D235" s="1468"/>
      <c r="E235" s="1468"/>
      <c r="F235" s="1468"/>
      <c r="G235" s="1468"/>
      <c r="H235" s="5"/>
      <c r="I235" s="1468"/>
      <c r="J235" s="1468"/>
      <c r="K235" s="1468"/>
      <c r="L235" s="1468"/>
      <c r="M235" s="1468"/>
      <c r="N235" s="1468"/>
      <c r="O235" s="1468"/>
      <c r="P235" s="1468"/>
      <c r="Q235" s="1468"/>
      <c r="R235" s="1468"/>
      <c r="S235" s="1468"/>
      <c r="T235" s="1468"/>
      <c r="U235" s="1468"/>
      <c r="V235" s="5"/>
      <c r="W235" s="5"/>
      <c r="X235" s="1468"/>
      <c r="Y235" s="1468"/>
      <c r="Z235" s="1468"/>
      <c r="AA235" s="3"/>
      <c r="AB235" s="2"/>
    </row>
    <row r="236" spans="1:28" ht="15.75" customHeight="1">
      <c r="A236" s="3"/>
      <c r="B236" s="3"/>
      <c r="C236" s="3"/>
      <c r="D236" s="5"/>
      <c r="E236" s="1497"/>
      <c r="F236" s="1497"/>
      <c r="G236" s="5"/>
      <c r="H236" s="5"/>
      <c r="I236" s="3"/>
      <c r="J236" s="3"/>
      <c r="K236" s="3"/>
      <c r="L236" s="2"/>
      <c r="M236" s="3"/>
      <c r="N236" s="3"/>
      <c r="O236" s="3"/>
      <c r="P236" s="3"/>
      <c r="Q236" s="3"/>
      <c r="R236" s="2"/>
      <c r="S236" s="2"/>
      <c r="T236" s="2"/>
      <c r="U236" s="2"/>
      <c r="V236" s="5"/>
      <c r="W236" s="5"/>
      <c r="X236" s="1554"/>
      <c r="Y236" s="1554"/>
      <c r="Z236" s="1554"/>
      <c r="AA236" s="3"/>
      <c r="AB236" s="2"/>
    </row>
    <row r="237" spans="1:28" ht="15.75" customHeight="1">
      <c r="A237" s="3"/>
      <c r="B237" s="3"/>
      <c r="C237" s="3"/>
      <c r="D237" s="5"/>
      <c r="E237" s="1497"/>
      <c r="F237" s="1497"/>
      <c r="G237" s="5"/>
      <c r="H237" s="5"/>
      <c r="I237" s="3"/>
      <c r="J237" s="3"/>
      <c r="K237" s="3"/>
      <c r="L237" s="2"/>
      <c r="M237" s="3"/>
      <c r="N237" s="3"/>
      <c r="O237" s="3"/>
      <c r="P237" s="3"/>
      <c r="Q237" s="3"/>
      <c r="R237" s="2"/>
      <c r="S237" s="2"/>
      <c r="T237" s="2"/>
      <c r="U237" s="2"/>
      <c r="V237" s="5"/>
      <c r="W237" s="5"/>
      <c r="X237" s="1554"/>
      <c r="Y237" s="1554"/>
      <c r="Z237" s="1554"/>
      <c r="AA237" s="3"/>
      <c r="AB237" s="2"/>
    </row>
    <row r="238" spans="1:28" ht="15.75" customHeight="1">
      <c r="A238" s="3"/>
      <c r="B238" s="3"/>
      <c r="C238" s="3"/>
      <c r="D238" s="5"/>
      <c r="E238" s="1497"/>
      <c r="F238" s="1497"/>
      <c r="G238" s="5"/>
      <c r="H238" s="5"/>
      <c r="I238" s="3"/>
      <c r="J238" s="3"/>
      <c r="K238" s="3"/>
      <c r="L238" s="2"/>
      <c r="M238" s="3"/>
      <c r="N238" s="3"/>
      <c r="O238" s="3"/>
      <c r="P238" s="3"/>
      <c r="Q238" s="3"/>
      <c r="R238" s="2"/>
      <c r="S238" s="2"/>
      <c r="T238" s="2"/>
      <c r="U238" s="2"/>
      <c r="V238" s="5"/>
      <c r="W238" s="5"/>
      <c r="X238" s="1554"/>
      <c r="Y238" s="1554"/>
      <c r="Z238" s="1554"/>
      <c r="AA238" s="3"/>
      <c r="AB238" s="2"/>
    </row>
    <row r="239" spans="1:28" ht="15.75" customHeight="1">
      <c r="A239" s="3"/>
      <c r="B239" s="3"/>
      <c r="C239" s="3"/>
      <c r="D239" s="5"/>
      <c r="E239" s="1497"/>
      <c r="F239" s="1497"/>
      <c r="G239" s="5"/>
      <c r="H239" s="5"/>
      <c r="I239" s="3"/>
      <c r="J239" s="3"/>
      <c r="K239" s="3"/>
      <c r="L239" s="2"/>
      <c r="M239" s="3"/>
      <c r="N239" s="3"/>
      <c r="O239" s="3"/>
      <c r="P239" s="3"/>
      <c r="Q239" s="3"/>
      <c r="R239" s="2"/>
      <c r="S239" s="2"/>
      <c r="T239" s="2"/>
      <c r="U239" s="2"/>
      <c r="V239" s="5"/>
      <c r="W239" s="5"/>
      <c r="X239" s="1554"/>
      <c r="Y239" s="1554"/>
      <c r="Z239" s="1554"/>
      <c r="AA239" s="3"/>
      <c r="AB239" s="2"/>
    </row>
    <row r="240" spans="1:28" ht="15.75" customHeight="1">
      <c r="A240" s="3"/>
      <c r="B240" s="3"/>
      <c r="C240" s="3"/>
      <c r="D240" s="5"/>
      <c r="E240" s="1497"/>
      <c r="F240" s="1497"/>
      <c r="G240" s="5"/>
      <c r="H240" s="5"/>
      <c r="I240" s="3"/>
      <c r="J240" s="3"/>
      <c r="K240" s="3"/>
      <c r="L240" s="2"/>
      <c r="M240" s="3"/>
      <c r="N240" s="3"/>
      <c r="O240" s="3"/>
      <c r="P240" s="3"/>
      <c r="Q240" s="3"/>
      <c r="R240" s="2"/>
      <c r="S240" s="2"/>
      <c r="T240" s="2"/>
      <c r="U240" s="2"/>
      <c r="V240" s="5"/>
      <c r="W240" s="5"/>
      <c r="X240" s="1554"/>
      <c r="Y240" s="1554"/>
      <c r="Z240" s="1554"/>
      <c r="AA240" s="3"/>
      <c r="AB240" s="2"/>
    </row>
    <row r="241" spans="1:28" ht="15.75" customHeight="1">
      <c r="A241" s="3"/>
      <c r="B241" s="3"/>
      <c r="C241" s="3"/>
      <c r="D241" s="5"/>
      <c r="E241" s="1497"/>
      <c r="F241" s="1497"/>
      <c r="G241" s="5"/>
      <c r="H241" s="5"/>
      <c r="I241" s="3"/>
      <c r="J241" s="3"/>
      <c r="K241" s="3"/>
      <c r="L241" s="2"/>
      <c r="M241" s="3"/>
      <c r="N241" s="3"/>
      <c r="O241" s="3"/>
      <c r="P241" s="3"/>
      <c r="Q241" s="3"/>
      <c r="R241" s="2"/>
      <c r="S241" s="2"/>
      <c r="T241" s="2"/>
      <c r="U241" s="2"/>
      <c r="V241" s="5"/>
      <c r="W241" s="5"/>
      <c r="X241" s="1554"/>
      <c r="Y241" s="1554"/>
      <c r="Z241" s="1554"/>
      <c r="AA241" s="3"/>
      <c r="AB241" s="2"/>
    </row>
    <row r="242" spans="1:28" ht="15.75" customHeight="1">
      <c r="A242" s="6"/>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2"/>
    </row>
    <row r="243" spans="1:28" ht="15.75" customHeight="1">
      <c r="A243" s="6"/>
      <c r="B243" s="3"/>
      <c r="C243" s="3"/>
      <c r="D243" s="3"/>
      <c r="E243" s="3"/>
      <c r="F243" s="1796"/>
      <c r="G243" s="1796"/>
      <c r="H243" s="1796"/>
      <c r="I243" s="1796"/>
      <c r="J243" s="1796"/>
      <c r="K243" s="1796"/>
      <c r="L243" s="1796"/>
      <c r="M243" s="1796"/>
      <c r="N243" s="1796"/>
      <c r="O243" s="1796"/>
      <c r="P243" s="1796"/>
      <c r="Q243" s="1796"/>
      <c r="R243" s="1796"/>
      <c r="S243" s="1796"/>
      <c r="T243" s="1796"/>
      <c r="U243" s="1796"/>
      <c r="V243" s="1796"/>
      <c r="W243" s="1796"/>
      <c r="X243" s="1796"/>
      <c r="Y243" s="1796"/>
      <c r="Z243" s="1796"/>
      <c r="AA243" s="1796"/>
      <c r="AB243" s="2"/>
    </row>
    <row r="244" spans="1:28" ht="15.75" customHeight="1">
      <c r="A244" s="3"/>
      <c r="B244" s="3"/>
      <c r="C244" s="3"/>
      <c r="D244" s="3"/>
      <c r="E244" s="3"/>
      <c r="F244" s="1796"/>
      <c r="G244" s="1796"/>
      <c r="H244" s="1796"/>
      <c r="I244" s="1796"/>
      <c r="J244" s="1796"/>
      <c r="K244" s="1796"/>
      <c r="L244" s="1796"/>
      <c r="M244" s="1796"/>
      <c r="N244" s="1796"/>
      <c r="O244" s="1796"/>
      <c r="P244" s="1796"/>
      <c r="Q244" s="1796"/>
      <c r="R244" s="1796"/>
      <c r="S244" s="1796"/>
      <c r="T244" s="1796"/>
      <c r="U244" s="1796"/>
      <c r="V244" s="1796"/>
      <c r="W244" s="1796"/>
      <c r="X244" s="1796"/>
      <c r="Y244" s="1796"/>
      <c r="Z244" s="1796"/>
      <c r="AA244" s="1796"/>
      <c r="AB244" s="2"/>
    </row>
    <row r="245" spans="1:28" ht="15.75" customHeight="1">
      <c r="A245" s="6"/>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2"/>
    </row>
    <row r="246" spans="1:28" ht="15.75" customHeight="1">
      <c r="A246" s="3"/>
      <c r="B246" s="3"/>
      <c r="C246" s="3"/>
      <c r="D246" s="3"/>
      <c r="E246" s="3"/>
      <c r="F246" s="1796"/>
      <c r="G246" s="1796"/>
      <c r="H246" s="1796"/>
      <c r="I246" s="1796"/>
      <c r="J246" s="1796"/>
      <c r="K246" s="1796"/>
      <c r="L246" s="1796"/>
      <c r="M246" s="1796"/>
      <c r="N246" s="1796"/>
      <c r="O246" s="1796"/>
      <c r="P246" s="1796"/>
      <c r="Q246" s="1796"/>
      <c r="R246" s="1796"/>
      <c r="S246" s="1796"/>
      <c r="T246" s="1796"/>
      <c r="U246" s="1796"/>
      <c r="V246" s="1796"/>
      <c r="W246" s="1796"/>
      <c r="X246" s="1796"/>
      <c r="Y246" s="1796"/>
      <c r="Z246" s="1796"/>
      <c r="AA246" s="1796"/>
      <c r="AB246" s="2"/>
    </row>
    <row r="247" spans="1:28" ht="15.75" customHeight="1">
      <c r="A247" s="3"/>
      <c r="B247" s="3"/>
      <c r="C247" s="3"/>
      <c r="D247" s="3"/>
      <c r="E247" s="3"/>
      <c r="F247" s="1796"/>
      <c r="G247" s="1796"/>
      <c r="H247" s="1796"/>
      <c r="I247" s="1796"/>
      <c r="J247" s="1796"/>
      <c r="K247" s="1796"/>
      <c r="L247" s="1796"/>
      <c r="M247" s="1796"/>
      <c r="N247" s="1796"/>
      <c r="O247" s="1796"/>
      <c r="P247" s="1796"/>
      <c r="Q247" s="1796"/>
      <c r="R247" s="1796"/>
      <c r="S247" s="1796"/>
      <c r="T247" s="1796"/>
      <c r="U247" s="1796"/>
      <c r="V247" s="1796"/>
      <c r="W247" s="1796"/>
      <c r="X247" s="1796"/>
      <c r="Y247" s="1796"/>
      <c r="Z247" s="1796"/>
      <c r="AA247" s="1796"/>
      <c r="AB247" s="2"/>
    </row>
    <row r="248" spans="1:2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2"/>
    </row>
    <row r="254" spans="1:28" ht="18.75" customHeight="1">
      <c r="A254" s="1468"/>
      <c r="B254" s="1468"/>
      <c r="C254" s="1468"/>
      <c r="D254" s="1468"/>
      <c r="E254" s="1468"/>
      <c r="F254" s="1468"/>
      <c r="G254" s="1468"/>
      <c r="H254" s="1468"/>
      <c r="I254" s="1468"/>
      <c r="J254" s="1468"/>
      <c r="K254" s="1468"/>
      <c r="L254" s="1468"/>
      <c r="M254" s="1468"/>
      <c r="N254" s="1468"/>
      <c r="O254" s="1468"/>
      <c r="P254" s="1468"/>
      <c r="Q254" s="1468"/>
      <c r="R254" s="1468"/>
      <c r="S254" s="1468"/>
      <c r="T254" s="1468"/>
      <c r="U254" s="1468"/>
      <c r="V254" s="1468"/>
      <c r="W254" s="1468"/>
      <c r="X254" s="1468"/>
      <c r="Y254" s="1468"/>
      <c r="Z254" s="1468"/>
      <c r="AA254" s="1468"/>
      <c r="AB254" s="2"/>
    </row>
    <row r="255" spans="1:28"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2"/>
    </row>
    <row r="256" spans="1:28" ht="15.75" customHeight="1">
      <c r="A256" s="6"/>
      <c r="B256" s="3"/>
      <c r="C256" s="3"/>
      <c r="D256" s="3"/>
      <c r="E256" s="3"/>
      <c r="F256" s="3"/>
      <c r="G256" s="2"/>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6"/>
      <c r="B257" s="3"/>
      <c r="C257" s="3"/>
      <c r="D257" s="3"/>
      <c r="E257" s="3"/>
      <c r="F257" s="3"/>
      <c r="G257" s="2"/>
      <c r="H257" s="2"/>
      <c r="I257" s="3"/>
      <c r="J257" s="3"/>
      <c r="K257" s="3"/>
      <c r="L257" s="2"/>
      <c r="M257" s="3"/>
      <c r="N257" s="3"/>
      <c r="O257" s="3"/>
      <c r="P257" s="3"/>
      <c r="Q257" s="3"/>
      <c r="R257" s="3"/>
      <c r="S257" s="3"/>
      <c r="T257" s="3"/>
      <c r="U257" s="3"/>
      <c r="V257" s="3"/>
      <c r="W257" s="3"/>
      <c r="X257" s="3"/>
      <c r="Y257" s="3"/>
      <c r="Z257" s="3"/>
      <c r="AA257" s="3"/>
      <c r="AB257" s="2"/>
    </row>
    <row r="258" spans="1:28" ht="15.75" customHeight="1">
      <c r="A258" s="6"/>
      <c r="B258" s="3"/>
      <c r="C258" s="3"/>
      <c r="D258" s="3"/>
      <c r="E258" s="3"/>
      <c r="F258" s="3"/>
      <c r="G258" s="3"/>
      <c r="H258" s="3"/>
      <c r="I258" s="3"/>
      <c r="J258" s="1558"/>
      <c r="K258" s="1558"/>
      <c r="L258" s="1558"/>
      <c r="M258" s="1558"/>
      <c r="N258" s="4"/>
      <c r="O258" s="3"/>
      <c r="P258" s="3"/>
      <c r="Q258" s="3"/>
      <c r="R258" s="3"/>
      <c r="S258" s="3"/>
      <c r="T258" s="3"/>
      <c r="U258" s="3"/>
      <c r="V258" s="3"/>
      <c r="W258" s="3"/>
      <c r="X258" s="3"/>
      <c r="Y258" s="3"/>
      <c r="Z258" s="3"/>
      <c r="AA258" s="3"/>
      <c r="AB258" s="2"/>
    </row>
    <row r="259" spans="1:28" ht="15.75" customHeight="1">
      <c r="A259" s="6"/>
      <c r="B259" s="3"/>
      <c r="C259" s="3"/>
      <c r="D259" s="3"/>
      <c r="E259" s="3"/>
      <c r="F259" s="3"/>
      <c r="G259" s="3"/>
      <c r="H259" s="3"/>
      <c r="I259" s="3"/>
      <c r="J259" s="1558"/>
      <c r="K259" s="1558"/>
      <c r="L259" s="1558"/>
      <c r="M259" s="1558"/>
      <c r="N259" s="4"/>
      <c r="O259" s="3"/>
      <c r="P259" s="3"/>
      <c r="Q259" s="3"/>
      <c r="R259" s="3"/>
      <c r="S259" s="3"/>
      <c r="T259" s="3"/>
      <c r="U259" s="3"/>
      <c r="V259" s="3"/>
      <c r="W259" s="3"/>
      <c r="X259" s="3"/>
      <c r="Y259" s="3"/>
      <c r="Z259" s="3"/>
      <c r="AA259" s="3"/>
      <c r="AB259" s="2"/>
    </row>
    <row r="260" spans="1:28" ht="15.75" customHeight="1">
      <c r="A260" s="6"/>
      <c r="B260" s="3"/>
      <c r="C260" s="3"/>
      <c r="D260" s="3"/>
      <c r="E260" s="3"/>
      <c r="F260" s="3"/>
      <c r="G260" s="3"/>
      <c r="H260" s="3"/>
      <c r="I260" s="3"/>
      <c r="J260" s="1558"/>
      <c r="K260" s="1558"/>
      <c r="L260" s="1558"/>
      <c r="M260" s="1558"/>
      <c r="N260" s="4"/>
      <c r="O260" s="3"/>
      <c r="P260" s="3"/>
      <c r="Q260" s="3"/>
      <c r="R260" s="3"/>
      <c r="S260" s="3"/>
      <c r="T260" s="3"/>
      <c r="U260" s="3"/>
      <c r="V260" s="3"/>
      <c r="W260" s="3"/>
      <c r="X260" s="3"/>
      <c r="Y260" s="3"/>
      <c r="Z260" s="3"/>
      <c r="AA260" s="3"/>
      <c r="AB260" s="2"/>
    </row>
    <row r="261" spans="1:28" ht="15.75" customHeight="1">
      <c r="A261" s="6"/>
      <c r="B261" s="3"/>
      <c r="C261" s="3"/>
      <c r="D261" s="3"/>
      <c r="E261" s="3"/>
      <c r="F261" s="3"/>
      <c r="G261" s="3"/>
      <c r="H261" s="3"/>
      <c r="I261" s="3"/>
      <c r="J261" s="1558"/>
      <c r="K261" s="1558"/>
      <c r="L261" s="1558"/>
      <c r="M261" s="1558"/>
      <c r="N261" s="4"/>
      <c r="O261" s="3"/>
      <c r="P261" s="3"/>
      <c r="Q261" s="3"/>
      <c r="R261" s="3"/>
      <c r="S261" s="3"/>
      <c r="T261" s="3"/>
      <c r="U261" s="3"/>
      <c r="V261" s="3"/>
      <c r="W261" s="3"/>
      <c r="X261" s="3"/>
      <c r="Y261" s="3"/>
      <c r="Z261" s="3"/>
      <c r="AA261" s="3"/>
      <c r="AB261" s="2"/>
    </row>
    <row r="262" spans="1:28" ht="15.75" customHeight="1">
      <c r="A262" s="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2"/>
    </row>
    <row r="263" spans="1:28" ht="15.75" customHeight="1">
      <c r="A263" s="3"/>
      <c r="B263" s="3"/>
      <c r="C263" s="3"/>
      <c r="D263" s="1468"/>
      <c r="E263" s="1468"/>
      <c r="F263" s="1468"/>
      <c r="G263" s="1468"/>
      <c r="H263" s="5"/>
      <c r="I263" s="1468"/>
      <c r="J263" s="1468"/>
      <c r="K263" s="1468"/>
      <c r="L263" s="1468"/>
      <c r="M263" s="1468"/>
      <c r="N263" s="1468"/>
      <c r="O263" s="1468"/>
      <c r="P263" s="1468"/>
      <c r="Q263" s="1468"/>
      <c r="R263" s="1468"/>
      <c r="S263" s="1468"/>
      <c r="T263" s="1468"/>
      <c r="U263" s="1468"/>
      <c r="V263" s="5"/>
      <c r="W263" s="5"/>
      <c r="X263" s="1468"/>
      <c r="Y263" s="1468"/>
      <c r="Z263" s="1468"/>
      <c r="AA263" s="3"/>
      <c r="AB263" s="2"/>
    </row>
    <row r="264" spans="1:28" ht="15.75" customHeight="1">
      <c r="A264" s="3"/>
      <c r="B264" s="3"/>
      <c r="C264" s="3"/>
      <c r="D264" s="5"/>
      <c r="E264" s="1497"/>
      <c r="F264" s="1497"/>
      <c r="G264" s="5"/>
      <c r="H264" s="5"/>
      <c r="I264" s="3"/>
      <c r="J264" s="3"/>
      <c r="K264" s="3"/>
      <c r="L264" s="2"/>
      <c r="M264" s="3"/>
      <c r="N264" s="3"/>
      <c r="O264" s="3"/>
      <c r="P264" s="3"/>
      <c r="Q264" s="3"/>
      <c r="R264" s="2"/>
      <c r="S264" s="2"/>
      <c r="T264" s="2"/>
      <c r="U264" s="2"/>
      <c r="V264" s="5"/>
      <c r="W264" s="5"/>
      <c r="X264" s="1554"/>
      <c r="Y264" s="1554"/>
      <c r="Z264" s="1554"/>
      <c r="AA264" s="3"/>
      <c r="AB264" s="2"/>
    </row>
    <row r="265" spans="1:28" ht="15.75" customHeight="1">
      <c r="A265" s="3"/>
      <c r="B265" s="3"/>
      <c r="C265" s="3"/>
      <c r="D265" s="5"/>
      <c r="E265" s="1497"/>
      <c r="F265" s="1497"/>
      <c r="G265" s="5"/>
      <c r="H265" s="5"/>
      <c r="I265" s="3"/>
      <c r="J265" s="3"/>
      <c r="K265" s="3"/>
      <c r="L265" s="2"/>
      <c r="M265" s="3"/>
      <c r="N265" s="3"/>
      <c r="O265" s="3"/>
      <c r="P265" s="3"/>
      <c r="Q265" s="3"/>
      <c r="R265" s="2"/>
      <c r="S265" s="2"/>
      <c r="T265" s="2"/>
      <c r="U265" s="2"/>
      <c r="V265" s="5"/>
      <c r="W265" s="5"/>
      <c r="X265" s="1554"/>
      <c r="Y265" s="1554"/>
      <c r="Z265" s="1554"/>
      <c r="AA265" s="3"/>
      <c r="AB265" s="2"/>
    </row>
    <row r="266" spans="1:28" ht="15.75" customHeight="1">
      <c r="A266" s="3"/>
      <c r="B266" s="3"/>
      <c r="C266" s="3"/>
      <c r="D266" s="5"/>
      <c r="E266" s="1497"/>
      <c r="F266" s="1497"/>
      <c r="G266" s="5"/>
      <c r="H266" s="5"/>
      <c r="I266" s="3"/>
      <c r="J266" s="3"/>
      <c r="K266" s="3"/>
      <c r="L266" s="2"/>
      <c r="M266" s="3"/>
      <c r="N266" s="3"/>
      <c r="O266" s="3"/>
      <c r="P266" s="3"/>
      <c r="Q266" s="3"/>
      <c r="R266" s="2"/>
      <c r="S266" s="2"/>
      <c r="T266" s="2"/>
      <c r="U266" s="2"/>
      <c r="V266" s="5"/>
      <c r="W266" s="5"/>
      <c r="X266" s="1554"/>
      <c r="Y266" s="1554"/>
      <c r="Z266" s="1554"/>
      <c r="AA266" s="3"/>
      <c r="AB266" s="2"/>
    </row>
    <row r="267" spans="1:28" ht="15.75" customHeight="1">
      <c r="A267" s="3"/>
      <c r="B267" s="3"/>
      <c r="C267" s="3"/>
      <c r="D267" s="5"/>
      <c r="E267" s="1497"/>
      <c r="F267" s="1497"/>
      <c r="G267" s="5"/>
      <c r="H267" s="5"/>
      <c r="I267" s="3"/>
      <c r="J267" s="3"/>
      <c r="K267" s="3"/>
      <c r="L267" s="2"/>
      <c r="M267" s="3"/>
      <c r="N267" s="3"/>
      <c r="O267" s="3"/>
      <c r="P267" s="3"/>
      <c r="Q267" s="3"/>
      <c r="R267" s="2"/>
      <c r="S267" s="2"/>
      <c r="T267" s="2"/>
      <c r="U267" s="2"/>
      <c r="V267" s="5"/>
      <c r="W267" s="5"/>
      <c r="X267" s="1554"/>
      <c r="Y267" s="1554"/>
      <c r="Z267" s="1554"/>
      <c r="AA267" s="3"/>
      <c r="AB267" s="2"/>
    </row>
    <row r="268" spans="1:28" ht="15.75" customHeight="1">
      <c r="A268" s="3"/>
      <c r="B268" s="3"/>
      <c r="C268" s="3"/>
      <c r="D268" s="5"/>
      <c r="E268" s="1497"/>
      <c r="F268" s="1497"/>
      <c r="G268" s="5"/>
      <c r="H268" s="5"/>
      <c r="I268" s="3"/>
      <c r="J268" s="3"/>
      <c r="K268" s="3"/>
      <c r="L268" s="2"/>
      <c r="M268" s="3"/>
      <c r="N268" s="3"/>
      <c r="O268" s="3"/>
      <c r="P268" s="3"/>
      <c r="Q268" s="3"/>
      <c r="R268" s="2"/>
      <c r="S268" s="2"/>
      <c r="T268" s="2"/>
      <c r="U268" s="2"/>
      <c r="V268" s="5"/>
      <c r="W268" s="5"/>
      <c r="X268" s="1554"/>
      <c r="Y268" s="1554"/>
      <c r="Z268" s="1554"/>
      <c r="AA268" s="3"/>
      <c r="AB268" s="2"/>
    </row>
    <row r="269" spans="1:28" ht="15.75" customHeight="1">
      <c r="A269" s="3"/>
      <c r="B269" s="3"/>
      <c r="C269" s="3"/>
      <c r="D269" s="5"/>
      <c r="E269" s="1497"/>
      <c r="F269" s="1497"/>
      <c r="G269" s="5"/>
      <c r="H269" s="5"/>
      <c r="I269" s="3"/>
      <c r="J269" s="3"/>
      <c r="K269" s="3"/>
      <c r="L269" s="2"/>
      <c r="M269" s="3"/>
      <c r="N269" s="3"/>
      <c r="O269" s="3"/>
      <c r="P269" s="3"/>
      <c r="Q269" s="3"/>
      <c r="R269" s="2"/>
      <c r="S269" s="2"/>
      <c r="T269" s="2"/>
      <c r="U269" s="2"/>
      <c r="V269" s="5"/>
      <c r="W269" s="5"/>
      <c r="X269" s="1554"/>
      <c r="Y269" s="1554"/>
      <c r="Z269" s="1554"/>
      <c r="AA269" s="3"/>
      <c r="AB269" s="2"/>
    </row>
    <row r="270" spans="1:28" ht="15.75" customHeight="1">
      <c r="A270" s="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2"/>
    </row>
    <row r="271" spans="1:28" ht="15.75" customHeight="1">
      <c r="A271" s="6"/>
      <c r="B271" s="3"/>
      <c r="C271" s="3"/>
      <c r="D271" s="3"/>
      <c r="E271" s="3"/>
      <c r="F271" s="1796"/>
      <c r="G271" s="1796"/>
      <c r="H271" s="1796"/>
      <c r="I271" s="1796"/>
      <c r="J271" s="1796"/>
      <c r="K271" s="1796"/>
      <c r="L271" s="1796"/>
      <c r="M271" s="1796"/>
      <c r="N271" s="1796"/>
      <c r="O271" s="1796"/>
      <c r="P271" s="1796"/>
      <c r="Q271" s="1796"/>
      <c r="R271" s="1796"/>
      <c r="S271" s="1796"/>
      <c r="T271" s="1796"/>
      <c r="U271" s="1796"/>
      <c r="V271" s="1796"/>
      <c r="W271" s="1796"/>
      <c r="X271" s="1796"/>
      <c r="Y271" s="1796"/>
      <c r="Z271" s="1796"/>
      <c r="AA271" s="1796"/>
      <c r="AB271" s="2"/>
    </row>
    <row r="272" spans="1:28" ht="15.75" customHeight="1">
      <c r="A272" s="3"/>
      <c r="B272" s="3"/>
      <c r="C272" s="3"/>
      <c r="D272" s="3"/>
      <c r="E272" s="3"/>
      <c r="F272" s="1796"/>
      <c r="G272" s="1796"/>
      <c r="H272" s="1796"/>
      <c r="I272" s="1796"/>
      <c r="J272" s="1796"/>
      <c r="K272" s="1796"/>
      <c r="L272" s="1796"/>
      <c r="M272" s="1796"/>
      <c r="N272" s="1796"/>
      <c r="O272" s="1796"/>
      <c r="P272" s="1796"/>
      <c r="Q272" s="1796"/>
      <c r="R272" s="1796"/>
      <c r="S272" s="1796"/>
      <c r="T272" s="1796"/>
      <c r="U272" s="1796"/>
      <c r="V272" s="1796"/>
      <c r="W272" s="1796"/>
      <c r="X272" s="1796"/>
      <c r="Y272" s="1796"/>
      <c r="Z272" s="1796"/>
      <c r="AA272" s="1796"/>
      <c r="AB272" s="2"/>
    </row>
    <row r="273" spans="1:28" ht="15.75" customHeight="1">
      <c r="A273" s="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2"/>
    </row>
    <row r="274" spans="1:28" ht="15.75" customHeight="1">
      <c r="A274" s="3"/>
      <c r="B274" s="3"/>
      <c r="C274" s="3"/>
      <c r="D274" s="3"/>
      <c r="E274" s="3"/>
      <c r="F274" s="1796"/>
      <c r="G274" s="1796"/>
      <c r="H274" s="1796"/>
      <c r="I274" s="1796"/>
      <c r="J274" s="1796"/>
      <c r="K274" s="1796"/>
      <c r="L274" s="1796"/>
      <c r="M274" s="1796"/>
      <c r="N274" s="1796"/>
      <c r="O274" s="1796"/>
      <c r="P274" s="1796"/>
      <c r="Q274" s="1796"/>
      <c r="R274" s="1796"/>
      <c r="S274" s="1796"/>
      <c r="T274" s="1796"/>
      <c r="U274" s="1796"/>
      <c r="V274" s="1796"/>
      <c r="W274" s="1796"/>
      <c r="X274" s="1796"/>
      <c r="Y274" s="1796"/>
      <c r="Z274" s="1796"/>
      <c r="AA274" s="1796"/>
      <c r="AB274" s="2"/>
    </row>
    <row r="275" spans="1:28" ht="15.75" customHeight="1">
      <c r="A275" s="3"/>
      <c r="B275" s="3"/>
      <c r="C275" s="3"/>
      <c r="D275" s="3"/>
      <c r="E275" s="3"/>
      <c r="F275" s="1796"/>
      <c r="G275" s="1796"/>
      <c r="H275" s="1796"/>
      <c r="I275" s="1796"/>
      <c r="J275" s="1796"/>
      <c r="K275" s="1796"/>
      <c r="L275" s="1796"/>
      <c r="M275" s="1796"/>
      <c r="N275" s="1796"/>
      <c r="O275" s="1796"/>
      <c r="P275" s="1796"/>
      <c r="Q275" s="1796"/>
      <c r="R275" s="1796"/>
      <c r="S275" s="1796"/>
      <c r="T275" s="1796"/>
      <c r="U275" s="1796"/>
      <c r="V275" s="1796"/>
      <c r="W275" s="1796"/>
      <c r="X275" s="1796"/>
      <c r="Y275" s="1796"/>
      <c r="Z275" s="1796"/>
      <c r="AA275" s="1796"/>
      <c r="AB275" s="2"/>
    </row>
    <row r="276" spans="1:28"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2"/>
    </row>
    <row r="277" spans="1:28" ht="15.75" customHeight="1">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row>
    <row r="278" spans="1:28" ht="15.75" customHeight="1">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row>
    <row r="279" spans="1:28" ht="15.75" customHeight="1">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row>
    <row r="280" spans="1:28" ht="18.75" customHeight="1">
      <c r="A280" s="1468"/>
      <c r="B280" s="1468"/>
      <c r="C280" s="1468"/>
      <c r="D280" s="1468"/>
      <c r="E280" s="1468"/>
      <c r="F280" s="1468"/>
      <c r="G280" s="1468"/>
      <c r="H280" s="1468"/>
      <c r="I280" s="1468"/>
      <c r="J280" s="1468"/>
      <c r="K280" s="1468"/>
      <c r="L280" s="1468"/>
      <c r="M280" s="1468"/>
      <c r="N280" s="1468"/>
      <c r="O280" s="1468"/>
      <c r="P280" s="1468"/>
      <c r="Q280" s="1468"/>
      <c r="R280" s="1468"/>
      <c r="S280" s="1468"/>
      <c r="T280" s="1468"/>
      <c r="U280" s="1468"/>
      <c r="V280" s="1468"/>
      <c r="W280" s="1468"/>
      <c r="X280" s="1468"/>
      <c r="Y280" s="1468"/>
      <c r="Z280" s="1468"/>
      <c r="AA280" s="1468"/>
      <c r="AB280" s="2"/>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2"/>
    </row>
    <row r="282" spans="1:28" ht="15.75" customHeight="1">
      <c r="A282" s="6"/>
      <c r="B282" s="3"/>
      <c r="C282" s="3"/>
      <c r="D282" s="3"/>
      <c r="E282" s="3"/>
      <c r="F282" s="3"/>
      <c r="G282" s="2"/>
      <c r="H282" s="3"/>
      <c r="I282" s="3"/>
      <c r="J282" s="3"/>
      <c r="K282" s="3"/>
      <c r="L282" s="3"/>
      <c r="M282" s="3"/>
      <c r="N282" s="3"/>
      <c r="O282" s="3"/>
      <c r="P282" s="3"/>
      <c r="Q282" s="3"/>
      <c r="R282" s="3"/>
      <c r="S282" s="3"/>
      <c r="T282" s="3"/>
      <c r="U282" s="3"/>
      <c r="V282" s="3"/>
      <c r="W282" s="3"/>
      <c r="X282" s="3"/>
      <c r="Y282" s="3"/>
      <c r="Z282" s="3"/>
      <c r="AA282" s="3"/>
      <c r="AB282" s="2"/>
    </row>
    <row r="283" spans="1:28" ht="15.75" customHeight="1">
      <c r="A283" s="6"/>
      <c r="B283" s="3"/>
      <c r="C283" s="3"/>
      <c r="D283" s="3"/>
      <c r="E283" s="3"/>
      <c r="F283" s="3"/>
      <c r="G283" s="2"/>
      <c r="H283" s="2"/>
      <c r="I283" s="3"/>
      <c r="J283" s="3"/>
      <c r="K283" s="3"/>
      <c r="L283" s="2"/>
      <c r="M283" s="3"/>
      <c r="N283" s="3"/>
      <c r="O283" s="3"/>
      <c r="P283" s="3"/>
      <c r="Q283" s="3"/>
      <c r="R283" s="3"/>
      <c r="S283" s="3"/>
      <c r="T283" s="3"/>
      <c r="U283" s="3"/>
      <c r="V283" s="3"/>
      <c r="W283" s="3"/>
      <c r="X283" s="3"/>
      <c r="Y283" s="3"/>
      <c r="Z283" s="3"/>
      <c r="AA283" s="3"/>
      <c r="AB283" s="2"/>
    </row>
    <row r="284" spans="1:28" ht="15.75" customHeight="1">
      <c r="A284" s="6"/>
      <c r="B284" s="3"/>
      <c r="C284" s="3"/>
      <c r="D284" s="3"/>
      <c r="E284" s="3"/>
      <c r="F284" s="3"/>
      <c r="G284" s="3"/>
      <c r="H284" s="3"/>
      <c r="I284" s="3"/>
      <c r="J284" s="1558"/>
      <c r="K284" s="1558"/>
      <c r="L284" s="1558"/>
      <c r="M284" s="1558"/>
      <c r="N284" s="4"/>
      <c r="O284" s="3"/>
      <c r="P284" s="3"/>
      <c r="Q284" s="3"/>
      <c r="R284" s="3"/>
      <c r="S284" s="3"/>
      <c r="T284" s="3"/>
      <c r="U284" s="3"/>
      <c r="V284" s="3"/>
      <c r="W284" s="3"/>
      <c r="X284" s="3"/>
      <c r="Y284" s="3"/>
      <c r="Z284" s="3"/>
      <c r="AA284" s="3"/>
      <c r="AB284" s="2"/>
    </row>
    <row r="285" spans="1:28" ht="15.75" customHeight="1">
      <c r="A285" s="6"/>
      <c r="B285" s="3"/>
      <c r="C285" s="3"/>
      <c r="D285" s="3"/>
      <c r="E285" s="3"/>
      <c r="F285" s="3"/>
      <c r="G285" s="3"/>
      <c r="H285" s="3"/>
      <c r="I285" s="3"/>
      <c r="J285" s="1558"/>
      <c r="K285" s="1558"/>
      <c r="L285" s="1558"/>
      <c r="M285" s="1558"/>
      <c r="N285" s="4"/>
      <c r="O285" s="3"/>
      <c r="P285" s="3"/>
      <c r="Q285" s="3"/>
      <c r="R285" s="3"/>
      <c r="S285" s="3"/>
      <c r="T285" s="3"/>
      <c r="U285" s="3"/>
      <c r="V285" s="3"/>
      <c r="W285" s="3"/>
      <c r="X285" s="3"/>
      <c r="Y285" s="3"/>
      <c r="Z285" s="3"/>
      <c r="AA285" s="3"/>
      <c r="AB285" s="2"/>
    </row>
    <row r="286" spans="1:28" ht="15.75" customHeight="1">
      <c r="A286" s="6"/>
      <c r="B286" s="3"/>
      <c r="C286" s="3"/>
      <c r="D286" s="3"/>
      <c r="E286" s="3"/>
      <c r="F286" s="3"/>
      <c r="G286" s="3"/>
      <c r="H286" s="3"/>
      <c r="I286" s="3"/>
      <c r="J286" s="1558"/>
      <c r="K286" s="1558"/>
      <c r="L286" s="1558"/>
      <c r="M286" s="1558"/>
      <c r="N286" s="4"/>
      <c r="O286" s="3"/>
      <c r="P286" s="3"/>
      <c r="Q286" s="3"/>
      <c r="R286" s="3"/>
      <c r="S286" s="3"/>
      <c r="T286" s="3"/>
      <c r="U286" s="3"/>
      <c r="V286" s="3"/>
      <c r="W286" s="3"/>
      <c r="X286" s="3"/>
      <c r="Y286" s="3"/>
      <c r="Z286" s="3"/>
      <c r="AA286" s="3"/>
      <c r="AB286" s="2"/>
    </row>
    <row r="287" spans="1:28" ht="15.75" customHeight="1">
      <c r="A287" s="6"/>
      <c r="B287" s="3"/>
      <c r="C287" s="3"/>
      <c r="D287" s="3"/>
      <c r="E287" s="3"/>
      <c r="F287" s="3"/>
      <c r="G287" s="3"/>
      <c r="H287" s="3"/>
      <c r="I287" s="3"/>
      <c r="J287" s="1558"/>
      <c r="K287" s="1558"/>
      <c r="L287" s="1558"/>
      <c r="M287" s="1558"/>
      <c r="N287" s="4"/>
      <c r="O287" s="3"/>
      <c r="P287" s="3"/>
      <c r="Q287" s="3"/>
      <c r="R287" s="3"/>
      <c r="S287" s="3"/>
      <c r="T287" s="3"/>
      <c r="U287" s="3"/>
      <c r="V287" s="3"/>
      <c r="W287" s="3"/>
      <c r="X287" s="3"/>
      <c r="Y287" s="3"/>
      <c r="Z287" s="3"/>
      <c r="AA287" s="3"/>
      <c r="AB287" s="2"/>
    </row>
    <row r="288" spans="1:28" ht="15.75" customHeight="1">
      <c r="A288" s="6"/>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2"/>
    </row>
    <row r="289" spans="1:28" ht="15.75" customHeight="1">
      <c r="A289" s="3"/>
      <c r="B289" s="3"/>
      <c r="C289" s="3"/>
      <c r="D289" s="1468"/>
      <c r="E289" s="1468"/>
      <c r="F289" s="1468"/>
      <c r="G289" s="1468"/>
      <c r="H289" s="5"/>
      <c r="I289" s="1468"/>
      <c r="J289" s="1468"/>
      <c r="K289" s="1468"/>
      <c r="L289" s="1468"/>
      <c r="M289" s="1468"/>
      <c r="N289" s="1468"/>
      <c r="O289" s="1468"/>
      <c r="P289" s="1468"/>
      <c r="Q289" s="1468"/>
      <c r="R289" s="1468"/>
      <c r="S289" s="1468"/>
      <c r="T289" s="1468"/>
      <c r="U289" s="1468"/>
      <c r="V289" s="5"/>
      <c r="W289" s="5"/>
      <c r="X289" s="1468"/>
      <c r="Y289" s="1468"/>
      <c r="Z289" s="1468"/>
      <c r="AA289" s="3"/>
      <c r="AB289" s="2"/>
    </row>
    <row r="290" spans="1:28" ht="15.75" customHeight="1">
      <c r="A290" s="3"/>
      <c r="B290" s="3"/>
      <c r="C290" s="3"/>
      <c r="D290" s="5"/>
      <c r="E290" s="1497"/>
      <c r="F290" s="1497"/>
      <c r="G290" s="5"/>
      <c r="H290" s="5"/>
      <c r="I290" s="3"/>
      <c r="J290" s="3"/>
      <c r="K290" s="3"/>
      <c r="L290" s="2"/>
      <c r="M290" s="3"/>
      <c r="N290" s="3"/>
      <c r="O290" s="3"/>
      <c r="P290" s="3"/>
      <c r="Q290" s="3"/>
      <c r="R290" s="2"/>
      <c r="S290" s="2"/>
      <c r="T290" s="2"/>
      <c r="U290" s="2"/>
      <c r="V290" s="5"/>
      <c r="W290" s="5"/>
      <c r="X290" s="1554"/>
      <c r="Y290" s="1554"/>
      <c r="Z290" s="1554"/>
      <c r="AA290" s="3"/>
      <c r="AB290" s="2"/>
    </row>
    <row r="291" spans="1:28" ht="15.75" customHeight="1">
      <c r="A291" s="3"/>
      <c r="B291" s="3"/>
      <c r="C291" s="3"/>
      <c r="D291" s="5"/>
      <c r="E291" s="1497"/>
      <c r="F291" s="1497"/>
      <c r="G291" s="5"/>
      <c r="H291" s="5"/>
      <c r="I291" s="3"/>
      <c r="J291" s="3"/>
      <c r="K291" s="3"/>
      <c r="L291" s="2"/>
      <c r="M291" s="3"/>
      <c r="N291" s="3"/>
      <c r="O291" s="3"/>
      <c r="P291" s="3"/>
      <c r="Q291" s="3"/>
      <c r="R291" s="2"/>
      <c r="S291" s="2"/>
      <c r="T291" s="2"/>
      <c r="U291" s="2"/>
      <c r="V291" s="5"/>
      <c r="W291" s="5"/>
      <c r="X291" s="1554"/>
      <c r="Y291" s="1554"/>
      <c r="Z291" s="1554"/>
      <c r="AA291" s="3"/>
      <c r="AB291" s="2"/>
    </row>
    <row r="292" spans="1:28" ht="15.75" customHeight="1">
      <c r="A292" s="3"/>
      <c r="B292" s="3"/>
      <c r="C292" s="3"/>
      <c r="D292" s="5"/>
      <c r="E292" s="1497"/>
      <c r="F292" s="1497"/>
      <c r="G292" s="5"/>
      <c r="H292" s="5"/>
      <c r="I292" s="3"/>
      <c r="J292" s="3"/>
      <c r="K292" s="3"/>
      <c r="L292" s="2"/>
      <c r="M292" s="3"/>
      <c r="N292" s="3"/>
      <c r="O292" s="3"/>
      <c r="P292" s="3"/>
      <c r="Q292" s="3"/>
      <c r="R292" s="2"/>
      <c r="S292" s="2"/>
      <c r="T292" s="2"/>
      <c r="U292" s="2"/>
      <c r="V292" s="5"/>
      <c r="W292" s="5"/>
      <c r="X292" s="1554"/>
      <c r="Y292" s="1554"/>
      <c r="Z292" s="1554"/>
      <c r="AA292" s="3"/>
      <c r="AB292" s="2"/>
    </row>
    <row r="293" spans="1:28" ht="15.75" customHeight="1">
      <c r="A293" s="3"/>
      <c r="B293" s="3"/>
      <c r="C293" s="3"/>
      <c r="D293" s="5"/>
      <c r="E293" s="1497"/>
      <c r="F293" s="1497"/>
      <c r="G293" s="5"/>
      <c r="H293" s="5"/>
      <c r="I293" s="3"/>
      <c r="J293" s="3"/>
      <c r="K293" s="3"/>
      <c r="L293" s="2"/>
      <c r="M293" s="3"/>
      <c r="N293" s="3"/>
      <c r="O293" s="3"/>
      <c r="P293" s="3"/>
      <c r="Q293" s="3"/>
      <c r="R293" s="2"/>
      <c r="S293" s="2"/>
      <c r="T293" s="2"/>
      <c r="U293" s="2"/>
      <c r="V293" s="5"/>
      <c r="W293" s="5"/>
      <c r="X293" s="1554"/>
      <c r="Y293" s="1554"/>
      <c r="Z293" s="1554"/>
      <c r="AA293" s="3"/>
      <c r="AB293" s="2"/>
    </row>
    <row r="294" spans="1:28" ht="15.75" customHeight="1">
      <c r="A294" s="3"/>
      <c r="B294" s="3"/>
      <c r="C294" s="3"/>
      <c r="D294" s="5"/>
      <c r="E294" s="1497"/>
      <c r="F294" s="1497"/>
      <c r="G294" s="5"/>
      <c r="H294" s="5"/>
      <c r="I294" s="3"/>
      <c r="J294" s="3"/>
      <c r="K294" s="3"/>
      <c r="L294" s="2"/>
      <c r="M294" s="3"/>
      <c r="N294" s="3"/>
      <c r="O294" s="3"/>
      <c r="P294" s="3"/>
      <c r="Q294" s="3"/>
      <c r="R294" s="2"/>
      <c r="S294" s="2"/>
      <c r="T294" s="2"/>
      <c r="U294" s="2"/>
      <c r="V294" s="5"/>
      <c r="W294" s="5"/>
      <c r="X294" s="1554"/>
      <c r="Y294" s="1554"/>
      <c r="Z294" s="1554"/>
      <c r="AA294" s="3"/>
      <c r="AB294" s="2"/>
    </row>
    <row r="295" spans="1:28" ht="15.75" customHeight="1">
      <c r="A295" s="3"/>
      <c r="B295" s="3"/>
      <c r="C295" s="3"/>
      <c r="D295" s="5"/>
      <c r="E295" s="1497"/>
      <c r="F295" s="1497"/>
      <c r="G295" s="5"/>
      <c r="H295" s="5"/>
      <c r="I295" s="3"/>
      <c r="J295" s="3"/>
      <c r="K295" s="3"/>
      <c r="L295" s="2"/>
      <c r="M295" s="3"/>
      <c r="N295" s="3"/>
      <c r="O295" s="3"/>
      <c r="P295" s="3"/>
      <c r="Q295" s="3"/>
      <c r="R295" s="2"/>
      <c r="S295" s="2"/>
      <c r="T295" s="2"/>
      <c r="U295" s="2"/>
      <c r="V295" s="5"/>
      <c r="W295" s="5"/>
      <c r="X295" s="1554"/>
      <c r="Y295" s="1554"/>
      <c r="Z295" s="1554"/>
      <c r="AA295" s="3"/>
      <c r="AB295" s="2"/>
    </row>
    <row r="296" spans="1:28" ht="15.75" customHeight="1">
      <c r="A296" s="6"/>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2"/>
    </row>
    <row r="297" spans="1:28" ht="15.75" customHeight="1">
      <c r="A297" s="6"/>
      <c r="B297" s="3"/>
      <c r="C297" s="3"/>
      <c r="D297" s="3"/>
      <c r="E297" s="3"/>
      <c r="F297" s="1796"/>
      <c r="G297" s="1796"/>
      <c r="H297" s="1796"/>
      <c r="I297" s="1796"/>
      <c r="J297" s="1796"/>
      <c r="K297" s="1796"/>
      <c r="L297" s="1796"/>
      <c r="M297" s="1796"/>
      <c r="N297" s="1796"/>
      <c r="O297" s="1796"/>
      <c r="P297" s="1796"/>
      <c r="Q297" s="1796"/>
      <c r="R297" s="1796"/>
      <c r="S297" s="1796"/>
      <c r="T297" s="1796"/>
      <c r="U297" s="1796"/>
      <c r="V297" s="1796"/>
      <c r="W297" s="1796"/>
      <c r="X297" s="1796"/>
      <c r="Y297" s="1796"/>
      <c r="Z297" s="1796"/>
      <c r="AA297" s="1796"/>
      <c r="AB297" s="2"/>
    </row>
    <row r="298" spans="1:28" ht="15.75" customHeight="1">
      <c r="A298" s="3"/>
      <c r="B298" s="3"/>
      <c r="C298" s="3"/>
      <c r="D298" s="3"/>
      <c r="E298" s="3"/>
      <c r="F298" s="1796"/>
      <c r="G298" s="1796"/>
      <c r="H298" s="1796"/>
      <c r="I298" s="1796"/>
      <c r="J298" s="1796"/>
      <c r="K298" s="1796"/>
      <c r="L298" s="1796"/>
      <c r="M298" s="1796"/>
      <c r="N298" s="1796"/>
      <c r="O298" s="1796"/>
      <c r="P298" s="1796"/>
      <c r="Q298" s="1796"/>
      <c r="R298" s="1796"/>
      <c r="S298" s="1796"/>
      <c r="T298" s="1796"/>
      <c r="U298" s="1796"/>
      <c r="V298" s="1796"/>
      <c r="W298" s="1796"/>
      <c r="X298" s="1796"/>
      <c r="Y298" s="1796"/>
      <c r="Z298" s="1796"/>
      <c r="AA298" s="1796"/>
      <c r="AB298" s="2"/>
    </row>
    <row r="299" spans="1:28" ht="15.75" customHeight="1">
      <c r="A299" s="6"/>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2"/>
    </row>
    <row r="300" spans="1:28" ht="15.75" customHeight="1">
      <c r="A300" s="3"/>
      <c r="B300" s="3"/>
      <c r="C300" s="3"/>
      <c r="D300" s="3"/>
      <c r="E300" s="3"/>
      <c r="F300" s="1796"/>
      <c r="G300" s="1796"/>
      <c r="H300" s="1796"/>
      <c r="I300" s="1796"/>
      <c r="J300" s="1796"/>
      <c r="K300" s="1796"/>
      <c r="L300" s="1796"/>
      <c r="M300" s="1796"/>
      <c r="N300" s="1796"/>
      <c r="O300" s="1796"/>
      <c r="P300" s="1796"/>
      <c r="Q300" s="1796"/>
      <c r="R300" s="1796"/>
      <c r="S300" s="1796"/>
      <c r="T300" s="1796"/>
      <c r="U300" s="1796"/>
      <c r="V300" s="1796"/>
      <c r="W300" s="1796"/>
      <c r="X300" s="1796"/>
      <c r="Y300" s="1796"/>
      <c r="Z300" s="1796"/>
      <c r="AA300" s="1796"/>
      <c r="AB300" s="2"/>
    </row>
    <row r="301" spans="1:28" ht="15.75" customHeight="1">
      <c r="A301" s="3"/>
      <c r="B301" s="3"/>
      <c r="C301" s="3"/>
      <c r="D301" s="3"/>
      <c r="E301" s="3"/>
      <c r="F301" s="1796"/>
      <c r="G301" s="1796"/>
      <c r="H301" s="1796"/>
      <c r="I301" s="1796"/>
      <c r="J301" s="1796"/>
      <c r="K301" s="1796"/>
      <c r="L301" s="1796"/>
      <c r="M301" s="1796"/>
      <c r="N301" s="1796"/>
      <c r="O301" s="1796"/>
      <c r="P301" s="1796"/>
      <c r="Q301" s="1796"/>
      <c r="R301" s="1796"/>
      <c r="S301" s="1796"/>
      <c r="T301" s="1796"/>
      <c r="U301" s="1796"/>
      <c r="V301" s="1796"/>
      <c r="W301" s="1796"/>
      <c r="X301" s="1796"/>
      <c r="Y301" s="1796"/>
      <c r="Z301" s="1796"/>
      <c r="AA301" s="1796"/>
      <c r="AB301" s="2"/>
    </row>
    <row r="302" spans="1:28"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2"/>
    </row>
  </sheetData>
  <sheetProtection selectLockedCells="1"/>
  <mergeCells count="158">
    <mergeCell ref="C8:Z9"/>
    <mergeCell ref="P122:W122"/>
    <mergeCell ref="P121:W121"/>
    <mergeCell ref="B15:Q16"/>
    <mergeCell ref="B37:H37"/>
    <mergeCell ref="U37:AB37"/>
    <mergeCell ref="P29:AA30"/>
    <mergeCell ref="U18:AA18"/>
    <mergeCell ref="A45:AA45"/>
    <mergeCell ref="B38:H38"/>
    <mergeCell ref="U39:AB39"/>
    <mergeCell ref="U40:AB40"/>
    <mergeCell ref="J153:AA153"/>
    <mergeCell ref="K161:M161"/>
    <mergeCell ref="K162:M162"/>
    <mergeCell ref="F151:I151"/>
    <mergeCell ref="S142:Z142"/>
    <mergeCell ref="I145:AA146"/>
    <mergeCell ref="I147:AA148"/>
    <mergeCell ref="F144:H144"/>
    <mergeCell ref="S144:Z144"/>
    <mergeCell ref="F143:H143"/>
    <mergeCell ref="S143:Z143"/>
    <mergeCell ref="A149:AA149"/>
    <mergeCell ref="E179:F179"/>
    <mergeCell ref="J179:M179"/>
    <mergeCell ref="K166:N166"/>
    <mergeCell ref="K167:N167"/>
    <mergeCell ref="J178:M178"/>
    <mergeCell ref="E181:F181"/>
    <mergeCell ref="J181:M181"/>
    <mergeCell ref="E180:F180"/>
    <mergeCell ref="J180:M180"/>
    <mergeCell ref="E182:F182"/>
    <mergeCell ref="J207:M207"/>
    <mergeCell ref="J205:M205"/>
    <mergeCell ref="D209:G209"/>
    <mergeCell ref="I209:U209"/>
    <mergeCell ref="X209:Z209"/>
    <mergeCell ref="L192:Q192"/>
    <mergeCell ref="I193:AA194"/>
    <mergeCell ref="J206:M206"/>
    <mergeCell ref="V182:Y182"/>
    <mergeCell ref="J187:M187"/>
    <mergeCell ref="P187:S187"/>
    <mergeCell ref="J182:M182"/>
    <mergeCell ref="P182:S182"/>
    <mergeCell ref="V187:Y187"/>
    <mergeCell ref="E210:F210"/>
    <mergeCell ref="X210:Z210"/>
    <mergeCell ref="E211:F211"/>
    <mergeCell ref="X211:Z211"/>
    <mergeCell ref="E212:F212"/>
    <mergeCell ref="J191:N191"/>
    <mergeCell ref="X212:Z212"/>
    <mergeCell ref="F195:AA196"/>
    <mergeCell ref="A200:AA200"/>
    <mergeCell ref="J204:M204"/>
    <mergeCell ref="F243:AA244"/>
    <mergeCell ref="F217:AA218"/>
    <mergeCell ref="E213:F213"/>
    <mergeCell ref="X213:Z213"/>
    <mergeCell ref="F220:AA221"/>
    <mergeCell ref="A226:AA226"/>
    <mergeCell ref="J230:M230"/>
    <mergeCell ref="E214:F214"/>
    <mergeCell ref="X214:Z214"/>
    <mergeCell ref="E215:F215"/>
    <mergeCell ref="X215:Z215"/>
    <mergeCell ref="E240:F240"/>
    <mergeCell ref="X240:Z240"/>
    <mergeCell ref="E241:F241"/>
    <mergeCell ref="X241:Z241"/>
    <mergeCell ref="AN19:AR19"/>
    <mergeCell ref="I37:T37"/>
    <mergeCell ref="G69:AB70"/>
    <mergeCell ref="G79:AB80"/>
    <mergeCell ref="U38:AB38"/>
    <mergeCell ref="G95:AB95"/>
    <mergeCell ref="I38:T40"/>
    <mergeCell ref="J231:M231"/>
    <mergeCell ref="J232:M232"/>
    <mergeCell ref="P178:S178"/>
    <mergeCell ref="V178:Y178"/>
    <mergeCell ref="P179:S179"/>
    <mergeCell ref="V179:Y179"/>
    <mergeCell ref="V181:Y181"/>
    <mergeCell ref="P180:S180"/>
    <mergeCell ref="V180:Y180"/>
    <mergeCell ref="P181:S181"/>
    <mergeCell ref="G154:H154"/>
    <mergeCell ref="J154:AA154"/>
    <mergeCell ref="K163:M163"/>
    <mergeCell ref="K164:M164"/>
    <mergeCell ref="G152:H152"/>
    <mergeCell ref="J152:AA152"/>
    <mergeCell ref="G153:H153"/>
    <mergeCell ref="E267:F267"/>
    <mergeCell ref="X267:Z267"/>
    <mergeCell ref="G77:AB77"/>
    <mergeCell ref="G86:AB86"/>
    <mergeCell ref="J259:M259"/>
    <mergeCell ref="J260:M260"/>
    <mergeCell ref="J261:M261"/>
    <mergeCell ref="G88:AB89"/>
    <mergeCell ref="G97:AB98"/>
    <mergeCell ref="F246:AA247"/>
    <mergeCell ref="X238:Z238"/>
    <mergeCell ref="E239:F239"/>
    <mergeCell ref="X239:Z239"/>
    <mergeCell ref="E236:F236"/>
    <mergeCell ref="X236:Z236"/>
    <mergeCell ref="E238:F238"/>
    <mergeCell ref="J258:M258"/>
    <mergeCell ref="A254:AA254"/>
    <mergeCell ref="J233:M233"/>
    <mergeCell ref="D235:G235"/>
    <mergeCell ref="I235:U235"/>
    <mergeCell ref="X235:Z235"/>
    <mergeCell ref="E237:F237"/>
    <mergeCell ref="X237:Z237"/>
    <mergeCell ref="J287:M287"/>
    <mergeCell ref="X291:Z291"/>
    <mergeCell ref="I289:U289"/>
    <mergeCell ref="E269:F269"/>
    <mergeCell ref="X269:Z269"/>
    <mergeCell ref="X290:Z290"/>
    <mergeCell ref="F271:AA272"/>
    <mergeCell ref="F274:AA275"/>
    <mergeCell ref="A280:AA280"/>
    <mergeCell ref="J284:M284"/>
    <mergeCell ref="D289:G289"/>
    <mergeCell ref="E290:F290"/>
    <mergeCell ref="X289:Z289"/>
    <mergeCell ref="F297:AA298"/>
    <mergeCell ref="F300:AA301"/>
    <mergeCell ref="E294:F294"/>
    <mergeCell ref="X294:Z294"/>
    <mergeCell ref="E295:F295"/>
    <mergeCell ref="X295:Z295"/>
    <mergeCell ref="E293:F293"/>
    <mergeCell ref="X293:Z293"/>
    <mergeCell ref="D263:G263"/>
    <mergeCell ref="I263:U263"/>
    <mergeCell ref="X263:Z263"/>
    <mergeCell ref="E264:F264"/>
    <mergeCell ref="X264:Z264"/>
    <mergeCell ref="E265:F265"/>
    <mergeCell ref="E292:F292"/>
    <mergeCell ref="E291:F291"/>
    <mergeCell ref="X265:Z265"/>
    <mergeCell ref="E266:F266"/>
    <mergeCell ref="X266:Z266"/>
    <mergeCell ref="E268:F268"/>
    <mergeCell ref="X268:Z268"/>
    <mergeCell ref="X292:Z292"/>
    <mergeCell ref="J285:M285"/>
    <mergeCell ref="J286:M286"/>
  </mergeCells>
  <phoneticPr fontId="2"/>
  <hyperlinks>
    <hyperlink ref="Q1:T1" location="作業メニュー!A1" display="作業メニュー" xr:uid="{00000000-0004-0000-1500-000000000000}"/>
  </hyperlinks>
  <printOptions horizontalCentered="1"/>
  <pageMargins left="0.59055118110236227" right="0.39370078740157483" top="0.59055118110236227" bottom="0.39370078740157483" header="0.51181102362204722" footer="0.19685039370078741"/>
  <pageSetup paperSize="9" scale="88" fitToHeight="0" orientation="portrait" r:id="rId1"/>
  <headerFooter alignWithMargins="0">
    <oddFooter>&amp;R210101</oddFooter>
  </headerFooter>
  <rowBreaks count="2" manualBreakCount="2">
    <brk id="44" max="27" man="1"/>
    <brk id="98" max="2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A1:BU37"/>
  <sheetViews>
    <sheetView showGridLines="0" zoomScale="90" zoomScaleNormal="90" workbookViewId="0">
      <selection activeCell="T1" sqref="T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8" width="3.75" style="1" customWidth="1"/>
    <col min="29" max="29" width="4.375" style="1" customWidth="1"/>
    <col min="30" max="30" width="13.625" style="1" customWidth="1"/>
    <col min="31" max="58" width="2.875" style="1" customWidth="1"/>
    <col min="59" max="63" width="2.75" style="1" customWidth="1"/>
    <col min="64" max="64" width="9" style="1" customWidth="1"/>
    <col min="65" max="72" width="2.75" style="1" customWidth="1"/>
    <col min="73" max="16384" width="9" style="1"/>
  </cols>
  <sheetData>
    <row r="1" spans="1:73" s="14" customFormat="1" ht="38.25" customHeight="1" thickBot="1">
      <c r="A1" s="75" t="s">
        <v>808</v>
      </c>
      <c r="T1" s="12" t="s">
        <v>66</v>
      </c>
      <c r="U1" s="12"/>
      <c r="V1" s="12"/>
      <c r="W1" s="12"/>
    </row>
    <row r="2" spans="1:73" ht="4.5" customHeight="1" thickTop="1">
      <c r="A2" s="83"/>
      <c r="B2" s="82"/>
      <c r="C2" s="82"/>
      <c r="D2" s="82"/>
      <c r="E2" s="82"/>
      <c r="F2" s="82"/>
      <c r="G2" s="82"/>
      <c r="H2" s="82"/>
      <c r="I2" s="82"/>
      <c r="J2" s="82"/>
      <c r="K2" s="82"/>
      <c r="L2" s="82"/>
      <c r="M2" s="82"/>
      <c r="N2" s="82"/>
      <c r="O2" s="82"/>
      <c r="P2" s="82"/>
      <c r="Q2" s="82"/>
      <c r="R2" s="82"/>
      <c r="S2" s="82"/>
      <c r="T2" s="82"/>
      <c r="U2" s="82"/>
      <c r="V2" s="82"/>
      <c r="W2" s="82"/>
      <c r="X2" s="82"/>
      <c r="Y2" s="82"/>
      <c r="Z2" s="82"/>
      <c r="AA2" s="82"/>
    </row>
    <row r="3" spans="1:73" ht="18"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T3" s="2"/>
      <c r="BU3" s="2"/>
    </row>
    <row r="4" spans="1:73" ht="18" customHeight="1">
      <c r="A4" s="6" t="s">
        <v>775</v>
      </c>
      <c r="B4" s="3" t="s">
        <v>807</v>
      </c>
      <c r="C4" s="3"/>
      <c r="D4" s="3"/>
      <c r="E4" s="3"/>
      <c r="F4" s="3"/>
      <c r="G4" s="3"/>
      <c r="H4" s="3"/>
      <c r="I4" s="3"/>
      <c r="J4" s="3"/>
      <c r="K4" s="3"/>
      <c r="L4" s="3"/>
      <c r="M4" s="3"/>
      <c r="N4" s="3"/>
      <c r="O4" s="3"/>
      <c r="P4" s="3"/>
      <c r="Q4" s="3"/>
      <c r="R4" s="3"/>
      <c r="S4" s="3"/>
      <c r="T4" s="3"/>
      <c r="U4" s="16"/>
      <c r="V4" s="16"/>
      <c r="W4" s="16"/>
      <c r="X4" s="16"/>
      <c r="Y4" s="16"/>
      <c r="Z4" s="16"/>
      <c r="AA4" s="16"/>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S4" s="2"/>
      <c r="BT4" s="2"/>
    </row>
    <row r="5" spans="1:73" ht="18" customHeight="1">
      <c r="A5" s="6"/>
      <c r="B5" s="3" t="s">
        <v>435</v>
      </c>
      <c r="C5" s="3"/>
      <c r="D5" s="3"/>
      <c r="E5" s="3"/>
      <c r="F5" s="3"/>
      <c r="G5" s="3"/>
      <c r="H5" s="3"/>
      <c r="I5" s="18" t="str">
        <f>項目一覧!$C$174</f>
        <v/>
      </c>
      <c r="J5" s="18"/>
      <c r="K5" s="3"/>
      <c r="L5" s="3"/>
      <c r="M5" s="3"/>
      <c r="N5" s="3"/>
      <c r="O5" s="3"/>
      <c r="P5" s="3"/>
      <c r="Q5" s="3"/>
      <c r="R5" s="3"/>
      <c r="S5" s="3"/>
      <c r="T5" s="3"/>
      <c r="U5" s="3"/>
      <c r="V5" s="3"/>
      <c r="W5" s="3"/>
      <c r="X5" s="3"/>
      <c r="Y5" s="3"/>
      <c r="Z5" s="3"/>
      <c r="AA5" s="3"/>
      <c r="AC5" s="78"/>
      <c r="AD5" s="77"/>
      <c r="AE5" s="3"/>
      <c r="AF5" s="1567"/>
      <c r="AG5" s="1567"/>
      <c r="AH5" s="1567"/>
      <c r="AI5" s="1567"/>
      <c r="AJ5" s="1567"/>
      <c r="AK5" s="1567"/>
      <c r="AL5" s="1567"/>
      <c r="AM5" s="1567"/>
      <c r="AN5" s="77"/>
      <c r="AO5" s="77"/>
      <c r="AP5" s="77"/>
      <c r="AQ5" s="77"/>
      <c r="AR5" s="77"/>
      <c r="AS5" s="77"/>
      <c r="AT5" s="77"/>
      <c r="AU5" s="77"/>
      <c r="AV5" s="77"/>
      <c r="AW5" s="77"/>
      <c r="AX5" s="77"/>
      <c r="AY5" s="77"/>
      <c r="AZ5" s="77"/>
      <c r="BA5" s="77"/>
      <c r="BB5" s="77"/>
      <c r="BC5" s="77"/>
      <c r="BD5" s="77"/>
      <c r="BE5" s="77"/>
      <c r="BF5" s="3"/>
      <c r="BG5" s="3"/>
      <c r="BH5" s="3"/>
      <c r="BS5" s="2"/>
      <c r="BT5" s="2"/>
    </row>
    <row r="6" spans="1:73" ht="18" customHeight="1">
      <c r="A6" s="6"/>
      <c r="B6" s="3" t="s">
        <v>412</v>
      </c>
      <c r="C6" s="3"/>
      <c r="D6" s="3"/>
      <c r="E6" s="3"/>
      <c r="F6" s="3"/>
      <c r="G6" s="3"/>
      <c r="H6" s="3"/>
      <c r="I6" s="18" t="str">
        <f>項目一覧!$C$173</f>
        <v/>
      </c>
      <c r="J6" s="18"/>
      <c r="K6" s="3"/>
      <c r="L6" s="3"/>
      <c r="M6" s="3"/>
      <c r="N6" s="3"/>
      <c r="O6" s="3"/>
      <c r="P6" s="3"/>
      <c r="Q6" s="3"/>
      <c r="R6" s="3"/>
      <c r="S6" s="3"/>
      <c r="T6" s="3"/>
      <c r="U6" s="3"/>
      <c r="V6" s="3"/>
      <c r="W6" s="3"/>
      <c r="X6" s="3"/>
      <c r="Y6" s="3"/>
      <c r="Z6" s="3"/>
      <c r="AA6" s="3"/>
      <c r="AC6" s="78"/>
      <c r="AD6" s="77"/>
      <c r="AE6" s="3"/>
      <c r="AF6" s="1567"/>
      <c r="AG6" s="1567"/>
      <c r="AH6" s="1567"/>
      <c r="AI6" s="1567"/>
      <c r="AJ6" s="1567"/>
      <c r="AK6" s="1567"/>
      <c r="AL6" s="1567"/>
      <c r="AM6" s="1567"/>
      <c r="AN6" s="77"/>
      <c r="AO6" s="77"/>
      <c r="AP6" s="77"/>
      <c r="AQ6" s="77"/>
      <c r="AR6" s="77"/>
      <c r="AS6" s="77"/>
      <c r="AT6" s="77"/>
      <c r="AU6" s="77"/>
      <c r="AV6" s="77"/>
      <c r="AW6" s="77"/>
      <c r="AX6" s="77"/>
      <c r="AY6" s="77"/>
      <c r="AZ6" s="77"/>
      <c r="BA6" s="77"/>
      <c r="BB6" s="77"/>
      <c r="BC6" s="77"/>
      <c r="BD6" s="77"/>
      <c r="BE6" s="77"/>
      <c r="BF6" s="3"/>
      <c r="BG6" s="3"/>
      <c r="BH6" s="3"/>
      <c r="BS6" s="2"/>
      <c r="BT6" s="2"/>
    </row>
    <row r="7" spans="1:73" ht="18" customHeight="1">
      <c r="A7" s="6"/>
      <c r="B7" s="3" t="s">
        <v>403</v>
      </c>
      <c r="C7" s="3"/>
      <c r="D7" s="3"/>
      <c r="E7" s="3"/>
      <c r="F7" s="3"/>
      <c r="G7" s="3"/>
      <c r="H7" s="3"/>
      <c r="I7" s="18" t="str">
        <f>項目一覧!$C$175</f>
        <v/>
      </c>
      <c r="J7" s="18"/>
      <c r="K7" s="3"/>
      <c r="L7" s="3"/>
      <c r="M7" s="3"/>
      <c r="N7" s="3"/>
      <c r="O7" s="3"/>
      <c r="P7" s="3"/>
      <c r="Q7" s="3"/>
      <c r="R7" s="3"/>
      <c r="S7" s="3"/>
      <c r="T7" s="3"/>
      <c r="U7" s="3"/>
      <c r="V7" s="3"/>
      <c r="W7" s="3"/>
      <c r="X7" s="3"/>
      <c r="Y7" s="3"/>
      <c r="Z7" s="3"/>
      <c r="AA7" s="3"/>
      <c r="AC7" s="78"/>
      <c r="AD7" s="77"/>
      <c r="AE7" s="3"/>
      <c r="AF7" s="1567"/>
      <c r="AG7" s="1567"/>
      <c r="AH7" s="1567"/>
      <c r="AI7" s="1567"/>
      <c r="AJ7" s="1567"/>
      <c r="AK7" s="1567"/>
      <c r="AL7" s="1567"/>
      <c r="AM7" s="1567"/>
      <c r="AN7" s="77"/>
      <c r="AO7" s="77"/>
      <c r="AP7" s="77"/>
      <c r="AQ7" s="77"/>
      <c r="AR7" s="77"/>
      <c r="AS7" s="77"/>
      <c r="AT7" s="77"/>
      <c r="AU7" s="77"/>
      <c r="AV7" s="77"/>
      <c r="AW7" s="77"/>
      <c r="AX7" s="77"/>
      <c r="AY7" s="77"/>
      <c r="AZ7" s="77"/>
      <c r="BA7" s="77"/>
      <c r="BB7" s="77"/>
      <c r="BC7" s="77"/>
      <c r="BD7" s="77"/>
      <c r="BE7" s="77"/>
      <c r="BF7" s="3"/>
      <c r="BG7" s="3"/>
      <c r="BH7" s="3"/>
      <c r="BS7" s="2"/>
      <c r="BT7" s="2"/>
    </row>
    <row r="8" spans="1:73" ht="18" customHeight="1">
      <c r="A8" s="6"/>
      <c r="B8" s="3" t="s">
        <v>434</v>
      </c>
      <c r="C8" s="3"/>
      <c r="D8" s="3"/>
      <c r="E8" s="3"/>
      <c r="F8" s="3"/>
      <c r="G8" s="3"/>
      <c r="H8" s="3"/>
      <c r="I8" s="80" t="str">
        <f>項目一覧!$C$176</f>
        <v/>
      </c>
      <c r="J8" s="18"/>
      <c r="K8" s="3"/>
      <c r="L8" s="3"/>
      <c r="M8" s="3"/>
      <c r="N8" s="3"/>
      <c r="O8" s="3"/>
      <c r="P8" s="3"/>
      <c r="Q8" s="3"/>
      <c r="R8" s="3"/>
      <c r="S8" s="3"/>
      <c r="T8" s="3"/>
      <c r="U8" s="3"/>
      <c r="V8" s="3"/>
      <c r="W8" s="3"/>
      <c r="X8" s="3"/>
      <c r="Y8" s="3"/>
      <c r="Z8" s="3"/>
      <c r="AA8" s="3"/>
      <c r="AC8" s="78"/>
      <c r="AD8" s="77"/>
      <c r="AE8" s="3"/>
      <c r="AF8" s="1567"/>
      <c r="AG8" s="1567"/>
      <c r="AH8" s="1567"/>
      <c r="AI8" s="1567"/>
      <c r="AJ8" s="1567"/>
      <c r="AK8" s="1567"/>
      <c r="AL8" s="1567"/>
      <c r="AM8" s="1567"/>
      <c r="AN8" s="1567"/>
      <c r="AO8" s="1567"/>
      <c r="AP8" s="1567"/>
      <c r="AQ8" s="1567"/>
      <c r="AR8" s="1567"/>
      <c r="AS8" s="1567"/>
      <c r="AT8" s="1567"/>
      <c r="AU8" s="1567"/>
      <c r="AV8" s="1567"/>
      <c r="AW8" s="1567"/>
      <c r="AX8" s="1567"/>
      <c r="AY8" s="1567"/>
      <c r="AZ8" s="1567"/>
      <c r="BA8" s="1567"/>
      <c r="BB8" s="1567"/>
      <c r="BC8" s="1567"/>
      <c r="BD8" s="1567"/>
      <c r="BE8" s="1567"/>
      <c r="BF8" s="3"/>
      <c r="BG8" s="3"/>
      <c r="BH8" s="3"/>
      <c r="BS8" s="2"/>
      <c r="BT8" s="2"/>
    </row>
    <row r="9" spans="1:73" ht="18" customHeight="1">
      <c r="A9" s="32"/>
      <c r="B9" s="15" t="s">
        <v>401</v>
      </c>
      <c r="C9" s="15"/>
      <c r="D9" s="15"/>
      <c r="E9" s="15"/>
      <c r="F9" s="15"/>
      <c r="G9" s="15"/>
      <c r="H9" s="15"/>
      <c r="I9" s="79" t="str">
        <f>項目一覧!$C$177</f>
        <v/>
      </c>
      <c r="J9" s="27"/>
      <c r="K9" s="15"/>
      <c r="L9" s="15"/>
      <c r="M9" s="15"/>
      <c r="N9" s="15"/>
      <c r="O9" s="15"/>
      <c r="P9" s="15"/>
      <c r="Q9" s="15"/>
      <c r="R9" s="15"/>
      <c r="S9" s="15"/>
      <c r="T9" s="15"/>
      <c r="U9" s="15"/>
      <c r="V9" s="15"/>
      <c r="W9" s="15"/>
      <c r="X9" s="15"/>
      <c r="Y9" s="15"/>
      <c r="Z9" s="15"/>
      <c r="AA9" s="15"/>
      <c r="AC9" s="78"/>
      <c r="AD9" s="77"/>
      <c r="AE9" s="3"/>
      <c r="AF9" s="1567"/>
      <c r="AG9" s="1567"/>
      <c r="AH9" s="1567"/>
      <c r="AI9" s="1567"/>
      <c r="AJ9" s="1567"/>
      <c r="AK9" s="1567"/>
      <c r="AL9" s="1567"/>
      <c r="AM9" s="1567"/>
      <c r="AN9" s="77"/>
      <c r="AO9" s="77"/>
      <c r="AP9" s="77"/>
      <c r="AQ9" s="77"/>
      <c r="AR9" s="77"/>
      <c r="AS9" s="77"/>
      <c r="AT9" s="77"/>
      <c r="AU9" s="77"/>
      <c r="AV9" s="77"/>
      <c r="AW9" s="77"/>
      <c r="AX9" s="77"/>
      <c r="AY9" s="77"/>
      <c r="AZ9" s="77"/>
      <c r="BA9" s="77"/>
      <c r="BB9" s="77"/>
      <c r="BC9" s="77"/>
      <c r="BD9" s="77"/>
      <c r="BE9" s="77"/>
      <c r="BF9" s="3"/>
      <c r="BG9" s="3"/>
      <c r="BH9" s="3"/>
      <c r="BT9" s="2"/>
      <c r="BU9" s="2"/>
    </row>
    <row r="10" spans="1:73" ht="17.25">
      <c r="I10" s="81"/>
      <c r="J10" s="41"/>
      <c r="AC10" s="78"/>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3"/>
      <c r="BH10" s="3"/>
    </row>
    <row r="11" spans="1:73" ht="17.25">
      <c r="A11" s="6" t="s">
        <v>775</v>
      </c>
      <c r="B11" s="3" t="s">
        <v>806</v>
      </c>
      <c r="C11" s="3"/>
      <c r="D11" s="3"/>
      <c r="E11" s="3"/>
      <c r="F11" s="3"/>
      <c r="G11" s="3"/>
      <c r="H11" s="3"/>
      <c r="I11" s="18"/>
      <c r="J11" s="18"/>
      <c r="K11" s="3"/>
      <c r="L11" s="3"/>
      <c r="M11" s="3"/>
      <c r="N11" s="3"/>
      <c r="O11" s="3"/>
      <c r="P11" s="3"/>
      <c r="Q11" s="3"/>
      <c r="R11" s="3"/>
      <c r="S11" s="3"/>
      <c r="T11" s="3"/>
      <c r="U11" s="3"/>
      <c r="V11" s="3"/>
      <c r="W11" s="3"/>
      <c r="X11" s="3"/>
      <c r="Y11" s="3"/>
      <c r="Z11" s="3"/>
      <c r="AA11" s="3"/>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3"/>
      <c r="BH11" s="3"/>
    </row>
    <row r="12" spans="1:73" ht="17.25">
      <c r="A12" s="6"/>
      <c r="B12" s="3" t="s">
        <v>435</v>
      </c>
      <c r="C12" s="3"/>
      <c r="D12" s="3"/>
      <c r="E12" s="3"/>
      <c r="F12" s="3"/>
      <c r="G12" s="3"/>
      <c r="H12" s="3"/>
      <c r="I12" s="18" t="str">
        <f>項目一覧!$C$179</f>
        <v/>
      </c>
      <c r="J12" s="18"/>
      <c r="K12" s="3"/>
      <c r="L12" s="3"/>
      <c r="M12" s="3"/>
      <c r="N12" s="3"/>
      <c r="O12" s="3"/>
      <c r="P12" s="3"/>
      <c r="Q12" s="3"/>
      <c r="R12" s="3"/>
      <c r="S12" s="3"/>
      <c r="T12" s="3"/>
      <c r="U12" s="3"/>
      <c r="V12" s="3"/>
      <c r="W12" s="3"/>
      <c r="X12" s="3"/>
      <c r="Y12" s="3"/>
      <c r="Z12" s="3"/>
      <c r="AA12" s="3"/>
      <c r="AC12" s="78"/>
      <c r="AD12" s="77"/>
      <c r="AE12" s="77"/>
      <c r="AF12" s="1567"/>
      <c r="AG12" s="1567"/>
      <c r="AH12" s="1567"/>
      <c r="AI12" s="1567"/>
      <c r="AJ12" s="1567"/>
      <c r="AK12" s="1567"/>
      <c r="AL12" s="1567"/>
      <c r="AM12" s="1567"/>
      <c r="AN12" s="77"/>
      <c r="AO12" s="77"/>
      <c r="AP12" s="77"/>
      <c r="AQ12" s="77"/>
      <c r="AR12" s="77"/>
      <c r="AS12" s="77"/>
      <c r="AT12" s="77"/>
      <c r="AU12" s="77"/>
      <c r="AV12" s="77"/>
      <c r="AW12" s="77"/>
      <c r="AX12" s="77"/>
      <c r="AY12" s="77"/>
      <c r="AZ12" s="77"/>
      <c r="BA12" s="77"/>
      <c r="BB12" s="77"/>
      <c r="BC12" s="77"/>
      <c r="BD12" s="77"/>
      <c r="BE12" s="77"/>
      <c r="BF12" s="3"/>
      <c r="BG12" s="3"/>
      <c r="BH12" s="3"/>
    </row>
    <row r="13" spans="1:73" ht="17.25">
      <c r="A13" s="6"/>
      <c r="B13" s="3" t="s">
        <v>412</v>
      </c>
      <c r="C13" s="3"/>
      <c r="D13" s="3"/>
      <c r="E13" s="3"/>
      <c r="F13" s="3"/>
      <c r="G13" s="3"/>
      <c r="H13" s="3"/>
      <c r="I13" s="18" t="str">
        <f>項目一覧!$C$178</f>
        <v/>
      </c>
      <c r="J13" s="18"/>
      <c r="K13" s="3"/>
      <c r="L13" s="3"/>
      <c r="M13" s="3"/>
      <c r="N13" s="3"/>
      <c r="O13" s="3"/>
      <c r="P13" s="3"/>
      <c r="Q13" s="3"/>
      <c r="R13" s="3"/>
      <c r="S13" s="3"/>
      <c r="T13" s="3"/>
      <c r="U13" s="3"/>
      <c r="V13" s="3"/>
      <c r="W13" s="3"/>
      <c r="X13" s="3"/>
      <c r="Y13" s="3"/>
      <c r="Z13" s="3"/>
      <c r="AA13" s="3"/>
      <c r="AC13" s="78"/>
      <c r="AD13" s="77"/>
      <c r="AE13" s="77"/>
      <c r="AF13" s="1567"/>
      <c r="AG13" s="1567"/>
      <c r="AH13" s="1567"/>
      <c r="AI13" s="1567"/>
      <c r="AJ13" s="1567"/>
      <c r="AK13" s="1567"/>
      <c r="AL13" s="1567"/>
      <c r="AM13" s="1567"/>
      <c r="AN13" s="77"/>
      <c r="AO13" s="77"/>
      <c r="AP13" s="77"/>
      <c r="AQ13" s="77"/>
      <c r="AR13" s="77"/>
      <c r="AS13" s="77"/>
      <c r="AT13" s="77"/>
      <c r="AU13" s="77"/>
      <c r="AV13" s="77"/>
      <c r="AW13" s="77"/>
      <c r="AX13" s="77"/>
      <c r="AY13" s="77"/>
      <c r="AZ13" s="77"/>
      <c r="BA13" s="77"/>
      <c r="BB13" s="77"/>
      <c r="BC13" s="77"/>
      <c r="BD13" s="77"/>
      <c r="BE13" s="77"/>
      <c r="BF13" s="3"/>
      <c r="BG13" s="3"/>
      <c r="BH13" s="3"/>
    </row>
    <row r="14" spans="1:73" ht="17.25">
      <c r="A14" s="6"/>
      <c r="B14" s="3" t="s">
        <v>403</v>
      </c>
      <c r="C14" s="3"/>
      <c r="D14" s="3"/>
      <c r="E14" s="3"/>
      <c r="F14" s="3"/>
      <c r="G14" s="3"/>
      <c r="H14" s="3"/>
      <c r="I14" s="18" t="str">
        <f>項目一覧!$C$180</f>
        <v/>
      </c>
      <c r="J14" s="18"/>
      <c r="K14" s="3"/>
      <c r="L14" s="3"/>
      <c r="M14" s="3"/>
      <c r="N14" s="3"/>
      <c r="O14" s="3"/>
      <c r="P14" s="3"/>
      <c r="Q14" s="3"/>
      <c r="R14" s="3"/>
      <c r="S14" s="3"/>
      <c r="T14" s="3"/>
      <c r="U14" s="3"/>
      <c r="V14" s="3"/>
      <c r="W14" s="3"/>
      <c r="X14" s="3"/>
      <c r="Y14" s="3"/>
      <c r="Z14" s="3"/>
      <c r="AA14" s="3"/>
      <c r="AC14" s="78"/>
      <c r="AD14" s="77"/>
      <c r="AE14" s="77"/>
      <c r="AF14" s="1567"/>
      <c r="AG14" s="1567"/>
      <c r="AH14" s="1567"/>
      <c r="AI14" s="1567"/>
      <c r="AJ14" s="1567"/>
      <c r="AK14" s="1567"/>
      <c r="AL14" s="1567"/>
      <c r="AM14" s="1567"/>
      <c r="AN14" s="77"/>
      <c r="AO14" s="77"/>
      <c r="AP14" s="77"/>
      <c r="AQ14" s="77"/>
      <c r="AR14" s="77"/>
      <c r="AS14" s="77"/>
      <c r="AT14" s="77"/>
      <c r="AU14" s="77"/>
      <c r="AV14" s="77"/>
      <c r="AW14" s="77"/>
      <c r="AX14" s="77"/>
      <c r="AY14" s="77"/>
      <c r="AZ14" s="77"/>
      <c r="BA14" s="77"/>
      <c r="BB14" s="77"/>
      <c r="BC14" s="77"/>
      <c r="BD14" s="77"/>
      <c r="BE14" s="77"/>
      <c r="BF14" s="3"/>
      <c r="BG14" s="3"/>
      <c r="BH14" s="3"/>
    </row>
    <row r="15" spans="1:73" ht="17.25">
      <c r="A15" s="6"/>
      <c r="B15" s="3" t="s">
        <v>434</v>
      </c>
      <c r="C15" s="3"/>
      <c r="D15" s="3"/>
      <c r="E15" s="3"/>
      <c r="F15" s="3"/>
      <c r="G15" s="3"/>
      <c r="H15" s="3"/>
      <c r="I15" s="80" t="str">
        <f>項目一覧!$C$181</f>
        <v/>
      </c>
      <c r="J15" s="18"/>
      <c r="K15" s="3"/>
      <c r="L15" s="3"/>
      <c r="M15" s="3"/>
      <c r="N15" s="3"/>
      <c r="O15" s="3"/>
      <c r="P15" s="3"/>
      <c r="Q15" s="3"/>
      <c r="R15" s="3"/>
      <c r="S15" s="3"/>
      <c r="T15" s="3"/>
      <c r="U15" s="3"/>
      <c r="V15" s="3"/>
      <c r="W15" s="3"/>
      <c r="X15" s="3"/>
      <c r="Y15" s="3"/>
      <c r="Z15" s="3"/>
      <c r="AA15" s="3"/>
      <c r="AC15" s="78"/>
      <c r="AD15" s="77"/>
      <c r="AE15" s="77"/>
      <c r="AF15" s="1567"/>
      <c r="AG15" s="1567"/>
      <c r="AH15" s="1567"/>
      <c r="AI15" s="1567"/>
      <c r="AJ15" s="1567"/>
      <c r="AK15" s="1567"/>
      <c r="AL15" s="1567"/>
      <c r="AM15" s="1567"/>
      <c r="AN15" s="1567"/>
      <c r="AO15" s="1567"/>
      <c r="AP15" s="1567"/>
      <c r="AQ15" s="1567"/>
      <c r="AR15" s="1567"/>
      <c r="AS15" s="1567"/>
      <c r="AT15" s="1567"/>
      <c r="AU15" s="1567"/>
      <c r="AV15" s="1567"/>
      <c r="AW15" s="1567"/>
      <c r="AX15" s="1567"/>
      <c r="AY15" s="1567"/>
      <c r="AZ15" s="1567"/>
      <c r="BA15" s="1567"/>
      <c r="BB15" s="1567"/>
      <c r="BC15" s="1567"/>
      <c r="BD15" s="1567"/>
      <c r="BE15" s="1567"/>
      <c r="BF15" s="3"/>
      <c r="BG15" s="3"/>
      <c r="BH15" s="3"/>
    </row>
    <row r="16" spans="1:73" ht="17.25">
      <c r="A16" s="32"/>
      <c r="B16" s="15" t="s">
        <v>401</v>
      </c>
      <c r="C16" s="15"/>
      <c r="D16" s="15"/>
      <c r="E16" s="15"/>
      <c r="F16" s="15"/>
      <c r="G16" s="15"/>
      <c r="H16" s="15"/>
      <c r="I16" s="79" t="str">
        <f>項目一覧!$C$182</f>
        <v/>
      </c>
      <c r="J16" s="27"/>
      <c r="K16" s="15"/>
      <c r="L16" s="15"/>
      <c r="M16" s="15"/>
      <c r="N16" s="15"/>
      <c r="O16" s="15"/>
      <c r="P16" s="15"/>
      <c r="Q16" s="15"/>
      <c r="R16" s="15"/>
      <c r="S16" s="15"/>
      <c r="T16" s="15"/>
      <c r="U16" s="15"/>
      <c r="V16" s="15"/>
      <c r="W16" s="15"/>
      <c r="X16" s="15"/>
      <c r="Y16" s="15"/>
      <c r="Z16" s="15"/>
      <c r="AA16" s="15"/>
      <c r="AC16" s="78"/>
      <c r="AD16" s="77"/>
      <c r="AE16" s="77"/>
      <c r="AF16" s="1567"/>
      <c r="AG16" s="1567"/>
      <c r="AH16" s="1567"/>
      <c r="AI16" s="1567"/>
      <c r="AJ16" s="1567"/>
      <c r="AK16" s="1567"/>
      <c r="AL16" s="1567"/>
      <c r="AM16" s="1567"/>
      <c r="AN16" s="77"/>
      <c r="AO16" s="77"/>
      <c r="AP16" s="77"/>
      <c r="AQ16" s="77"/>
      <c r="AR16" s="77"/>
      <c r="AS16" s="77"/>
      <c r="AT16" s="77"/>
      <c r="AU16" s="77"/>
      <c r="AV16" s="77"/>
      <c r="AW16" s="77"/>
      <c r="AX16" s="77"/>
      <c r="AY16" s="77"/>
      <c r="AZ16" s="77"/>
      <c r="BA16" s="77"/>
      <c r="BB16" s="77"/>
      <c r="BC16" s="77"/>
      <c r="BD16" s="77"/>
      <c r="BE16" s="77"/>
      <c r="BF16" s="3"/>
      <c r="BG16" s="3"/>
      <c r="BH16" s="3"/>
    </row>
    <row r="17" spans="1:58" ht="17.25">
      <c r="I17" s="81"/>
      <c r="J17" s="41"/>
      <c r="AC17" s="78"/>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row>
    <row r="18" spans="1:58" ht="17.25">
      <c r="A18" s="6" t="s">
        <v>775</v>
      </c>
      <c r="B18" s="3" t="s">
        <v>805</v>
      </c>
      <c r="C18" s="3"/>
      <c r="D18" s="3"/>
      <c r="E18" s="3"/>
      <c r="F18" s="3"/>
      <c r="G18" s="3"/>
      <c r="H18" s="3"/>
      <c r="I18" s="18"/>
      <c r="J18" s="18"/>
      <c r="K18" s="3"/>
      <c r="L18" s="3"/>
      <c r="M18" s="3"/>
      <c r="N18" s="3"/>
      <c r="O18" s="3"/>
      <c r="P18" s="3"/>
      <c r="Q18" s="3"/>
      <c r="R18" s="3"/>
      <c r="S18" s="3"/>
      <c r="T18" s="3"/>
      <c r="U18" s="3"/>
      <c r="V18" s="3"/>
      <c r="W18" s="3"/>
      <c r="X18" s="3"/>
      <c r="Y18" s="3"/>
      <c r="Z18" s="3"/>
      <c r="AA18" s="3"/>
      <c r="AC18" s="78"/>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row>
    <row r="19" spans="1:58" ht="17.25">
      <c r="A19" s="6"/>
      <c r="B19" s="3" t="s">
        <v>435</v>
      </c>
      <c r="C19" s="3"/>
      <c r="D19" s="3"/>
      <c r="E19" s="3"/>
      <c r="F19" s="3"/>
      <c r="G19" s="3"/>
      <c r="H19" s="3"/>
      <c r="I19" s="18" t="str">
        <f>項目一覧!$C$185</f>
        <v/>
      </c>
      <c r="J19" s="18"/>
      <c r="K19" s="3"/>
      <c r="L19" s="3"/>
      <c r="M19" s="3"/>
      <c r="N19" s="3"/>
      <c r="O19" s="3"/>
      <c r="P19" s="3"/>
      <c r="Q19" s="3"/>
      <c r="R19" s="3"/>
      <c r="S19" s="3"/>
      <c r="T19" s="3"/>
      <c r="U19" s="3"/>
      <c r="V19" s="3"/>
      <c r="W19" s="3"/>
      <c r="X19" s="3"/>
      <c r="Y19" s="3"/>
      <c r="Z19" s="3"/>
      <c r="AA19" s="3"/>
      <c r="AC19" s="78"/>
      <c r="AD19" s="77"/>
      <c r="AE19" s="77"/>
      <c r="AF19" s="1567"/>
      <c r="AG19" s="1567"/>
      <c r="AH19" s="1567"/>
      <c r="AI19" s="1567"/>
      <c r="AJ19" s="1567"/>
      <c r="AK19" s="1567"/>
      <c r="AL19" s="1567"/>
      <c r="AM19" s="1567"/>
      <c r="AN19" s="77"/>
      <c r="AO19" s="77"/>
      <c r="AP19" s="77"/>
      <c r="AQ19" s="77"/>
      <c r="AR19" s="77"/>
      <c r="AS19" s="77"/>
      <c r="AT19" s="77"/>
      <c r="AU19" s="77"/>
      <c r="AV19" s="77"/>
      <c r="AW19" s="77"/>
      <c r="AX19" s="77"/>
      <c r="AY19" s="77"/>
      <c r="AZ19" s="77"/>
      <c r="BA19" s="77"/>
      <c r="BB19" s="77"/>
      <c r="BC19" s="77"/>
      <c r="BD19" s="77"/>
      <c r="BE19" s="77"/>
      <c r="BF19" s="3"/>
    </row>
    <row r="20" spans="1:58" ht="17.25">
      <c r="A20" s="6"/>
      <c r="B20" s="3" t="s">
        <v>412</v>
      </c>
      <c r="C20" s="3"/>
      <c r="D20" s="3"/>
      <c r="E20" s="3"/>
      <c r="F20" s="3"/>
      <c r="G20" s="3"/>
      <c r="H20" s="3"/>
      <c r="I20" s="18" t="str">
        <f>項目一覧!$C$184</f>
        <v/>
      </c>
      <c r="J20" s="18"/>
      <c r="K20" s="3"/>
      <c r="L20" s="3"/>
      <c r="M20" s="3"/>
      <c r="N20" s="3"/>
      <c r="O20" s="3"/>
      <c r="P20" s="3"/>
      <c r="Q20" s="3"/>
      <c r="R20" s="3"/>
      <c r="S20" s="3"/>
      <c r="T20" s="3"/>
      <c r="U20" s="3"/>
      <c r="V20" s="3"/>
      <c r="W20" s="3"/>
      <c r="X20" s="3"/>
      <c r="Y20" s="3"/>
      <c r="Z20" s="3"/>
      <c r="AA20" s="3"/>
      <c r="AC20" s="78"/>
      <c r="AD20" s="77"/>
      <c r="AE20" s="77"/>
      <c r="AF20" s="1567"/>
      <c r="AG20" s="1567"/>
      <c r="AH20" s="1567"/>
      <c r="AI20" s="1567"/>
      <c r="AJ20" s="1567"/>
      <c r="AK20" s="1567"/>
      <c r="AL20" s="1567"/>
      <c r="AM20" s="1567"/>
      <c r="AN20" s="77"/>
      <c r="AO20" s="77"/>
      <c r="AP20" s="77"/>
      <c r="AQ20" s="77"/>
      <c r="AR20" s="77"/>
      <c r="AS20" s="77"/>
      <c r="AT20" s="77"/>
      <c r="AU20" s="77"/>
      <c r="AV20" s="77"/>
      <c r="AW20" s="77"/>
      <c r="AX20" s="77"/>
      <c r="AY20" s="77"/>
      <c r="AZ20" s="77"/>
      <c r="BA20" s="77"/>
      <c r="BB20" s="77"/>
      <c r="BC20" s="77"/>
      <c r="BD20" s="77"/>
      <c r="BE20" s="77"/>
      <c r="BF20" s="3"/>
    </row>
    <row r="21" spans="1:58" ht="17.25">
      <c r="A21" s="6"/>
      <c r="B21" s="3" t="s">
        <v>403</v>
      </c>
      <c r="C21" s="3"/>
      <c r="D21" s="3"/>
      <c r="E21" s="3"/>
      <c r="F21" s="3"/>
      <c r="G21" s="3"/>
      <c r="H21" s="3"/>
      <c r="I21" s="18" t="str">
        <f>項目一覧!$C$186</f>
        <v/>
      </c>
      <c r="J21" s="18"/>
      <c r="K21" s="3"/>
      <c r="L21" s="3"/>
      <c r="M21" s="3"/>
      <c r="N21" s="3"/>
      <c r="O21" s="3"/>
      <c r="P21" s="3"/>
      <c r="Q21" s="3"/>
      <c r="R21" s="3"/>
      <c r="S21" s="3"/>
      <c r="T21" s="3"/>
      <c r="U21" s="3"/>
      <c r="V21" s="3"/>
      <c r="W21" s="3"/>
      <c r="X21" s="3"/>
      <c r="Y21" s="3"/>
      <c r="Z21" s="3"/>
      <c r="AA21" s="3"/>
      <c r="AC21" s="78"/>
      <c r="AD21" s="77"/>
      <c r="AE21" s="77"/>
      <c r="AF21" s="1567"/>
      <c r="AG21" s="1567"/>
      <c r="AH21" s="1567"/>
      <c r="AI21" s="1567"/>
      <c r="AJ21" s="1567"/>
      <c r="AK21" s="1567"/>
      <c r="AL21" s="1567"/>
      <c r="AM21" s="1567"/>
      <c r="AN21" s="77"/>
      <c r="AO21" s="77"/>
      <c r="AP21" s="77"/>
      <c r="AQ21" s="77"/>
      <c r="AR21" s="77"/>
      <c r="AS21" s="77"/>
      <c r="AT21" s="77"/>
      <c r="AU21" s="77"/>
      <c r="AV21" s="77"/>
      <c r="AW21" s="77"/>
      <c r="AX21" s="77"/>
      <c r="AY21" s="77"/>
      <c r="AZ21" s="77"/>
      <c r="BA21" s="77"/>
      <c r="BB21" s="77"/>
      <c r="BC21" s="77"/>
      <c r="BD21" s="77"/>
      <c r="BE21" s="77"/>
      <c r="BF21" s="3"/>
    </row>
    <row r="22" spans="1:58" ht="17.25">
      <c r="A22" s="6"/>
      <c r="B22" s="3" t="s">
        <v>434</v>
      </c>
      <c r="C22" s="3"/>
      <c r="D22" s="3"/>
      <c r="E22" s="3"/>
      <c r="F22" s="3"/>
      <c r="G22" s="3"/>
      <c r="H22" s="3"/>
      <c r="I22" s="80" t="str">
        <f>項目一覧!$C$187</f>
        <v/>
      </c>
      <c r="J22" s="18"/>
      <c r="K22" s="3"/>
      <c r="L22" s="3"/>
      <c r="M22" s="3"/>
      <c r="N22" s="3"/>
      <c r="O22" s="3"/>
      <c r="P22" s="3"/>
      <c r="Q22" s="3"/>
      <c r="R22" s="3"/>
      <c r="S22" s="3"/>
      <c r="T22" s="3"/>
      <c r="U22" s="3"/>
      <c r="V22" s="3"/>
      <c r="W22" s="3"/>
      <c r="X22" s="3"/>
      <c r="Y22" s="3"/>
      <c r="Z22" s="3"/>
      <c r="AA22" s="3"/>
      <c r="AC22" s="78"/>
      <c r="AD22" s="77"/>
      <c r="AE22" s="77"/>
      <c r="AF22" s="1567"/>
      <c r="AG22" s="1567"/>
      <c r="AH22" s="1567"/>
      <c r="AI22" s="1567"/>
      <c r="AJ22" s="1567"/>
      <c r="AK22" s="1567"/>
      <c r="AL22" s="1567"/>
      <c r="AM22" s="1567"/>
      <c r="AN22" s="1567"/>
      <c r="AO22" s="1567"/>
      <c r="AP22" s="1567"/>
      <c r="AQ22" s="1567"/>
      <c r="AR22" s="1567"/>
      <c r="AS22" s="1567"/>
      <c r="AT22" s="1567"/>
      <c r="AU22" s="1567"/>
      <c r="AV22" s="1567"/>
      <c r="AW22" s="1567"/>
      <c r="AX22" s="1567"/>
      <c r="AY22" s="1567"/>
      <c r="AZ22" s="1567"/>
      <c r="BA22" s="1567"/>
      <c r="BB22" s="1567"/>
      <c r="BC22" s="1567"/>
      <c r="BD22" s="1567"/>
      <c r="BE22" s="1567"/>
      <c r="BF22" s="3"/>
    </row>
    <row r="23" spans="1:58" ht="17.25">
      <c r="A23" s="32"/>
      <c r="B23" s="15" t="s">
        <v>401</v>
      </c>
      <c r="C23" s="15"/>
      <c r="D23" s="15"/>
      <c r="E23" s="15"/>
      <c r="F23" s="15"/>
      <c r="G23" s="15"/>
      <c r="H23" s="15"/>
      <c r="I23" s="79" t="str">
        <f>項目一覧!$C$188</f>
        <v/>
      </c>
      <c r="J23" s="27"/>
      <c r="K23" s="15"/>
      <c r="L23" s="15"/>
      <c r="M23" s="15"/>
      <c r="N23" s="15"/>
      <c r="O23" s="15"/>
      <c r="P23" s="15"/>
      <c r="Q23" s="15"/>
      <c r="R23" s="15"/>
      <c r="S23" s="15"/>
      <c r="T23" s="15"/>
      <c r="U23" s="15"/>
      <c r="V23" s="15"/>
      <c r="W23" s="15"/>
      <c r="X23" s="15"/>
      <c r="Y23" s="15"/>
      <c r="Z23" s="15"/>
      <c r="AA23" s="15"/>
      <c r="AC23" s="78"/>
      <c r="AD23" s="77"/>
      <c r="AE23" s="77"/>
      <c r="AF23" s="1567"/>
      <c r="AG23" s="1567"/>
      <c r="AH23" s="1567"/>
      <c r="AI23" s="1567"/>
      <c r="AJ23" s="1567"/>
      <c r="AK23" s="1567"/>
      <c r="AL23" s="1567"/>
      <c r="AM23" s="1567"/>
      <c r="AN23" s="77"/>
      <c r="AO23" s="77"/>
      <c r="AP23" s="77"/>
      <c r="AQ23" s="77"/>
      <c r="AR23" s="77"/>
      <c r="AS23" s="77"/>
      <c r="AT23" s="77"/>
      <c r="AU23" s="77"/>
      <c r="AV23" s="77"/>
      <c r="AW23" s="77"/>
      <c r="AX23" s="77"/>
      <c r="AY23" s="77"/>
      <c r="AZ23" s="77"/>
      <c r="BA23" s="77"/>
      <c r="BB23" s="77"/>
      <c r="BC23" s="77"/>
      <c r="BD23" s="77"/>
      <c r="BE23" s="77"/>
      <c r="BF23" s="3"/>
    </row>
    <row r="26" spans="1:58">
      <c r="B26" s="2"/>
      <c r="C26" s="2"/>
      <c r="D26" s="2"/>
      <c r="E26" s="2"/>
      <c r="F26" s="2"/>
      <c r="G26" s="2"/>
      <c r="H26" s="2"/>
      <c r="I26" s="2"/>
      <c r="J26" s="2"/>
      <c r="M26" s="2"/>
    </row>
    <row r="27" spans="1:58">
      <c r="B27" s="76"/>
      <c r="C27" s="76"/>
      <c r="D27" s="76"/>
      <c r="E27" s="76"/>
      <c r="F27" s="76"/>
      <c r="G27" s="76"/>
      <c r="H27" s="76"/>
      <c r="I27" s="76"/>
      <c r="J27" s="76"/>
      <c r="K27" s="76"/>
      <c r="L27" s="76"/>
      <c r="M27" s="76"/>
      <c r="N27" s="76"/>
    </row>
    <row r="28" spans="1:58">
      <c r="B28" s="76"/>
      <c r="C28" s="76"/>
      <c r="D28" s="76"/>
      <c r="E28" s="76"/>
      <c r="F28" s="76"/>
      <c r="G28" s="76"/>
      <c r="H28" s="76"/>
      <c r="I28" s="76"/>
      <c r="J28" s="76"/>
      <c r="K28" s="76"/>
      <c r="L28" s="76"/>
      <c r="M28" s="76"/>
      <c r="N28" s="76"/>
    </row>
    <row r="29" spans="1:58">
      <c r="C29" s="2"/>
      <c r="D29" s="2"/>
      <c r="E29" s="2"/>
      <c r="F29" s="2"/>
      <c r="G29" s="2"/>
      <c r="H29" s="2"/>
      <c r="I29" s="2"/>
      <c r="J29" s="2"/>
      <c r="M29" s="2"/>
    </row>
    <row r="30" spans="1:58">
      <c r="C30" s="76"/>
      <c r="D30" s="76"/>
      <c r="E30" s="76"/>
      <c r="F30" s="76"/>
      <c r="G30" s="76"/>
      <c r="H30" s="76"/>
      <c r="I30" s="76"/>
      <c r="J30" s="76"/>
      <c r="K30" s="76"/>
      <c r="L30" s="76"/>
      <c r="M30" s="76"/>
      <c r="N30" s="76"/>
    </row>
    <row r="31" spans="1:58">
      <c r="B31" s="76"/>
      <c r="C31" s="76"/>
      <c r="D31" s="76"/>
      <c r="E31" s="76"/>
      <c r="F31" s="76"/>
      <c r="G31" s="76"/>
      <c r="H31" s="76"/>
      <c r="I31" s="76"/>
      <c r="J31" s="76"/>
      <c r="K31" s="76"/>
      <c r="L31" s="76"/>
      <c r="M31" s="76"/>
      <c r="N31" s="76"/>
    </row>
    <row r="32" spans="1:58">
      <c r="C32" s="2"/>
      <c r="D32" s="2"/>
      <c r="E32" s="2"/>
      <c r="F32" s="2"/>
      <c r="G32" s="2"/>
      <c r="H32" s="2"/>
      <c r="I32" s="2"/>
      <c r="J32" s="2"/>
      <c r="M32" s="2"/>
    </row>
    <row r="33" spans="2:14">
      <c r="C33" s="76"/>
      <c r="D33" s="76"/>
      <c r="E33" s="76"/>
      <c r="F33" s="76"/>
      <c r="G33" s="76"/>
      <c r="H33" s="76"/>
      <c r="I33" s="76"/>
      <c r="J33" s="76"/>
      <c r="K33" s="76"/>
      <c r="L33" s="76"/>
      <c r="M33" s="76"/>
      <c r="N33" s="76"/>
    </row>
    <row r="34" spans="2:14">
      <c r="B34" s="76"/>
      <c r="C34" s="76"/>
      <c r="D34" s="76"/>
      <c r="E34" s="76"/>
      <c r="F34" s="76"/>
      <c r="G34" s="76"/>
      <c r="H34" s="76"/>
      <c r="I34" s="76"/>
      <c r="J34" s="76"/>
      <c r="K34" s="76"/>
      <c r="L34" s="76"/>
      <c r="M34" s="76"/>
      <c r="N34" s="76"/>
    </row>
    <row r="35" spans="2:14">
      <c r="C35" s="2"/>
      <c r="D35" s="2"/>
      <c r="E35" s="2"/>
      <c r="F35" s="2"/>
      <c r="G35" s="2"/>
      <c r="H35" s="2"/>
      <c r="I35" s="2"/>
      <c r="J35" s="2"/>
      <c r="M35" s="2"/>
    </row>
    <row r="36" spans="2:14">
      <c r="C36" s="76"/>
      <c r="D36" s="76"/>
      <c r="E36" s="76"/>
      <c r="F36" s="76"/>
      <c r="G36" s="76"/>
      <c r="H36" s="76"/>
      <c r="I36" s="76"/>
      <c r="J36" s="76"/>
      <c r="K36" s="76"/>
      <c r="L36" s="76"/>
      <c r="M36" s="76"/>
      <c r="N36" s="76"/>
    </row>
    <row r="37" spans="2:14">
      <c r="B37" s="76"/>
      <c r="C37" s="76"/>
      <c r="D37" s="76"/>
      <c r="E37" s="76"/>
      <c r="F37" s="76"/>
      <c r="G37" s="76"/>
      <c r="H37" s="76"/>
      <c r="I37" s="76"/>
      <c r="J37" s="76"/>
      <c r="K37" s="76"/>
      <c r="L37" s="76"/>
      <c r="M37" s="76"/>
      <c r="N37" s="76"/>
    </row>
  </sheetData>
  <sheetProtection selectLockedCells="1"/>
  <mergeCells count="15">
    <mergeCell ref="AF15:BE15"/>
    <mergeCell ref="AF16:AM16"/>
    <mergeCell ref="AF23:AM23"/>
    <mergeCell ref="AF19:AM19"/>
    <mergeCell ref="AF20:AM20"/>
    <mergeCell ref="AF21:AM21"/>
    <mergeCell ref="AF22:BE22"/>
    <mergeCell ref="AF14:AM14"/>
    <mergeCell ref="AF9:AM9"/>
    <mergeCell ref="AF12:AM12"/>
    <mergeCell ref="AF5:AM5"/>
    <mergeCell ref="AF6:AM6"/>
    <mergeCell ref="AF7:AM7"/>
    <mergeCell ref="AF13:AM13"/>
    <mergeCell ref="AF8:BE8"/>
  </mergeCells>
  <phoneticPr fontId="2"/>
  <hyperlinks>
    <hyperlink ref="T1:W1" location="作業メニュー!A1" display="作業メニュー" xr:uid="{00000000-0004-0000-16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AR336"/>
  <sheetViews>
    <sheetView showGridLines="0" zoomScale="85" zoomScaleNormal="85" workbookViewId="0"/>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581" customFormat="1" ht="38.25" customHeight="1" thickBot="1">
      <c r="A1" s="580" t="s">
        <v>2242</v>
      </c>
      <c r="Q1" s="586" t="s">
        <v>66</v>
      </c>
      <c r="R1" s="586"/>
      <c r="S1" s="586"/>
      <c r="T1" s="586"/>
      <c r="AE1" s="585" t="s">
        <v>565</v>
      </c>
    </row>
    <row r="2" spans="1:31" ht="12" customHeight="1" thickTop="1">
      <c r="A2" s="72"/>
    </row>
    <row r="3" spans="1:31" s="84" customFormat="1" ht="12" customHeight="1">
      <c r="B3" s="207" t="s">
        <v>2241</v>
      </c>
      <c r="C3" s="207"/>
      <c r="D3" s="207"/>
      <c r="E3" s="207"/>
      <c r="AD3" s="1"/>
    </row>
    <row r="4" spans="1:31" s="84" customFormat="1" ht="30.75" customHeight="1">
      <c r="B4" s="206" t="s">
        <v>810</v>
      </c>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D4" s="1"/>
    </row>
    <row r="5" spans="1:31" s="84" customFormat="1">
      <c r="AD5" s="1"/>
    </row>
    <row r="6" spans="1:31" s="84" customFormat="1">
      <c r="M6" s="85"/>
      <c r="N6" s="85" t="s">
        <v>803</v>
      </c>
      <c r="O6" s="85"/>
      <c r="P6" s="85"/>
      <c r="Q6" s="85"/>
      <c r="AD6" s="1"/>
    </row>
    <row r="7" spans="1:31" s="84" customFormat="1">
      <c r="AD7" s="1"/>
    </row>
    <row r="8" spans="1:31" s="84" customFormat="1" ht="18.95" customHeight="1">
      <c r="C8" s="209" t="s">
        <v>3015</v>
      </c>
      <c r="AD8" s="1"/>
    </row>
    <row r="9" spans="1:31" s="84" customFormat="1" ht="18.95" customHeight="1">
      <c r="C9" s="209" t="s">
        <v>770</v>
      </c>
      <c r="AD9" s="1"/>
    </row>
    <row r="10" spans="1:31" s="84" customFormat="1" ht="18.95" customHeight="1">
      <c r="C10" s="191" t="s">
        <v>769</v>
      </c>
      <c r="AD10" s="1"/>
    </row>
    <row r="11" spans="1:31" s="84" customFormat="1" ht="18.95" customHeight="1">
      <c r="C11" s="209"/>
      <c r="AD11" s="1"/>
    </row>
    <row r="12" spans="1:31" s="84" customFormat="1" ht="18.95" customHeight="1">
      <c r="C12" s="209"/>
      <c r="AD12" s="1"/>
    </row>
    <row r="13" spans="1:31" s="84" customFormat="1" ht="18.95" customHeight="1">
      <c r="AD13" s="1"/>
    </row>
    <row r="14" spans="1:31" ht="13.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1.75" customHeight="1">
      <c r="A15" s="2"/>
      <c r="B15" s="1526" t="str">
        <f>IF('確認申請書（建築）入力'!$M$4=0,"",'確認申請書（建築）入力'!$M$4)</f>
        <v>指定確認検査機関
　株式会社東日本住宅評価センター　様</v>
      </c>
      <c r="C15" s="1526"/>
      <c r="D15" s="1526"/>
      <c r="E15" s="1526"/>
      <c r="F15" s="1526"/>
      <c r="G15" s="1526"/>
      <c r="H15" s="1526"/>
      <c r="I15" s="1526"/>
      <c r="J15" s="1526"/>
      <c r="K15" s="1526"/>
      <c r="L15" s="1526"/>
      <c r="M15" s="1526"/>
      <c r="N15" s="1526"/>
      <c r="O15" s="1526"/>
      <c r="P15" s="1526"/>
      <c r="Q15" s="1526"/>
      <c r="R15" s="2"/>
      <c r="S15" s="2"/>
      <c r="T15" s="2"/>
      <c r="U15" s="2"/>
      <c r="V15" s="2"/>
      <c r="W15" s="2"/>
      <c r="X15" s="2"/>
      <c r="Y15" s="2"/>
      <c r="Z15" s="2"/>
      <c r="AA15" s="2"/>
    </row>
    <row r="16" spans="1:31" ht="18.75" customHeight="1">
      <c r="A16" s="2"/>
      <c r="B16" s="1526"/>
      <c r="C16" s="1526"/>
      <c r="D16" s="1526"/>
      <c r="E16" s="1526"/>
      <c r="F16" s="1526"/>
      <c r="G16" s="1526"/>
      <c r="H16" s="1526"/>
      <c r="I16" s="1526"/>
      <c r="J16" s="1526"/>
      <c r="K16" s="1526"/>
      <c r="L16" s="1526"/>
      <c r="M16" s="1526"/>
      <c r="N16" s="1526"/>
      <c r="O16" s="1526"/>
      <c r="P16" s="1526"/>
      <c r="Q16" s="1526"/>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S17" s="84"/>
      <c r="T17" s="84"/>
      <c r="U17" s="84"/>
      <c r="V17" s="84"/>
      <c r="W17" s="84"/>
      <c r="X17" s="84"/>
      <c r="Y17" s="84"/>
      <c r="Z17" s="84"/>
      <c r="AA17" s="84"/>
    </row>
    <row r="18" spans="1:44" ht="18.75" customHeight="1">
      <c r="A18" s="2"/>
      <c r="B18" s="2"/>
      <c r="C18" s="2"/>
      <c r="D18" s="2"/>
      <c r="E18" s="2"/>
      <c r="F18" s="2"/>
      <c r="G18" s="2"/>
      <c r="H18" s="2"/>
      <c r="I18" s="2"/>
      <c r="J18" s="2"/>
      <c r="K18" s="2"/>
      <c r="L18" s="2"/>
      <c r="M18" s="2"/>
      <c r="N18" s="2"/>
      <c r="O18" s="2"/>
      <c r="P18" s="2"/>
      <c r="Q18" s="2"/>
      <c r="R18" s="2"/>
      <c r="S18" s="2"/>
      <c r="T18" s="2"/>
      <c r="U18" s="1807" t="s">
        <v>2937</v>
      </c>
      <c r="V18" s="1807"/>
      <c r="W18" s="1807"/>
      <c r="X18" s="1807"/>
      <c r="Y18" s="1807"/>
      <c r="Z18" s="1807"/>
      <c r="AA18" s="1807"/>
      <c r="AH18" s="124"/>
    </row>
    <row r="19" spans="1:44" ht="18.75" customHeight="1">
      <c r="A19" s="2"/>
      <c r="B19" s="2"/>
      <c r="C19" s="2"/>
      <c r="D19" s="2"/>
      <c r="E19" s="2"/>
      <c r="F19" s="2"/>
      <c r="G19" s="2"/>
      <c r="H19" s="2"/>
      <c r="I19" s="2"/>
      <c r="J19" s="2"/>
      <c r="K19" s="2"/>
      <c r="L19" s="2"/>
      <c r="M19" s="2"/>
      <c r="N19" s="2"/>
      <c r="O19" s="2"/>
      <c r="P19" s="2"/>
      <c r="Q19" s="2"/>
      <c r="R19" s="2"/>
      <c r="AH19" s="3"/>
      <c r="AI19" s="3"/>
      <c r="AM19" s="3"/>
      <c r="AN19" s="1799"/>
      <c r="AO19" s="1799"/>
      <c r="AP19" s="1799"/>
      <c r="AQ19" s="1799"/>
      <c r="AR19" s="1799"/>
    </row>
    <row r="20" spans="1:44" ht="18.75" customHeight="1">
      <c r="A20" s="2"/>
      <c r="B20" s="2"/>
      <c r="C20" s="2"/>
      <c r="D20" s="2"/>
      <c r="E20" s="2"/>
      <c r="F20" s="2"/>
      <c r="G20" s="2"/>
      <c r="H20" s="2"/>
      <c r="I20" s="2"/>
      <c r="J20" s="2"/>
      <c r="K20" s="2"/>
      <c r="L20" s="2"/>
      <c r="M20" s="2"/>
      <c r="N20" s="2"/>
      <c r="O20" s="2"/>
      <c r="P20" s="2"/>
      <c r="Q20" s="2"/>
      <c r="R20" s="2"/>
      <c r="S20" s="2"/>
      <c r="T20" s="2"/>
      <c r="U20" s="2"/>
      <c r="AH20" s="114"/>
    </row>
    <row r="21" spans="1:44" s="84" customFormat="1" ht="18.95" customHeight="1">
      <c r="D21" s="85"/>
      <c r="E21" s="85"/>
      <c r="G21" s="85"/>
      <c r="H21" s="85"/>
      <c r="I21" s="85"/>
      <c r="J21" s="85"/>
      <c r="K21" s="85"/>
      <c r="L21" s="85"/>
      <c r="M21" s="85"/>
      <c r="N21" s="85"/>
      <c r="O21" s="85"/>
      <c r="P21" s="85"/>
      <c r="Q21" s="85"/>
      <c r="R21" s="85"/>
      <c r="S21" s="85"/>
      <c r="T21" s="85"/>
      <c r="U21" s="85"/>
      <c r="V21" s="85"/>
      <c r="W21" s="85"/>
      <c r="X21" s="85"/>
      <c r="Y21" s="85"/>
      <c r="Z21" s="85"/>
      <c r="AD21" s="1"/>
    </row>
    <row r="22" spans="1:44" ht="18.75" customHeight="1">
      <c r="A22" s="2"/>
      <c r="B22" s="2"/>
      <c r="C22" s="2"/>
      <c r="D22" s="2"/>
      <c r="E22" s="2"/>
      <c r="F22" s="2"/>
      <c r="G22" s="2"/>
      <c r="H22" s="2"/>
      <c r="I22" s="2"/>
      <c r="J22" s="2"/>
      <c r="K22" s="2"/>
      <c r="L22" s="2"/>
      <c r="M22" s="2"/>
      <c r="N22" s="2"/>
      <c r="O22" s="2"/>
      <c r="P22" s="2"/>
      <c r="Q22" s="2"/>
      <c r="R22" s="2"/>
      <c r="S22" s="2"/>
      <c r="T22" s="2"/>
      <c r="U22" s="2"/>
      <c r="AH22" s="114"/>
    </row>
    <row r="23" spans="1:44" ht="18.75" customHeight="1">
      <c r="A23" s="2"/>
      <c r="B23" s="2"/>
      <c r="C23" s="2"/>
      <c r="D23" s="2"/>
      <c r="E23" s="2"/>
      <c r="F23" s="2"/>
      <c r="G23" s="2"/>
      <c r="H23" s="2"/>
      <c r="I23" s="2"/>
      <c r="J23" s="2"/>
      <c r="K23" s="2"/>
      <c r="L23" s="2"/>
      <c r="M23" s="2"/>
      <c r="N23" s="2"/>
      <c r="O23" s="2"/>
      <c r="P23" s="2" t="str">
        <f>IF(項目一覧!$C$183=0,"",項目一覧!$C$183)</f>
        <v/>
      </c>
      <c r="Q23" s="2"/>
      <c r="R23" s="2"/>
      <c r="S23" s="2"/>
      <c r="T23" s="2"/>
      <c r="U23" s="2"/>
      <c r="V23" s="2"/>
      <c r="W23" s="2"/>
      <c r="X23" s="2"/>
      <c r="AA23" s="2"/>
    </row>
    <row r="24" spans="1:44" ht="18.75" customHeight="1">
      <c r="A24" s="2"/>
      <c r="B24" s="2"/>
      <c r="C24" s="2"/>
      <c r="D24" s="2"/>
      <c r="E24" s="2"/>
      <c r="F24" s="2"/>
      <c r="G24" s="2"/>
      <c r="H24" s="2"/>
      <c r="I24" s="2"/>
      <c r="J24" s="2" t="s">
        <v>445</v>
      </c>
      <c r="K24" s="2"/>
      <c r="L24" s="2"/>
      <c r="M24" s="2"/>
      <c r="N24" s="2"/>
      <c r="O24" s="2"/>
      <c r="P24" s="2" t="str">
        <f>IF(項目一覧!$C$4=0,"",項目一覧!$C$4)</f>
        <v/>
      </c>
      <c r="Q24" s="2"/>
      <c r="R24" s="2"/>
      <c r="S24" s="2"/>
      <c r="T24" s="2"/>
      <c r="U24" s="2"/>
      <c r="V24" s="2"/>
      <c r="W24" s="2"/>
      <c r="X24" s="2"/>
      <c r="AA24" s="2"/>
    </row>
    <row r="25" spans="1:44" ht="18.75" customHeight="1">
      <c r="A25" s="2"/>
      <c r="B25" s="2"/>
      <c r="C25" s="2"/>
      <c r="D25" s="2"/>
      <c r="E25" s="2"/>
      <c r="F25" s="2"/>
      <c r="G25" s="2"/>
      <c r="H25" s="2"/>
      <c r="I25" s="2"/>
      <c r="J25" s="2"/>
      <c r="K25" s="2"/>
      <c r="L25" s="2"/>
      <c r="M25" s="2"/>
      <c r="N25" s="2"/>
      <c r="O25" s="2"/>
      <c r="P25" s="59"/>
      <c r="Q25" s="59"/>
      <c r="R25" s="59"/>
      <c r="S25" s="59"/>
      <c r="T25" s="59"/>
      <c r="U25" s="59"/>
      <c r="V25" s="59"/>
      <c r="W25" s="59"/>
      <c r="X25" s="59"/>
      <c r="Y25" s="59"/>
      <c r="Z25" s="59"/>
      <c r="AA25" s="59"/>
    </row>
    <row r="26" spans="1:44" ht="18.75" customHeight="1">
      <c r="A26" s="2"/>
      <c r="B26" s="2"/>
      <c r="C26" s="2"/>
      <c r="D26" s="2"/>
      <c r="E26" s="2"/>
      <c r="F26" s="2"/>
      <c r="G26" s="2"/>
      <c r="H26" s="2"/>
      <c r="I26" s="2"/>
      <c r="J26" s="2"/>
      <c r="K26" s="2"/>
      <c r="L26" s="2"/>
      <c r="M26" s="2"/>
      <c r="N26" s="2"/>
      <c r="O26" s="2"/>
      <c r="P26" s="59"/>
      <c r="Q26" s="59"/>
      <c r="R26" s="59"/>
      <c r="S26" s="59"/>
      <c r="T26" s="59"/>
      <c r="U26" s="59"/>
      <c r="V26" s="59"/>
      <c r="W26" s="59"/>
      <c r="X26" s="59"/>
      <c r="Y26" s="59"/>
      <c r="Z26" s="59"/>
      <c r="AA26" s="59"/>
    </row>
    <row r="27" spans="1:44" ht="18.75" customHeight="1">
      <c r="A27" s="2"/>
      <c r="B27" s="2"/>
      <c r="C27" s="2"/>
      <c r="D27" s="2"/>
      <c r="E27" s="2"/>
      <c r="F27" s="2"/>
      <c r="G27" s="2"/>
      <c r="H27" s="2"/>
      <c r="I27" s="2"/>
      <c r="J27" s="2"/>
      <c r="K27" s="2"/>
      <c r="L27" s="2"/>
      <c r="M27" s="2"/>
      <c r="N27" s="2"/>
      <c r="O27" s="2"/>
      <c r="P27" s="2"/>
      <c r="Q27" s="2"/>
      <c r="R27" s="2"/>
      <c r="S27" s="2"/>
      <c r="T27" s="2"/>
      <c r="U27" s="2"/>
      <c r="V27" s="2"/>
      <c r="W27" s="2"/>
      <c r="X27" s="2"/>
      <c r="AA27" s="2"/>
    </row>
    <row r="28" spans="1:44" ht="18.75" customHeight="1">
      <c r="A28" s="2"/>
      <c r="B28" s="2"/>
      <c r="C28" s="2"/>
      <c r="D28" s="2"/>
      <c r="E28" s="2"/>
      <c r="F28" s="2"/>
      <c r="G28" s="2"/>
      <c r="H28" s="2"/>
      <c r="I28" s="2"/>
      <c r="J28" s="2"/>
      <c r="K28" s="2"/>
      <c r="L28" s="2"/>
      <c r="M28" s="2"/>
      <c r="N28" s="2"/>
      <c r="O28" s="2"/>
      <c r="P28" s="59"/>
      <c r="Q28" s="59"/>
      <c r="R28" s="59"/>
      <c r="S28" s="59"/>
      <c r="T28" s="59"/>
      <c r="U28" s="59"/>
      <c r="V28" s="59"/>
      <c r="W28" s="59"/>
      <c r="X28" s="59"/>
      <c r="Y28" s="59"/>
      <c r="Z28" s="59"/>
      <c r="AA28" s="59"/>
    </row>
    <row r="29" spans="1:44" ht="18.75" customHeight="1">
      <c r="A29" s="2"/>
      <c r="B29" s="2"/>
      <c r="C29" s="2"/>
      <c r="D29" s="2"/>
      <c r="E29" s="2"/>
      <c r="F29" s="2"/>
      <c r="G29" s="2"/>
      <c r="H29" s="2"/>
      <c r="I29" s="2"/>
      <c r="J29" s="2"/>
      <c r="K29" s="2"/>
      <c r="L29" s="2"/>
      <c r="M29" s="2"/>
      <c r="N29" s="2"/>
      <c r="O29" s="2"/>
      <c r="P29" s="59"/>
      <c r="Q29" s="59"/>
      <c r="R29" s="59"/>
      <c r="S29" s="59"/>
      <c r="T29" s="59"/>
      <c r="U29" s="59"/>
      <c r="V29" s="59"/>
      <c r="W29" s="59"/>
      <c r="X29" s="59"/>
      <c r="Y29" s="59"/>
      <c r="Z29" s="59"/>
      <c r="AA29" s="59"/>
    </row>
    <row r="30" spans="1:44" s="84" customFormat="1" ht="18.95" customHeight="1">
      <c r="B30" s="208"/>
      <c r="C30" s="208"/>
      <c r="D30" s="208"/>
      <c r="E30" s="208"/>
      <c r="F30" s="208"/>
      <c r="G30" s="208"/>
      <c r="H30" s="208"/>
      <c r="I30" s="208"/>
      <c r="J30" s="208"/>
      <c r="K30" s="208"/>
      <c r="L30" s="208"/>
      <c r="M30" s="208"/>
      <c r="N30" s="208"/>
      <c r="O30" s="208"/>
      <c r="P30" s="139"/>
      <c r="Q30" s="139"/>
      <c r="R30" s="139"/>
      <c r="S30" s="139"/>
      <c r="T30" s="139"/>
      <c r="U30" s="139"/>
      <c r="V30" s="139"/>
      <c r="W30" s="139"/>
      <c r="X30" s="139"/>
      <c r="Y30" s="139"/>
      <c r="Z30" s="139"/>
      <c r="AA30" s="139"/>
      <c r="AB30" s="208"/>
      <c r="AD30" s="1"/>
    </row>
    <row r="31" spans="1:44" s="84" customFormat="1" ht="22.5" customHeight="1">
      <c r="C31" s="84" t="s">
        <v>809</v>
      </c>
      <c r="AD31" s="1"/>
    </row>
    <row r="32" spans="1:44" s="84" customFormat="1" ht="18.95" customHeight="1">
      <c r="D32" s="84" t="s">
        <v>570</v>
      </c>
      <c r="M32" s="84" t="s">
        <v>767</v>
      </c>
      <c r="V32" s="84" t="s">
        <v>113</v>
      </c>
      <c r="AD32" s="1"/>
    </row>
    <row r="33" spans="1:30" s="84" customFormat="1" ht="18.95" customHeight="1">
      <c r="D33" s="84" t="s">
        <v>569</v>
      </c>
      <c r="M33" s="84" t="s">
        <v>2944</v>
      </c>
      <c r="P33" s="84" t="s">
        <v>624</v>
      </c>
      <c r="S33" s="84" t="s">
        <v>623</v>
      </c>
      <c r="V33" s="84" t="s">
        <v>622</v>
      </c>
      <c r="AD33" s="1"/>
    </row>
    <row r="34" spans="1:30" s="84" customFormat="1" ht="18.95" customHeight="1">
      <c r="D34" s="84" t="s">
        <v>568</v>
      </c>
      <c r="M34" s="84" t="s">
        <v>521</v>
      </c>
      <c r="AD34" s="1"/>
    </row>
    <row r="35" spans="1:30" ht="18.75" customHeight="1">
      <c r="A35" s="2"/>
      <c r="B35" s="2"/>
      <c r="C35" s="2"/>
      <c r="D35" s="84" t="s">
        <v>567</v>
      </c>
      <c r="E35" s="84"/>
      <c r="F35" s="84"/>
      <c r="G35" s="84"/>
      <c r="H35" s="2"/>
      <c r="I35" s="2"/>
      <c r="J35" s="2"/>
      <c r="K35" s="2"/>
      <c r="L35" s="2"/>
      <c r="M35" s="2"/>
      <c r="N35" s="2"/>
      <c r="O35" s="2"/>
      <c r="P35" s="2"/>
      <c r="Q35" s="2"/>
      <c r="R35" s="2"/>
      <c r="S35" s="2"/>
      <c r="T35" s="2"/>
      <c r="U35" s="2"/>
      <c r="V35" s="2"/>
      <c r="W35" s="2"/>
      <c r="X35" s="2"/>
      <c r="Y35" s="2"/>
      <c r="Z35" s="2"/>
      <c r="AA35" s="2"/>
    </row>
    <row r="36" spans="1:30"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30" ht="26.25" customHeight="1">
      <c r="A37" s="2"/>
      <c r="B37" s="1509" t="s">
        <v>443</v>
      </c>
      <c r="C37" s="1510"/>
      <c r="D37" s="1510"/>
      <c r="E37" s="1510"/>
      <c r="F37" s="1510"/>
      <c r="G37" s="1510"/>
      <c r="H37" s="1511"/>
      <c r="I37" s="1509" t="s">
        <v>441</v>
      </c>
      <c r="J37" s="1510"/>
      <c r="K37" s="1510"/>
      <c r="L37" s="1510"/>
      <c r="M37" s="1510"/>
      <c r="N37" s="1510"/>
      <c r="O37" s="1510"/>
      <c r="P37" s="1510"/>
      <c r="Q37" s="1510"/>
      <c r="R37" s="1510"/>
      <c r="S37" s="1510"/>
      <c r="T37" s="1511"/>
      <c r="U37" s="1509" t="s">
        <v>440</v>
      </c>
      <c r="V37" s="1510"/>
      <c r="W37" s="1510"/>
      <c r="X37" s="1510"/>
      <c r="Y37" s="1510"/>
      <c r="Z37" s="1510"/>
      <c r="AA37" s="1510"/>
      <c r="AB37" s="1511"/>
      <c r="AC37" s="2"/>
    </row>
    <row r="38" spans="1:30" ht="33" customHeight="1">
      <c r="A38" s="2"/>
      <c r="B38" s="1506"/>
      <c r="C38" s="1507"/>
      <c r="D38" s="1507"/>
      <c r="E38" s="1507"/>
      <c r="F38" s="1507"/>
      <c r="G38" s="1507"/>
      <c r="H38" s="1508"/>
      <c r="I38" s="1531" t="s">
        <v>439</v>
      </c>
      <c r="J38" s="1532"/>
      <c r="K38" s="1532"/>
      <c r="L38" s="1532"/>
      <c r="M38" s="1532"/>
      <c r="N38" s="1532"/>
      <c r="O38" s="1532"/>
      <c r="P38" s="1532"/>
      <c r="Q38" s="1532"/>
      <c r="R38" s="1532"/>
      <c r="S38" s="1532"/>
      <c r="T38" s="1533"/>
      <c r="U38" s="1509" t="s">
        <v>2943</v>
      </c>
      <c r="V38" s="1510"/>
      <c r="W38" s="1510"/>
      <c r="X38" s="1510"/>
      <c r="Y38" s="1510"/>
      <c r="Z38" s="1510"/>
      <c r="AA38" s="1510"/>
      <c r="AB38" s="1511"/>
      <c r="AC38" s="2"/>
    </row>
    <row r="39" spans="1:30" ht="63" customHeight="1">
      <c r="A39" s="2"/>
      <c r="B39" s="54"/>
      <c r="C39" s="2"/>
      <c r="D39" s="2"/>
      <c r="E39" s="2"/>
      <c r="F39" s="2"/>
      <c r="G39" s="2"/>
      <c r="H39" s="56"/>
      <c r="I39" s="1498"/>
      <c r="J39" s="1499"/>
      <c r="K39" s="1499"/>
      <c r="L39" s="1499"/>
      <c r="M39" s="1499"/>
      <c r="N39" s="1499"/>
      <c r="O39" s="1499"/>
      <c r="P39" s="1499"/>
      <c r="Q39" s="1499"/>
      <c r="R39" s="1499"/>
      <c r="S39" s="1499"/>
      <c r="T39" s="1500"/>
      <c r="U39" s="1811" t="s">
        <v>745</v>
      </c>
      <c r="V39" s="1812"/>
      <c r="W39" s="1812"/>
      <c r="X39" s="1812"/>
      <c r="Y39" s="1812"/>
      <c r="Z39" s="1812"/>
      <c r="AA39" s="1812"/>
      <c r="AB39" s="1813"/>
      <c r="AC39" s="2"/>
    </row>
    <row r="40" spans="1:30" ht="33" customHeight="1">
      <c r="A40" s="2"/>
      <c r="B40" s="52"/>
      <c r="C40" s="30"/>
      <c r="D40" s="30"/>
      <c r="E40" s="30"/>
      <c r="F40" s="30"/>
      <c r="G40" s="30"/>
      <c r="H40" s="53"/>
      <c r="I40" s="1501"/>
      <c r="J40" s="1502"/>
      <c r="K40" s="1502"/>
      <c r="L40" s="1502"/>
      <c r="M40" s="1502"/>
      <c r="N40" s="1502"/>
      <c r="O40" s="1502"/>
      <c r="P40" s="1502"/>
      <c r="Q40" s="1502"/>
      <c r="R40" s="1502"/>
      <c r="S40" s="1502"/>
      <c r="T40" s="1503"/>
      <c r="U40" s="1501" t="s">
        <v>2481</v>
      </c>
      <c r="V40" s="1502"/>
      <c r="W40" s="1502"/>
      <c r="X40" s="1502"/>
      <c r="Y40" s="1502"/>
      <c r="Z40" s="1502"/>
      <c r="AA40" s="1502"/>
      <c r="AB40" s="1503"/>
      <c r="AC40" s="2"/>
    </row>
    <row r="41" spans="1:30" ht="14.1"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30" s="84" customFormat="1" ht="14.1" customHeight="1">
      <c r="D42" s="85"/>
      <c r="E42" s="85"/>
      <c r="G42" s="85"/>
      <c r="H42" s="85"/>
      <c r="I42" s="85"/>
      <c r="J42" s="85"/>
      <c r="K42" s="85"/>
      <c r="L42" s="85"/>
      <c r="M42" s="85"/>
      <c r="N42" s="85"/>
      <c r="O42" s="85"/>
      <c r="P42" s="85"/>
      <c r="Q42" s="85"/>
      <c r="R42" s="85"/>
      <c r="S42" s="85"/>
      <c r="T42" s="85"/>
      <c r="U42" s="85"/>
      <c r="V42" s="85"/>
      <c r="W42" s="85"/>
      <c r="X42" s="85"/>
      <c r="Y42" s="85"/>
      <c r="Z42" s="85"/>
      <c r="AD42" s="1"/>
    </row>
    <row r="43" spans="1:30" s="84" customFormat="1" ht="14.1" customHeight="1">
      <c r="D43" s="85"/>
      <c r="E43" s="85"/>
      <c r="G43" s="85"/>
      <c r="H43" s="85"/>
      <c r="I43" s="85"/>
      <c r="J43" s="85"/>
      <c r="K43" s="85"/>
      <c r="L43" s="85"/>
      <c r="M43" s="85"/>
      <c r="N43" s="85"/>
      <c r="O43" s="85"/>
      <c r="P43" s="85"/>
      <c r="Q43" s="85"/>
      <c r="R43" s="85"/>
      <c r="S43" s="85"/>
      <c r="T43" s="85"/>
      <c r="U43" s="85"/>
      <c r="V43" s="85"/>
      <c r="W43" s="85"/>
      <c r="X43" s="85"/>
      <c r="Y43" s="85"/>
      <c r="Z43" s="85"/>
      <c r="AD43" s="1"/>
    </row>
    <row r="44" spans="1:30" ht="14.1" customHeight="1">
      <c r="A44" s="2"/>
      <c r="B44" s="2"/>
      <c r="C44" s="2"/>
      <c r="D44" s="2"/>
      <c r="E44" s="114"/>
      <c r="F44" s="114"/>
      <c r="G44" s="2"/>
      <c r="H44" s="2"/>
      <c r="I44" s="2"/>
      <c r="J44" s="2"/>
      <c r="K44" s="2"/>
      <c r="L44" s="2"/>
      <c r="M44" s="2"/>
      <c r="N44" s="2"/>
      <c r="O44" s="2"/>
      <c r="P44" s="2"/>
      <c r="Q44" s="2"/>
      <c r="R44" s="2"/>
      <c r="S44" s="2"/>
      <c r="T44" s="2"/>
      <c r="U44" s="2"/>
      <c r="V44" s="2"/>
      <c r="W44" s="2"/>
      <c r="X44" s="2"/>
      <c r="Y44" s="2"/>
      <c r="Z44" s="2"/>
      <c r="AA44" s="2"/>
    </row>
    <row r="45" spans="1:30" ht="14.1" customHeight="1">
      <c r="A45" s="1671" t="s">
        <v>438</v>
      </c>
      <c r="B45" s="1671"/>
      <c r="C45" s="1671"/>
      <c r="D45" s="1671"/>
      <c r="E45" s="1671"/>
      <c r="F45" s="1671"/>
      <c r="G45" s="1671"/>
      <c r="H45" s="1671"/>
      <c r="I45" s="1671"/>
      <c r="J45" s="1671"/>
      <c r="K45" s="1671"/>
      <c r="L45" s="1671"/>
      <c r="M45" s="1671"/>
      <c r="N45" s="1671"/>
      <c r="O45" s="1671"/>
      <c r="P45" s="1671"/>
      <c r="Q45" s="1671"/>
      <c r="R45" s="1671"/>
      <c r="S45" s="1671"/>
      <c r="T45" s="1671"/>
      <c r="U45" s="1671"/>
      <c r="V45" s="1671"/>
      <c r="W45" s="1671"/>
      <c r="X45" s="1671"/>
      <c r="Y45" s="1671"/>
      <c r="Z45" s="1671"/>
      <c r="AA45" s="1671"/>
    </row>
    <row r="46" spans="1:30" ht="15.75" customHeight="1">
      <c r="A46" s="6" t="s">
        <v>111</v>
      </c>
      <c r="B46" s="3" t="s">
        <v>801</v>
      </c>
      <c r="C46" s="3"/>
      <c r="D46" s="3"/>
      <c r="E46" s="3"/>
      <c r="F46" s="3"/>
      <c r="G46" s="3"/>
      <c r="J46" s="3"/>
      <c r="K46" s="3"/>
      <c r="L46" s="3"/>
      <c r="M46" s="3"/>
      <c r="N46" s="3"/>
      <c r="O46" s="3"/>
      <c r="P46" s="3"/>
      <c r="Q46" s="3"/>
      <c r="R46" s="3"/>
      <c r="S46" s="3"/>
      <c r="T46" s="3"/>
      <c r="U46" s="3"/>
      <c r="V46" s="3"/>
      <c r="W46" s="3"/>
      <c r="X46" s="3"/>
      <c r="Y46" s="3"/>
      <c r="Z46" s="3"/>
      <c r="AA46" s="3"/>
    </row>
    <row r="47" spans="1:30" ht="15.75" customHeight="1">
      <c r="A47" s="6"/>
      <c r="B47" s="3" t="s">
        <v>435</v>
      </c>
      <c r="C47" s="3"/>
      <c r="D47" s="3"/>
      <c r="E47" s="3"/>
      <c r="F47" s="3"/>
      <c r="G47" s="3" t="str">
        <f>IF(項目一覧!$C$21=0,"",項目一覧!$C$21&amp;"  ")&amp;IF(項目一覧!$C$5=0,"",項目一覧!$C$5)</f>
        <v xml:space="preserve">  </v>
      </c>
      <c r="J47" s="3"/>
      <c r="K47" s="3"/>
      <c r="L47" s="3"/>
      <c r="M47" s="3"/>
      <c r="N47" s="3"/>
      <c r="O47" s="3"/>
      <c r="P47" s="3"/>
      <c r="Q47" s="3"/>
      <c r="R47" s="3"/>
      <c r="S47" s="3"/>
      <c r="T47" s="3"/>
      <c r="U47" s="3"/>
      <c r="V47" s="3"/>
      <c r="W47" s="3"/>
      <c r="X47" s="3"/>
      <c r="Y47" s="3"/>
      <c r="Z47" s="3"/>
      <c r="AA47" s="3"/>
    </row>
    <row r="48" spans="1:30" ht="15.75" customHeight="1">
      <c r="A48" s="6"/>
      <c r="B48" s="3" t="s">
        <v>412</v>
      </c>
      <c r="C48" s="3"/>
      <c r="D48" s="3"/>
      <c r="E48" s="3"/>
      <c r="F48" s="3"/>
      <c r="G48" s="3" t="str">
        <f>IF(項目一覧!$C$183=0,"",項目一覧!$C$183&amp;"  ")&amp;IF(項目一覧!$C$4=0,"",項目一覧!$C$4)</f>
        <v xml:space="preserve">  </v>
      </c>
      <c r="J48" s="3"/>
      <c r="K48" s="3"/>
      <c r="L48" s="3"/>
      <c r="M48" s="3"/>
      <c r="N48" s="3"/>
      <c r="O48" s="3"/>
      <c r="P48" s="3"/>
      <c r="Q48" s="3"/>
      <c r="R48" s="3"/>
      <c r="S48" s="3"/>
      <c r="T48" s="3"/>
      <c r="U48" s="3"/>
      <c r="V48" s="3"/>
      <c r="W48" s="3"/>
      <c r="X48" s="3"/>
      <c r="Y48" s="3"/>
      <c r="Z48" s="3"/>
      <c r="AA48" s="3"/>
    </row>
    <row r="49" spans="1:27" ht="15.75" customHeight="1">
      <c r="A49" s="6"/>
      <c r="B49" s="3" t="s">
        <v>403</v>
      </c>
      <c r="C49" s="3"/>
      <c r="D49" s="3"/>
      <c r="E49" s="3"/>
      <c r="F49" s="3"/>
      <c r="G49" s="3" t="str">
        <f>IF(項目一覧!$C$6=0,"",項目一覧!$C$6)</f>
        <v/>
      </c>
      <c r="J49" s="3"/>
      <c r="K49" s="3"/>
      <c r="L49" s="3"/>
      <c r="M49" s="3"/>
      <c r="N49" s="3"/>
      <c r="O49" s="3"/>
      <c r="P49" s="3"/>
      <c r="Q49" s="3"/>
      <c r="R49" s="3"/>
      <c r="S49" s="3"/>
      <c r="T49" s="3"/>
      <c r="U49" s="3"/>
      <c r="V49" s="3"/>
      <c r="W49" s="3"/>
      <c r="X49" s="3"/>
      <c r="Y49" s="3"/>
      <c r="Z49" s="3"/>
      <c r="AA49" s="3"/>
    </row>
    <row r="50" spans="1:27" ht="15.75" customHeight="1">
      <c r="A50" s="6"/>
      <c r="B50" s="3" t="s">
        <v>434</v>
      </c>
      <c r="C50" s="3"/>
      <c r="D50" s="3"/>
      <c r="E50" s="3"/>
      <c r="F50" s="3"/>
      <c r="G50" s="3" t="str">
        <f>IF(項目一覧!$C$7=0,"",項目一覧!$C$7)</f>
        <v/>
      </c>
      <c r="J50" s="3"/>
      <c r="K50" s="3"/>
      <c r="L50" s="3"/>
      <c r="M50" s="3"/>
      <c r="N50" s="3"/>
      <c r="O50" s="3"/>
      <c r="P50" s="3"/>
      <c r="Q50" s="3"/>
      <c r="R50" s="3"/>
      <c r="S50" s="3"/>
      <c r="T50" s="3"/>
      <c r="U50" s="3"/>
      <c r="V50" s="3"/>
      <c r="W50" s="3"/>
      <c r="X50" s="3"/>
      <c r="Y50" s="3"/>
      <c r="Z50" s="3"/>
      <c r="AA50" s="3"/>
    </row>
    <row r="51" spans="1:27" ht="15.75" customHeight="1">
      <c r="A51" s="32"/>
      <c r="B51" s="15" t="s">
        <v>401</v>
      </c>
      <c r="C51" s="15"/>
      <c r="D51" s="15"/>
      <c r="E51" s="15"/>
      <c r="F51" s="15"/>
      <c r="G51" s="15" t="str">
        <f>IF(項目一覧!$C$8=0,"",項目一覧!$C$8)</f>
        <v/>
      </c>
      <c r="H51" s="28"/>
      <c r="I51" s="28"/>
      <c r="J51" s="15"/>
      <c r="K51" s="15"/>
      <c r="L51" s="15"/>
      <c r="M51" s="15"/>
      <c r="N51" s="15"/>
      <c r="O51" s="15"/>
      <c r="P51" s="15"/>
      <c r="Q51" s="15"/>
      <c r="R51" s="15"/>
      <c r="S51" s="15"/>
      <c r="T51" s="15"/>
      <c r="U51" s="15"/>
      <c r="V51" s="15"/>
      <c r="W51" s="15"/>
      <c r="X51" s="15"/>
      <c r="Y51" s="15"/>
      <c r="Z51" s="15"/>
      <c r="AA51" s="15"/>
    </row>
    <row r="52" spans="1:27" ht="15.75" customHeight="1">
      <c r="A52" s="6" t="s">
        <v>111</v>
      </c>
      <c r="B52" s="3" t="s">
        <v>433</v>
      </c>
      <c r="C52" s="3"/>
      <c r="D52" s="3"/>
      <c r="E52" s="3"/>
      <c r="F52" s="3"/>
      <c r="G52" s="3"/>
      <c r="J52" s="3"/>
      <c r="K52" s="3"/>
      <c r="L52" s="3"/>
      <c r="M52" s="3"/>
      <c r="N52" s="3"/>
      <c r="O52" s="3"/>
      <c r="P52" s="3"/>
      <c r="Q52" s="3"/>
      <c r="R52" s="3"/>
      <c r="S52" s="3"/>
      <c r="T52" s="3"/>
      <c r="U52" s="3"/>
      <c r="V52" s="3"/>
      <c r="W52" s="3"/>
      <c r="X52" s="3"/>
      <c r="Y52" s="3"/>
      <c r="Z52" s="3"/>
      <c r="AA52" s="3"/>
    </row>
    <row r="53" spans="1:27" ht="15.75" customHeight="1">
      <c r="A53" s="6"/>
      <c r="B53" s="3" t="s">
        <v>413</v>
      </c>
      <c r="C53" s="3"/>
      <c r="D53" s="3"/>
      <c r="E53" s="3"/>
      <c r="F53" s="3"/>
      <c r="G53" s="46" t="str">
        <f>IF(項目一覧!$C$9=0,"","("&amp;項目一覧!$C$9&amp;") 建築士  （"&amp;項目一覧!$C$10&amp;"）登録　第　 "&amp;項目一覧!$C$11&amp;"　号")</f>
        <v>() 建築士  （）登録　第　 　号</v>
      </c>
      <c r="J53" s="3"/>
      <c r="K53" s="3"/>
      <c r="L53" s="3"/>
      <c r="M53" s="3"/>
      <c r="N53" s="3"/>
      <c r="O53" s="3"/>
      <c r="P53" s="3"/>
      <c r="Q53" s="3"/>
      <c r="R53" s="3"/>
      <c r="S53" s="3"/>
      <c r="T53" s="3"/>
      <c r="U53" s="3"/>
      <c r="V53" s="3"/>
      <c r="W53" s="3"/>
      <c r="X53" s="3"/>
      <c r="Y53" s="3"/>
      <c r="Z53" s="3"/>
      <c r="AA53" s="3"/>
    </row>
    <row r="54" spans="1:27" ht="15.75" customHeight="1">
      <c r="A54" s="6"/>
      <c r="B54" s="3" t="s">
        <v>412</v>
      </c>
      <c r="C54" s="3"/>
      <c r="D54" s="3"/>
      <c r="E54" s="3"/>
      <c r="F54" s="3"/>
      <c r="G54" s="3" t="str">
        <f>IF(項目一覧!$C$12=0,"",項目一覧!$C$12)</f>
        <v/>
      </c>
      <c r="J54" s="3"/>
      <c r="K54" s="3"/>
      <c r="L54" s="3"/>
      <c r="M54" s="3"/>
      <c r="N54" s="3"/>
      <c r="O54" s="3"/>
      <c r="P54" s="3"/>
      <c r="Q54" s="3"/>
      <c r="R54" s="3"/>
      <c r="S54" s="3"/>
      <c r="T54" s="3"/>
      <c r="U54" s="3"/>
      <c r="V54" s="3"/>
      <c r="W54" s="3"/>
      <c r="X54" s="3"/>
      <c r="Y54" s="3"/>
      <c r="Z54" s="3"/>
      <c r="AA54" s="3"/>
    </row>
    <row r="55" spans="1:27" ht="15.75" customHeight="1">
      <c r="A55" s="6"/>
      <c r="B55" s="3" t="s">
        <v>411</v>
      </c>
      <c r="C55" s="3"/>
      <c r="D55" s="3"/>
      <c r="E55" s="3"/>
      <c r="F55" s="3"/>
      <c r="G55" s="46" t="str">
        <f>IF(項目一覧!$C$13=0,"","("&amp;項目一覧!$C$13&amp;") 建築士事務所  （"&amp;項目一覧!$C$14&amp;"）知事登録　第　 "&amp;項目一覧!$C$15&amp;"　号")</f>
        <v>() 建築士事務所  （）知事登録　第　 　号</v>
      </c>
      <c r="J55" s="3"/>
      <c r="K55" s="3"/>
      <c r="L55" s="3"/>
      <c r="M55" s="3"/>
      <c r="N55" s="3"/>
      <c r="O55" s="3"/>
      <c r="P55" s="3"/>
      <c r="Q55" s="3"/>
      <c r="R55" s="3"/>
      <c r="S55" s="3"/>
      <c r="T55" s="3"/>
      <c r="U55" s="3"/>
      <c r="V55" s="3"/>
      <c r="W55" s="3"/>
      <c r="X55" s="3"/>
      <c r="Y55" s="3"/>
      <c r="Z55" s="3"/>
      <c r="AA55" s="3"/>
    </row>
    <row r="56" spans="1:27" ht="15.75" customHeight="1">
      <c r="A56" s="6"/>
      <c r="B56" s="3"/>
      <c r="C56" s="3"/>
      <c r="D56" s="3"/>
      <c r="E56" s="3"/>
      <c r="F56" s="3"/>
      <c r="G56" s="3" t="str">
        <f>IF(項目一覧!$C$16=0,"",項目一覧!$C$16)</f>
        <v/>
      </c>
      <c r="J56" s="3"/>
      <c r="K56" s="3"/>
      <c r="L56" s="3"/>
      <c r="M56" s="3"/>
      <c r="N56" s="3"/>
      <c r="O56" s="3"/>
      <c r="P56" s="3"/>
      <c r="Q56" s="3"/>
      <c r="R56" s="3"/>
      <c r="S56" s="3"/>
      <c r="T56" s="3"/>
      <c r="U56" s="3"/>
      <c r="V56" s="3"/>
      <c r="W56" s="3"/>
      <c r="X56" s="3"/>
      <c r="Y56" s="3"/>
      <c r="Z56" s="3"/>
      <c r="AA56" s="3"/>
    </row>
    <row r="57" spans="1:27" ht="15.75" customHeight="1">
      <c r="A57" s="6"/>
      <c r="B57" s="3" t="s">
        <v>410</v>
      </c>
      <c r="C57" s="3"/>
      <c r="D57" s="3"/>
      <c r="E57" s="3"/>
      <c r="F57" s="3"/>
      <c r="G57" s="3" t="str">
        <f>IF(項目一覧!$C$17=0,"",項目一覧!$C$17)</f>
        <v/>
      </c>
      <c r="J57" s="3"/>
      <c r="K57" s="3"/>
      <c r="L57" s="3"/>
      <c r="M57" s="3"/>
      <c r="N57" s="3"/>
      <c r="O57" s="3"/>
      <c r="P57" s="3"/>
      <c r="Q57" s="3"/>
      <c r="R57" s="3"/>
      <c r="S57" s="3"/>
      <c r="T57" s="3"/>
      <c r="U57" s="3"/>
      <c r="V57" s="3"/>
      <c r="W57" s="3"/>
      <c r="X57" s="3"/>
      <c r="Y57" s="3"/>
      <c r="Z57" s="3"/>
      <c r="AA57" s="3"/>
    </row>
    <row r="58" spans="1:27" ht="15.75" customHeight="1">
      <c r="A58" s="6"/>
      <c r="B58" s="3" t="s">
        <v>409</v>
      </c>
      <c r="C58" s="3"/>
      <c r="D58" s="3"/>
      <c r="E58" s="3"/>
      <c r="F58" s="3"/>
      <c r="G58" s="3" t="str">
        <f>IF(項目一覧!$C$18=0,"",項目一覧!$C$18)</f>
        <v/>
      </c>
      <c r="J58" s="3"/>
      <c r="K58" s="3"/>
      <c r="L58" s="3"/>
      <c r="M58" s="3"/>
      <c r="N58" s="3"/>
      <c r="O58" s="3"/>
      <c r="P58" s="3"/>
      <c r="Q58" s="3"/>
      <c r="R58" s="3"/>
      <c r="S58" s="3"/>
      <c r="T58" s="3"/>
      <c r="U58" s="3"/>
      <c r="V58" s="3"/>
      <c r="W58" s="3"/>
      <c r="X58" s="3"/>
      <c r="Y58" s="3"/>
      <c r="Z58" s="3"/>
      <c r="AA58" s="3"/>
    </row>
    <row r="59" spans="1:27" ht="15.75" customHeight="1">
      <c r="A59" s="32"/>
      <c r="B59" s="15" t="s">
        <v>408</v>
      </c>
      <c r="C59" s="15"/>
      <c r="D59" s="15"/>
      <c r="E59" s="15"/>
      <c r="F59" s="15"/>
      <c r="G59" s="15" t="str">
        <f>IF(項目一覧!$C$19=0,"",項目一覧!$C$19)</f>
        <v/>
      </c>
      <c r="H59" s="28"/>
      <c r="I59" s="28"/>
      <c r="J59" s="15"/>
      <c r="K59" s="15"/>
      <c r="L59" s="15"/>
      <c r="M59" s="15"/>
      <c r="N59" s="15"/>
      <c r="O59" s="15"/>
      <c r="P59" s="15"/>
      <c r="Q59" s="15"/>
      <c r="R59" s="15"/>
      <c r="S59" s="15"/>
      <c r="T59" s="15"/>
      <c r="U59" s="15"/>
      <c r="V59" s="15"/>
      <c r="W59" s="15"/>
      <c r="X59" s="15"/>
      <c r="Y59" s="15"/>
      <c r="Z59" s="15"/>
      <c r="AA59" s="15"/>
    </row>
    <row r="60" spans="1:27" ht="15.75" customHeight="1">
      <c r="A60" s="6" t="s">
        <v>111</v>
      </c>
      <c r="B60" s="3" t="s">
        <v>432</v>
      </c>
      <c r="C60" s="3"/>
      <c r="D60" s="3"/>
      <c r="E60" s="3"/>
      <c r="F60" s="3"/>
      <c r="G60" s="3"/>
      <c r="J60" s="3"/>
      <c r="K60" s="3"/>
      <c r="L60" s="3"/>
      <c r="M60" s="3"/>
      <c r="N60" s="3"/>
      <c r="O60" s="3"/>
      <c r="P60" s="3"/>
      <c r="Q60" s="3"/>
      <c r="R60" s="3"/>
      <c r="S60" s="3"/>
      <c r="T60" s="3"/>
      <c r="U60" s="3"/>
      <c r="V60" s="3"/>
      <c r="W60" s="3"/>
      <c r="X60" s="3"/>
      <c r="Y60" s="3"/>
      <c r="Z60" s="3"/>
      <c r="AA60" s="3"/>
    </row>
    <row r="61" spans="1:27" ht="18" customHeight="1">
      <c r="A61" s="6"/>
      <c r="B61" s="3" t="s">
        <v>431</v>
      </c>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customHeight="1">
      <c r="A62" s="6"/>
      <c r="B62" s="3" t="s">
        <v>413</v>
      </c>
      <c r="C62" s="3"/>
      <c r="D62" s="3"/>
      <c r="E62" s="3"/>
      <c r="F62" s="3"/>
      <c r="G62" s="46" t="str">
        <f>IF(項目一覧!$C$22=0,"","("&amp;項目一覧!$C$22&amp;") 建築士  （"&amp;項目一覧!$C$23&amp;"）登録　第　 "&amp;項目一覧!$C$24&amp;"　号")</f>
        <v>() 建築士  （）登録　第　 　号</v>
      </c>
      <c r="J62" s="3"/>
      <c r="K62" s="3"/>
      <c r="L62" s="3"/>
      <c r="M62" s="3"/>
      <c r="N62" s="3"/>
      <c r="O62" s="3"/>
      <c r="P62" s="3"/>
      <c r="Q62" s="3"/>
      <c r="R62" s="3"/>
      <c r="S62" s="3"/>
      <c r="T62" s="3"/>
      <c r="U62" s="3"/>
      <c r="V62" s="3"/>
      <c r="W62" s="3"/>
      <c r="X62" s="3"/>
      <c r="Y62" s="3"/>
      <c r="Z62" s="3"/>
      <c r="AA62" s="3"/>
    </row>
    <row r="63" spans="1:27" ht="15.75" customHeight="1">
      <c r="A63" s="6"/>
      <c r="B63" s="3" t="s">
        <v>412</v>
      </c>
      <c r="C63" s="3"/>
      <c r="D63" s="3"/>
      <c r="E63" s="3"/>
      <c r="F63" s="3"/>
      <c r="G63" s="3" t="str">
        <f>IF(項目一覧!$C$25=0,"",項目一覧!$C$25)</f>
        <v/>
      </c>
      <c r="J63" s="3"/>
      <c r="K63" s="3"/>
      <c r="L63" s="3"/>
      <c r="M63" s="3"/>
      <c r="N63" s="3"/>
      <c r="O63" s="3"/>
      <c r="P63" s="3"/>
      <c r="Q63" s="3"/>
      <c r="R63" s="3"/>
      <c r="S63" s="3"/>
      <c r="T63" s="3"/>
      <c r="U63" s="3"/>
      <c r="V63" s="3"/>
      <c r="W63" s="3"/>
      <c r="X63" s="3"/>
      <c r="Y63" s="3"/>
      <c r="Z63" s="3"/>
      <c r="AA63" s="3"/>
    </row>
    <row r="64" spans="1:27" ht="15.75" customHeight="1">
      <c r="A64" s="7"/>
      <c r="B64" s="3" t="s">
        <v>411</v>
      </c>
      <c r="C64" s="3"/>
      <c r="D64" s="3"/>
      <c r="E64" s="3"/>
      <c r="F64" s="3"/>
      <c r="G64" s="187" t="str">
        <f>IF(項目一覧!$C$27=0,"","("&amp;項目一覧!$C$27&amp;") 建築士事務所  （"&amp;項目一覧!$C$28&amp;"）知事登録　第　 "&amp;項目一覧!$C$29&amp;"　号")</f>
        <v>() 建築士事務所  （）知事登録　第　 　号</v>
      </c>
    </row>
    <row r="65" spans="1:28" ht="15.75" customHeight="1">
      <c r="A65" s="7"/>
      <c r="B65" s="3"/>
      <c r="C65" s="3"/>
      <c r="D65" s="3"/>
      <c r="E65" s="3"/>
      <c r="F65" s="3"/>
      <c r="G65" s="3" t="str">
        <f>IF(項目一覧!$C$30=0,"",項目一覧!$C$30)</f>
        <v/>
      </c>
      <c r="J65" s="3"/>
      <c r="K65" s="3"/>
      <c r="L65" s="3"/>
      <c r="M65" s="3"/>
      <c r="N65" s="3"/>
      <c r="O65" s="3"/>
      <c r="P65" s="3"/>
      <c r="Q65" s="3"/>
      <c r="R65" s="3"/>
      <c r="S65" s="3"/>
      <c r="T65" s="3"/>
      <c r="U65" s="3"/>
      <c r="V65" s="3"/>
      <c r="W65" s="3"/>
      <c r="X65" s="3"/>
      <c r="Y65" s="3"/>
      <c r="Z65" s="3"/>
      <c r="AA65" s="3"/>
    </row>
    <row r="66" spans="1:28" ht="15.75" customHeight="1">
      <c r="A66" s="7"/>
      <c r="B66" s="3" t="s">
        <v>410</v>
      </c>
      <c r="C66" s="3"/>
      <c r="D66" s="3"/>
      <c r="E66" s="3"/>
      <c r="F66" s="3"/>
      <c r="G66" s="3" t="str">
        <f>IF(項目一覧!$C$31=0,"",項目一覧!$C$31)</f>
        <v/>
      </c>
      <c r="J66" s="3"/>
      <c r="K66" s="3"/>
      <c r="L66" s="3"/>
      <c r="M66" s="3"/>
      <c r="N66" s="3"/>
      <c r="O66" s="3"/>
      <c r="P66" s="3"/>
      <c r="Q66" s="3"/>
      <c r="R66" s="3"/>
      <c r="S66" s="3"/>
      <c r="T66" s="3"/>
      <c r="U66" s="3"/>
      <c r="V66" s="3"/>
      <c r="W66" s="3"/>
      <c r="X66" s="3"/>
      <c r="Y66" s="3"/>
      <c r="Z66" s="3"/>
      <c r="AA66" s="3"/>
    </row>
    <row r="67" spans="1:28" ht="15.75" customHeight="1">
      <c r="A67" s="7"/>
      <c r="B67" s="3" t="s">
        <v>409</v>
      </c>
      <c r="C67" s="3"/>
      <c r="D67" s="3"/>
      <c r="E67" s="3"/>
      <c r="F67" s="3"/>
      <c r="G67" s="3" t="str">
        <f>IF(項目一覧!$C$32=0,"",項目一覧!$C$32)</f>
        <v/>
      </c>
      <c r="J67" s="3"/>
      <c r="K67" s="3"/>
      <c r="L67" s="3"/>
      <c r="M67" s="3"/>
      <c r="N67" s="3"/>
      <c r="O67" s="3"/>
      <c r="P67" s="3"/>
      <c r="Q67" s="3"/>
      <c r="R67" s="3"/>
      <c r="S67" s="3"/>
      <c r="T67" s="3"/>
      <c r="U67" s="3"/>
      <c r="V67" s="3"/>
      <c r="W67" s="3"/>
      <c r="X67" s="3"/>
      <c r="Y67" s="3"/>
      <c r="Z67" s="3"/>
      <c r="AA67" s="3"/>
    </row>
    <row r="68" spans="1:28" ht="15.75" customHeight="1">
      <c r="A68" s="7"/>
      <c r="B68" s="3" t="s">
        <v>408</v>
      </c>
      <c r="C68" s="3"/>
      <c r="D68" s="3"/>
      <c r="E68" s="3"/>
      <c r="F68" s="3"/>
      <c r="G68" s="3" t="str">
        <f>IF(項目一覧!$C$33=0,"",項目一覧!$C$33)</f>
        <v/>
      </c>
      <c r="J68" s="3"/>
      <c r="K68" s="3"/>
      <c r="L68" s="3"/>
      <c r="M68" s="3"/>
      <c r="N68" s="3"/>
      <c r="O68" s="3"/>
      <c r="P68" s="3"/>
      <c r="Q68" s="3"/>
      <c r="R68" s="3"/>
      <c r="S68" s="3"/>
      <c r="T68" s="3"/>
      <c r="U68" s="3"/>
      <c r="V68" s="3"/>
      <c r="W68" s="3"/>
      <c r="X68" s="3"/>
      <c r="Y68" s="3"/>
      <c r="Z68" s="3"/>
      <c r="AA68" s="3"/>
    </row>
    <row r="69" spans="1:28" ht="18" customHeight="1">
      <c r="A69" s="7"/>
      <c r="B69" s="34" t="s">
        <v>743</v>
      </c>
      <c r="C69" s="3"/>
      <c r="D69" s="3"/>
      <c r="E69" s="3"/>
      <c r="F69" s="3"/>
      <c r="G69" s="1491" t="str">
        <f>IF(項目一覧!$C$35=0,"",項目一覧!$C$35)</f>
        <v/>
      </c>
      <c r="H69" s="1491"/>
      <c r="I69" s="1491"/>
      <c r="J69" s="1491"/>
      <c r="K69" s="1491"/>
      <c r="L69" s="1491"/>
      <c r="M69" s="1491"/>
      <c r="N69" s="1491"/>
      <c r="O69" s="1491"/>
      <c r="P69" s="1491"/>
      <c r="Q69" s="1491"/>
      <c r="R69" s="1491"/>
      <c r="S69" s="1491"/>
      <c r="T69" s="1491"/>
      <c r="U69" s="1491"/>
      <c r="V69" s="1491"/>
      <c r="W69" s="1491"/>
      <c r="X69" s="1491"/>
      <c r="Y69" s="1491"/>
      <c r="Z69" s="1491"/>
      <c r="AA69" s="1491"/>
      <c r="AB69" s="1491"/>
    </row>
    <row r="70" spans="1:28" ht="6" customHeight="1">
      <c r="A70" s="7"/>
      <c r="B70" s="3"/>
      <c r="C70" s="3"/>
      <c r="D70" s="3"/>
      <c r="E70" s="3"/>
      <c r="F70" s="3"/>
      <c r="G70" s="1491"/>
      <c r="H70" s="1491"/>
      <c r="I70" s="1491"/>
      <c r="J70" s="1491"/>
      <c r="K70" s="1491"/>
      <c r="L70" s="1491"/>
      <c r="M70" s="1491"/>
      <c r="N70" s="1491"/>
      <c r="O70" s="1491"/>
      <c r="P70" s="1491"/>
      <c r="Q70" s="1491"/>
      <c r="R70" s="1491"/>
      <c r="S70" s="1491"/>
      <c r="T70" s="1491"/>
      <c r="U70" s="1491"/>
      <c r="V70" s="1491"/>
      <c r="W70" s="1491"/>
      <c r="X70" s="1491"/>
      <c r="Y70" s="1491"/>
      <c r="Z70" s="1491"/>
      <c r="AA70" s="1491"/>
      <c r="AB70" s="1491"/>
    </row>
    <row r="71" spans="1:28" ht="18" customHeight="1">
      <c r="A71" s="6"/>
      <c r="B71" s="3" t="s">
        <v>430</v>
      </c>
      <c r="C71" s="3"/>
      <c r="D71" s="3"/>
      <c r="E71" s="3"/>
      <c r="F71" s="3"/>
      <c r="G71" s="3"/>
      <c r="H71" s="3"/>
      <c r="I71" s="3"/>
      <c r="J71" s="3"/>
      <c r="K71" s="3"/>
      <c r="L71" s="3"/>
      <c r="M71" s="3"/>
      <c r="N71" s="3"/>
      <c r="O71" s="3"/>
      <c r="P71" s="3"/>
      <c r="Q71" s="3"/>
      <c r="R71" s="3"/>
      <c r="S71" s="3"/>
      <c r="T71" s="3"/>
      <c r="U71" s="3"/>
      <c r="V71" s="3"/>
      <c r="W71" s="3"/>
      <c r="X71" s="3"/>
      <c r="Y71" s="3"/>
      <c r="Z71" s="3"/>
      <c r="AA71" s="3"/>
    </row>
    <row r="72" spans="1:28" ht="18" customHeight="1">
      <c r="A72" s="6"/>
      <c r="B72" s="3" t="s">
        <v>413</v>
      </c>
      <c r="C72" s="3"/>
      <c r="D72" s="3"/>
      <c r="E72" s="3"/>
      <c r="F72" s="3"/>
      <c r="G72" s="46" t="str">
        <f>IF(項目一覧!$C$189=0,"","("&amp;項目一覧!$C$189&amp;") 建築士  （"&amp;項目一覧!$C$190&amp;"）登録　第　 "&amp;項目一覧!$C$191&amp;"　号")</f>
        <v>() 建築士  （）登録　第　 　号</v>
      </c>
      <c r="J72" s="3"/>
      <c r="K72" s="3"/>
      <c r="L72" s="3"/>
      <c r="M72" s="3"/>
      <c r="N72" s="3"/>
      <c r="O72" s="3"/>
      <c r="P72" s="3"/>
      <c r="Q72" s="3"/>
      <c r="R72" s="3"/>
      <c r="S72" s="3"/>
      <c r="T72" s="3"/>
      <c r="U72" s="3"/>
      <c r="V72" s="3"/>
      <c r="W72" s="3"/>
      <c r="X72" s="3"/>
      <c r="Y72" s="3"/>
      <c r="Z72" s="3"/>
      <c r="AA72" s="3"/>
    </row>
    <row r="73" spans="1:28" ht="18" customHeight="1">
      <c r="A73" s="6"/>
      <c r="B73" s="3" t="s">
        <v>412</v>
      </c>
      <c r="C73" s="3"/>
      <c r="D73" s="3"/>
      <c r="E73" s="3"/>
      <c r="F73" s="3"/>
      <c r="G73" s="3" t="str">
        <f>IF(項目一覧!$C$192=0,"",項目一覧!$C$192)</f>
        <v/>
      </c>
      <c r="J73" s="3"/>
      <c r="K73" s="3"/>
      <c r="L73" s="3"/>
      <c r="M73" s="3"/>
      <c r="N73" s="3"/>
      <c r="O73" s="3"/>
      <c r="P73" s="3"/>
      <c r="Q73" s="3"/>
      <c r="R73" s="3"/>
      <c r="S73" s="3"/>
      <c r="T73" s="3"/>
      <c r="U73" s="3"/>
      <c r="V73" s="3"/>
      <c r="W73" s="3"/>
      <c r="X73" s="3"/>
      <c r="Y73" s="3"/>
      <c r="Z73" s="3"/>
      <c r="AA73" s="3"/>
    </row>
    <row r="74" spans="1:28" ht="18" customHeight="1">
      <c r="A74" s="7"/>
      <c r="B74" s="3" t="s">
        <v>411</v>
      </c>
      <c r="C74" s="3"/>
      <c r="D74" s="3"/>
      <c r="E74" s="3"/>
      <c r="F74" s="3"/>
      <c r="G74" s="3" t="str">
        <f>IF(項目一覧!$C$194=0,"","("&amp;項目一覧!$C$194&amp;") 建築士事務所  （"&amp;項目一覧!$C$195&amp;"）知事登録　第　 "&amp;項目一覧!$C$196&amp;"　号")</f>
        <v>() 建築士事務所  （）知事登録　第　 　号</v>
      </c>
      <c r="H74" s="187"/>
    </row>
    <row r="75" spans="1:28" ht="18" customHeight="1">
      <c r="A75" s="7"/>
      <c r="B75" s="3"/>
      <c r="C75" s="3"/>
      <c r="D75" s="3"/>
      <c r="E75" s="3"/>
      <c r="F75" s="3"/>
      <c r="G75" s="3" t="str">
        <f>IF(項目一覧!$C$197=0,"",項目一覧!$C$197)</f>
        <v/>
      </c>
      <c r="J75" s="3"/>
      <c r="K75" s="3"/>
      <c r="L75" s="3"/>
      <c r="M75" s="3"/>
      <c r="N75" s="3"/>
      <c r="O75" s="3"/>
      <c r="P75" s="3"/>
      <c r="Q75" s="3"/>
      <c r="R75" s="3"/>
      <c r="S75" s="3"/>
      <c r="T75" s="3"/>
      <c r="U75" s="3"/>
      <c r="V75" s="3"/>
      <c r="W75" s="3"/>
      <c r="X75" s="3"/>
      <c r="Y75" s="3"/>
      <c r="Z75" s="3"/>
      <c r="AA75" s="3"/>
    </row>
    <row r="76" spans="1:28" ht="18" customHeight="1">
      <c r="A76" s="7"/>
      <c r="B76" s="3" t="s">
        <v>410</v>
      </c>
      <c r="C76" s="3"/>
      <c r="D76" s="3"/>
      <c r="E76" s="3"/>
      <c r="F76" s="3"/>
      <c r="G76" s="3" t="str">
        <f>IF(項目一覧!$C$198=0,"",項目一覧!$C$198)</f>
        <v/>
      </c>
      <c r="J76" s="3"/>
      <c r="K76" s="3"/>
      <c r="L76" s="3"/>
      <c r="M76" s="3"/>
      <c r="N76" s="3"/>
      <c r="O76" s="3"/>
      <c r="P76" s="3"/>
      <c r="Q76" s="3"/>
      <c r="R76" s="3"/>
      <c r="S76" s="3"/>
      <c r="T76" s="3"/>
      <c r="U76" s="3"/>
      <c r="V76" s="3"/>
      <c r="W76" s="3"/>
      <c r="X76" s="3"/>
      <c r="Y76" s="3"/>
      <c r="Z76" s="3"/>
      <c r="AA76" s="3"/>
    </row>
    <row r="77" spans="1:28" ht="18" customHeight="1">
      <c r="A77" s="7"/>
      <c r="B77" s="3" t="s">
        <v>409</v>
      </c>
      <c r="C77" s="3"/>
      <c r="D77" s="3"/>
      <c r="E77" s="3"/>
      <c r="F77" s="3"/>
      <c r="G77" s="1797" t="str">
        <f>IF(項目一覧!$C$199=0,"",項目一覧!$C$199)</f>
        <v/>
      </c>
      <c r="H77" s="1798"/>
      <c r="I77" s="1798"/>
      <c r="J77" s="1798"/>
      <c r="K77" s="1798"/>
      <c r="L77" s="1798"/>
      <c r="M77" s="1798"/>
      <c r="N77" s="1798"/>
      <c r="O77" s="1798"/>
      <c r="P77" s="1798"/>
      <c r="Q77" s="1798"/>
      <c r="R77" s="1798"/>
      <c r="S77" s="1798"/>
      <c r="T77" s="1798"/>
      <c r="U77" s="1798"/>
      <c r="V77" s="1798"/>
      <c r="W77" s="1798"/>
      <c r="X77" s="1798"/>
      <c r="Y77" s="1798"/>
      <c r="Z77" s="1798"/>
      <c r="AA77" s="1798"/>
      <c r="AB77" s="1798"/>
    </row>
    <row r="78" spans="1:28" ht="18" customHeight="1">
      <c r="A78" s="7"/>
      <c r="B78" s="3" t="s">
        <v>408</v>
      </c>
      <c r="C78" s="3"/>
      <c r="D78" s="3"/>
      <c r="E78" s="3"/>
      <c r="F78" s="3"/>
      <c r="G78" s="3" t="str">
        <f>IF(項目一覧!$C$200=0,"",項目一覧!$C$200)</f>
        <v/>
      </c>
      <c r="J78" s="3"/>
      <c r="K78" s="3"/>
      <c r="L78" s="3"/>
      <c r="M78" s="3"/>
      <c r="N78" s="3"/>
      <c r="O78" s="3"/>
      <c r="P78" s="3"/>
      <c r="Q78" s="3"/>
      <c r="R78" s="3"/>
      <c r="S78" s="3"/>
      <c r="T78" s="3"/>
      <c r="U78" s="3"/>
      <c r="V78" s="3"/>
      <c r="W78" s="3"/>
      <c r="X78" s="3"/>
      <c r="Y78" s="3"/>
      <c r="Z78" s="3"/>
      <c r="AA78" s="3"/>
    </row>
    <row r="79" spans="1:28" ht="18" customHeight="1">
      <c r="A79" s="7"/>
      <c r="B79" s="34" t="s">
        <v>743</v>
      </c>
      <c r="C79" s="3"/>
      <c r="D79" s="3"/>
      <c r="E79" s="3"/>
      <c r="F79" s="3"/>
      <c r="G79" s="1491" t="str">
        <f>IF(項目一覧!$C$202=0,"",項目一覧!$C$202)</f>
        <v/>
      </c>
      <c r="H79" s="1491"/>
      <c r="I79" s="1491"/>
      <c r="J79" s="1491"/>
      <c r="K79" s="1491"/>
      <c r="L79" s="1491"/>
      <c r="M79" s="1491"/>
      <c r="N79" s="1491"/>
      <c r="O79" s="1491"/>
      <c r="P79" s="1491"/>
      <c r="Q79" s="1491"/>
      <c r="R79" s="1491"/>
      <c r="S79" s="1491"/>
      <c r="T79" s="1491"/>
      <c r="U79" s="1491"/>
      <c r="V79" s="1491"/>
      <c r="W79" s="1491"/>
      <c r="X79" s="1491"/>
      <c r="Y79" s="1491"/>
      <c r="Z79" s="1491"/>
      <c r="AA79" s="1491"/>
      <c r="AB79" s="1491"/>
    </row>
    <row r="80" spans="1:28" ht="9.75" customHeight="1">
      <c r="A80" s="6"/>
      <c r="B80" s="3"/>
      <c r="C80" s="3"/>
      <c r="D80" s="3"/>
      <c r="E80" s="3"/>
      <c r="F80" s="3"/>
      <c r="G80" s="1491"/>
      <c r="H80" s="1491"/>
      <c r="I80" s="1491"/>
      <c r="J80" s="1491"/>
      <c r="K80" s="1491"/>
      <c r="L80" s="1491"/>
      <c r="M80" s="1491"/>
      <c r="N80" s="1491"/>
      <c r="O80" s="1491"/>
      <c r="P80" s="1491"/>
      <c r="Q80" s="1491"/>
      <c r="R80" s="1491"/>
      <c r="S80" s="1491"/>
      <c r="T80" s="1491"/>
      <c r="U80" s="1491"/>
      <c r="V80" s="1491"/>
      <c r="W80" s="1491"/>
      <c r="X80" s="1491"/>
      <c r="Y80" s="1491"/>
      <c r="Z80" s="1491"/>
      <c r="AA80" s="1491"/>
      <c r="AB80" s="1491"/>
    </row>
    <row r="81" spans="1:34" ht="18" customHeight="1">
      <c r="A81" s="6"/>
      <c r="B81" s="3" t="s">
        <v>413</v>
      </c>
      <c r="C81" s="3"/>
      <c r="D81" s="3"/>
      <c r="E81" s="3"/>
      <c r="F81" s="3"/>
      <c r="G81" s="46" t="str">
        <f>IF(項目一覧!$C$203=0,"","("&amp;項目一覧!$C$203&amp;") 建築士  （"&amp;項目一覧!$C$204&amp;"）登録　第　 "&amp;項目一覧!$C$205&amp;"　号")</f>
        <v>() 建築士  （）登録　第　 　号</v>
      </c>
      <c r="J81" s="3"/>
      <c r="K81" s="3"/>
      <c r="L81" s="3"/>
      <c r="M81" s="3"/>
      <c r="N81" s="3"/>
      <c r="O81" s="3"/>
      <c r="P81" s="3"/>
      <c r="Q81" s="3"/>
      <c r="R81" s="3"/>
      <c r="S81" s="3"/>
      <c r="T81" s="3"/>
      <c r="U81" s="3"/>
      <c r="V81" s="3"/>
      <c r="W81" s="3"/>
      <c r="X81" s="3"/>
      <c r="Y81" s="3"/>
      <c r="Z81" s="3"/>
      <c r="AA81" s="3"/>
    </row>
    <row r="82" spans="1:34" ht="18" customHeight="1">
      <c r="A82" s="6"/>
      <c r="B82" s="3" t="s">
        <v>412</v>
      </c>
      <c r="C82" s="3"/>
      <c r="D82" s="3"/>
      <c r="E82" s="3"/>
      <c r="F82" s="3"/>
      <c r="G82" s="3" t="str">
        <f>IF(項目一覧!$C$206=0,"",項目一覧!$C$206)</f>
        <v/>
      </c>
      <c r="J82" s="3"/>
      <c r="K82" s="3"/>
      <c r="L82" s="3"/>
      <c r="M82" s="3"/>
      <c r="N82" s="3"/>
      <c r="O82" s="3"/>
      <c r="P82" s="3"/>
      <c r="Q82" s="3"/>
      <c r="R82" s="3"/>
      <c r="S82" s="3"/>
      <c r="T82" s="3"/>
      <c r="U82" s="3"/>
      <c r="V82" s="3"/>
      <c r="W82" s="3"/>
      <c r="X82" s="3"/>
      <c r="Y82" s="3"/>
      <c r="Z82" s="3"/>
      <c r="AA82" s="3"/>
    </row>
    <row r="83" spans="1:34" ht="18" customHeight="1">
      <c r="A83" s="7"/>
      <c r="B83" s="3" t="s">
        <v>411</v>
      </c>
      <c r="C83" s="3"/>
      <c r="D83" s="3"/>
      <c r="E83" s="3"/>
      <c r="F83" s="3"/>
      <c r="G83" s="187" t="str">
        <f>IF(項目一覧!$C$208=0,"","("&amp;項目一覧!$C$208&amp;") 建築士事務所  （"&amp;項目一覧!$C$209&amp;"）知事登録　第　 "&amp;項目一覧!$C$210&amp;"　号")</f>
        <v>() 建築士事務所  （）知事登録　第　 　号</v>
      </c>
    </row>
    <row r="84" spans="1:34" ht="18" customHeight="1">
      <c r="A84" s="7"/>
      <c r="B84" s="3"/>
      <c r="C84" s="3"/>
      <c r="D84" s="3"/>
      <c r="E84" s="3"/>
      <c r="F84" s="3"/>
      <c r="G84" s="3" t="str">
        <f>IF(項目一覧!$C$211=0,"",項目一覧!$C$211)</f>
        <v/>
      </c>
      <c r="J84" s="3"/>
      <c r="K84" s="3"/>
      <c r="L84" s="3"/>
      <c r="M84" s="3"/>
      <c r="N84" s="3"/>
      <c r="O84" s="3"/>
      <c r="P84" s="3"/>
      <c r="Q84" s="3"/>
      <c r="R84" s="3"/>
      <c r="S84" s="3"/>
      <c r="T84" s="3"/>
      <c r="U84" s="3"/>
      <c r="V84" s="3"/>
      <c r="W84" s="3"/>
      <c r="X84" s="3"/>
      <c r="Y84" s="3"/>
      <c r="Z84" s="3"/>
      <c r="AA84" s="3"/>
    </row>
    <row r="85" spans="1:34" ht="18" customHeight="1">
      <c r="A85" s="7"/>
      <c r="B85" s="3" t="s">
        <v>410</v>
      </c>
      <c r="C85" s="3"/>
      <c r="D85" s="3"/>
      <c r="E85" s="3"/>
      <c r="F85" s="3"/>
      <c r="G85" s="3" t="str">
        <f>IF(項目一覧!$C$212=0,"",項目一覧!$C$212)</f>
        <v/>
      </c>
      <c r="J85" s="3"/>
      <c r="K85" s="3"/>
      <c r="L85" s="3"/>
      <c r="M85" s="3"/>
      <c r="N85" s="3"/>
      <c r="O85" s="3"/>
      <c r="P85" s="3"/>
      <c r="Q85" s="3"/>
      <c r="R85" s="3"/>
      <c r="S85" s="3"/>
      <c r="T85" s="3"/>
      <c r="U85" s="3"/>
      <c r="V85" s="3"/>
      <c r="W85" s="3"/>
      <c r="X85" s="3"/>
      <c r="Y85" s="3"/>
      <c r="Z85" s="3"/>
      <c r="AA85" s="3"/>
    </row>
    <row r="86" spans="1:34" ht="18" customHeight="1">
      <c r="A86" s="7"/>
      <c r="B86" s="3" t="s">
        <v>409</v>
      </c>
      <c r="C86" s="3"/>
      <c r="D86" s="3"/>
      <c r="E86" s="3"/>
      <c r="F86" s="3"/>
      <c r="G86" s="1797" t="str">
        <f>IF(項目一覧!$C$213=0,"",項目一覧!$C$213)</f>
        <v/>
      </c>
      <c r="H86" s="1798"/>
      <c r="I86" s="1798"/>
      <c r="J86" s="1798"/>
      <c r="K86" s="1798"/>
      <c r="L86" s="1798"/>
      <c r="M86" s="1798"/>
      <c r="N86" s="1798"/>
      <c r="O86" s="1798"/>
      <c r="P86" s="1798"/>
      <c r="Q86" s="1798"/>
      <c r="R86" s="1798"/>
      <c r="S86" s="1798"/>
      <c r="T86" s="1798"/>
      <c r="U86" s="1798"/>
      <c r="V86" s="1798"/>
      <c r="W86" s="1798"/>
      <c r="X86" s="1798"/>
      <c r="Y86" s="1798"/>
      <c r="Z86" s="1798"/>
      <c r="AA86" s="1798"/>
      <c r="AB86" s="1798"/>
    </row>
    <row r="87" spans="1:34" ht="18" customHeight="1">
      <c r="A87" s="7"/>
      <c r="B87" s="3" t="s">
        <v>408</v>
      </c>
      <c r="C87" s="3"/>
      <c r="D87" s="3"/>
      <c r="E87" s="3"/>
      <c r="F87" s="3"/>
      <c r="G87" s="3" t="str">
        <f>IF(項目一覧!$C$214=0,"",項目一覧!$C$214)</f>
        <v/>
      </c>
      <c r="J87" s="3"/>
      <c r="K87" s="3"/>
      <c r="L87" s="3"/>
      <c r="M87" s="3"/>
      <c r="N87" s="3"/>
      <c r="O87" s="3"/>
      <c r="P87" s="3"/>
      <c r="Q87" s="3"/>
      <c r="R87" s="3"/>
      <c r="S87" s="3"/>
      <c r="T87" s="3"/>
      <c r="U87" s="3"/>
      <c r="V87" s="3"/>
      <c r="W87" s="3"/>
      <c r="X87" s="3"/>
      <c r="Y87" s="3"/>
      <c r="Z87" s="3"/>
      <c r="AA87" s="3"/>
    </row>
    <row r="88" spans="1:34" ht="18" customHeight="1">
      <c r="A88" s="7"/>
      <c r="B88" s="34" t="s">
        <v>743</v>
      </c>
      <c r="C88" s="3"/>
      <c r="D88" s="3"/>
      <c r="E88" s="3"/>
      <c r="F88" s="3"/>
      <c r="G88" s="1491" t="str">
        <f>IF(項目一覧!$C$216=0,"",項目一覧!$C$216)</f>
        <v/>
      </c>
      <c r="H88" s="1491"/>
      <c r="I88" s="1491"/>
      <c r="J88" s="1491"/>
      <c r="K88" s="1491"/>
      <c r="L88" s="1491"/>
      <c r="M88" s="1491"/>
      <c r="N88" s="1491"/>
      <c r="O88" s="1491"/>
      <c r="P88" s="1491"/>
      <c r="Q88" s="1491"/>
      <c r="R88" s="1491"/>
      <c r="S88" s="1491"/>
      <c r="T88" s="1491"/>
      <c r="U88" s="1491"/>
      <c r="V88" s="1491"/>
      <c r="W88" s="1491"/>
      <c r="X88" s="1491"/>
      <c r="Y88" s="1491"/>
      <c r="Z88" s="1491"/>
      <c r="AA88" s="1491"/>
      <c r="AB88" s="1491"/>
      <c r="AC88" s="190"/>
      <c r="AE88" s="190"/>
      <c r="AF88" s="190"/>
      <c r="AG88" s="190"/>
      <c r="AH88" s="190"/>
    </row>
    <row r="89" spans="1:34" ht="8.25" customHeight="1">
      <c r="A89" s="6"/>
      <c r="B89" s="3"/>
      <c r="C89" s="3"/>
      <c r="D89" s="3"/>
      <c r="E89" s="3"/>
      <c r="F89" s="3"/>
      <c r="G89" s="1491"/>
      <c r="H89" s="1491"/>
      <c r="I89" s="1491"/>
      <c r="J89" s="1491"/>
      <c r="K89" s="1491"/>
      <c r="L89" s="1491"/>
      <c r="M89" s="1491"/>
      <c r="N89" s="1491"/>
      <c r="O89" s="1491"/>
      <c r="P89" s="1491"/>
      <c r="Q89" s="1491"/>
      <c r="R89" s="1491"/>
      <c r="S89" s="1491"/>
      <c r="T89" s="1491"/>
      <c r="U89" s="1491"/>
      <c r="V89" s="1491"/>
      <c r="W89" s="1491"/>
      <c r="X89" s="1491"/>
      <c r="Y89" s="1491"/>
      <c r="Z89" s="1491"/>
      <c r="AA89" s="1491"/>
      <c r="AB89" s="1491"/>
    </row>
    <row r="90" spans="1:34" ht="18" customHeight="1">
      <c r="A90" s="6"/>
      <c r="B90" s="3" t="s">
        <v>413</v>
      </c>
      <c r="C90" s="3"/>
      <c r="D90" s="3"/>
      <c r="E90" s="3"/>
      <c r="F90" s="3"/>
      <c r="G90" s="46" t="str">
        <f>IF(項目一覧!$C$217=0,"","("&amp;項目一覧!$C$217&amp;") 建築士  （"&amp;項目一覧!$C$218&amp;"）登録　第　 "&amp;項目一覧!$C$219&amp;"　号")</f>
        <v>() 建築士  （）登録　第　 　号</v>
      </c>
      <c r="J90" s="3"/>
      <c r="K90" s="3"/>
      <c r="L90" s="3"/>
      <c r="M90" s="3"/>
      <c r="N90" s="3"/>
      <c r="O90" s="3"/>
      <c r="P90" s="3"/>
      <c r="Q90" s="3"/>
      <c r="R90" s="3"/>
      <c r="S90" s="3"/>
      <c r="T90" s="3"/>
      <c r="U90" s="3"/>
      <c r="V90" s="3"/>
      <c r="W90" s="3"/>
      <c r="X90" s="3"/>
      <c r="Y90" s="3"/>
      <c r="Z90" s="3"/>
      <c r="AA90" s="3"/>
    </row>
    <row r="91" spans="1:34" ht="18" customHeight="1">
      <c r="A91" s="6"/>
      <c r="B91" s="3" t="s">
        <v>412</v>
      </c>
      <c r="C91" s="3"/>
      <c r="D91" s="3"/>
      <c r="E91" s="3"/>
      <c r="F91" s="3"/>
      <c r="G91" s="3" t="str">
        <f>IF(項目一覧!$C$220=0,"",項目一覧!$C$220)</f>
        <v/>
      </c>
      <c r="J91" s="3"/>
      <c r="K91" s="3"/>
      <c r="L91" s="3"/>
      <c r="M91" s="3"/>
      <c r="N91" s="3"/>
      <c r="O91" s="3"/>
      <c r="P91" s="3"/>
      <c r="Q91" s="3"/>
      <c r="R91" s="3"/>
      <c r="S91" s="3"/>
      <c r="T91" s="3"/>
      <c r="U91" s="3"/>
      <c r="V91" s="3"/>
      <c r="W91" s="3"/>
      <c r="X91" s="3"/>
      <c r="Y91" s="3"/>
      <c r="Z91" s="3"/>
      <c r="AA91" s="3"/>
    </row>
    <row r="92" spans="1:34" ht="18" customHeight="1">
      <c r="A92" s="7"/>
      <c r="B92" s="3" t="s">
        <v>411</v>
      </c>
      <c r="C92" s="3"/>
      <c r="D92" s="3"/>
      <c r="E92" s="3"/>
      <c r="F92" s="3"/>
      <c r="G92" s="187" t="str">
        <f>IF(項目一覧!$C$222=0,"","("&amp;項目一覧!$C$222&amp;") 建築士事務所  （"&amp;項目一覧!$C$223&amp;"）知事登録　第　 "&amp;項目一覧!$C$224&amp;"　号")</f>
        <v>() 建築士事務所  （）知事登録　第　 　号</v>
      </c>
    </row>
    <row r="93" spans="1:34" ht="18" customHeight="1">
      <c r="A93" s="7"/>
      <c r="B93" s="3"/>
      <c r="C93" s="3"/>
      <c r="D93" s="3"/>
      <c r="E93" s="3"/>
      <c r="F93" s="3"/>
      <c r="G93" s="3" t="str">
        <f>IF(項目一覧!$C$225=0,"",項目一覧!$C$225)</f>
        <v/>
      </c>
      <c r="J93" s="3"/>
      <c r="K93" s="3"/>
      <c r="L93" s="3"/>
      <c r="M93" s="3"/>
      <c r="N93" s="3"/>
      <c r="O93" s="3"/>
      <c r="P93" s="3"/>
      <c r="Q93" s="3"/>
      <c r="R93" s="3"/>
      <c r="S93" s="3"/>
      <c r="T93" s="3"/>
      <c r="U93" s="3"/>
      <c r="V93" s="3"/>
      <c r="W93" s="3"/>
      <c r="X93" s="3"/>
      <c r="Y93" s="3"/>
      <c r="Z93" s="3"/>
      <c r="AA93" s="3"/>
    </row>
    <row r="94" spans="1:34" ht="18" customHeight="1">
      <c r="A94" s="7"/>
      <c r="B94" s="3" t="s">
        <v>410</v>
      </c>
      <c r="C94" s="3"/>
      <c r="D94" s="3"/>
      <c r="E94" s="3"/>
      <c r="F94" s="3"/>
      <c r="G94" s="3" t="str">
        <f>IF(項目一覧!$C$226=0,"",項目一覧!$C$226)</f>
        <v/>
      </c>
      <c r="J94" s="3"/>
      <c r="K94" s="3"/>
      <c r="L94" s="3"/>
      <c r="M94" s="3"/>
      <c r="N94" s="3"/>
      <c r="O94" s="3"/>
      <c r="P94" s="3"/>
      <c r="Q94" s="3"/>
      <c r="R94" s="3"/>
      <c r="S94" s="3"/>
      <c r="T94" s="3"/>
      <c r="U94" s="3"/>
      <c r="V94" s="3"/>
      <c r="W94" s="3"/>
      <c r="X94" s="3"/>
      <c r="Y94" s="3"/>
      <c r="Z94" s="3"/>
      <c r="AA94" s="3"/>
    </row>
    <row r="95" spans="1:34" ht="18" customHeight="1">
      <c r="A95" s="7"/>
      <c r="B95" s="3" t="s">
        <v>409</v>
      </c>
      <c r="C95" s="3"/>
      <c r="D95" s="3"/>
      <c r="E95" s="3"/>
      <c r="F95" s="3"/>
      <c r="G95" s="1797" t="str">
        <f>IF(項目一覧!$C$227=0,"",項目一覧!$C$227)</f>
        <v/>
      </c>
      <c r="H95" s="1798"/>
      <c r="I95" s="1798"/>
      <c r="J95" s="1798"/>
      <c r="K95" s="1798"/>
      <c r="L95" s="1798"/>
      <c r="M95" s="1798"/>
      <c r="N95" s="1798"/>
      <c r="O95" s="1798"/>
      <c r="P95" s="1798"/>
      <c r="Q95" s="1798"/>
      <c r="R95" s="1798"/>
      <c r="S95" s="1798"/>
      <c r="T95" s="1798"/>
      <c r="U95" s="1798"/>
      <c r="V95" s="1798"/>
      <c r="W95" s="1798"/>
      <c r="X95" s="1798"/>
      <c r="Y95" s="1798"/>
      <c r="Z95" s="1798"/>
      <c r="AA95" s="1798"/>
      <c r="AB95" s="1798"/>
    </row>
    <row r="96" spans="1:34" ht="18" customHeight="1">
      <c r="A96" s="7"/>
      <c r="B96" s="3" t="s">
        <v>408</v>
      </c>
      <c r="C96" s="3"/>
      <c r="D96" s="3"/>
      <c r="E96" s="3"/>
      <c r="F96" s="3"/>
      <c r="G96" s="3" t="str">
        <f>IF(項目一覧!$C$228=0,"",項目一覧!$C$228)</f>
        <v/>
      </c>
      <c r="J96" s="3"/>
      <c r="K96" s="3"/>
      <c r="L96" s="3"/>
      <c r="M96" s="3"/>
      <c r="N96" s="3"/>
      <c r="O96" s="3"/>
      <c r="P96" s="3"/>
      <c r="Q96" s="3"/>
      <c r="R96" s="3"/>
      <c r="S96" s="3"/>
      <c r="T96" s="3"/>
      <c r="U96" s="3"/>
      <c r="V96" s="3"/>
      <c r="W96" s="3"/>
      <c r="X96" s="3"/>
      <c r="Y96" s="3"/>
      <c r="Z96" s="3"/>
      <c r="AA96" s="3"/>
    </row>
    <row r="97" spans="1:30" ht="18" customHeight="1">
      <c r="A97" s="7"/>
      <c r="B97" s="34" t="s">
        <v>743</v>
      </c>
      <c r="C97" s="3"/>
      <c r="D97" s="3"/>
      <c r="E97" s="3"/>
      <c r="F97" s="3"/>
      <c r="G97" s="1491" t="str">
        <f>IF(項目一覧!$C$230=0,"",項目一覧!$C$230)</f>
        <v/>
      </c>
      <c r="H97" s="1491"/>
      <c r="I97" s="1491"/>
      <c r="J97" s="1491"/>
      <c r="K97" s="1491"/>
      <c r="L97" s="1491"/>
      <c r="M97" s="1491"/>
      <c r="N97" s="1491"/>
      <c r="O97" s="1491"/>
      <c r="P97" s="1491"/>
      <c r="Q97" s="1491"/>
      <c r="R97" s="1491"/>
      <c r="S97" s="1491"/>
      <c r="T97" s="1491"/>
      <c r="U97" s="1491"/>
      <c r="V97" s="1491"/>
      <c r="W97" s="1491"/>
      <c r="X97" s="1491"/>
      <c r="Y97" s="1491"/>
      <c r="Z97" s="1491"/>
      <c r="AA97" s="1491"/>
      <c r="AB97" s="1491"/>
    </row>
    <row r="98" spans="1:30" ht="7.5" customHeight="1">
      <c r="A98" s="31"/>
      <c r="B98" s="15"/>
      <c r="C98" s="15"/>
      <c r="D98" s="15"/>
      <c r="E98" s="15"/>
      <c r="F98" s="15"/>
      <c r="G98" s="1492"/>
      <c r="H98" s="1492"/>
      <c r="I98" s="1492"/>
      <c r="J98" s="1492"/>
      <c r="K98" s="1492"/>
      <c r="L98" s="1492"/>
      <c r="M98" s="1492"/>
      <c r="N98" s="1492"/>
      <c r="O98" s="1492"/>
      <c r="P98" s="1492"/>
      <c r="Q98" s="1492"/>
      <c r="R98" s="1492"/>
      <c r="S98" s="1492"/>
      <c r="T98" s="1492"/>
      <c r="U98" s="1492"/>
      <c r="V98" s="1492"/>
      <c r="W98" s="1492"/>
      <c r="X98" s="1492"/>
      <c r="Y98" s="1492"/>
      <c r="Z98" s="1492"/>
      <c r="AA98" s="1492"/>
      <c r="AB98" s="1492"/>
    </row>
    <row r="99" spans="1:30" ht="15.75" customHeight="1">
      <c r="A99" s="17" t="s">
        <v>111</v>
      </c>
      <c r="B99" s="16" t="s">
        <v>742</v>
      </c>
      <c r="C99" s="16"/>
      <c r="D99" s="16"/>
      <c r="E99" s="16"/>
      <c r="F99" s="16"/>
      <c r="G99" s="16"/>
      <c r="H99" s="50"/>
      <c r="I99" s="50"/>
      <c r="J99" s="16"/>
      <c r="K99" s="16"/>
      <c r="L99" s="16"/>
      <c r="M99" s="16"/>
      <c r="N99" s="16"/>
      <c r="O99" s="16"/>
      <c r="P99" s="16"/>
      <c r="Q99" s="16"/>
      <c r="R99" s="16"/>
      <c r="S99" s="16"/>
      <c r="T99" s="16"/>
      <c r="U99" s="16"/>
      <c r="V99" s="16"/>
      <c r="W99" s="16"/>
      <c r="X99" s="16"/>
      <c r="Y99" s="16"/>
      <c r="Z99" s="16"/>
      <c r="AA99" s="16"/>
      <c r="AB99" s="50"/>
    </row>
    <row r="100" spans="1:30" ht="15.75" customHeight="1">
      <c r="A100" s="7"/>
      <c r="B100" s="3" t="s">
        <v>405</v>
      </c>
      <c r="C100" s="3"/>
      <c r="D100" s="3"/>
      <c r="E100" s="3"/>
      <c r="F100" s="3"/>
      <c r="G100" s="3" t="str">
        <f>IF(項目一覧!$C$55=0,"",項目一覧!$C$55)</f>
        <v/>
      </c>
      <c r="J100" s="3"/>
      <c r="K100" s="3"/>
      <c r="L100" s="3"/>
      <c r="M100" s="3"/>
      <c r="N100" s="3"/>
      <c r="O100" s="3"/>
      <c r="P100" s="3"/>
      <c r="Q100" s="3"/>
      <c r="R100" s="3"/>
      <c r="S100" s="3"/>
      <c r="T100" s="3"/>
      <c r="U100" s="3"/>
      <c r="V100" s="3"/>
      <c r="W100" s="3"/>
      <c r="X100" s="3"/>
      <c r="Y100" s="3"/>
      <c r="Z100" s="3"/>
      <c r="AA100" s="3"/>
    </row>
    <row r="101" spans="1:30" ht="15.75" customHeight="1">
      <c r="A101" s="7"/>
      <c r="B101" s="3" t="s">
        <v>404</v>
      </c>
      <c r="C101" s="3"/>
      <c r="D101" s="3"/>
      <c r="E101" s="3"/>
      <c r="F101" s="3"/>
      <c r="G101" s="187" t="str">
        <f>IF(項目一覧!$C$56=0,"","建設業の許可   ("&amp;項目一覧!$C$56&amp;")  第  （"&amp;項目一覧!$C$57&amp;"）　　 "&amp;項目一覧!$C$58&amp;"　号")</f>
        <v>建設業の許可   ()  第  （）　　 　号</v>
      </c>
      <c r="J101" s="3"/>
      <c r="K101" s="3"/>
      <c r="L101" s="3"/>
      <c r="M101" s="3"/>
      <c r="N101" s="3"/>
      <c r="O101" s="3"/>
      <c r="P101" s="3"/>
      <c r="Q101" s="3"/>
      <c r="R101" s="3"/>
      <c r="S101" s="3"/>
      <c r="T101" s="3"/>
      <c r="U101" s="3"/>
      <c r="V101" s="3"/>
      <c r="W101" s="3"/>
      <c r="X101" s="3"/>
      <c r="Y101" s="3"/>
      <c r="Z101" s="3"/>
      <c r="AA101" s="3"/>
    </row>
    <row r="102" spans="1:30" ht="15.75" customHeight="1">
      <c r="A102" s="7"/>
      <c r="B102" s="3"/>
      <c r="C102" s="3"/>
      <c r="D102" s="3"/>
      <c r="E102" s="3"/>
      <c r="F102" s="3"/>
      <c r="G102" s="3" t="str">
        <f>IF(項目一覧!$C$59=0,"",項目一覧!$C$59)</f>
        <v/>
      </c>
      <c r="J102" s="3"/>
      <c r="K102" s="3"/>
      <c r="L102" s="3"/>
      <c r="M102" s="3"/>
      <c r="N102" s="3"/>
      <c r="O102" s="3"/>
      <c r="P102" s="3"/>
      <c r="Q102" s="3"/>
      <c r="R102" s="3"/>
      <c r="S102" s="3"/>
      <c r="T102" s="3"/>
      <c r="U102" s="3"/>
      <c r="V102" s="3"/>
      <c r="W102" s="3"/>
      <c r="X102" s="3"/>
      <c r="Y102" s="3"/>
      <c r="Z102" s="3"/>
      <c r="AA102" s="3"/>
    </row>
    <row r="103" spans="1:30" ht="15.75" customHeight="1">
      <c r="A103" s="7"/>
      <c r="B103" s="3" t="s">
        <v>403</v>
      </c>
      <c r="C103" s="3"/>
      <c r="D103" s="3"/>
      <c r="E103" s="3"/>
      <c r="F103" s="3"/>
      <c r="G103" s="3" t="str">
        <f>IF(項目一覧!$C$60=0,"",項目一覧!$C$60)</f>
        <v/>
      </c>
      <c r="J103" s="3"/>
      <c r="K103" s="3"/>
      <c r="L103" s="3"/>
      <c r="M103" s="3"/>
      <c r="N103" s="3"/>
      <c r="O103" s="3"/>
      <c r="P103" s="3"/>
      <c r="Q103" s="3"/>
      <c r="R103" s="3"/>
      <c r="S103" s="3"/>
      <c r="T103" s="3"/>
      <c r="U103" s="3"/>
      <c r="V103" s="3"/>
      <c r="W103" s="3"/>
      <c r="X103" s="3"/>
      <c r="Y103" s="3"/>
      <c r="Z103" s="3"/>
      <c r="AA103" s="3"/>
    </row>
    <row r="104" spans="1:30" ht="15.75" customHeight="1">
      <c r="A104" s="7"/>
      <c r="B104" s="3" t="s">
        <v>402</v>
      </c>
      <c r="C104" s="3"/>
      <c r="D104" s="3"/>
      <c r="E104" s="3"/>
      <c r="F104" s="3"/>
      <c r="G104" s="3" t="str">
        <f>IF(項目一覧!$C$61=0,"",項目一覧!$C$61)</f>
        <v/>
      </c>
      <c r="J104" s="3"/>
      <c r="K104" s="3"/>
      <c r="L104" s="3"/>
      <c r="M104" s="3"/>
      <c r="N104" s="3"/>
      <c r="O104" s="3"/>
      <c r="P104" s="3"/>
      <c r="Q104" s="3"/>
      <c r="R104" s="3"/>
      <c r="S104" s="3"/>
      <c r="T104" s="3"/>
      <c r="U104" s="3"/>
      <c r="V104" s="3"/>
      <c r="W104" s="3"/>
      <c r="X104" s="3"/>
      <c r="Y104" s="3"/>
      <c r="Z104" s="3"/>
      <c r="AA104" s="3"/>
    </row>
    <row r="105" spans="1:30" ht="15.75" customHeight="1">
      <c r="A105" s="15"/>
      <c r="B105" s="15" t="s">
        <v>401</v>
      </c>
      <c r="C105" s="15"/>
      <c r="D105" s="15"/>
      <c r="E105" s="15"/>
      <c r="F105" s="15"/>
      <c r="G105" s="15" t="str">
        <f>IF(項目一覧!$C$62=0,"",項目一覧!$C$62)</f>
        <v/>
      </c>
      <c r="H105" s="28"/>
      <c r="I105" s="28"/>
      <c r="J105" s="15"/>
      <c r="K105" s="15"/>
      <c r="L105" s="15"/>
      <c r="M105" s="15"/>
      <c r="N105" s="15"/>
      <c r="O105" s="15"/>
      <c r="P105" s="15"/>
      <c r="Q105" s="15"/>
      <c r="R105" s="15"/>
      <c r="S105" s="15"/>
      <c r="T105" s="15"/>
      <c r="U105" s="15"/>
      <c r="V105" s="15"/>
      <c r="W105" s="15"/>
      <c r="X105" s="15"/>
      <c r="Y105" s="15"/>
      <c r="Z105" s="15"/>
      <c r="AA105" s="15"/>
    </row>
    <row r="106" spans="1:30" s="84" customFormat="1" ht="15.75" customHeight="1">
      <c r="A106" s="186" t="s">
        <v>104</v>
      </c>
      <c r="B106" s="37" t="s">
        <v>800</v>
      </c>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D106" s="1"/>
    </row>
    <row r="107" spans="1:30" s="84" customFormat="1" ht="15.75" customHeight="1">
      <c r="A107" s="205"/>
      <c r="B107" s="37" t="s">
        <v>799</v>
      </c>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85"/>
      <c r="AD107" s="1"/>
    </row>
    <row r="108" spans="1:30" s="84" customFormat="1" ht="15.75" customHeight="1">
      <c r="A108" s="205"/>
      <c r="B108" s="37" t="s">
        <v>798</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85"/>
      <c r="AD108" s="1"/>
    </row>
    <row r="109" spans="1:30" s="84" customFormat="1" ht="15.75" customHeight="1">
      <c r="A109" s="205"/>
      <c r="B109" s="37" t="s">
        <v>797</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85"/>
      <c r="AD109" s="1"/>
    </row>
    <row r="110" spans="1:30" s="84" customFormat="1" ht="15.75" customHeight="1">
      <c r="A110" s="205"/>
      <c r="B110" s="37" t="s">
        <v>796</v>
      </c>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85"/>
      <c r="AD110" s="1"/>
    </row>
    <row r="111" spans="1:30" s="84" customFormat="1" ht="15.75" customHeight="1">
      <c r="A111" s="186" t="s">
        <v>104</v>
      </c>
      <c r="B111" s="89" t="s">
        <v>795</v>
      </c>
      <c r="C111" s="89"/>
      <c r="D111" s="89"/>
      <c r="E111" s="89"/>
      <c r="F111" s="89"/>
      <c r="G111" s="89"/>
      <c r="H111" s="89" t="s">
        <v>794</v>
      </c>
      <c r="I111" s="89"/>
      <c r="J111" s="89"/>
      <c r="K111" s="89"/>
      <c r="L111" s="89"/>
      <c r="M111" s="89"/>
      <c r="N111" s="89"/>
      <c r="O111" s="89"/>
      <c r="P111" s="89"/>
      <c r="Q111" s="89"/>
      <c r="R111" s="89"/>
      <c r="S111" s="89"/>
      <c r="T111" s="89"/>
      <c r="U111" s="89"/>
      <c r="V111" s="89"/>
      <c r="W111" s="89"/>
      <c r="X111" s="89"/>
      <c r="Y111" s="89"/>
      <c r="Z111" s="89"/>
      <c r="AA111" s="89"/>
      <c r="AD111" s="1"/>
    </row>
    <row r="112" spans="1:30" s="84" customFormat="1" ht="15.75" customHeight="1">
      <c r="A112" s="205"/>
      <c r="B112" s="37" t="s">
        <v>793</v>
      </c>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D112" s="1"/>
    </row>
    <row r="113" spans="1:30" s="84" customFormat="1" ht="15.75" customHeight="1">
      <c r="A113" s="205"/>
      <c r="B113" s="37" t="s">
        <v>792</v>
      </c>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D113" s="1"/>
    </row>
    <row r="114" spans="1:30" s="84" customFormat="1" ht="15.75" customHeight="1">
      <c r="A114" s="205"/>
      <c r="B114" s="37" t="s">
        <v>791</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D114" s="1"/>
    </row>
    <row r="115" spans="1:30" s="84" customFormat="1" ht="15.75" customHeight="1">
      <c r="A115" s="37"/>
      <c r="B115" s="37" t="s">
        <v>790</v>
      </c>
      <c r="C115" s="37"/>
      <c r="D115" s="37"/>
      <c r="E115" s="37"/>
      <c r="F115" s="37"/>
      <c r="G115" s="186"/>
      <c r="H115" s="37"/>
      <c r="I115" s="37"/>
      <c r="J115" s="37"/>
      <c r="K115" s="186"/>
      <c r="L115" s="37"/>
      <c r="M115" s="37"/>
      <c r="N115" s="37"/>
      <c r="O115" s="186"/>
      <c r="P115" s="37"/>
      <c r="Q115" s="37"/>
      <c r="R115" s="37"/>
      <c r="S115" s="186"/>
      <c r="T115" s="37"/>
      <c r="U115" s="37"/>
      <c r="V115" s="37"/>
      <c r="W115" s="37"/>
      <c r="X115" s="37"/>
      <c r="Y115" s="37"/>
      <c r="Z115" s="37"/>
      <c r="AA115" s="37"/>
      <c r="AD115" s="1"/>
    </row>
    <row r="116" spans="1:30" s="84" customFormat="1" ht="15.75" customHeight="1">
      <c r="A116" s="37"/>
      <c r="B116" s="37" t="s">
        <v>789</v>
      </c>
      <c r="C116" s="37"/>
      <c r="D116" s="37"/>
      <c r="E116" s="37"/>
      <c r="F116" s="37"/>
      <c r="G116" s="37"/>
      <c r="H116" s="186"/>
      <c r="I116" s="37"/>
      <c r="J116" s="37"/>
      <c r="K116" s="37"/>
      <c r="L116" s="186"/>
      <c r="M116" s="37"/>
      <c r="N116" s="37"/>
      <c r="O116" s="37"/>
      <c r="P116" s="186"/>
      <c r="Q116" s="37"/>
      <c r="R116" s="37"/>
      <c r="S116" s="37"/>
      <c r="T116" s="186"/>
      <c r="U116" s="37"/>
      <c r="V116" s="37"/>
      <c r="W116" s="37"/>
      <c r="X116" s="37"/>
      <c r="Y116" s="37"/>
      <c r="Z116" s="37"/>
      <c r="AA116" s="37"/>
      <c r="AD116" s="1"/>
    </row>
    <row r="117" spans="1:30" s="84" customFormat="1" ht="15.75" customHeight="1">
      <c r="A117" s="204"/>
      <c r="B117" s="86" t="s">
        <v>788</v>
      </c>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D117" s="1"/>
    </row>
    <row r="118" spans="1:30" s="84" customFormat="1" ht="18" customHeight="1">
      <c r="A118" s="198" t="s">
        <v>104</v>
      </c>
      <c r="B118" s="89" t="s">
        <v>787</v>
      </c>
      <c r="C118" s="197"/>
      <c r="D118" s="197"/>
      <c r="E118" s="197"/>
      <c r="F118" s="197"/>
      <c r="G118" s="197"/>
      <c r="H118" s="197"/>
      <c r="I118" s="197"/>
      <c r="J118" s="202"/>
      <c r="K118" s="201" t="s">
        <v>2930</v>
      </c>
      <c r="L118" s="200"/>
      <c r="M118" s="200"/>
      <c r="N118" s="200"/>
      <c r="O118" s="200"/>
      <c r="P118" s="200"/>
      <c r="Q118" s="202"/>
      <c r="R118" s="197"/>
      <c r="S118" s="197"/>
      <c r="T118" s="197"/>
      <c r="U118" s="197"/>
      <c r="V118" s="197"/>
      <c r="W118" s="197"/>
      <c r="X118" s="197"/>
      <c r="Y118" s="197"/>
      <c r="Z118" s="197"/>
      <c r="AA118" s="197"/>
      <c r="AD118" s="1"/>
    </row>
    <row r="119" spans="1:30" s="84" customFormat="1" ht="18" customHeight="1">
      <c r="A119" s="203" t="s">
        <v>104</v>
      </c>
      <c r="B119" s="201" t="s">
        <v>786</v>
      </c>
      <c r="C119" s="202"/>
      <c r="D119" s="202"/>
      <c r="E119" s="202"/>
      <c r="F119" s="202"/>
      <c r="G119" s="202"/>
      <c r="H119" s="202"/>
      <c r="I119" s="199"/>
      <c r="J119" s="199"/>
      <c r="K119" s="201" t="s">
        <v>2930</v>
      </c>
      <c r="L119" s="200"/>
      <c r="M119" s="200"/>
      <c r="N119" s="200"/>
      <c r="O119" s="200"/>
      <c r="P119" s="200"/>
      <c r="Q119" s="199"/>
      <c r="R119" s="199"/>
      <c r="S119" s="199"/>
      <c r="T119" s="199"/>
      <c r="U119" s="199"/>
      <c r="V119" s="199"/>
      <c r="W119" s="199"/>
      <c r="X119" s="199"/>
      <c r="Y119" s="199"/>
      <c r="Z119" s="199"/>
      <c r="AA119" s="199"/>
      <c r="AD119" s="1"/>
    </row>
    <row r="120" spans="1:30" s="84" customFormat="1" ht="15.75" customHeight="1">
      <c r="A120" s="186" t="s">
        <v>104</v>
      </c>
      <c r="B120" s="37" t="s">
        <v>784</v>
      </c>
      <c r="C120" s="91"/>
      <c r="D120" s="91"/>
      <c r="E120" s="91"/>
      <c r="F120" s="91"/>
      <c r="G120" s="91"/>
      <c r="H120" s="91"/>
      <c r="Q120" s="85"/>
      <c r="R120" s="85" t="s">
        <v>782</v>
      </c>
      <c r="S120" s="85"/>
      <c r="T120" s="85"/>
      <c r="U120" s="85"/>
      <c r="V120" s="85"/>
      <c r="AD120" s="1"/>
    </row>
    <row r="121" spans="1:30" s="84" customFormat="1" ht="15.75" customHeight="1">
      <c r="A121" s="186"/>
      <c r="B121" s="37"/>
      <c r="C121" s="37"/>
      <c r="D121" s="37" t="s">
        <v>781</v>
      </c>
      <c r="E121" s="37"/>
      <c r="F121" s="37"/>
      <c r="G121" s="37"/>
      <c r="H121" s="37" t="s">
        <v>2930</v>
      </c>
      <c r="I121" s="85"/>
      <c r="J121" s="85"/>
      <c r="K121" s="85"/>
      <c r="L121" s="85"/>
      <c r="M121" s="85"/>
      <c r="N121" s="85"/>
      <c r="O121" s="85" t="s">
        <v>73</v>
      </c>
      <c r="P121" s="1815"/>
      <c r="Q121" s="1815"/>
      <c r="R121" s="1815"/>
      <c r="S121" s="1815"/>
      <c r="T121" s="1815"/>
      <c r="U121" s="1815"/>
      <c r="V121" s="1815"/>
      <c r="W121" s="1815"/>
      <c r="X121" s="85" t="s">
        <v>105</v>
      </c>
      <c r="Y121" s="85"/>
      <c r="AD121" s="1"/>
    </row>
    <row r="122" spans="1:30" s="84" customFormat="1" ht="15.75" customHeight="1">
      <c r="A122" s="186"/>
      <c r="B122" s="37"/>
      <c r="C122" s="37"/>
      <c r="D122" s="37" t="s">
        <v>781</v>
      </c>
      <c r="E122" s="37"/>
      <c r="F122" s="37"/>
      <c r="G122" s="37"/>
      <c r="H122" s="37" t="s">
        <v>2930</v>
      </c>
      <c r="I122" s="85"/>
      <c r="J122" s="85"/>
      <c r="K122" s="85"/>
      <c r="L122" s="85"/>
      <c r="M122" s="85"/>
      <c r="N122" s="85"/>
      <c r="O122" s="85" t="s">
        <v>73</v>
      </c>
      <c r="P122" s="1814"/>
      <c r="Q122" s="1814"/>
      <c r="R122" s="1814"/>
      <c r="S122" s="1814"/>
      <c r="T122" s="1814"/>
      <c r="U122" s="1814"/>
      <c r="V122" s="1814"/>
      <c r="W122" s="1814"/>
      <c r="X122" s="85" t="s">
        <v>105</v>
      </c>
      <c r="Y122" s="85"/>
      <c r="AD122" s="1"/>
    </row>
    <row r="123" spans="1:30" s="84" customFormat="1" ht="15.75" customHeight="1">
      <c r="A123" s="198" t="s">
        <v>104</v>
      </c>
      <c r="B123" s="89" t="s">
        <v>780</v>
      </c>
      <c r="C123" s="197"/>
      <c r="D123" s="197"/>
      <c r="E123" s="197"/>
      <c r="F123" s="197"/>
      <c r="G123" s="197"/>
      <c r="H123" s="197"/>
      <c r="I123" s="196"/>
      <c r="J123" s="196"/>
      <c r="K123" s="196"/>
      <c r="L123" s="196"/>
      <c r="M123" s="196"/>
      <c r="N123" s="196"/>
      <c r="O123" s="196"/>
      <c r="P123" s="196"/>
      <c r="Q123" s="196"/>
      <c r="R123" s="196"/>
      <c r="S123" s="196"/>
      <c r="T123" s="196"/>
      <c r="U123" s="196"/>
      <c r="V123" s="196"/>
      <c r="W123" s="196"/>
      <c r="X123" s="196"/>
      <c r="Y123" s="196"/>
      <c r="Z123" s="196"/>
      <c r="AA123" s="196"/>
      <c r="AD123" s="1"/>
    </row>
    <row r="124" spans="1:30" s="84" customFormat="1" ht="15.75" customHeight="1">
      <c r="AD124" s="1"/>
    </row>
    <row r="125" spans="1:30" s="84" customFormat="1" ht="15.75" customHeight="1">
      <c r="AD125" s="1"/>
    </row>
    <row r="126" spans="1:30" s="84" customFormat="1" ht="15.9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D126" s="1"/>
    </row>
    <row r="127" spans="1:30" s="84" customFormat="1" ht="15.9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D127" s="1"/>
    </row>
    <row r="128" spans="1:30" s="84" customFormat="1" ht="15.9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D128" s="1"/>
    </row>
    <row r="129" spans="1:30" s="84" customFormat="1" ht="15.9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D129" s="1"/>
    </row>
    <row r="130" spans="1:30" s="84" customFormat="1" ht="15.9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D130" s="1"/>
    </row>
    <row r="131" spans="1:30" s="84" customFormat="1" ht="15.9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D131" s="1"/>
    </row>
    <row r="132" spans="1:30" s="84" customFormat="1" ht="15.9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D132" s="1"/>
    </row>
    <row r="133" spans="1:30" s="84" customFormat="1" ht="15.9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D133" s="1"/>
    </row>
    <row r="134" spans="1:30" s="84" customFormat="1" ht="15.9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D134" s="1"/>
    </row>
    <row r="135" spans="1:30" s="84" customFormat="1" ht="15.9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D135" s="1"/>
    </row>
    <row r="136" spans="1:30" s="84" customFormat="1" ht="15.9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D136" s="1"/>
    </row>
    <row r="137" spans="1:30" s="84" customFormat="1" ht="15.9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D137" s="1"/>
    </row>
    <row r="138" spans="1:30" s="84" customFormat="1" ht="15.9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D138" s="1"/>
    </row>
    <row r="139" spans="1:30" s="84" customFormat="1" ht="15.9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D139" s="1"/>
    </row>
    <row r="140" spans="1:30" s="84" customFormat="1" ht="15.9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D140" s="1"/>
    </row>
    <row r="141" spans="1:30" s="84" customFormat="1" ht="15.9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D141" s="1"/>
    </row>
    <row r="142" spans="1:30" s="84" customFormat="1" ht="15.9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D142" s="1"/>
    </row>
    <row r="143" spans="1:30" s="84" customFormat="1" ht="15.9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D143" s="1"/>
    </row>
    <row r="144" spans="1:30" s="84" customFormat="1" ht="15.9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D144" s="1"/>
    </row>
    <row r="145" spans="1:30" s="84" customFormat="1" ht="15.9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D145" s="1"/>
    </row>
    <row r="146" spans="1:30" s="84" customFormat="1" ht="15.95"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D146" s="1"/>
    </row>
    <row r="147" spans="1:30" s="84" customFormat="1" ht="15.95"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D147" s="1"/>
    </row>
    <row r="148" spans="1:30" s="84" customFormat="1" ht="15.95"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D148" s="1"/>
    </row>
    <row r="149" spans="1:30" s="84" customFormat="1" ht="15.95"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D149" s="1"/>
    </row>
    <row r="150" spans="1:30" s="84" customFormat="1" ht="15.95"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D150" s="1"/>
    </row>
    <row r="151" spans="1:30" s="84" customFormat="1" ht="15.95"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D151" s="1"/>
    </row>
    <row r="152" spans="1:30" s="84" customFormat="1" ht="15.95"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D152" s="1"/>
    </row>
    <row r="153" spans="1:30" s="84" customFormat="1" ht="15.95" customHeight="1">
      <c r="B153" s="85"/>
      <c r="AD153" s="1"/>
    </row>
    <row r="154" spans="1:30" s="84" customFormat="1" ht="15.95" customHeight="1">
      <c r="B154" s="85"/>
      <c r="AD154" s="1"/>
    </row>
    <row r="155" spans="1:30" s="84" customFormat="1" ht="15.95" customHeight="1">
      <c r="B155" s="85"/>
      <c r="AD155" s="1"/>
    </row>
    <row r="156" spans="1:30" s="84" customFormat="1" ht="15.95" customHeight="1">
      <c r="B156" s="85"/>
      <c r="AD156" s="1"/>
    </row>
    <row r="157" spans="1:30" s="84" customFormat="1" ht="15.95" customHeight="1">
      <c r="B157" s="85"/>
      <c r="AD157" s="1"/>
    </row>
    <row r="158" spans="1:30" s="84" customFormat="1" ht="15.95" customHeight="1">
      <c r="B158" s="85"/>
      <c r="AD158" s="1"/>
    </row>
    <row r="159" spans="1:30" s="84" customFormat="1">
      <c r="AD159" s="1"/>
    </row>
    <row r="160" spans="1:30" s="84" customFormat="1">
      <c r="A160" s="85"/>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85"/>
      <c r="Z160" s="85"/>
      <c r="AA160" s="85"/>
      <c r="AD160" s="1"/>
    </row>
    <row r="161" spans="1:30" s="84" customFormat="1">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D161" s="1"/>
    </row>
    <row r="162" spans="1:30" s="84" customFormat="1">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D162" s="1"/>
    </row>
    <row r="163" spans="1:30" s="84" customFormat="1">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D163" s="1"/>
    </row>
    <row r="164" spans="1:30" s="84" customForma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D164" s="1"/>
    </row>
    <row r="165" spans="1:30" s="84" customForma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D165" s="1"/>
    </row>
    <row r="166" spans="1:30" s="84" customForma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D166" s="1"/>
    </row>
    <row r="167" spans="1:30" s="84" customFormat="1">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D167" s="1"/>
    </row>
    <row r="168" spans="1:30" s="84" customFormat="1">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D168" s="1"/>
    </row>
    <row r="169" spans="1:30" s="84" customFormat="1">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D169" s="1"/>
    </row>
    <row r="170" spans="1:30" ht="13.5" customHeight="1">
      <c r="A170" s="6"/>
      <c r="B170" s="3"/>
      <c r="C170" s="3"/>
      <c r="D170" s="3"/>
      <c r="E170" s="3"/>
      <c r="F170" s="3"/>
      <c r="G170" s="3"/>
      <c r="H170" s="195"/>
      <c r="I170" s="195"/>
      <c r="J170" s="195"/>
      <c r="K170" s="195"/>
      <c r="L170" s="195"/>
      <c r="M170" s="195"/>
      <c r="N170" s="195"/>
      <c r="O170" s="195"/>
      <c r="P170" s="195"/>
      <c r="Q170" s="195"/>
      <c r="R170" s="195"/>
      <c r="S170" s="195"/>
      <c r="T170" s="195"/>
      <c r="U170" s="195"/>
      <c r="V170" s="195"/>
      <c r="W170" s="195"/>
      <c r="X170" s="195"/>
      <c r="Y170" s="195"/>
      <c r="Z170" s="195"/>
      <c r="AA170" s="195"/>
    </row>
    <row r="171" spans="1:30">
      <c r="A171" s="6"/>
      <c r="B171" s="3"/>
      <c r="C171" s="3"/>
      <c r="D171" s="3"/>
      <c r="E171" s="3"/>
      <c r="F171" s="3"/>
      <c r="G171" s="3"/>
      <c r="H171" s="195"/>
      <c r="I171" s="195"/>
      <c r="J171" s="195"/>
      <c r="K171" s="195"/>
      <c r="L171" s="195"/>
      <c r="M171" s="195"/>
      <c r="N171" s="195"/>
      <c r="O171" s="195"/>
      <c r="P171" s="195"/>
      <c r="Q171" s="195"/>
      <c r="R171" s="195"/>
      <c r="S171" s="195"/>
      <c r="T171" s="195"/>
      <c r="U171" s="195"/>
      <c r="V171" s="195"/>
      <c r="W171" s="195"/>
      <c r="X171" s="195"/>
      <c r="Y171" s="195"/>
      <c r="Z171" s="195"/>
      <c r="AA171" s="195"/>
    </row>
    <row r="172" spans="1:30">
      <c r="A172" s="6"/>
      <c r="B172" s="85"/>
      <c r="C172" s="3"/>
      <c r="D172" s="3"/>
      <c r="E172" s="3"/>
      <c r="F172" s="3"/>
      <c r="G172" s="3"/>
      <c r="H172" s="195"/>
      <c r="I172" s="195"/>
      <c r="J172" s="195"/>
      <c r="K172" s="195"/>
      <c r="L172" s="195"/>
      <c r="M172" s="195"/>
      <c r="N172" s="195"/>
      <c r="O172" s="195"/>
      <c r="P172" s="195"/>
      <c r="Q172" s="195"/>
      <c r="R172" s="195"/>
      <c r="S172" s="195"/>
      <c r="T172" s="195"/>
      <c r="U172" s="195"/>
      <c r="V172" s="195"/>
      <c r="W172" s="195"/>
      <c r="X172" s="195"/>
      <c r="Y172" s="195"/>
      <c r="Z172" s="195"/>
      <c r="AA172" s="195"/>
    </row>
    <row r="173" spans="1:30">
      <c r="A173" s="6"/>
      <c r="B173" s="85"/>
      <c r="C173" s="3"/>
      <c r="D173" s="3"/>
      <c r="E173" s="3"/>
      <c r="F173" s="3"/>
      <c r="G173" s="3"/>
      <c r="H173" s="3"/>
      <c r="I173" s="3"/>
      <c r="J173" s="3"/>
      <c r="K173" s="3"/>
      <c r="L173" s="6"/>
      <c r="M173" s="3"/>
      <c r="N173" s="6"/>
      <c r="O173" s="3"/>
      <c r="P173" s="6"/>
      <c r="Q173" s="3"/>
      <c r="R173" s="3"/>
      <c r="S173" s="2"/>
      <c r="T173" s="2"/>
      <c r="U173" s="3"/>
      <c r="V173" s="3"/>
      <c r="W173" s="3"/>
      <c r="X173" s="3"/>
      <c r="Y173" s="3"/>
      <c r="Z173" s="3"/>
      <c r="AA173" s="3"/>
    </row>
    <row r="174" spans="1:30">
      <c r="A174" s="6"/>
      <c r="B174" s="3"/>
      <c r="C174" s="3"/>
      <c r="D174" s="3"/>
      <c r="E174" s="3"/>
      <c r="F174" s="3"/>
      <c r="G174" s="3"/>
      <c r="H174" s="3"/>
      <c r="I174" s="3"/>
      <c r="J174" s="3"/>
      <c r="K174" s="3"/>
      <c r="L174" s="6"/>
      <c r="M174" s="3"/>
      <c r="N174" s="6"/>
      <c r="O174" s="3"/>
      <c r="P174" s="6"/>
      <c r="Q174" s="3"/>
      <c r="R174" s="3"/>
      <c r="S174" s="2"/>
      <c r="T174" s="2"/>
      <c r="U174" s="3"/>
      <c r="V174" s="3"/>
      <c r="W174" s="3"/>
      <c r="X174" s="3"/>
      <c r="Y174" s="3"/>
      <c r="Z174" s="3"/>
      <c r="AA174" s="3"/>
    </row>
    <row r="175" spans="1:30" ht="13.5" customHeight="1">
      <c r="C175" s="3"/>
      <c r="D175" s="3"/>
      <c r="E175" s="3"/>
      <c r="F175" s="3"/>
      <c r="G175" s="3"/>
      <c r="H175" s="3"/>
      <c r="I175" s="3"/>
      <c r="J175" s="3"/>
      <c r="K175" s="3"/>
      <c r="L175" s="3"/>
      <c r="M175" s="3"/>
      <c r="N175" s="3"/>
      <c r="O175" s="3"/>
      <c r="P175" s="3"/>
      <c r="Q175" s="3"/>
      <c r="R175" s="3"/>
      <c r="S175" s="2"/>
      <c r="T175" s="2"/>
      <c r="U175" s="3"/>
      <c r="V175" s="3"/>
      <c r="W175" s="3"/>
      <c r="X175" s="3"/>
      <c r="Y175" s="3"/>
      <c r="Z175" s="3"/>
      <c r="AA175" s="3"/>
    </row>
    <row r="176" spans="1:30" ht="15" customHeight="1">
      <c r="A176" s="6"/>
      <c r="C176" s="3"/>
      <c r="D176" s="3"/>
      <c r="E176" s="5"/>
      <c r="F176" s="3"/>
      <c r="G176" s="3"/>
      <c r="H176" s="3"/>
      <c r="I176" s="5"/>
      <c r="J176" s="3"/>
      <c r="K176" s="3"/>
      <c r="L176" s="6"/>
      <c r="M176" s="3"/>
      <c r="N176" s="3"/>
      <c r="O176" s="3"/>
      <c r="P176" s="3"/>
      <c r="Q176" s="3"/>
      <c r="R176" s="5"/>
      <c r="S176" s="1468"/>
      <c r="T176" s="1468"/>
      <c r="U176" s="1468"/>
      <c r="V176" s="1468"/>
      <c r="W176" s="1468"/>
      <c r="X176" s="1468"/>
      <c r="Y176" s="1468"/>
      <c r="Z176" s="1468"/>
      <c r="AA176" s="5"/>
    </row>
    <row r="177" spans="1:27" ht="15" customHeight="1">
      <c r="A177" s="2"/>
      <c r="B177" s="2"/>
      <c r="C177" s="2"/>
      <c r="D177" s="2"/>
      <c r="E177" s="5"/>
      <c r="F177" s="1468"/>
      <c r="G177" s="1468"/>
      <c r="H177" s="1468"/>
      <c r="I177" s="5"/>
      <c r="J177" s="2"/>
      <c r="K177" s="3"/>
      <c r="L177" s="3"/>
      <c r="M177" s="3"/>
      <c r="N177" s="3"/>
      <c r="O177" s="3"/>
      <c r="P177" s="3"/>
      <c r="Q177" s="3"/>
      <c r="R177" s="5"/>
      <c r="S177" s="1468"/>
      <c r="T177" s="1468"/>
      <c r="U177" s="1468"/>
      <c r="V177" s="1468"/>
      <c r="W177" s="1468"/>
      <c r="X177" s="1468"/>
      <c r="Y177" s="1468"/>
      <c r="Z177" s="1468"/>
      <c r="AA177" s="33"/>
    </row>
    <row r="178" spans="1:27" ht="15" customHeight="1">
      <c r="A178" s="2"/>
      <c r="B178" s="2"/>
      <c r="C178" s="2"/>
      <c r="D178" s="2"/>
      <c r="E178" s="5"/>
      <c r="F178" s="1468"/>
      <c r="G178" s="1468"/>
      <c r="H178" s="1468"/>
      <c r="I178" s="5"/>
      <c r="J178" s="2"/>
      <c r="K178" s="3"/>
      <c r="L178" s="3"/>
      <c r="M178" s="3"/>
      <c r="N178" s="3"/>
      <c r="O178" s="3"/>
      <c r="P178" s="3"/>
      <c r="Q178" s="3"/>
      <c r="R178" s="5"/>
      <c r="S178" s="1468"/>
      <c r="T178" s="1468"/>
      <c r="U178" s="1468"/>
      <c r="V178" s="1468"/>
      <c r="W178" s="1468"/>
      <c r="X178" s="1468"/>
      <c r="Y178" s="1468"/>
      <c r="Z178" s="1468"/>
      <c r="AA178" s="33"/>
    </row>
    <row r="179" spans="1:27" ht="13.5" customHeight="1">
      <c r="A179" s="6"/>
      <c r="B179" s="3"/>
      <c r="C179" s="3"/>
      <c r="D179" s="3"/>
      <c r="E179" s="3"/>
      <c r="F179" s="3"/>
      <c r="G179" s="3"/>
      <c r="H179" s="3"/>
      <c r="I179" s="1574"/>
      <c r="J179" s="1574"/>
      <c r="K179" s="1574"/>
      <c r="L179" s="1574"/>
      <c r="M179" s="1574"/>
      <c r="N179" s="1574"/>
      <c r="O179" s="1574"/>
      <c r="P179" s="1574"/>
      <c r="Q179" s="1574"/>
      <c r="R179" s="1574"/>
      <c r="S179" s="1574"/>
      <c r="T179" s="1574"/>
      <c r="U179" s="1574"/>
      <c r="V179" s="1574"/>
      <c r="W179" s="1574"/>
      <c r="X179" s="1574"/>
      <c r="Y179" s="1574"/>
      <c r="Z179" s="1574"/>
      <c r="AA179" s="1574"/>
    </row>
    <row r="180" spans="1:27" ht="15.75" customHeight="1">
      <c r="A180" s="2"/>
      <c r="B180" s="2"/>
      <c r="C180" s="2"/>
      <c r="D180" s="2"/>
      <c r="E180" s="2"/>
      <c r="F180" s="2"/>
      <c r="G180" s="2"/>
      <c r="H180" s="2"/>
      <c r="I180" s="1574"/>
      <c r="J180" s="1574"/>
      <c r="K180" s="1574"/>
      <c r="L180" s="1574"/>
      <c r="M180" s="1574"/>
      <c r="N180" s="1574"/>
      <c r="O180" s="1574"/>
      <c r="P180" s="1574"/>
      <c r="Q180" s="1574"/>
      <c r="R180" s="1574"/>
      <c r="S180" s="1574"/>
      <c r="T180" s="1574"/>
      <c r="U180" s="1574"/>
      <c r="V180" s="1574"/>
      <c r="W180" s="1574"/>
      <c r="X180" s="1574"/>
      <c r="Y180" s="1574"/>
      <c r="Z180" s="1574"/>
      <c r="AA180" s="1574"/>
    </row>
    <row r="181" spans="1:27" ht="15.75" customHeight="1">
      <c r="A181" s="6"/>
      <c r="B181" s="3"/>
      <c r="C181" s="3"/>
      <c r="D181" s="3"/>
      <c r="E181" s="3"/>
      <c r="F181" s="3"/>
      <c r="G181" s="3"/>
      <c r="H181" s="3"/>
      <c r="I181" s="1574"/>
      <c r="J181" s="1520"/>
      <c r="K181" s="1520"/>
      <c r="L181" s="1520"/>
      <c r="M181" s="1520"/>
      <c r="N181" s="1520"/>
      <c r="O181" s="1520"/>
      <c r="P181" s="1520"/>
      <c r="Q181" s="1520"/>
      <c r="R181" s="1520"/>
      <c r="S181" s="1520"/>
      <c r="T181" s="1520"/>
      <c r="U181" s="1520"/>
      <c r="V181" s="1520"/>
      <c r="W181" s="1520"/>
      <c r="X181" s="1520"/>
      <c r="Y181" s="1520"/>
      <c r="Z181" s="1520"/>
      <c r="AA181" s="1520"/>
    </row>
    <row r="182" spans="1:27" ht="15.75" customHeight="1">
      <c r="A182" s="2"/>
      <c r="B182" s="2"/>
      <c r="C182" s="2"/>
      <c r="D182" s="2"/>
      <c r="E182" s="2"/>
      <c r="F182" s="2"/>
      <c r="G182" s="2"/>
      <c r="H182" s="2"/>
      <c r="I182" s="1520"/>
      <c r="J182" s="1520"/>
      <c r="K182" s="1520"/>
      <c r="L182" s="1520"/>
      <c r="M182" s="1520"/>
      <c r="N182" s="1520"/>
      <c r="O182" s="1520"/>
      <c r="P182" s="1520"/>
      <c r="Q182" s="1520"/>
      <c r="R182" s="1520"/>
      <c r="S182" s="1520"/>
      <c r="T182" s="1520"/>
      <c r="U182" s="1520"/>
      <c r="V182" s="1520"/>
      <c r="W182" s="1520"/>
      <c r="X182" s="1520"/>
      <c r="Y182" s="1520"/>
      <c r="Z182" s="1520"/>
      <c r="AA182" s="1520"/>
    </row>
    <row r="183" spans="1:27" ht="18" customHeight="1">
      <c r="A183" s="1497"/>
      <c r="B183" s="1497"/>
      <c r="C183" s="1497"/>
      <c r="D183" s="1497"/>
      <c r="E183" s="1497"/>
      <c r="F183" s="1497"/>
      <c r="G183" s="1497"/>
      <c r="H183" s="1497"/>
      <c r="I183" s="1497"/>
      <c r="J183" s="1497"/>
      <c r="K183" s="1497"/>
      <c r="L183" s="1497"/>
      <c r="M183" s="1497"/>
      <c r="N183" s="1497"/>
      <c r="O183" s="1497"/>
      <c r="P183" s="1497"/>
      <c r="Q183" s="1497"/>
      <c r="R183" s="1497"/>
      <c r="S183" s="1497"/>
      <c r="T183" s="1497"/>
      <c r="U183" s="1497"/>
      <c r="V183" s="1497"/>
      <c r="W183" s="1497"/>
      <c r="X183" s="1497"/>
      <c r="Y183" s="1497"/>
      <c r="Z183" s="1497"/>
      <c r="AA183" s="1497"/>
    </row>
    <row r="184" spans="1:27"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5.75" customHeight="1">
      <c r="A185" s="6"/>
      <c r="B185" s="3"/>
      <c r="C185" s="3"/>
      <c r="D185" s="3"/>
      <c r="E185" s="3"/>
      <c r="F185" s="1468"/>
      <c r="G185" s="1468"/>
      <c r="H185" s="1468"/>
      <c r="I185" s="1468"/>
      <c r="K185" s="3"/>
      <c r="L185" s="3"/>
      <c r="M185" s="3"/>
      <c r="N185" s="3"/>
      <c r="O185" s="3"/>
      <c r="P185" s="3"/>
      <c r="Q185" s="3"/>
      <c r="R185" s="3"/>
      <c r="S185" s="3"/>
      <c r="T185" s="3"/>
      <c r="U185" s="3"/>
      <c r="V185" s="3"/>
      <c r="W185" s="3"/>
      <c r="X185" s="3"/>
      <c r="Y185" s="3"/>
      <c r="Z185" s="3"/>
      <c r="AA185" s="3"/>
    </row>
    <row r="186" spans="1:27" ht="15.75" customHeight="1">
      <c r="A186" s="6"/>
      <c r="B186" s="3"/>
      <c r="C186" s="3"/>
      <c r="D186" s="3"/>
      <c r="E186" s="3"/>
      <c r="F186" s="3"/>
      <c r="G186" s="1468"/>
      <c r="H186" s="1468"/>
      <c r="I186" s="3"/>
      <c r="J186" s="1536"/>
      <c r="K186" s="1536"/>
      <c r="L186" s="1536"/>
      <c r="M186" s="1536"/>
      <c r="N186" s="1536"/>
      <c r="O186" s="1536"/>
      <c r="P186" s="1536"/>
      <c r="Q186" s="1536"/>
      <c r="R186" s="1536"/>
      <c r="S186" s="1536"/>
      <c r="T186" s="1536"/>
      <c r="U186" s="1536"/>
      <c r="V186" s="1536"/>
      <c r="W186" s="1536"/>
      <c r="X186" s="1536"/>
      <c r="Y186" s="1536"/>
      <c r="Z186" s="1536"/>
      <c r="AA186" s="1536"/>
    </row>
    <row r="187" spans="1:27" ht="15.75" customHeight="1">
      <c r="A187" s="3"/>
      <c r="B187" s="3"/>
      <c r="C187" s="3"/>
      <c r="D187" s="3"/>
      <c r="E187" s="3"/>
      <c r="F187" s="3"/>
      <c r="G187" s="1468"/>
      <c r="H187" s="1468"/>
      <c r="I187" s="3"/>
      <c r="J187" s="1536"/>
      <c r="K187" s="1536"/>
      <c r="L187" s="1536"/>
      <c r="M187" s="1536"/>
      <c r="N187" s="1536"/>
      <c r="O187" s="1536"/>
      <c r="P187" s="1536"/>
      <c r="Q187" s="1536"/>
      <c r="R187" s="1536"/>
      <c r="S187" s="1536"/>
      <c r="T187" s="1536"/>
      <c r="U187" s="1536"/>
      <c r="V187" s="1536"/>
      <c r="W187" s="1536"/>
      <c r="X187" s="1536"/>
      <c r="Y187" s="1536"/>
      <c r="Z187" s="1536"/>
      <c r="AA187" s="1536"/>
    </row>
    <row r="188" spans="1:27" ht="15.75" customHeight="1">
      <c r="A188" s="3"/>
      <c r="B188" s="3"/>
      <c r="C188" s="3"/>
      <c r="D188" s="3"/>
      <c r="E188" s="3"/>
      <c r="F188" s="3"/>
      <c r="G188" s="1468"/>
      <c r="H188" s="1468"/>
      <c r="I188" s="3"/>
      <c r="J188" s="1536"/>
      <c r="K188" s="1536"/>
      <c r="L188" s="1536"/>
      <c r="M188" s="1536"/>
      <c r="N188" s="1536"/>
      <c r="O188" s="1536"/>
      <c r="P188" s="1536"/>
      <c r="Q188" s="1536"/>
      <c r="R188" s="1536"/>
      <c r="S188" s="1536"/>
      <c r="T188" s="1536"/>
      <c r="U188" s="1536"/>
      <c r="V188" s="1536"/>
      <c r="W188" s="1536"/>
      <c r="X188" s="1536"/>
      <c r="Y188" s="1536"/>
      <c r="Z188" s="1536"/>
      <c r="AA188" s="1536"/>
    </row>
    <row r="189" spans="1:27"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c r="A191" s="6"/>
      <c r="B191" s="6"/>
      <c r="C191" s="3"/>
      <c r="D191" s="3"/>
      <c r="E191" s="6"/>
      <c r="F191" s="3"/>
      <c r="G191" s="3"/>
      <c r="H191" s="6"/>
      <c r="I191" s="3"/>
      <c r="J191" s="3"/>
      <c r="K191" s="6"/>
      <c r="L191" s="3"/>
      <c r="M191" s="3"/>
      <c r="N191" s="6"/>
      <c r="O191" s="3"/>
      <c r="P191" s="3"/>
      <c r="Q191" s="3"/>
      <c r="R191" s="6"/>
      <c r="S191" s="3"/>
      <c r="T191" s="3"/>
      <c r="U191" s="3"/>
      <c r="V191" s="3"/>
      <c r="W191" s="6"/>
      <c r="X191" s="7"/>
      <c r="Y191" s="3"/>
      <c r="Z191" s="3"/>
      <c r="AA191" s="2"/>
    </row>
    <row r="192" spans="1:27" ht="15.75" customHeight="1">
      <c r="A192" s="6"/>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c r="A194" s="6"/>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5.75" customHeight="1">
      <c r="A195" s="3"/>
      <c r="B195" s="3"/>
      <c r="C195" s="3"/>
      <c r="D195" s="3"/>
      <c r="E195" s="3"/>
      <c r="F195" s="3"/>
      <c r="G195" s="3"/>
      <c r="H195" s="3"/>
      <c r="I195" s="3"/>
      <c r="J195" s="3"/>
      <c r="K195" s="1468"/>
      <c r="L195" s="1468"/>
      <c r="M195" s="1468"/>
      <c r="N195" s="3"/>
      <c r="O195" s="3"/>
      <c r="P195" s="3"/>
      <c r="Q195" s="3"/>
      <c r="R195" s="3"/>
      <c r="S195" s="3"/>
      <c r="T195" s="3"/>
      <c r="U195" s="3"/>
      <c r="V195" s="3"/>
      <c r="W195" s="3"/>
      <c r="X195" s="3"/>
      <c r="Y195" s="3"/>
      <c r="Z195" s="3"/>
      <c r="AA195" s="3"/>
    </row>
    <row r="196" spans="1:27" ht="15.75" customHeight="1">
      <c r="A196" s="3"/>
      <c r="B196" s="3"/>
      <c r="C196" s="3"/>
      <c r="D196" s="3"/>
      <c r="E196" s="3"/>
      <c r="F196" s="3"/>
      <c r="G196" s="3"/>
      <c r="H196" s="3"/>
      <c r="I196" s="3"/>
      <c r="J196" s="3"/>
      <c r="K196" s="1468"/>
      <c r="L196" s="1468"/>
      <c r="M196" s="1468"/>
      <c r="N196" s="3"/>
      <c r="O196" s="3"/>
      <c r="P196" s="3"/>
      <c r="Q196" s="3"/>
      <c r="R196" s="3"/>
      <c r="S196" s="3"/>
      <c r="T196" s="3"/>
      <c r="U196" s="3"/>
      <c r="V196" s="3"/>
      <c r="W196" s="3"/>
      <c r="X196" s="3"/>
      <c r="Y196" s="3"/>
      <c r="Z196" s="3"/>
      <c r="AA196" s="3"/>
    </row>
    <row r="197" spans="1:27" ht="15.75" customHeight="1">
      <c r="A197" s="3"/>
      <c r="B197" s="3"/>
      <c r="C197" s="3"/>
      <c r="D197" s="3"/>
      <c r="E197" s="3"/>
      <c r="F197" s="3"/>
      <c r="G197" s="3"/>
      <c r="H197" s="3"/>
      <c r="I197" s="3"/>
      <c r="J197" s="3"/>
      <c r="K197" s="1468"/>
      <c r="L197" s="1468"/>
      <c r="M197" s="1468"/>
      <c r="N197" s="3"/>
      <c r="O197" s="3"/>
      <c r="P197" s="3"/>
      <c r="Q197" s="3"/>
      <c r="R197" s="3"/>
      <c r="S197" s="3"/>
      <c r="T197" s="3"/>
      <c r="U197" s="3"/>
      <c r="V197" s="3"/>
      <c r="W197" s="3"/>
      <c r="X197" s="3"/>
      <c r="Y197" s="3"/>
      <c r="Z197" s="3"/>
      <c r="AA197" s="3"/>
    </row>
    <row r="198" spans="1:27" ht="15.75" customHeight="1">
      <c r="A198" s="3"/>
      <c r="B198" s="3"/>
      <c r="C198" s="3"/>
      <c r="D198" s="3"/>
      <c r="E198" s="3"/>
      <c r="F198" s="3"/>
      <c r="G198" s="3"/>
      <c r="H198" s="3"/>
      <c r="I198" s="3"/>
      <c r="J198" s="3"/>
      <c r="K198" s="1468"/>
      <c r="L198" s="1468"/>
      <c r="M198" s="1468"/>
      <c r="N198" s="3"/>
      <c r="O198" s="3"/>
      <c r="P198" s="3"/>
      <c r="Q198" s="3"/>
      <c r="R198" s="3"/>
      <c r="S198" s="3"/>
      <c r="T198" s="3"/>
      <c r="U198" s="3"/>
      <c r="V198" s="3"/>
      <c r="W198" s="3"/>
      <c r="X198" s="3"/>
      <c r="Y198" s="3"/>
      <c r="Z198" s="3"/>
      <c r="AA198" s="3"/>
    </row>
    <row r="199" spans="1:27" ht="15.75" customHeight="1">
      <c r="A199" s="6"/>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5.75" customHeight="1">
      <c r="A200" s="3"/>
      <c r="B200" s="3"/>
      <c r="C200" s="3"/>
      <c r="D200" s="3"/>
      <c r="E200" s="3"/>
      <c r="F200" s="3"/>
      <c r="G200" s="3"/>
      <c r="H200" s="3"/>
      <c r="I200" s="3"/>
      <c r="J200" s="3"/>
      <c r="K200" s="1802"/>
      <c r="L200" s="1802"/>
      <c r="M200" s="1802"/>
      <c r="N200" s="1802"/>
      <c r="O200" s="3"/>
      <c r="P200" s="3"/>
      <c r="Q200" s="3"/>
      <c r="R200" s="3"/>
      <c r="S200" s="3"/>
      <c r="T200" s="3"/>
      <c r="U200" s="3"/>
      <c r="V200" s="3"/>
      <c r="W200" s="3"/>
      <c r="X200" s="3"/>
      <c r="Y200" s="3"/>
      <c r="Z200" s="3"/>
      <c r="AA200" s="3"/>
    </row>
    <row r="201" spans="1:27" ht="15.75" customHeight="1">
      <c r="A201" s="3"/>
      <c r="B201" s="3"/>
      <c r="C201" s="3"/>
      <c r="D201" s="3"/>
      <c r="E201" s="3"/>
      <c r="F201" s="3"/>
      <c r="G201" s="3"/>
      <c r="H201" s="3"/>
      <c r="I201" s="3"/>
      <c r="J201" s="3"/>
      <c r="K201" s="1802"/>
      <c r="L201" s="1802"/>
      <c r="M201" s="1802"/>
      <c r="N201" s="1802"/>
      <c r="O201" s="3"/>
      <c r="P201" s="3"/>
      <c r="Q201" s="3"/>
      <c r="R201" s="3"/>
      <c r="S201" s="3"/>
      <c r="T201" s="3"/>
      <c r="U201" s="3"/>
      <c r="V201" s="3"/>
      <c r="W201" s="3"/>
      <c r="X201" s="3"/>
      <c r="Y201" s="3"/>
      <c r="Z201" s="3"/>
      <c r="AA201" s="3"/>
    </row>
    <row r="202" spans="1:27"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c r="A203" s="6"/>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5.75" customHeight="1">
      <c r="A204" s="3"/>
      <c r="B204" s="3"/>
      <c r="C204" s="3"/>
      <c r="D204" s="3"/>
      <c r="E204" s="3"/>
      <c r="F204" s="3"/>
      <c r="G204" s="3"/>
      <c r="H204" s="3"/>
      <c r="I204" s="3"/>
      <c r="J204" s="3"/>
      <c r="K204" s="3"/>
      <c r="L204" s="3"/>
      <c r="M204" s="3"/>
      <c r="N204" s="3"/>
      <c r="O204" s="3"/>
      <c r="P204" s="3"/>
      <c r="Q204" s="3"/>
      <c r="R204" s="3"/>
      <c r="S204" s="3"/>
      <c r="T204" s="3"/>
      <c r="U204" s="6"/>
      <c r="V204" s="3"/>
      <c r="W204" s="3"/>
      <c r="X204" s="6"/>
      <c r="Y204" s="3"/>
      <c r="Z204" s="3"/>
      <c r="AA204" s="3"/>
    </row>
    <row r="205" spans="1:27"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5.75" customHeight="1">
      <c r="A212" s="3"/>
      <c r="B212" s="3"/>
      <c r="C212" s="3"/>
      <c r="D212" s="3"/>
      <c r="E212" s="3"/>
      <c r="F212" s="3"/>
      <c r="G212" s="3"/>
      <c r="H212" s="3"/>
      <c r="I212" s="5"/>
      <c r="J212" s="1468"/>
      <c r="K212" s="1468"/>
      <c r="L212" s="1468"/>
      <c r="M212" s="1468"/>
      <c r="N212" s="5"/>
      <c r="O212" s="5"/>
      <c r="P212" s="1468"/>
      <c r="Q212" s="1468"/>
      <c r="R212" s="1468"/>
      <c r="S212" s="1468"/>
      <c r="T212" s="5"/>
      <c r="U212" s="5"/>
      <c r="V212" s="1468"/>
      <c r="W212" s="1468"/>
      <c r="X212" s="1468"/>
      <c r="Y212" s="1468"/>
      <c r="Z212" s="7"/>
      <c r="AA212" s="3"/>
    </row>
    <row r="213" spans="1:27" ht="15.75" customHeight="1">
      <c r="A213" s="3"/>
      <c r="B213" s="3"/>
      <c r="C213" s="3"/>
      <c r="D213" s="5"/>
      <c r="E213" s="1468"/>
      <c r="F213" s="1468"/>
      <c r="G213" s="5"/>
      <c r="H213" s="3"/>
      <c r="I213" s="5"/>
      <c r="J213" s="1800"/>
      <c r="K213" s="1800"/>
      <c r="L213" s="1800"/>
      <c r="M213" s="1800"/>
      <c r="N213" s="5"/>
      <c r="O213" s="5"/>
      <c r="P213" s="1800"/>
      <c r="Q213" s="1800"/>
      <c r="R213" s="1800"/>
      <c r="S213" s="1800"/>
      <c r="T213" s="5"/>
      <c r="U213" s="5"/>
      <c r="V213" s="1495"/>
      <c r="W213" s="1495"/>
      <c r="X213" s="1495"/>
      <c r="Y213" s="1495"/>
      <c r="Z213" s="3"/>
      <c r="AA213" s="3"/>
    </row>
    <row r="214" spans="1:27" ht="15.75" customHeight="1">
      <c r="A214" s="3"/>
      <c r="B214" s="3"/>
      <c r="C214" s="3"/>
      <c r="D214" s="5"/>
      <c r="E214" s="1468"/>
      <c r="F214" s="1468"/>
      <c r="G214" s="5"/>
      <c r="H214" s="3"/>
      <c r="I214" s="5"/>
      <c r="J214" s="1800"/>
      <c r="K214" s="1800"/>
      <c r="L214" s="1800"/>
      <c r="M214" s="1800"/>
      <c r="N214" s="5"/>
      <c r="O214" s="5"/>
      <c r="P214" s="1800"/>
      <c r="Q214" s="1800"/>
      <c r="R214" s="1800"/>
      <c r="S214" s="1800"/>
      <c r="T214" s="5"/>
      <c r="U214" s="5"/>
      <c r="V214" s="1495"/>
      <c r="W214" s="1495"/>
      <c r="X214" s="1495"/>
      <c r="Y214" s="1495"/>
      <c r="Z214" s="3"/>
      <c r="AA214" s="3"/>
    </row>
    <row r="215" spans="1:27" ht="15.75" customHeight="1">
      <c r="A215" s="3"/>
      <c r="B215" s="3"/>
      <c r="C215" s="3"/>
      <c r="D215" s="5"/>
      <c r="E215" s="1468"/>
      <c r="F215" s="1468"/>
      <c r="G215" s="5"/>
      <c r="H215" s="3"/>
      <c r="I215" s="5"/>
      <c r="J215" s="1800"/>
      <c r="K215" s="1800"/>
      <c r="L215" s="1800"/>
      <c r="M215" s="1800"/>
      <c r="N215" s="5"/>
      <c r="O215" s="5"/>
      <c r="P215" s="1800"/>
      <c r="Q215" s="1800"/>
      <c r="R215" s="1800"/>
      <c r="S215" s="1800"/>
      <c r="T215" s="5"/>
      <c r="U215" s="5"/>
      <c r="V215" s="1495"/>
      <c r="W215" s="1495"/>
      <c r="X215" s="1495"/>
      <c r="Y215" s="1495"/>
      <c r="Z215" s="3"/>
      <c r="AA215" s="3"/>
    </row>
    <row r="216" spans="1:27" ht="15.75" customHeight="1">
      <c r="A216" s="3"/>
      <c r="B216" s="3"/>
      <c r="C216" s="3"/>
      <c r="D216" s="5"/>
      <c r="E216" s="1468"/>
      <c r="F216" s="1468"/>
      <c r="G216" s="5"/>
      <c r="H216" s="3"/>
      <c r="I216" s="5"/>
      <c r="J216" s="1800"/>
      <c r="K216" s="1800"/>
      <c r="L216" s="1800"/>
      <c r="M216" s="1800"/>
      <c r="N216" s="5"/>
      <c r="O216" s="5"/>
      <c r="P216" s="1800"/>
      <c r="Q216" s="1800"/>
      <c r="R216" s="1800"/>
      <c r="S216" s="1800"/>
      <c r="T216" s="5"/>
      <c r="U216" s="5"/>
      <c r="V216" s="1495"/>
      <c r="W216" s="1495"/>
      <c r="X216" s="1495"/>
      <c r="Y216" s="1495"/>
      <c r="Z216" s="3"/>
      <c r="AA216" s="3"/>
    </row>
    <row r="217" spans="1:27" ht="15.75" customHeight="1">
      <c r="A217" s="3"/>
      <c r="B217" s="3"/>
      <c r="C217" s="3"/>
      <c r="D217" s="5"/>
      <c r="E217" s="3"/>
      <c r="F217" s="3"/>
      <c r="G217" s="5"/>
      <c r="H217" s="3"/>
      <c r="I217" s="5"/>
      <c r="J217" s="3"/>
      <c r="K217" s="3"/>
      <c r="L217" s="3"/>
      <c r="M217" s="3"/>
      <c r="N217" s="5"/>
      <c r="O217" s="5"/>
      <c r="P217" s="5"/>
      <c r="Q217" s="3"/>
      <c r="R217" s="3"/>
      <c r="S217" s="5"/>
      <c r="T217" s="5"/>
      <c r="U217" s="5"/>
      <c r="V217" s="3"/>
      <c r="W217" s="3"/>
      <c r="X217" s="3"/>
      <c r="Y217" s="3"/>
      <c r="Z217" s="3"/>
      <c r="AA217" s="3"/>
    </row>
    <row r="218" spans="1:27" ht="15.75" customHeight="1">
      <c r="A218" s="3"/>
      <c r="B218" s="3"/>
      <c r="C218" s="3"/>
      <c r="D218" s="5"/>
      <c r="E218" s="3"/>
      <c r="F218" s="3"/>
      <c r="G218" s="5"/>
      <c r="H218" s="3"/>
      <c r="I218" s="5"/>
      <c r="J218" s="3"/>
      <c r="K218" s="3"/>
      <c r="L218" s="3"/>
      <c r="M218" s="3"/>
      <c r="N218" s="5"/>
      <c r="O218" s="5"/>
      <c r="P218" s="5"/>
      <c r="Q218" s="3"/>
      <c r="R218" s="3"/>
      <c r="S218" s="5"/>
      <c r="T218" s="5"/>
      <c r="U218" s="5"/>
      <c r="V218" s="3"/>
      <c r="W218" s="3"/>
      <c r="X218" s="3"/>
      <c r="Y218" s="3"/>
      <c r="Z218" s="3"/>
      <c r="AA218" s="3"/>
    </row>
    <row r="219" spans="1:27" ht="15.75" customHeight="1">
      <c r="A219" s="3"/>
      <c r="B219" s="3"/>
      <c r="C219" s="3"/>
      <c r="D219" s="5"/>
      <c r="E219" s="3"/>
      <c r="F219" s="3"/>
      <c r="G219" s="5"/>
      <c r="H219" s="3"/>
      <c r="I219" s="5"/>
      <c r="J219" s="3"/>
      <c r="K219" s="3"/>
      <c r="L219" s="3"/>
      <c r="M219" s="3"/>
      <c r="N219" s="5"/>
      <c r="O219" s="5"/>
      <c r="P219" s="5"/>
      <c r="Q219" s="3"/>
      <c r="R219" s="3"/>
      <c r="S219" s="5"/>
      <c r="T219" s="5"/>
      <c r="U219" s="5"/>
      <c r="V219" s="3"/>
      <c r="W219" s="3"/>
      <c r="X219" s="3"/>
      <c r="Y219" s="3"/>
      <c r="Z219" s="3"/>
      <c r="AA219" s="3"/>
    </row>
    <row r="220" spans="1:27" ht="15.75" customHeight="1">
      <c r="A220" s="3"/>
      <c r="B220" s="3"/>
      <c r="C220" s="3"/>
      <c r="D220" s="5"/>
      <c r="E220" s="3"/>
      <c r="F220" s="3"/>
      <c r="G220" s="5"/>
      <c r="H220" s="3"/>
      <c r="I220" s="5"/>
      <c r="J220" s="3"/>
      <c r="K220" s="3"/>
      <c r="L220" s="3"/>
      <c r="M220" s="3"/>
      <c r="N220" s="5"/>
      <c r="O220" s="5"/>
      <c r="P220" s="5"/>
      <c r="Q220" s="3"/>
      <c r="R220" s="3"/>
      <c r="S220" s="5"/>
      <c r="T220" s="5"/>
      <c r="U220" s="5"/>
      <c r="V220" s="3"/>
      <c r="W220" s="3"/>
      <c r="X220" s="3"/>
      <c r="Y220" s="3"/>
      <c r="Z220" s="3"/>
      <c r="AA220" s="3"/>
    </row>
    <row r="221" spans="1:27" ht="15.75" customHeight="1">
      <c r="A221" s="3"/>
      <c r="B221" s="3"/>
      <c r="C221" s="3"/>
      <c r="D221" s="3"/>
      <c r="E221" s="3"/>
      <c r="F221" s="3"/>
      <c r="G221" s="3"/>
      <c r="H221" s="3"/>
      <c r="I221" s="5"/>
      <c r="J221" s="1800"/>
      <c r="K221" s="1800"/>
      <c r="L221" s="1800"/>
      <c r="M221" s="1800"/>
      <c r="N221" s="5"/>
      <c r="O221" s="5"/>
      <c r="P221" s="1800"/>
      <c r="Q221" s="1800"/>
      <c r="R221" s="1800"/>
      <c r="S221" s="1800"/>
      <c r="T221" s="5"/>
      <c r="U221" s="5"/>
      <c r="V221" s="1800"/>
      <c r="W221" s="1800"/>
      <c r="X221" s="1800"/>
      <c r="Y221" s="1800"/>
      <c r="Z221" s="3"/>
      <c r="AA221" s="3"/>
    </row>
    <row r="222" spans="1:27" ht="15.75" customHeight="1">
      <c r="A222" s="6"/>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6"/>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6"/>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8" ht="15.75" customHeight="1">
      <c r="A225" s="6"/>
      <c r="B225" s="3"/>
      <c r="C225" s="3"/>
      <c r="D225" s="3"/>
      <c r="E225" s="3"/>
      <c r="F225" s="3"/>
      <c r="G225" s="3"/>
      <c r="H225" s="3"/>
      <c r="I225" s="3"/>
      <c r="J225" s="1558"/>
      <c r="K225" s="1558"/>
      <c r="L225" s="1558"/>
      <c r="M225" s="1558"/>
      <c r="N225" s="1558"/>
      <c r="O225" s="5"/>
      <c r="P225" s="3"/>
      <c r="Q225" s="3"/>
      <c r="R225" s="3"/>
      <c r="S225" s="3"/>
      <c r="T225" s="3"/>
      <c r="U225" s="3"/>
      <c r="V225" s="3"/>
      <c r="W225" s="3"/>
      <c r="X225" s="3"/>
      <c r="Y225" s="3"/>
      <c r="Z225" s="3"/>
      <c r="AA225" s="3"/>
    </row>
    <row r="226" spans="1:28" ht="15.75" customHeight="1">
      <c r="A226" s="6"/>
      <c r="B226" s="3"/>
      <c r="C226" s="3"/>
      <c r="D226" s="3"/>
      <c r="E226" s="3"/>
      <c r="F226" s="3"/>
      <c r="G226" s="3"/>
      <c r="H226" s="3"/>
      <c r="I226" s="3"/>
      <c r="J226" s="3"/>
      <c r="K226" s="3"/>
      <c r="L226" s="1468"/>
      <c r="M226" s="1468"/>
      <c r="N226" s="1468"/>
      <c r="O226" s="1468"/>
      <c r="P226" s="1468"/>
      <c r="Q226" s="1468"/>
      <c r="R226" s="3"/>
      <c r="S226" s="3"/>
      <c r="T226" s="3"/>
      <c r="U226" s="3"/>
      <c r="V226" s="3"/>
      <c r="W226" s="3"/>
      <c r="X226" s="3"/>
      <c r="Y226" s="3"/>
      <c r="Z226" s="3"/>
      <c r="AA226" s="3"/>
    </row>
    <row r="227" spans="1:28" ht="15.75" customHeight="1">
      <c r="A227" s="6"/>
      <c r="B227" s="3"/>
      <c r="C227" s="3"/>
      <c r="D227" s="3"/>
      <c r="E227" s="3"/>
      <c r="F227" s="3"/>
      <c r="G227" s="3"/>
      <c r="H227" s="3"/>
      <c r="I227" s="1491"/>
      <c r="J227" s="1491"/>
      <c r="K227" s="1491"/>
      <c r="L227" s="1491"/>
      <c r="M227" s="1491"/>
      <c r="N227" s="1491"/>
      <c r="O227" s="1491"/>
      <c r="P227" s="1491"/>
      <c r="Q227" s="1491"/>
      <c r="R227" s="1491"/>
      <c r="S227" s="1491"/>
      <c r="T227" s="1491"/>
      <c r="U227" s="1491"/>
      <c r="V227" s="1491"/>
      <c r="W227" s="1491"/>
      <c r="X227" s="1491"/>
      <c r="Y227" s="1491"/>
      <c r="Z227" s="1491"/>
      <c r="AA227" s="1491"/>
    </row>
    <row r="228" spans="1:28">
      <c r="I228" s="1801"/>
      <c r="J228" s="1801"/>
      <c r="K228" s="1801"/>
      <c r="L228" s="1801"/>
      <c r="M228" s="1801"/>
      <c r="N228" s="1801"/>
      <c r="O228" s="1801"/>
      <c r="P228" s="1801"/>
      <c r="Q228" s="1801"/>
      <c r="R228" s="1801"/>
      <c r="S228" s="1801"/>
      <c r="T228" s="1801"/>
      <c r="U228" s="1801"/>
      <c r="V228" s="1801"/>
      <c r="W228" s="1801"/>
      <c r="X228" s="1801"/>
      <c r="Y228" s="1801"/>
      <c r="Z228" s="1801"/>
      <c r="AA228" s="1801"/>
    </row>
    <row r="229" spans="1:28" ht="13.5" customHeight="1">
      <c r="A229" s="6"/>
      <c r="B229" s="3"/>
      <c r="C229" s="3"/>
      <c r="D229" s="3"/>
      <c r="E229" s="3"/>
      <c r="F229" s="1491"/>
      <c r="G229" s="1491"/>
      <c r="H229" s="1491"/>
      <c r="I229" s="1491"/>
      <c r="J229" s="1491"/>
      <c r="K229" s="1491"/>
      <c r="L229" s="1491"/>
      <c r="M229" s="1491"/>
      <c r="N229" s="1491"/>
      <c r="O229" s="1491"/>
      <c r="P229" s="1491"/>
      <c r="Q229" s="1491"/>
      <c r="R229" s="1491"/>
      <c r="S229" s="1491"/>
      <c r="T229" s="1491"/>
      <c r="U229" s="1491"/>
      <c r="V229" s="1491"/>
      <c r="W229" s="1491"/>
      <c r="X229" s="1491"/>
      <c r="Y229" s="1491"/>
      <c r="Z229" s="1491"/>
      <c r="AA229" s="1491"/>
    </row>
    <row r="230" spans="1:28">
      <c r="A230" s="3"/>
      <c r="B230" s="3"/>
      <c r="C230" s="3"/>
      <c r="D230" s="3"/>
      <c r="E230" s="3"/>
      <c r="F230" s="1526"/>
      <c r="G230" s="1526"/>
      <c r="H230" s="1526"/>
      <c r="I230" s="1526"/>
      <c r="J230" s="1526"/>
      <c r="K230" s="1526"/>
      <c r="L230" s="1526"/>
      <c r="M230" s="1526"/>
      <c r="N230" s="1526"/>
      <c r="O230" s="1526"/>
      <c r="P230" s="1526"/>
      <c r="Q230" s="1526"/>
      <c r="R230" s="1526"/>
      <c r="S230" s="1526"/>
      <c r="T230" s="1526"/>
      <c r="U230" s="1526"/>
      <c r="V230" s="1526"/>
      <c r="W230" s="1526"/>
      <c r="X230" s="1526"/>
      <c r="Y230" s="1526"/>
      <c r="Z230" s="1526"/>
      <c r="AA230" s="1526"/>
    </row>
    <row r="231" spans="1:28">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8"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8" ht="18.75" customHeight="1">
      <c r="A234" s="1468"/>
      <c r="B234" s="1468"/>
      <c r="C234" s="1468"/>
      <c r="D234" s="1468"/>
      <c r="E234" s="1468"/>
      <c r="F234" s="1468"/>
      <c r="G234" s="1468"/>
      <c r="H234" s="1468"/>
      <c r="I234" s="1468"/>
      <c r="J234" s="1468"/>
      <c r="K234" s="1468"/>
      <c r="L234" s="1468"/>
      <c r="M234" s="1468"/>
      <c r="N234" s="1468"/>
      <c r="O234" s="1468"/>
      <c r="P234" s="1468"/>
      <c r="Q234" s="1468"/>
      <c r="R234" s="1468"/>
      <c r="S234" s="1468"/>
      <c r="T234" s="1468"/>
      <c r="U234" s="1468"/>
      <c r="V234" s="1468"/>
      <c r="W234" s="1468"/>
      <c r="X234" s="1468"/>
      <c r="Y234" s="1468"/>
      <c r="Z234" s="1468"/>
      <c r="AA234" s="1468"/>
      <c r="AB234" s="2"/>
    </row>
    <row r="235" spans="1:28"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6"/>
      <c r="B236" s="3"/>
      <c r="C236" s="3"/>
      <c r="D236" s="3"/>
      <c r="E236" s="3"/>
      <c r="F236" s="3"/>
      <c r="G236" s="2"/>
      <c r="H236" s="3"/>
      <c r="I236" s="3"/>
      <c r="J236" s="3"/>
      <c r="K236" s="3"/>
      <c r="L236" s="3"/>
      <c r="M236" s="3"/>
      <c r="N236" s="3"/>
      <c r="O236" s="3"/>
      <c r="P236" s="3"/>
      <c r="Q236" s="3"/>
      <c r="R236" s="3"/>
      <c r="S236" s="3"/>
      <c r="T236" s="3"/>
      <c r="U236" s="3"/>
      <c r="V236" s="3"/>
      <c r="W236" s="3"/>
      <c r="X236" s="3"/>
      <c r="Y236" s="3"/>
      <c r="Z236" s="3"/>
      <c r="AA236" s="3"/>
      <c r="AB236" s="2"/>
    </row>
    <row r="237" spans="1:28" ht="15.75" customHeight="1">
      <c r="A237" s="6"/>
      <c r="B237" s="3"/>
      <c r="C237" s="3"/>
      <c r="D237" s="3"/>
      <c r="E237" s="3"/>
      <c r="F237" s="3"/>
      <c r="G237" s="2"/>
      <c r="H237" s="2"/>
      <c r="I237" s="3"/>
      <c r="J237" s="3"/>
      <c r="K237" s="3"/>
      <c r="L237" s="2"/>
      <c r="M237" s="3"/>
      <c r="N237" s="3"/>
      <c r="O237" s="3"/>
      <c r="P237" s="3"/>
      <c r="Q237" s="3"/>
      <c r="R237" s="3"/>
      <c r="S237" s="3"/>
      <c r="T237" s="3"/>
      <c r="U237" s="3"/>
      <c r="V237" s="3"/>
      <c r="W237" s="3"/>
      <c r="X237" s="3"/>
      <c r="Y237" s="3"/>
      <c r="Z237" s="3"/>
      <c r="AA237" s="3"/>
      <c r="AB237" s="2"/>
    </row>
    <row r="238" spans="1:28" ht="15.75" customHeight="1">
      <c r="A238" s="6"/>
      <c r="B238" s="3"/>
      <c r="C238" s="3"/>
      <c r="D238" s="3"/>
      <c r="E238" s="3"/>
      <c r="F238" s="3"/>
      <c r="G238" s="3"/>
      <c r="H238" s="3"/>
      <c r="I238" s="3"/>
      <c r="J238" s="1558"/>
      <c r="K238" s="1558"/>
      <c r="L238" s="1558"/>
      <c r="M238" s="1558"/>
      <c r="N238" s="4"/>
      <c r="O238" s="3"/>
      <c r="P238" s="3"/>
      <c r="Q238" s="3"/>
      <c r="R238" s="3"/>
      <c r="S238" s="3"/>
      <c r="T238" s="3"/>
      <c r="U238" s="3"/>
      <c r="V238" s="3"/>
      <c r="W238" s="3"/>
      <c r="X238" s="3"/>
      <c r="Y238" s="3"/>
      <c r="Z238" s="3"/>
      <c r="AA238" s="3"/>
      <c r="AB238" s="2"/>
    </row>
    <row r="239" spans="1:28" ht="15.75" customHeight="1">
      <c r="A239" s="6"/>
      <c r="B239" s="3"/>
      <c r="C239" s="3"/>
      <c r="D239" s="3"/>
      <c r="E239" s="3"/>
      <c r="F239" s="3"/>
      <c r="G239" s="3"/>
      <c r="H239" s="3"/>
      <c r="I239" s="3"/>
      <c r="J239" s="1558"/>
      <c r="K239" s="1558"/>
      <c r="L239" s="1558"/>
      <c r="M239" s="1558"/>
      <c r="N239" s="4"/>
      <c r="O239" s="3"/>
      <c r="P239" s="3"/>
      <c r="Q239" s="3"/>
      <c r="R239" s="3"/>
      <c r="S239" s="3"/>
      <c r="T239" s="3"/>
      <c r="U239" s="3"/>
      <c r="V239" s="3"/>
      <c r="W239" s="3"/>
      <c r="X239" s="3"/>
      <c r="Y239" s="3"/>
      <c r="Z239" s="3"/>
      <c r="AA239" s="3"/>
      <c r="AB239" s="2"/>
    </row>
    <row r="240" spans="1:28" ht="15.75" customHeight="1">
      <c r="A240" s="6"/>
      <c r="B240" s="3"/>
      <c r="C240" s="3"/>
      <c r="D240" s="3"/>
      <c r="E240" s="3"/>
      <c r="F240" s="3"/>
      <c r="G240" s="3"/>
      <c r="H240" s="3"/>
      <c r="I240" s="3"/>
      <c r="J240" s="1558"/>
      <c r="K240" s="1558"/>
      <c r="L240" s="1558"/>
      <c r="M240" s="1558"/>
      <c r="N240" s="4"/>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1558"/>
      <c r="K241" s="1558"/>
      <c r="L241" s="1558"/>
      <c r="M241" s="1558"/>
      <c r="N241" s="4"/>
      <c r="O241" s="3"/>
      <c r="P241" s="3"/>
      <c r="Q241" s="3"/>
      <c r="R241" s="3"/>
      <c r="S241" s="3"/>
      <c r="T241" s="3"/>
      <c r="U241" s="3"/>
      <c r="V241" s="3"/>
      <c r="W241" s="3"/>
      <c r="X241" s="3"/>
      <c r="Y241" s="3"/>
      <c r="Z241" s="3"/>
      <c r="AA241" s="3"/>
      <c r="AB241" s="2"/>
    </row>
    <row r="242" spans="1:28" ht="15.75" customHeight="1">
      <c r="A242" s="6"/>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2"/>
    </row>
    <row r="243" spans="1:28" ht="15.75" customHeight="1">
      <c r="A243" s="3"/>
      <c r="B243" s="3"/>
      <c r="C243" s="3"/>
      <c r="D243" s="1468"/>
      <c r="E243" s="1468"/>
      <c r="F243" s="1468"/>
      <c r="G243" s="1468"/>
      <c r="H243" s="5"/>
      <c r="I243" s="1468"/>
      <c r="J243" s="1468"/>
      <c r="K243" s="1468"/>
      <c r="L243" s="1468"/>
      <c r="M243" s="1468"/>
      <c r="N243" s="1468"/>
      <c r="O243" s="1468"/>
      <c r="P243" s="1468"/>
      <c r="Q243" s="1468"/>
      <c r="R243" s="1468"/>
      <c r="S243" s="1468"/>
      <c r="T243" s="1468"/>
      <c r="U243" s="1468"/>
      <c r="V243" s="5"/>
      <c r="W243" s="5"/>
      <c r="X243" s="1468"/>
      <c r="Y243" s="1468"/>
      <c r="Z243" s="1468"/>
      <c r="AA243" s="3"/>
      <c r="AB243" s="2"/>
    </row>
    <row r="244" spans="1:28" ht="15.75" customHeight="1">
      <c r="A244" s="3"/>
      <c r="B244" s="3"/>
      <c r="C244" s="3"/>
      <c r="D244" s="5"/>
      <c r="E244" s="1497"/>
      <c r="F244" s="1497"/>
      <c r="G244" s="5"/>
      <c r="H244" s="5"/>
      <c r="I244" s="3"/>
      <c r="J244" s="3"/>
      <c r="K244" s="3"/>
      <c r="L244" s="2"/>
      <c r="M244" s="3"/>
      <c r="N244" s="3"/>
      <c r="O244" s="3"/>
      <c r="P244" s="3"/>
      <c r="Q244" s="3"/>
      <c r="R244" s="2"/>
      <c r="S244" s="2"/>
      <c r="T244" s="2"/>
      <c r="U244" s="2"/>
      <c r="V244" s="5"/>
      <c r="W244" s="5"/>
      <c r="X244" s="1554"/>
      <c r="Y244" s="1554"/>
      <c r="Z244" s="1554"/>
      <c r="AA244" s="3"/>
      <c r="AB244" s="2"/>
    </row>
    <row r="245" spans="1:28" ht="15.75" customHeight="1">
      <c r="A245" s="3"/>
      <c r="B245" s="3"/>
      <c r="C245" s="3"/>
      <c r="D245" s="5"/>
      <c r="E245" s="1497"/>
      <c r="F245" s="1497"/>
      <c r="G245" s="5"/>
      <c r="H245" s="5"/>
      <c r="I245" s="3"/>
      <c r="J245" s="3"/>
      <c r="K245" s="3"/>
      <c r="L245" s="2"/>
      <c r="M245" s="3"/>
      <c r="N245" s="3"/>
      <c r="O245" s="3"/>
      <c r="P245" s="3"/>
      <c r="Q245" s="3"/>
      <c r="R245" s="2"/>
      <c r="S245" s="2"/>
      <c r="T245" s="2"/>
      <c r="U245" s="2"/>
      <c r="V245" s="5"/>
      <c r="W245" s="5"/>
      <c r="X245" s="1554"/>
      <c r="Y245" s="1554"/>
      <c r="Z245" s="1554"/>
      <c r="AA245" s="3"/>
      <c r="AB245" s="2"/>
    </row>
    <row r="246" spans="1:28" ht="15.75" customHeight="1">
      <c r="A246" s="3"/>
      <c r="B246" s="3"/>
      <c r="C246" s="3"/>
      <c r="D246" s="5"/>
      <c r="E246" s="1497"/>
      <c r="F246" s="1497"/>
      <c r="G246" s="5"/>
      <c r="H246" s="5"/>
      <c r="I246" s="3"/>
      <c r="J246" s="3"/>
      <c r="K246" s="3"/>
      <c r="L246" s="2"/>
      <c r="M246" s="3"/>
      <c r="N246" s="3"/>
      <c r="O246" s="3"/>
      <c r="P246" s="3"/>
      <c r="Q246" s="3"/>
      <c r="R246" s="2"/>
      <c r="S246" s="2"/>
      <c r="T246" s="2"/>
      <c r="U246" s="2"/>
      <c r="V246" s="5"/>
      <c r="W246" s="5"/>
      <c r="X246" s="1554"/>
      <c r="Y246" s="1554"/>
      <c r="Z246" s="1554"/>
      <c r="AA246" s="3"/>
      <c r="AB246" s="2"/>
    </row>
    <row r="247" spans="1:28" ht="15.75" customHeight="1">
      <c r="A247" s="3"/>
      <c r="B247" s="3"/>
      <c r="C247" s="3"/>
      <c r="D247" s="5"/>
      <c r="E247" s="1497"/>
      <c r="F247" s="1497"/>
      <c r="G247" s="5"/>
      <c r="H247" s="5"/>
      <c r="I247" s="3"/>
      <c r="J247" s="3"/>
      <c r="K247" s="3"/>
      <c r="L247" s="2"/>
      <c r="M247" s="3"/>
      <c r="N247" s="3"/>
      <c r="O247" s="3"/>
      <c r="P247" s="3"/>
      <c r="Q247" s="3"/>
      <c r="R247" s="2"/>
      <c r="S247" s="2"/>
      <c r="T247" s="2"/>
      <c r="U247" s="2"/>
      <c r="V247" s="5"/>
      <c r="W247" s="5"/>
      <c r="X247" s="1554"/>
      <c r="Y247" s="1554"/>
      <c r="Z247" s="1554"/>
      <c r="AA247" s="3"/>
      <c r="AB247" s="2"/>
    </row>
    <row r="248" spans="1:28" ht="15.75" customHeight="1">
      <c r="A248" s="3"/>
      <c r="B248" s="3"/>
      <c r="C248" s="3"/>
      <c r="D248" s="5"/>
      <c r="E248" s="1497"/>
      <c r="F248" s="1497"/>
      <c r="G248" s="5"/>
      <c r="H248" s="5"/>
      <c r="I248" s="3"/>
      <c r="J248" s="3"/>
      <c r="K248" s="3"/>
      <c r="L248" s="2"/>
      <c r="M248" s="3"/>
      <c r="N248" s="3"/>
      <c r="O248" s="3"/>
      <c r="P248" s="3"/>
      <c r="Q248" s="3"/>
      <c r="R248" s="2"/>
      <c r="S248" s="2"/>
      <c r="T248" s="2"/>
      <c r="U248" s="2"/>
      <c r="V248" s="5"/>
      <c r="W248" s="5"/>
      <c r="X248" s="1554"/>
      <c r="Y248" s="1554"/>
      <c r="Z248" s="1554"/>
      <c r="AA248" s="3"/>
      <c r="AB248" s="2"/>
    </row>
    <row r="249" spans="1:28" ht="15.75" customHeight="1">
      <c r="A249" s="3"/>
      <c r="B249" s="3"/>
      <c r="C249" s="3"/>
      <c r="D249" s="5"/>
      <c r="E249" s="1497"/>
      <c r="F249" s="1497"/>
      <c r="G249" s="5"/>
      <c r="H249" s="5"/>
      <c r="I249" s="3"/>
      <c r="J249" s="3"/>
      <c r="K249" s="3"/>
      <c r="L249" s="2"/>
      <c r="M249" s="3"/>
      <c r="N249" s="3"/>
      <c r="O249" s="3"/>
      <c r="P249" s="3"/>
      <c r="Q249" s="3"/>
      <c r="R249" s="2"/>
      <c r="S249" s="2"/>
      <c r="T249" s="2"/>
      <c r="U249" s="2"/>
      <c r="V249" s="5"/>
      <c r="W249" s="5"/>
      <c r="X249" s="1554"/>
      <c r="Y249" s="1554"/>
      <c r="Z249" s="1554"/>
      <c r="AA249" s="3"/>
      <c r="AB249" s="2"/>
    </row>
    <row r="250" spans="1:28" ht="15.75" customHeight="1">
      <c r="A250" s="6"/>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2"/>
    </row>
    <row r="251" spans="1:28" ht="15.75" customHeight="1">
      <c r="A251" s="6"/>
      <c r="B251" s="3"/>
      <c r="C251" s="3"/>
      <c r="D251" s="3"/>
      <c r="E251" s="3"/>
      <c r="F251" s="1796"/>
      <c r="G251" s="1796"/>
      <c r="H251" s="1796"/>
      <c r="I251" s="1796"/>
      <c r="J251" s="1796"/>
      <c r="K251" s="1796"/>
      <c r="L251" s="1796"/>
      <c r="M251" s="1796"/>
      <c r="N251" s="1796"/>
      <c r="O251" s="1796"/>
      <c r="P251" s="1796"/>
      <c r="Q251" s="1796"/>
      <c r="R251" s="1796"/>
      <c r="S251" s="1796"/>
      <c r="T251" s="1796"/>
      <c r="U251" s="1796"/>
      <c r="V251" s="1796"/>
      <c r="W251" s="1796"/>
      <c r="X251" s="1796"/>
      <c r="Y251" s="1796"/>
      <c r="Z251" s="1796"/>
      <c r="AA251" s="1796"/>
      <c r="AB251" s="2"/>
    </row>
    <row r="252" spans="1:28" ht="15.75" customHeight="1">
      <c r="A252" s="3"/>
      <c r="B252" s="3"/>
      <c r="C252" s="3"/>
      <c r="D252" s="3"/>
      <c r="E252" s="3"/>
      <c r="F252" s="1796"/>
      <c r="G252" s="1796"/>
      <c r="H252" s="1796"/>
      <c r="I252" s="1796"/>
      <c r="J252" s="1796"/>
      <c r="K252" s="1796"/>
      <c r="L252" s="1796"/>
      <c r="M252" s="1796"/>
      <c r="N252" s="1796"/>
      <c r="O252" s="1796"/>
      <c r="P252" s="1796"/>
      <c r="Q252" s="1796"/>
      <c r="R252" s="1796"/>
      <c r="S252" s="1796"/>
      <c r="T252" s="1796"/>
      <c r="U252" s="1796"/>
      <c r="V252" s="1796"/>
      <c r="W252" s="1796"/>
      <c r="X252" s="1796"/>
      <c r="Y252" s="1796"/>
      <c r="Z252" s="1796"/>
      <c r="AA252" s="1796"/>
      <c r="AB252" s="2"/>
    </row>
    <row r="253" spans="1:28" ht="15.75" customHeight="1">
      <c r="A253" s="6"/>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2"/>
    </row>
    <row r="254" spans="1:28" ht="15.75" customHeight="1">
      <c r="A254" s="3"/>
      <c r="B254" s="3"/>
      <c r="C254" s="3"/>
      <c r="D254" s="3"/>
      <c r="E254" s="3"/>
      <c r="F254" s="1796"/>
      <c r="G254" s="1796"/>
      <c r="H254" s="1796"/>
      <c r="I254" s="1796"/>
      <c r="J254" s="1796"/>
      <c r="K254" s="1796"/>
      <c r="L254" s="1796"/>
      <c r="M254" s="1796"/>
      <c r="N254" s="1796"/>
      <c r="O254" s="1796"/>
      <c r="P254" s="1796"/>
      <c r="Q254" s="1796"/>
      <c r="R254" s="1796"/>
      <c r="S254" s="1796"/>
      <c r="T254" s="1796"/>
      <c r="U254" s="1796"/>
      <c r="V254" s="1796"/>
      <c r="W254" s="1796"/>
      <c r="X254" s="1796"/>
      <c r="Y254" s="1796"/>
      <c r="Z254" s="1796"/>
      <c r="AA254" s="1796"/>
      <c r="AB254" s="2"/>
    </row>
    <row r="255" spans="1:28" ht="15.75" customHeight="1">
      <c r="A255" s="3"/>
      <c r="B255" s="3"/>
      <c r="C255" s="3"/>
      <c r="D255" s="3"/>
      <c r="E255" s="3"/>
      <c r="F255" s="1796"/>
      <c r="G255" s="1796"/>
      <c r="H255" s="1796"/>
      <c r="I255" s="1796"/>
      <c r="J255" s="1796"/>
      <c r="K255" s="1796"/>
      <c r="L255" s="1796"/>
      <c r="M255" s="1796"/>
      <c r="N255" s="1796"/>
      <c r="O255" s="1796"/>
      <c r="P255" s="1796"/>
      <c r="Q255" s="1796"/>
      <c r="R255" s="1796"/>
      <c r="S255" s="1796"/>
      <c r="T255" s="1796"/>
      <c r="U255" s="1796"/>
      <c r="V255" s="1796"/>
      <c r="W255" s="1796"/>
      <c r="X255" s="1796"/>
      <c r="Y255" s="1796"/>
      <c r="Z255" s="1796"/>
      <c r="AA255" s="1796"/>
      <c r="AB255" s="2"/>
    </row>
    <row r="256" spans="1:28"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row>
    <row r="258" spans="1:28" ht="15.7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row>
    <row r="259" spans="1:28" ht="15.75" customHeight="1">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row>
    <row r="260" spans="1:28" ht="18.75" customHeight="1">
      <c r="A260" s="1468"/>
      <c r="B260" s="1468"/>
      <c r="C260" s="1468"/>
      <c r="D260" s="1468"/>
      <c r="E260" s="1468"/>
      <c r="F260" s="1468"/>
      <c r="G260" s="1468"/>
      <c r="H260" s="1468"/>
      <c r="I260" s="1468"/>
      <c r="J260" s="1468"/>
      <c r="K260" s="1468"/>
      <c r="L260" s="1468"/>
      <c r="M260" s="1468"/>
      <c r="N260" s="1468"/>
      <c r="O260" s="1468"/>
      <c r="P260" s="1468"/>
      <c r="Q260" s="1468"/>
      <c r="R260" s="1468"/>
      <c r="S260" s="1468"/>
      <c r="T260" s="1468"/>
      <c r="U260" s="1468"/>
      <c r="V260" s="1468"/>
      <c r="W260" s="1468"/>
      <c r="X260" s="1468"/>
      <c r="Y260" s="1468"/>
      <c r="Z260" s="1468"/>
      <c r="AA260" s="1468"/>
      <c r="AB260" s="2"/>
    </row>
    <row r="261" spans="1:28"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2"/>
    </row>
    <row r="262" spans="1:28" ht="15.75" customHeight="1">
      <c r="A262" s="6"/>
      <c r="B262" s="3"/>
      <c r="C262" s="3"/>
      <c r="D262" s="3"/>
      <c r="E262" s="3"/>
      <c r="F262" s="3"/>
      <c r="G262" s="2"/>
      <c r="H262" s="3"/>
      <c r="I262" s="3"/>
      <c r="J262" s="3"/>
      <c r="K262" s="3"/>
      <c r="L262" s="3"/>
      <c r="M262" s="3"/>
      <c r="N262" s="3"/>
      <c r="O262" s="3"/>
      <c r="P262" s="3"/>
      <c r="Q262" s="3"/>
      <c r="R262" s="3"/>
      <c r="S262" s="3"/>
      <c r="T262" s="3"/>
      <c r="U262" s="3"/>
      <c r="V262" s="3"/>
      <c r="W262" s="3"/>
      <c r="X262" s="3"/>
      <c r="Y262" s="3"/>
      <c r="Z262" s="3"/>
      <c r="AA262" s="3"/>
      <c r="AB262" s="2"/>
    </row>
    <row r="263" spans="1:28" ht="15.75" customHeight="1">
      <c r="A263" s="6"/>
      <c r="B263" s="3"/>
      <c r="C263" s="3"/>
      <c r="D263" s="3"/>
      <c r="E263" s="3"/>
      <c r="F263" s="3"/>
      <c r="G263" s="2"/>
      <c r="H263" s="2"/>
      <c r="I263" s="3"/>
      <c r="J263" s="3"/>
      <c r="K263" s="3"/>
      <c r="L263" s="2"/>
      <c r="M263" s="3"/>
      <c r="N263" s="3"/>
      <c r="O263" s="3"/>
      <c r="P263" s="3"/>
      <c r="Q263" s="3"/>
      <c r="R263" s="3"/>
      <c r="S263" s="3"/>
      <c r="T263" s="3"/>
      <c r="U263" s="3"/>
      <c r="V263" s="3"/>
      <c r="W263" s="3"/>
      <c r="X263" s="3"/>
      <c r="Y263" s="3"/>
      <c r="Z263" s="3"/>
      <c r="AA263" s="3"/>
      <c r="AB263" s="2"/>
    </row>
    <row r="264" spans="1:28" ht="15.75" customHeight="1">
      <c r="A264" s="6"/>
      <c r="B264" s="3"/>
      <c r="C264" s="3"/>
      <c r="D264" s="3"/>
      <c r="E264" s="3"/>
      <c r="F264" s="3"/>
      <c r="G264" s="3"/>
      <c r="H264" s="3"/>
      <c r="I264" s="3"/>
      <c r="J264" s="1558"/>
      <c r="K264" s="1558"/>
      <c r="L264" s="1558"/>
      <c r="M264" s="1558"/>
      <c r="N264" s="4"/>
      <c r="O264" s="3"/>
      <c r="P264" s="3"/>
      <c r="Q264" s="3"/>
      <c r="R264" s="3"/>
      <c r="S264" s="3"/>
      <c r="T264" s="3"/>
      <c r="U264" s="3"/>
      <c r="V264" s="3"/>
      <c r="W264" s="3"/>
      <c r="X264" s="3"/>
      <c r="Y264" s="3"/>
      <c r="Z264" s="3"/>
      <c r="AA264" s="3"/>
      <c r="AB264" s="2"/>
    </row>
    <row r="265" spans="1:28" ht="15.75" customHeight="1">
      <c r="A265" s="6"/>
      <c r="B265" s="3"/>
      <c r="C265" s="3"/>
      <c r="D265" s="3"/>
      <c r="E265" s="3"/>
      <c r="F265" s="3"/>
      <c r="G265" s="3"/>
      <c r="H265" s="3"/>
      <c r="I265" s="3"/>
      <c r="J265" s="1558"/>
      <c r="K265" s="1558"/>
      <c r="L265" s="1558"/>
      <c r="M265" s="1558"/>
      <c r="N265" s="4"/>
      <c r="O265" s="3"/>
      <c r="P265" s="3"/>
      <c r="Q265" s="3"/>
      <c r="R265" s="3"/>
      <c r="S265" s="3"/>
      <c r="T265" s="3"/>
      <c r="U265" s="3"/>
      <c r="V265" s="3"/>
      <c r="W265" s="3"/>
      <c r="X265" s="3"/>
      <c r="Y265" s="3"/>
      <c r="Z265" s="3"/>
      <c r="AA265" s="3"/>
      <c r="AB265" s="2"/>
    </row>
    <row r="266" spans="1:28" ht="15.75" customHeight="1">
      <c r="A266" s="6"/>
      <c r="B266" s="3"/>
      <c r="C266" s="3"/>
      <c r="D266" s="3"/>
      <c r="E266" s="3"/>
      <c r="F266" s="3"/>
      <c r="G266" s="3"/>
      <c r="H266" s="3"/>
      <c r="I266" s="3"/>
      <c r="J266" s="1558"/>
      <c r="K266" s="1558"/>
      <c r="L266" s="1558"/>
      <c r="M266" s="1558"/>
      <c r="N266" s="4"/>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1558"/>
      <c r="K267" s="1558"/>
      <c r="L267" s="1558"/>
      <c r="M267" s="1558"/>
      <c r="N267" s="4"/>
      <c r="O267" s="3"/>
      <c r="P267" s="3"/>
      <c r="Q267" s="3"/>
      <c r="R267" s="3"/>
      <c r="S267" s="3"/>
      <c r="T267" s="3"/>
      <c r="U267" s="3"/>
      <c r="V267" s="3"/>
      <c r="W267" s="3"/>
      <c r="X267" s="3"/>
      <c r="Y267" s="3"/>
      <c r="Z267" s="3"/>
      <c r="AA267" s="3"/>
      <c r="AB267" s="2"/>
    </row>
    <row r="268" spans="1:28" ht="15.75" customHeight="1">
      <c r="A268" s="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2"/>
    </row>
    <row r="269" spans="1:28" ht="15.75" customHeight="1">
      <c r="A269" s="3"/>
      <c r="B269" s="3"/>
      <c r="C269" s="3"/>
      <c r="D269" s="1468"/>
      <c r="E269" s="1468"/>
      <c r="F269" s="1468"/>
      <c r="G269" s="1468"/>
      <c r="H269" s="5"/>
      <c r="I269" s="1468"/>
      <c r="J269" s="1468"/>
      <c r="K269" s="1468"/>
      <c r="L269" s="1468"/>
      <c r="M269" s="1468"/>
      <c r="N269" s="1468"/>
      <c r="O269" s="1468"/>
      <c r="P269" s="1468"/>
      <c r="Q269" s="1468"/>
      <c r="R269" s="1468"/>
      <c r="S269" s="1468"/>
      <c r="T269" s="1468"/>
      <c r="U269" s="1468"/>
      <c r="V269" s="5"/>
      <c r="W269" s="5"/>
      <c r="X269" s="1468"/>
      <c r="Y269" s="1468"/>
      <c r="Z269" s="1468"/>
      <c r="AA269" s="3"/>
      <c r="AB269" s="2"/>
    </row>
    <row r="270" spans="1:28" ht="15.75" customHeight="1">
      <c r="A270" s="3"/>
      <c r="B270" s="3"/>
      <c r="C270" s="3"/>
      <c r="D270" s="5"/>
      <c r="E270" s="1497"/>
      <c r="F270" s="1497"/>
      <c r="G270" s="5"/>
      <c r="H270" s="5"/>
      <c r="I270" s="3"/>
      <c r="J270" s="3"/>
      <c r="K270" s="3"/>
      <c r="L270" s="2"/>
      <c r="M270" s="3"/>
      <c r="N270" s="3"/>
      <c r="O270" s="3"/>
      <c r="P270" s="3"/>
      <c r="Q270" s="3"/>
      <c r="R270" s="2"/>
      <c r="S270" s="2"/>
      <c r="T270" s="2"/>
      <c r="U270" s="2"/>
      <c r="V270" s="5"/>
      <c r="W270" s="5"/>
      <c r="X270" s="1554"/>
      <c r="Y270" s="1554"/>
      <c r="Z270" s="1554"/>
      <c r="AA270" s="3"/>
      <c r="AB270" s="2"/>
    </row>
    <row r="271" spans="1:28" ht="15.75" customHeight="1">
      <c r="A271" s="3"/>
      <c r="B271" s="3"/>
      <c r="C271" s="3"/>
      <c r="D271" s="5"/>
      <c r="E271" s="1497"/>
      <c r="F271" s="1497"/>
      <c r="G271" s="5"/>
      <c r="H271" s="5"/>
      <c r="I271" s="3"/>
      <c r="J271" s="3"/>
      <c r="K271" s="3"/>
      <c r="L271" s="2"/>
      <c r="M271" s="3"/>
      <c r="N271" s="3"/>
      <c r="O271" s="3"/>
      <c r="P271" s="3"/>
      <c r="Q271" s="3"/>
      <c r="R271" s="2"/>
      <c r="S271" s="2"/>
      <c r="T271" s="2"/>
      <c r="U271" s="2"/>
      <c r="V271" s="5"/>
      <c r="W271" s="5"/>
      <c r="X271" s="1554"/>
      <c r="Y271" s="1554"/>
      <c r="Z271" s="1554"/>
      <c r="AA271" s="3"/>
      <c r="AB271" s="2"/>
    </row>
    <row r="272" spans="1:28" ht="15.75" customHeight="1">
      <c r="A272" s="3"/>
      <c r="B272" s="3"/>
      <c r="C272" s="3"/>
      <c r="D272" s="5"/>
      <c r="E272" s="1497"/>
      <c r="F272" s="1497"/>
      <c r="G272" s="5"/>
      <c r="H272" s="5"/>
      <c r="I272" s="3"/>
      <c r="J272" s="3"/>
      <c r="K272" s="3"/>
      <c r="L272" s="2"/>
      <c r="M272" s="3"/>
      <c r="N272" s="3"/>
      <c r="O272" s="3"/>
      <c r="P272" s="3"/>
      <c r="Q272" s="3"/>
      <c r="R272" s="2"/>
      <c r="S272" s="2"/>
      <c r="T272" s="2"/>
      <c r="U272" s="2"/>
      <c r="V272" s="5"/>
      <c r="W272" s="5"/>
      <c r="X272" s="1554"/>
      <c r="Y272" s="1554"/>
      <c r="Z272" s="1554"/>
      <c r="AA272" s="3"/>
      <c r="AB272" s="2"/>
    </row>
    <row r="273" spans="1:28" ht="15.75" customHeight="1">
      <c r="A273" s="3"/>
      <c r="B273" s="3"/>
      <c r="C273" s="3"/>
      <c r="D273" s="5"/>
      <c r="E273" s="1497"/>
      <c r="F273" s="1497"/>
      <c r="G273" s="5"/>
      <c r="H273" s="5"/>
      <c r="I273" s="3"/>
      <c r="J273" s="3"/>
      <c r="K273" s="3"/>
      <c r="L273" s="2"/>
      <c r="M273" s="3"/>
      <c r="N273" s="3"/>
      <c r="O273" s="3"/>
      <c r="P273" s="3"/>
      <c r="Q273" s="3"/>
      <c r="R273" s="2"/>
      <c r="S273" s="2"/>
      <c r="T273" s="2"/>
      <c r="U273" s="2"/>
      <c r="V273" s="5"/>
      <c r="W273" s="5"/>
      <c r="X273" s="1554"/>
      <c r="Y273" s="1554"/>
      <c r="Z273" s="1554"/>
      <c r="AA273" s="3"/>
      <c r="AB273" s="2"/>
    </row>
    <row r="274" spans="1:28" ht="15.75" customHeight="1">
      <c r="A274" s="3"/>
      <c r="B274" s="3"/>
      <c r="C274" s="3"/>
      <c r="D274" s="5"/>
      <c r="E274" s="1497"/>
      <c r="F274" s="1497"/>
      <c r="G274" s="5"/>
      <c r="H274" s="5"/>
      <c r="I274" s="3"/>
      <c r="J274" s="3"/>
      <c r="K274" s="3"/>
      <c r="L274" s="2"/>
      <c r="M274" s="3"/>
      <c r="N274" s="3"/>
      <c r="O274" s="3"/>
      <c r="P274" s="3"/>
      <c r="Q274" s="3"/>
      <c r="R274" s="2"/>
      <c r="S274" s="2"/>
      <c r="T274" s="2"/>
      <c r="U274" s="2"/>
      <c r="V274" s="5"/>
      <c r="W274" s="5"/>
      <c r="X274" s="1554"/>
      <c r="Y274" s="1554"/>
      <c r="Z274" s="1554"/>
      <c r="AA274" s="3"/>
      <c r="AB274" s="2"/>
    </row>
    <row r="275" spans="1:28" ht="15.75" customHeight="1">
      <c r="A275" s="3"/>
      <c r="B275" s="3"/>
      <c r="C275" s="3"/>
      <c r="D275" s="5"/>
      <c r="E275" s="1497"/>
      <c r="F275" s="1497"/>
      <c r="G275" s="5"/>
      <c r="H275" s="5"/>
      <c r="I275" s="3"/>
      <c r="J275" s="3"/>
      <c r="K275" s="3"/>
      <c r="L275" s="2"/>
      <c r="M275" s="3"/>
      <c r="N275" s="3"/>
      <c r="O275" s="3"/>
      <c r="P275" s="3"/>
      <c r="Q275" s="3"/>
      <c r="R275" s="2"/>
      <c r="S275" s="2"/>
      <c r="T275" s="2"/>
      <c r="U275" s="2"/>
      <c r="V275" s="5"/>
      <c r="W275" s="5"/>
      <c r="X275" s="1554"/>
      <c r="Y275" s="1554"/>
      <c r="Z275" s="1554"/>
      <c r="AA275" s="3"/>
      <c r="AB275" s="2"/>
    </row>
    <row r="276" spans="1:28" ht="15.75" customHeight="1">
      <c r="A276" s="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2"/>
    </row>
    <row r="277" spans="1:28" ht="15.75" customHeight="1">
      <c r="A277" s="6"/>
      <c r="B277" s="3"/>
      <c r="C277" s="3"/>
      <c r="D277" s="3"/>
      <c r="E277" s="3"/>
      <c r="F277" s="1796"/>
      <c r="G277" s="1796"/>
      <c r="H277" s="1796"/>
      <c r="I277" s="1796"/>
      <c r="J277" s="1796"/>
      <c r="K277" s="1796"/>
      <c r="L277" s="1796"/>
      <c r="M277" s="1796"/>
      <c r="N277" s="1796"/>
      <c r="O277" s="1796"/>
      <c r="P277" s="1796"/>
      <c r="Q277" s="1796"/>
      <c r="R277" s="1796"/>
      <c r="S277" s="1796"/>
      <c r="T277" s="1796"/>
      <c r="U277" s="1796"/>
      <c r="V277" s="1796"/>
      <c r="W277" s="1796"/>
      <c r="X277" s="1796"/>
      <c r="Y277" s="1796"/>
      <c r="Z277" s="1796"/>
      <c r="AA277" s="1796"/>
      <c r="AB277" s="2"/>
    </row>
    <row r="278" spans="1:28" ht="15.75" customHeight="1">
      <c r="A278" s="3"/>
      <c r="B278" s="3"/>
      <c r="C278" s="3"/>
      <c r="D278" s="3"/>
      <c r="E278" s="3"/>
      <c r="F278" s="1796"/>
      <c r="G278" s="1796"/>
      <c r="H278" s="1796"/>
      <c r="I278" s="1796"/>
      <c r="J278" s="1796"/>
      <c r="K278" s="1796"/>
      <c r="L278" s="1796"/>
      <c r="M278" s="1796"/>
      <c r="N278" s="1796"/>
      <c r="O278" s="1796"/>
      <c r="P278" s="1796"/>
      <c r="Q278" s="1796"/>
      <c r="R278" s="1796"/>
      <c r="S278" s="1796"/>
      <c r="T278" s="1796"/>
      <c r="U278" s="1796"/>
      <c r="V278" s="1796"/>
      <c r="W278" s="1796"/>
      <c r="X278" s="1796"/>
      <c r="Y278" s="1796"/>
      <c r="Z278" s="1796"/>
      <c r="AA278" s="1796"/>
      <c r="AB278" s="2"/>
    </row>
    <row r="279" spans="1:28" ht="15.75" customHeight="1">
      <c r="A279" s="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2"/>
    </row>
    <row r="280" spans="1:28" ht="15.75" customHeight="1">
      <c r="A280" s="3"/>
      <c r="B280" s="3"/>
      <c r="C280" s="3"/>
      <c r="D280" s="3"/>
      <c r="E280" s="3"/>
      <c r="F280" s="1796"/>
      <c r="G280" s="1796"/>
      <c r="H280" s="1796"/>
      <c r="I280" s="1796"/>
      <c r="J280" s="1796"/>
      <c r="K280" s="1796"/>
      <c r="L280" s="1796"/>
      <c r="M280" s="1796"/>
      <c r="N280" s="1796"/>
      <c r="O280" s="1796"/>
      <c r="P280" s="1796"/>
      <c r="Q280" s="1796"/>
      <c r="R280" s="1796"/>
      <c r="S280" s="1796"/>
      <c r="T280" s="1796"/>
      <c r="U280" s="1796"/>
      <c r="V280" s="1796"/>
      <c r="W280" s="1796"/>
      <c r="X280" s="1796"/>
      <c r="Y280" s="1796"/>
      <c r="Z280" s="1796"/>
      <c r="AA280" s="1796"/>
      <c r="AB280" s="2"/>
    </row>
    <row r="281" spans="1:28" ht="15.75" customHeight="1">
      <c r="A281" s="3"/>
      <c r="B281" s="3"/>
      <c r="C281" s="3"/>
      <c r="D281" s="3"/>
      <c r="E281" s="3"/>
      <c r="F281" s="1796"/>
      <c r="G281" s="1796"/>
      <c r="H281" s="1796"/>
      <c r="I281" s="1796"/>
      <c r="J281" s="1796"/>
      <c r="K281" s="1796"/>
      <c r="L281" s="1796"/>
      <c r="M281" s="1796"/>
      <c r="N281" s="1796"/>
      <c r="O281" s="1796"/>
      <c r="P281" s="1796"/>
      <c r="Q281" s="1796"/>
      <c r="R281" s="1796"/>
      <c r="S281" s="1796"/>
      <c r="T281" s="1796"/>
      <c r="U281" s="1796"/>
      <c r="V281" s="1796"/>
      <c r="W281" s="1796"/>
      <c r="X281" s="1796"/>
      <c r="Y281" s="1796"/>
      <c r="Z281" s="1796"/>
      <c r="AA281" s="1796"/>
      <c r="AB281" s="2"/>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2"/>
    </row>
    <row r="288" spans="1:28" ht="18.75" customHeight="1">
      <c r="A288" s="1468"/>
      <c r="B288" s="1468"/>
      <c r="C288" s="1468"/>
      <c r="D288" s="1468"/>
      <c r="E288" s="1468"/>
      <c r="F288" s="1468"/>
      <c r="G288" s="1468"/>
      <c r="H288" s="1468"/>
      <c r="I288" s="1468"/>
      <c r="J288" s="1468"/>
      <c r="K288" s="1468"/>
      <c r="L288" s="1468"/>
      <c r="M288" s="1468"/>
      <c r="N288" s="1468"/>
      <c r="O288" s="1468"/>
      <c r="P288" s="1468"/>
      <c r="Q288" s="1468"/>
      <c r="R288" s="1468"/>
      <c r="S288" s="1468"/>
      <c r="T288" s="1468"/>
      <c r="U288" s="1468"/>
      <c r="V288" s="1468"/>
      <c r="W288" s="1468"/>
      <c r="X288" s="1468"/>
      <c r="Y288" s="1468"/>
      <c r="Z288" s="1468"/>
      <c r="AA288" s="1468"/>
      <c r="AB288" s="2"/>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6"/>
      <c r="B290" s="3"/>
      <c r="C290" s="3"/>
      <c r="D290" s="3"/>
      <c r="E290" s="3"/>
      <c r="F290" s="3"/>
      <c r="G290" s="2"/>
      <c r="H290" s="3"/>
      <c r="I290" s="3"/>
      <c r="J290" s="3"/>
      <c r="K290" s="3"/>
      <c r="L290" s="3"/>
      <c r="M290" s="3"/>
      <c r="N290" s="3"/>
      <c r="O290" s="3"/>
      <c r="P290" s="3"/>
      <c r="Q290" s="3"/>
      <c r="R290" s="3"/>
      <c r="S290" s="3"/>
      <c r="T290" s="3"/>
      <c r="U290" s="3"/>
      <c r="V290" s="3"/>
      <c r="W290" s="3"/>
      <c r="X290" s="3"/>
      <c r="Y290" s="3"/>
      <c r="Z290" s="3"/>
      <c r="AA290" s="3"/>
      <c r="AB290" s="2"/>
    </row>
    <row r="291" spans="1:28" ht="15.75" customHeight="1">
      <c r="A291" s="6"/>
      <c r="B291" s="3"/>
      <c r="C291" s="3"/>
      <c r="D291" s="3"/>
      <c r="E291" s="3"/>
      <c r="F291" s="3"/>
      <c r="G291" s="2"/>
      <c r="H291" s="2"/>
      <c r="I291" s="3"/>
      <c r="J291" s="3"/>
      <c r="K291" s="3"/>
      <c r="L291" s="2"/>
      <c r="M291" s="3"/>
      <c r="N291" s="3"/>
      <c r="O291" s="3"/>
      <c r="P291" s="3"/>
      <c r="Q291" s="3"/>
      <c r="R291" s="3"/>
      <c r="S291" s="3"/>
      <c r="T291" s="3"/>
      <c r="U291" s="3"/>
      <c r="V291" s="3"/>
      <c r="W291" s="3"/>
      <c r="X291" s="3"/>
      <c r="Y291" s="3"/>
      <c r="Z291" s="3"/>
      <c r="AA291" s="3"/>
      <c r="AB291" s="2"/>
    </row>
    <row r="292" spans="1:28" ht="15.75" customHeight="1">
      <c r="A292" s="6"/>
      <c r="B292" s="3"/>
      <c r="C292" s="3"/>
      <c r="D292" s="3"/>
      <c r="E292" s="3"/>
      <c r="F292" s="3"/>
      <c r="G292" s="3"/>
      <c r="H292" s="3"/>
      <c r="I292" s="3"/>
      <c r="J292" s="1558"/>
      <c r="K292" s="1558"/>
      <c r="L292" s="1558"/>
      <c r="M292" s="1558"/>
      <c r="N292" s="4"/>
      <c r="O292" s="3"/>
      <c r="P292" s="3"/>
      <c r="Q292" s="3"/>
      <c r="R292" s="3"/>
      <c r="S292" s="3"/>
      <c r="T292" s="3"/>
      <c r="U292" s="3"/>
      <c r="V292" s="3"/>
      <c r="W292" s="3"/>
      <c r="X292" s="3"/>
      <c r="Y292" s="3"/>
      <c r="Z292" s="3"/>
      <c r="AA292" s="3"/>
      <c r="AB292" s="2"/>
    </row>
    <row r="293" spans="1:28" ht="15.75" customHeight="1">
      <c r="A293" s="6"/>
      <c r="B293" s="3"/>
      <c r="C293" s="3"/>
      <c r="D293" s="3"/>
      <c r="E293" s="3"/>
      <c r="F293" s="3"/>
      <c r="G293" s="3"/>
      <c r="H293" s="3"/>
      <c r="I293" s="3"/>
      <c r="J293" s="1558"/>
      <c r="K293" s="1558"/>
      <c r="L293" s="1558"/>
      <c r="M293" s="1558"/>
      <c r="N293" s="4"/>
      <c r="O293" s="3"/>
      <c r="P293" s="3"/>
      <c r="Q293" s="3"/>
      <c r="R293" s="3"/>
      <c r="S293" s="3"/>
      <c r="T293" s="3"/>
      <c r="U293" s="3"/>
      <c r="V293" s="3"/>
      <c r="W293" s="3"/>
      <c r="X293" s="3"/>
      <c r="Y293" s="3"/>
      <c r="Z293" s="3"/>
      <c r="AA293" s="3"/>
      <c r="AB293" s="2"/>
    </row>
    <row r="294" spans="1:28" ht="15.75" customHeight="1">
      <c r="A294" s="6"/>
      <c r="B294" s="3"/>
      <c r="C294" s="3"/>
      <c r="D294" s="3"/>
      <c r="E294" s="3"/>
      <c r="F294" s="3"/>
      <c r="G294" s="3"/>
      <c r="H294" s="3"/>
      <c r="I294" s="3"/>
      <c r="J294" s="1558"/>
      <c r="K294" s="1558"/>
      <c r="L294" s="1558"/>
      <c r="M294" s="1558"/>
      <c r="N294" s="4"/>
      <c r="O294" s="3"/>
      <c r="P294" s="3"/>
      <c r="Q294" s="3"/>
      <c r="R294" s="3"/>
      <c r="S294" s="3"/>
      <c r="T294" s="3"/>
      <c r="U294" s="3"/>
      <c r="V294" s="3"/>
      <c r="W294" s="3"/>
      <c r="X294" s="3"/>
      <c r="Y294" s="3"/>
      <c r="Z294" s="3"/>
      <c r="AA294" s="3"/>
      <c r="AB294" s="2"/>
    </row>
    <row r="295" spans="1:28" ht="15.75" customHeight="1">
      <c r="A295" s="6"/>
      <c r="B295" s="3"/>
      <c r="C295" s="3"/>
      <c r="D295" s="3"/>
      <c r="E295" s="3"/>
      <c r="F295" s="3"/>
      <c r="G295" s="3"/>
      <c r="H295" s="3"/>
      <c r="I295" s="3"/>
      <c r="J295" s="1558"/>
      <c r="K295" s="1558"/>
      <c r="L295" s="1558"/>
      <c r="M295" s="1558"/>
      <c r="N295" s="4"/>
      <c r="O295" s="3"/>
      <c r="P295" s="3"/>
      <c r="Q295" s="3"/>
      <c r="R295" s="3"/>
      <c r="S295" s="3"/>
      <c r="T295" s="3"/>
      <c r="U295" s="3"/>
      <c r="V295" s="3"/>
      <c r="W295" s="3"/>
      <c r="X295" s="3"/>
      <c r="Y295" s="3"/>
      <c r="Z295" s="3"/>
      <c r="AA295" s="3"/>
      <c r="AB295" s="2"/>
    </row>
    <row r="296" spans="1:28" ht="15.75" customHeight="1">
      <c r="A296" s="6"/>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2"/>
    </row>
    <row r="297" spans="1:28" ht="15.75" customHeight="1">
      <c r="A297" s="3"/>
      <c r="B297" s="3"/>
      <c r="C297" s="3"/>
      <c r="D297" s="1468"/>
      <c r="E297" s="1468"/>
      <c r="F297" s="1468"/>
      <c r="G297" s="1468"/>
      <c r="H297" s="5"/>
      <c r="I297" s="1468"/>
      <c r="J297" s="1468"/>
      <c r="K297" s="1468"/>
      <c r="L297" s="1468"/>
      <c r="M297" s="1468"/>
      <c r="N297" s="1468"/>
      <c r="O297" s="1468"/>
      <c r="P297" s="1468"/>
      <c r="Q297" s="1468"/>
      <c r="R297" s="1468"/>
      <c r="S297" s="1468"/>
      <c r="T297" s="1468"/>
      <c r="U297" s="1468"/>
      <c r="V297" s="5"/>
      <c r="W297" s="5"/>
      <c r="X297" s="1468"/>
      <c r="Y297" s="1468"/>
      <c r="Z297" s="1468"/>
      <c r="AA297" s="3"/>
      <c r="AB297" s="2"/>
    </row>
    <row r="298" spans="1:28" ht="15.75" customHeight="1">
      <c r="A298" s="3"/>
      <c r="B298" s="3"/>
      <c r="C298" s="3"/>
      <c r="D298" s="5"/>
      <c r="E298" s="1497"/>
      <c r="F298" s="1497"/>
      <c r="G298" s="5"/>
      <c r="H298" s="5"/>
      <c r="I298" s="3"/>
      <c r="J298" s="3"/>
      <c r="K298" s="3"/>
      <c r="L298" s="2"/>
      <c r="M298" s="3"/>
      <c r="N298" s="3"/>
      <c r="O298" s="3"/>
      <c r="P298" s="3"/>
      <c r="Q298" s="3"/>
      <c r="R298" s="2"/>
      <c r="S298" s="2"/>
      <c r="T298" s="2"/>
      <c r="U298" s="2"/>
      <c r="V298" s="5"/>
      <c r="W298" s="5"/>
      <c r="X298" s="1554"/>
      <c r="Y298" s="1554"/>
      <c r="Z298" s="1554"/>
      <c r="AA298" s="3"/>
      <c r="AB298" s="2"/>
    </row>
    <row r="299" spans="1:28" ht="15.75" customHeight="1">
      <c r="A299" s="3"/>
      <c r="B299" s="3"/>
      <c r="C299" s="3"/>
      <c r="D299" s="5"/>
      <c r="E299" s="1497"/>
      <c r="F299" s="1497"/>
      <c r="G299" s="5"/>
      <c r="H299" s="5"/>
      <c r="I299" s="3"/>
      <c r="J299" s="3"/>
      <c r="K299" s="3"/>
      <c r="L299" s="2"/>
      <c r="M299" s="3"/>
      <c r="N299" s="3"/>
      <c r="O299" s="3"/>
      <c r="P299" s="3"/>
      <c r="Q299" s="3"/>
      <c r="R299" s="2"/>
      <c r="S299" s="2"/>
      <c r="T299" s="2"/>
      <c r="U299" s="2"/>
      <c r="V299" s="5"/>
      <c r="W299" s="5"/>
      <c r="X299" s="1554"/>
      <c r="Y299" s="1554"/>
      <c r="Z299" s="1554"/>
      <c r="AA299" s="3"/>
      <c r="AB299" s="2"/>
    </row>
    <row r="300" spans="1:28" ht="15.75" customHeight="1">
      <c r="A300" s="3"/>
      <c r="B300" s="3"/>
      <c r="C300" s="3"/>
      <c r="D300" s="5"/>
      <c r="E300" s="1497"/>
      <c r="F300" s="1497"/>
      <c r="G300" s="5"/>
      <c r="H300" s="5"/>
      <c r="I300" s="3"/>
      <c r="J300" s="3"/>
      <c r="K300" s="3"/>
      <c r="L300" s="2"/>
      <c r="M300" s="3"/>
      <c r="N300" s="3"/>
      <c r="O300" s="3"/>
      <c r="P300" s="3"/>
      <c r="Q300" s="3"/>
      <c r="R300" s="2"/>
      <c r="S300" s="2"/>
      <c r="T300" s="2"/>
      <c r="U300" s="2"/>
      <c r="V300" s="5"/>
      <c r="W300" s="5"/>
      <c r="X300" s="1554"/>
      <c r="Y300" s="1554"/>
      <c r="Z300" s="1554"/>
      <c r="AA300" s="3"/>
      <c r="AB300" s="2"/>
    </row>
    <row r="301" spans="1:28" ht="15.75" customHeight="1">
      <c r="A301" s="3"/>
      <c r="B301" s="3"/>
      <c r="C301" s="3"/>
      <c r="D301" s="5"/>
      <c r="E301" s="1497"/>
      <c r="F301" s="1497"/>
      <c r="G301" s="5"/>
      <c r="H301" s="5"/>
      <c r="I301" s="3"/>
      <c r="J301" s="3"/>
      <c r="K301" s="3"/>
      <c r="L301" s="2"/>
      <c r="M301" s="3"/>
      <c r="N301" s="3"/>
      <c r="O301" s="3"/>
      <c r="P301" s="3"/>
      <c r="Q301" s="3"/>
      <c r="R301" s="2"/>
      <c r="S301" s="2"/>
      <c r="T301" s="2"/>
      <c r="U301" s="2"/>
      <c r="V301" s="5"/>
      <c r="W301" s="5"/>
      <c r="X301" s="1554"/>
      <c r="Y301" s="1554"/>
      <c r="Z301" s="1554"/>
      <c r="AA301" s="3"/>
      <c r="AB301" s="2"/>
    </row>
    <row r="302" spans="1:28" ht="15.75" customHeight="1">
      <c r="A302" s="3"/>
      <c r="B302" s="3"/>
      <c r="C302" s="3"/>
      <c r="D302" s="5"/>
      <c r="E302" s="1497"/>
      <c r="F302" s="1497"/>
      <c r="G302" s="5"/>
      <c r="H302" s="5"/>
      <c r="I302" s="3"/>
      <c r="J302" s="3"/>
      <c r="K302" s="3"/>
      <c r="L302" s="2"/>
      <c r="M302" s="3"/>
      <c r="N302" s="3"/>
      <c r="O302" s="3"/>
      <c r="P302" s="3"/>
      <c r="Q302" s="3"/>
      <c r="R302" s="2"/>
      <c r="S302" s="2"/>
      <c r="T302" s="2"/>
      <c r="U302" s="2"/>
      <c r="V302" s="5"/>
      <c r="W302" s="5"/>
      <c r="X302" s="1554"/>
      <c r="Y302" s="1554"/>
      <c r="Z302" s="1554"/>
      <c r="AA302" s="3"/>
      <c r="AB302" s="2"/>
    </row>
    <row r="303" spans="1:28" ht="15.75" customHeight="1">
      <c r="A303" s="3"/>
      <c r="B303" s="3"/>
      <c r="C303" s="3"/>
      <c r="D303" s="5"/>
      <c r="E303" s="1497"/>
      <c r="F303" s="1497"/>
      <c r="G303" s="5"/>
      <c r="H303" s="5"/>
      <c r="I303" s="3"/>
      <c r="J303" s="3"/>
      <c r="K303" s="3"/>
      <c r="L303" s="2"/>
      <c r="M303" s="3"/>
      <c r="N303" s="3"/>
      <c r="O303" s="3"/>
      <c r="P303" s="3"/>
      <c r="Q303" s="3"/>
      <c r="R303" s="2"/>
      <c r="S303" s="2"/>
      <c r="T303" s="2"/>
      <c r="U303" s="2"/>
      <c r="V303" s="5"/>
      <c r="W303" s="5"/>
      <c r="X303" s="1554"/>
      <c r="Y303" s="1554"/>
      <c r="Z303" s="1554"/>
      <c r="AA303" s="3"/>
      <c r="AB303" s="2"/>
    </row>
    <row r="304" spans="1:28" ht="15.75" customHeight="1">
      <c r="A304" s="6"/>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2"/>
    </row>
    <row r="305" spans="1:28" ht="15.75" customHeight="1">
      <c r="A305" s="6"/>
      <c r="B305" s="3"/>
      <c r="C305" s="3"/>
      <c r="D305" s="3"/>
      <c r="E305" s="3"/>
      <c r="F305" s="1796"/>
      <c r="G305" s="1796"/>
      <c r="H305" s="1796"/>
      <c r="I305" s="1796"/>
      <c r="J305" s="1796"/>
      <c r="K305" s="1796"/>
      <c r="L305" s="1796"/>
      <c r="M305" s="1796"/>
      <c r="N305" s="1796"/>
      <c r="O305" s="1796"/>
      <c r="P305" s="1796"/>
      <c r="Q305" s="1796"/>
      <c r="R305" s="1796"/>
      <c r="S305" s="1796"/>
      <c r="T305" s="1796"/>
      <c r="U305" s="1796"/>
      <c r="V305" s="1796"/>
      <c r="W305" s="1796"/>
      <c r="X305" s="1796"/>
      <c r="Y305" s="1796"/>
      <c r="Z305" s="1796"/>
      <c r="AA305" s="1796"/>
      <c r="AB305" s="2"/>
    </row>
    <row r="306" spans="1:28" ht="15.75" customHeight="1">
      <c r="A306" s="3"/>
      <c r="B306" s="3"/>
      <c r="C306" s="3"/>
      <c r="D306" s="3"/>
      <c r="E306" s="3"/>
      <c r="F306" s="1796"/>
      <c r="G306" s="1796"/>
      <c r="H306" s="1796"/>
      <c r="I306" s="1796"/>
      <c r="J306" s="1796"/>
      <c r="K306" s="1796"/>
      <c r="L306" s="1796"/>
      <c r="M306" s="1796"/>
      <c r="N306" s="1796"/>
      <c r="O306" s="1796"/>
      <c r="P306" s="1796"/>
      <c r="Q306" s="1796"/>
      <c r="R306" s="1796"/>
      <c r="S306" s="1796"/>
      <c r="T306" s="1796"/>
      <c r="U306" s="1796"/>
      <c r="V306" s="1796"/>
      <c r="W306" s="1796"/>
      <c r="X306" s="1796"/>
      <c r="Y306" s="1796"/>
      <c r="Z306" s="1796"/>
      <c r="AA306" s="1796"/>
      <c r="AB306" s="2"/>
    </row>
    <row r="307" spans="1:28" ht="15.75" customHeight="1">
      <c r="A307" s="6"/>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2"/>
    </row>
    <row r="308" spans="1:28" ht="15.75" customHeight="1">
      <c r="A308" s="3"/>
      <c r="B308" s="3"/>
      <c r="C308" s="3"/>
      <c r="D308" s="3"/>
      <c r="E308" s="3"/>
      <c r="F308" s="1796"/>
      <c r="G308" s="1796"/>
      <c r="H308" s="1796"/>
      <c r="I308" s="1796"/>
      <c r="J308" s="1796"/>
      <c r="K308" s="1796"/>
      <c r="L308" s="1796"/>
      <c r="M308" s="1796"/>
      <c r="N308" s="1796"/>
      <c r="O308" s="1796"/>
      <c r="P308" s="1796"/>
      <c r="Q308" s="1796"/>
      <c r="R308" s="1796"/>
      <c r="S308" s="1796"/>
      <c r="T308" s="1796"/>
      <c r="U308" s="1796"/>
      <c r="V308" s="1796"/>
      <c r="W308" s="1796"/>
      <c r="X308" s="1796"/>
      <c r="Y308" s="1796"/>
      <c r="Z308" s="1796"/>
      <c r="AA308" s="1796"/>
      <c r="AB308" s="2"/>
    </row>
    <row r="309" spans="1:28" ht="15.75" customHeight="1">
      <c r="A309" s="3"/>
      <c r="B309" s="3"/>
      <c r="C309" s="3"/>
      <c r="D309" s="3"/>
      <c r="E309" s="3"/>
      <c r="F309" s="1796"/>
      <c r="G309" s="1796"/>
      <c r="H309" s="1796"/>
      <c r="I309" s="1796"/>
      <c r="J309" s="1796"/>
      <c r="K309" s="1796"/>
      <c r="L309" s="1796"/>
      <c r="M309" s="1796"/>
      <c r="N309" s="1796"/>
      <c r="O309" s="1796"/>
      <c r="P309" s="1796"/>
      <c r="Q309" s="1796"/>
      <c r="R309" s="1796"/>
      <c r="S309" s="1796"/>
      <c r="T309" s="1796"/>
      <c r="U309" s="1796"/>
      <c r="V309" s="1796"/>
      <c r="W309" s="1796"/>
      <c r="X309" s="1796"/>
      <c r="Y309" s="1796"/>
      <c r="Z309" s="1796"/>
      <c r="AA309" s="1796"/>
      <c r="AB309" s="2"/>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2"/>
    </row>
    <row r="311" spans="1:28" ht="15.7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row>
    <row r="312" spans="1:28" ht="15.7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row>
    <row r="313" spans="1:28" ht="15.75" customHeight="1">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row>
    <row r="314" spans="1:28" ht="18.75" customHeight="1">
      <c r="A314" s="1468"/>
      <c r="B314" s="1468"/>
      <c r="C314" s="1468"/>
      <c r="D314" s="1468"/>
      <c r="E314" s="1468"/>
      <c r="F314" s="1468"/>
      <c r="G314" s="1468"/>
      <c r="H314" s="1468"/>
      <c r="I314" s="1468"/>
      <c r="J314" s="1468"/>
      <c r="K314" s="1468"/>
      <c r="L314" s="1468"/>
      <c r="M314" s="1468"/>
      <c r="N314" s="1468"/>
      <c r="O314" s="1468"/>
      <c r="P314" s="1468"/>
      <c r="Q314" s="1468"/>
      <c r="R314" s="1468"/>
      <c r="S314" s="1468"/>
      <c r="T314" s="1468"/>
      <c r="U314" s="1468"/>
      <c r="V314" s="1468"/>
      <c r="W314" s="1468"/>
      <c r="X314" s="1468"/>
      <c r="Y314" s="1468"/>
      <c r="Z314" s="1468"/>
      <c r="AA314" s="1468"/>
      <c r="AB314" s="2"/>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2"/>
    </row>
    <row r="316" spans="1:28" ht="15.75" customHeight="1">
      <c r="A316" s="6"/>
      <c r="B316" s="3"/>
      <c r="C316" s="3"/>
      <c r="D316" s="3"/>
      <c r="E316" s="3"/>
      <c r="F316" s="3"/>
      <c r="G316" s="2"/>
      <c r="H316" s="3"/>
      <c r="I316" s="3"/>
      <c r="J316" s="3"/>
      <c r="K316" s="3"/>
      <c r="L316" s="3"/>
      <c r="M316" s="3"/>
      <c r="N316" s="3"/>
      <c r="O316" s="3"/>
      <c r="P316" s="3"/>
      <c r="Q316" s="3"/>
      <c r="R316" s="3"/>
      <c r="S316" s="3"/>
      <c r="T316" s="3"/>
      <c r="U316" s="3"/>
      <c r="V316" s="3"/>
      <c r="W316" s="3"/>
      <c r="X316" s="3"/>
      <c r="Y316" s="3"/>
      <c r="Z316" s="3"/>
      <c r="AA316" s="3"/>
      <c r="AB316" s="2"/>
    </row>
    <row r="317" spans="1:28" ht="15.75" customHeight="1">
      <c r="A317" s="6"/>
      <c r="B317" s="3"/>
      <c r="C317" s="3"/>
      <c r="D317" s="3"/>
      <c r="E317" s="3"/>
      <c r="F317" s="3"/>
      <c r="G317" s="2"/>
      <c r="H317" s="2"/>
      <c r="I317" s="3"/>
      <c r="J317" s="3"/>
      <c r="K317" s="3"/>
      <c r="L317" s="2"/>
      <c r="M317" s="3"/>
      <c r="N317" s="3"/>
      <c r="O317" s="3"/>
      <c r="P317" s="3"/>
      <c r="Q317" s="3"/>
      <c r="R317" s="3"/>
      <c r="S317" s="3"/>
      <c r="T317" s="3"/>
      <c r="U317" s="3"/>
      <c r="V317" s="3"/>
      <c r="W317" s="3"/>
      <c r="X317" s="3"/>
      <c r="Y317" s="3"/>
      <c r="Z317" s="3"/>
      <c r="AA317" s="3"/>
      <c r="AB317" s="2"/>
    </row>
    <row r="318" spans="1:28" ht="15.75" customHeight="1">
      <c r="A318" s="6"/>
      <c r="B318" s="3"/>
      <c r="C318" s="3"/>
      <c r="D318" s="3"/>
      <c r="E318" s="3"/>
      <c r="F318" s="3"/>
      <c r="G318" s="3"/>
      <c r="H318" s="3"/>
      <c r="I318" s="3"/>
      <c r="J318" s="1558"/>
      <c r="K318" s="1558"/>
      <c r="L318" s="1558"/>
      <c r="M318" s="1558"/>
      <c r="N318" s="4"/>
      <c r="O318" s="3"/>
      <c r="P318" s="3"/>
      <c r="Q318" s="3"/>
      <c r="R318" s="3"/>
      <c r="S318" s="3"/>
      <c r="T318" s="3"/>
      <c r="U318" s="3"/>
      <c r="V318" s="3"/>
      <c r="W318" s="3"/>
      <c r="X318" s="3"/>
      <c r="Y318" s="3"/>
      <c r="Z318" s="3"/>
      <c r="AA318" s="3"/>
      <c r="AB318" s="2"/>
    </row>
    <row r="319" spans="1:28" ht="15.75" customHeight="1">
      <c r="A319" s="6"/>
      <c r="B319" s="3"/>
      <c r="C319" s="3"/>
      <c r="D319" s="3"/>
      <c r="E319" s="3"/>
      <c r="F319" s="3"/>
      <c r="G319" s="3"/>
      <c r="H319" s="3"/>
      <c r="I319" s="3"/>
      <c r="J319" s="1558"/>
      <c r="K319" s="1558"/>
      <c r="L319" s="1558"/>
      <c r="M319" s="1558"/>
      <c r="N319" s="4"/>
      <c r="O319" s="3"/>
      <c r="P319" s="3"/>
      <c r="Q319" s="3"/>
      <c r="R319" s="3"/>
      <c r="S319" s="3"/>
      <c r="T319" s="3"/>
      <c r="U319" s="3"/>
      <c r="V319" s="3"/>
      <c r="W319" s="3"/>
      <c r="X319" s="3"/>
      <c r="Y319" s="3"/>
      <c r="Z319" s="3"/>
      <c r="AA319" s="3"/>
      <c r="AB319" s="2"/>
    </row>
    <row r="320" spans="1:28" ht="15.75" customHeight="1">
      <c r="A320" s="6"/>
      <c r="B320" s="3"/>
      <c r="C320" s="3"/>
      <c r="D320" s="3"/>
      <c r="E320" s="3"/>
      <c r="F320" s="3"/>
      <c r="G320" s="3"/>
      <c r="H320" s="3"/>
      <c r="I320" s="3"/>
      <c r="J320" s="1558"/>
      <c r="K320" s="1558"/>
      <c r="L320" s="1558"/>
      <c r="M320" s="1558"/>
      <c r="N320" s="4"/>
      <c r="O320" s="3"/>
      <c r="P320" s="3"/>
      <c r="Q320" s="3"/>
      <c r="R320" s="3"/>
      <c r="S320" s="3"/>
      <c r="T320" s="3"/>
      <c r="U320" s="3"/>
      <c r="V320" s="3"/>
      <c r="W320" s="3"/>
      <c r="X320" s="3"/>
      <c r="Y320" s="3"/>
      <c r="Z320" s="3"/>
      <c r="AA320" s="3"/>
      <c r="AB320" s="2"/>
    </row>
    <row r="321" spans="1:28" ht="15.75" customHeight="1">
      <c r="A321" s="6"/>
      <c r="B321" s="3"/>
      <c r="C321" s="3"/>
      <c r="D321" s="3"/>
      <c r="E321" s="3"/>
      <c r="F321" s="3"/>
      <c r="G321" s="3"/>
      <c r="H321" s="3"/>
      <c r="I321" s="3"/>
      <c r="J321" s="1558"/>
      <c r="K321" s="1558"/>
      <c r="L321" s="1558"/>
      <c r="M321" s="1558"/>
      <c r="N321" s="4"/>
      <c r="O321" s="3"/>
      <c r="P321" s="3"/>
      <c r="Q321" s="3"/>
      <c r="R321" s="3"/>
      <c r="S321" s="3"/>
      <c r="T321" s="3"/>
      <c r="U321" s="3"/>
      <c r="V321" s="3"/>
      <c r="W321" s="3"/>
      <c r="X321" s="3"/>
      <c r="Y321" s="3"/>
      <c r="Z321" s="3"/>
      <c r="AA321" s="3"/>
      <c r="AB321" s="2"/>
    </row>
    <row r="322" spans="1:28" ht="15.75" customHeight="1">
      <c r="A322" s="6"/>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2"/>
    </row>
    <row r="323" spans="1:28" ht="15.75" customHeight="1">
      <c r="A323" s="3"/>
      <c r="B323" s="3"/>
      <c r="C323" s="3"/>
      <c r="D323" s="1468"/>
      <c r="E323" s="1468"/>
      <c r="F323" s="1468"/>
      <c r="G323" s="1468"/>
      <c r="H323" s="5"/>
      <c r="I323" s="1468"/>
      <c r="J323" s="1468"/>
      <c r="K323" s="1468"/>
      <c r="L323" s="1468"/>
      <c r="M323" s="1468"/>
      <c r="N323" s="1468"/>
      <c r="O323" s="1468"/>
      <c r="P323" s="1468"/>
      <c r="Q323" s="1468"/>
      <c r="R323" s="1468"/>
      <c r="S323" s="1468"/>
      <c r="T323" s="1468"/>
      <c r="U323" s="1468"/>
      <c r="V323" s="5"/>
      <c r="W323" s="5"/>
      <c r="X323" s="1468"/>
      <c r="Y323" s="1468"/>
      <c r="Z323" s="1468"/>
      <c r="AA323" s="3"/>
      <c r="AB323" s="2"/>
    </row>
    <row r="324" spans="1:28" ht="15.75" customHeight="1">
      <c r="A324" s="3"/>
      <c r="B324" s="3"/>
      <c r="C324" s="3"/>
      <c r="D324" s="5"/>
      <c r="E324" s="1497"/>
      <c r="F324" s="1497"/>
      <c r="G324" s="5"/>
      <c r="H324" s="5"/>
      <c r="I324" s="3"/>
      <c r="J324" s="3"/>
      <c r="K324" s="3"/>
      <c r="L324" s="2"/>
      <c r="M324" s="3"/>
      <c r="N324" s="3"/>
      <c r="O324" s="3"/>
      <c r="P324" s="3"/>
      <c r="Q324" s="3"/>
      <c r="R324" s="2"/>
      <c r="S324" s="2"/>
      <c r="T324" s="2"/>
      <c r="U324" s="2"/>
      <c r="V324" s="5"/>
      <c r="W324" s="5"/>
      <c r="X324" s="1554"/>
      <c r="Y324" s="1554"/>
      <c r="Z324" s="1554"/>
      <c r="AA324" s="3"/>
      <c r="AB324" s="2"/>
    </row>
    <row r="325" spans="1:28" ht="15.75" customHeight="1">
      <c r="A325" s="3"/>
      <c r="B325" s="3"/>
      <c r="C325" s="3"/>
      <c r="D325" s="5"/>
      <c r="E325" s="1497"/>
      <c r="F325" s="1497"/>
      <c r="G325" s="5"/>
      <c r="H325" s="5"/>
      <c r="I325" s="3"/>
      <c r="J325" s="3"/>
      <c r="K325" s="3"/>
      <c r="L325" s="2"/>
      <c r="M325" s="3"/>
      <c r="N325" s="3"/>
      <c r="O325" s="3"/>
      <c r="P325" s="3"/>
      <c r="Q325" s="3"/>
      <c r="R325" s="2"/>
      <c r="S325" s="2"/>
      <c r="T325" s="2"/>
      <c r="U325" s="2"/>
      <c r="V325" s="5"/>
      <c r="W325" s="5"/>
      <c r="X325" s="1554"/>
      <c r="Y325" s="1554"/>
      <c r="Z325" s="1554"/>
      <c r="AA325" s="3"/>
      <c r="AB325" s="2"/>
    </row>
    <row r="326" spans="1:28" ht="15.75" customHeight="1">
      <c r="A326" s="3"/>
      <c r="B326" s="3"/>
      <c r="C326" s="3"/>
      <c r="D326" s="5"/>
      <c r="E326" s="1497"/>
      <c r="F326" s="1497"/>
      <c r="G326" s="5"/>
      <c r="H326" s="5"/>
      <c r="I326" s="3"/>
      <c r="J326" s="3"/>
      <c r="K326" s="3"/>
      <c r="L326" s="2"/>
      <c r="M326" s="3"/>
      <c r="N326" s="3"/>
      <c r="O326" s="3"/>
      <c r="P326" s="3"/>
      <c r="Q326" s="3"/>
      <c r="R326" s="2"/>
      <c r="S326" s="2"/>
      <c r="T326" s="2"/>
      <c r="U326" s="2"/>
      <c r="V326" s="5"/>
      <c r="W326" s="5"/>
      <c r="X326" s="1554"/>
      <c r="Y326" s="1554"/>
      <c r="Z326" s="1554"/>
      <c r="AA326" s="3"/>
      <c r="AB326" s="2"/>
    </row>
    <row r="327" spans="1:28" ht="15.75" customHeight="1">
      <c r="A327" s="3"/>
      <c r="B327" s="3"/>
      <c r="C327" s="3"/>
      <c r="D327" s="5"/>
      <c r="E327" s="1497"/>
      <c r="F327" s="1497"/>
      <c r="G327" s="5"/>
      <c r="H327" s="5"/>
      <c r="I327" s="3"/>
      <c r="J327" s="3"/>
      <c r="K327" s="3"/>
      <c r="L327" s="2"/>
      <c r="M327" s="3"/>
      <c r="N327" s="3"/>
      <c r="O327" s="3"/>
      <c r="P327" s="3"/>
      <c r="Q327" s="3"/>
      <c r="R327" s="2"/>
      <c r="S327" s="2"/>
      <c r="T327" s="2"/>
      <c r="U327" s="2"/>
      <c r="V327" s="5"/>
      <c r="W327" s="5"/>
      <c r="X327" s="1554"/>
      <c r="Y327" s="1554"/>
      <c r="Z327" s="1554"/>
      <c r="AA327" s="3"/>
      <c r="AB327" s="2"/>
    </row>
    <row r="328" spans="1:28" ht="15.75" customHeight="1">
      <c r="A328" s="3"/>
      <c r="B328" s="3"/>
      <c r="C328" s="3"/>
      <c r="D328" s="5"/>
      <c r="E328" s="1497"/>
      <c r="F328" s="1497"/>
      <c r="G328" s="5"/>
      <c r="H328" s="5"/>
      <c r="I328" s="3"/>
      <c r="J328" s="3"/>
      <c r="K328" s="3"/>
      <c r="L328" s="2"/>
      <c r="M328" s="3"/>
      <c r="N328" s="3"/>
      <c r="O328" s="3"/>
      <c r="P328" s="3"/>
      <c r="Q328" s="3"/>
      <c r="R328" s="2"/>
      <c r="S328" s="2"/>
      <c r="T328" s="2"/>
      <c r="U328" s="2"/>
      <c r="V328" s="5"/>
      <c r="W328" s="5"/>
      <c r="X328" s="1554"/>
      <c r="Y328" s="1554"/>
      <c r="Z328" s="1554"/>
      <c r="AA328" s="3"/>
      <c r="AB328" s="2"/>
    </row>
    <row r="329" spans="1:28" ht="15.75" customHeight="1">
      <c r="A329" s="3"/>
      <c r="B329" s="3"/>
      <c r="C329" s="3"/>
      <c r="D329" s="5"/>
      <c r="E329" s="1497"/>
      <c r="F329" s="1497"/>
      <c r="G329" s="5"/>
      <c r="H329" s="5"/>
      <c r="I329" s="3"/>
      <c r="J329" s="3"/>
      <c r="K329" s="3"/>
      <c r="L329" s="2"/>
      <c r="M329" s="3"/>
      <c r="N329" s="3"/>
      <c r="O329" s="3"/>
      <c r="P329" s="3"/>
      <c r="Q329" s="3"/>
      <c r="R329" s="2"/>
      <c r="S329" s="2"/>
      <c r="T329" s="2"/>
      <c r="U329" s="2"/>
      <c r="V329" s="5"/>
      <c r="W329" s="5"/>
      <c r="X329" s="1554"/>
      <c r="Y329" s="1554"/>
      <c r="Z329" s="1554"/>
      <c r="AA329" s="3"/>
      <c r="AB329" s="2"/>
    </row>
    <row r="330" spans="1:28" ht="15.75" customHeight="1">
      <c r="A330" s="6"/>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2"/>
    </row>
    <row r="331" spans="1:28" ht="15.75" customHeight="1">
      <c r="A331" s="6"/>
      <c r="B331" s="3"/>
      <c r="C331" s="3"/>
      <c r="D331" s="3"/>
      <c r="E331" s="3"/>
      <c r="F331" s="1796"/>
      <c r="G331" s="1796"/>
      <c r="H331" s="1796"/>
      <c r="I331" s="1796"/>
      <c r="J331" s="1796"/>
      <c r="K331" s="1796"/>
      <c r="L331" s="1796"/>
      <c r="M331" s="1796"/>
      <c r="N331" s="1796"/>
      <c r="O331" s="1796"/>
      <c r="P331" s="1796"/>
      <c r="Q331" s="1796"/>
      <c r="R331" s="1796"/>
      <c r="S331" s="1796"/>
      <c r="T331" s="1796"/>
      <c r="U331" s="1796"/>
      <c r="V331" s="1796"/>
      <c r="W331" s="1796"/>
      <c r="X331" s="1796"/>
      <c r="Y331" s="1796"/>
      <c r="Z331" s="1796"/>
      <c r="AA331" s="1796"/>
      <c r="AB331" s="2"/>
    </row>
    <row r="332" spans="1:28" ht="15.75" customHeight="1">
      <c r="A332" s="3"/>
      <c r="B332" s="3"/>
      <c r="C332" s="3"/>
      <c r="D332" s="3"/>
      <c r="E332" s="3"/>
      <c r="F332" s="1796"/>
      <c r="G332" s="1796"/>
      <c r="H332" s="1796"/>
      <c r="I332" s="1796"/>
      <c r="J332" s="1796"/>
      <c r="K332" s="1796"/>
      <c r="L332" s="1796"/>
      <c r="M332" s="1796"/>
      <c r="N332" s="1796"/>
      <c r="O332" s="1796"/>
      <c r="P332" s="1796"/>
      <c r="Q332" s="1796"/>
      <c r="R332" s="1796"/>
      <c r="S332" s="1796"/>
      <c r="T332" s="1796"/>
      <c r="U332" s="1796"/>
      <c r="V332" s="1796"/>
      <c r="W332" s="1796"/>
      <c r="X332" s="1796"/>
      <c r="Y332" s="1796"/>
      <c r="Z332" s="1796"/>
      <c r="AA332" s="1796"/>
      <c r="AB332" s="2"/>
    </row>
    <row r="333" spans="1:28" ht="15.75" customHeight="1">
      <c r="A333" s="6"/>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2"/>
    </row>
    <row r="334" spans="1:28" ht="15.75" customHeight="1">
      <c r="A334" s="3"/>
      <c r="B334" s="3"/>
      <c r="C334" s="3"/>
      <c r="D334" s="3"/>
      <c r="E334" s="3"/>
      <c r="F334" s="1796"/>
      <c r="G334" s="1796"/>
      <c r="H334" s="1796"/>
      <c r="I334" s="1796"/>
      <c r="J334" s="1796"/>
      <c r="K334" s="1796"/>
      <c r="L334" s="1796"/>
      <c r="M334" s="1796"/>
      <c r="N334" s="1796"/>
      <c r="O334" s="1796"/>
      <c r="P334" s="1796"/>
      <c r="Q334" s="1796"/>
      <c r="R334" s="1796"/>
      <c r="S334" s="1796"/>
      <c r="T334" s="1796"/>
      <c r="U334" s="1796"/>
      <c r="V334" s="1796"/>
      <c r="W334" s="1796"/>
      <c r="X334" s="1796"/>
      <c r="Y334" s="1796"/>
      <c r="Z334" s="1796"/>
      <c r="AA334" s="1796"/>
      <c r="AB334" s="2"/>
    </row>
    <row r="335" spans="1:28" ht="15.75" customHeight="1">
      <c r="A335" s="3"/>
      <c r="B335" s="3"/>
      <c r="C335" s="3"/>
      <c r="D335" s="3"/>
      <c r="E335" s="3"/>
      <c r="F335" s="1796"/>
      <c r="G335" s="1796"/>
      <c r="H335" s="1796"/>
      <c r="I335" s="1796"/>
      <c r="J335" s="1796"/>
      <c r="K335" s="1796"/>
      <c r="L335" s="1796"/>
      <c r="M335" s="1796"/>
      <c r="N335" s="1796"/>
      <c r="O335" s="1796"/>
      <c r="P335" s="1796"/>
      <c r="Q335" s="1796"/>
      <c r="R335" s="1796"/>
      <c r="S335" s="1796"/>
      <c r="T335" s="1796"/>
      <c r="U335" s="1796"/>
      <c r="V335" s="1796"/>
      <c r="W335" s="1796"/>
      <c r="X335" s="1796"/>
      <c r="Y335" s="1796"/>
      <c r="Z335" s="1796"/>
      <c r="AA335" s="1796"/>
      <c r="AB335" s="2"/>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2"/>
    </row>
  </sheetData>
  <sheetProtection selectLockedCells="1"/>
  <mergeCells count="156">
    <mergeCell ref="A314:AA314"/>
    <mergeCell ref="J318:M318"/>
    <mergeCell ref="E302:F302"/>
    <mergeCell ref="X302:Z302"/>
    <mergeCell ref="E303:F303"/>
    <mergeCell ref="X303:Z303"/>
    <mergeCell ref="F331:AA332"/>
    <mergeCell ref="F334:AA335"/>
    <mergeCell ref="E328:F328"/>
    <mergeCell ref="X328:Z328"/>
    <mergeCell ref="E329:F329"/>
    <mergeCell ref="X329:Z329"/>
    <mergeCell ref="E327:F327"/>
    <mergeCell ref="X327:Z327"/>
    <mergeCell ref="AN19:AR19"/>
    <mergeCell ref="I37:T37"/>
    <mergeCell ref="X326:Z326"/>
    <mergeCell ref="J319:M319"/>
    <mergeCell ref="J320:M320"/>
    <mergeCell ref="J321:M321"/>
    <mergeCell ref="P122:W122"/>
    <mergeCell ref="P121:W121"/>
    <mergeCell ref="F305:AA306"/>
    <mergeCell ref="F308:AA309"/>
    <mergeCell ref="X323:Z323"/>
    <mergeCell ref="E324:F324"/>
    <mergeCell ref="X324:Z324"/>
    <mergeCell ref="E325:F325"/>
    <mergeCell ref="X325:Z325"/>
    <mergeCell ref="D323:G323"/>
    <mergeCell ref="I323:U323"/>
    <mergeCell ref="E326:F326"/>
    <mergeCell ref="E299:F299"/>
    <mergeCell ref="X299:Z299"/>
    <mergeCell ref="E300:F300"/>
    <mergeCell ref="X300:Z300"/>
    <mergeCell ref="E301:F301"/>
    <mergeCell ref="X301:Z301"/>
    <mergeCell ref="J295:M295"/>
    <mergeCell ref="D297:G297"/>
    <mergeCell ref="I297:U297"/>
    <mergeCell ref="X297:Z297"/>
    <mergeCell ref="E298:F298"/>
    <mergeCell ref="X298:Z298"/>
    <mergeCell ref="F277:AA278"/>
    <mergeCell ref="F280:AA281"/>
    <mergeCell ref="A288:AA288"/>
    <mergeCell ref="J292:M292"/>
    <mergeCell ref="J293:M293"/>
    <mergeCell ref="J294:M294"/>
    <mergeCell ref="E273:F273"/>
    <mergeCell ref="X273:Z273"/>
    <mergeCell ref="E274:F274"/>
    <mergeCell ref="X274:Z274"/>
    <mergeCell ref="E275:F275"/>
    <mergeCell ref="X275:Z275"/>
    <mergeCell ref="E270:F270"/>
    <mergeCell ref="X270:Z270"/>
    <mergeCell ref="E271:F271"/>
    <mergeCell ref="X271:Z271"/>
    <mergeCell ref="E272:F272"/>
    <mergeCell ref="X272:Z272"/>
    <mergeCell ref="J265:M265"/>
    <mergeCell ref="J266:M266"/>
    <mergeCell ref="J267:M267"/>
    <mergeCell ref="D269:G269"/>
    <mergeCell ref="I269:U269"/>
    <mergeCell ref="X269:Z269"/>
    <mergeCell ref="E249:F249"/>
    <mergeCell ref="X249:Z249"/>
    <mergeCell ref="F251:AA252"/>
    <mergeCell ref="F254:AA255"/>
    <mergeCell ref="A260:AA260"/>
    <mergeCell ref="J264:M264"/>
    <mergeCell ref="E246:F246"/>
    <mergeCell ref="X246:Z246"/>
    <mergeCell ref="E247:F247"/>
    <mergeCell ref="X247:Z247"/>
    <mergeCell ref="E248:F248"/>
    <mergeCell ref="X248:Z248"/>
    <mergeCell ref="D243:G243"/>
    <mergeCell ref="I243:U243"/>
    <mergeCell ref="X243:Z243"/>
    <mergeCell ref="E244:F244"/>
    <mergeCell ref="X244:Z244"/>
    <mergeCell ref="E245:F245"/>
    <mergeCell ref="X245:Z245"/>
    <mergeCell ref="F229:AA230"/>
    <mergeCell ref="A234:AA234"/>
    <mergeCell ref="J238:M238"/>
    <mergeCell ref="J239:M239"/>
    <mergeCell ref="J240:M240"/>
    <mergeCell ref="J241:M241"/>
    <mergeCell ref="J221:M221"/>
    <mergeCell ref="P221:S221"/>
    <mergeCell ref="V221:Y221"/>
    <mergeCell ref="J225:N225"/>
    <mergeCell ref="L226:Q226"/>
    <mergeCell ref="I227:AA228"/>
    <mergeCell ref="E215:F215"/>
    <mergeCell ref="J215:M215"/>
    <mergeCell ref="P215:S215"/>
    <mergeCell ref="V215:Y215"/>
    <mergeCell ref="E216:F216"/>
    <mergeCell ref="J216:M216"/>
    <mergeCell ref="P216:S216"/>
    <mergeCell ref="V216:Y216"/>
    <mergeCell ref="V212:Y212"/>
    <mergeCell ref="E213:F213"/>
    <mergeCell ref="J213:M213"/>
    <mergeCell ref="P213:S213"/>
    <mergeCell ref="V213:Y213"/>
    <mergeCell ref="E214:F214"/>
    <mergeCell ref="J214:M214"/>
    <mergeCell ref="P214:S214"/>
    <mergeCell ref="V214:Y214"/>
    <mergeCell ref="K197:M197"/>
    <mergeCell ref="K198:M198"/>
    <mergeCell ref="K200:N200"/>
    <mergeCell ref="K201:N201"/>
    <mergeCell ref="J212:M212"/>
    <mergeCell ref="P212:S212"/>
    <mergeCell ref="G187:H187"/>
    <mergeCell ref="J187:AA187"/>
    <mergeCell ref="G188:H188"/>
    <mergeCell ref="J188:AA188"/>
    <mergeCell ref="K195:M195"/>
    <mergeCell ref="K196:M196"/>
    <mergeCell ref="G186:H186"/>
    <mergeCell ref="J186:AA186"/>
    <mergeCell ref="F178:H178"/>
    <mergeCell ref="S178:Z178"/>
    <mergeCell ref="I179:AA180"/>
    <mergeCell ref="I181:AA182"/>
    <mergeCell ref="A183:AA183"/>
    <mergeCell ref="F185:I185"/>
    <mergeCell ref="S176:Z176"/>
    <mergeCell ref="F177:H177"/>
    <mergeCell ref="S177:Z177"/>
    <mergeCell ref="G69:AB70"/>
    <mergeCell ref="G79:AB80"/>
    <mergeCell ref="G97:AB98"/>
    <mergeCell ref="G95:AB95"/>
    <mergeCell ref="G77:AB77"/>
    <mergeCell ref="G86:AB86"/>
    <mergeCell ref="G88:AB89"/>
    <mergeCell ref="B15:Q16"/>
    <mergeCell ref="B37:H37"/>
    <mergeCell ref="U37:AB37"/>
    <mergeCell ref="U18:AA18"/>
    <mergeCell ref="B38:H38"/>
    <mergeCell ref="U38:AB38"/>
    <mergeCell ref="A45:AA45"/>
    <mergeCell ref="U39:AB39"/>
    <mergeCell ref="I38:T40"/>
    <mergeCell ref="U40:AB40"/>
  </mergeCells>
  <phoneticPr fontId="2"/>
  <hyperlinks>
    <hyperlink ref="Q1:T1" location="作業メニュー!A1" display="作業メニュー" xr:uid="{00000000-0004-0000-1700-000000000000}"/>
  </hyperlinks>
  <printOptions horizontalCentered="1"/>
  <pageMargins left="0.59055118110236227" right="0.39370078740157483" top="0.59055118110236227" bottom="0.39370078740157483" header="0.51181102362204722" footer="0.19685039370078741"/>
  <pageSetup paperSize="9" scale="85" orientation="portrait" r:id="rId1"/>
  <headerFooter alignWithMargins="0">
    <oddFooter>&amp;R210101</oddFooter>
  </headerFooter>
  <rowBreaks count="2" manualBreakCount="2">
    <brk id="43" max="27" man="1"/>
    <brk id="98" max="2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O69"/>
  <sheetViews>
    <sheetView showGridLines="0" workbookViewId="0">
      <selection activeCell="AG1" sqref="AG1:AK1"/>
    </sheetView>
  </sheetViews>
  <sheetFormatPr defaultColWidth="3.625" defaultRowHeight="15.75"/>
  <cols>
    <col min="1" max="16384" width="3.625" style="253"/>
  </cols>
  <sheetData>
    <row r="1" spans="1:41" s="1135" customFormat="1" ht="37.5" customHeight="1" thickBot="1">
      <c r="A1" s="1134" t="s">
        <v>66</v>
      </c>
      <c r="AG1" s="1231" t="s">
        <v>65</v>
      </c>
      <c r="AH1" s="1231"/>
      <c r="AI1" s="1231"/>
      <c r="AJ1" s="1231"/>
      <c r="AK1" s="1231"/>
    </row>
    <row r="2" spans="1:41" ht="7.5" customHeight="1" thickTop="1">
      <c r="A2" s="252"/>
      <c r="AG2" s="254"/>
      <c r="AH2" s="254"/>
      <c r="AI2" s="254"/>
      <c r="AJ2" s="254"/>
      <c r="AK2" s="254"/>
    </row>
    <row r="3" spans="1:41" ht="21" customHeight="1">
      <c r="A3" s="255"/>
      <c r="B3" s="256" t="s">
        <v>64</v>
      </c>
      <c r="C3" s="257"/>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9"/>
      <c r="AH3" s="259"/>
      <c r="AI3" s="259"/>
      <c r="AJ3" s="259"/>
      <c r="AK3" s="260"/>
      <c r="AL3" s="255"/>
      <c r="AM3" s="255"/>
      <c r="AN3" s="255"/>
      <c r="AO3" s="255"/>
    </row>
    <row r="4" spans="1:41" ht="15" customHeight="1">
      <c r="A4" s="255"/>
      <c r="B4" s="261"/>
      <c r="C4" s="262" t="s">
        <v>63</v>
      </c>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4"/>
      <c r="AH4" s="264"/>
      <c r="AI4" s="264"/>
      <c r="AJ4" s="264"/>
      <c r="AK4" s="265"/>
      <c r="AL4" s="255"/>
      <c r="AM4" s="255"/>
      <c r="AN4" s="255"/>
      <c r="AO4" s="255"/>
    </row>
    <row r="5" spans="1:41" ht="15" customHeight="1">
      <c r="A5" s="255"/>
      <c r="B5" s="282"/>
      <c r="C5" s="283" t="s">
        <v>2498</v>
      </c>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5"/>
      <c r="AH5" s="285"/>
      <c r="AI5" s="285"/>
      <c r="AJ5" s="285"/>
      <c r="AK5" s="742"/>
      <c r="AL5" s="255"/>
      <c r="AM5" s="255"/>
      <c r="AN5" s="255"/>
      <c r="AO5" s="255"/>
    </row>
    <row r="6" spans="1:41" ht="15" customHeight="1">
      <c r="A6" s="255"/>
      <c r="B6" s="282"/>
      <c r="C6" s="1235" t="s">
        <v>2499</v>
      </c>
      <c r="D6" s="1235"/>
      <c r="E6" s="1235"/>
      <c r="F6" s="1235"/>
      <c r="G6" s="1235"/>
      <c r="H6" s="1235"/>
      <c r="I6" s="1235"/>
      <c r="J6" s="1235"/>
      <c r="K6" s="1235"/>
      <c r="L6" s="1235"/>
      <c r="M6" s="1235"/>
      <c r="N6" s="1235"/>
      <c r="O6" s="1235"/>
      <c r="P6" s="1235"/>
      <c r="Q6" s="1235"/>
      <c r="R6" s="1235"/>
      <c r="S6" s="1235"/>
      <c r="T6" s="1235"/>
      <c r="U6" s="1235"/>
      <c r="V6" s="1235"/>
      <c r="W6" s="1235"/>
      <c r="X6" s="1235"/>
      <c r="Y6" s="1235"/>
      <c r="Z6" s="1235"/>
      <c r="AA6" s="1235"/>
      <c r="AB6" s="1235"/>
      <c r="AC6" s="1235"/>
      <c r="AD6" s="1235"/>
      <c r="AE6" s="1235"/>
      <c r="AF6" s="1235"/>
      <c r="AG6" s="1235"/>
      <c r="AH6" s="1235"/>
      <c r="AI6" s="1235"/>
      <c r="AJ6" s="1235"/>
      <c r="AK6" s="1236"/>
      <c r="AL6" s="255"/>
      <c r="AM6" s="255"/>
      <c r="AN6" s="255"/>
      <c r="AO6" s="255"/>
    </row>
    <row r="7" spans="1:41" ht="15" customHeight="1">
      <c r="A7" s="255"/>
      <c r="B7" s="266"/>
      <c r="C7" s="1237"/>
      <c r="D7" s="1237"/>
      <c r="E7" s="1237"/>
      <c r="F7" s="1237"/>
      <c r="G7" s="1237"/>
      <c r="H7" s="1237"/>
      <c r="I7" s="1237"/>
      <c r="J7" s="1237"/>
      <c r="K7" s="1237"/>
      <c r="L7" s="1237"/>
      <c r="M7" s="1237"/>
      <c r="N7" s="1237"/>
      <c r="O7" s="1237"/>
      <c r="P7" s="1237"/>
      <c r="Q7" s="1237"/>
      <c r="R7" s="1237"/>
      <c r="S7" s="1237"/>
      <c r="T7" s="1237"/>
      <c r="U7" s="1237"/>
      <c r="V7" s="1237"/>
      <c r="W7" s="1237"/>
      <c r="X7" s="1237"/>
      <c r="Y7" s="1237"/>
      <c r="Z7" s="1237"/>
      <c r="AA7" s="1237"/>
      <c r="AB7" s="1237"/>
      <c r="AC7" s="1237"/>
      <c r="AD7" s="1237"/>
      <c r="AE7" s="1237"/>
      <c r="AF7" s="1237"/>
      <c r="AG7" s="1237"/>
      <c r="AH7" s="1237"/>
      <c r="AI7" s="1237"/>
      <c r="AJ7" s="1237"/>
      <c r="AK7" s="1238"/>
      <c r="AL7" s="255"/>
      <c r="AM7" s="255"/>
      <c r="AN7" s="255"/>
      <c r="AO7" s="255"/>
    </row>
    <row r="8" spans="1:41" ht="7.5" customHeight="1">
      <c r="A8" s="255"/>
      <c r="B8" s="270"/>
      <c r="C8" s="271"/>
      <c r="Y8" s="740"/>
      <c r="Z8" s="740"/>
      <c r="AA8" s="740"/>
      <c r="AB8" s="740"/>
      <c r="AC8" s="740"/>
      <c r="AG8" s="255"/>
      <c r="AH8" s="255"/>
      <c r="AI8" s="255"/>
      <c r="AJ8" s="255"/>
      <c r="AK8" s="272"/>
      <c r="AL8" s="255"/>
      <c r="AM8" s="255"/>
      <c r="AN8" s="255"/>
      <c r="AO8" s="255"/>
    </row>
    <row r="9" spans="1:41" ht="19.5">
      <c r="A9" s="255"/>
      <c r="B9" s="288"/>
      <c r="C9" s="575"/>
      <c r="D9" s="1232" t="s">
        <v>62</v>
      </c>
      <c r="E9" s="1232"/>
      <c r="F9" s="1232"/>
      <c r="G9" s="1232"/>
      <c r="H9" s="1232"/>
      <c r="I9" s="1232"/>
      <c r="J9" s="1232"/>
      <c r="K9" s="1232"/>
      <c r="L9" s="1232"/>
      <c r="M9" s="1232"/>
      <c r="N9" s="1232" t="s">
        <v>61</v>
      </c>
      <c r="O9" s="1232"/>
      <c r="P9" s="1232"/>
      <c r="Q9" s="1232"/>
      <c r="R9" s="1232"/>
      <c r="S9" s="290"/>
      <c r="T9" s="290"/>
      <c r="U9" s="290"/>
      <c r="V9" s="290"/>
      <c r="W9" s="290"/>
      <c r="X9" s="290"/>
      <c r="Y9" s="250" t="s">
        <v>2490</v>
      </c>
      <c r="Z9" s="250"/>
      <c r="AA9" s="250"/>
      <c r="AB9" s="741" t="s">
        <v>2496</v>
      </c>
      <c r="AC9"/>
      <c r="AD9" s="290"/>
      <c r="AE9" s="290"/>
      <c r="AF9" s="290"/>
      <c r="AG9" s="576"/>
      <c r="AH9" s="576"/>
      <c r="AI9" s="576"/>
      <c r="AJ9" s="576"/>
      <c r="AK9" s="577"/>
      <c r="AL9" s="255"/>
      <c r="AM9" s="255"/>
      <c r="AN9" s="255"/>
      <c r="AO9" s="255"/>
    </row>
    <row r="10" spans="1:41" ht="19.5">
      <c r="A10" s="255"/>
      <c r="B10" s="270"/>
      <c r="C10" s="273"/>
      <c r="D10" s="1233" t="s">
        <v>60</v>
      </c>
      <c r="E10" s="1233"/>
      <c r="F10" s="1233"/>
      <c r="G10" s="1233"/>
      <c r="H10" s="1233"/>
      <c r="I10" s="1233"/>
      <c r="J10" s="1233"/>
      <c r="K10" s="1233"/>
      <c r="L10" s="1233"/>
      <c r="M10" s="1233"/>
      <c r="N10" s="296"/>
      <c r="Y10" s="296" t="s">
        <v>2489</v>
      </c>
      <c r="Z10" s="296"/>
      <c r="AA10" s="296"/>
      <c r="AB10" s="296"/>
      <c r="AC10" s="296"/>
      <c r="AD10" s="296"/>
      <c r="AE10" s="295"/>
      <c r="AF10" s="255"/>
      <c r="AG10" s="255"/>
      <c r="AH10" s="255"/>
      <c r="AI10" s="255"/>
      <c r="AJ10" s="255"/>
      <c r="AK10" s="272"/>
    </row>
    <row r="11" spans="1:41" ht="19.5">
      <c r="A11" s="255"/>
      <c r="B11" s="274"/>
      <c r="C11" s="275"/>
      <c r="D11" s="1234" t="s">
        <v>59</v>
      </c>
      <c r="E11" s="1234"/>
      <c r="F11" s="1234"/>
      <c r="G11" s="1234"/>
      <c r="H11" s="1234"/>
      <c r="I11" s="1234"/>
      <c r="J11" s="1234"/>
      <c r="K11" s="1234"/>
      <c r="L11" s="1234"/>
      <c r="M11" s="1234"/>
      <c r="N11" s="1234" t="s">
        <v>2318</v>
      </c>
      <c r="O11" s="1234"/>
      <c r="P11" s="1234"/>
      <c r="Q11" s="1234"/>
      <c r="R11" s="1234"/>
      <c r="S11" s="1234"/>
      <c r="T11" s="1234"/>
      <c r="U11" s="1234"/>
      <c r="V11" s="277"/>
      <c r="W11" s="277"/>
      <c r="X11" s="277"/>
      <c r="Y11" s="276" t="s">
        <v>2492</v>
      </c>
      <c r="Z11" s="276"/>
      <c r="AA11" s="276"/>
      <c r="AB11" s="315"/>
      <c r="AC11" s="277"/>
      <c r="AD11" s="277"/>
      <c r="AE11" s="277"/>
      <c r="AF11" s="277"/>
      <c r="AG11" s="278"/>
      <c r="AH11" s="278"/>
      <c r="AI11" s="278"/>
      <c r="AJ11" s="278"/>
      <c r="AK11" s="279"/>
      <c r="AL11" s="255"/>
      <c r="AM11" s="255"/>
      <c r="AN11" s="255"/>
      <c r="AO11" s="255"/>
    </row>
    <row r="12" spans="1:41" ht="7.5" customHeight="1">
      <c r="A12" s="255"/>
      <c r="C12" s="273"/>
      <c r="AE12" s="255"/>
      <c r="AF12" s="255"/>
      <c r="AG12" s="255"/>
      <c r="AH12" s="255"/>
      <c r="AI12" s="255"/>
      <c r="AJ12" s="255"/>
      <c r="AK12" s="255"/>
      <c r="AL12" s="255"/>
      <c r="AM12" s="255"/>
      <c r="AN12" s="255"/>
    </row>
    <row r="13" spans="1:41" ht="21" customHeight="1">
      <c r="A13" s="255"/>
      <c r="B13" s="256" t="s">
        <v>1992</v>
      </c>
      <c r="C13" s="280"/>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9"/>
      <c r="AH13" s="259"/>
      <c r="AI13" s="259"/>
      <c r="AJ13" s="259"/>
      <c r="AK13" s="260"/>
    </row>
    <row r="14" spans="1:41" ht="15" customHeight="1">
      <c r="A14" s="255"/>
      <c r="B14" s="261"/>
      <c r="C14" s="262" t="s">
        <v>58</v>
      </c>
      <c r="D14" s="263"/>
      <c r="E14" s="263"/>
      <c r="F14" s="263"/>
      <c r="G14" s="263"/>
      <c r="H14" s="263"/>
      <c r="I14" s="263"/>
      <c r="J14" s="263"/>
      <c r="K14" s="263"/>
      <c r="L14" s="263"/>
      <c r="M14" s="263"/>
      <c r="N14" s="264"/>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81"/>
    </row>
    <row r="15" spans="1:41" ht="15" customHeight="1">
      <c r="A15" s="255"/>
      <c r="B15" s="282"/>
      <c r="C15" s="283" t="s">
        <v>57</v>
      </c>
      <c r="D15" s="284"/>
      <c r="E15" s="284"/>
      <c r="F15" s="284"/>
      <c r="G15" s="284"/>
      <c r="H15" s="284"/>
      <c r="I15" s="284"/>
      <c r="J15" s="284"/>
      <c r="K15" s="284"/>
      <c r="L15" s="284"/>
      <c r="M15" s="284"/>
      <c r="N15" s="285"/>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6"/>
    </row>
    <row r="16" spans="1:41" ht="15" customHeight="1">
      <c r="A16" s="255"/>
      <c r="B16" s="266"/>
      <c r="C16" s="267" t="s">
        <v>56</v>
      </c>
      <c r="D16" s="268"/>
      <c r="E16" s="268"/>
      <c r="F16" s="268"/>
      <c r="G16" s="268"/>
      <c r="H16" s="268"/>
      <c r="I16" s="268"/>
      <c r="J16" s="268"/>
      <c r="K16" s="268"/>
      <c r="L16" s="268"/>
      <c r="M16" s="268"/>
      <c r="N16" s="269"/>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87"/>
    </row>
    <row r="17" spans="1:37" ht="7.5" customHeight="1">
      <c r="A17" s="255"/>
      <c r="B17" s="288"/>
      <c r="C17" s="289"/>
      <c r="D17" s="290"/>
      <c r="E17" s="290"/>
      <c r="F17" s="290"/>
      <c r="G17" s="290"/>
      <c r="H17" s="290"/>
      <c r="I17" s="290"/>
      <c r="J17" s="290"/>
      <c r="K17" s="290"/>
      <c r="L17" s="290"/>
      <c r="M17" s="291"/>
      <c r="N17" s="292"/>
      <c r="O17" s="290"/>
      <c r="P17" s="290"/>
      <c r="Q17" s="290"/>
      <c r="R17" s="290"/>
      <c r="S17" s="290"/>
      <c r="T17" s="290"/>
      <c r="U17" s="290"/>
      <c r="V17" s="290"/>
      <c r="W17" s="290"/>
      <c r="X17" s="290"/>
      <c r="Y17" s="291"/>
      <c r="AK17" s="293"/>
    </row>
    <row r="18" spans="1:37" ht="17.25" customHeight="1">
      <c r="A18" s="255"/>
      <c r="B18" s="270"/>
      <c r="C18" s="294" t="s">
        <v>55</v>
      </c>
      <c r="D18" s="1239" t="s">
        <v>54</v>
      </c>
      <c r="E18" s="1240"/>
      <c r="F18" s="1240"/>
      <c r="G18" s="1240"/>
      <c r="H18" s="1240"/>
      <c r="I18" s="1240"/>
      <c r="J18" s="249"/>
      <c r="K18" s="295"/>
      <c r="L18" s="295"/>
      <c r="M18" s="293"/>
      <c r="N18" s="270"/>
      <c r="O18" s="294" t="s">
        <v>1995</v>
      </c>
      <c r="P18" s="296" t="s">
        <v>36</v>
      </c>
      <c r="Q18" s="250"/>
      <c r="R18" s="250"/>
      <c r="S18" s="250"/>
      <c r="T18" s="250"/>
      <c r="U18" s="250"/>
      <c r="V18" s="250"/>
      <c r="W18" s="250"/>
      <c r="X18" s="250"/>
      <c r="Y18" s="293"/>
      <c r="AB18" s="492" t="s">
        <v>2751</v>
      </c>
      <c r="AC18" s="250" t="s">
        <v>2750</v>
      </c>
      <c r="AD18" s="250"/>
      <c r="AE18" s="250"/>
      <c r="AF18" s="250"/>
      <c r="AG18" s="250"/>
      <c r="AH18" s="295"/>
      <c r="AI18" s="295"/>
      <c r="AK18" s="293"/>
    </row>
    <row r="19" spans="1:37" ht="17.25" customHeight="1">
      <c r="A19" s="255"/>
      <c r="B19" s="270"/>
      <c r="D19" s="1233" t="s">
        <v>40</v>
      </c>
      <c r="E19" s="1239"/>
      <c r="F19" s="1239"/>
      <c r="G19" s="1239"/>
      <c r="H19" s="1239"/>
      <c r="K19" s="295"/>
      <c r="L19" s="295"/>
      <c r="M19" s="293"/>
      <c r="N19" s="270"/>
      <c r="P19" s="296" t="s">
        <v>34</v>
      </c>
      <c r="Q19" s="296"/>
      <c r="R19" s="296"/>
      <c r="S19" s="296"/>
      <c r="T19" s="296"/>
      <c r="U19" s="249"/>
      <c r="V19" s="249"/>
      <c r="W19" s="249"/>
      <c r="X19" s="249"/>
      <c r="Y19" s="293"/>
      <c r="AB19" s="492"/>
      <c r="AC19" s="295"/>
      <c r="AD19" s="939" t="s">
        <v>2749</v>
      </c>
      <c r="AE19" s="939"/>
      <c r="AF19" s="939"/>
      <c r="AG19" s="295"/>
      <c r="AH19" s="295"/>
      <c r="AI19" s="295"/>
      <c r="AK19" s="293"/>
    </row>
    <row r="20" spans="1:37" ht="17.25" customHeight="1">
      <c r="A20" s="255"/>
      <c r="B20" s="270"/>
      <c r="D20" s="297" t="s">
        <v>49</v>
      </c>
      <c r="E20" s="298"/>
      <c r="F20" s="297"/>
      <c r="G20" s="297"/>
      <c r="H20" s="250"/>
      <c r="I20" s="250"/>
      <c r="J20" s="250"/>
      <c r="K20" s="295"/>
      <c r="L20" s="295"/>
      <c r="M20" s="293"/>
      <c r="N20" s="270"/>
      <c r="P20" s="249"/>
      <c r="Q20" s="250" t="s">
        <v>31</v>
      </c>
      <c r="R20" s="250"/>
      <c r="S20" s="249"/>
      <c r="Y20" s="293"/>
      <c r="AB20" s="492"/>
      <c r="AC20" s="295"/>
      <c r="AD20" s="295"/>
      <c r="AE20" s="295"/>
      <c r="AF20" s="295"/>
      <c r="AG20" s="295"/>
      <c r="AH20" s="295"/>
      <c r="AI20" s="295"/>
      <c r="AK20" s="293"/>
    </row>
    <row r="21" spans="1:37" ht="17.25" customHeight="1">
      <c r="A21" s="255"/>
      <c r="B21" s="270"/>
      <c r="D21" s="250" t="s">
        <v>2395</v>
      </c>
      <c r="E21" s="250"/>
      <c r="F21" s="250"/>
      <c r="G21" s="250"/>
      <c r="H21" s="250"/>
      <c r="I21" s="250"/>
      <c r="J21" s="296"/>
      <c r="K21" s="295"/>
      <c r="L21" s="295"/>
      <c r="M21" s="293"/>
      <c r="N21" s="270"/>
      <c r="Y21" s="293"/>
      <c r="AB21" s="492" t="s">
        <v>2748</v>
      </c>
      <c r="AC21" s="296" t="s">
        <v>30</v>
      </c>
      <c r="AD21" s="296"/>
      <c r="AE21" s="296"/>
      <c r="AF21" s="296"/>
      <c r="AG21" s="296"/>
      <c r="AH21" s="295"/>
      <c r="AI21" s="295"/>
      <c r="AK21" s="293"/>
    </row>
    <row r="22" spans="1:37" ht="17.25" customHeight="1">
      <c r="A22" s="255"/>
      <c r="B22" s="270"/>
      <c r="D22"/>
      <c r="E22" s="1211" t="s">
        <v>47</v>
      </c>
      <c r="F22" s="1211"/>
      <c r="G22"/>
      <c r="H22"/>
      <c r="I22"/>
      <c r="J22"/>
      <c r="K22"/>
      <c r="L22" s="250"/>
      <c r="M22" s="250"/>
      <c r="N22" s="270"/>
      <c r="O22" s="294" t="s">
        <v>1997</v>
      </c>
      <c r="P22" s="250" t="s">
        <v>28</v>
      </c>
      <c r="Q22" s="250"/>
      <c r="R22" s="250"/>
      <c r="S22" s="250"/>
      <c r="T22" s="250"/>
      <c r="U22" s="251"/>
      <c r="V22" s="251"/>
      <c r="W22" s="251"/>
      <c r="X22" s="251"/>
      <c r="Y22" s="293"/>
      <c r="AB22" s="492"/>
      <c r="AC22" s="296"/>
      <c r="AD22" s="296"/>
      <c r="AE22" s="296"/>
      <c r="AF22" s="296"/>
      <c r="AG22" s="296"/>
      <c r="AH22" s="295"/>
      <c r="AI22" s="295"/>
      <c r="AK22" s="293"/>
    </row>
    <row r="23" spans="1:37" ht="17.25" customHeight="1">
      <c r="A23" s="255"/>
      <c r="B23" s="270"/>
      <c r="K23" s="250"/>
      <c r="N23" s="270"/>
      <c r="P23" s="305" t="s">
        <v>26</v>
      </c>
      <c r="Y23" s="293"/>
      <c r="AB23" s="940" t="s">
        <v>2747</v>
      </c>
      <c r="AC23" s="296" t="s">
        <v>2746</v>
      </c>
      <c r="AD23" s="296"/>
      <c r="AE23" s="296"/>
      <c r="AF23" s="296"/>
      <c r="AG23" s="296"/>
      <c r="AH23" s="295"/>
      <c r="AI23" s="295"/>
      <c r="AK23" s="293"/>
    </row>
    <row r="24" spans="1:37" ht="17.25" customHeight="1">
      <c r="A24" s="255"/>
      <c r="B24" s="270"/>
      <c r="C24" s="294" t="s">
        <v>44</v>
      </c>
      <c r="D24" s="296" t="s">
        <v>43</v>
      </c>
      <c r="E24" s="296"/>
      <c r="F24" s="296"/>
      <c r="G24" s="296"/>
      <c r="H24" s="296"/>
      <c r="I24" s="299"/>
      <c r="J24" s="299"/>
      <c r="K24" s="295"/>
      <c r="L24" s="295"/>
      <c r="N24" s="270"/>
      <c r="P24" s="249"/>
      <c r="Q24" s="250" t="s">
        <v>11</v>
      </c>
      <c r="R24" s="250"/>
      <c r="S24" s="249"/>
      <c r="T24" s="249"/>
      <c r="U24" s="249"/>
      <c r="V24" s="249"/>
      <c r="W24" s="249"/>
      <c r="X24" s="249"/>
      <c r="Y24" s="293"/>
      <c r="AB24" s="940"/>
      <c r="AC24" s="296"/>
      <c r="AD24" s="296"/>
      <c r="AE24" s="296"/>
      <c r="AF24" s="296"/>
      <c r="AG24" s="296"/>
      <c r="AH24" s="295"/>
      <c r="AI24" s="295"/>
      <c r="AK24" s="293"/>
    </row>
    <row r="25" spans="1:37" ht="17.25" customHeight="1">
      <c r="A25" s="255"/>
      <c r="B25" s="270"/>
      <c r="D25" s="296" t="s">
        <v>34</v>
      </c>
      <c r="E25" s="296"/>
      <c r="F25" s="296"/>
      <c r="G25" s="296"/>
      <c r="H25" s="296"/>
      <c r="I25" s="295"/>
      <c r="J25" s="295"/>
      <c r="K25" s="295"/>
      <c r="L25" s="295"/>
      <c r="N25" s="270"/>
      <c r="Y25" s="293"/>
      <c r="AB25" s="492" t="s">
        <v>2745</v>
      </c>
      <c r="AC25" s="296" t="s">
        <v>2576</v>
      </c>
      <c r="AD25" s="296"/>
      <c r="AE25" s="296"/>
      <c r="AF25" s="296"/>
      <c r="AG25" s="296"/>
      <c r="AH25" s="295"/>
      <c r="AI25" s="295"/>
      <c r="AK25" s="293"/>
    </row>
    <row r="26" spans="1:37" ht="17.25" customHeight="1">
      <c r="A26" s="255"/>
      <c r="B26" s="270"/>
      <c r="D26" s="296"/>
      <c r="E26" s="250" t="s">
        <v>42</v>
      </c>
      <c r="F26" s="297"/>
      <c r="G26" s="249"/>
      <c r="H26" s="249"/>
      <c r="I26" s="249"/>
      <c r="J26" s="249"/>
      <c r="K26" s="295"/>
      <c r="L26" s="295"/>
      <c r="M26" s="293"/>
      <c r="N26" s="270"/>
      <c r="O26" s="492" t="s">
        <v>1999</v>
      </c>
      <c r="P26" s="296" t="s">
        <v>23</v>
      </c>
      <c r="Q26" s="250"/>
      <c r="R26" s="250"/>
      <c r="S26" s="250"/>
      <c r="T26" s="250"/>
      <c r="U26" s="250"/>
      <c r="V26" s="250"/>
      <c r="W26" s="250"/>
      <c r="X26" s="250"/>
      <c r="Y26" s="293"/>
      <c r="AB26" s="492"/>
      <c r="AC26" s="296"/>
      <c r="AD26" s="296"/>
      <c r="AE26" s="296"/>
      <c r="AF26" s="296"/>
      <c r="AG26" s="296"/>
      <c r="AH26" s="295"/>
      <c r="AI26" s="295"/>
      <c r="AK26" s="293"/>
    </row>
    <row r="27" spans="1:37" ht="17.25" customHeight="1">
      <c r="A27" s="255"/>
      <c r="B27" s="270"/>
      <c r="M27" s="293"/>
      <c r="N27" s="270"/>
      <c r="P27" s="250" t="s">
        <v>12</v>
      </c>
      <c r="Q27" s="250"/>
      <c r="R27" s="250"/>
      <c r="S27" s="250"/>
      <c r="T27" s="250"/>
      <c r="Y27" s="293"/>
      <c r="AB27" s="940" t="s">
        <v>2744</v>
      </c>
      <c r="AC27" s="296" t="s">
        <v>2581</v>
      </c>
      <c r="AD27" s="535"/>
      <c r="AE27" s="535"/>
      <c r="AF27" s="535"/>
      <c r="AG27" s="535"/>
      <c r="AH27" s="295"/>
      <c r="AI27" s="295"/>
      <c r="AK27" s="293"/>
    </row>
    <row r="28" spans="1:37" ht="17.25" customHeight="1">
      <c r="A28" s="255"/>
      <c r="B28" s="270"/>
      <c r="C28" s="294" t="s">
        <v>39</v>
      </c>
      <c r="D28" s="250" t="s">
        <v>38</v>
      </c>
      <c r="E28" s="250"/>
      <c r="F28" s="250"/>
      <c r="G28" s="250"/>
      <c r="H28" s="250"/>
      <c r="I28" s="250"/>
      <c r="J28" s="297"/>
      <c r="K28" s="297"/>
      <c r="L28" s="297"/>
      <c r="M28" s="293"/>
      <c r="N28" s="270"/>
      <c r="O28" s="294"/>
      <c r="P28" s="250"/>
      <c r="Q28" s="250" t="s">
        <v>17</v>
      </c>
      <c r="R28" s="250"/>
      <c r="S28" s="249"/>
      <c r="T28" s="249"/>
      <c r="U28" s="250"/>
      <c r="V28" s="250"/>
      <c r="W28" s="250"/>
      <c r="X28" s="296"/>
      <c r="Y28" s="293"/>
      <c r="AB28" s="940"/>
      <c r="AC28" s="296"/>
      <c r="AD28" s="535"/>
      <c r="AE28" s="535"/>
      <c r="AF28" s="535"/>
      <c r="AG28" s="535"/>
      <c r="AH28" s="295"/>
      <c r="AI28" s="295"/>
      <c r="AK28" s="293"/>
    </row>
    <row r="29" spans="1:37" ht="17.25" customHeight="1">
      <c r="A29" s="255"/>
      <c r="B29" s="270"/>
      <c r="D29" s="296" t="s">
        <v>34</v>
      </c>
      <c r="E29" s="296"/>
      <c r="F29" s="296"/>
      <c r="G29" s="296"/>
      <c r="H29" s="296"/>
      <c r="K29" s="295"/>
      <c r="L29" s="295"/>
      <c r="M29" s="300"/>
      <c r="N29" s="301"/>
      <c r="Y29" s="293"/>
      <c r="AB29" s="492" t="s">
        <v>2743</v>
      </c>
      <c r="AC29" s="296" t="s">
        <v>2742</v>
      </c>
      <c r="AD29" s="938"/>
      <c r="AE29" s="938"/>
      <c r="AF29" s="938"/>
      <c r="AG29" s="938"/>
      <c r="AH29" s="295"/>
      <c r="AI29" s="295"/>
      <c r="AK29" s="293"/>
    </row>
    <row r="30" spans="1:37" ht="17.25" customHeight="1">
      <c r="A30" s="255"/>
      <c r="B30" s="270"/>
      <c r="D30" s="296"/>
      <c r="E30" s="250" t="s">
        <v>17</v>
      </c>
      <c r="F30" s="250"/>
      <c r="G30" s="249"/>
      <c r="H30" s="249"/>
      <c r="I30" s="249"/>
      <c r="J30" s="249"/>
      <c r="K30" s="295"/>
      <c r="L30" s="295"/>
      <c r="M30" s="293"/>
      <c r="N30" s="301"/>
      <c r="O30" s="492" t="s">
        <v>2000</v>
      </c>
      <c r="P30" s="250" t="s">
        <v>20</v>
      </c>
      <c r="Q30" s="250"/>
      <c r="R30" s="250"/>
      <c r="S30" s="250"/>
      <c r="T30" s="250"/>
      <c r="U30" s="250"/>
      <c r="V30" s="250"/>
      <c r="W30" s="250"/>
      <c r="X30" s="250"/>
      <c r="Y30" s="293"/>
      <c r="AB30" s="492"/>
      <c r="AC30" s="296"/>
      <c r="AD30" s="938"/>
      <c r="AE30" s="938"/>
      <c r="AF30" s="938"/>
      <c r="AG30" s="938"/>
      <c r="AH30" s="295"/>
      <c r="AI30" s="295"/>
      <c r="AK30" s="293"/>
    </row>
    <row r="31" spans="1:37" ht="17.25" customHeight="1">
      <c r="A31" s="255"/>
      <c r="B31" s="270"/>
      <c r="M31" s="293"/>
      <c r="N31" s="301"/>
      <c r="P31" s="250" t="s">
        <v>12</v>
      </c>
      <c r="Q31" s="250"/>
      <c r="R31" s="250"/>
      <c r="S31" s="250"/>
      <c r="T31" s="250"/>
      <c r="U31" s="250"/>
      <c r="V31" s="250"/>
      <c r="W31" s="250"/>
      <c r="X31" s="296"/>
      <c r="Y31" s="304"/>
      <c r="AB31" s="940" t="s">
        <v>2741</v>
      </c>
      <c r="AC31" s="296" t="s">
        <v>2474</v>
      </c>
      <c r="AD31" s="296"/>
      <c r="AE31" s="296"/>
      <c r="AF31" s="296"/>
      <c r="AG31" s="296"/>
      <c r="AH31" s="296"/>
      <c r="AI31" s="296"/>
      <c r="AK31" s="293"/>
    </row>
    <row r="32" spans="1:37" ht="17.25" customHeight="1">
      <c r="A32" s="255"/>
      <c r="B32" s="270"/>
      <c r="C32" s="294" t="s">
        <v>1996</v>
      </c>
      <c r="D32" s="296" t="s">
        <v>32</v>
      </c>
      <c r="E32" s="296"/>
      <c r="F32" s="296"/>
      <c r="G32" s="296"/>
      <c r="H32" s="296"/>
      <c r="I32" s="296"/>
      <c r="J32" s="296"/>
      <c r="K32" s="295"/>
      <c r="L32" s="295"/>
      <c r="M32" s="293"/>
      <c r="N32" s="301"/>
      <c r="P32" s="250"/>
      <c r="Q32" s="250" t="s">
        <v>17</v>
      </c>
      <c r="R32" s="250"/>
      <c r="S32" s="249"/>
      <c r="T32" s="249"/>
      <c r="U32" s="250"/>
      <c r="V32" s="250"/>
      <c r="W32" s="250"/>
      <c r="X32" s="296"/>
      <c r="Y32" s="293"/>
      <c r="AB32" s="940"/>
      <c r="AC32" s="296"/>
      <c r="AD32" s="296"/>
      <c r="AE32" s="296"/>
      <c r="AF32" s="296"/>
      <c r="AG32" s="296"/>
      <c r="AH32" s="296"/>
      <c r="AI32" s="296"/>
      <c r="AK32" s="293"/>
    </row>
    <row r="33" spans="1:40" ht="17.25" customHeight="1">
      <c r="A33" s="255"/>
      <c r="B33" s="270"/>
      <c r="C33" s="294"/>
      <c r="D33" s="302" t="s">
        <v>29</v>
      </c>
      <c r="E33" s="303"/>
      <c r="F33" s="303"/>
      <c r="G33" s="303"/>
      <c r="H33" s="303"/>
      <c r="I33" s="296"/>
      <c r="J33" s="296"/>
      <c r="K33" s="295"/>
      <c r="L33" s="295"/>
      <c r="M33" s="293"/>
      <c r="N33" s="301"/>
      <c r="Y33" s="293"/>
      <c r="AB33" s="492" t="s">
        <v>2740</v>
      </c>
      <c r="AC33" s="296" t="s">
        <v>1979</v>
      </c>
      <c r="AD33" s="296"/>
      <c r="AE33" s="296"/>
      <c r="AF33" s="296"/>
      <c r="AG33" s="296"/>
      <c r="AH33" s="295"/>
      <c r="AI33" s="295"/>
      <c r="AK33" s="293"/>
    </row>
    <row r="34" spans="1:40" ht="17.25" customHeight="1">
      <c r="A34" s="255"/>
      <c r="B34" s="270"/>
      <c r="D34" s="250" t="s">
        <v>12</v>
      </c>
      <c r="E34" s="250"/>
      <c r="F34" s="250"/>
      <c r="G34" s="250"/>
      <c r="H34" s="250"/>
      <c r="I34" s="295"/>
      <c r="J34" s="295"/>
      <c r="K34" s="295"/>
      <c r="L34" s="295"/>
      <c r="M34" s="293"/>
      <c r="N34" s="301"/>
      <c r="O34" s="492" t="s">
        <v>2450</v>
      </c>
      <c r="P34" s="1211" t="s">
        <v>52</v>
      </c>
      <c r="Q34" s="1211"/>
      <c r="R34" s="1211"/>
      <c r="S34" s="1211"/>
      <c r="T34" s="296"/>
      <c r="Y34" s="293"/>
      <c r="AB34" s="492"/>
      <c r="AC34" s="296"/>
      <c r="AD34" s="296"/>
      <c r="AE34" s="296"/>
      <c r="AF34" s="296"/>
      <c r="AG34" s="296"/>
      <c r="AH34" s="295"/>
      <c r="AI34" s="295"/>
      <c r="AK34" s="293"/>
    </row>
    <row r="35" spans="1:40" ht="17.25" customHeight="1">
      <c r="A35" s="255"/>
      <c r="B35" s="270"/>
      <c r="D35" s="296"/>
      <c r="E35" s="250" t="s">
        <v>11</v>
      </c>
      <c r="F35" s="250"/>
      <c r="G35" s="249"/>
      <c r="H35" s="249"/>
      <c r="I35" s="249"/>
      <c r="J35" s="249"/>
      <c r="K35" s="295"/>
      <c r="L35" s="295"/>
      <c r="M35" s="293"/>
      <c r="N35" s="301"/>
      <c r="O35" s="328"/>
      <c r="P35" s="1233" t="s">
        <v>40</v>
      </c>
      <c r="Q35" s="1233"/>
      <c r="R35" s="1233"/>
      <c r="S35" s="1233"/>
      <c r="T35" s="1233"/>
      <c r="Y35" s="293"/>
      <c r="AB35" s="940" t="s">
        <v>2739</v>
      </c>
      <c r="AC35" s="296" t="s">
        <v>21</v>
      </c>
      <c r="AD35" s="296"/>
      <c r="AE35" s="296"/>
      <c r="AF35" s="306"/>
      <c r="AG35" s="306"/>
      <c r="AH35" s="295"/>
      <c r="AI35" s="295"/>
      <c r="AK35" s="293"/>
    </row>
    <row r="36" spans="1:40" ht="17.25" customHeight="1">
      <c r="A36" s="255"/>
      <c r="B36" s="270"/>
      <c r="M36" s="293"/>
      <c r="N36" s="301"/>
      <c r="O36" s="328"/>
      <c r="Q36" s="250" t="s">
        <v>48</v>
      </c>
      <c r="R36" s="250"/>
      <c r="Y36" s="293"/>
      <c r="AB36" s="940"/>
      <c r="AC36" s="296"/>
      <c r="AD36" s="296"/>
      <c r="AE36" s="296"/>
      <c r="AF36" s="306"/>
      <c r="AG36" s="306"/>
      <c r="AH36" s="295"/>
      <c r="AI36" s="295"/>
      <c r="AK36" s="293"/>
    </row>
    <row r="37" spans="1:40" ht="17.25" customHeight="1">
      <c r="A37" s="255"/>
      <c r="B37" s="270"/>
      <c r="C37" s="294" t="s">
        <v>1998</v>
      </c>
      <c r="D37" s="250" t="s">
        <v>24</v>
      </c>
      <c r="E37" s="250"/>
      <c r="F37" s="250"/>
      <c r="G37" s="250"/>
      <c r="H37" s="250"/>
      <c r="I37" s="299"/>
      <c r="J37" s="299"/>
      <c r="K37" s="295"/>
      <c r="L37" s="295"/>
      <c r="M37" s="293"/>
      <c r="N37" s="301"/>
      <c r="O37" s="328"/>
      <c r="Y37" s="293"/>
      <c r="AB37" s="492" t="s">
        <v>2738</v>
      </c>
      <c r="AC37" s="296" t="s">
        <v>19</v>
      </c>
      <c r="AD37" s="296"/>
      <c r="AE37" s="296"/>
      <c r="AF37" s="296"/>
      <c r="AG37" s="296"/>
      <c r="AH37" s="295"/>
      <c r="AI37" s="295"/>
      <c r="AK37" s="293"/>
    </row>
    <row r="38" spans="1:40" ht="17.25" customHeight="1">
      <c r="A38" s="255"/>
      <c r="B38" s="270"/>
      <c r="D38" s="305" t="s">
        <v>22</v>
      </c>
      <c r="E38" s="305"/>
      <c r="F38" s="305"/>
      <c r="G38" s="305"/>
      <c r="H38" s="305"/>
      <c r="K38" s="295"/>
      <c r="L38" s="295"/>
      <c r="M38" s="293"/>
      <c r="N38" s="301"/>
      <c r="O38" s="492" t="s">
        <v>2451</v>
      </c>
      <c r="P38" s="250" t="s">
        <v>45</v>
      </c>
      <c r="Q38" s="250"/>
      <c r="R38" s="250"/>
      <c r="S38" s="250"/>
      <c r="T38" s="250"/>
      <c r="Y38" s="307"/>
      <c r="AB38" s="492"/>
      <c r="AC38" s="296"/>
      <c r="AD38" s="296"/>
      <c r="AE38" s="296"/>
      <c r="AF38" s="296"/>
      <c r="AG38" s="296"/>
      <c r="AH38" s="295"/>
      <c r="AI38" s="295"/>
      <c r="AK38" s="293"/>
    </row>
    <row r="39" spans="1:40" ht="17.25" customHeight="1">
      <c r="A39" s="255"/>
      <c r="B39" s="270"/>
      <c r="D39" s="250" t="s">
        <v>12</v>
      </c>
      <c r="E39" s="250"/>
      <c r="F39" s="250"/>
      <c r="G39" s="250"/>
      <c r="H39" s="250"/>
      <c r="K39" s="295"/>
      <c r="L39" s="295"/>
      <c r="M39" s="293"/>
      <c r="N39" s="301"/>
      <c r="P39" s="1233" t="s">
        <v>40</v>
      </c>
      <c r="Q39" s="1233"/>
      <c r="R39" s="1233"/>
      <c r="S39" s="1233"/>
      <c r="T39" s="1233"/>
      <c r="Y39" s="293"/>
      <c r="AB39" s="940" t="s">
        <v>2737</v>
      </c>
      <c r="AC39" s="296" t="s">
        <v>16</v>
      </c>
      <c r="AD39" s="296"/>
      <c r="AE39" s="296"/>
      <c r="AF39" s="296"/>
      <c r="AG39" s="296"/>
      <c r="AH39" s="295"/>
      <c r="AI39" s="295"/>
      <c r="AK39" s="293"/>
    </row>
    <row r="40" spans="1:40" ht="17.25" customHeight="1">
      <c r="A40" s="255"/>
      <c r="B40" s="270"/>
      <c r="E40" s="250" t="s">
        <v>17</v>
      </c>
      <c r="F40" s="250"/>
      <c r="G40" s="249"/>
      <c r="H40" s="249"/>
      <c r="I40" s="249"/>
      <c r="J40" s="249"/>
      <c r="K40" s="295"/>
      <c r="L40" s="295"/>
      <c r="M40" s="293"/>
      <c r="N40" s="301"/>
      <c r="P40" s="296"/>
      <c r="Q40" s="250" t="s">
        <v>37</v>
      </c>
      <c r="R40" s="250"/>
      <c r="S40" s="249"/>
      <c r="T40" s="249"/>
      <c r="Y40" s="307"/>
      <c r="AB40" s="940"/>
      <c r="AC40" s="296"/>
      <c r="AD40" s="296"/>
      <c r="AE40" s="296"/>
      <c r="AF40" s="296"/>
      <c r="AG40" s="296"/>
      <c r="AH40" s="295"/>
      <c r="AI40" s="295"/>
      <c r="AK40" s="293"/>
    </row>
    <row r="41" spans="1:40" ht="17.25" customHeight="1">
      <c r="A41" s="255"/>
      <c r="B41" s="270"/>
      <c r="M41" s="293"/>
      <c r="N41" s="301"/>
      <c r="Y41" s="307"/>
      <c r="AB41" s="492" t="s">
        <v>2736</v>
      </c>
      <c r="AC41" s="1211" t="s">
        <v>15</v>
      </c>
      <c r="AD41"/>
      <c r="AE41"/>
      <c r="AF41"/>
      <c r="AG41" s="296"/>
      <c r="AH41" s="295"/>
      <c r="AI41" s="295"/>
      <c r="AK41" s="293"/>
    </row>
    <row r="42" spans="1:40" ht="17.25" customHeight="1">
      <c r="A42" s="255"/>
      <c r="B42" s="270"/>
      <c r="C42" s="294" t="s">
        <v>1993</v>
      </c>
      <c r="D42" s="296" t="s">
        <v>53</v>
      </c>
      <c r="E42" s="250"/>
      <c r="F42" s="250"/>
      <c r="G42" s="250"/>
      <c r="H42" s="296"/>
      <c r="M42" s="293"/>
      <c r="N42" s="301"/>
      <c r="O42" s="492" t="s">
        <v>2396</v>
      </c>
      <c r="P42" s="297" t="s">
        <v>35</v>
      </c>
      <c r="Q42" s="297"/>
      <c r="R42" s="297"/>
      <c r="S42" s="297"/>
      <c r="T42" s="297"/>
      <c r="Y42" s="307"/>
      <c r="AB42" s="535"/>
      <c r="AC42" s="250" t="s">
        <v>12</v>
      </c>
      <c r="AD42" s="250"/>
      <c r="AE42" s="250"/>
      <c r="AF42" s="250"/>
      <c r="AG42" s="250"/>
      <c r="AH42" s="295"/>
      <c r="AI42" s="295"/>
      <c r="AK42" s="293"/>
    </row>
    <row r="43" spans="1:40" ht="17.25" customHeight="1">
      <c r="A43" s="255"/>
      <c r="B43" s="270"/>
      <c r="D43" s="296" t="s">
        <v>40</v>
      </c>
      <c r="E43" s="296"/>
      <c r="F43" s="296"/>
      <c r="G43" s="296"/>
      <c r="H43" s="296"/>
      <c r="M43" s="293"/>
      <c r="N43" s="301"/>
      <c r="T43" s="250"/>
      <c r="Y43" s="307"/>
      <c r="AA43" s="538"/>
      <c r="AB43" s="535"/>
      <c r="AC43" s="495"/>
      <c r="AD43" s="296" t="s">
        <v>2735</v>
      </c>
      <c r="AE43" s="296"/>
      <c r="AF43" s="495"/>
      <c r="AG43" s="495"/>
      <c r="AH43" s="295"/>
      <c r="AI43" s="295"/>
      <c r="AK43" s="293"/>
    </row>
    <row r="44" spans="1:40" ht="17.25" customHeight="1">
      <c r="A44" s="255"/>
      <c r="B44" s="270"/>
      <c r="D44" s="299"/>
      <c r="E44" s="250" t="s">
        <v>48</v>
      </c>
      <c r="F44" s="250"/>
      <c r="G44" s="249"/>
      <c r="H44" s="249"/>
      <c r="M44" s="293"/>
      <c r="N44" s="301"/>
      <c r="O44" s="492" t="s">
        <v>2452</v>
      </c>
      <c r="P44" s="250" t="s">
        <v>33</v>
      </c>
      <c r="Q44" s="250"/>
      <c r="R44" s="250"/>
      <c r="S44" s="250"/>
      <c r="T44" s="250"/>
      <c r="U44" s="250"/>
      <c r="V44" s="250"/>
      <c r="Y44" s="307"/>
      <c r="AA44" s="538"/>
      <c r="AH44" s="295"/>
      <c r="AI44" s="295"/>
      <c r="AK44" s="293"/>
    </row>
    <row r="45" spans="1:40" ht="17.25" customHeight="1">
      <c r="A45" s="255"/>
      <c r="B45" s="270"/>
      <c r="M45" s="293"/>
      <c r="N45" s="301"/>
      <c r="Y45" s="307"/>
      <c r="AA45" s="538"/>
      <c r="AH45" s="295"/>
      <c r="AI45" s="295"/>
      <c r="AK45" s="293"/>
    </row>
    <row r="46" spans="1:40" ht="17.25" customHeight="1">
      <c r="A46" s="255"/>
      <c r="B46" s="270"/>
      <c r="C46" s="294" t="s">
        <v>1994</v>
      </c>
      <c r="D46" s="1239" t="s">
        <v>46</v>
      </c>
      <c r="E46" s="1239"/>
      <c r="F46" s="1239"/>
      <c r="G46" s="1239"/>
      <c r="H46" s="1239"/>
      <c r="I46" s="1239"/>
      <c r="J46" s="1239"/>
      <c r="K46" s="1239"/>
      <c r="L46" s="1239"/>
      <c r="M46" s="293"/>
      <c r="N46" s="301"/>
      <c r="Y46" s="307"/>
      <c r="AA46" s="327"/>
      <c r="AB46" s="296"/>
      <c r="AC46" s="296"/>
      <c r="AD46" s="296"/>
      <c r="AE46" s="296"/>
      <c r="AF46" s="296"/>
      <c r="AK46" s="293"/>
    </row>
    <row r="47" spans="1:40" ht="17.25" customHeight="1">
      <c r="A47" s="255"/>
      <c r="B47" s="270"/>
      <c r="D47" s="297"/>
      <c r="E47" s="250" t="s">
        <v>41</v>
      </c>
      <c r="F47" s="250"/>
      <c r="G47" s="297"/>
      <c r="H47" s="249"/>
      <c r="I47" s="249"/>
      <c r="J47" s="249"/>
      <c r="K47" s="249"/>
      <c r="L47" s="249"/>
      <c r="M47" s="293"/>
      <c r="N47" s="301"/>
      <c r="X47" s="296"/>
      <c r="Y47" s="307"/>
      <c r="AA47" s="327"/>
      <c r="AB47" s="296"/>
      <c r="AC47" s="296"/>
      <c r="AD47" s="296"/>
      <c r="AE47" s="296"/>
      <c r="AF47" s="296"/>
      <c r="AK47" s="293"/>
    </row>
    <row r="48" spans="1:40" ht="17.25" customHeight="1">
      <c r="A48" s="255"/>
      <c r="B48" s="274"/>
      <c r="C48" s="277"/>
      <c r="D48" s="277"/>
      <c r="E48" s="277"/>
      <c r="F48" s="277"/>
      <c r="G48" s="277"/>
      <c r="H48" s="277"/>
      <c r="I48" s="277"/>
      <c r="J48" s="277"/>
      <c r="K48" s="277"/>
      <c r="L48" s="277"/>
      <c r="M48" s="308"/>
      <c r="N48" s="274"/>
      <c r="O48" s="277"/>
      <c r="P48" s="277"/>
      <c r="Q48" s="277"/>
      <c r="R48" s="277"/>
      <c r="S48" s="277"/>
      <c r="T48" s="277"/>
      <c r="U48" s="277"/>
      <c r="V48" s="277"/>
      <c r="W48" s="277"/>
      <c r="X48" s="277"/>
      <c r="Y48" s="308"/>
      <c r="Z48" s="277"/>
      <c r="AA48" s="277"/>
      <c r="AB48" s="277"/>
      <c r="AC48" s="277"/>
      <c r="AD48" s="277"/>
      <c r="AE48" s="278"/>
      <c r="AF48" s="278"/>
      <c r="AG48" s="278"/>
      <c r="AH48" s="278"/>
      <c r="AI48" s="278"/>
      <c r="AJ48" s="278"/>
      <c r="AK48" s="279"/>
      <c r="AL48" s="255"/>
      <c r="AM48" s="255"/>
      <c r="AN48" s="255"/>
    </row>
    <row r="49" spans="1:37" ht="7.5" customHeight="1">
      <c r="A49" s="255"/>
      <c r="H49" s="255"/>
      <c r="I49" s="255"/>
      <c r="J49" s="255"/>
      <c r="K49" s="255"/>
      <c r="L49" s="255"/>
      <c r="M49" s="255"/>
      <c r="N49" s="255"/>
      <c r="O49" s="255"/>
      <c r="P49" s="255"/>
      <c r="Q49" s="255"/>
      <c r="R49" s="255"/>
    </row>
    <row r="50" spans="1:37" ht="21" customHeight="1">
      <c r="A50" s="255"/>
      <c r="B50" s="256" t="s">
        <v>10</v>
      </c>
      <c r="C50" s="258"/>
      <c r="D50" s="258"/>
      <c r="E50" s="258"/>
      <c r="F50" s="258"/>
      <c r="G50" s="258"/>
      <c r="H50" s="259"/>
      <c r="I50" s="259"/>
      <c r="J50" s="259"/>
      <c r="K50" s="259"/>
      <c r="L50" s="259"/>
      <c r="M50" s="259"/>
      <c r="N50" s="259"/>
      <c r="O50" s="259"/>
      <c r="P50" s="259"/>
      <c r="Q50" s="259"/>
      <c r="R50" s="259"/>
      <c r="S50" s="258"/>
      <c r="T50" s="258"/>
      <c r="U50" s="258"/>
      <c r="V50" s="258"/>
      <c r="W50" s="258"/>
      <c r="X50" s="258"/>
      <c r="Y50" s="258"/>
      <c r="Z50" s="258"/>
      <c r="AA50" s="258"/>
      <c r="AB50" s="258"/>
      <c r="AC50" s="258"/>
      <c r="AD50" s="258"/>
      <c r="AE50" s="258"/>
      <c r="AF50" s="258"/>
      <c r="AG50" s="258"/>
      <c r="AH50" s="258"/>
      <c r="AI50" s="258"/>
      <c r="AJ50" s="258"/>
      <c r="AK50" s="309"/>
    </row>
    <row r="51" spans="1:37" ht="17.25" customHeight="1">
      <c r="A51" s="255"/>
      <c r="B51" s="310"/>
      <c r="C51" s="311" t="s">
        <v>9</v>
      </c>
      <c r="D51" s="312"/>
      <c r="E51" s="312"/>
      <c r="F51" s="312"/>
      <c r="G51" s="312"/>
      <c r="H51" s="313"/>
      <c r="I51" s="313"/>
      <c r="J51" s="313"/>
      <c r="K51" s="313"/>
      <c r="L51" s="313"/>
      <c r="M51" s="313"/>
      <c r="N51" s="313"/>
      <c r="O51" s="313"/>
      <c r="P51" s="313"/>
      <c r="Q51" s="313"/>
      <c r="R51" s="313"/>
      <c r="S51" s="312"/>
      <c r="T51" s="312"/>
      <c r="U51" s="312"/>
      <c r="V51" s="312"/>
      <c r="W51" s="312"/>
      <c r="X51" s="312"/>
      <c r="Y51" s="312"/>
      <c r="Z51" s="312"/>
      <c r="AA51" s="312"/>
      <c r="AB51" s="312"/>
      <c r="AC51" s="312"/>
      <c r="AD51" s="312"/>
      <c r="AE51" s="312"/>
      <c r="AF51" s="312"/>
      <c r="AG51" s="312"/>
      <c r="AH51" s="312"/>
      <c r="AI51" s="312"/>
      <c r="AJ51" s="312"/>
      <c r="AK51" s="314"/>
    </row>
    <row r="52" spans="1:37" ht="7.5" customHeight="1">
      <c r="A52" s="255"/>
      <c r="B52" s="270"/>
      <c r="C52" s="295"/>
      <c r="H52" s="255"/>
      <c r="I52" s="255"/>
      <c r="J52" s="255"/>
      <c r="K52" s="255"/>
      <c r="L52" s="255"/>
      <c r="M52" s="255"/>
      <c r="N52" s="255"/>
      <c r="O52" s="255"/>
      <c r="P52" s="255"/>
      <c r="Q52" s="255"/>
      <c r="R52" s="255"/>
      <c r="AK52" s="293"/>
    </row>
    <row r="53" spans="1:37" ht="17.25" customHeight="1">
      <c r="B53" s="270"/>
      <c r="D53" s="296" t="s">
        <v>8</v>
      </c>
      <c r="E53" s="296"/>
      <c r="F53" s="296"/>
      <c r="G53" s="296"/>
      <c r="H53" s="296"/>
      <c r="I53" s="296"/>
      <c r="J53" s="296"/>
      <c r="K53" s="296"/>
      <c r="L53" s="296"/>
      <c r="M53" s="296"/>
      <c r="N53" s="296" t="s">
        <v>2490</v>
      </c>
      <c r="O53" s="296"/>
      <c r="P53" s="296"/>
      <c r="Q53" s="296"/>
      <c r="T53" s="296" t="s">
        <v>2489</v>
      </c>
      <c r="U53" s="296"/>
      <c r="V53" s="296"/>
      <c r="W53" s="296"/>
      <c r="X53" s="296"/>
      <c r="Y53" s="296"/>
      <c r="AK53" s="293"/>
    </row>
    <row r="54" spans="1:37" ht="17.25" customHeight="1">
      <c r="B54" s="274"/>
      <c r="C54" s="277"/>
      <c r="D54" s="276" t="s">
        <v>7</v>
      </c>
      <c r="E54" s="276"/>
      <c r="F54" s="276"/>
      <c r="G54" s="276"/>
      <c r="H54" s="315"/>
      <c r="I54" s="277"/>
      <c r="J54" s="277"/>
      <c r="K54" s="277"/>
      <c r="L54" s="277"/>
      <c r="M54" s="277"/>
      <c r="N54" s="277"/>
      <c r="O54" s="277"/>
      <c r="P54" s="277"/>
      <c r="Q54" s="277"/>
      <c r="R54" s="277"/>
      <c r="S54" s="277"/>
      <c r="T54" s="276" t="s">
        <v>2492</v>
      </c>
      <c r="U54" s="276"/>
      <c r="V54" s="276"/>
      <c r="W54" s="315"/>
      <c r="X54" s="277"/>
      <c r="Y54" s="277"/>
      <c r="Z54" s="277"/>
      <c r="AA54" s="277"/>
      <c r="AB54" s="277"/>
      <c r="AC54" s="277"/>
      <c r="AD54" s="277"/>
      <c r="AE54" s="277"/>
      <c r="AF54" s="277"/>
      <c r="AG54" s="277"/>
      <c r="AH54" s="277"/>
      <c r="AI54" s="277"/>
      <c r="AJ54" s="277"/>
      <c r="AK54" s="308"/>
    </row>
    <row r="55" spans="1:37" ht="17.25" customHeight="1"/>
    <row r="56" spans="1:37" ht="17.25" customHeight="1"/>
    <row r="57" spans="1:37" ht="17.25" customHeight="1"/>
    <row r="58" spans="1:37" ht="17.25" customHeight="1"/>
    <row r="59" spans="1:37" ht="17.25" customHeight="1"/>
    <row r="63" spans="1:37" ht="13.5" hidden="1" customHeight="1"/>
    <row r="64" spans="1:37" ht="13.5" hidden="1" customHeight="1"/>
    <row r="65" spans="2:4" ht="13.5" hidden="1" customHeight="1"/>
    <row r="66" spans="2:4" ht="13.5" hidden="1" customHeight="1"/>
    <row r="67" spans="2:4" ht="13.5" hidden="1" customHeight="1">
      <c r="B67" s="253" t="s">
        <v>6</v>
      </c>
      <c r="C67" s="253" t="s">
        <v>5</v>
      </c>
      <c r="D67" s="253" t="s">
        <v>4</v>
      </c>
    </row>
    <row r="68" spans="2:4" ht="13.5" hidden="1" customHeight="1"/>
    <row r="69" spans="2:4" ht="13.5" hidden="1" customHeight="1"/>
  </sheetData>
  <sheetProtection selectLockedCells="1"/>
  <mergeCells count="12">
    <mergeCell ref="P35:T35"/>
    <mergeCell ref="D46:L46"/>
    <mergeCell ref="P39:T39"/>
    <mergeCell ref="D19:H19"/>
    <mergeCell ref="D18:I18"/>
    <mergeCell ref="AG1:AK1"/>
    <mergeCell ref="D9:M9"/>
    <mergeCell ref="N9:R9"/>
    <mergeCell ref="D10:M10"/>
    <mergeCell ref="D11:M11"/>
    <mergeCell ref="N11:U11"/>
    <mergeCell ref="C6:AK7"/>
  </mergeCells>
  <phoneticPr fontId="2"/>
  <hyperlinks>
    <hyperlink ref="AG1" location="初期画面!A1" display="初期画面" xr:uid="{00000000-0004-0000-0100-000000000000}"/>
    <hyperlink ref="D9:M9" location="'確認申請書（建築）入力'!A3" display="確認申請書入力" xr:uid="{00000000-0004-0000-0100-000001000000}"/>
    <hyperlink ref="N9:P9" location="'確認申込書（注記）'!A1" display="確認申込書（注記）" xr:uid="{00000000-0004-0000-0100-000002000000}"/>
    <hyperlink ref="D25:H25" location="他の設置者!A1" display="別紙（他の設置者）" xr:uid="{00000000-0004-0000-0100-000003000000}"/>
    <hyperlink ref="D32:I32" location="'確認（工作物）'!A1" display="確認申込書（工作物）" xr:uid="{00000000-0004-0000-0100-000004000000}"/>
    <hyperlink ref="AM24:AO26" location="建築計画概要書!A1" display="建築計画概要書" xr:uid="{00000000-0004-0000-0100-000005000000}"/>
    <hyperlink ref="D53:K53" location="値一覧項目!A1" display="プルダウンメニュー値一覧" xr:uid="{00000000-0004-0000-0100-00000A000000}"/>
    <hyperlink ref="D54:G54" location="主要用途!A2" display="主要用途一覧" xr:uid="{00000000-0004-0000-0100-00000B000000}"/>
    <hyperlink ref="D29:H29" location="他の設置者!A2" display="別紙（他の設置者）" xr:uid="{00000000-0004-0000-0100-00000C000000}"/>
    <hyperlink ref="D18" location="'確認申請書（建築）印刷'!A1" display="確認申請書（建築物）" xr:uid="{00000000-0004-0000-0100-00000E000000}"/>
    <hyperlink ref="D46" location="計画変更確認申請書!A1" display="計画変更確認申請書（建築物）" xr:uid="{00000000-0004-0000-0100-000010000000}"/>
    <hyperlink ref="P22:S22" location="'計画変更確認申請書（昇降機以外）'!A1" display="計画変更確認申請書" xr:uid="{00000000-0004-0000-0100-000012000000}"/>
    <hyperlink ref="N9:R9" location="'注記（確認申請建築時）'!A2" display="確認申請書（注記）" xr:uid="{00000000-0004-0000-0100-000015000000}"/>
    <hyperlink ref="P30:X30" location="'計画変更（工作物） (2)'!A2" display="計画変更確認申請書（工作物２）" xr:uid="{00000000-0004-0000-0100-000016000000}"/>
    <hyperlink ref="E26" location="'注記（確認申請昇降機）'!A1" display="（注記）" xr:uid="{00000000-0004-0000-0100-00001A000000}"/>
    <hyperlink ref="E30:F30" location="'注記（確認申請昇降機以外）'!A2" display="（注記）" xr:uid="{00000000-0004-0000-0100-00001B000000}"/>
    <hyperlink ref="E35:F35" location="'注記（確認申請工作物１）'!A2" display="（注記）" xr:uid="{00000000-0004-0000-0100-00001C000000}"/>
    <hyperlink ref="E40:F40" location="'注記（確認申請工作物２）'!A2" display="（注記）" xr:uid="{00000000-0004-0000-0100-00001D000000}"/>
    <hyperlink ref="E44:F44" location="'注記（建築計画概要書）'!A2" display="（注記）" xr:uid="{00000000-0004-0000-0100-00001E000000}"/>
    <hyperlink ref="E47:F47" location="'注記（計画変更建築物）'!A2" display="（注記）" xr:uid="{00000000-0004-0000-0100-00001F000000}"/>
    <hyperlink ref="Q20:R20" location="'注記（計画変更昇降機）'!A2" display="（注記）" xr:uid="{00000000-0004-0000-0100-000020000000}"/>
    <hyperlink ref="Q24:R24" location="'注記（計画変更昇降機以外）'!A2" display="（注記）" xr:uid="{00000000-0004-0000-0100-000021000000}"/>
    <hyperlink ref="Q28:R28" location="'注記（計画変更工作物１）'!A2" display="（注記）" xr:uid="{00000000-0004-0000-0100-000022000000}"/>
    <hyperlink ref="Q32:R32" location="'注記（計画変更工作物２）'!A2" display="（注記）" xr:uid="{00000000-0004-0000-0100-000023000000}"/>
    <hyperlink ref="Q36:R36" location="'注記（中間検査）'!A2" display="（注記）" xr:uid="{00000000-0004-0000-0100-000024000000}"/>
    <hyperlink ref="D18:H18" location="'確認申請書（建築）印刷'!A2" display="確認申請書（建築物）" xr:uid="{00000000-0004-0000-0100-000025000000}"/>
    <hyperlink ref="D19" location="他の建築主!A2" display="別紙（他の建築主）" xr:uid="{00000000-0004-0000-0100-000027000000}"/>
    <hyperlink ref="D24" location="'確認（昇降機）'!A2" display="確認申請書（昇降機）" xr:uid="{00000000-0004-0000-0100-000029000000}"/>
    <hyperlink ref="D25" location="他の設置者!A2" display="別紙（他の設置者）" xr:uid="{00000000-0004-0000-0100-00002A000000}"/>
    <hyperlink ref="E26:F26" location="'注記（確認申請昇降機）'!A2" display="（注記）" xr:uid="{00000000-0004-0000-0100-00002B000000}"/>
    <hyperlink ref="M29" location="'確認申請書（昇降機以外）'!A2" display="確認申請書（昇降機以外の建築設備）" xr:uid="{00000000-0004-0000-0100-00002C000000}"/>
    <hyperlink ref="D32:H32" location="'確認（工作物）'!A2" display="確認申請書（工作物１）" xr:uid="{00000000-0004-0000-0100-00002D000000}"/>
    <hyperlink ref="D37:H37" location="'確認（工作物） (2)'!A2" display="確認申請書（工作物２）" xr:uid="{00000000-0004-0000-0100-00002E000000}"/>
    <hyperlink ref="D42:G42" location="建築計画概要書!A2" display="建築計画概要書" xr:uid="{00000000-0004-0000-0100-00002F000000}"/>
    <hyperlink ref="D46:L46" location="計画変更確認申請書!A2" display="計画変更確認申請書（建築物）" xr:uid="{00000000-0004-0000-0100-000032000000}"/>
    <hyperlink ref="P18:X18" location="'計画変更（昇降機）'!A2" display="計画変更確認申請書（昇降機）" xr:uid="{00000000-0004-0000-0100-000035000000}"/>
    <hyperlink ref="P22:T22" location="'計画変更確認申請書（昇降機以外）'!A1" display="計画変更確認申請書" xr:uid="{00000000-0004-0000-0100-000036000000}"/>
    <hyperlink ref="P26:X26" location="'計画変更（工作物）'!A2" display="計画変更確認申請書（工作物１）" xr:uid="{00000000-0004-0000-0100-000037000000}"/>
    <hyperlink ref="D53:I53" location="値一覧項目!A2" display="プルダウンメニュー値一覧" xr:uid="{00000000-0004-0000-0100-000039000000}"/>
    <hyperlink ref="P35" location="他の建築主!A2" display="別紙（他の建築主）" xr:uid="{00000000-0004-0000-0100-00003C000000}"/>
    <hyperlink ref="P42:S42" location="検査添付写真!A2" display="検査添付写真（軸組仕口）" xr:uid="{00000000-0004-0000-0100-00003D000000}"/>
    <hyperlink ref="P19:T19" location="他の設置者!A1" display="別紙（他の設置者）" xr:uid="{00000000-0004-0000-0100-00003E000000}"/>
    <hyperlink ref="P19" location="他の設置者!A2" display="別紙（他の設置者）" xr:uid="{00000000-0004-0000-0100-00003F000000}"/>
    <hyperlink ref="P44:S44" location="建築工事届!A3" display="建築工事届" xr:uid="{00000000-0004-0000-0100-000040000000}"/>
    <hyperlink ref="D11" location="'建築物別概要（追加）入力'!A1" display="建築物別概要（追加）入力" xr:uid="{00000000-0004-0000-0100-000042000000}"/>
    <hyperlink ref="D20" location="'建築物別概要（追加）印刷'!A1" display="建築物別概要（追加）" xr:uid="{00000000-0004-0000-0100-000043000000}"/>
    <hyperlink ref="D11:I11" location="'建築物別概要（追加）入力'!A1" display="建築物別概要（追加）入力" xr:uid="{00000000-0004-0000-0100-000044000000}"/>
    <hyperlink ref="D20:H20" location="'建築物別概要（追加）印刷'!A1" display="建築物別概要（追加）" xr:uid="{00000000-0004-0000-0100-000045000000}"/>
    <hyperlink ref="D19:H19" location="'他の建築主（申請書用）'!A1" display="別紙（他の建築主）" xr:uid="{00000000-0004-0000-0100-000046000000}"/>
    <hyperlink ref="P35:S35" location="'他の建築主（申請書用）'!A1" display="別紙（他の建築主）" xr:uid="{00000000-0004-0000-0100-000047000000}"/>
    <hyperlink ref="P22" location="'計画変更確認申請書（昇降機以外）'!A1" display="計画変更確認申請書" xr:uid="{00000000-0004-0000-0100-000049000000}"/>
    <hyperlink ref="N11:U11" location="'建築物独立部分別概要（追加）入力'!A1" display="建築物独立部分別概要（追加）入力" xr:uid="{00000000-0004-0000-0100-00004B000000}"/>
    <hyperlink ref="D10:M10" location="他の建築主入力!A1" display="他の建築主入力" xr:uid="{00000000-0004-0000-0100-00004C000000}"/>
    <hyperlink ref="D23:K23" location="'建築物独立部分別概要（追加）印刷'!A1" display="建築物独立部分別概要（追加）" xr:uid="{00000000-0004-0000-0100-00004D000000}"/>
    <hyperlink ref="N53:Q53" location="担当者登録!A1" display="担当者一覧" xr:uid="{00000000-0004-0000-0100-00004E000000}"/>
    <hyperlink ref="Y10:AD10" location="構造・設備担当者登録!A1" display="構造･設備担当者登録" xr:uid="{00000000-0004-0000-0100-00004F000000}"/>
    <hyperlink ref="Y11:AA11" location="施工者登録!A1" display="施工者登録" xr:uid="{00000000-0004-0000-0100-000050000000}"/>
    <hyperlink ref="T53:Y53" location="構造・設備担当者登録!A1" display="構造･設備担当者登録" xr:uid="{00000000-0004-0000-0100-000051000000}"/>
    <hyperlink ref="T54:V54" location="施工者登録!A1" display="施工者登録" xr:uid="{00000000-0004-0000-0100-000052000000}"/>
    <hyperlink ref="Y9:AA9" location="担当者登録!A1" display="担当者登録" xr:uid="{00000000-0004-0000-0100-000053000000}"/>
    <hyperlink ref="N53" location="担当者登録!B3" display="担当者登録" xr:uid="{00000000-0004-0000-0100-000054000000}"/>
    <hyperlink ref="Y9" location="担当者登録!B3" display="担当者登録" xr:uid="{00000000-0004-0000-0100-000055000000}"/>
    <hyperlink ref="Y10" location="構造・設備担当者登録!B3" display="構造･設備担当者登録" xr:uid="{00000000-0004-0000-0100-000056000000}"/>
    <hyperlink ref="Y11" location="施工者登録!B3" display="施工者登録" xr:uid="{00000000-0004-0000-0100-000057000000}"/>
    <hyperlink ref="T53" location="構造・設備担当者登録!B3" display="構造･設備担当者登録" xr:uid="{00000000-0004-0000-0100-000058000000}"/>
    <hyperlink ref="T54" location="施工者登録!B3" display="施工者登録" xr:uid="{00000000-0004-0000-0100-000059000000}"/>
    <hyperlink ref="AC33:AF33" location="建築主変更!A2" display="建築主等変更届" xr:uid="{00000000-0004-0000-0100-00005A000000}"/>
    <hyperlink ref="AC37:AF37" location="工事施工者届!A2" display="工事施工者届" xr:uid="{00000000-0004-0000-0100-00005B000000}"/>
    <hyperlink ref="AC25:AF25" location="工事取止!A2" display="工事取り止め届" xr:uid="{00000000-0004-0000-0100-00005C000000}"/>
    <hyperlink ref="AC41" location="築造計画概要書!A1" display="築造計画概要書" xr:uid="{00000000-0004-0000-0100-00005D000000}"/>
    <hyperlink ref="AC23:AF23" location="確認取下!A2" display="確認申請取り下げ届" xr:uid="{00000000-0004-0000-0100-00005F000000}"/>
    <hyperlink ref="AD43:AE43" location="'注記（築造計画概要書）'!A2" display="（注記）" xr:uid="{00000000-0004-0000-0100-000060000000}"/>
    <hyperlink ref="AC35:AE35" location="工事監理者届!A2" display="工事監理者届" xr:uid="{00000000-0004-0000-0100-000063000000}"/>
    <hyperlink ref="AC39:AF39" location="完了追加説明書!A1" display="完了検査追加説明書" xr:uid="{00000000-0004-0000-0100-000064000000}"/>
    <hyperlink ref="AC29" location="完了検査取下!A1" display="完了検査取下!A1" xr:uid="{00000000-0004-0000-0100-000065000000}"/>
    <hyperlink ref="AC27" location="中間検査取下!A1" display="中間検査取り下げ届" xr:uid="{00000000-0004-0000-0100-000066000000}"/>
    <hyperlink ref="AC29:AF29" location="完了検査取下!A1" display="完了検査申請取り下げ届" xr:uid="{00000000-0004-0000-0100-000067000000}"/>
    <hyperlink ref="AC31:AI31" location="仮使用申請取下!A1" display="仮使用認定申請取下げ届" xr:uid="{00000000-0004-0000-0100-000068000000}"/>
    <hyperlink ref="AC21:AF21" location="軽微変更!A2" display="軽微変更報告書" xr:uid="{00000000-0004-0000-0100-000069000000}"/>
    <hyperlink ref="AC21:AE21" location="軽微変更!A1" display="軽微変更届" xr:uid="{00000000-0004-0000-0100-00006A000000}"/>
    <hyperlink ref="AD19:AF19" location="'注記（仮使用認定）'!Print_Area" display="（注記）" xr:uid="{00000000-0004-0000-0100-00006B000000}"/>
    <hyperlink ref="AC18:AG18" location="仮使用認定申請書印刷!A1" display="仮使用認定申請書" xr:uid="{00000000-0004-0000-0100-00006C000000}"/>
    <hyperlink ref="AC42:AG42" location="他の築造主!A1" display="別紙（他の築造主）" xr:uid="{00000000-0004-0000-0100-00006E000000}"/>
    <hyperlink ref="P31:T31" location="他の築造主!A1" display="別紙（他の築造主）" xr:uid="{00000000-0004-0000-0100-00006F000000}"/>
    <hyperlink ref="P27:T27" location="他の築造主!A1" display="別紙（他の築造主）" xr:uid="{00000000-0004-0000-0100-000070000000}"/>
    <hyperlink ref="D34:H34" location="他の築造主!A1" display="別紙（他の築造主）" xr:uid="{00000000-0004-0000-0100-000071000000}"/>
    <hyperlink ref="D39:H39" location="他の築造主!A1" display="別紙（他の築造主）" xr:uid="{00000000-0004-0000-0100-000072000000}"/>
    <hyperlink ref="D43" location="'他の建築主(概要書用)'!A1" display="別紙（他の建築主）" xr:uid="{00000000-0004-0000-0100-000073000000}"/>
    <hyperlink ref="D43:G43" location="'他の建築主(概要書用)'!A1" display="別紙（他の建築主）" xr:uid="{00000000-0004-0000-0100-000074000000}"/>
    <hyperlink ref="D28:I28" location="'確認申請書（昇降機以外）'!A1" display="確認申請書（昇降機以外の建築設備）" xr:uid="{00000000-0004-0000-0100-000075000000}"/>
    <hyperlink ref="D18:I18" location="'確認申請書（建築）印刷'!A1" display="確認申請書（建築物）" xr:uid="{FE0A9170-2E18-48E9-8FA8-ECDAF266CBD8}"/>
    <hyperlink ref="D42" location="建築計画概要書!A1" display="建築計画概要書" xr:uid="{041CDD82-8D8D-4F9F-90F5-38A2200B79F4}"/>
    <hyperlink ref="P34:S34" location="中間検査申請書!A1" display="中間検査申請書" xr:uid="{1B6B06BA-49C4-4FAD-BDD4-13DCBAE68B8D}"/>
    <hyperlink ref="Q40:R40" location="'注記（完了検査）'!A2" display="（注記）" xr:uid="{00000000-0004-0000-0100-00004A000000}"/>
    <hyperlink ref="P39:S39" location="'他の建築主（申請書用）'!A1" display="別紙（他の建築主）" xr:uid="{00000000-0004-0000-0100-000048000000}"/>
    <hyperlink ref="P39" location="他の建築主!A2" display="別紙（他の建築主）" xr:uid="{00000000-0004-0000-0100-00003B000000}"/>
    <hyperlink ref="P38:S38" location="完了検査申請書!A2" display="完了検査申請書" xr:uid="{00000000-0004-0000-0100-000017000000}"/>
    <hyperlink ref="D21:J21" location="'建築物独立部分別概要（追加）印刷'!A1" display="建築物独立部分別概要（追加）" xr:uid="{2BF30C5E-F027-435C-8DB7-F3B8C92FCD16}"/>
    <hyperlink ref="E22:F22" location="'注記（確認申請建築時）'!A1" display="（注記）" xr:uid="{1084058E-5EAE-4E80-9E51-7A5A03D24C31}"/>
  </hyperlinks>
  <pageMargins left="0.75" right="0.75" top="0.91" bottom="0.91" header="0.51200000000000001" footer="0.51200000000000001"/>
  <pageSetup paperSize="9" scale="5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fitToPage="1"/>
  </sheetPr>
  <dimension ref="A1:AR126"/>
  <sheetViews>
    <sheetView showGridLines="0" zoomScale="85" zoomScaleNormal="85" workbookViewId="0"/>
  </sheetViews>
  <sheetFormatPr defaultColWidth="9" defaultRowHeight="13.5"/>
  <cols>
    <col min="1" max="5" width="3.125" style="1" customWidth="1"/>
    <col min="6" max="6" width="6.25" style="1" customWidth="1"/>
    <col min="7" max="26" width="3.125" style="1" customWidth="1"/>
    <col min="27" max="27" width="3.875" style="1" customWidth="1"/>
    <col min="28" max="16384" width="9" style="1"/>
  </cols>
  <sheetData>
    <row r="1" spans="1:30" s="14" customFormat="1" ht="38.25" customHeight="1" thickBot="1">
      <c r="A1" s="13" t="s">
        <v>822</v>
      </c>
      <c r="Q1" s="12" t="s">
        <v>66</v>
      </c>
      <c r="R1" s="12"/>
      <c r="S1" s="12"/>
      <c r="T1" s="12"/>
      <c r="AB1" s="213"/>
      <c r="AC1" s="74" t="s">
        <v>565</v>
      </c>
    </row>
    <row r="2" spans="1:30" s="72" customFormat="1" ht="12.75" customHeight="1" thickTop="1">
      <c r="A2" s="143"/>
      <c r="Q2" s="11"/>
      <c r="R2" s="11"/>
      <c r="S2" s="11"/>
      <c r="T2" s="11"/>
      <c r="AC2" s="142"/>
    </row>
    <row r="3" spans="1:30" ht="12" customHeight="1">
      <c r="B3" s="112" t="s">
        <v>2281</v>
      </c>
      <c r="C3" s="112"/>
      <c r="D3" s="112"/>
      <c r="E3" s="112"/>
    </row>
    <row r="4" spans="1:30" ht="24.75" customHeight="1">
      <c r="B4" s="141" t="s">
        <v>821</v>
      </c>
      <c r="C4" s="141"/>
      <c r="D4" s="141"/>
      <c r="E4" s="141"/>
      <c r="F4" s="141"/>
      <c r="G4" s="141"/>
      <c r="H4" s="141"/>
      <c r="I4" s="141"/>
      <c r="J4" s="141"/>
      <c r="K4" s="141"/>
      <c r="L4" s="141"/>
      <c r="M4" s="141"/>
      <c r="N4" s="141"/>
      <c r="O4" s="141"/>
      <c r="P4" s="141"/>
      <c r="Q4" s="141"/>
      <c r="R4" s="141"/>
      <c r="S4" s="141"/>
      <c r="T4" s="141"/>
      <c r="U4" s="141"/>
      <c r="V4" s="141"/>
      <c r="W4" s="141"/>
      <c r="X4" s="141"/>
      <c r="Y4" s="141"/>
      <c r="Z4" s="141"/>
      <c r="AA4" s="141"/>
    </row>
    <row r="6" spans="1:30">
      <c r="M6" s="114"/>
      <c r="N6" s="114" t="s">
        <v>803</v>
      </c>
      <c r="O6" s="114"/>
      <c r="P6" s="114"/>
      <c r="Q6" s="114"/>
    </row>
    <row r="8" spans="1:30" s="84" customFormat="1" ht="18.95" customHeight="1">
      <c r="B8" s="191" t="s">
        <v>3013</v>
      </c>
      <c r="AC8" s="1"/>
    </row>
    <row r="9" spans="1:30" s="84" customFormat="1" ht="18.95" customHeight="1">
      <c r="B9" s="191" t="s">
        <v>746</v>
      </c>
      <c r="AC9" s="1"/>
    </row>
    <row r="10" spans="1:30" s="84" customFormat="1" ht="18.95" customHeight="1">
      <c r="C10" s="191"/>
      <c r="AD10" s="1"/>
    </row>
    <row r="11" spans="1:30" ht="18.95" customHeight="1"/>
    <row r="12" spans="1:30" ht="18.95" customHeight="1"/>
    <row r="13" spans="1:30" ht="18.95" customHeight="1"/>
    <row r="14" spans="1:30" ht="27" customHeight="1"/>
    <row r="15" spans="1:30" ht="20.25" customHeight="1">
      <c r="A15" s="2"/>
      <c r="C15" s="2"/>
      <c r="D15" s="2"/>
      <c r="E15" s="2"/>
      <c r="F15" s="2"/>
      <c r="G15" s="2"/>
      <c r="H15" s="2"/>
      <c r="I15" s="2"/>
      <c r="J15" s="2"/>
      <c r="K15" s="2"/>
      <c r="L15" s="2"/>
      <c r="M15" s="2"/>
      <c r="N15" s="2"/>
      <c r="O15" s="2"/>
      <c r="P15" s="2"/>
      <c r="Q15" s="2"/>
      <c r="R15" s="2"/>
      <c r="S15" s="2"/>
      <c r="T15" s="2"/>
      <c r="U15" s="2"/>
      <c r="V15" s="2"/>
      <c r="W15" s="2"/>
      <c r="X15" s="2"/>
      <c r="Y15" s="2"/>
      <c r="Z15" s="2"/>
      <c r="AA15" s="2"/>
    </row>
    <row r="16" spans="1:30" ht="27" customHeight="1">
      <c r="B16" s="1515" t="str">
        <f>IF('確認申請書（建築）入力'!$M$4=0,"",'確認申請書（建築）入力'!$M$4)</f>
        <v>指定確認検査機関
　株式会社東日本住宅評価センター　様</v>
      </c>
      <c r="C16" s="1515"/>
      <c r="D16" s="1515"/>
      <c r="E16" s="1515"/>
      <c r="F16" s="1515"/>
      <c r="G16" s="1515"/>
      <c r="H16" s="1515"/>
      <c r="I16" s="1515"/>
      <c r="J16" s="1515"/>
      <c r="K16" s="1515"/>
      <c r="L16" s="1515"/>
      <c r="M16" s="1515"/>
      <c r="N16" s="1515"/>
    </row>
    <row r="17" spans="1:44" ht="20.25" customHeight="1">
      <c r="B17" s="1515"/>
      <c r="C17" s="1515"/>
      <c r="D17" s="1515"/>
      <c r="E17" s="1515"/>
      <c r="F17" s="1515"/>
      <c r="G17" s="1515"/>
      <c r="H17" s="1515"/>
      <c r="I17" s="1515"/>
      <c r="J17" s="1515"/>
      <c r="K17" s="1515"/>
      <c r="L17" s="1515"/>
      <c r="M17" s="1515"/>
      <c r="N17" s="1515"/>
    </row>
    <row r="18" spans="1:44" ht="18.95" customHeight="1"/>
    <row r="19" spans="1:44" ht="18.95" customHeight="1"/>
    <row r="20" spans="1:44" ht="18.75" customHeight="1">
      <c r="A20" s="2"/>
      <c r="B20" s="2"/>
      <c r="C20" s="2"/>
      <c r="D20" s="2"/>
      <c r="E20" s="2"/>
      <c r="F20" s="2"/>
      <c r="G20" s="2"/>
      <c r="H20" s="2"/>
      <c r="I20" s="2"/>
      <c r="J20" s="2"/>
      <c r="K20" s="2"/>
      <c r="L20" s="2"/>
      <c r="M20" s="2"/>
      <c r="N20" s="2"/>
      <c r="O20" s="2"/>
      <c r="P20" s="2"/>
      <c r="Q20" s="2"/>
      <c r="R20" s="2"/>
      <c r="S20" s="2"/>
      <c r="T20" s="1807" t="s">
        <v>2937</v>
      </c>
      <c r="U20" s="1520"/>
      <c r="V20" s="1520"/>
      <c r="W20" s="1520"/>
      <c r="X20" s="1520"/>
      <c r="Y20" s="1520"/>
      <c r="Z20" s="1520"/>
      <c r="AA20" s="212"/>
      <c r="AH20" s="124"/>
    </row>
    <row r="21" spans="1:44" ht="18.75" customHeight="1">
      <c r="A21" s="2"/>
      <c r="B21" s="2"/>
      <c r="C21" s="2"/>
      <c r="D21" s="2"/>
      <c r="E21" s="2"/>
      <c r="F21" s="2"/>
      <c r="G21" s="2"/>
      <c r="H21" s="2"/>
      <c r="I21" s="2"/>
      <c r="J21" s="2"/>
      <c r="K21" s="2"/>
      <c r="L21" s="2"/>
      <c r="M21" s="2"/>
      <c r="N21" s="2"/>
      <c r="O21" s="2"/>
      <c r="P21" s="2"/>
      <c r="Q21" s="2"/>
      <c r="R21" s="2"/>
      <c r="AH21" s="3"/>
      <c r="AI21" s="3"/>
      <c r="AM21" s="3"/>
      <c r="AN21" s="1799"/>
      <c r="AO21" s="1799"/>
      <c r="AP21" s="1799"/>
      <c r="AQ21" s="1799"/>
      <c r="AR21" s="1799"/>
    </row>
    <row r="22" spans="1:44" ht="18.75" customHeight="1">
      <c r="A22" s="2"/>
      <c r="B22" s="2"/>
      <c r="C22" s="2"/>
      <c r="D22" s="2"/>
      <c r="E22" s="2"/>
      <c r="F22" s="2"/>
      <c r="G22" s="2"/>
      <c r="H22" s="2"/>
      <c r="I22" s="2"/>
      <c r="J22" s="2"/>
      <c r="K22" s="2"/>
      <c r="L22" s="2"/>
      <c r="M22" s="2"/>
      <c r="N22" s="2"/>
      <c r="O22" s="2"/>
      <c r="P22" s="2"/>
      <c r="Q22" s="2"/>
      <c r="R22" s="2"/>
      <c r="S22" s="2"/>
      <c r="T22" s="2"/>
      <c r="U22" s="2"/>
      <c r="AH22" s="114"/>
    </row>
    <row r="23" spans="1:44" ht="18.75" customHeight="1">
      <c r="A23" s="2"/>
      <c r="B23" s="2"/>
      <c r="C23" s="2"/>
      <c r="D23" s="2"/>
      <c r="E23" s="2"/>
      <c r="F23" s="2"/>
      <c r="G23" s="2"/>
      <c r="H23" s="2"/>
      <c r="I23" s="2"/>
      <c r="J23" s="2"/>
      <c r="K23" s="2"/>
      <c r="L23" s="2"/>
      <c r="M23" s="2"/>
      <c r="N23" s="2"/>
      <c r="O23" s="2"/>
      <c r="P23" s="2"/>
      <c r="Q23" s="2"/>
      <c r="R23" s="2"/>
      <c r="S23" s="2"/>
      <c r="T23" s="2"/>
      <c r="U23" s="2"/>
      <c r="AH23" s="114"/>
    </row>
    <row r="24" spans="1:44" ht="18.75" customHeight="1">
      <c r="A24" s="2"/>
      <c r="B24" s="2"/>
      <c r="C24" s="2"/>
      <c r="D24" s="2"/>
      <c r="E24" s="2"/>
      <c r="F24" s="2"/>
      <c r="G24" s="2"/>
      <c r="H24" s="2"/>
      <c r="I24" s="2"/>
      <c r="J24" s="2"/>
      <c r="K24" s="2"/>
      <c r="L24" s="2"/>
      <c r="M24" s="2"/>
      <c r="N24" s="2"/>
      <c r="O24" s="2"/>
      <c r="P24" s="2"/>
      <c r="Q24" s="2"/>
      <c r="R24" s="2"/>
      <c r="S24" s="2"/>
      <c r="T24" s="2"/>
      <c r="U24" s="2"/>
      <c r="AH24" s="114"/>
    </row>
    <row r="25" spans="1:44" ht="18.75" customHeight="1">
      <c r="A25" s="2"/>
      <c r="B25" s="2"/>
      <c r="C25" s="2"/>
      <c r="D25" s="2"/>
      <c r="E25" s="2"/>
      <c r="F25" s="2"/>
      <c r="G25" s="2"/>
      <c r="H25" s="2"/>
      <c r="I25" s="2"/>
      <c r="J25" s="2"/>
      <c r="K25" s="2"/>
      <c r="L25" s="2"/>
      <c r="M25" s="2"/>
      <c r="N25" s="2"/>
      <c r="O25" s="2"/>
      <c r="P25" s="2"/>
      <c r="Q25" s="2"/>
      <c r="R25" s="2"/>
      <c r="S25" s="2"/>
      <c r="T25" s="2"/>
      <c r="U25" s="2"/>
      <c r="V25" s="2"/>
      <c r="W25" s="2"/>
      <c r="X25" s="2"/>
      <c r="AA25" s="2"/>
    </row>
    <row r="26" spans="1:44" ht="18.75" customHeight="1">
      <c r="A26" s="2"/>
      <c r="B26" s="2"/>
      <c r="C26" s="2"/>
      <c r="D26" s="2"/>
      <c r="E26" s="2"/>
      <c r="F26" s="2"/>
      <c r="G26" s="2"/>
      <c r="H26" s="2"/>
      <c r="I26" s="2"/>
      <c r="K26" s="2"/>
      <c r="L26" s="2"/>
      <c r="M26" s="2"/>
      <c r="N26" s="2"/>
      <c r="O26" s="2"/>
      <c r="Q26" s="2"/>
      <c r="R26" s="2" t="str">
        <f>IF(項目一覧!$C$183=0,"",項目一覧!$C$183)</f>
        <v/>
      </c>
      <c r="S26" s="2"/>
      <c r="T26" s="2"/>
      <c r="U26" s="2"/>
      <c r="V26" s="2"/>
      <c r="W26" s="2"/>
      <c r="X26" s="2"/>
    </row>
    <row r="27" spans="1:44" ht="18.75" customHeight="1">
      <c r="A27" s="2"/>
      <c r="B27" s="2"/>
      <c r="C27" s="2"/>
      <c r="D27" s="2"/>
      <c r="E27" s="2"/>
      <c r="F27" s="2"/>
      <c r="G27" s="2"/>
      <c r="H27" s="2"/>
      <c r="I27" s="2"/>
      <c r="K27" s="2"/>
      <c r="L27" s="2" t="s">
        <v>445</v>
      </c>
      <c r="M27" s="2"/>
      <c r="N27" s="2"/>
      <c r="O27" s="2"/>
      <c r="Q27" s="59"/>
      <c r="R27" s="2" t="str">
        <f>IF(項目一覧!$C$4=0,"",項目一覧!$C$4)</f>
        <v/>
      </c>
      <c r="S27" s="59"/>
      <c r="T27" s="59"/>
      <c r="U27" s="59"/>
      <c r="V27" s="59"/>
      <c r="W27" s="59"/>
      <c r="X27" s="59"/>
      <c r="Y27" s="59"/>
      <c r="Z27" s="2"/>
    </row>
    <row r="28" spans="1:44" ht="18.95" customHeight="1"/>
    <row r="29" spans="1:44" ht="18.95" customHeight="1"/>
    <row r="30" spans="1:44" ht="18.95" customHeight="1"/>
    <row r="31" spans="1:44" ht="18.95" customHeight="1"/>
    <row r="32" spans="1:44" ht="18.95" customHeight="1"/>
    <row r="33" spans="1:27" ht="18.95" customHeight="1"/>
    <row r="34" spans="1:27" ht="18.95" customHeight="1"/>
    <row r="35" spans="1:27" ht="18.95" customHeight="1"/>
    <row r="36" spans="1:27" ht="28.5" customHeight="1">
      <c r="B36" s="105"/>
      <c r="C36" s="1509" t="s">
        <v>820</v>
      </c>
      <c r="D36" s="1510"/>
      <c r="E36" s="1510"/>
      <c r="F36" s="1510"/>
      <c r="G36" s="1510"/>
      <c r="H36" s="1511"/>
      <c r="I36" s="1509" t="s">
        <v>819</v>
      </c>
      <c r="J36" s="1510"/>
      <c r="K36" s="1510"/>
      <c r="L36" s="1510"/>
      <c r="M36" s="1510"/>
      <c r="N36" s="1510"/>
      <c r="O36" s="1510"/>
      <c r="P36" s="1510"/>
      <c r="Q36" s="1510"/>
      <c r="R36" s="1510"/>
      <c r="S36" s="1510"/>
      <c r="T36" s="1511"/>
      <c r="U36" s="1509" t="s">
        <v>818</v>
      </c>
      <c r="V36" s="1510"/>
      <c r="W36" s="1510"/>
      <c r="X36" s="1510"/>
      <c r="Y36" s="1510"/>
      <c r="Z36" s="1511"/>
    </row>
    <row r="37" spans="1:27" ht="30" customHeight="1">
      <c r="B37" s="105"/>
      <c r="C37" s="58"/>
      <c r="D37" s="42"/>
      <c r="E37" s="42"/>
      <c r="F37" s="42"/>
      <c r="G37" s="42"/>
      <c r="H37" s="57"/>
      <c r="I37" s="1531" t="s">
        <v>439</v>
      </c>
      <c r="J37" s="1532"/>
      <c r="K37" s="1532"/>
      <c r="L37" s="1532"/>
      <c r="M37" s="1532"/>
      <c r="N37" s="1532"/>
      <c r="O37" s="1532"/>
      <c r="P37" s="1532"/>
      <c r="Q37" s="1532"/>
      <c r="R37" s="1532"/>
      <c r="S37" s="1532"/>
      <c r="T37" s="1533"/>
      <c r="U37" s="68" t="s">
        <v>2940</v>
      </c>
      <c r="V37" s="24"/>
      <c r="W37" s="24"/>
      <c r="X37" s="24"/>
      <c r="Y37" s="24"/>
      <c r="Z37" s="67"/>
    </row>
    <row r="38" spans="1:27" ht="24" customHeight="1">
      <c r="B38" s="105"/>
      <c r="C38" s="54"/>
      <c r="D38" s="2"/>
      <c r="E38" s="2"/>
      <c r="F38" s="2"/>
      <c r="G38" s="2"/>
      <c r="H38" s="55"/>
      <c r="I38" s="1498"/>
      <c r="J38" s="1499"/>
      <c r="K38" s="1499"/>
      <c r="L38" s="1499"/>
      <c r="M38" s="1499"/>
      <c r="N38" s="1499"/>
      <c r="O38" s="1499"/>
      <c r="P38" s="1499"/>
      <c r="Q38" s="1499"/>
      <c r="R38" s="1499"/>
      <c r="S38" s="1499"/>
      <c r="T38" s="1500"/>
      <c r="U38" s="58" t="s">
        <v>116</v>
      </c>
      <c r="V38" s="42" t="s">
        <v>811</v>
      </c>
      <c r="W38" s="50"/>
      <c r="X38" s="42"/>
      <c r="Y38" s="42"/>
      <c r="Z38" s="109"/>
    </row>
    <row r="39" spans="1:27" ht="24" customHeight="1">
      <c r="B39" s="105"/>
      <c r="C39" s="54"/>
      <c r="D39" s="2"/>
      <c r="E39" s="2"/>
      <c r="F39" s="2"/>
      <c r="G39" s="2"/>
      <c r="H39" s="55"/>
      <c r="I39" s="1498"/>
      <c r="J39" s="1499"/>
      <c r="K39" s="1499"/>
      <c r="L39" s="1499"/>
      <c r="M39" s="1499"/>
      <c r="N39" s="1499"/>
      <c r="O39" s="1499"/>
      <c r="P39" s="1499"/>
      <c r="Q39" s="1499"/>
      <c r="R39" s="1499"/>
      <c r="S39" s="1499"/>
      <c r="T39" s="1500"/>
      <c r="U39" s="54"/>
      <c r="V39" s="2"/>
      <c r="W39" s="2"/>
      <c r="X39" s="2"/>
      <c r="Y39" s="2"/>
      <c r="Z39" s="55" t="s">
        <v>817</v>
      </c>
    </row>
    <row r="40" spans="1:27" ht="38.25" customHeight="1">
      <c r="B40" s="105"/>
      <c r="C40" s="52"/>
      <c r="D40" s="30"/>
      <c r="E40" s="30"/>
      <c r="F40" s="30"/>
      <c r="G40" s="30"/>
      <c r="H40" s="53"/>
      <c r="I40" s="1501"/>
      <c r="J40" s="1502"/>
      <c r="K40" s="1502"/>
      <c r="L40" s="1502"/>
      <c r="M40" s="1502"/>
      <c r="N40" s="1502"/>
      <c r="O40" s="1502"/>
      <c r="P40" s="1502"/>
      <c r="Q40" s="1502"/>
      <c r="R40" s="1502"/>
      <c r="S40" s="1502"/>
      <c r="T40" s="1503"/>
      <c r="U40" s="1501" t="s">
        <v>2481</v>
      </c>
      <c r="V40" s="1502"/>
      <c r="W40" s="1502"/>
      <c r="X40" s="1502"/>
      <c r="Y40" s="1502"/>
      <c r="Z40" s="1503"/>
    </row>
    <row r="41" spans="1:27" ht="21" customHeight="1">
      <c r="C41" s="2"/>
      <c r="D41" s="2"/>
      <c r="E41" s="2"/>
      <c r="F41" s="2"/>
      <c r="G41" s="2"/>
      <c r="H41" s="2"/>
      <c r="I41" s="2"/>
      <c r="J41" s="2"/>
      <c r="K41" s="2"/>
      <c r="L41" s="2"/>
      <c r="M41" s="2"/>
      <c r="N41" s="2"/>
      <c r="O41" s="2"/>
      <c r="P41" s="2"/>
      <c r="Q41" s="2"/>
      <c r="R41" s="2"/>
      <c r="S41" s="2"/>
      <c r="T41" s="2"/>
      <c r="U41" s="2"/>
      <c r="V41" s="2"/>
      <c r="W41" s="2"/>
      <c r="X41" s="2"/>
      <c r="Y41" s="2"/>
      <c r="Z41" s="2"/>
    </row>
    <row r="42" spans="1:27" ht="6.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spans="1:27" ht="15.75" customHeight="1">
      <c r="A43" s="1497" t="s">
        <v>438</v>
      </c>
      <c r="B43" s="1497"/>
      <c r="C43" s="1497"/>
      <c r="D43" s="1497"/>
      <c r="E43" s="1497"/>
      <c r="F43" s="1497"/>
      <c r="G43" s="1497"/>
      <c r="H43" s="1497"/>
      <c r="I43" s="1497"/>
      <c r="J43" s="1497"/>
      <c r="K43" s="1497"/>
      <c r="L43" s="1497"/>
      <c r="M43" s="1497"/>
      <c r="N43" s="1497"/>
      <c r="O43" s="1497"/>
      <c r="P43" s="1497"/>
      <c r="Q43" s="1497"/>
      <c r="R43" s="1497"/>
      <c r="S43" s="1497"/>
      <c r="T43" s="1497"/>
      <c r="U43" s="1497"/>
      <c r="V43" s="1497"/>
      <c r="W43" s="1497"/>
      <c r="X43" s="1497"/>
      <c r="Y43" s="1497"/>
      <c r="Z43" s="1497"/>
      <c r="AA43" s="1497"/>
    </row>
    <row r="44" spans="1:27" ht="15.7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row>
    <row r="45" spans="1:27" ht="15.75" customHeight="1">
      <c r="A45" s="6" t="s">
        <v>816</v>
      </c>
      <c r="B45" s="3" t="s">
        <v>801</v>
      </c>
      <c r="C45" s="3"/>
      <c r="D45" s="3"/>
      <c r="E45" s="3"/>
      <c r="F45" s="3"/>
      <c r="G45" s="3"/>
      <c r="J45" s="3"/>
      <c r="K45" s="3"/>
      <c r="L45" s="3"/>
      <c r="M45" s="3"/>
      <c r="N45" s="3"/>
      <c r="O45" s="3"/>
      <c r="P45" s="3"/>
      <c r="Q45" s="3"/>
      <c r="R45" s="3"/>
      <c r="S45" s="3"/>
      <c r="T45" s="3"/>
      <c r="U45" s="16"/>
      <c r="V45" s="16"/>
      <c r="W45" s="16"/>
      <c r="X45" s="16"/>
      <c r="Y45" s="16"/>
      <c r="Z45" s="16"/>
      <c r="AA45" s="16"/>
    </row>
    <row r="46" spans="1:27" ht="15.75" customHeight="1">
      <c r="A46" s="6"/>
      <c r="B46" s="3" t="s">
        <v>435</v>
      </c>
      <c r="C46" s="3"/>
      <c r="D46" s="3"/>
      <c r="E46" s="3"/>
      <c r="F46" s="3"/>
      <c r="G46" s="3" t="str">
        <f>IF(項目一覧!$C$21=0,"",項目一覧!$C$21&amp;"  ")&amp;IF(項目一覧!$C$5=0,"",項目一覧!$C$5)</f>
        <v xml:space="preserve">  </v>
      </c>
      <c r="J46" s="3"/>
      <c r="K46" s="3"/>
      <c r="L46" s="3"/>
      <c r="M46" s="3"/>
      <c r="N46" s="3"/>
      <c r="O46" s="3"/>
      <c r="P46" s="3"/>
      <c r="Q46" s="3"/>
      <c r="R46" s="3"/>
      <c r="S46" s="3"/>
      <c r="T46" s="3"/>
      <c r="U46" s="3"/>
      <c r="V46" s="3"/>
      <c r="W46" s="3"/>
      <c r="X46" s="3"/>
      <c r="Y46" s="3"/>
      <c r="Z46" s="3"/>
      <c r="AA46" s="3"/>
    </row>
    <row r="47" spans="1:27" ht="15.75" customHeight="1">
      <c r="A47" s="6"/>
      <c r="B47" s="3" t="s">
        <v>412</v>
      </c>
      <c r="C47" s="3"/>
      <c r="D47" s="3"/>
      <c r="E47" s="3"/>
      <c r="F47" s="3"/>
      <c r="G47" s="3" t="str">
        <f>IF(項目一覧!$C$183=0,"",項目一覧!$C$183&amp;"  ")&amp;IF(項目一覧!$C$4=0,"",項目一覧!$C$4)</f>
        <v xml:space="preserve">  </v>
      </c>
      <c r="J47" s="3"/>
      <c r="K47" s="3"/>
      <c r="L47" s="3"/>
      <c r="M47" s="3"/>
      <c r="N47" s="3"/>
      <c r="O47" s="3"/>
      <c r="P47" s="3"/>
      <c r="Q47" s="3"/>
      <c r="R47" s="3"/>
      <c r="S47" s="3"/>
      <c r="T47" s="3"/>
      <c r="U47" s="3"/>
      <c r="V47" s="3"/>
      <c r="W47" s="3"/>
      <c r="X47" s="3"/>
      <c r="Y47" s="3"/>
      <c r="Z47" s="3"/>
      <c r="AA47" s="3"/>
    </row>
    <row r="48" spans="1:27" ht="15.75" customHeight="1">
      <c r="A48" s="6"/>
      <c r="B48" s="3" t="s">
        <v>403</v>
      </c>
      <c r="C48" s="3"/>
      <c r="D48" s="3"/>
      <c r="E48" s="3"/>
      <c r="F48" s="3"/>
      <c r="G48" s="3" t="str">
        <f>IF(項目一覧!$C$6=0,"",項目一覧!$C$6)</f>
        <v/>
      </c>
      <c r="J48" s="3"/>
      <c r="K48" s="3"/>
      <c r="L48" s="3"/>
      <c r="M48" s="3"/>
      <c r="N48" s="3"/>
      <c r="O48" s="3"/>
      <c r="P48" s="3"/>
      <c r="Q48" s="3"/>
      <c r="R48" s="3"/>
      <c r="S48" s="3"/>
      <c r="T48" s="3"/>
      <c r="U48" s="3"/>
      <c r="V48" s="3"/>
      <c r="W48" s="3"/>
      <c r="X48" s="3"/>
      <c r="Y48" s="3"/>
      <c r="Z48" s="3"/>
      <c r="AA48" s="3"/>
    </row>
    <row r="49" spans="1:27" ht="15.75" customHeight="1">
      <c r="A49" s="6"/>
      <c r="B49" s="3" t="s">
        <v>434</v>
      </c>
      <c r="C49" s="3"/>
      <c r="D49" s="3"/>
      <c r="E49" s="3"/>
      <c r="F49" s="3"/>
      <c r="G49" s="3" t="str">
        <f>IF(項目一覧!$C$7=0,"",項目一覧!$C$7)</f>
        <v/>
      </c>
      <c r="J49" s="3"/>
      <c r="K49" s="3"/>
      <c r="L49" s="3"/>
      <c r="M49" s="3"/>
      <c r="N49" s="3"/>
      <c r="O49" s="3"/>
      <c r="P49" s="3"/>
      <c r="Q49" s="3"/>
      <c r="R49" s="3"/>
      <c r="S49" s="3"/>
      <c r="T49" s="3"/>
      <c r="U49" s="3"/>
      <c r="V49" s="3"/>
      <c r="W49" s="3"/>
      <c r="X49" s="3"/>
      <c r="Y49" s="3"/>
      <c r="Z49" s="3"/>
      <c r="AA49" s="3"/>
    </row>
    <row r="50" spans="1:27" ht="15.75" customHeight="1">
      <c r="A50" s="32"/>
      <c r="B50" s="15" t="s">
        <v>401</v>
      </c>
      <c r="C50" s="15"/>
      <c r="D50" s="15"/>
      <c r="E50" s="15"/>
      <c r="F50" s="15"/>
      <c r="G50" s="15" t="str">
        <f>IF(項目一覧!$C$8=0,"",項目一覧!$C$8)</f>
        <v/>
      </c>
      <c r="H50" s="28"/>
      <c r="I50" s="28"/>
      <c r="J50" s="15"/>
      <c r="K50" s="15"/>
      <c r="L50" s="15"/>
      <c r="M50" s="15"/>
      <c r="N50" s="15"/>
      <c r="O50" s="15"/>
      <c r="P50" s="15"/>
      <c r="Q50" s="15"/>
      <c r="R50" s="15"/>
      <c r="S50" s="15"/>
      <c r="T50" s="15"/>
      <c r="U50" s="15"/>
      <c r="V50" s="15"/>
      <c r="W50" s="15"/>
      <c r="X50" s="15"/>
      <c r="Y50" s="15"/>
      <c r="Z50" s="15"/>
      <c r="AA50" s="15"/>
    </row>
    <row r="51" spans="1:27" ht="15.75" customHeight="1">
      <c r="A51" s="6" t="s">
        <v>816</v>
      </c>
      <c r="B51" s="3" t="s">
        <v>433</v>
      </c>
      <c r="C51" s="3"/>
      <c r="D51" s="3"/>
      <c r="E51" s="3"/>
      <c r="F51" s="3"/>
      <c r="G51" s="3"/>
      <c r="J51" s="3"/>
      <c r="K51" s="3"/>
      <c r="L51" s="3"/>
      <c r="M51" s="3"/>
      <c r="N51" s="3"/>
      <c r="O51" s="3"/>
      <c r="P51" s="3"/>
      <c r="Q51" s="3"/>
      <c r="R51" s="3"/>
      <c r="S51" s="3"/>
      <c r="T51" s="3"/>
      <c r="U51" s="3"/>
      <c r="V51" s="3"/>
      <c r="W51" s="3"/>
      <c r="X51" s="3"/>
      <c r="Y51" s="3"/>
      <c r="Z51" s="3"/>
      <c r="AA51" s="3"/>
    </row>
    <row r="52" spans="1:27" ht="15.75" customHeight="1">
      <c r="A52" s="6"/>
      <c r="B52" s="3" t="s">
        <v>413</v>
      </c>
      <c r="C52" s="3"/>
      <c r="D52" s="3"/>
      <c r="E52" s="3"/>
      <c r="F52" s="3"/>
      <c r="G52" s="46" t="str">
        <f>IF(項目一覧!$C$9=0,"","("&amp;項目一覧!$C$9&amp;") 建築士  （"&amp;項目一覧!$C$10&amp;"）登録　第　 "&amp;項目一覧!$C$11&amp;"　号")</f>
        <v>() 建築士  （）登録　第　 　号</v>
      </c>
      <c r="J52" s="3"/>
      <c r="K52" s="3"/>
      <c r="L52" s="3"/>
      <c r="M52" s="3"/>
      <c r="N52" s="3"/>
      <c r="O52" s="3"/>
      <c r="P52" s="3"/>
      <c r="Q52" s="3"/>
      <c r="R52" s="3"/>
      <c r="S52" s="3"/>
      <c r="T52" s="3"/>
      <c r="U52" s="3"/>
      <c r="V52" s="3"/>
      <c r="W52" s="3"/>
      <c r="X52" s="3"/>
      <c r="Y52" s="3"/>
      <c r="Z52" s="3"/>
      <c r="AA52" s="3"/>
    </row>
    <row r="53" spans="1:27" ht="15.75" customHeight="1">
      <c r="A53" s="6"/>
      <c r="B53" s="3" t="s">
        <v>412</v>
      </c>
      <c r="C53" s="3"/>
      <c r="D53" s="3"/>
      <c r="E53" s="3"/>
      <c r="F53" s="3"/>
      <c r="G53" s="3" t="str">
        <f>IF(項目一覧!$C$12=0,"",項目一覧!$C$12)</f>
        <v/>
      </c>
      <c r="J53" s="3"/>
      <c r="K53" s="3"/>
      <c r="L53" s="3"/>
      <c r="M53" s="3"/>
      <c r="N53" s="3"/>
      <c r="O53" s="3"/>
      <c r="P53" s="3"/>
      <c r="Q53" s="3"/>
      <c r="R53" s="3"/>
      <c r="S53" s="3"/>
      <c r="T53" s="3"/>
      <c r="U53" s="3"/>
      <c r="V53" s="3"/>
      <c r="W53" s="3"/>
      <c r="X53" s="3"/>
      <c r="Y53" s="3"/>
      <c r="Z53" s="3"/>
      <c r="AA53" s="3"/>
    </row>
    <row r="54" spans="1:27" ht="15.75" customHeight="1">
      <c r="A54" s="6"/>
      <c r="B54" s="3" t="s">
        <v>411</v>
      </c>
      <c r="C54" s="3"/>
      <c r="D54" s="3"/>
      <c r="E54" s="3"/>
      <c r="F54" s="3"/>
      <c r="G54" s="46" t="str">
        <f>IF(項目一覧!$C$12=0,"","("&amp;項目一覧!$C$13&amp;") 建築士事務所  （"&amp;項目一覧!$C$14&amp;"）知事登録　第　 "&amp;項目一覧!$C$15&amp;"　号")</f>
        <v>() 建築士事務所  （）知事登録　第　 　号</v>
      </c>
      <c r="J54" s="3"/>
      <c r="K54" s="3"/>
      <c r="L54" s="3"/>
      <c r="M54" s="3"/>
      <c r="N54" s="3"/>
      <c r="O54" s="3"/>
      <c r="P54" s="3"/>
      <c r="Q54" s="3"/>
      <c r="R54" s="3"/>
      <c r="S54" s="3"/>
      <c r="T54" s="3"/>
      <c r="U54" s="3"/>
      <c r="V54" s="3"/>
      <c r="W54" s="3"/>
      <c r="X54" s="3"/>
      <c r="Y54" s="3"/>
      <c r="Z54" s="3"/>
      <c r="AA54" s="3"/>
    </row>
    <row r="55" spans="1:27" ht="15.75" customHeight="1">
      <c r="A55" s="6"/>
      <c r="B55" s="3"/>
      <c r="C55" s="3"/>
      <c r="D55" s="3"/>
      <c r="E55" s="3"/>
      <c r="F55" s="3"/>
      <c r="G55" s="3" t="str">
        <f>IF(項目一覧!$C$16=0,"",項目一覧!$C$16)</f>
        <v/>
      </c>
      <c r="J55" s="3"/>
      <c r="K55" s="3"/>
      <c r="L55" s="3"/>
      <c r="M55" s="3"/>
      <c r="N55" s="3"/>
      <c r="O55" s="3"/>
      <c r="P55" s="3"/>
      <c r="Q55" s="3"/>
      <c r="R55" s="3"/>
      <c r="S55" s="3"/>
      <c r="T55" s="3"/>
      <c r="U55" s="3"/>
      <c r="V55" s="3"/>
      <c r="W55" s="3"/>
      <c r="X55" s="3"/>
      <c r="Y55" s="3"/>
      <c r="Z55" s="3"/>
      <c r="AA55" s="3"/>
    </row>
    <row r="56" spans="1:27" ht="15.75" customHeight="1">
      <c r="A56" s="6"/>
      <c r="B56" s="3" t="s">
        <v>410</v>
      </c>
      <c r="C56" s="3"/>
      <c r="D56" s="3"/>
      <c r="E56" s="3"/>
      <c r="F56" s="3"/>
      <c r="G56" s="3" t="str">
        <f>IF(項目一覧!$C$17=0,"",項目一覧!$C$17)</f>
        <v/>
      </c>
      <c r="J56" s="3"/>
      <c r="K56" s="3"/>
      <c r="L56" s="3"/>
      <c r="M56" s="3"/>
      <c r="N56" s="3"/>
      <c r="O56" s="3"/>
      <c r="P56" s="3"/>
      <c r="Q56" s="3"/>
      <c r="R56" s="3"/>
      <c r="S56" s="3"/>
      <c r="T56" s="3"/>
      <c r="U56" s="3"/>
      <c r="V56" s="3"/>
      <c r="W56" s="3"/>
      <c r="X56" s="3"/>
      <c r="Y56" s="3"/>
      <c r="Z56" s="3"/>
      <c r="AA56" s="3"/>
    </row>
    <row r="57" spans="1:27" ht="15.75" customHeight="1">
      <c r="A57" s="6"/>
      <c r="B57" s="3" t="s">
        <v>409</v>
      </c>
      <c r="C57" s="3"/>
      <c r="D57" s="3"/>
      <c r="E57" s="3"/>
      <c r="F57" s="3"/>
      <c r="G57" s="3" t="str">
        <f>IF(項目一覧!$C$18=0,"",項目一覧!$C$18)</f>
        <v/>
      </c>
      <c r="J57" s="3"/>
      <c r="K57" s="3"/>
      <c r="L57" s="3"/>
      <c r="M57" s="3"/>
      <c r="N57" s="3"/>
      <c r="O57" s="3"/>
      <c r="P57" s="3"/>
      <c r="Q57" s="3"/>
      <c r="R57" s="3"/>
      <c r="S57" s="3"/>
      <c r="T57" s="3"/>
      <c r="U57" s="3"/>
      <c r="V57" s="3"/>
      <c r="W57" s="3"/>
      <c r="X57" s="3"/>
      <c r="Y57" s="3"/>
      <c r="Z57" s="3"/>
      <c r="AA57" s="3"/>
    </row>
    <row r="58" spans="1:27" ht="15.75" customHeight="1">
      <c r="A58" s="32"/>
      <c r="B58" s="15" t="s">
        <v>408</v>
      </c>
      <c r="C58" s="15"/>
      <c r="D58" s="15"/>
      <c r="E58" s="15"/>
      <c r="F58" s="15"/>
      <c r="G58" s="15" t="str">
        <f>IF(項目一覧!$C$19=0,"",項目一覧!$C$19)</f>
        <v/>
      </c>
      <c r="H58" s="28"/>
      <c r="I58" s="28"/>
      <c r="J58" s="15"/>
      <c r="K58" s="15"/>
      <c r="L58" s="15"/>
      <c r="M58" s="15"/>
      <c r="N58" s="15"/>
      <c r="O58" s="15"/>
      <c r="P58" s="15"/>
      <c r="Q58" s="15"/>
      <c r="R58" s="15"/>
      <c r="S58" s="15"/>
      <c r="T58" s="15"/>
      <c r="U58" s="15"/>
      <c r="V58" s="15"/>
      <c r="W58" s="15"/>
      <c r="X58" s="15"/>
      <c r="Y58" s="15"/>
      <c r="Z58" s="15"/>
      <c r="AA58" s="15"/>
    </row>
    <row r="59" spans="1:27" ht="15.75" customHeight="1">
      <c r="A59" s="6" t="s">
        <v>816</v>
      </c>
      <c r="B59" s="3" t="s">
        <v>432</v>
      </c>
      <c r="C59" s="3"/>
      <c r="D59" s="3"/>
      <c r="E59" s="3"/>
      <c r="F59" s="3"/>
      <c r="G59" s="3"/>
      <c r="J59" s="3"/>
      <c r="K59" s="3"/>
      <c r="L59" s="3"/>
      <c r="M59" s="3"/>
      <c r="N59" s="3"/>
      <c r="O59" s="3"/>
      <c r="P59" s="3"/>
      <c r="Q59" s="3"/>
      <c r="R59" s="3"/>
      <c r="S59" s="3"/>
      <c r="T59" s="3"/>
      <c r="U59" s="3"/>
      <c r="V59" s="3"/>
      <c r="W59" s="3"/>
      <c r="X59" s="3"/>
      <c r="Y59" s="3"/>
      <c r="Z59" s="3"/>
      <c r="AA59" s="3"/>
    </row>
    <row r="60" spans="1:27" ht="18" customHeight="1">
      <c r="A60" s="6"/>
      <c r="B60" s="3" t="s">
        <v>431</v>
      </c>
      <c r="C60" s="3"/>
      <c r="D60" s="3"/>
      <c r="E60" s="3"/>
      <c r="F60" s="3"/>
      <c r="G60" s="3"/>
      <c r="H60" s="3"/>
      <c r="I60" s="3"/>
      <c r="J60" s="3"/>
      <c r="K60" s="3"/>
      <c r="L60" s="3"/>
      <c r="M60" s="3"/>
      <c r="N60" s="3"/>
      <c r="O60" s="3"/>
      <c r="P60" s="3"/>
      <c r="Q60" s="3"/>
      <c r="R60" s="3"/>
      <c r="S60" s="3"/>
      <c r="T60" s="3"/>
      <c r="U60" s="3"/>
      <c r="V60" s="3"/>
      <c r="W60" s="3"/>
      <c r="X60" s="3"/>
      <c r="Y60" s="3"/>
      <c r="Z60" s="3"/>
      <c r="AA60" s="3"/>
    </row>
    <row r="61" spans="1:27" ht="15.75" customHeight="1">
      <c r="A61" s="6"/>
      <c r="B61" s="3" t="s">
        <v>413</v>
      </c>
      <c r="C61" s="3"/>
      <c r="D61" s="3"/>
      <c r="E61" s="3"/>
      <c r="F61" s="3"/>
      <c r="G61" s="46" t="str">
        <f>IF(項目一覧!$C$22=0,"","("&amp;項目一覧!$C$22&amp;") 建築士  （"&amp;項目一覧!$C$23&amp;"）登録　第　 "&amp;項目一覧!$C$24&amp;"　号")</f>
        <v>() 建築士  （）登録　第　 　号</v>
      </c>
      <c r="J61" s="3"/>
      <c r="K61" s="3"/>
      <c r="L61" s="3"/>
      <c r="M61" s="3"/>
      <c r="N61" s="3"/>
      <c r="O61" s="3"/>
      <c r="P61" s="3"/>
      <c r="Q61" s="3"/>
      <c r="R61" s="3"/>
      <c r="S61" s="3"/>
      <c r="T61" s="3"/>
      <c r="U61" s="3"/>
      <c r="V61" s="3"/>
      <c r="W61" s="3"/>
      <c r="X61" s="3"/>
      <c r="Y61" s="3"/>
      <c r="Z61" s="3"/>
      <c r="AA61" s="3"/>
    </row>
    <row r="62" spans="1:27" ht="15.75" customHeight="1">
      <c r="A62" s="6"/>
      <c r="B62" s="3" t="s">
        <v>412</v>
      </c>
      <c r="C62" s="3"/>
      <c r="D62" s="3"/>
      <c r="E62" s="3"/>
      <c r="F62" s="3"/>
      <c r="G62" s="3" t="str">
        <f>IF(項目一覧!$C$25=0,"",項目一覧!$C$25)</f>
        <v/>
      </c>
      <c r="J62" s="3"/>
      <c r="K62" s="3"/>
      <c r="L62" s="3"/>
      <c r="M62" s="3"/>
      <c r="N62" s="3"/>
      <c r="O62" s="3"/>
      <c r="P62" s="3"/>
      <c r="Q62" s="3"/>
      <c r="R62" s="3"/>
      <c r="S62" s="3"/>
      <c r="T62" s="3"/>
      <c r="U62" s="3"/>
      <c r="V62" s="3"/>
      <c r="W62" s="3"/>
      <c r="X62" s="3"/>
      <c r="Y62" s="3"/>
      <c r="Z62" s="3"/>
      <c r="AA62" s="3"/>
    </row>
    <row r="63" spans="1:27" ht="15.75" customHeight="1">
      <c r="A63" s="7"/>
      <c r="B63" s="3" t="s">
        <v>411</v>
      </c>
      <c r="C63" s="3"/>
      <c r="D63" s="3"/>
      <c r="E63" s="3"/>
      <c r="F63" s="3"/>
      <c r="G63" s="187" t="str">
        <f>IF(項目一覧!$C$27=0,"","("&amp;項目一覧!$C$27&amp;") 建築士事務所  （"&amp;項目一覧!$C$28&amp;"）知事登録　第　 "&amp;項目一覧!$C$29&amp;"　号")</f>
        <v>() 建築士事務所  （）知事登録　第　 　号</v>
      </c>
    </row>
    <row r="64" spans="1:27" ht="15.75" customHeight="1">
      <c r="A64" s="7"/>
      <c r="B64" s="3"/>
      <c r="C64" s="3"/>
      <c r="D64" s="3"/>
      <c r="E64" s="3"/>
      <c r="F64" s="3"/>
      <c r="G64" s="3" t="str">
        <f>IF(項目一覧!$C$30=0,"",項目一覧!$C$30)</f>
        <v/>
      </c>
      <c r="J64" s="3"/>
      <c r="K64" s="3"/>
      <c r="L64" s="3"/>
      <c r="M64" s="3"/>
      <c r="N64" s="3"/>
      <c r="O64" s="3"/>
      <c r="P64" s="3"/>
      <c r="Q64" s="3"/>
      <c r="R64" s="3"/>
      <c r="S64" s="3"/>
      <c r="T64" s="3"/>
      <c r="U64" s="3"/>
      <c r="V64" s="3"/>
      <c r="W64" s="3"/>
      <c r="X64" s="3"/>
      <c r="Y64" s="3"/>
      <c r="Z64" s="3"/>
      <c r="AA64" s="3"/>
    </row>
    <row r="65" spans="1:28" ht="15.75" customHeight="1">
      <c r="A65" s="7"/>
      <c r="B65" s="3" t="s">
        <v>410</v>
      </c>
      <c r="C65" s="3"/>
      <c r="D65" s="3"/>
      <c r="E65" s="3"/>
      <c r="F65" s="3"/>
      <c r="G65" s="3" t="str">
        <f>IF(項目一覧!$C$31=0,"",項目一覧!$C$31)</f>
        <v/>
      </c>
      <c r="J65" s="3"/>
      <c r="K65" s="3"/>
      <c r="L65" s="3"/>
      <c r="M65" s="3"/>
      <c r="N65" s="3"/>
      <c r="O65" s="3"/>
      <c r="P65" s="3"/>
      <c r="Q65" s="3"/>
      <c r="R65" s="3"/>
      <c r="S65" s="3"/>
      <c r="T65" s="3"/>
      <c r="U65" s="3"/>
      <c r="V65" s="3"/>
      <c r="W65" s="3"/>
      <c r="X65" s="3"/>
      <c r="Y65" s="3"/>
      <c r="Z65" s="3"/>
      <c r="AA65" s="3"/>
    </row>
    <row r="66" spans="1:28" ht="15.75" customHeight="1">
      <c r="A66" s="7"/>
      <c r="B66" s="3" t="s">
        <v>409</v>
      </c>
      <c r="C66" s="3"/>
      <c r="D66" s="3"/>
      <c r="E66" s="3"/>
      <c r="F66" s="3"/>
      <c r="G66" s="3" t="str">
        <f>IF(項目一覧!$C$32=0,"",項目一覧!$C$32)</f>
        <v/>
      </c>
      <c r="J66" s="3"/>
      <c r="K66" s="3"/>
      <c r="L66" s="3"/>
      <c r="M66" s="3"/>
      <c r="N66" s="3"/>
      <c r="O66" s="3"/>
      <c r="P66" s="3"/>
      <c r="Q66" s="3"/>
      <c r="R66" s="3"/>
      <c r="S66" s="3"/>
      <c r="T66" s="3"/>
      <c r="U66" s="3"/>
      <c r="V66" s="3"/>
      <c r="W66" s="3"/>
      <c r="X66" s="3"/>
      <c r="Y66" s="3"/>
      <c r="Z66" s="3"/>
      <c r="AA66" s="3"/>
    </row>
    <row r="67" spans="1:28" ht="15.75" customHeight="1">
      <c r="A67" s="7"/>
      <c r="B67" s="3" t="s">
        <v>408</v>
      </c>
      <c r="C67" s="3"/>
      <c r="D67" s="3"/>
      <c r="E67" s="3"/>
      <c r="F67" s="3"/>
      <c r="G67" s="3" t="str">
        <f>IF(項目一覧!$C$33=0,"",項目一覧!$C$33)</f>
        <v/>
      </c>
      <c r="J67" s="3"/>
      <c r="K67" s="3"/>
      <c r="L67" s="3"/>
      <c r="M67" s="3"/>
      <c r="N67" s="3"/>
      <c r="O67" s="3"/>
      <c r="P67" s="3"/>
      <c r="Q67" s="3"/>
      <c r="R67" s="3"/>
      <c r="S67" s="3"/>
      <c r="T67" s="3"/>
      <c r="U67" s="3"/>
      <c r="V67" s="3"/>
      <c r="W67" s="3"/>
      <c r="X67" s="3"/>
      <c r="Y67" s="3"/>
      <c r="Z67" s="3"/>
      <c r="AA67" s="3"/>
    </row>
    <row r="68" spans="1:28" ht="18" customHeight="1">
      <c r="A68" s="7"/>
      <c r="B68" s="34" t="s">
        <v>743</v>
      </c>
      <c r="C68" s="3"/>
      <c r="D68" s="3"/>
      <c r="E68" s="3"/>
      <c r="F68" s="3"/>
      <c r="G68" s="1491" t="str">
        <f>IF(項目一覧!$C$35=0,"",項目一覧!$C$35)</f>
        <v/>
      </c>
      <c r="H68" s="1491"/>
      <c r="I68" s="1491"/>
      <c r="J68" s="1491"/>
      <c r="K68" s="1491"/>
      <c r="L68" s="1491"/>
      <c r="M68" s="1491"/>
      <c r="N68" s="1491"/>
      <c r="O68" s="1491"/>
      <c r="P68" s="1491"/>
      <c r="Q68" s="1491"/>
      <c r="R68" s="1491"/>
      <c r="S68" s="1491"/>
      <c r="T68" s="1491"/>
      <c r="U68" s="1491"/>
      <c r="V68" s="1491"/>
      <c r="W68" s="1491"/>
      <c r="X68" s="1491"/>
      <c r="Y68" s="1491"/>
      <c r="Z68" s="1491"/>
      <c r="AA68" s="1491"/>
      <c r="AB68" s="2"/>
    </row>
    <row r="69" spans="1:28" ht="9.75" customHeight="1">
      <c r="A69" s="7"/>
      <c r="B69" s="34"/>
      <c r="C69" s="3"/>
      <c r="D69" s="3"/>
      <c r="E69" s="3"/>
      <c r="F69" s="3"/>
      <c r="G69" s="1491"/>
      <c r="H69" s="1491"/>
      <c r="I69" s="1491"/>
      <c r="J69" s="1491"/>
      <c r="K69" s="1491"/>
      <c r="L69" s="1491"/>
      <c r="M69" s="1491"/>
      <c r="N69" s="1491"/>
      <c r="O69" s="1491"/>
      <c r="P69" s="1491"/>
      <c r="Q69" s="1491"/>
      <c r="R69" s="1491"/>
      <c r="S69" s="1491"/>
      <c r="T69" s="1491"/>
      <c r="U69" s="1491"/>
      <c r="V69" s="1491"/>
      <c r="W69" s="1491"/>
      <c r="X69" s="1491"/>
      <c r="Y69" s="1491"/>
      <c r="Z69" s="1491"/>
      <c r="AA69" s="1491"/>
      <c r="AB69" s="211"/>
    </row>
    <row r="70" spans="1:28" ht="18" customHeight="1">
      <c r="A70" s="6"/>
      <c r="B70" s="3" t="s">
        <v>430</v>
      </c>
      <c r="C70" s="3"/>
      <c r="D70" s="3"/>
      <c r="E70" s="3"/>
      <c r="F70" s="3"/>
      <c r="G70" s="3"/>
      <c r="H70" s="3"/>
      <c r="I70" s="3"/>
      <c r="J70" s="3"/>
      <c r="K70" s="3"/>
      <c r="L70" s="3"/>
      <c r="M70" s="3"/>
      <c r="N70" s="3"/>
      <c r="O70" s="3"/>
      <c r="P70" s="3"/>
      <c r="Q70" s="3"/>
      <c r="R70" s="3"/>
      <c r="S70" s="3"/>
      <c r="T70" s="3"/>
      <c r="U70" s="3"/>
      <c r="V70" s="3"/>
      <c r="W70" s="3"/>
      <c r="X70" s="3"/>
      <c r="Y70" s="3"/>
      <c r="Z70" s="3"/>
      <c r="AA70" s="3"/>
    </row>
    <row r="71" spans="1:28" ht="18" customHeight="1">
      <c r="A71" s="6"/>
      <c r="B71" s="3" t="s">
        <v>413</v>
      </c>
      <c r="C71" s="3"/>
      <c r="D71" s="3"/>
      <c r="E71" s="3"/>
      <c r="F71" s="3"/>
      <c r="G71" s="46" t="str">
        <f>IF(項目一覧!$C$189=0,"","("&amp;項目一覧!$C$189&amp;") 建築士  （"&amp;項目一覧!$C$190&amp;"）登録　第　 "&amp;項目一覧!$C$191&amp;"　号")</f>
        <v>() 建築士  （）登録　第　 　号</v>
      </c>
      <c r="J71" s="3"/>
      <c r="K71" s="3"/>
      <c r="L71" s="3"/>
      <c r="M71" s="3"/>
      <c r="N71" s="3"/>
      <c r="O71" s="3"/>
      <c r="P71" s="3"/>
      <c r="Q71" s="3"/>
      <c r="R71" s="3"/>
      <c r="S71" s="3"/>
      <c r="T71" s="3"/>
      <c r="U71" s="3"/>
      <c r="V71" s="3"/>
      <c r="W71" s="3"/>
      <c r="X71" s="3"/>
      <c r="Y71" s="3"/>
      <c r="Z71" s="3"/>
      <c r="AA71" s="3"/>
    </row>
    <row r="72" spans="1:28" ht="18" customHeight="1">
      <c r="A72" s="6"/>
      <c r="B72" s="3" t="s">
        <v>412</v>
      </c>
      <c r="C72" s="3"/>
      <c r="D72" s="3"/>
      <c r="E72" s="3"/>
      <c r="F72" s="3"/>
      <c r="G72" s="3" t="str">
        <f>IF(項目一覧!$C$192=0,"",項目一覧!$C$192)</f>
        <v/>
      </c>
      <c r="J72" s="3"/>
      <c r="K72" s="3"/>
      <c r="L72" s="3"/>
      <c r="M72" s="3"/>
      <c r="N72" s="3"/>
      <c r="O72" s="3"/>
      <c r="P72" s="3"/>
      <c r="Q72" s="3"/>
      <c r="R72" s="3"/>
      <c r="S72" s="3"/>
      <c r="T72" s="3"/>
      <c r="U72" s="3"/>
      <c r="V72" s="3"/>
      <c r="W72" s="3"/>
      <c r="X72" s="3"/>
      <c r="Y72" s="3"/>
      <c r="Z72" s="3"/>
      <c r="AA72" s="3"/>
    </row>
    <row r="73" spans="1:28" ht="18" customHeight="1">
      <c r="A73" s="7"/>
      <c r="B73" s="3" t="s">
        <v>411</v>
      </c>
      <c r="C73" s="3"/>
      <c r="D73" s="3"/>
      <c r="E73" s="3"/>
      <c r="F73" s="3"/>
      <c r="G73" s="3" t="str">
        <f>IF(項目一覧!$C$194=0,"","("&amp;項目一覧!$C$194&amp;") 建築士事務所  （"&amp;項目一覧!$C$195&amp;"）知事登録　第　 "&amp;項目一覧!$C$196&amp;"　号")</f>
        <v>() 建築士事務所  （）知事登録　第　 　号</v>
      </c>
      <c r="H73" s="187"/>
    </row>
    <row r="74" spans="1:28" ht="18" customHeight="1">
      <c r="A74" s="7"/>
      <c r="B74" s="3"/>
      <c r="C74" s="3"/>
      <c r="D74" s="3"/>
      <c r="E74" s="3"/>
      <c r="F74" s="3"/>
      <c r="G74" s="3" t="str">
        <f>IF(項目一覧!$C$197=0,"",項目一覧!$C$197)</f>
        <v/>
      </c>
      <c r="J74" s="3"/>
      <c r="K74" s="3"/>
      <c r="L74" s="3"/>
      <c r="M74" s="3"/>
      <c r="N74" s="3"/>
      <c r="O74" s="3"/>
      <c r="P74" s="3"/>
      <c r="Q74" s="3"/>
      <c r="R74" s="3"/>
      <c r="S74" s="3"/>
      <c r="T74" s="3"/>
      <c r="U74" s="3"/>
      <c r="V74" s="3"/>
      <c r="W74" s="3"/>
      <c r="X74" s="3"/>
      <c r="Y74" s="3"/>
      <c r="Z74" s="3"/>
      <c r="AA74" s="3"/>
    </row>
    <row r="75" spans="1:28" ht="18" customHeight="1">
      <c r="A75" s="7"/>
      <c r="B75" s="3" t="s">
        <v>410</v>
      </c>
      <c r="C75" s="3"/>
      <c r="D75" s="3"/>
      <c r="E75" s="3"/>
      <c r="F75" s="3"/>
      <c r="G75" s="3" t="str">
        <f>IF(項目一覧!$C$198=0,"",項目一覧!$C$198)</f>
        <v/>
      </c>
      <c r="J75" s="3"/>
      <c r="K75" s="3"/>
      <c r="L75" s="3"/>
      <c r="M75" s="3"/>
      <c r="N75" s="3"/>
      <c r="O75" s="3"/>
      <c r="P75" s="3"/>
      <c r="Q75" s="3"/>
      <c r="R75" s="3"/>
      <c r="S75" s="3"/>
      <c r="T75" s="3"/>
      <c r="U75" s="3"/>
      <c r="V75" s="3"/>
      <c r="W75" s="3"/>
      <c r="X75" s="3"/>
      <c r="Y75" s="3"/>
      <c r="Z75" s="3"/>
      <c r="AA75" s="3"/>
    </row>
    <row r="76" spans="1:28" ht="18" customHeight="1">
      <c r="A76" s="7"/>
      <c r="B76" s="3" t="s">
        <v>409</v>
      </c>
      <c r="C76" s="3"/>
      <c r="D76" s="3"/>
      <c r="E76" s="3"/>
      <c r="F76" s="3"/>
      <c r="G76" s="1797" t="str">
        <f>IF(項目一覧!$C$199=0,"",項目一覧!$C$199)</f>
        <v/>
      </c>
      <c r="H76" s="1798"/>
      <c r="I76" s="1798"/>
      <c r="J76" s="1798"/>
      <c r="K76" s="1798"/>
      <c r="L76" s="1798"/>
      <c r="M76" s="1798"/>
      <c r="N76" s="1798"/>
      <c r="O76" s="1798"/>
      <c r="P76" s="1798"/>
      <c r="Q76" s="1798"/>
      <c r="R76" s="1798"/>
      <c r="S76" s="1798"/>
      <c r="T76" s="1798"/>
      <c r="U76" s="1798"/>
      <c r="V76" s="1798"/>
      <c r="W76" s="1798"/>
      <c r="X76" s="1798"/>
      <c r="Y76" s="1798"/>
      <c r="Z76" s="1798"/>
      <c r="AA76" s="1798"/>
      <c r="AB76" s="211"/>
    </row>
    <row r="77" spans="1:28" ht="18" customHeight="1">
      <c r="A77" s="7"/>
      <c r="B77" s="3" t="s">
        <v>408</v>
      </c>
      <c r="C77" s="3"/>
      <c r="D77" s="3"/>
      <c r="E77" s="3"/>
      <c r="F77" s="3"/>
      <c r="G77" s="3" t="str">
        <f>IF(項目一覧!$C$200=0,"",項目一覧!$C$200)</f>
        <v/>
      </c>
      <c r="J77" s="3"/>
      <c r="K77" s="3"/>
      <c r="L77" s="3"/>
      <c r="M77" s="3"/>
      <c r="N77" s="3"/>
      <c r="O77" s="3"/>
      <c r="P77" s="3"/>
      <c r="Q77" s="3"/>
      <c r="R77" s="3"/>
      <c r="S77" s="3"/>
      <c r="T77" s="3"/>
      <c r="U77" s="3"/>
      <c r="V77" s="3"/>
      <c r="W77" s="3"/>
      <c r="X77" s="3"/>
      <c r="Y77" s="3"/>
      <c r="Z77" s="3"/>
      <c r="AA77" s="3"/>
    </row>
    <row r="78" spans="1:28" ht="18" customHeight="1">
      <c r="A78" s="7"/>
      <c r="B78" s="34" t="s">
        <v>743</v>
      </c>
      <c r="C78" s="3"/>
      <c r="D78" s="3"/>
      <c r="E78" s="3"/>
      <c r="F78" s="3"/>
      <c r="G78" s="1491" t="str">
        <f>IF(項目一覧!$C$202=0,"",項目一覧!$C$202)</f>
        <v/>
      </c>
      <c r="H78" s="1491"/>
      <c r="I78" s="1491"/>
      <c r="J78" s="1491"/>
      <c r="K78" s="1491"/>
      <c r="L78" s="1491"/>
      <c r="M78" s="1491"/>
      <c r="N78" s="1491"/>
      <c r="O78" s="1491"/>
      <c r="P78" s="1491"/>
      <c r="Q78" s="1491"/>
      <c r="R78" s="1491"/>
      <c r="S78" s="1491"/>
      <c r="T78" s="1491"/>
      <c r="U78" s="1491"/>
      <c r="V78" s="1491"/>
      <c r="W78" s="1491"/>
      <c r="X78" s="1491"/>
      <c r="Y78" s="1491"/>
      <c r="Z78" s="1491"/>
      <c r="AA78" s="1491"/>
      <c r="AB78" s="2"/>
    </row>
    <row r="79" spans="1:28" ht="9.75" customHeight="1">
      <c r="A79" s="6"/>
      <c r="B79" s="3"/>
      <c r="C79" s="3"/>
      <c r="D79" s="3"/>
      <c r="E79" s="3"/>
      <c r="F79" s="3"/>
      <c r="G79" s="1491"/>
      <c r="H79" s="1491"/>
      <c r="I79" s="1491"/>
      <c r="J79" s="1491"/>
      <c r="K79" s="1491"/>
      <c r="L79" s="1491"/>
      <c r="M79" s="1491"/>
      <c r="N79" s="1491"/>
      <c r="O79" s="1491"/>
      <c r="P79" s="1491"/>
      <c r="Q79" s="1491"/>
      <c r="R79" s="1491"/>
      <c r="S79" s="1491"/>
      <c r="T79" s="1491"/>
      <c r="U79" s="1491"/>
      <c r="V79" s="1491"/>
      <c r="W79" s="1491"/>
      <c r="X79" s="1491"/>
      <c r="Y79" s="1491"/>
      <c r="Z79" s="1491"/>
      <c r="AA79" s="1491"/>
    </row>
    <row r="80" spans="1:28" ht="18" customHeight="1">
      <c r="A80" s="6"/>
      <c r="B80" s="3" t="s">
        <v>413</v>
      </c>
      <c r="C80" s="3"/>
      <c r="D80" s="3"/>
      <c r="E80" s="3"/>
      <c r="F80" s="3"/>
      <c r="G80" s="46" t="str">
        <f>IF(項目一覧!$C$203=0,"","("&amp;項目一覧!$C$203&amp;") 建築士  （"&amp;項目一覧!$C$204&amp;"）登録　第　 "&amp;項目一覧!$C$205&amp;"　号")</f>
        <v>() 建築士  （）登録　第　 　号</v>
      </c>
      <c r="J80" s="3"/>
      <c r="K80" s="3"/>
      <c r="L80" s="3"/>
      <c r="M80" s="3"/>
      <c r="N80" s="3"/>
      <c r="O80" s="3"/>
      <c r="P80" s="3"/>
      <c r="Q80" s="3"/>
      <c r="R80" s="3"/>
      <c r="S80" s="3"/>
      <c r="T80" s="3"/>
      <c r="U80" s="3"/>
      <c r="V80" s="3"/>
      <c r="W80" s="3"/>
      <c r="X80" s="3"/>
      <c r="Y80" s="3"/>
      <c r="Z80" s="3"/>
      <c r="AA80" s="3"/>
    </row>
    <row r="81" spans="1:28" ht="18" customHeight="1">
      <c r="A81" s="6"/>
      <c r="B81" s="3" t="s">
        <v>412</v>
      </c>
      <c r="C81" s="3"/>
      <c r="D81" s="3"/>
      <c r="E81" s="3"/>
      <c r="F81" s="3"/>
      <c r="G81" s="3" t="str">
        <f>IF(項目一覧!$C$206=0,"",項目一覧!$C$206)</f>
        <v/>
      </c>
      <c r="J81" s="3"/>
      <c r="K81" s="3"/>
      <c r="L81" s="3"/>
      <c r="M81" s="3"/>
      <c r="N81" s="3"/>
      <c r="O81" s="3"/>
      <c r="P81" s="3"/>
      <c r="Q81" s="3"/>
      <c r="R81" s="3"/>
      <c r="S81" s="3"/>
      <c r="T81" s="3"/>
      <c r="U81" s="3"/>
      <c r="V81" s="3"/>
      <c r="W81" s="3"/>
      <c r="X81" s="3"/>
      <c r="Y81" s="3"/>
      <c r="Z81" s="3"/>
      <c r="AA81" s="3"/>
    </row>
    <row r="82" spans="1:28" ht="18" customHeight="1">
      <c r="A82" s="7"/>
      <c r="B82" s="3" t="s">
        <v>411</v>
      </c>
      <c r="C82" s="3"/>
      <c r="D82" s="3"/>
      <c r="E82" s="3"/>
      <c r="F82" s="3"/>
      <c r="G82" s="187" t="str">
        <f>IF(項目一覧!$C$208=0,"","("&amp;項目一覧!$C$208&amp;") 建築士事務所  （"&amp;項目一覧!$C$209&amp;"）知事登録　第　 "&amp;項目一覧!$C$210&amp;"　号")</f>
        <v>() 建築士事務所  （）知事登録　第　 　号</v>
      </c>
    </row>
    <row r="83" spans="1:28" ht="18" customHeight="1">
      <c r="A83" s="7"/>
      <c r="B83" s="3"/>
      <c r="C83" s="3"/>
      <c r="D83" s="3"/>
      <c r="E83" s="3"/>
      <c r="F83" s="3"/>
      <c r="G83" s="3" t="str">
        <f>IF(項目一覧!$C$211=0,"",項目一覧!$C$211)</f>
        <v/>
      </c>
      <c r="J83" s="3"/>
      <c r="K83" s="3"/>
      <c r="L83" s="3"/>
      <c r="M83" s="3"/>
      <c r="N83" s="3"/>
      <c r="O83" s="3"/>
      <c r="P83" s="3"/>
      <c r="Q83" s="3"/>
      <c r="R83" s="3"/>
      <c r="S83" s="3"/>
      <c r="T83" s="3"/>
      <c r="U83" s="3"/>
      <c r="V83" s="3"/>
      <c r="W83" s="3"/>
      <c r="X83" s="3"/>
      <c r="Y83" s="3"/>
      <c r="Z83" s="3"/>
      <c r="AA83" s="3"/>
    </row>
    <row r="84" spans="1:28" ht="18" customHeight="1">
      <c r="A84" s="7"/>
      <c r="B84" s="3" t="s">
        <v>410</v>
      </c>
      <c r="C84" s="3"/>
      <c r="D84" s="3"/>
      <c r="E84" s="3"/>
      <c r="F84" s="3"/>
      <c r="G84" s="3" t="str">
        <f>IF(項目一覧!$C$212=0,"",項目一覧!$C$212)</f>
        <v/>
      </c>
      <c r="J84" s="3"/>
      <c r="K84" s="3"/>
      <c r="L84" s="3"/>
      <c r="M84" s="3"/>
      <c r="N84" s="3"/>
      <c r="O84" s="3"/>
      <c r="P84" s="3"/>
      <c r="Q84" s="3"/>
      <c r="R84" s="3"/>
      <c r="S84" s="3"/>
      <c r="T84" s="3"/>
      <c r="U84" s="3"/>
      <c r="V84" s="3"/>
      <c r="W84" s="3"/>
      <c r="X84" s="3"/>
      <c r="Y84" s="3"/>
      <c r="Z84" s="3"/>
      <c r="AA84" s="3"/>
    </row>
    <row r="85" spans="1:28" ht="18" customHeight="1">
      <c r="A85" s="7"/>
      <c r="B85" s="3" t="s">
        <v>409</v>
      </c>
      <c r="C85" s="3"/>
      <c r="D85" s="3"/>
      <c r="E85" s="3"/>
      <c r="F85" s="3"/>
      <c r="G85" s="1797" t="str">
        <f>IF(項目一覧!$C$213=0,"",項目一覧!$C$213)</f>
        <v/>
      </c>
      <c r="H85" s="1798"/>
      <c r="I85" s="1798"/>
      <c r="J85" s="1798"/>
      <c r="K85" s="1798"/>
      <c r="L85" s="1798"/>
      <c r="M85" s="1798"/>
      <c r="N85" s="1798"/>
      <c r="O85" s="1798"/>
      <c r="P85" s="1798"/>
      <c r="Q85" s="1798"/>
      <c r="R85" s="1798"/>
      <c r="S85" s="1798"/>
      <c r="T85" s="1798"/>
      <c r="U85" s="1798"/>
      <c r="V85" s="1798"/>
      <c r="W85" s="1798"/>
      <c r="X85" s="1798"/>
      <c r="Y85" s="1798"/>
      <c r="Z85" s="1798"/>
      <c r="AA85" s="1798"/>
      <c r="AB85" s="211"/>
    </row>
    <row r="86" spans="1:28" ht="18" customHeight="1">
      <c r="A86" s="7"/>
      <c r="B86" s="3" t="s">
        <v>408</v>
      </c>
      <c r="C86" s="3"/>
      <c r="D86" s="3"/>
      <c r="E86" s="3"/>
      <c r="F86" s="3"/>
      <c r="G86" s="3" t="str">
        <f>IF(項目一覧!$C$214=0,"",項目一覧!$C$214)</f>
        <v/>
      </c>
      <c r="J86" s="3"/>
      <c r="K86" s="3"/>
      <c r="L86" s="3"/>
      <c r="M86" s="3"/>
      <c r="N86" s="3"/>
      <c r="O86" s="3"/>
      <c r="P86" s="3"/>
      <c r="Q86" s="3"/>
      <c r="R86" s="3"/>
      <c r="S86" s="3"/>
      <c r="T86" s="3"/>
      <c r="U86" s="3"/>
      <c r="V86" s="3"/>
      <c r="W86" s="3"/>
      <c r="X86" s="3"/>
      <c r="Y86" s="3"/>
      <c r="Z86" s="3"/>
      <c r="AA86" s="3"/>
    </row>
    <row r="87" spans="1:28" ht="18" customHeight="1">
      <c r="A87" s="7"/>
      <c r="B87" s="34" t="s">
        <v>743</v>
      </c>
      <c r="C87" s="3"/>
      <c r="D87" s="3"/>
      <c r="E87" s="3"/>
      <c r="F87" s="3"/>
      <c r="G87" s="1491" t="str">
        <f>IF(項目一覧!$C$216=0,"",項目一覧!$C$216)</f>
        <v/>
      </c>
      <c r="H87" s="1491"/>
      <c r="I87" s="1491"/>
      <c r="J87" s="1491"/>
      <c r="K87" s="1491"/>
      <c r="L87" s="1491"/>
      <c r="M87" s="1491"/>
      <c r="N87" s="1491"/>
      <c r="O87" s="1491"/>
      <c r="P87" s="1491"/>
      <c r="Q87" s="1491"/>
      <c r="R87" s="1491"/>
      <c r="S87" s="1491"/>
      <c r="T87" s="1491"/>
      <c r="U87" s="1491"/>
      <c r="V87" s="1491"/>
      <c r="W87" s="1491"/>
      <c r="X87" s="1491"/>
      <c r="Y87" s="1491"/>
      <c r="Z87" s="1491"/>
      <c r="AA87" s="1491"/>
    </row>
    <row r="88" spans="1:28" ht="8.25" customHeight="1">
      <c r="A88" s="6"/>
      <c r="B88" s="3"/>
      <c r="C88" s="3"/>
      <c r="D88" s="3"/>
      <c r="E88" s="3"/>
      <c r="F88" s="3"/>
      <c r="G88" s="1491"/>
      <c r="H88" s="1491"/>
      <c r="I88" s="1491"/>
      <c r="J88" s="1491"/>
      <c r="K88" s="1491"/>
      <c r="L88" s="1491"/>
      <c r="M88" s="1491"/>
      <c r="N88" s="1491"/>
      <c r="O88" s="1491"/>
      <c r="P88" s="1491"/>
      <c r="Q88" s="1491"/>
      <c r="R88" s="1491"/>
      <c r="S88" s="1491"/>
      <c r="T88" s="1491"/>
      <c r="U88" s="1491"/>
      <c r="V88" s="1491"/>
      <c r="W88" s="1491"/>
      <c r="X88" s="1491"/>
      <c r="Y88" s="1491"/>
      <c r="Z88" s="1491"/>
      <c r="AA88" s="1491"/>
    </row>
    <row r="89" spans="1:28" ht="18" customHeight="1">
      <c r="A89" s="6"/>
      <c r="B89" s="3" t="s">
        <v>413</v>
      </c>
      <c r="C89" s="3"/>
      <c r="D89" s="3"/>
      <c r="E89" s="3"/>
      <c r="F89" s="3"/>
      <c r="G89" s="46" t="str">
        <f>IF(項目一覧!$C$217=0,"","("&amp;項目一覧!$C$217&amp;") 建築士  （"&amp;項目一覧!$C$218&amp;"）登録　第　 "&amp;項目一覧!$C$219&amp;"　号")</f>
        <v>() 建築士  （）登録　第　 　号</v>
      </c>
      <c r="J89" s="3"/>
      <c r="K89" s="3"/>
      <c r="L89" s="3"/>
      <c r="M89" s="3"/>
      <c r="N89" s="3"/>
      <c r="O89" s="3"/>
      <c r="P89" s="3"/>
      <c r="Q89" s="3"/>
      <c r="R89" s="3"/>
      <c r="S89" s="3"/>
      <c r="T89" s="3"/>
      <c r="U89" s="3"/>
      <c r="V89" s="3"/>
      <c r="W89" s="3"/>
      <c r="X89" s="3"/>
      <c r="Y89" s="3"/>
      <c r="Z89" s="3"/>
      <c r="AA89" s="3"/>
    </row>
    <row r="90" spans="1:28" ht="18" customHeight="1">
      <c r="A90" s="6"/>
      <c r="B90" s="3" t="s">
        <v>412</v>
      </c>
      <c r="C90" s="3"/>
      <c r="D90" s="3"/>
      <c r="E90" s="3"/>
      <c r="F90" s="3"/>
      <c r="G90" s="3" t="str">
        <f>IF(項目一覧!$C$220=0,"",項目一覧!$C$220)</f>
        <v/>
      </c>
      <c r="J90" s="3"/>
      <c r="K90" s="3"/>
      <c r="L90" s="3"/>
      <c r="M90" s="3"/>
      <c r="N90" s="3"/>
      <c r="O90" s="3"/>
      <c r="P90" s="3"/>
      <c r="Q90" s="3"/>
      <c r="R90" s="3"/>
      <c r="S90" s="3"/>
      <c r="T90" s="3"/>
      <c r="U90" s="3"/>
      <c r="V90" s="3"/>
      <c r="W90" s="3"/>
      <c r="X90" s="3"/>
      <c r="Y90" s="3"/>
      <c r="Z90" s="3"/>
      <c r="AA90" s="3"/>
    </row>
    <row r="91" spans="1:28" ht="18" customHeight="1">
      <c r="A91" s="7"/>
      <c r="B91" s="3" t="s">
        <v>411</v>
      </c>
      <c r="C91" s="3"/>
      <c r="D91" s="3"/>
      <c r="E91" s="3"/>
      <c r="F91" s="3"/>
      <c r="G91" s="187" t="str">
        <f>IF(項目一覧!$C$222=0,"","("&amp;項目一覧!$C$222&amp;") 建築士事務所  （"&amp;項目一覧!$C$223&amp;"）知事登録　第　 "&amp;項目一覧!$C$224&amp;"　号")</f>
        <v>() 建築士事務所  （）知事登録　第　 　号</v>
      </c>
    </row>
    <row r="92" spans="1:28" ht="18" customHeight="1">
      <c r="A92" s="7"/>
      <c r="B92" s="3"/>
      <c r="C92" s="3"/>
      <c r="D92" s="3"/>
      <c r="E92" s="3"/>
      <c r="F92" s="3"/>
      <c r="G92" s="3" t="str">
        <f>IF(項目一覧!$C$225=0,"",項目一覧!$C$225)</f>
        <v/>
      </c>
      <c r="J92" s="3"/>
      <c r="K92" s="3"/>
      <c r="L92" s="3"/>
      <c r="M92" s="3"/>
      <c r="N92" s="3"/>
      <c r="O92" s="3"/>
      <c r="P92" s="3"/>
      <c r="Q92" s="3"/>
      <c r="R92" s="3"/>
      <c r="S92" s="3"/>
      <c r="T92" s="3"/>
      <c r="U92" s="3"/>
      <c r="V92" s="3"/>
      <c r="W92" s="3"/>
      <c r="X92" s="3"/>
      <c r="Y92" s="3"/>
      <c r="Z92" s="3"/>
      <c r="AA92" s="3"/>
    </row>
    <row r="93" spans="1:28" ht="18" customHeight="1">
      <c r="A93" s="7"/>
      <c r="B93" s="3" t="s">
        <v>410</v>
      </c>
      <c r="C93" s="3"/>
      <c r="D93" s="3"/>
      <c r="E93" s="3"/>
      <c r="F93" s="3"/>
      <c r="G93" s="3" t="str">
        <f>IF(項目一覧!$C$226=0,"",項目一覧!$C$226)</f>
        <v/>
      </c>
      <c r="J93" s="3"/>
      <c r="K93" s="3"/>
      <c r="L93" s="3"/>
      <c r="M93" s="3"/>
      <c r="N93" s="3"/>
      <c r="O93" s="3"/>
      <c r="P93" s="3"/>
      <c r="Q93" s="3"/>
      <c r="R93" s="3"/>
      <c r="S93" s="3"/>
      <c r="T93" s="3"/>
      <c r="U93" s="3"/>
      <c r="V93" s="3"/>
      <c r="W93" s="3"/>
      <c r="X93" s="3"/>
      <c r="Y93" s="3"/>
      <c r="Z93" s="3"/>
      <c r="AA93" s="3"/>
    </row>
    <row r="94" spans="1:28" ht="18" customHeight="1">
      <c r="A94" s="7"/>
      <c r="B94" s="3" t="s">
        <v>409</v>
      </c>
      <c r="C94" s="3"/>
      <c r="D94" s="3"/>
      <c r="E94" s="3"/>
      <c r="F94" s="3"/>
      <c r="G94" s="1797" t="str">
        <f>IF(項目一覧!$C$227=0,"",項目一覧!$C$227)</f>
        <v/>
      </c>
      <c r="H94" s="1798"/>
      <c r="I94" s="1798"/>
      <c r="J94" s="1798"/>
      <c r="K94" s="1798"/>
      <c r="L94" s="1798"/>
      <c r="M94" s="1798"/>
      <c r="N94" s="1798"/>
      <c r="O94" s="1798"/>
      <c r="P94" s="1798"/>
      <c r="Q94" s="1798"/>
      <c r="R94" s="1798"/>
      <c r="S94" s="1798"/>
      <c r="T94" s="1798"/>
      <c r="U94" s="1798"/>
      <c r="V94" s="1798"/>
      <c r="W94" s="1798"/>
      <c r="X94" s="1798"/>
      <c r="Y94" s="1798"/>
      <c r="Z94" s="1798"/>
      <c r="AA94" s="1798"/>
      <c r="AB94" s="211"/>
    </row>
    <row r="95" spans="1:28" ht="18" customHeight="1">
      <c r="A95" s="7"/>
      <c r="B95" s="3" t="s">
        <v>408</v>
      </c>
      <c r="C95" s="3"/>
      <c r="D95" s="3"/>
      <c r="E95" s="3"/>
      <c r="F95" s="3"/>
      <c r="G95" s="3" t="str">
        <f>IF(項目一覧!$C$228=0,"",項目一覧!$C$228)</f>
        <v/>
      </c>
      <c r="J95" s="3"/>
      <c r="K95" s="3"/>
      <c r="L95" s="3"/>
      <c r="M95" s="3"/>
      <c r="N95" s="3"/>
      <c r="O95" s="3"/>
      <c r="P95" s="3"/>
      <c r="Q95" s="3"/>
      <c r="R95" s="3"/>
      <c r="S95" s="3"/>
      <c r="T95" s="3"/>
      <c r="U95" s="3"/>
      <c r="V95" s="3"/>
      <c r="W95" s="3"/>
      <c r="X95" s="3"/>
      <c r="Y95" s="3"/>
      <c r="Z95" s="3"/>
      <c r="AA95" s="3"/>
    </row>
    <row r="96" spans="1:28" ht="18" customHeight="1">
      <c r="A96" s="7"/>
      <c r="B96" s="34" t="s">
        <v>743</v>
      </c>
      <c r="C96" s="3"/>
      <c r="D96" s="3"/>
      <c r="E96" s="3"/>
      <c r="F96" s="3"/>
      <c r="G96" s="1491" t="str">
        <f>IF(項目一覧!$C$230=0,"",項目一覧!$C$230)</f>
        <v/>
      </c>
      <c r="H96" s="1491"/>
      <c r="I96" s="1491"/>
      <c r="J96" s="1491"/>
      <c r="K96" s="1491"/>
      <c r="L96" s="1491"/>
      <c r="M96" s="1491"/>
      <c r="N96" s="1491"/>
      <c r="O96" s="1491"/>
      <c r="P96" s="1491"/>
      <c r="Q96" s="1491"/>
      <c r="R96" s="1491"/>
      <c r="S96" s="1491"/>
      <c r="T96" s="1491"/>
      <c r="U96" s="1491"/>
      <c r="V96" s="1491"/>
      <c r="W96" s="1491"/>
      <c r="X96" s="1491"/>
      <c r="Y96" s="1491"/>
      <c r="Z96" s="1491"/>
      <c r="AA96" s="1491"/>
      <c r="AB96" s="2"/>
    </row>
    <row r="97" spans="1:30" ht="9" customHeight="1">
      <c r="A97" s="31"/>
      <c r="B97" s="15"/>
      <c r="C97" s="15"/>
      <c r="D97" s="15"/>
      <c r="E97" s="15"/>
      <c r="F97" s="15"/>
      <c r="G97" s="1492"/>
      <c r="H97" s="1492"/>
      <c r="I97" s="1492"/>
      <c r="J97" s="1492"/>
      <c r="K97" s="1492"/>
      <c r="L97" s="1492"/>
      <c r="M97" s="1492"/>
      <c r="N97" s="1492"/>
      <c r="O97" s="1492"/>
      <c r="P97" s="1492"/>
      <c r="Q97" s="1492"/>
      <c r="R97" s="1492"/>
      <c r="S97" s="1492"/>
      <c r="T97" s="1492"/>
      <c r="U97" s="1492"/>
      <c r="V97" s="1492"/>
      <c r="W97" s="1492"/>
      <c r="X97" s="1492"/>
      <c r="Y97" s="1492"/>
      <c r="Z97" s="1492"/>
      <c r="AA97" s="1492"/>
    </row>
    <row r="98" spans="1:30" ht="15.75" customHeight="1">
      <c r="A98" s="6" t="s">
        <v>816</v>
      </c>
      <c r="B98" s="3" t="s">
        <v>742</v>
      </c>
      <c r="C98" s="3"/>
      <c r="D98" s="3"/>
      <c r="E98" s="3"/>
      <c r="F98" s="3"/>
      <c r="G98" s="3"/>
      <c r="J98" s="3"/>
      <c r="K98" s="3"/>
      <c r="L98" s="3"/>
      <c r="M98" s="3"/>
      <c r="N98" s="3"/>
      <c r="O98" s="3"/>
      <c r="P98" s="3"/>
      <c r="Q98" s="3"/>
      <c r="R98" s="3"/>
      <c r="S98" s="3"/>
      <c r="T98" s="3"/>
      <c r="U98" s="3"/>
      <c r="V98" s="3"/>
      <c r="W98" s="3"/>
      <c r="X98" s="3"/>
      <c r="Y98" s="3"/>
      <c r="Z98" s="3"/>
      <c r="AA98" s="3"/>
    </row>
    <row r="99" spans="1:30" ht="15.75" customHeight="1">
      <c r="A99" s="7"/>
      <c r="B99" s="3" t="s">
        <v>405</v>
      </c>
      <c r="C99" s="3"/>
      <c r="D99" s="3"/>
      <c r="E99" s="3"/>
      <c r="F99" s="3"/>
      <c r="G99" s="3" t="str">
        <f>IF(項目一覧!$C$55=0,"",項目一覧!$C$55)</f>
        <v/>
      </c>
      <c r="J99" s="3"/>
      <c r="K99" s="3"/>
      <c r="L99" s="3"/>
      <c r="M99" s="3"/>
      <c r="N99" s="3"/>
      <c r="O99" s="3"/>
      <c r="P99" s="3"/>
      <c r="Q99" s="3"/>
      <c r="R99" s="3"/>
      <c r="S99" s="3"/>
      <c r="T99" s="3"/>
      <c r="U99" s="3"/>
      <c r="V99" s="3"/>
      <c r="W99" s="3"/>
      <c r="X99" s="3"/>
      <c r="Y99" s="3"/>
      <c r="Z99" s="3"/>
      <c r="AA99" s="3"/>
    </row>
    <row r="100" spans="1:30" ht="15.75" customHeight="1">
      <c r="A100" s="7"/>
      <c r="B100" s="3" t="s">
        <v>404</v>
      </c>
      <c r="C100" s="3"/>
      <c r="D100" s="3"/>
      <c r="E100" s="3"/>
      <c r="F100" s="3"/>
      <c r="G100" s="187" t="str">
        <f>IF(項目一覧!$C$56=0,"","建設業の許可   ("&amp;項目一覧!$C$56&amp;")  第  （"&amp;項目一覧!$C$57&amp;"）　　 "&amp;項目一覧!$C$58&amp;"　号")</f>
        <v>建設業の許可   ()  第  （）　　 　号</v>
      </c>
      <c r="J100" s="3"/>
      <c r="K100" s="3"/>
      <c r="L100" s="3"/>
      <c r="M100" s="3"/>
      <c r="N100" s="3"/>
      <c r="O100" s="3"/>
      <c r="P100" s="3"/>
      <c r="Q100" s="3"/>
      <c r="R100" s="3"/>
      <c r="S100" s="3"/>
      <c r="T100" s="3"/>
      <c r="U100" s="3"/>
      <c r="V100" s="3"/>
      <c r="W100" s="3"/>
      <c r="X100" s="3"/>
      <c r="Y100" s="3"/>
      <c r="Z100" s="3"/>
      <c r="AA100" s="3"/>
    </row>
    <row r="101" spans="1:30" ht="15.75" customHeight="1">
      <c r="A101" s="7"/>
      <c r="B101" s="3"/>
      <c r="C101" s="3"/>
      <c r="D101" s="3"/>
      <c r="E101" s="3"/>
      <c r="F101" s="3"/>
      <c r="G101" s="3" t="str">
        <f>IF(項目一覧!$C$59=0,"",項目一覧!$C$59)</f>
        <v/>
      </c>
      <c r="J101" s="3"/>
      <c r="K101" s="3"/>
      <c r="L101" s="3"/>
      <c r="M101" s="3"/>
      <c r="N101" s="3"/>
      <c r="O101" s="3"/>
      <c r="P101" s="3"/>
      <c r="Q101" s="3"/>
      <c r="R101" s="3"/>
      <c r="S101" s="3"/>
      <c r="T101" s="3"/>
      <c r="U101" s="3"/>
      <c r="V101" s="3"/>
      <c r="W101" s="3"/>
      <c r="X101" s="3"/>
      <c r="Y101" s="3"/>
      <c r="Z101" s="3"/>
      <c r="AA101" s="3"/>
    </row>
    <row r="102" spans="1:30" ht="15.75" customHeight="1">
      <c r="A102" s="7"/>
      <c r="B102" s="3" t="s">
        <v>403</v>
      </c>
      <c r="C102" s="3"/>
      <c r="D102" s="3"/>
      <c r="E102" s="3"/>
      <c r="F102" s="3"/>
      <c r="G102" s="3" t="str">
        <f>IF(項目一覧!$C$60=0,"",項目一覧!$C$60)</f>
        <v/>
      </c>
      <c r="J102" s="3"/>
      <c r="K102" s="3"/>
      <c r="L102" s="3"/>
      <c r="M102" s="3"/>
      <c r="N102" s="3"/>
      <c r="O102" s="3"/>
      <c r="P102" s="3"/>
      <c r="Q102" s="3"/>
      <c r="R102" s="3"/>
      <c r="S102" s="3"/>
      <c r="T102" s="3"/>
      <c r="U102" s="3"/>
      <c r="V102" s="3"/>
      <c r="W102" s="3"/>
      <c r="X102" s="3"/>
      <c r="Y102" s="3"/>
      <c r="Z102" s="3"/>
      <c r="AA102" s="3"/>
    </row>
    <row r="103" spans="1:30" ht="15.75" customHeight="1">
      <c r="A103" s="7"/>
      <c r="B103" s="3" t="s">
        <v>402</v>
      </c>
      <c r="C103" s="3"/>
      <c r="D103" s="3"/>
      <c r="E103" s="3"/>
      <c r="F103" s="3"/>
      <c r="G103" s="3" t="str">
        <f>IF(項目一覧!$C$61=0,"",項目一覧!$C$61)</f>
        <v/>
      </c>
      <c r="J103" s="3"/>
      <c r="K103" s="3"/>
      <c r="L103" s="3"/>
      <c r="M103" s="3"/>
      <c r="N103" s="3"/>
      <c r="O103" s="3"/>
      <c r="P103" s="3"/>
      <c r="Q103" s="3"/>
      <c r="R103" s="3"/>
      <c r="S103" s="3"/>
      <c r="T103" s="3"/>
      <c r="U103" s="3"/>
      <c r="V103" s="3"/>
      <c r="W103" s="3"/>
      <c r="X103" s="3"/>
      <c r="Y103" s="3"/>
      <c r="Z103" s="3"/>
      <c r="AA103" s="3"/>
    </row>
    <row r="104" spans="1:30" ht="15.75" customHeight="1">
      <c r="A104" s="15"/>
      <c r="B104" s="15" t="s">
        <v>401</v>
      </c>
      <c r="C104" s="15"/>
      <c r="D104" s="15"/>
      <c r="E104" s="15"/>
      <c r="F104" s="15"/>
      <c r="G104" s="15" t="str">
        <f>IF(項目一覧!$C$62=0,"",項目一覧!$C$62)</f>
        <v/>
      </c>
      <c r="H104" s="28"/>
      <c r="I104" s="28"/>
      <c r="J104" s="15"/>
      <c r="K104" s="15"/>
      <c r="L104" s="15"/>
      <c r="M104" s="15"/>
      <c r="N104" s="15"/>
      <c r="O104" s="15"/>
      <c r="P104" s="15"/>
      <c r="Q104" s="15"/>
      <c r="R104" s="15"/>
      <c r="S104" s="15"/>
      <c r="T104" s="15"/>
      <c r="U104" s="15"/>
      <c r="V104" s="15"/>
      <c r="W104" s="15"/>
      <c r="X104" s="15"/>
      <c r="Y104" s="15"/>
      <c r="Z104" s="15"/>
      <c r="AA104" s="15"/>
    </row>
    <row r="105" spans="1:30" s="84" customFormat="1" ht="15.75" customHeight="1">
      <c r="A105" s="186" t="s">
        <v>104</v>
      </c>
      <c r="B105" s="37" t="s">
        <v>815</v>
      </c>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D105" s="1"/>
    </row>
    <row r="106" spans="1:30" s="84" customFormat="1" ht="15.75" customHeight="1">
      <c r="A106" s="205"/>
      <c r="B106" s="37" t="s">
        <v>799</v>
      </c>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85"/>
      <c r="AD106" s="1"/>
    </row>
    <row r="107" spans="1:30" s="84" customFormat="1" ht="15.75" customHeight="1">
      <c r="A107" s="205"/>
      <c r="B107" s="37" t="s">
        <v>798</v>
      </c>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85"/>
      <c r="AD107" s="1"/>
    </row>
    <row r="108" spans="1:30" s="84" customFormat="1" ht="15.75" customHeight="1">
      <c r="A108" s="205"/>
      <c r="B108" s="37" t="s">
        <v>797</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85"/>
      <c r="AD108" s="1"/>
    </row>
    <row r="109" spans="1:30" s="84" customFormat="1" ht="15.75" customHeight="1">
      <c r="A109" s="210"/>
      <c r="B109" s="37" t="s">
        <v>796</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85"/>
      <c r="AD109" s="1"/>
    </row>
    <row r="110" spans="1:30" s="84" customFormat="1" ht="15.75" customHeight="1">
      <c r="A110" s="186" t="s">
        <v>104</v>
      </c>
      <c r="B110" s="89" t="s">
        <v>814</v>
      </c>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D110" s="1"/>
    </row>
    <row r="111" spans="1:30" s="84" customFormat="1" ht="15.75" customHeight="1">
      <c r="A111" s="205"/>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D111" s="1"/>
    </row>
    <row r="112" spans="1:30" s="84" customFormat="1" ht="15.75" customHeight="1">
      <c r="A112" s="205"/>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D112" s="1"/>
    </row>
    <row r="113" spans="1:30" s="84" customFormat="1" ht="15.75" customHeight="1">
      <c r="A113" s="205"/>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D113" s="1"/>
    </row>
    <row r="114" spans="1:30" s="84" customFormat="1" ht="15.75" customHeight="1">
      <c r="A114" s="37"/>
      <c r="B114" s="37"/>
      <c r="C114" s="37"/>
      <c r="D114" s="37"/>
      <c r="E114" s="37"/>
      <c r="F114" s="37"/>
      <c r="G114" s="186"/>
      <c r="H114" s="37"/>
      <c r="I114" s="37"/>
      <c r="J114" s="37"/>
      <c r="K114" s="186"/>
      <c r="L114" s="37"/>
      <c r="M114" s="37"/>
      <c r="N114" s="37"/>
      <c r="O114" s="186"/>
      <c r="P114" s="37"/>
      <c r="Q114" s="37"/>
      <c r="R114" s="37"/>
      <c r="S114" s="186"/>
      <c r="T114" s="37"/>
      <c r="U114" s="37"/>
      <c r="V114" s="37"/>
      <c r="W114" s="37"/>
      <c r="X114" s="37"/>
      <c r="Y114" s="37"/>
      <c r="Z114" s="37"/>
      <c r="AA114" s="37"/>
      <c r="AD114" s="1"/>
    </row>
    <row r="115" spans="1:30" s="84" customFormat="1" ht="15.75" customHeight="1">
      <c r="A115" s="37"/>
      <c r="B115" s="37"/>
      <c r="C115" s="37"/>
      <c r="D115" s="37"/>
      <c r="E115" s="37"/>
      <c r="F115" s="37"/>
      <c r="G115" s="37"/>
      <c r="H115" s="186"/>
      <c r="I115" s="37"/>
      <c r="J115" s="37"/>
      <c r="K115" s="37"/>
      <c r="L115" s="186"/>
      <c r="M115" s="37"/>
      <c r="N115" s="37"/>
      <c r="O115" s="37"/>
      <c r="P115" s="186"/>
      <c r="Q115" s="37"/>
      <c r="R115" s="37"/>
      <c r="S115" s="37"/>
      <c r="T115" s="186"/>
      <c r="U115" s="37"/>
      <c r="V115" s="37"/>
      <c r="W115" s="37"/>
      <c r="X115" s="37"/>
      <c r="Y115" s="37"/>
      <c r="Z115" s="37"/>
      <c r="AA115" s="37"/>
      <c r="AD115" s="1"/>
    </row>
    <row r="116" spans="1:30" s="84" customFormat="1" ht="15.75" customHeight="1">
      <c r="A116" s="204"/>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D116" s="1"/>
    </row>
    <row r="117" spans="1:30" s="84" customFormat="1" ht="18" customHeight="1">
      <c r="A117" s="198" t="s">
        <v>104</v>
      </c>
      <c r="B117" s="89" t="s">
        <v>787</v>
      </c>
      <c r="C117" s="197"/>
      <c r="D117" s="197"/>
      <c r="E117" s="197"/>
      <c r="F117" s="197"/>
      <c r="G117" s="197"/>
      <c r="H117" s="197"/>
      <c r="I117" s="197"/>
      <c r="J117" s="202"/>
      <c r="K117" s="201" t="s">
        <v>2930</v>
      </c>
      <c r="L117" s="200"/>
      <c r="M117" s="200"/>
      <c r="N117" s="200"/>
      <c r="O117" s="200"/>
      <c r="P117" s="200"/>
      <c r="Q117" s="202"/>
      <c r="R117" s="197"/>
      <c r="S117" s="197"/>
      <c r="T117" s="197"/>
      <c r="U117" s="197"/>
      <c r="V117" s="197"/>
      <c r="W117" s="197"/>
      <c r="X117" s="197"/>
      <c r="Y117" s="197"/>
      <c r="Z117" s="197"/>
      <c r="AA117" s="197"/>
      <c r="AD117" s="1"/>
    </row>
    <row r="118" spans="1:30" s="84" customFormat="1" ht="18" customHeight="1">
      <c r="A118" s="203" t="s">
        <v>104</v>
      </c>
      <c r="B118" s="201" t="s">
        <v>786</v>
      </c>
      <c r="C118" s="202"/>
      <c r="D118" s="202"/>
      <c r="E118" s="202"/>
      <c r="F118" s="202"/>
      <c r="G118" s="202"/>
      <c r="H118" s="202"/>
      <c r="I118" s="199"/>
      <c r="J118" s="199"/>
      <c r="K118" s="201" t="s">
        <v>2930</v>
      </c>
      <c r="L118" s="200"/>
      <c r="M118" s="200"/>
      <c r="N118" s="200"/>
      <c r="O118" s="200"/>
      <c r="P118" s="200"/>
      <c r="Q118" s="199"/>
      <c r="R118" s="199"/>
      <c r="S118" s="199"/>
      <c r="T118" s="199"/>
      <c r="U118" s="199"/>
      <c r="V118" s="199"/>
      <c r="W118" s="199"/>
      <c r="X118" s="199"/>
      <c r="Y118" s="199"/>
      <c r="Z118" s="199"/>
      <c r="AA118" s="199"/>
      <c r="AD118" s="1"/>
    </row>
    <row r="119" spans="1:30" s="84" customFormat="1" ht="15.75" customHeight="1">
      <c r="A119" s="186" t="s">
        <v>104</v>
      </c>
      <c r="B119" s="37" t="s">
        <v>813</v>
      </c>
      <c r="C119" s="91"/>
      <c r="D119" s="91"/>
      <c r="E119" s="91"/>
      <c r="F119" s="91"/>
      <c r="G119" s="91"/>
      <c r="H119" s="91"/>
      <c r="Q119" s="85"/>
      <c r="R119" s="85" t="s">
        <v>812</v>
      </c>
      <c r="S119" s="85"/>
      <c r="T119" s="85"/>
      <c r="U119" s="85"/>
      <c r="V119" s="85"/>
      <c r="AD119" s="1"/>
    </row>
    <row r="120" spans="1:30" s="84" customFormat="1" ht="15.75" customHeight="1">
      <c r="A120" s="186"/>
      <c r="B120" s="37"/>
      <c r="C120" s="37"/>
      <c r="D120" s="37" t="s">
        <v>781</v>
      </c>
      <c r="E120" s="37"/>
      <c r="F120" s="37"/>
      <c r="G120" s="37"/>
      <c r="H120" s="37" t="s">
        <v>2930</v>
      </c>
      <c r="I120" s="85"/>
      <c r="J120" s="85"/>
      <c r="K120" s="85"/>
      <c r="L120" s="85"/>
      <c r="M120" s="85"/>
      <c r="N120" s="85"/>
      <c r="O120" s="85" t="s">
        <v>73</v>
      </c>
      <c r="P120" s="1815"/>
      <c r="Q120" s="1815"/>
      <c r="R120" s="1815"/>
      <c r="S120" s="1815"/>
      <c r="T120" s="1815"/>
      <c r="U120" s="1815"/>
      <c r="V120" s="1815"/>
      <c r="W120" s="1815"/>
      <c r="X120" s="85" t="s">
        <v>105</v>
      </c>
      <c r="Y120" s="85"/>
      <c r="AD120" s="1"/>
    </row>
    <row r="121" spans="1:30" s="84" customFormat="1" ht="15.75" customHeight="1">
      <c r="A121" s="186"/>
      <c r="B121" s="37"/>
      <c r="C121" s="37"/>
      <c r="D121" s="37" t="s">
        <v>781</v>
      </c>
      <c r="E121" s="37"/>
      <c r="F121" s="37"/>
      <c r="G121" s="37"/>
      <c r="H121" s="37" t="s">
        <v>2930</v>
      </c>
      <c r="I121" s="85"/>
      <c r="J121" s="85"/>
      <c r="K121" s="85"/>
      <c r="L121" s="85"/>
      <c r="M121" s="85"/>
      <c r="N121" s="85"/>
      <c r="O121" s="85" t="s">
        <v>73</v>
      </c>
      <c r="P121" s="1814"/>
      <c r="Q121" s="1814"/>
      <c r="R121" s="1814"/>
      <c r="S121" s="1814"/>
      <c r="T121" s="1814"/>
      <c r="U121" s="1814"/>
      <c r="V121" s="1814"/>
      <c r="W121" s="1814"/>
      <c r="X121" s="85" t="s">
        <v>105</v>
      </c>
      <c r="Y121" s="85"/>
      <c r="AD121" s="1"/>
    </row>
    <row r="122" spans="1:30" s="84" customFormat="1" ht="15.75" customHeight="1">
      <c r="A122" s="198" t="s">
        <v>104</v>
      </c>
      <c r="B122" s="89" t="s">
        <v>780</v>
      </c>
      <c r="C122" s="197"/>
      <c r="D122" s="197"/>
      <c r="E122" s="197"/>
      <c r="F122" s="197"/>
      <c r="G122" s="197"/>
      <c r="H122" s="197"/>
      <c r="I122" s="196"/>
      <c r="J122" s="196"/>
      <c r="K122" s="196"/>
      <c r="L122" s="196"/>
      <c r="M122" s="196"/>
      <c r="N122" s="196"/>
      <c r="O122" s="196"/>
      <c r="P122" s="196"/>
      <c r="Q122" s="196"/>
      <c r="R122" s="196"/>
      <c r="S122" s="196"/>
      <c r="T122" s="196"/>
      <c r="U122" s="196"/>
      <c r="V122" s="196"/>
      <c r="W122" s="196"/>
      <c r="X122" s="196"/>
      <c r="Y122" s="196"/>
      <c r="Z122" s="196"/>
      <c r="AA122" s="196"/>
      <c r="AD122" s="1"/>
    </row>
    <row r="123" spans="1:30" s="84" customFormat="1" ht="15.75" customHeight="1">
      <c r="AD123" s="1"/>
    </row>
    <row r="124" spans="1:30" s="84" customFormat="1" ht="15.75" customHeight="1">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c r="AA124" s="208"/>
      <c r="AD124" s="1"/>
    </row>
    <row r="125" spans="1:30" s="84" customFormat="1">
      <c r="AD125" s="1"/>
    </row>
    <row r="126" spans="1:30" s="84" customFormat="1">
      <c r="A126" s="85"/>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85"/>
      <c r="Z126" s="85"/>
      <c r="AA126" s="85"/>
      <c r="AD126" s="1"/>
    </row>
  </sheetData>
  <mergeCells count="18">
    <mergeCell ref="P121:W121"/>
    <mergeCell ref="P120:W120"/>
    <mergeCell ref="B16:N17"/>
    <mergeCell ref="A43:AA43"/>
    <mergeCell ref="G85:AA85"/>
    <mergeCell ref="G94:AA94"/>
    <mergeCell ref="G87:AA88"/>
    <mergeCell ref="T20:Z20"/>
    <mergeCell ref="G96:AA97"/>
    <mergeCell ref="G68:AA69"/>
    <mergeCell ref="G78:AA79"/>
    <mergeCell ref="U40:Z40"/>
    <mergeCell ref="AN21:AR21"/>
    <mergeCell ref="I36:T36"/>
    <mergeCell ref="G76:AA76"/>
    <mergeCell ref="I37:T40"/>
    <mergeCell ref="C36:H36"/>
    <mergeCell ref="U36:Z36"/>
  </mergeCells>
  <phoneticPr fontId="2"/>
  <hyperlinks>
    <hyperlink ref="Q1:T1" location="作業メニュー!A1" display="作業メニュー" xr:uid="{00000000-0004-0000-1800-000000000000}"/>
  </hyperlinks>
  <printOptions horizontalCentered="1"/>
  <pageMargins left="0.59055118110236227" right="0.39370078740157483" top="0.59055118110236227" bottom="0.39370078740157483" header="0.51181102362204722" footer="0.19685039370078741"/>
  <pageSetup paperSize="9" scale="95" fitToHeight="0" orientation="portrait" r:id="rId1"/>
  <headerFooter alignWithMargins="0">
    <oddFooter>&amp;R210101</oddFooter>
  </headerFooter>
  <rowBreaks count="2" manualBreakCount="2">
    <brk id="41" max="26" man="1"/>
    <brk id="87" max="2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pageSetUpPr autoPageBreaks="0"/>
  </sheetPr>
  <dimension ref="A1:AC126"/>
  <sheetViews>
    <sheetView showGridLines="0" zoomScale="85" zoomScaleNormal="85" workbookViewId="0"/>
  </sheetViews>
  <sheetFormatPr defaultColWidth="3.375" defaultRowHeight="13.5"/>
  <cols>
    <col min="1" max="16384" width="3.375" style="1"/>
  </cols>
  <sheetData>
    <row r="1" spans="1:28" s="14" customFormat="1" ht="38.25" customHeight="1" thickBot="1">
      <c r="A1" s="13" t="s">
        <v>832</v>
      </c>
      <c r="R1" s="12" t="s">
        <v>66</v>
      </c>
      <c r="S1" s="12"/>
      <c r="T1" s="12"/>
      <c r="AB1" s="74" t="s">
        <v>565</v>
      </c>
    </row>
    <row r="2" spans="1:28" s="72" customFormat="1" ht="12.75" customHeight="1" thickTop="1">
      <c r="A2" s="143"/>
      <c r="Q2" s="11"/>
      <c r="R2" s="11"/>
      <c r="S2" s="11"/>
      <c r="T2" s="11"/>
      <c r="AB2" s="142"/>
    </row>
    <row r="3" spans="1:28" ht="12" customHeight="1">
      <c r="B3" s="112" t="s">
        <v>2312</v>
      </c>
      <c r="C3" s="112"/>
      <c r="D3" s="112"/>
      <c r="E3" s="112"/>
    </row>
    <row r="4" spans="1:28" ht="27" customHeight="1">
      <c r="B4" s="141" t="s">
        <v>831</v>
      </c>
      <c r="C4" s="141"/>
      <c r="D4" s="141"/>
      <c r="E4" s="141"/>
      <c r="F4" s="141"/>
      <c r="G4" s="141"/>
      <c r="H4" s="141"/>
      <c r="I4" s="141"/>
      <c r="J4" s="141"/>
      <c r="K4" s="141"/>
      <c r="L4" s="141"/>
      <c r="M4" s="141"/>
      <c r="N4" s="141"/>
      <c r="O4" s="141"/>
      <c r="P4" s="141"/>
      <c r="Q4" s="141"/>
      <c r="R4" s="141"/>
      <c r="S4" s="141"/>
      <c r="T4" s="141"/>
      <c r="U4" s="141"/>
      <c r="V4" s="141"/>
      <c r="W4" s="141"/>
      <c r="X4" s="141"/>
      <c r="Y4" s="141"/>
      <c r="Z4" s="141"/>
      <c r="AA4" s="141"/>
    </row>
    <row r="6" spans="1:28">
      <c r="M6" s="114"/>
      <c r="N6" s="114" t="s">
        <v>803</v>
      </c>
      <c r="O6" s="114"/>
      <c r="P6" s="114"/>
      <c r="Q6" s="114"/>
    </row>
    <row r="8" spans="1:28" ht="18.95" customHeight="1">
      <c r="B8" s="1" t="s">
        <v>3015</v>
      </c>
    </row>
    <row r="9" spans="1:28" ht="18.95" customHeight="1">
      <c r="B9" s="1" t="s">
        <v>830</v>
      </c>
    </row>
    <row r="10" spans="1:28" ht="18.95" customHeight="1">
      <c r="B10" s="1" t="s">
        <v>829</v>
      </c>
    </row>
    <row r="11" spans="1:28" ht="18.95" customHeight="1"/>
    <row r="12" spans="1:28" ht="18.95" customHeight="1"/>
    <row r="13" spans="1:28" ht="18.95" customHeight="1"/>
    <row r="14" spans="1:28" ht="20.2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28" ht="18.95" customHeight="1">
      <c r="B15" s="1515" t="str">
        <f>IF('確認申請書（建築）入力'!$M$4=0,"",'確認申請書（建築）入力'!$M$4)</f>
        <v>指定確認検査機関
　株式会社東日本住宅評価センター　様</v>
      </c>
      <c r="C15" s="1515"/>
      <c r="D15" s="1515"/>
      <c r="E15" s="1515"/>
      <c r="F15" s="1515"/>
      <c r="G15" s="1515"/>
      <c r="H15" s="1515"/>
      <c r="I15" s="1515"/>
      <c r="J15" s="1515"/>
      <c r="K15" s="1515"/>
      <c r="L15" s="1515"/>
      <c r="M15" s="1515"/>
      <c r="N15" s="1515"/>
    </row>
    <row r="16" spans="1:28" ht="18.95" customHeight="1">
      <c r="B16" s="1515"/>
      <c r="C16" s="1515"/>
      <c r="D16" s="1515"/>
      <c r="E16" s="1515"/>
      <c r="F16" s="1515"/>
      <c r="G16" s="1515"/>
      <c r="H16" s="1515"/>
      <c r="I16" s="1515"/>
      <c r="J16" s="1515"/>
      <c r="K16" s="1515"/>
      <c r="L16" s="1515"/>
      <c r="M16" s="1515"/>
      <c r="N16" s="1515"/>
    </row>
    <row r="17" spans="3:26" ht="18.95" customHeight="1">
      <c r="Q17" s="84"/>
      <c r="R17" s="84"/>
      <c r="S17" s="84"/>
      <c r="T17" s="84"/>
      <c r="U17" s="84"/>
      <c r="V17" s="84"/>
      <c r="W17" s="84"/>
      <c r="X17" s="84"/>
      <c r="Y17" s="84"/>
    </row>
    <row r="18" spans="3:26" ht="18.95" customHeight="1">
      <c r="S18" s="1" t="s">
        <v>2934</v>
      </c>
    </row>
    <row r="19" spans="3:26" ht="18.95" customHeight="1"/>
    <row r="20" spans="3:26" ht="18.95" customHeight="1"/>
    <row r="21" spans="3:26" ht="18.95" customHeight="1"/>
    <row r="22" spans="3:26" ht="18.95" customHeight="1">
      <c r="R22" s="2" t="str">
        <f>IF(項目一覧!$C$183=0,"",項目一覧!$C$183)</f>
        <v/>
      </c>
    </row>
    <row r="23" spans="3:26" ht="18.95" customHeight="1">
      <c r="L23" s="2" t="s">
        <v>828</v>
      </c>
      <c r="R23" s="2" t="str">
        <f>IF(項目一覧!$C$4=0,"",項目一覧!$C$4)</f>
        <v/>
      </c>
    </row>
    <row r="24" spans="3:26" ht="18.95" customHeight="1"/>
    <row r="25" spans="3:26" ht="18.95" customHeight="1"/>
    <row r="26" spans="3:26" ht="13.5" customHeight="1"/>
    <row r="27" spans="3:26" ht="18.95" customHeight="1"/>
    <row r="28" spans="3:26" ht="18.95" customHeight="1">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3:26" ht="18.95" customHeight="1">
      <c r="C29" s="1" t="s">
        <v>809</v>
      </c>
    </row>
    <row r="30" spans="3:26" ht="18.95" customHeight="1">
      <c r="D30" s="1" t="s">
        <v>570</v>
      </c>
      <c r="M30" s="1" t="s">
        <v>536</v>
      </c>
      <c r="V30" s="1" t="s">
        <v>113</v>
      </c>
    </row>
    <row r="31" spans="3:26" ht="18.95" customHeight="1">
      <c r="D31" s="1" t="s">
        <v>569</v>
      </c>
      <c r="M31" s="1" t="s">
        <v>2944</v>
      </c>
      <c r="P31" s="1" t="s">
        <v>624</v>
      </c>
      <c r="S31" s="1" t="s">
        <v>623</v>
      </c>
      <c r="V31" s="1" t="s">
        <v>622</v>
      </c>
    </row>
    <row r="32" spans="3:26" ht="18.95" customHeight="1">
      <c r="D32" s="1" t="s">
        <v>568</v>
      </c>
      <c r="M32" s="1" t="s">
        <v>827</v>
      </c>
    </row>
    <row r="33" spans="1:27" ht="18.95" customHeight="1">
      <c r="D33" s="1" t="s">
        <v>567</v>
      </c>
    </row>
    <row r="34" spans="1:27" ht="18.95" customHeight="1"/>
    <row r="35" spans="1:27" ht="18.95" customHeight="1"/>
    <row r="36" spans="1:27" ht="18.95" customHeight="1"/>
    <row r="37" spans="1:27" ht="14.25" customHeight="1"/>
    <row r="38" spans="1:27" ht="20.25" customHeight="1">
      <c r="B38" s="105"/>
      <c r="C38" s="68" t="s">
        <v>820</v>
      </c>
      <c r="D38" s="24"/>
      <c r="E38" s="24"/>
      <c r="F38" s="24"/>
      <c r="G38" s="24"/>
      <c r="H38" s="67"/>
      <c r="I38" s="1509" t="s">
        <v>819</v>
      </c>
      <c r="J38" s="1510"/>
      <c r="K38" s="1510"/>
      <c r="L38" s="1510"/>
      <c r="M38" s="1510"/>
      <c r="N38" s="1510"/>
      <c r="O38" s="1510"/>
      <c r="P38" s="1510"/>
      <c r="Q38" s="1510"/>
      <c r="R38" s="1510"/>
      <c r="S38" s="1510"/>
      <c r="T38" s="1511"/>
      <c r="U38" s="68" t="s">
        <v>818</v>
      </c>
      <c r="V38" s="24"/>
      <c r="W38" s="24"/>
      <c r="X38" s="24"/>
      <c r="Y38" s="24"/>
      <c r="Z38" s="67"/>
    </row>
    <row r="39" spans="1:27" ht="28.5" customHeight="1">
      <c r="B39" s="105"/>
      <c r="C39" s="58"/>
      <c r="D39" s="42"/>
      <c r="E39" s="42"/>
      <c r="F39" s="42"/>
      <c r="G39" s="42"/>
      <c r="H39" s="57"/>
      <c r="I39" s="1531" t="s">
        <v>439</v>
      </c>
      <c r="J39" s="1532"/>
      <c r="K39" s="1532"/>
      <c r="L39" s="1532"/>
      <c r="M39" s="1532"/>
      <c r="N39" s="1532"/>
      <c r="O39" s="1532"/>
      <c r="P39" s="1532"/>
      <c r="Q39" s="1532"/>
      <c r="R39" s="1532"/>
      <c r="S39" s="1532"/>
      <c r="T39" s="1533"/>
      <c r="U39" s="68" t="s">
        <v>2940</v>
      </c>
      <c r="V39" s="24"/>
      <c r="W39" s="24"/>
      <c r="X39" s="24"/>
      <c r="Y39" s="24"/>
      <c r="Z39" s="67"/>
    </row>
    <row r="40" spans="1:27" ht="24" customHeight="1">
      <c r="B40" s="105"/>
      <c r="C40" s="54"/>
      <c r="D40" s="2"/>
      <c r="E40" s="2"/>
      <c r="F40" s="2"/>
      <c r="G40" s="2"/>
      <c r="H40" s="55"/>
      <c r="I40" s="1498"/>
      <c r="J40" s="1499"/>
      <c r="K40" s="1499"/>
      <c r="L40" s="1499"/>
      <c r="M40" s="1499"/>
      <c r="N40" s="1499"/>
      <c r="O40" s="1499"/>
      <c r="P40" s="1499"/>
      <c r="Q40" s="1499"/>
      <c r="R40" s="1499"/>
      <c r="S40" s="1499"/>
      <c r="T40" s="1500"/>
      <c r="U40" s="58" t="s">
        <v>116</v>
      </c>
      <c r="V40" s="42" t="s">
        <v>811</v>
      </c>
      <c r="W40" s="50"/>
      <c r="X40" s="42"/>
      <c r="Y40" s="42"/>
      <c r="Z40" s="109"/>
    </row>
    <row r="41" spans="1:27" ht="24" customHeight="1">
      <c r="B41" s="105"/>
      <c r="C41" s="54"/>
      <c r="D41" s="2"/>
      <c r="E41" s="2"/>
      <c r="F41" s="2"/>
      <c r="G41" s="2"/>
      <c r="H41" s="55"/>
      <c r="I41" s="1498"/>
      <c r="J41" s="1499"/>
      <c r="K41" s="1499"/>
      <c r="L41" s="1499"/>
      <c r="M41" s="1499"/>
      <c r="N41" s="1499"/>
      <c r="O41" s="1499"/>
      <c r="P41" s="1499"/>
      <c r="Q41" s="1499"/>
      <c r="R41" s="1499"/>
      <c r="S41" s="1499"/>
      <c r="T41" s="1500"/>
      <c r="U41" s="54"/>
      <c r="V41" s="2"/>
      <c r="W41" s="2"/>
      <c r="X41" s="2"/>
      <c r="Y41" s="2"/>
      <c r="Z41" s="55" t="s">
        <v>115</v>
      </c>
    </row>
    <row r="42" spans="1:27" ht="33.75" customHeight="1">
      <c r="B42" s="105"/>
      <c r="C42" s="52"/>
      <c r="D42" s="30"/>
      <c r="E42" s="30"/>
      <c r="F42" s="30"/>
      <c r="G42" s="30"/>
      <c r="H42" s="53"/>
      <c r="I42" s="1501"/>
      <c r="J42" s="1502"/>
      <c r="K42" s="1502"/>
      <c r="L42" s="1502"/>
      <c r="M42" s="1502"/>
      <c r="N42" s="1502"/>
      <c r="O42" s="1502"/>
      <c r="P42" s="1502"/>
      <c r="Q42" s="1502"/>
      <c r="R42" s="1502"/>
      <c r="S42" s="1502"/>
      <c r="T42" s="1503"/>
      <c r="U42" s="1501" t="s">
        <v>2481</v>
      </c>
      <c r="V42" s="1502"/>
      <c r="W42" s="1502"/>
      <c r="X42" s="1502"/>
      <c r="Y42" s="1502"/>
      <c r="Z42" s="1503"/>
    </row>
    <row r="43" spans="1:27" ht="21" customHeight="1">
      <c r="C43" s="2"/>
      <c r="D43" s="2"/>
      <c r="E43" s="2"/>
      <c r="F43" s="2"/>
      <c r="G43" s="2"/>
      <c r="H43" s="2"/>
      <c r="I43" s="2"/>
      <c r="J43" s="2"/>
      <c r="K43" s="2"/>
      <c r="L43" s="2"/>
      <c r="M43" s="2"/>
      <c r="N43" s="2"/>
      <c r="O43" s="2"/>
      <c r="P43" s="2"/>
      <c r="Q43" s="2"/>
      <c r="R43" s="2"/>
      <c r="S43" s="2"/>
      <c r="T43" s="2"/>
      <c r="U43" s="2"/>
      <c r="V43" s="2"/>
      <c r="W43" s="2"/>
      <c r="X43" s="2"/>
      <c r="Y43" s="2"/>
      <c r="Z43" s="2"/>
    </row>
    <row r="44" spans="1:27" ht="10.5" customHeight="1">
      <c r="A44" s="2"/>
      <c r="B44" s="2"/>
      <c r="C44" s="2"/>
      <c r="D44" s="2"/>
      <c r="E44" s="114"/>
      <c r="F44" s="114"/>
      <c r="G44" s="2"/>
      <c r="H44" s="2"/>
      <c r="I44" s="2"/>
      <c r="J44" s="2"/>
      <c r="K44" s="2"/>
      <c r="L44" s="2"/>
      <c r="M44" s="2"/>
      <c r="N44" s="2"/>
      <c r="O44" s="2"/>
      <c r="P44" s="2"/>
      <c r="Q44" s="2"/>
      <c r="R44" s="2"/>
      <c r="S44" s="2"/>
      <c r="T44" s="2"/>
      <c r="U44" s="2"/>
      <c r="V44" s="2"/>
      <c r="W44" s="2"/>
      <c r="X44" s="2"/>
      <c r="Y44" s="2"/>
      <c r="Z44" s="2"/>
      <c r="AA44" s="2"/>
    </row>
    <row r="45" spans="1:27" ht="6.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27" ht="15.75" customHeight="1">
      <c r="A46" s="1497" t="s">
        <v>438</v>
      </c>
      <c r="B46" s="1497"/>
      <c r="C46" s="1497"/>
      <c r="D46" s="1497"/>
      <c r="E46" s="1497"/>
      <c r="F46" s="1497"/>
      <c r="G46" s="1497"/>
      <c r="H46" s="1497"/>
      <c r="I46" s="1497"/>
      <c r="J46" s="1497"/>
      <c r="K46" s="1497"/>
      <c r="L46" s="1497"/>
      <c r="M46" s="1497"/>
      <c r="N46" s="1497"/>
      <c r="O46" s="1497"/>
      <c r="P46" s="1497"/>
      <c r="Q46" s="1497"/>
      <c r="R46" s="1497"/>
      <c r="S46" s="1497"/>
      <c r="T46" s="1497"/>
      <c r="U46" s="1497"/>
      <c r="V46" s="1497"/>
      <c r="W46" s="1497"/>
      <c r="X46" s="1497"/>
      <c r="Y46" s="1497"/>
      <c r="Z46" s="1497"/>
      <c r="AA46" s="1497"/>
    </row>
    <row r="47" spans="1:27" ht="15.75" customHeight="1">
      <c r="A47" s="17" t="s">
        <v>826</v>
      </c>
      <c r="B47" s="16" t="s">
        <v>801</v>
      </c>
      <c r="C47" s="16"/>
      <c r="D47" s="16"/>
      <c r="E47" s="16"/>
      <c r="F47" s="16"/>
      <c r="G47" s="16"/>
      <c r="H47" s="50"/>
      <c r="I47" s="50"/>
      <c r="J47" s="16"/>
      <c r="K47" s="16"/>
      <c r="L47" s="16"/>
      <c r="M47" s="16"/>
      <c r="N47" s="16"/>
      <c r="O47" s="16"/>
      <c r="P47" s="16"/>
      <c r="Q47" s="16"/>
      <c r="R47" s="16"/>
      <c r="S47" s="16"/>
      <c r="T47" s="16"/>
      <c r="U47" s="16"/>
      <c r="V47" s="16"/>
      <c r="W47" s="16"/>
      <c r="X47" s="16"/>
      <c r="Y47" s="16"/>
      <c r="Z47" s="16"/>
      <c r="AA47" s="16"/>
    </row>
    <row r="48" spans="1:27" ht="15.75" customHeight="1">
      <c r="A48" s="6"/>
      <c r="B48" s="3" t="s">
        <v>435</v>
      </c>
      <c r="C48" s="3"/>
      <c r="D48" s="3"/>
      <c r="E48" s="3"/>
      <c r="F48" s="3"/>
      <c r="G48" s="3" t="str">
        <f>IF(項目一覧!$C$21=0,"",項目一覧!$C$21&amp;"  ")&amp;IF(項目一覧!$C$5=0,"",項目一覧!$C$5)</f>
        <v xml:space="preserve">  </v>
      </c>
      <c r="J48" s="3"/>
      <c r="K48" s="3"/>
      <c r="L48" s="3"/>
      <c r="M48" s="3"/>
      <c r="N48" s="3"/>
      <c r="O48" s="3"/>
      <c r="P48" s="3"/>
      <c r="Q48" s="3"/>
      <c r="R48" s="3"/>
      <c r="S48" s="3"/>
      <c r="T48" s="3"/>
      <c r="U48" s="3"/>
      <c r="V48" s="3"/>
      <c r="W48" s="3"/>
      <c r="X48" s="3"/>
      <c r="Y48" s="3"/>
      <c r="Z48" s="3"/>
      <c r="AA48" s="3"/>
    </row>
    <row r="49" spans="1:27" ht="15.75" customHeight="1">
      <c r="A49" s="6"/>
      <c r="B49" s="3" t="s">
        <v>412</v>
      </c>
      <c r="C49" s="3"/>
      <c r="D49" s="3"/>
      <c r="E49" s="3"/>
      <c r="F49" s="3"/>
      <c r="G49" s="3" t="str">
        <f>IF(項目一覧!$C$183=0,"",項目一覧!$C$183&amp;"  ")&amp;IF(項目一覧!$C$4=0,"",項目一覧!$C$4)</f>
        <v xml:space="preserve">  </v>
      </c>
      <c r="J49" s="3"/>
      <c r="K49" s="3"/>
      <c r="L49" s="3"/>
      <c r="M49" s="3"/>
      <c r="N49" s="3"/>
      <c r="O49" s="3"/>
      <c r="P49" s="3"/>
      <c r="Q49" s="3"/>
      <c r="R49" s="3"/>
      <c r="S49" s="3"/>
      <c r="T49" s="3"/>
      <c r="U49" s="3"/>
      <c r="V49" s="3"/>
      <c r="W49" s="3"/>
      <c r="X49" s="3"/>
      <c r="Y49" s="3"/>
      <c r="Z49" s="3"/>
      <c r="AA49" s="3"/>
    </row>
    <row r="50" spans="1:27" ht="15.75" customHeight="1">
      <c r="A50" s="6"/>
      <c r="B50" s="3" t="s">
        <v>403</v>
      </c>
      <c r="C50" s="3"/>
      <c r="D50" s="3"/>
      <c r="E50" s="3"/>
      <c r="F50" s="3"/>
      <c r="G50" s="3" t="str">
        <f>IF(項目一覧!$C$6=0,"",項目一覧!$C$6)</f>
        <v/>
      </c>
      <c r="J50" s="3"/>
      <c r="K50" s="3"/>
      <c r="L50" s="3"/>
      <c r="M50" s="3"/>
      <c r="N50" s="3"/>
      <c r="O50" s="3"/>
      <c r="P50" s="3"/>
      <c r="Q50" s="3"/>
      <c r="R50" s="3"/>
      <c r="S50" s="3"/>
      <c r="T50" s="3"/>
      <c r="U50" s="3"/>
      <c r="V50" s="3"/>
      <c r="W50" s="3"/>
      <c r="X50" s="3"/>
      <c r="Y50" s="3"/>
      <c r="Z50" s="3"/>
      <c r="AA50" s="3"/>
    </row>
    <row r="51" spans="1:27" ht="15.75" customHeight="1">
      <c r="A51" s="6"/>
      <c r="B51" s="3" t="s">
        <v>434</v>
      </c>
      <c r="C51" s="3"/>
      <c r="D51" s="3"/>
      <c r="E51" s="3"/>
      <c r="F51" s="3"/>
      <c r="G51" s="3" t="str">
        <f>IF(項目一覧!$C$7=0,"",項目一覧!$C$7)</f>
        <v/>
      </c>
      <c r="J51" s="3"/>
      <c r="K51" s="3"/>
      <c r="L51" s="3"/>
      <c r="M51" s="3"/>
      <c r="N51" s="3"/>
      <c r="O51" s="3"/>
      <c r="P51" s="3"/>
      <c r="Q51" s="3"/>
      <c r="R51" s="3"/>
      <c r="S51" s="3"/>
      <c r="T51" s="3"/>
      <c r="U51" s="3"/>
      <c r="V51" s="3"/>
      <c r="W51" s="3"/>
      <c r="X51" s="3"/>
      <c r="Y51" s="3"/>
      <c r="Z51" s="3"/>
      <c r="AA51" s="3"/>
    </row>
    <row r="52" spans="1:27" ht="15.75" customHeight="1">
      <c r="A52" s="32"/>
      <c r="B52" s="15" t="s">
        <v>401</v>
      </c>
      <c r="C52" s="15"/>
      <c r="D52" s="15"/>
      <c r="E52" s="15"/>
      <c r="F52" s="15"/>
      <c r="G52" s="15" t="str">
        <f>IF(項目一覧!$C$8=0,"",項目一覧!$C$8)</f>
        <v/>
      </c>
      <c r="H52" s="28"/>
      <c r="I52" s="28"/>
      <c r="J52" s="15"/>
      <c r="K52" s="15"/>
      <c r="L52" s="15"/>
      <c r="M52" s="15"/>
      <c r="N52" s="15"/>
      <c r="O52" s="15"/>
      <c r="P52" s="15"/>
      <c r="Q52" s="15"/>
      <c r="R52" s="15"/>
      <c r="S52" s="15"/>
      <c r="T52" s="15"/>
      <c r="U52" s="15"/>
      <c r="V52" s="15"/>
      <c r="W52" s="15"/>
      <c r="X52" s="15"/>
      <c r="Y52" s="15"/>
      <c r="Z52" s="15"/>
      <c r="AA52" s="15"/>
    </row>
    <row r="53" spans="1:27" ht="15.75" customHeight="1">
      <c r="A53" s="6" t="s">
        <v>826</v>
      </c>
      <c r="B53" s="3" t="s">
        <v>433</v>
      </c>
      <c r="C53" s="3"/>
      <c r="D53" s="3"/>
      <c r="E53" s="3"/>
      <c r="F53" s="3"/>
      <c r="G53" s="3"/>
      <c r="J53" s="3"/>
      <c r="K53" s="3"/>
      <c r="L53" s="3"/>
      <c r="M53" s="3"/>
      <c r="N53" s="3"/>
      <c r="O53" s="3"/>
      <c r="P53" s="3"/>
      <c r="Q53" s="3"/>
      <c r="R53" s="3"/>
      <c r="S53" s="3"/>
      <c r="T53" s="3"/>
      <c r="U53" s="3"/>
      <c r="V53" s="3"/>
      <c r="W53" s="3"/>
      <c r="X53" s="3"/>
      <c r="Y53" s="3"/>
      <c r="Z53" s="3"/>
      <c r="AA53" s="3"/>
    </row>
    <row r="54" spans="1:27" ht="15.75" customHeight="1">
      <c r="A54" s="6"/>
      <c r="B54" s="3" t="s">
        <v>413</v>
      </c>
      <c r="C54" s="3"/>
      <c r="D54" s="3"/>
      <c r="E54" s="3"/>
      <c r="F54" s="3"/>
      <c r="G54" s="46" t="str">
        <f>IF(項目一覧!$C$9=0,"","("&amp;項目一覧!$C$9&amp;") 建築士  （"&amp;項目一覧!$C$10&amp;"）登録　第　 "&amp;項目一覧!$C$11&amp;"　号")</f>
        <v>() 建築士  （）登録　第　 　号</v>
      </c>
      <c r="J54" s="3"/>
      <c r="K54" s="3"/>
      <c r="L54" s="3"/>
      <c r="M54" s="3"/>
      <c r="N54" s="3"/>
      <c r="O54" s="3"/>
      <c r="P54" s="3"/>
      <c r="Q54" s="3"/>
      <c r="R54" s="3"/>
      <c r="S54" s="3"/>
      <c r="T54" s="3"/>
      <c r="U54" s="3"/>
      <c r="V54" s="3"/>
      <c r="W54" s="3"/>
      <c r="X54" s="3"/>
      <c r="Y54" s="3"/>
      <c r="Z54" s="3"/>
      <c r="AA54" s="3"/>
    </row>
    <row r="55" spans="1:27" ht="15.75" customHeight="1">
      <c r="A55" s="6"/>
      <c r="B55" s="3" t="s">
        <v>412</v>
      </c>
      <c r="C55" s="3"/>
      <c r="D55" s="3"/>
      <c r="E55" s="3"/>
      <c r="F55" s="3"/>
      <c r="G55" s="3" t="str">
        <f>IF(項目一覧!$C$12=0,"",項目一覧!$C$12)</f>
        <v/>
      </c>
      <c r="J55" s="3"/>
      <c r="K55" s="3"/>
      <c r="L55" s="3"/>
      <c r="M55" s="3"/>
      <c r="N55" s="3"/>
      <c r="O55" s="3"/>
      <c r="P55" s="3"/>
      <c r="Q55" s="3"/>
      <c r="R55" s="3"/>
      <c r="S55" s="3"/>
      <c r="T55" s="3"/>
      <c r="U55" s="3"/>
      <c r="V55" s="3"/>
      <c r="W55" s="3"/>
      <c r="X55" s="3"/>
      <c r="Y55" s="3"/>
      <c r="Z55" s="3"/>
      <c r="AA55" s="3"/>
    </row>
    <row r="56" spans="1:27" ht="15.75" customHeight="1">
      <c r="A56" s="6"/>
      <c r="B56" s="3" t="s">
        <v>411</v>
      </c>
      <c r="C56" s="3"/>
      <c r="D56" s="3"/>
      <c r="E56" s="3"/>
      <c r="F56" s="3"/>
      <c r="G56" s="46" t="str">
        <f>IF(項目一覧!$C$9=0,"","("&amp;項目一覧!$C$9&amp;") 建築士事務所  （"&amp;項目一覧!$C$10&amp;"）知事登録　第　 "&amp;項目一覧!$C$11&amp;"　号")</f>
        <v>() 建築士事務所  （）知事登録　第　 　号</v>
      </c>
      <c r="J56" s="3"/>
      <c r="K56" s="3"/>
      <c r="L56" s="3"/>
      <c r="M56" s="3"/>
      <c r="N56" s="3"/>
      <c r="O56" s="3"/>
      <c r="P56" s="3"/>
      <c r="Q56" s="3"/>
      <c r="R56" s="3"/>
      <c r="S56" s="3"/>
      <c r="T56" s="3"/>
      <c r="U56" s="3"/>
      <c r="V56" s="3"/>
      <c r="W56" s="3"/>
      <c r="X56" s="3"/>
      <c r="Y56" s="3"/>
      <c r="Z56" s="3"/>
      <c r="AA56" s="3"/>
    </row>
    <row r="57" spans="1:27" ht="15.75" customHeight="1">
      <c r="A57" s="6"/>
      <c r="B57" s="3"/>
      <c r="C57" s="3"/>
      <c r="D57" s="3"/>
      <c r="E57" s="3"/>
      <c r="F57" s="3"/>
      <c r="G57" s="3" t="str">
        <f>IF(項目一覧!$C$16=0,"",項目一覧!$C$16)</f>
        <v/>
      </c>
      <c r="J57" s="3"/>
      <c r="K57" s="3"/>
      <c r="L57" s="3"/>
      <c r="M57" s="3"/>
      <c r="N57" s="3"/>
      <c r="O57" s="3"/>
      <c r="P57" s="3"/>
      <c r="Q57" s="3"/>
      <c r="R57" s="3"/>
      <c r="S57" s="3"/>
      <c r="T57" s="3"/>
      <c r="U57" s="3"/>
      <c r="V57" s="3"/>
      <c r="W57" s="3"/>
      <c r="X57" s="3"/>
      <c r="Y57" s="3"/>
      <c r="Z57" s="3"/>
      <c r="AA57" s="3"/>
    </row>
    <row r="58" spans="1:27" ht="15.75" customHeight="1">
      <c r="A58" s="6"/>
      <c r="B58" s="3" t="s">
        <v>410</v>
      </c>
      <c r="C58" s="3"/>
      <c r="D58" s="3"/>
      <c r="E58" s="3"/>
      <c r="F58" s="3"/>
      <c r="G58" s="3" t="str">
        <f>IF(項目一覧!$C$17=0,"",項目一覧!$C$17)</f>
        <v/>
      </c>
      <c r="J58" s="3"/>
      <c r="K58" s="3"/>
      <c r="L58" s="3"/>
      <c r="M58" s="3"/>
      <c r="N58" s="3"/>
      <c r="O58" s="3"/>
      <c r="P58" s="3"/>
      <c r="Q58" s="3"/>
      <c r="R58" s="3"/>
      <c r="S58" s="3"/>
      <c r="T58" s="3"/>
      <c r="U58" s="3"/>
      <c r="V58" s="3"/>
      <c r="W58" s="3"/>
      <c r="X58" s="3"/>
      <c r="Y58" s="3"/>
      <c r="Z58" s="3"/>
      <c r="AA58" s="3"/>
    </row>
    <row r="59" spans="1:27" ht="15.75" customHeight="1">
      <c r="A59" s="6"/>
      <c r="B59" s="3" t="s">
        <v>409</v>
      </c>
      <c r="C59" s="3"/>
      <c r="D59" s="3"/>
      <c r="E59" s="3"/>
      <c r="F59" s="3"/>
      <c r="G59" s="3" t="str">
        <f>IF(項目一覧!$C$18=0,"",項目一覧!$C$18)</f>
        <v/>
      </c>
      <c r="J59" s="3"/>
      <c r="K59" s="3"/>
      <c r="L59" s="3"/>
      <c r="M59" s="3"/>
      <c r="N59" s="3"/>
      <c r="O59" s="3"/>
      <c r="P59" s="3"/>
      <c r="Q59" s="3"/>
      <c r="R59" s="3"/>
      <c r="S59" s="3"/>
      <c r="T59" s="3"/>
      <c r="U59" s="3"/>
      <c r="V59" s="3"/>
      <c r="W59" s="3"/>
      <c r="X59" s="3"/>
      <c r="Y59" s="3"/>
      <c r="Z59" s="3"/>
      <c r="AA59" s="3"/>
    </row>
    <row r="60" spans="1:27" ht="15.75" customHeight="1">
      <c r="A60" s="32"/>
      <c r="B60" s="15" t="s">
        <v>408</v>
      </c>
      <c r="C60" s="15"/>
      <c r="D60" s="15"/>
      <c r="E60" s="15"/>
      <c r="F60" s="15"/>
      <c r="G60" s="15" t="str">
        <f>IF(項目一覧!$C$19=0,"",項目一覧!$C$19)</f>
        <v/>
      </c>
      <c r="H60" s="28"/>
      <c r="I60" s="28"/>
      <c r="J60" s="15"/>
      <c r="K60" s="15"/>
      <c r="L60" s="15"/>
      <c r="M60" s="15"/>
      <c r="N60" s="15"/>
      <c r="O60" s="15"/>
      <c r="P60" s="15"/>
      <c r="Q60" s="15"/>
      <c r="R60" s="15"/>
      <c r="S60" s="15"/>
      <c r="T60" s="15"/>
      <c r="U60" s="15"/>
      <c r="V60" s="15"/>
      <c r="W60" s="15"/>
      <c r="X60" s="15"/>
      <c r="Y60" s="15"/>
      <c r="Z60" s="15"/>
      <c r="AA60" s="15"/>
    </row>
    <row r="61" spans="1:27" ht="15.75" customHeight="1">
      <c r="A61" s="6" t="s">
        <v>826</v>
      </c>
      <c r="B61" s="3" t="s">
        <v>432</v>
      </c>
      <c r="C61" s="3"/>
      <c r="D61" s="3"/>
      <c r="E61" s="3"/>
      <c r="F61" s="3"/>
      <c r="G61" s="3"/>
      <c r="J61" s="3"/>
      <c r="K61" s="3"/>
      <c r="L61" s="3"/>
      <c r="M61" s="3"/>
      <c r="N61" s="3"/>
      <c r="O61" s="3"/>
      <c r="P61" s="3"/>
      <c r="Q61" s="3"/>
      <c r="R61" s="3"/>
      <c r="S61" s="3"/>
      <c r="T61" s="3"/>
      <c r="U61" s="3"/>
      <c r="V61" s="3"/>
      <c r="W61" s="3"/>
      <c r="X61" s="3"/>
      <c r="Y61" s="3"/>
      <c r="Z61" s="3"/>
      <c r="AA61" s="3"/>
    </row>
    <row r="62" spans="1:27" ht="18" customHeight="1">
      <c r="A62" s="6"/>
      <c r="B62" s="3" t="s">
        <v>431</v>
      </c>
      <c r="C62" s="3"/>
      <c r="D62" s="3"/>
      <c r="E62" s="3"/>
      <c r="F62" s="3"/>
      <c r="G62" s="3"/>
      <c r="H62" s="3"/>
      <c r="I62" s="3"/>
      <c r="J62" s="3"/>
      <c r="K62" s="3"/>
      <c r="L62" s="3"/>
      <c r="M62" s="3"/>
      <c r="N62" s="3"/>
      <c r="O62" s="3"/>
      <c r="P62" s="3"/>
      <c r="Q62" s="3"/>
      <c r="R62" s="3"/>
      <c r="S62" s="3"/>
      <c r="T62" s="3"/>
      <c r="U62" s="3"/>
      <c r="V62" s="3"/>
      <c r="W62" s="3"/>
      <c r="X62" s="3"/>
      <c r="Y62" s="3"/>
      <c r="Z62" s="3"/>
      <c r="AA62" s="3"/>
    </row>
    <row r="63" spans="1:27" ht="15.75" customHeight="1">
      <c r="A63" s="6"/>
      <c r="B63" s="3" t="s">
        <v>413</v>
      </c>
      <c r="C63" s="3"/>
      <c r="D63" s="3"/>
      <c r="E63" s="3"/>
      <c r="F63" s="3"/>
      <c r="G63" s="46" t="str">
        <f>IF(項目一覧!$C$22=0,"","("&amp;項目一覧!$C$22&amp;") 建築士  （"&amp;項目一覧!$C$23&amp;"）登録　第　 "&amp;項目一覧!$C$24&amp;"　号")</f>
        <v>() 建築士  （）登録　第　 　号</v>
      </c>
      <c r="J63" s="3"/>
      <c r="K63" s="3"/>
      <c r="L63" s="3"/>
      <c r="M63" s="3"/>
      <c r="N63" s="3"/>
      <c r="O63" s="3"/>
      <c r="P63" s="3"/>
      <c r="Q63" s="3"/>
      <c r="R63" s="3"/>
      <c r="S63" s="3"/>
      <c r="T63" s="3"/>
      <c r="U63" s="3"/>
      <c r="V63" s="3"/>
      <c r="W63" s="3"/>
      <c r="X63" s="3"/>
      <c r="Y63" s="3"/>
      <c r="Z63" s="3"/>
      <c r="AA63" s="3"/>
    </row>
    <row r="64" spans="1:27" ht="15.75" customHeight="1">
      <c r="A64" s="6"/>
      <c r="B64" s="3" t="s">
        <v>412</v>
      </c>
      <c r="C64" s="3"/>
      <c r="D64" s="3"/>
      <c r="E64" s="3"/>
      <c r="F64" s="3"/>
      <c r="G64" s="3" t="str">
        <f>IF(項目一覧!$C$25=0,"",項目一覧!$C$25)</f>
        <v/>
      </c>
      <c r="J64" s="3"/>
      <c r="K64" s="3"/>
      <c r="L64" s="3"/>
      <c r="M64" s="3"/>
      <c r="N64" s="3"/>
      <c r="O64" s="3"/>
      <c r="P64" s="3"/>
      <c r="Q64" s="3"/>
      <c r="R64" s="3"/>
      <c r="S64" s="3"/>
      <c r="T64" s="3"/>
      <c r="U64" s="3"/>
      <c r="V64" s="3"/>
      <c r="W64" s="3"/>
      <c r="X64" s="3"/>
      <c r="Y64" s="3"/>
      <c r="Z64" s="3"/>
      <c r="AA64" s="3"/>
    </row>
    <row r="65" spans="1:27" ht="15.75" customHeight="1">
      <c r="A65" s="7"/>
      <c r="B65" s="3" t="s">
        <v>411</v>
      </c>
      <c r="C65" s="3"/>
      <c r="D65" s="3"/>
      <c r="E65" s="3"/>
      <c r="F65" s="3"/>
      <c r="G65" s="187" t="str">
        <f>IF(項目一覧!$C$27=0,"","("&amp;項目一覧!$C$27&amp;") 建築士事務所  （"&amp;項目一覧!$C$28&amp;"）知事登録　第　 "&amp;項目一覧!$C$29&amp;"　号")</f>
        <v>() 建築士事務所  （）知事登録　第　 　号</v>
      </c>
    </row>
    <row r="66" spans="1:27" ht="15.75" customHeight="1">
      <c r="A66" s="7"/>
      <c r="B66" s="3"/>
      <c r="C66" s="3"/>
      <c r="D66" s="3"/>
      <c r="E66" s="3"/>
      <c r="F66" s="3"/>
      <c r="G66" s="3" t="str">
        <f>IF(項目一覧!$C$30=0,"",項目一覧!$C$30)</f>
        <v/>
      </c>
      <c r="J66" s="3"/>
      <c r="K66" s="3"/>
      <c r="L66" s="3"/>
      <c r="M66" s="3"/>
      <c r="N66" s="3"/>
      <c r="O66" s="3"/>
      <c r="P66" s="3"/>
      <c r="Q66" s="3"/>
      <c r="R66" s="3"/>
      <c r="S66" s="3"/>
      <c r="T66" s="3"/>
      <c r="U66" s="3"/>
      <c r="V66" s="3"/>
      <c r="W66" s="3"/>
      <c r="X66" s="3"/>
      <c r="Y66" s="3"/>
      <c r="Z66" s="3"/>
      <c r="AA66" s="3"/>
    </row>
    <row r="67" spans="1:27" ht="15.75" customHeight="1">
      <c r="A67" s="7"/>
      <c r="B67" s="3" t="s">
        <v>410</v>
      </c>
      <c r="C67" s="3"/>
      <c r="D67" s="3"/>
      <c r="E67" s="3"/>
      <c r="F67" s="3"/>
      <c r="G67" s="3" t="str">
        <f>IF(項目一覧!$C$31=0,"",項目一覧!$C$31)</f>
        <v/>
      </c>
      <c r="J67" s="3"/>
      <c r="K67" s="3"/>
      <c r="L67" s="3"/>
      <c r="M67" s="3"/>
      <c r="N67" s="3"/>
      <c r="O67" s="3"/>
      <c r="P67" s="3"/>
      <c r="Q67" s="3"/>
      <c r="R67" s="3"/>
      <c r="S67" s="3"/>
      <c r="T67" s="3"/>
      <c r="U67" s="3"/>
      <c r="V67" s="3"/>
      <c r="W67" s="3"/>
      <c r="X67" s="3"/>
      <c r="Y67" s="3"/>
      <c r="Z67" s="3"/>
      <c r="AA67" s="3"/>
    </row>
    <row r="68" spans="1:27" ht="15.75" customHeight="1">
      <c r="A68" s="7"/>
      <c r="B68" s="3" t="s">
        <v>409</v>
      </c>
      <c r="C68" s="3"/>
      <c r="D68" s="3"/>
      <c r="E68" s="3"/>
      <c r="F68" s="3"/>
      <c r="G68" s="3" t="str">
        <f>IF(項目一覧!$C$32=0,"",項目一覧!$C$32)</f>
        <v/>
      </c>
      <c r="J68" s="3"/>
      <c r="K68" s="3"/>
      <c r="L68" s="3"/>
      <c r="M68" s="3"/>
      <c r="N68" s="3"/>
      <c r="O68" s="3"/>
      <c r="P68" s="3"/>
      <c r="Q68" s="3"/>
      <c r="R68" s="3"/>
      <c r="S68" s="3"/>
      <c r="T68" s="3"/>
      <c r="U68" s="3"/>
      <c r="V68" s="3"/>
      <c r="W68" s="3"/>
      <c r="X68" s="3"/>
      <c r="Y68" s="3"/>
      <c r="Z68" s="3"/>
      <c r="AA68" s="3"/>
    </row>
    <row r="69" spans="1:27" ht="15.75" customHeight="1">
      <c r="A69" s="7"/>
      <c r="B69" s="3" t="s">
        <v>408</v>
      </c>
      <c r="C69" s="3"/>
      <c r="D69" s="3"/>
      <c r="E69" s="3"/>
      <c r="F69" s="3"/>
      <c r="G69" s="3" t="str">
        <f>IF(項目一覧!$C$33=0,"",項目一覧!$C$33)</f>
        <v/>
      </c>
      <c r="J69" s="3"/>
      <c r="K69" s="3"/>
      <c r="L69" s="3"/>
      <c r="M69" s="3"/>
      <c r="N69" s="3"/>
      <c r="O69" s="3"/>
      <c r="P69" s="3"/>
      <c r="Q69" s="3"/>
      <c r="R69" s="3"/>
      <c r="S69" s="3"/>
      <c r="T69" s="3"/>
      <c r="U69" s="3"/>
      <c r="V69" s="3"/>
      <c r="W69" s="3"/>
      <c r="X69" s="3"/>
      <c r="Y69" s="3"/>
      <c r="Z69" s="3"/>
      <c r="AA69" s="3"/>
    </row>
    <row r="70" spans="1:27" ht="18" customHeight="1">
      <c r="A70" s="7"/>
      <c r="B70" s="34" t="s">
        <v>743</v>
      </c>
      <c r="C70" s="3"/>
      <c r="D70" s="3"/>
      <c r="E70" s="3"/>
      <c r="F70" s="3"/>
      <c r="G70" s="1491" t="str">
        <f>IF(項目一覧!$C$35=0,"",項目一覧!$C$35)</f>
        <v/>
      </c>
      <c r="H70" s="1491"/>
      <c r="I70" s="1491"/>
      <c r="J70" s="1491"/>
      <c r="K70" s="1491"/>
      <c r="L70" s="1491"/>
      <c r="M70" s="1491"/>
      <c r="N70" s="1491"/>
      <c r="O70" s="1491"/>
      <c r="P70" s="1491"/>
      <c r="Q70" s="1491"/>
      <c r="R70" s="1491"/>
      <c r="S70" s="1491"/>
      <c r="T70" s="1491"/>
      <c r="U70" s="1491"/>
      <c r="V70" s="1491"/>
      <c r="W70" s="1491"/>
      <c r="X70" s="1491"/>
      <c r="Y70" s="1491"/>
      <c r="Z70" s="1491"/>
      <c r="AA70" s="1491"/>
    </row>
    <row r="71" spans="1:27" ht="9.75" customHeight="1">
      <c r="A71" s="7"/>
      <c r="B71" s="34"/>
      <c r="C71" s="3"/>
      <c r="D71" s="3"/>
      <c r="E71" s="3"/>
      <c r="F71" s="3"/>
      <c r="G71" s="1491"/>
      <c r="H71" s="1491"/>
      <c r="I71" s="1491"/>
      <c r="J71" s="1491"/>
      <c r="K71" s="1491"/>
      <c r="L71" s="1491"/>
      <c r="M71" s="1491"/>
      <c r="N71" s="1491"/>
      <c r="O71" s="1491"/>
      <c r="P71" s="1491"/>
      <c r="Q71" s="1491"/>
      <c r="R71" s="1491"/>
      <c r="S71" s="1491"/>
      <c r="T71" s="1491"/>
      <c r="U71" s="1491"/>
      <c r="V71" s="1491"/>
      <c r="W71" s="1491"/>
      <c r="X71" s="1491"/>
      <c r="Y71" s="1491"/>
      <c r="Z71" s="1491"/>
      <c r="AA71" s="1491"/>
    </row>
    <row r="72" spans="1:27" ht="18" customHeight="1">
      <c r="A72" s="6"/>
      <c r="B72" s="3" t="s">
        <v>430</v>
      </c>
      <c r="C72" s="3"/>
      <c r="D72" s="3"/>
      <c r="E72" s="3"/>
      <c r="F72" s="3"/>
      <c r="G72" s="3"/>
      <c r="H72" s="3"/>
      <c r="I72" s="3"/>
      <c r="J72" s="3"/>
      <c r="K72" s="3"/>
      <c r="L72" s="3"/>
      <c r="M72" s="3"/>
      <c r="N72" s="3"/>
      <c r="O72" s="3"/>
      <c r="P72" s="3"/>
      <c r="Q72" s="3"/>
      <c r="R72" s="3"/>
      <c r="S72" s="3"/>
      <c r="T72" s="3"/>
      <c r="U72" s="3"/>
      <c r="V72" s="3"/>
      <c r="W72" s="3"/>
      <c r="X72" s="3"/>
      <c r="Y72" s="3"/>
      <c r="Z72" s="3"/>
      <c r="AA72" s="3"/>
    </row>
    <row r="73" spans="1:27" ht="18" customHeight="1">
      <c r="A73" s="6"/>
      <c r="B73" s="3" t="s">
        <v>413</v>
      </c>
      <c r="C73" s="3"/>
      <c r="D73" s="3"/>
      <c r="E73" s="3"/>
      <c r="F73" s="3"/>
      <c r="G73" s="46" t="str">
        <f>IF(項目一覧!$C$189=0,"","("&amp;項目一覧!$C$189&amp;") 建築士  （"&amp;項目一覧!$C$190&amp;"）登録　第　 "&amp;項目一覧!$C$191&amp;"　号")</f>
        <v>() 建築士  （）登録　第　 　号</v>
      </c>
      <c r="J73" s="3"/>
      <c r="K73" s="3"/>
      <c r="L73" s="3"/>
      <c r="M73" s="3"/>
      <c r="N73" s="3"/>
      <c r="O73" s="3"/>
      <c r="P73" s="3"/>
      <c r="Q73" s="3"/>
      <c r="R73" s="3"/>
      <c r="S73" s="3"/>
      <c r="T73" s="3"/>
      <c r="U73" s="3"/>
      <c r="V73" s="3"/>
      <c r="W73" s="3"/>
      <c r="X73" s="3"/>
      <c r="Y73" s="3"/>
      <c r="Z73" s="3"/>
      <c r="AA73" s="3"/>
    </row>
    <row r="74" spans="1:27" ht="18" customHeight="1">
      <c r="A74" s="6"/>
      <c r="B74" s="3" t="s">
        <v>412</v>
      </c>
      <c r="C74" s="3"/>
      <c r="D74" s="3"/>
      <c r="E74" s="3"/>
      <c r="F74" s="3"/>
      <c r="G74" s="3" t="str">
        <f>IF(項目一覧!$C$192=0,"",項目一覧!$C$192)</f>
        <v/>
      </c>
      <c r="J74" s="3"/>
      <c r="K74" s="3"/>
      <c r="L74" s="3"/>
      <c r="M74" s="3"/>
      <c r="N74" s="3"/>
      <c r="O74" s="3"/>
      <c r="P74" s="3"/>
      <c r="Q74" s="3"/>
      <c r="R74" s="3"/>
      <c r="S74" s="3"/>
      <c r="T74" s="3"/>
      <c r="U74" s="3"/>
      <c r="V74" s="3"/>
      <c r="W74" s="3"/>
      <c r="X74" s="3"/>
      <c r="Y74" s="3"/>
      <c r="Z74" s="3"/>
      <c r="AA74" s="3"/>
    </row>
    <row r="75" spans="1:27" ht="18" customHeight="1">
      <c r="A75" s="7"/>
      <c r="B75" s="3" t="s">
        <v>411</v>
      </c>
      <c r="C75" s="3"/>
      <c r="D75" s="3"/>
      <c r="E75" s="3"/>
      <c r="F75" s="3"/>
      <c r="G75" s="3" t="str">
        <f>IF(項目一覧!$C$194=0,"","("&amp;項目一覧!$C$194&amp;") 建築士事務所  （"&amp;項目一覧!$C$195&amp;"）知事登録　第　 "&amp;項目一覧!$C$196&amp;"　号")</f>
        <v>() 建築士事務所  （）知事登録　第　 　号</v>
      </c>
      <c r="H75" s="187"/>
    </row>
    <row r="76" spans="1:27" ht="18" customHeight="1">
      <c r="A76" s="7"/>
      <c r="B76" s="3"/>
      <c r="C76" s="3"/>
      <c r="D76" s="3"/>
      <c r="E76" s="3"/>
      <c r="F76" s="3"/>
      <c r="G76" s="3" t="str">
        <f>IF(項目一覧!$C$197=0,"",項目一覧!$C$197)</f>
        <v/>
      </c>
      <c r="J76" s="3"/>
      <c r="K76" s="3"/>
      <c r="L76" s="3"/>
      <c r="M76" s="3"/>
      <c r="N76" s="3"/>
      <c r="O76" s="3"/>
      <c r="P76" s="3"/>
      <c r="Q76" s="3"/>
      <c r="R76" s="3"/>
      <c r="S76" s="3"/>
      <c r="T76" s="3"/>
      <c r="U76" s="3"/>
      <c r="V76" s="3"/>
      <c r="W76" s="3"/>
      <c r="X76" s="3"/>
      <c r="Y76" s="3"/>
      <c r="Z76" s="3"/>
      <c r="AA76" s="3"/>
    </row>
    <row r="77" spans="1:27" ht="18" customHeight="1">
      <c r="A77" s="7"/>
      <c r="B77" s="3" t="s">
        <v>410</v>
      </c>
      <c r="C77" s="3"/>
      <c r="D77" s="3"/>
      <c r="E77" s="3"/>
      <c r="F77" s="3"/>
      <c r="G77" s="3" t="str">
        <f>IF(項目一覧!$C$198=0,"",項目一覧!$C$198)</f>
        <v/>
      </c>
      <c r="J77" s="3"/>
      <c r="K77" s="3"/>
      <c r="L77" s="3"/>
      <c r="M77" s="3"/>
      <c r="N77" s="3"/>
      <c r="O77" s="3"/>
      <c r="P77" s="3"/>
      <c r="Q77" s="3"/>
      <c r="R77" s="3"/>
      <c r="S77" s="3"/>
      <c r="T77" s="3"/>
      <c r="U77" s="3"/>
      <c r="V77" s="3"/>
      <c r="W77" s="3"/>
      <c r="X77" s="3"/>
      <c r="Y77" s="3"/>
      <c r="Z77" s="3"/>
      <c r="AA77" s="3"/>
    </row>
    <row r="78" spans="1:27" ht="18" customHeight="1">
      <c r="A78" s="7"/>
      <c r="B78" s="3" t="s">
        <v>409</v>
      </c>
      <c r="C78" s="3"/>
      <c r="D78" s="3"/>
      <c r="E78" s="3"/>
      <c r="F78" s="3"/>
      <c r="G78" s="1797" t="str">
        <f>IF(項目一覧!$C$199=0,"",項目一覧!$C$199)</f>
        <v/>
      </c>
      <c r="H78" s="1798"/>
      <c r="I78" s="1798"/>
      <c r="J78" s="1798"/>
      <c r="K78" s="1798"/>
      <c r="L78" s="1798"/>
      <c r="M78" s="1798"/>
      <c r="N78" s="1798"/>
      <c r="O78" s="1798"/>
      <c r="P78" s="1798"/>
      <c r="Q78" s="1798"/>
      <c r="R78" s="1798"/>
      <c r="S78" s="1798"/>
      <c r="T78" s="1798"/>
      <c r="U78" s="1798"/>
      <c r="V78" s="1798"/>
      <c r="W78" s="1798"/>
      <c r="X78" s="1798"/>
      <c r="Y78" s="1798"/>
      <c r="Z78" s="1798"/>
      <c r="AA78" s="1798"/>
    </row>
    <row r="79" spans="1:27" ht="18" customHeight="1">
      <c r="A79" s="7"/>
      <c r="B79" s="3" t="s">
        <v>408</v>
      </c>
      <c r="C79" s="3"/>
      <c r="D79" s="3"/>
      <c r="E79" s="3"/>
      <c r="F79" s="3"/>
      <c r="G79" s="3" t="str">
        <f>IF(項目一覧!$C$200=0,"",項目一覧!$C$200)</f>
        <v/>
      </c>
      <c r="J79" s="3"/>
      <c r="K79" s="3"/>
      <c r="L79" s="3"/>
      <c r="M79" s="3"/>
      <c r="N79" s="3"/>
      <c r="O79" s="3"/>
      <c r="P79" s="3"/>
      <c r="Q79" s="3"/>
      <c r="R79" s="3"/>
      <c r="S79" s="3"/>
      <c r="T79" s="3"/>
      <c r="U79" s="3"/>
      <c r="V79" s="3"/>
      <c r="W79" s="3"/>
      <c r="X79" s="3"/>
      <c r="Y79" s="3"/>
      <c r="Z79" s="3"/>
      <c r="AA79" s="3"/>
    </row>
    <row r="80" spans="1:27" ht="18" customHeight="1">
      <c r="A80" s="7"/>
      <c r="B80" s="34" t="s">
        <v>743</v>
      </c>
      <c r="C80" s="3"/>
      <c r="D80" s="3"/>
      <c r="E80" s="3"/>
      <c r="F80" s="3"/>
      <c r="G80" s="1491" t="str">
        <f>IF(項目一覧!$C$202=0,"",項目一覧!$C$202)</f>
        <v/>
      </c>
      <c r="H80" s="1491"/>
      <c r="I80" s="1491"/>
      <c r="J80" s="1491"/>
      <c r="K80" s="1491"/>
      <c r="L80" s="1491"/>
      <c r="M80" s="1491"/>
      <c r="N80" s="1491"/>
      <c r="O80" s="1491"/>
      <c r="P80" s="1491"/>
      <c r="Q80" s="1491"/>
      <c r="R80" s="1491"/>
      <c r="S80" s="1491"/>
      <c r="T80" s="1491"/>
      <c r="U80" s="1491"/>
      <c r="V80" s="1491"/>
      <c r="W80" s="1491"/>
      <c r="X80" s="1491"/>
      <c r="Y80" s="1491"/>
      <c r="Z80" s="1491"/>
      <c r="AA80" s="1491"/>
    </row>
    <row r="81" spans="1:27" ht="9.75" customHeight="1">
      <c r="A81" s="6"/>
      <c r="B81" s="3"/>
      <c r="C81" s="3"/>
      <c r="D81" s="3"/>
      <c r="E81" s="3"/>
      <c r="F81" s="3"/>
      <c r="G81" s="1491"/>
      <c r="H81" s="1491"/>
      <c r="I81" s="1491"/>
      <c r="J81" s="1491"/>
      <c r="K81" s="1491"/>
      <c r="L81" s="1491"/>
      <c r="M81" s="1491"/>
      <c r="N81" s="1491"/>
      <c r="O81" s="1491"/>
      <c r="P81" s="1491"/>
      <c r="Q81" s="1491"/>
      <c r="R81" s="1491"/>
      <c r="S81" s="1491"/>
      <c r="T81" s="1491"/>
      <c r="U81" s="1491"/>
      <c r="V81" s="1491"/>
      <c r="W81" s="1491"/>
      <c r="X81" s="1491"/>
      <c r="Y81" s="1491"/>
      <c r="Z81" s="1491"/>
      <c r="AA81" s="1491"/>
    </row>
    <row r="82" spans="1:27" ht="18" customHeight="1">
      <c r="A82" s="6"/>
      <c r="B82" s="3" t="s">
        <v>413</v>
      </c>
      <c r="C82" s="3"/>
      <c r="D82" s="3"/>
      <c r="E82" s="3"/>
      <c r="F82" s="3"/>
      <c r="G82" s="46" t="str">
        <f>IF(項目一覧!$C$203=0,"","("&amp;項目一覧!$C$203&amp;") 建築士  （"&amp;項目一覧!$C$204&amp;"）登録　第　 "&amp;項目一覧!$C$205&amp;"　号")</f>
        <v>() 建築士  （）登録　第　 　号</v>
      </c>
      <c r="J82" s="3"/>
      <c r="K82" s="3"/>
      <c r="L82" s="3"/>
      <c r="M82" s="3"/>
      <c r="N82" s="3"/>
      <c r="O82" s="3"/>
      <c r="P82" s="3"/>
      <c r="Q82" s="3"/>
      <c r="R82" s="3"/>
      <c r="S82" s="3"/>
      <c r="T82" s="3"/>
      <c r="U82" s="3"/>
      <c r="V82" s="3"/>
      <c r="W82" s="3"/>
      <c r="X82" s="3"/>
      <c r="Y82" s="3"/>
      <c r="Z82" s="3"/>
      <c r="AA82" s="3"/>
    </row>
    <row r="83" spans="1:27" ht="18" customHeight="1">
      <c r="A83" s="6"/>
      <c r="B83" s="3" t="s">
        <v>412</v>
      </c>
      <c r="C83" s="3"/>
      <c r="D83" s="3"/>
      <c r="E83" s="3"/>
      <c r="F83" s="3"/>
      <c r="G83" s="3" t="str">
        <f>IF(項目一覧!$C$206=0,"",項目一覧!$C$206)</f>
        <v/>
      </c>
      <c r="J83" s="3"/>
      <c r="K83" s="3"/>
      <c r="L83" s="3"/>
      <c r="M83" s="3"/>
      <c r="N83" s="3"/>
      <c r="O83" s="3"/>
      <c r="P83" s="3"/>
      <c r="Q83" s="3"/>
      <c r="R83" s="3"/>
      <c r="S83" s="3"/>
      <c r="T83" s="3"/>
      <c r="U83" s="3"/>
      <c r="V83" s="3"/>
      <c r="W83" s="3"/>
      <c r="X83" s="3"/>
      <c r="Y83" s="3"/>
      <c r="Z83" s="3"/>
      <c r="AA83" s="3"/>
    </row>
    <row r="84" spans="1:27" ht="18" customHeight="1">
      <c r="A84" s="7"/>
      <c r="B84" s="3" t="s">
        <v>411</v>
      </c>
      <c r="C84" s="3"/>
      <c r="D84" s="3"/>
      <c r="E84" s="3"/>
      <c r="F84" s="3"/>
      <c r="G84" s="187" t="str">
        <f>IF(項目一覧!$C$208=0,"","("&amp;項目一覧!$C$208&amp;") 建築士事務所  （"&amp;項目一覧!$C$209&amp;"）知事登録　第　 "&amp;項目一覧!$C$210&amp;"　号")</f>
        <v>() 建築士事務所  （）知事登録　第　 　号</v>
      </c>
    </row>
    <row r="85" spans="1:27" ht="18" customHeight="1">
      <c r="A85" s="7"/>
      <c r="B85" s="3"/>
      <c r="C85" s="3"/>
      <c r="D85" s="3"/>
      <c r="E85" s="3"/>
      <c r="F85" s="3"/>
      <c r="G85" s="3" t="str">
        <f>IF(項目一覧!$C$211=0,"",項目一覧!$C$211)</f>
        <v/>
      </c>
      <c r="J85" s="3"/>
      <c r="K85" s="3"/>
      <c r="L85" s="3"/>
      <c r="M85" s="3"/>
      <c r="N85" s="3"/>
      <c r="O85" s="3"/>
      <c r="P85" s="3"/>
      <c r="Q85" s="3"/>
      <c r="R85" s="3"/>
      <c r="S85" s="3"/>
      <c r="T85" s="3"/>
      <c r="U85" s="3"/>
      <c r="V85" s="3"/>
      <c r="W85" s="3"/>
      <c r="X85" s="3"/>
      <c r="Y85" s="3"/>
      <c r="Z85" s="3"/>
      <c r="AA85" s="3"/>
    </row>
    <row r="86" spans="1:27" ht="18" customHeight="1">
      <c r="A86" s="7"/>
      <c r="B86" s="3" t="s">
        <v>410</v>
      </c>
      <c r="C86" s="3"/>
      <c r="D86" s="3"/>
      <c r="E86" s="3"/>
      <c r="F86" s="3"/>
      <c r="G86" s="3" t="str">
        <f>IF(項目一覧!$C$212=0,"",項目一覧!$C$212)</f>
        <v/>
      </c>
      <c r="J86" s="3"/>
      <c r="K86" s="3"/>
      <c r="L86" s="3"/>
      <c r="M86" s="3"/>
      <c r="N86" s="3"/>
      <c r="O86" s="3"/>
      <c r="P86" s="3"/>
      <c r="Q86" s="3"/>
      <c r="R86" s="3"/>
      <c r="S86" s="3"/>
      <c r="T86" s="3"/>
      <c r="U86" s="3"/>
      <c r="V86" s="3"/>
      <c r="W86" s="3"/>
      <c r="X86" s="3"/>
      <c r="Y86" s="3"/>
      <c r="Z86" s="3"/>
      <c r="AA86" s="3"/>
    </row>
    <row r="87" spans="1:27" ht="18" customHeight="1">
      <c r="A87" s="7"/>
      <c r="B87" s="3" t="s">
        <v>409</v>
      </c>
      <c r="C87" s="3"/>
      <c r="D87" s="3"/>
      <c r="E87" s="3"/>
      <c r="F87" s="3"/>
      <c r="G87" s="1797" t="str">
        <f>IF(項目一覧!$C$213=0,"",項目一覧!$C$213)</f>
        <v/>
      </c>
      <c r="H87" s="1798"/>
      <c r="I87" s="1798"/>
      <c r="J87" s="1798"/>
      <c r="K87" s="1798"/>
      <c r="L87" s="1798"/>
      <c r="M87" s="1798"/>
      <c r="N87" s="1798"/>
      <c r="O87" s="1798"/>
      <c r="P87" s="1798"/>
      <c r="Q87" s="1798"/>
      <c r="R87" s="1798"/>
      <c r="S87" s="1798"/>
      <c r="T87" s="1798"/>
      <c r="U87" s="1798"/>
      <c r="V87" s="1798"/>
      <c r="W87" s="1798"/>
      <c r="X87" s="1798"/>
      <c r="Y87" s="1798"/>
      <c r="Z87" s="1798"/>
      <c r="AA87" s="1798"/>
    </row>
    <row r="88" spans="1:27" ht="18" customHeight="1">
      <c r="A88" s="7"/>
      <c r="B88" s="3" t="s">
        <v>408</v>
      </c>
      <c r="C88" s="3"/>
      <c r="D88" s="3"/>
      <c r="E88" s="3"/>
      <c r="F88" s="3"/>
      <c r="G88" s="3" t="str">
        <f>IF(項目一覧!$C$214=0,"",項目一覧!$C$214)</f>
        <v/>
      </c>
      <c r="J88" s="3"/>
      <c r="K88" s="3"/>
      <c r="L88" s="3"/>
      <c r="M88" s="3"/>
      <c r="N88" s="3"/>
      <c r="O88" s="3"/>
      <c r="P88" s="3"/>
      <c r="Q88" s="3"/>
      <c r="R88" s="3"/>
      <c r="S88" s="3"/>
      <c r="T88" s="3"/>
      <c r="U88" s="3"/>
      <c r="V88" s="3"/>
      <c r="W88" s="3"/>
      <c r="X88" s="3"/>
      <c r="Y88" s="3"/>
      <c r="Z88" s="3"/>
      <c r="AA88" s="3"/>
    </row>
    <row r="89" spans="1:27" ht="18" customHeight="1">
      <c r="A89" s="7"/>
      <c r="B89" s="34" t="s">
        <v>743</v>
      </c>
      <c r="C89" s="3"/>
      <c r="D89" s="3"/>
      <c r="E89" s="3"/>
      <c r="F89" s="3"/>
      <c r="G89" s="1491" t="str">
        <f>IF(項目一覧!$C$216=0,"",項目一覧!$C$216)</f>
        <v/>
      </c>
      <c r="H89" s="1491"/>
      <c r="I89" s="1491"/>
      <c r="J89" s="1491"/>
      <c r="K89" s="1491"/>
      <c r="L89" s="1491"/>
      <c r="M89" s="1491"/>
      <c r="N89" s="1491"/>
      <c r="O89" s="1491"/>
      <c r="P89" s="1491"/>
      <c r="Q89" s="1491"/>
      <c r="R89" s="1491"/>
      <c r="S89" s="1491"/>
      <c r="T89" s="1491"/>
      <c r="U89" s="1491"/>
      <c r="V89" s="1491"/>
      <c r="W89" s="1491"/>
      <c r="X89" s="1491"/>
      <c r="Y89" s="1491"/>
      <c r="Z89" s="1491"/>
      <c r="AA89" s="1491"/>
    </row>
    <row r="90" spans="1:27" ht="8.25" customHeight="1">
      <c r="A90" s="6"/>
      <c r="B90" s="3"/>
      <c r="C90" s="3"/>
      <c r="D90" s="3"/>
      <c r="E90" s="3"/>
      <c r="F90" s="3"/>
      <c r="G90" s="1491"/>
      <c r="H90" s="1491"/>
      <c r="I90" s="1491"/>
      <c r="J90" s="1491"/>
      <c r="K90" s="1491"/>
      <c r="L90" s="1491"/>
      <c r="M90" s="1491"/>
      <c r="N90" s="1491"/>
      <c r="O90" s="1491"/>
      <c r="P90" s="1491"/>
      <c r="Q90" s="1491"/>
      <c r="R90" s="1491"/>
      <c r="S90" s="1491"/>
      <c r="T90" s="1491"/>
      <c r="U90" s="1491"/>
      <c r="V90" s="1491"/>
      <c r="W90" s="1491"/>
      <c r="X90" s="1491"/>
      <c r="Y90" s="1491"/>
      <c r="Z90" s="1491"/>
      <c r="AA90" s="1491"/>
    </row>
    <row r="91" spans="1:27" ht="18" customHeight="1">
      <c r="A91" s="6"/>
      <c r="B91" s="3" t="s">
        <v>413</v>
      </c>
      <c r="C91" s="3"/>
      <c r="D91" s="3"/>
      <c r="E91" s="3"/>
      <c r="F91" s="3"/>
      <c r="G91" s="46" t="str">
        <f>IF(項目一覧!$C$217=0,"","("&amp;項目一覧!$C$217&amp;") 建築士  （"&amp;項目一覧!$C$218&amp;"）登録　第　 "&amp;項目一覧!$C$219&amp;"　号")</f>
        <v>() 建築士  （）登録　第　 　号</v>
      </c>
      <c r="J91" s="3"/>
      <c r="K91" s="3"/>
      <c r="L91" s="3"/>
      <c r="M91" s="3"/>
      <c r="N91" s="3"/>
      <c r="O91" s="3"/>
      <c r="P91" s="3"/>
      <c r="Q91" s="3"/>
      <c r="R91" s="3"/>
      <c r="S91" s="3"/>
      <c r="T91" s="3"/>
      <c r="U91" s="3"/>
      <c r="V91" s="3"/>
      <c r="W91" s="3"/>
      <c r="X91" s="3"/>
      <c r="Y91" s="3"/>
      <c r="Z91" s="3"/>
      <c r="AA91" s="3"/>
    </row>
    <row r="92" spans="1:27" ht="18" customHeight="1">
      <c r="A92" s="6"/>
      <c r="B92" s="3" t="s">
        <v>412</v>
      </c>
      <c r="C92" s="3"/>
      <c r="D92" s="3"/>
      <c r="E92" s="3"/>
      <c r="F92" s="3"/>
      <c r="G92" s="3" t="str">
        <f>IF(項目一覧!$C$220=0,"",項目一覧!$C$220)</f>
        <v/>
      </c>
      <c r="J92" s="3"/>
      <c r="K92" s="3"/>
      <c r="L92" s="3"/>
      <c r="M92" s="3"/>
      <c r="N92" s="3"/>
      <c r="O92" s="3"/>
      <c r="P92" s="3"/>
      <c r="Q92" s="3"/>
      <c r="R92" s="3"/>
      <c r="S92" s="3"/>
      <c r="T92" s="3"/>
      <c r="U92" s="3"/>
      <c r="V92" s="3"/>
      <c r="W92" s="3"/>
      <c r="X92" s="3"/>
      <c r="Y92" s="3"/>
      <c r="Z92" s="3"/>
      <c r="AA92" s="3"/>
    </row>
    <row r="93" spans="1:27" ht="18" customHeight="1">
      <c r="A93" s="7"/>
      <c r="B93" s="3" t="s">
        <v>411</v>
      </c>
      <c r="C93" s="3"/>
      <c r="D93" s="3"/>
      <c r="E93" s="3"/>
      <c r="F93" s="3"/>
      <c r="G93" s="187" t="str">
        <f>IF(項目一覧!$C$222=0,"","("&amp;項目一覧!$C$222&amp;") 建築士事務所  （"&amp;項目一覧!$C$223&amp;"）知事登録　第　 "&amp;項目一覧!$C$224&amp;"　号")</f>
        <v>() 建築士事務所  （）知事登録　第　 　号</v>
      </c>
    </row>
    <row r="94" spans="1:27" ht="18" customHeight="1">
      <c r="A94" s="7"/>
      <c r="B94" s="3"/>
      <c r="C94" s="3"/>
      <c r="D94" s="3"/>
      <c r="E94" s="3"/>
      <c r="F94" s="3"/>
      <c r="G94" s="3" t="str">
        <f>IF(項目一覧!$C$225=0,"",項目一覧!$C$225)</f>
        <v/>
      </c>
      <c r="J94" s="3"/>
      <c r="K94" s="3"/>
      <c r="L94" s="3"/>
      <c r="M94" s="3"/>
      <c r="N94" s="3"/>
      <c r="O94" s="3"/>
      <c r="P94" s="3"/>
      <c r="Q94" s="3"/>
      <c r="R94" s="3"/>
      <c r="S94" s="3"/>
      <c r="T94" s="3"/>
      <c r="U94" s="3"/>
      <c r="V94" s="3"/>
      <c r="W94" s="3"/>
      <c r="X94" s="3"/>
      <c r="Y94" s="3"/>
      <c r="Z94" s="3"/>
      <c r="AA94" s="3"/>
    </row>
    <row r="95" spans="1:27" ht="18" customHeight="1">
      <c r="A95" s="7"/>
      <c r="B95" s="3" t="s">
        <v>410</v>
      </c>
      <c r="C95" s="3"/>
      <c r="D95" s="3"/>
      <c r="E95" s="3"/>
      <c r="F95" s="3"/>
      <c r="G95" s="3" t="str">
        <f>IF(項目一覧!$C$226=0,"",項目一覧!$C$226)</f>
        <v/>
      </c>
      <c r="J95" s="3"/>
      <c r="K95" s="3"/>
      <c r="L95" s="3"/>
      <c r="M95" s="3"/>
      <c r="N95" s="3"/>
      <c r="O95" s="3"/>
      <c r="P95" s="3"/>
      <c r="Q95" s="3"/>
      <c r="R95" s="3"/>
      <c r="S95" s="3"/>
      <c r="T95" s="3"/>
      <c r="U95" s="3"/>
      <c r="V95" s="3"/>
      <c r="W95" s="3"/>
      <c r="X95" s="3"/>
      <c r="Y95" s="3"/>
      <c r="Z95" s="3"/>
      <c r="AA95" s="3"/>
    </row>
    <row r="96" spans="1:27" ht="18" customHeight="1">
      <c r="A96" s="7"/>
      <c r="B96" s="3" t="s">
        <v>409</v>
      </c>
      <c r="C96" s="3"/>
      <c r="D96" s="3"/>
      <c r="E96" s="3"/>
      <c r="F96" s="3"/>
      <c r="G96" s="1797" t="str">
        <f>IF(項目一覧!$C$227=0,"",項目一覧!$C$227)</f>
        <v/>
      </c>
      <c r="H96" s="1798"/>
      <c r="I96" s="1798"/>
      <c r="J96" s="1798"/>
      <c r="K96" s="1798"/>
      <c r="L96" s="1798"/>
      <c r="M96" s="1798"/>
      <c r="N96" s="1798"/>
      <c r="O96" s="1798"/>
      <c r="P96" s="1798"/>
      <c r="Q96" s="1798"/>
      <c r="R96" s="1798"/>
      <c r="S96" s="1798"/>
      <c r="T96" s="1798"/>
      <c r="U96" s="1798"/>
      <c r="V96" s="1798"/>
      <c r="W96" s="1798"/>
      <c r="X96" s="1798"/>
      <c r="Y96" s="1798"/>
      <c r="Z96" s="1798"/>
      <c r="AA96" s="1798"/>
    </row>
    <row r="97" spans="1:29" ht="18" customHeight="1">
      <c r="A97" s="7"/>
      <c r="B97" s="3" t="s">
        <v>408</v>
      </c>
      <c r="C97" s="3"/>
      <c r="D97" s="3"/>
      <c r="E97" s="3"/>
      <c r="F97" s="3"/>
      <c r="G97" s="3" t="str">
        <f>IF(項目一覧!$C$228=0,"",項目一覧!$C$228)</f>
        <v/>
      </c>
      <c r="J97" s="3"/>
      <c r="K97" s="3"/>
      <c r="L97" s="3"/>
      <c r="M97" s="3"/>
      <c r="N97" s="3"/>
      <c r="O97" s="3"/>
      <c r="P97" s="3"/>
      <c r="Q97" s="3"/>
      <c r="R97" s="3"/>
      <c r="S97" s="3"/>
      <c r="T97" s="3"/>
      <c r="U97" s="3"/>
      <c r="V97" s="3"/>
      <c r="W97" s="3"/>
      <c r="X97" s="3"/>
      <c r="Y97" s="3"/>
      <c r="Z97" s="3"/>
      <c r="AA97" s="3"/>
    </row>
    <row r="98" spans="1:29" ht="18" customHeight="1">
      <c r="A98" s="7"/>
      <c r="B98" s="34" t="s">
        <v>743</v>
      </c>
      <c r="C98" s="3"/>
      <c r="D98" s="3"/>
      <c r="E98" s="3"/>
      <c r="F98" s="3"/>
      <c r="G98" s="1491" t="str">
        <f>IF(項目一覧!$C$230=0,"",項目一覧!$C$230)</f>
        <v/>
      </c>
      <c r="H98" s="1491"/>
      <c r="I98" s="1491"/>
      <c r="J98" s="1491"/>
      <c r="K98" s="1491"/>
      <c r="L98" s="1491"/>
      <c r="M98" s="1491"/>
      <c r="N98" s="1491"/>
      <c r="O98" s="1491"/>
      <c r="P98" s="1491"/>
      <c r="Q98" s="1491"/>
      <c r="R98" s="1491"/>
      <c r="S98" s="1491"/>
      <c r="T98" s="1491"/>
      <c r="U98" s="1491"/>
      <c r="V98" s="1491"/>
      <c r="W98" s="1491"/>
      <c r="X98" s="1491"/>
      <c r="Y98" s="1491"/>
      <c r="Z98" s="1491"/>
      <c r="AA98" s="1491"/>
    </row>
    <row r="99" spans="1:29" ht="15.75" customHeight="1">
      <c r="A99" s="31"/>
      <c r="B99" s="15"/>
      <c r="C99" s="15"/>
      <c r="D99" s="15"/>
      <c r="E99" s="15"/>
      <c r="F99" s="15"/>
      <c r="G99" s="1492"/>
      <c r="H99" s="1492"/>
      <c r="I99" s="1492"/>
      <c r="J99" s="1492"/>
      <c r="K99" s="1492"/>
      <c r="L99" s="1492"/>
      <c r="M99" s="1492"/>
      <c r="N99" s="1492"/>
      <c r="O99" s="1492"/>
      <c r="P99" s="1492"/>
      <c r="Q99" s="1492"/>
      <c r="R99" s="1492"/>
      <c r="S99" s="1492"/>
      <c r="T99" s="1492"/>
      <c r="U99" s="1492"/>
      <c r="V99" s="1492"/>
      <c r="W99" s="1492"/>
      <c r="X99" s="1492"/>
      <c r="Y99" s="1492"/>
      <c r="Z99" s="1492"/>
      <c r="AA99" s="1492"/>
    </row>
    <row r="100" spans="1:29" ht="15.75" customHeight="1">
      <c r="A100" s="17" t="s">
        <v>826</v>
      </c>
      <c r="B100" s="16" t="s">
        <v>742</v>
      </c>
      <c r="C100" s="16"/>
      <c r="D100" s="16"/>
      <c r="E100" s="16"/>
      <c r="F100" s="16"/>
      <c r="G100" s="16"/>
      <c r="H100" s="50"/>
      <c r="I100" s="50"/>
      <c r="J100" s="16"/>
      <c r="K100" s="16"/>
      <c r="L100" s="16"/>
      <c r="M100" s="16"/>
      <c r="N100" s="16"/>
      <c r="O100" s="16"/>
      <c r="P100" s="16"/>
      <c r="Q100" s="16"/>
      <c r="R100" s="16"/>
      <c r="S100" s="16"/>
      <c r="T100" s="16"/>
      <c r="U100" s="16"/>
      <c r="V100" s="16"/>
      <c r="W100" s="16"/>
      <c r="X100" s="16"/>
      <c r="Y100" s="16"/>
      <c r="Z100" s="16"/>
      <c r="AA100" s="16"/>
    </row>
    <row r="101" spans="1:29" ht="15.75" customHeight="1">
      <c r="A101" s="7"/>
      <c r="B101" s="3" t="s">
        <v>405</v>
      </c>
      <c r="C101" s="3"/>
      <c r="D101" s="3"/>
      <c r="E101" s="3"/>
      <c r="F101" s="3"/>
      <c r="G101" s="3" t="str">
        <f>IF(項目一覧!$C$55=0,"",項目一覧!$C$55)</f>
        <v/>
      </c>
      <c r="J101" s="3"/>
      <c r="K101" s="3"/>
      <c r="L101" s="3"/>
      <c r="M101" s="3"/>
      <c r="N101" s="3"/>
      <c r="O101" s="3"/>
      <c r="P101" s="3"/>
      <c r="Q101" s="3"/>
      <c r="R101" s="3"/>
      <c r="S101" s="3"/>
      <c r="T101" s="3"/>
      <c r="U101" s="3"/>
      <c r="V101" s="3"/>
      <c r="W101" s="3"/>
      <c r="X101" s="3"/>
      <c r="Y101" s="3"/>
      <c r="Z101" s="3"/>
      <c r="AA101" s="3"/>
    </row>
    <row r="102" spans="1:29" ht="15.75" customHeight="1">
      <c r="A102" s="7"/>
      <c r="B102" s="3" t="s">
        <v>404</v>
      </c>
      <c r="C102" s="3"/>
      <c r="D102" s="3"/>
      <c r="E102" s="3"/>
      <c r="F102" s="3"/>
      <c r="G102" s="187" t="str">
        <f>IF(項目一覧!$C$56=0,"","建設業の許可   ("&amp;項目一覧!$C$56&amp;")  第  （"&amp;項目一覧!$C$57&amp;"）　　 "&amp;項目一覧!$C$58&amp;"　号")</f>
        <v>建設業の許可   ()  第  （）　　 　号</v>
      </c>
      <c r="J102" s="3"/>
      <c r="K102" s="3"/>
      <c r="L102" s="3"/>
      <c r="M102" s="3"/>
      <c r="N102" s="3"/>
      <c r="O102" s="3"/>
      <c r="P102" s="3"/>
      <c r="Q102" s="3"/>
      <c r="R102" s="3"/>
      <c r="S102" s="3"/>
      <c r="T102" s="3"/>
      <c r="U102" s="3"/>
      <c r="V102" s="3"/>
      <c r="W102" s="3"/>
      <c r="X102" s="3"/>
      <c r="Y102" s="3"/>
      <c r="Z102" s="3"/>
      <c r="AA102" s="3"/>
    </row>
    <row r="103" spans="1:29" ht="15.75" customHeight="1">
      <c r="A103" s="7"/>
      <c r="B103" s="3"/>
      <c r="C103" s="3"/>
      <c r="D103" s="3"/>
      <c r="E103" s="3"/>
      <c r="F103" s="3"/>
      <c r="G103" s="3" t="str">
        <f>IF(項目一覧!$C$59=0,"",項目一覧!$C$59)</f>
        <v/>
      </c>
      <c r="J103" s="3"/>
      <c r="K103" s="3"/>
      <c r="L103" s="3"/>
      <c r="M103" s="3"/>
      <c r="N103" s="3"/>
      <c r="O103" s="3"/>
      <c r="P103" s="3"/>
      <c r="Q103" s="3"/>
      <c r="R103" s="3"/>
      <c r="S103" s="3"/>
      <c r="T103" s="3"/>
      <c r="U103" s="3"/>
      <c r="V103" s="3"/>
      <c r="W103" s="3"/>
      <c r="X103" s="3"/>
      <c r="Y103" s="3"/>
      <c r="Z103" s="3"/>
      <c r="AA103" s="3"/>
    </row>
    <row r="104" spans="1:29" ht="15.75" customHeight="1">
      <c r="A104" s="7"/>
      <c r="B104" s="3" t="s">
        <v>403</v>
      </c>
      <c r="C104" s="3"/>
      <c r="D104" s="3"/>
      <c r="E104" s="3"/>
      <c r="F104" s="3"/>
      <c r="G104" s="3" t="str">
        <f>IF(項目一覧!$C$60=0,"",項目一覧!$C$60)</f>
        <v/>
      </c>
      <c r="J104" s="3"/>
      <c r="K104" s="3"/>
      <c r="L104" s="3"/>
      <c r="M104" s="3"/>
      <c r="N104" s="3"/>
      <c r="O104" s="3"/>
      <c r="P104" s="3"/>
      <c r="Q104" s="3"/>
      <c r="R104" s="3"/>
      <c r="S104" s="3"/>
      <c r="T104" s="3"/>
      <c r="U104" s="3"/>
      <c r="V104" s="3"/>
      <c r="W104" s="3"/>
      <c r="X104" s="3"/>
      <c r="Y104" s="3"/>
      <c r="Z104" s="3"/>
      <c r="AA104" s="3"/>
    </row>
    <row r="105" spans="1:29" ht="15.75" customHeight="1">
      <c r="A105" s="7"/>
      <c r="B105" s="3" t="s">
        <v>402</v>
      </c>
      <c r="C105" s="3"/>
      <c r="D105" s="3"/>
      <c r="E105" s="3"/>
      <c r="F105" s="3"/>
      <c r="G105" s="3" t="str">
        <f>IF(項目一覧!$C$61=0,"",項目一覧!$C$61)</f>
        <v/>
      </c>
      <c r="J105" s="3"/>
      <c r="K105" s="3"/>
      <c r="L105" s="3"/>
      <c r="M105" s="3"/>
      <c r="N105" s="3"/>
      <c r="O105" s="3"/>
      <c r="P105" s="3"/>
      <c r="Q105" s="3"/>
      <c r="R105" s="3"/>
      <c r="S105" s="3"/>
      <c r="T105" s="3"/>
      <c r="U105" s="3"/>
      <c r="V105" s="3"/>
      <c r="W105" s="3"/>
      <c r="X105" s="3"/>
      <c r="Y105" s="3"/>
      <c r="Z105" s="3"/>
      <c r="AA105" s="3"/>
    </row>
    <row r="106" spans="1:29" ht="15.75" customHeight="1">
      <c r="A106" s="15"/>
      <c r="B106" s="15" t="s">
        <v>401</v>
      </c>
      <c r="C106" s="15"/>
      <c r="D106" s="15"/>
      <c r="E106" s="15"/>
      <c r="F106" s="15"/>
      <c r="G106" s="15" t="str">
        <f>IF(項目一覧!$C$62=0,"",項目一覧!$C$62)</f>
        <v/>
      </c>
      <c r="H106" s="28"/>
      <c r="I106" s="28"/>
      <c r="J106" s="15"/>
      <c r="K106" s="15"/>
      <c r="L106" s="15"/>
      <c r="M106" s="15"/>
      <c r="N106" s="15"/>
      <c r="O106" s="15"/>
      <c r="P106" s="15"/>
      <c r="Q106" s="15"/>
      <c r="R106" s="15"/>
      <c r="S106" s="15"/>
      <c r="T106" s="15"/>
      <c r="U106" s="15"/>
      <c r="V106" s="15"/>
      <c r="W106" s="15"/>
      <c r="X106" s="15"/>
      <c r="Y106" s="15"/>
      <c r="Z106" s="15"/>
      <c r="AA106" s="15"/>
    </row>
    <row r="107" spans="1:29" s="84" customFormat="1" ht="15.75" customHeight="1">
      <c r="A107" s="186" t="s">
        <v>104</v>
      </c>
      <c r="B107" s="37" t="s">
        <v>825</v>
      </c>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C107" s="1"/>
    </row>
    <row r="108" spans="1:29" s="84" customFormat="1" ht="15.75" customHeight="1">
      <c r="A108" s="205"/>
      <c r="B108" s="37" t="s">
        <v>799</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85"/>
      <c r="AC108" s="1"/>
    </row>
    <row r="109" spans="1:29" s="84" customFormat="1" ht="15.75" customHeight="1">
      <c r="A109" s="205"/>
      <c r="B109" s="37" t="s">
        <v>798</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85"/>
      <c r="AC109" s="1"/>
    </row>
    <row r="110" spans="1:29" s="84" customFormat="1" ht="15.75" customHeight="1">
      <c r="A110" s="205"/>
      <c r="B110" s="37" t="s">
        <v>797</v>
      </c>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85"/>
      <c r="AC110" s="1"/>
    </row>
    <row r="111" spans="1:29" s="84" customFormat="1" ht="15.75" customHeight="1">
      <c r="A111" s="210"/>
      <c r="B111" s="37" t="s">
        <v>796</v>
      </c>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85"/>
      <c r="AC111" s="1"/>
    </row>
    <row r="112" spans="1:29" s="84" customFormat="1" ht="15.75" customHeight="1">
      <c r="A112" s="186" t="s">
        <v>104</v>
      </c>
      <c r="B112" s="89" t="s">
        <v>814</v>
      </c>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C112" s="1"/>
    </row>
    <row r="113" spans="1:29" s="84" customFormat="1" ht="15.75" customHeight="1">
      <c r="A113" s="205"/>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C113" s="1"/>
    </row>
    <row r="114" spans="1:29" s="84" customFormat="1" ht="15.75" customHeight="1">
      <c r="A114" s="205"/>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C114" s="1"/>
    </row>
    <row r="115" spans="1:29" s="84" customFormat="1" ht="15.75" customHeight="1">
      <c r="A115" s="205"/>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C115" s="1"/>
    </row>
    <row r="116" spans="1:29" s="84" customFormat="1" ht="15.75" customHeight="1">
      <c r="A116" s="37"/>
      <c r="B116" s="37"/>
      <c r="C116" s="37"/>
      <c r="D116" s="37"/>
      <c r="E116" s="37"/>
      <c r="F116" s="37"/>
      <c r="G116" s="186"/>
      <c r="H116" s="37"/>
      <c r="I116" s="37"/>
      <c r="J116" s="37"/>
      <c r="K116" s="186"/>
      <c r="L116" s="37"/>
      <c r="M116" s="37"/>
      <c r="N116" s="37"/>
      <c r="O116" s="186"/>
      <c r="P116" s="37"/>
      <c r="Q116" s="37"/>
      <c r="R116" s="37"/>
      <c r="S116" s="186"/>
      <c r="T116" s="37"/>
      <c r="U116" s="37"/>
      <c r="V116" s="37"/>
      <c r="W116" s="37"/>
      <c r="X116" s="37"/>
      <c r="Y116" s="37"/>
      <c r="Z116" s="37"/>
      <c r="AA116" s="37"/>
      <c r="AC116" s="1"/>
    </row>
    <row r="117" spans="1:29" s="84" customFormat="1" ht="15.75" customHeight="1">
      <c r="A117" s="37"/>
      <c r="B117" s="37"/>
      <c r="C117" s="37"/>
      <c r="D117" s="37"/>
      <c r="E117" s="37"/>
      <c r="F117" s="37"/>
      <c r="G117" s="37"/>
      <c r="H117" s="186"/>
      <c r="I117" s="37"/>
      <c r="J117" s="37"/>
      <c r="K117" s="37"/>
      <c r="L117" s="186"/>
      <c r="M117" s="37"/>
      <c r="N117" s="37"/>
      <c r="O117" s="37"/>
      <c r="P117" s="186"/>
      <c r="Q117" s="37"/>
      <c r="R117" s="37"/>
      <c r="S117" s="37"/>
      <c r="T117" s="186"/>
      <c r="U117" s="37"/>
      <c r="V117" s="37"/>
      <c r="W117" s="37"/>
      <c r="X117" s="37"/>
      <c r="Y117" s="37"/>
      <c r="Z117" s="37"/>
      <c r="AA117" s="37"/>
      <c r="AC117" s="1"/>
    </row>
    <row r="118" spans="1:29" s="84" customFormat="1" ht="15.75" customHeight="1">
      <c r="A118" s="204"/>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C118" s="1"/>
    </row>
    <row r="119" spans="1:29" s="84" customFormat="1" ht="18" customHeight="1">
      <c r="A119" s="198" t="s">
        <v>104</v>
      </c>
      <c r="B119" s="89" t="s">
        <v>787</v>
      </c>
      <c r="C119" s="197"/>
      <c r="D119" s="197"/>
      <c r="E119" s="197"/>
      <c r="F119" s="197"/>
      <c r="G119" s="197"/>
      <c r="H119" s="197"/>
      <c r="I119" s="197"/>
      <c r="J119" s="202"/>
      <c r="K119" s="201" t="s">
        <v>2930</v>
      </c>
      <c r="L119" s="200"/>
      <c r="M119" s="200"/>
      <c r="N119" s="200"/>
      <c r="O119" s="200"/>
      <c r="P119" s="200"/>
      <c r="Q119" s="202"/>
      <c r="R119" s="197"/>
      <c r="S119" s="197"/>
      <c r="T119" s="197"/>
      <c r="U119" s="197"/>
      <c r="V119" s="197"/>
      <c r="W119" s="197"/>
      <c r="X119" s="197"/>
      <c r="Y119" s="197"/>
      <c r="Z119" s="197"/>
      <c r="AA119" s="197"/>
      <c r="AC119" s="1"/>
    </row>
    <row r="120" spans="1:29" s="84" customFormat="1" ht="18" customHeight="1">
      <c r="A120" s="203" t="s">
        <v>104</v>
      </c>
      <c r="B120" s="201" t="s">
        <v>786</v>
      </c>
      <c r="C120" s="202"/>
      <c r="D120" s="202"/>
      <c r="E120" s="202"/>
      <c r="F120" s="202"/>
      <c r="G120" s="202"/>
      <c r="H120" s="202"/>
      <c r="I120" s="199"/>
      <c r="J120" s="199"/>
      <c r="K120" s="201" t="s">
        <v>2930</v>
      </c>
      <c r="L120" s="200"/>
      <c r="M120" s="200"/>
      <c r="N120" s="200"/>
      <c r="O120" s="200"/>
      <c r="P120" s="200"/>
      <c r="Q120" s="199"/>
      <c r="R120" s="199"/>
      <c r="S120" s="199"/>
      <c r="T120" s="199"/>
      <c r="U120" s="199"/>
      <c r="V120" s="199"/>
      <c r="W120" s="199"/>
      <c r="X120" s="199"/>
      <c r="Y120" s="199"/>
      <c r="Z120" s="199"/>
      <c r="AA120" s="199"/>
      <c r="AC120" s="1"/>
    </row>
    <row r="121" spans="1:29" s="84" customFormat="1" ht="15.75" customHeight="1">
      <c r="A121" s="186" t="s">
        <v>104</v>
      </c>
      <c r="B121" s="37" t="s">
        <v>824</v>
      </c>
      <c r="C121" s="91"/>
      <c r="D121" s="91"/>
      <c r="E121" s="91"/>
      <c r="F121" s="91"/>
      <c r="G121" s="91"/>
      <c r="H121" s="91"/>
      <c r="Q121" s="85"/>
      <c r="R121" s="85" t="s">
        <v>823</v>
      </c>
      <c r="S121" s="85"/>
      <c r="T121" s="85"/>
      <c r="U121" s="85"/>
      <c r="V121" s="85"/>
      <c r="AC121" s="1"/>
    </row>
    <row r="122" spans="1:29" s="84" customFormat="1" ht="15.75" customHeight="1">
      <c r="A122" s="186"/>
      <c r="B122" s="37"/>
      <c r="C122" s="37"/>
      <c r="D122" s="37" t="s">
        <v>781</v>
      </c>
      <c r="E122" s="37"/>
      <c r="F122" s="37"/>
      <c r="G122" s="37"/>
      <c r="H122" s="37" t="s">
        <v>2930</v>
      </c>
      <c r="I122" s="85"/>
      <c r="J122" s="85"/>
      <c r="K122" s="85"/>
      <c r="L122" s="85"/>
      <c r="M122" s="85"/>
      <c r="N122" s="85"/>
      <c r="O122" s="85" t="s">
        <v>73</v>
      </c>
      <c r="P122" s="1815"/>
      <c r="Q122" s="1815"/>
      <c r="R122" s="1815"/>
      <c r="S122" s="1815"/>
      <c r="T122" s="1815"/>
      <c r="U122" s="1815"/>
      <c r="V122" s="1815"/>
      <c r="W122" s="1815"/>
      <c r="X122" s="85" t="s">
        <v>105</v>
      </c>
      <c r="Y122" s="85"/>
      <c r="AC122" s="1"/>
    </row>
    <row r="123" spans="1:29" s="84" customFormat="1" ht="15.75" customHeight="1">
      <c r="A123" s="186"/>
      <c r="B123" s="37"/>
      <c r="C123" s="37"/>
      <c r="D123" s="37" t="s">
        <v>781</v>
      </c>
      <c r="E123" s="37"/>
      <c r="F123" s="37"/>
      <c r="G123" s="37"/>
      <c r="H123" s="37" t="s">
        <v>2930</v>
      </c>
      <c r="I123" s="85"/>
      <c r="J123" s="85"/>
      <c r="K123" s="85"/>
      <c r="L123" s="85"/>
      <c r="M123" s="85"/>
      <c r="N123" s="85"/>
      <c r="O123" s="85" t="s">
        <v>73</v>
      </c>
      <c r="P123" s="1814"/>
      <c r="Q123" s="1814"/>
      <c r="R123" s="1814"/>
      <c r="S123" s="1814"/>
      <c r="T123" s="1814"/>
      <c r="U123" s="1814"/>
      <c r="V123" s="1814"/>
      <c r="W123" s="1814"/>
      <c r="X123" s="85" t="s">
        <v>105</v>
      </c>
      <c r="Y123" s="85"/>
      <c r="AC123" s="1"/>
    </row>
    <row r="124" spans="1:29" s="84" customFormat="1" ht="15.75" customHeight="1">
      <c r="A124" s="198" t="s">
        <v>104</v>
      </c>
      <c r="B124" s="89" t="s">
        <v>780</v>
      </c>
      <c r="C124" s="197"/>
      <c r="D124" s="197"/>
      <c r="E124" s="197"/>
      <c r="F124" s="197"/>
      <c r="G124" s="197"/>
      <c r="H124" s="197"/>
      <c r="I124" s="196"/>
      <c r="J124" s="196"/>
      <c r="K124" s="196"/>
      <c r="L124" s="196"/>
      <c r="M124" s="196"/>
      <c r="N124" s="196"/>
      <c r="O124" s="196"/>
      <c r="P124" s="196"/>
      <c r="Q124" s="196"/>
      <c r="R124" s="196"/>
      <c r="S124" s="196"/>
      <c r="T124" s="196"/>
      <c r="U124" s="196"/>
      <c r="V124" s="196"/>
      <c r="W124" s="196"/>
      <c r="X124" s="196"/>
      <c r="Y124" s="196"/>
      <c r="Z124" s="196"/>
      <c r="AA124" s="196"/>
      <c r="AC124" s="1"/>
    </row>
    <row r="125" spans="1:29" s="84" customFormat="1" ht="15.75" customHeight="1">
      <c r="AC125" s="1"/>
    </row>
    <row r="126" spans="1:29" s="84" customFormat="1" ht="15.75" customHeight="1">
      <c r="AC126" s="1"/>
    </row>
  </sheetData>
  <mergeCells count="14">
    <mergeCell ref="P123:W123"/>
    <mergeCell ref="P122:W122"/>
    <mergeCell ref="G98:AA99"/>
    <mergeCell ref="I38:T38"/>
    <mergeCell ref="A46:AA46"/>
    <mergeCell ref="G96:AA96"/>
    <mergeCell ref="G89:AA90"/>
    <mergeCell ref="U42:Z42"/>
    <mergeCell ref="B15:N16"/>
    <mergeCell ref="G70:AA71"/>
    <mergeCell ref="G78:AA78"/>
    <mergeCell ref="G87:AA87"/>
    <mergeCell ref="G80:AA81"/>
    <mergeCell ref="I39:T42"/>
  </mergeCells>
  <phoneticPr fontId="2"/>
  <hyperlinks>
    <hyperlink ref="R1:T1" location="作業メニュー!A1" display="作業メニュー" xr:uid="{00000000-0004-0000-1900-000000000000}"/>
  </hyperlinks>
  <printOptions horizontalCentered="1"/>
  <pageMargins left="0.59055118110236227" right="0.39370078740157483" top="0.59055118110236227" bottom="0.39370078740157483" header="0.51181102362204722" footer="0.19685039370078741"/>
  <pageSetup paperSize="9" scale="88" orientation="portrait" r:id="rId1"/>
  <headerFooter alignWithMargins="0">
    <oddFooter>&amp;R210101</oddFooter>
  </headerFooter>
  <rowBreaks count="1" manualBreakCount="1">
    <brk id="45" max="2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pageSetUpPr autoPageBreaks="0"/>
  </sheetPr>
  <dimension ref="A1:AJ206"/>
  <sheetViews>
    <sheetView showGridLines="0" zoomScale="85" zoomScaleNormal="85" workbookViewId="0"/>
  </sheetViews>
  <sheetFormatPr defaultColWidth="2.875" defaultRowHeight="12.95" customHeight="1"/>
  <cols>
    <col min="1" max="16384" width="2.875" style="1"/>
  </cols>
  <sheetData>
    <row r="1" spans="1:36" s="14" customFormat="1" ht="39.950000000000003" customHeight="1" thickBot="1">
      <c r="A1" s="13" t="s">
        <v>721</v>
      </c>
      <c r="B1" s="13"/>
      <c r="C1" s="13"/>
      <c r="D1" s="13"/>
      <c r="AG1" s="133" t="s">
        <v>66</v>
      </c>
      <c r="AJ1" s="74" t="s">
        <v>565</v>
      </c>
    </row>
    <row r="2" spans="1:36" ht="12.95" customHeight="1" thickTop="1" thickBot="1"/>
    <row r="3" spans="1:36" ht="12.95" customHeight="1">
      <c r="A3" s="183"/>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0"/>
    </row>
    <row r="4" spans="1:36" ht="15.95" customHeight="1">
      <c r="A4" s="178"/>
      <c r="B4" s="172" t="s">
        <v>714</v>
      </c>
      <c r="F4" s="172"/>
      <c r="G4" s="172"/>
      <c r="H4" s="172"/>
      <c r="AH4" s="177"/>
    </row>
    <row r="5" spans="1:36" ht="12.95" customHeight="1">
      <c r="A5" s="178"/>
      <c r="R5" s="28" t="s">
        <v>713</v>
      </c>
      <c r="S5" s="985"/>
      <c r="T5" s="985"/>
      <c r="U5" s="985"/>
      <c r="V5" s="985"/>
      <c r="W5" s="985"/>
      <c r="X5" s="985"/>
      <c r="Y5" s="985"/>
      <c r="Z5" s="985"/>
      <c r="AA5" s="985"/>
      <c r="AB5" s="985"/>
      <c r="AC5" s="985"/>
      <c r="AD5" s="985"/>
      <c r="AE5" s="985"/>
      <c r="AF5" s="985"/>
      <c r="AG5" s="28"/>
      <c r="AH5" s="177"/>
    </row>
    <row r="6" spans="1:36" ht="12.95" customHeight="1">
      <c r="A6" s="178"/>
      <c r="AH6" s="177"/>
    </row>
    <row r="7" spans="1:36" ht="12.95" customHeight="1">
      <c r="A7" s="178"/>
      <c r="E7" s="171"/>
      <c r="F7" s="171"/>
      <c r="G7" s="171"/>
      <c r="H7" s="171"/>
      <c r="M7" s="156" t="s">
        <v>712</v>
      </c>
      <c r="N7" s="1142"/>
      <c r="O7" s="1142"/>
      <c r="P7" s="1142"/>
      <c r="Q7" s="1142"/>
      <c r="R7" s="28" t="str">
        <f>IF(建築名称=0,"                      邸新築工事",建築名称)</f>
        <v/>
      </c>
      <c r="S7" s="985"/>
      <c r="T7" s="985"/>
      <c r="U7" s="985"/>
      <c r="V7" s="985"/>
      <c r="W7" s="985"/>
      <c r="X7" s="985"/>
      <c r="Y7" s="985"/>
      <c r="Z7" s="985"/>
      <c r="AA7" s="985"/>
      <c r="AB7" s="985"/>
      <c r="AC7" s="985"/>
      <c r="AD7" s="985"/>
      <c r="AE7" s="985"/>
      <c r="AF7" s="985"/>
      <c r="AG7" s="184"/>
      <c r="AH7" s="177"/>
    </row>
    <row r="8" spans="1:36" ht="12.95" customHeight="1" thickBot="1">
      <c r="A8" s="176"/>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3"/>
    </row>
    <row r="9" spans="1:36" ht="12.95" customHeight="1">
      <c r="A9" s="183"/>
      <c r="B9" s="181"/>
      <c r="C9" s="181"/>
      <c r="D9" s="181"/>
      <c r="E9" s="181"/>
      <c r="F9" s="181"/>
      <c r="G9" s="181"/>
      <c r="H9" s="181"/>
      <c r="I9" s="182"/>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0"/>
    </row>
    <row r="10" spans="1:36" ht="12.95" customHeight="1">
      <c r="A10" s="178"/>
      <c r="B10" s="1" t="s">
        <v>720</v>
      </c>
      <c r="I10" s="105"/>
      <c r="AH10" s="177"/>
    </row>
    <row r="11" spans="1:36" ht="12.95" customHeight="1">
      <c r="A11" s="178"/>
      <c r="B11" s="1" t="s">
        <v>719</v>
      </c>
      <c r="I11" s="105"/>
      <c r="AH11" s="177"/>
    </row>
    <row r="12" spans="1:36" ht="12.95" customHeight="1">
      <c r="A12" s="178"/>
      <c r="I12" s="105"/>
      <c r="AH12" s="177"/>
    </row>
    <row r="13" spans="1:36" ht="12.95" customHeight="1">
      <c r="A13" s="179"/>
      <c r="B13" s="985"/>
      <c r="C13" s="985"/>
      <c r="D13" s="985"/>
      <c r="E13" s="28"/>
      <c r="F13" s="985"/>
      <c r="G13" s="985"/>
      <c r="H13" s="985"/>
      <c r="I13" s="104"/>
      <c r="AH13" s="177"/>
    </row>
    <row r="14" spans="1:36" ht="12.95" customHeight="1">
      <c r="A14" s="178"/>
      <c r="I14" s="105"/>
      <c r="AH14" s="177"/>
    </row>
    <row r="15" spans="1:36" ht="12.95" customHeight="1">
      <c r="A15" s="178"/>
      <c r="I15" s="105"/>
      <c r="AH15" s="177"/>
    </row>
    <row r="16" spans="1:36" ht="12.95" customHeight="1">
      <c r="A16" s="178"/>
      <c r="I16" s="105"/>
      <c r="AH16" s="177"/>
    </row>
    <row r="17" spans="1:34" ht="12.95" customHeight="1">
      <c r="A17" s="178"/>
      <c r="I17" s="105"/>
      <c r="AH17" s="177"/>
    </row>
    <row r="18" spans="1:34" ht="12.95" customHeight="1">
      <c r="A18" s="178"/>
      <c r="I18" s="105"/>
      <c r="M18" s="1" t="s">
        <v>708</v>
      </c>
      <c r="AH18" s="177"/>
    </row>
    <row r="19" spans="1:34" ht="12.95" customHeight="1">
      <c r="A19" s="178"/>
      <c r="I19" s="105"/>
      <c r="AH19" s="177"/>
    </row>
    <row r="20" spans="1:34" ht="12.95" customHeight="1">
      <c r="A20" s="178"/>
      <c r="I20" s="105"/>
      <c r="AH20" s="177"/>
    </row>
    <row r="21" spans="1:34" ht="12.95" customHeight="1">
      <c r="A21" s="178"/>
      <c r="I21" s="105"/>
      <c r="AH21" s="177"/>
    </row>
    <row r="22" spans="1:34" ht="12.95" customHeight="1">
      <c r="A22" s="178"/>
      <c r="I22" s="105"/>
      <c r="AH22" s="177"/>
    </row>
    <row r="23" spans="1:34" ht="12.95" customHeight="1">
      <c r="A23" s="178"/>
      <c r="I23" s="105"/>
      <c r="AH23" s="177"/>
    </row>
    <row r="24" spans="1:34" ht="12.95" customHeight="1">
      <c r="A24" s="178"/>
      <c r="I24" s="105"/>
      <c r="AH24" s="177"/>
    </row>
    <row r="25" spans="1:34" ht="12.95" customHeight="1">
      <c r="A25" s="178"/>
      <c r="I25" s="105"/>
      <c r="AH25" s="177"/>
    </row>
    <row r="26" spans="1:34" ht="12.95" customHeight="1">
      <c r="A26" s="178"/>
      <c r="I26" s="105"/>
      <c r="AH26" s="177"/>
    </row>
    <row r="27" spans="1:34" ht="12.95" customHeight="1">
      <c r="A27" s="178"/>
      <c r="B27" s="1" t="s">
        <v>707</v>
      </c>
      <c r="I27" s="105"/>
      <c r="AH27" s="177"/>
    </row>
    <row r="28" spans="1:34" ht="12.95" customHeight="1" thickBot="1">
      <c r="A28" s="176"/>
      <c r="B28" s="174"/>
      <c r="C28" s="174"/>
      <c r="D28" s="174"/>
      <c r="E28" s="174"/>
      <c r="F28" s="174"/>
      <c r="G28" s="174"/>
      <c r="H28" s="174"/>
      <c r="I28" s="175"/>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3"/>
    </row>
    <row r="29" spans="1:34" ht="12.95" customHeight="1" thickBot="1"/>
    <row r="30" spans="1:34" ht="12.95" customHeight="1">
      <c r="A30" s="183"/>
      <c r="B30" s="181"/>
      <c r="C30" s="181"/>
      <c r="D30" s="181"/>
      <c r="E30" s="181"/>
      <c r="F30" s="181"/>
      <c r="G30" s="181"/>
      <c r="H30" s="181"/>
      <c r="I30" s="182"/>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0"/>
    </row>
    <row r="31" spans="1:34" ht="12.95" customHeight="1">
      <c r="A31" s="178"/>
      <c r="B31" s="1" t="s">
        <v>718</v>
      </c>
      <c r="I31" s="105"/>
      <c r="AH31" s="177"/>
    </row>
    <row r="32" spans="1:34" ht="12.95" customHeight="1">
      <c r="A32" s="178"/>
      <c r="B32" s="1" t="s">
        <v>717</v>
      </c>
      <c r="I32" s="105"/>
      <c r="AH32" s="177"/>
    </row>
    <row r="33" spans="1:34" ht="12.95" customHeight="1">
      <c r="A33" s="178"/>
      <c r="B33" s="1" t="s">
        <v>715</v>
      </c>
      <c r="I33" s="105"/>
      <c r="AH33" s="177"/>
    </row>
    <row r="34" spans="1:34" ht="12.95" customHeight="1">
      <c r="A34" s="179"/>
      <c r="B34" s="985"/>
      <c r="C34" s="985"/>
      <c r="D34" s="985"/>
      <c r="E34" s="28"/>
      <c r="F34" s="985"/>
      <c r="G34" s="985"/>
      <c r="H34" s="985"/>
      <c r="I34" s="104"/>
      <c r="AH34" s="177"/>
    </row>
    <row r="35" spans="1:34" ht="12.95" customHeight="1">
      <c r="A35" s="178"/>
      <c r="I35" s="105"/>
      <c r="AH35" s="177"/>
    </row>
    <row r="36" spans="1:34" ht="12.95" customHeight="1">
      <c r="A36" s="178"/>
      <c r="I36" s="105"/>
      <c r="AH36" s="177"/>
    </row>
    <row r="37" spans="1:34" ht="12.95" customHeight="1">
      <c r="A37" s="178"/>
      <c r="I37" s="105"/>
      <c r="AH37" s="177"/>
    </row>
    <row r="38" spans="1:34" ht="12.95" customHeight="1">
      <c r="A38" s="178"/>
      <c r="I38" s="105"/>
      <c r="AH38" s="177"/>
    </row>
    <row r="39" spans="1:34" ht="12.95" customHeight="1">
      <c r="A39" s="178"/>
      <c r="I39" s="105"/>
      <c r="M39" s="1" t="s">
        <v>708</v>
      </c>
      <c r="AH39" s="177"/>
    </row>
    <row r="40" spans="1:34" ht="12.95" customHeight="1">
      <c r="A40" s="178"/>
      <c r="I40" s="105"/>
      <c r="AH40" s="177"/>
    </row>
    <row r="41" spans="1:34" ht="12.95" customHeight="1">
      <c r="A41" s="178"/>
      <c r="I41" s="105"/>
      <c r="AH41" s="177"/>
    </row>
    <row r="42" spans="1:34" ht="12.95" customHeight="1">
      <c r="A42" s="178"/>
      <c r="I42" s="105"/>
      <c r="AH42" s="177"/>
    </row>
    <row r="43" spans="1:34" ht="12.95" customHeight="1">
      <c r="A43" s="178"/>
      <c r="I43" s="105"/>
      <c r="AH43" s="177"/>
    </row>
    <row r="44" spans="1:34" ht="12.95" customHeight="1">
      <c r="A44" s="178"/>
      <c r="I44" s="105"/>
      <c r="AH44" s="177"/>
    </row>
    <row r="45" spans="1:34" ht="12.95" customHeight="1">
      <c r="A45" s="178"/>
      <c r="I45" s="105"/>
      <c r="AH45" s="177"/>
    </row>
    <row r="46" spans="1:34" ht="12.95" customHeight="1">
      <c r="A46" s="178"/>
      <c r="I46" s="105"/>
      <c r="AH46" s="177"/>
    </row>
    <row r="47" spans="1:34" ht="12.95" customHeight="1">
      <c r="A47" s="178"/>
      <c r="I47" s="105"/>
      <c r="AH47" s="177"/>
    </row>
    <row r="48" spans="1:34" ht="12.95" customHeight="1">
      <c r="A48" s="178"/>
      <c r="B48" s="1" t="s">
        <v>707</v>
      </c>
      <c r="I48" s="105"/>
      <c r="AH48" s="177"/>
    </row>
    <row r="49" spans="1:34" ht="12.95" customHeight="1" thickBot="1">
      <c r="A49" s="176"/>
      <c r="B49" s="174"/>
      <c r="C49" s="174"/>
      <c r="D49" s="174"/>
      <c r="E49" s="174"/>
      <c r="F49" s="174"/>
      <c r="G49" s="174"/>
      <c r="H49" s="174"/>
      <c r="I49" s="175"/>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3"/>
    </row>
    <row r="50" spans="1:34" ht="12.95" customHeight="1" thickBot="1"/>
    <row r="51" spans="1:34" ht="12.95" customHeight="1">
      <c r="A51" s="183"/>
      <c r="B51" s="181"/>
      <c r="C51" s="181"/>
      <c r="D51" s="181"/>
      <c r="E51" s="181"/>
      <c r="F51" s="181"/>
      <c r="G51" s="181"/>
      <c r="H51" s="181"/>
      <c r="I51" s="182"/>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0"/>
    </row>
    <row r="52" spans="1:34" ht="12.95" customHeight="1">
      <c r="A52" s="178"/>
      <c r="B52" s="1" t="s">
        <v>716</v>
      </c>
      <c r="I52" s="105"/>
      <c r="AH52" s="177"/>
    </row>
    <row r="53" spans="1:34" ht="12.95" customHeight="1">
      <c r="A53" s="178"/>
      <c r="B53" s="1" t="s">
        <v>715</v>
      </c>
      <c r="I53" s="105"/>
      <c r="AH53" s="177"/>
    </row>
    <row r="54" spans="1:34" ht="12.95" customHeight="1">
      <c r="A54" s="178"/>
      <c r="I54" s="105"/>
      <c r="AH54" s="177"/>
    </row>
    <row r="55" spans="1:34" ht="12.95" customHeight="1">
      <c r="A55" s="179"/>
      <c r="B55" s="985"/>
      <c r="C55" s="985"/>
      <c r="D55" s="985"/>
      <c r="E55" s="28"/>
      <c r="F55" s="985"/>
      <c r="G55" s="985"/>
      <c r="H55" s="985"/>
      <c r="I55" s="104"/>
      <c r="AH55" s="177"/>
    </row>
    <row r="56" spans="1:34" ht="12.95" customHeight="1">
      <c r="A56" s="178"/>
      <c r="I56" s="105"/>
      <c r="AH56" s="177"/>
    </row>
    <row r="57" spans="1:34" ht="12.95" customHeight="1">
      <c r="A57" s="178"/>
      <c r="I57" s="105"/>
      <c r="AH57" s="177"/>
    </row>
    <row r="58" spans="1:34" ht="12.95" customHeight="1">
      <c r="A58" s="178"/>
      <c r="I58" s="105"/>
      <c r="AH58" s="177"/>
    </row>
    <row r="59" spans="1:34" ht="12.95" customHeight="1">
      <c r="A59" s="178"/>
      <c r="I59" s="105"/>
      <c r="AH59" s="177"/>
    </row>
    <row r="60" spans="1:34" ht="12.95" customHeight="1">
      <c r="A60" s="178"/>
      <c r="I60" s="105"/>
      <c r="M60" s="1" t="s">
        <v>708</v>
      </c>
      <c r="AH60" s="177"/>
    </row>
    <row r="61" spans="1:34" ht="12.95" customHeight="1">
      <c r="A61" s="178"/>
      <c r="I61" s="105"/>
      <c r="AH61" s="177"/>
    </row>
    <row r="62" spans="1:34" ht="12.95" customHeight="1">
      <c r="A62" s="178"/>
      <c r="I62" s="105"/>
      <c r="AH62" s="177"/>
    </row>
    <row r="63" spans="1:34" ht="12.95" customHeight="1">
      <c r="A63" s="178"/>
      <c r="I63" s="105"/>
      <c r="AH63" s="177"/>
    </row>
    <row r="64" spans="1:34" ht="12.95" customHeight="1">
      <c r="A64" s="178"/>
      <c r="I64" s="105"/>
      <c r="AH64" s="177"/>
    </row>
    <row r="65" spans="1:34" ht="12.95" customHeight="1">
      <c r="A65" s="178"/>
      <c r="I65" s="105"/>
      <c r="AH65" s="177"/>
    </row>
    <row r="66" spans="1:34" ht="12.95" customHeight="1">
      <c r="A66" s="178"/>
      <c r="I66" s="105"/>
      <c r="AH66" s="177"/>
    </row>
    <row r="67" spans="1:34" ht="12.95" customHeight="1">
      <c r="A67" s="178"/>
      <c r="I67" s="105"/>
      <c r="AH67" s="177"/>
    </row>
    <row r="68" spans="1:34" ht="12.95" customHeight="1">
      <c r="A68" s="178"/>
      <c r="I68" s="105"/>
      <c r="AH68" s="177"/>
    </row>
    <row r="69" spans="1:34" ht="12.95" customHeight="1">
      <c r="A69" s="178"/>
      <c r="B69" s="1" t="s">
        <v>707</v>
      </c>
      <c r="I69" s="105"/>
      <c r="AH69" s="177"/>
    </row>
    <row r="70" spans="1:34" ht="12.95" customHeight="1" thickBot="1">
      <c r="A70" s="176"/>
      <c r="B70" s="174"/>
      <c r="C70" s="174"/>
      <c r="D70" s="174"/>
      <c r="E70" s="174"/>
      <c r="F70" s="174"/>
      <c r="G70" s="174"/>
      <c r="H70" s="174"/>
      <c r="I70" s="175"/>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3"/>
    </row>
    <row r="71" spans="1:34" ht="12.95" customHeight="1" thickBot="1"/>
    <row r="72" spans="1:34" ht="12.95" customHeight="1">
      <c r="A72" s="183"/>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0"/>
    </row>
    <row r="73" spans="1:34" ht="15.95" customHeight="1">
      <c r="A73" s="178"/>
      <c r="B73" s="172" t="s">
        <v>714</v>
      </c>
      <c r="F73" s="172"/>
      <c r="G73" s="172"/>
      <c r="H73" s="172"/>
      <c r="AH73" s="177"/>
    </row>
    <row r="74" spans="1:34" ht="12.95" customHeight="1">
      <c r="A74" s="178"/>
      <c r="R74" s="28" t="s">
        <v>713</v>
      </c>
      <c r="S74" s="985"/>
      <c r="T74" s="985"/>
      <c r="U74" s="985"/>
      <c r="V74" s="985"/>
      <c r="W74" s="985"/>
      <c r="X74" s="985"/>
      <c r="Y74" s="985"/>
      <c r="Z74" s="985"/>
      <c r="AA74" s="985"/>
      <c r="AB74" s="985"/>
      <c r="AC74" s="985"/>
      <c r="AD74" s="985"/>
      <c r="AE74" s="985"/>
      <c r="AF74" s="985"/>
      <c r="AG74" s="39">
        <f>AG5</f>
        <v>0</v>
      </c>
      <c r="AH74" s="177"/>
    </row>
    <row r="75" spans="1:34" ht="12.95" customHeight="1">
      <c r="A75" s="178"/>
      <c r="AH75" s="177"/>
    </row>
    <row r="76" spans="1:34" ht="12.95" customHeight="1">
      <c r="A76" s="178"/>
      <c r="E76" s="171"/>
      <c r="F76" s="171"/>
      <c r="G76" s="171"/>
      <c r="H76" s="171"/>
      <c r="M76" s="156" t="s">
        <v>712</v>
      </c>
      <c r="N76" s="1142"/>
      <c r="O76" s="1142"/>
      <c r="P76" s="1142"/>
      <c r="Q76" s="1142"/>
      <c r="R76" s="28" t="str">
        <f>IF('確認申請書（建築）入力'!$M$19=0,"                      ",'確認申請書（建築）入力'!$M$19) &amp; "　邸新築工事"</f>
        <v xml:space="preserve">                      　邸新築工事</v>
      </c>
      <c r="S76" s="985"/>
      <c r="T76" s="985"/>
      <c r="U76" s="985"/>
      <c r="V76" s="985"/>
      <c r="W76" s="985"/>
      <c r="X76" s="985"/>
      <c r="Y76" s="985"/>
      <c r="Z76" s="985"/>
      <c r="AA76" s="985"/>
      <c r="AB76" s="985"/>
      <c r="AC76" s="985"/>
      <c r="AD76" s="985"/>
      <c r="AE76" s="985"/>
      <c r="AF76" s="985"/>
      <c r="AG76" s="184"/>
      <c r="AH76" s="177"/>
    </row>
    <row r="77" spans="1:34" ht="12.95" customHeight="1" thickBot="1">
      <c r="A77" s="176"/>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3"/>
    </row>
    <row r="78" spans="1:34" ht="12.95" customHeight="1">
      <c r="A78" s="183"/>
      <c r="B78" s="181"/>
      <c r="C78" s="181"/>
      <c r="D78" s="181"/>
      <c r="E78" s="181"/>
      <c r="F78" s="181"/>
      <c r="G78" s="181"/>
      <c r="H78" s="181"/>
      <c r="I78" s="182"/>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0"/>
    </row>
    <row r="79" spans="1:34" ht="12.95" customHeight="1">
      <c r="A79" s="178"/>
      <c r="B79" s="1" t="s">
        <v>711</v>
      </c>
      <c r="I79" s="105"/>
      <c r="AH79" s="177"/>
    </row>
    <row r="80" spans="1:34" ht="12.95" customHeight="1">
      <c r="A80" s="178"/>
      <c r="B80" s="1" t="s">
        <v>710</v>
      </c>
      <c r="I80" s="105"/>
      <c r="AH80" s="177"/>
    </row>
    <row r="81" spans="1:34" ht="12.95" customHeight="1">
      <c r="A81" s="178"/>
      <c r="B81" s="1" t="s">
        <v>709</v>
      </c>
      <c r="I81" s="105"/>
      <c r="AH81" s="177"/>
    </row>
    <row r="82" spans="1:34" ht="12.95" customHeight="1">
      <c r="A82" s="179"/>
      <c r="B82" s="985"/>
      <c r="C82" s="985"/>
      <c r="D82" s="985"/>
      <c r="E82" s="28"/>
      <c r="F82" s="985"/>
      <c r="G82" s="985"/>
      <c r="H82" s="985"/>
      <c r="I82" s="104"/>
      <c r="AH82" s="177"/>
    </row>
    <row r="83" spans="1:34" ht="12.95" customHeight="1">
      <c r="A83" s="178"/>
      <c r="I83" s="105"/>
      <c r="AH83" s="177"/>
    </row>
    <row r="84" spans="1:34" ht="12.95" customHeight="1">
      <c r="A84" s="178"/>
      <c r="I84" s="105"/>
      <c r="AH84" s="177"/>
    </row>
    <row r="85" spans="1:34" ht="12.95" customHeight="1">
      <c r="A85" s="178"/>
      <c r="I85" s="105"/>
      <c r="AH85" s="177"/>
    </row>
    <row r="86" spans="1:34" ht="12.95" customHeight="1">
      <c r="A86" s="178"/>
      <c r="I86" s="105"/>
      <c r="AH86" s="177"/>
    </row>
    <row r="87" spans="1:34" ht="12.95" customHeight="1">
      <c r="A87" s="178"/>
      <c r="I87" s="105"/>
      <c r="M87" s="1" t="s">
        <v>708</v>
      </c>
      <c r="AH87" s="177"/>
    </row>
    <row r="88" spans="1:34" ht="12.95" customHeight="1">
      <c r="A88" s="178"/>
      <c r="I88" s="105"/>
      <c r="AH88" s="177"/>
    </row>
    <row r="89" spans="1:34" ht="12.95" customHeight="1">
      <c r="A89" s="178"/>
      <c r="I89" s="105"/>
      <c r="AH89" s="177"/>
    </row>
    <row r="90" spans="1:34" ht="12.95" customHeight="1">
      <c r="A90" s="178"/>
      <c r="I90" s="105"/>
      <c r="AH90" s="177"/>
    </row>
    <row r="91" spans="1:34" ht="12.95" customHeight="1">
      <c r="A91" s="178"/>
      <c r="I91" s="105"/>
      <c r="AH91" s="177"/>
    </row>
    <row r="92" spans="1:34" ht="12.95" customHeight="1">
      <c r="A92" s="178"/>
      <c r="I92" s="105"/>
      <c r="AH92" s="177"/>
    </row>
    <row r="93" spans="1:34" ht="12.95" customHeight="1">
      <c r="A93" s="178"/>
      <c r="I93" s="105"/>
      <c r="AH93" s="177"/>
    </row>
    <row r="94" spans="1:34" ht="12.95" customHeight="1">
      <c r="A94" s="178"/>
      <c r="I94" s="105"/>
      <c r="AH94" s="177"/>
    </row>
    <row r="95" spans="1:34" ht="12.95" customHeight="1">
      <c r="A95" s="178"/>
      <c r="I95" s="105"/>
      <c r="AH95" s="177"/>
    </row>
    <row r="96" spans="1:34" ht="12.95" customHeight="1">
      <c r="A96" s="178"/>
      <c r="B96" s="1" t="s">
        <v>707</v>
      </c>
      <c r="I96" s="105"/>
      <c r="AH96" s="177"/>
    </row>
    <row r="97" spans="1:34" ht="12.95" customHeight="1" thickBot="1">
      <c r="A97" s="176"/>
      <c r="B97" s="174"/>
      <c r="C97" s="174"/>
      <c r="D97" s="174"/>
      <c r="E97" s="174"/>
      <c r="F97" s="174"/>
      <c r="G97" s="174"/>
      <c r="H97" s="174"/>
      <c r="I97" s="175"/>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3"/>
    </row>
    <row r="98" spans="1:34" ht="12.95" customHeight="1" thickBot="1"/>
    <row r="99" spans="1:34" ht="12.95" customHeight="1">
      <c r="A99" s="183"/>
      <c r="B99" s="181"/>
      <c r="C99" s="181"/>
      <c r="D99" s="181"/>
      <c r="E99" s="181"/>
      <c r="F99" s="181"/>
      <c r="G99" s="181"/>
      <c r="H99" s="181"/>
      <c r="I99" s="182"/>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0"/>
    </row>
    <row r="100" spans="1:34" ht="12.95" customHeight="1">
      <c r="A100" s="178"/>
      <c r="B100" s="1" t="s">
        <v>711</v>
      </c>
      <c r="I100" s="105"/>
      <c r="AH100" s="177"/>
    </row>
    <row r="101" spans="1:34" ht="12.95" customHeight="1">
      <c r="A101" s="178"/>
      <c r="B101" s="1" t="s">
        <v>710</v>
      </c>
      <c r="I101" s="105"/>
      <c r="AH101" s="177"/>
    </row>
    <row r="102" spans="1:34" ht="12.95" customHeight="1">
      <c r="A102" s="178"/>
      <c r="B102" s="1" t="s">
        <v>709</v>
      </c>
      <c r="I102" s="105"/>
      <c r="AH102" s="177"/>
    </row>
    <row r="103" spans="1:34" ht="12.95" customHeight="1">
      <c r="A103" s="179"/>
      <c r="B103" s="985"/>
      <c r="C103" s="985"/>
      <c r="D103" s="985"/>
      <c r="E103" s="28"/>
      <c r="F103" s="985"/>
      <c r="G103" s="985"/>
      <c r="H103" s="985"/>
      <c r="I103" s="104"/>
      <c r="AH103" s="177"/>
    </row>
    <row r="104" spans="1:34" ht="12.95" customHeight="1">
      <c r="A104" s="178"/>
      <c r="I104" s="105"/>
      <c r="AH104" s="177"/>
    </row>
    <row r="105" spans="1:34" ht="12.95" customHeight="1">
      <c r="A105" s="178"/>
      <c r="I105" s="105"/>
      <c r="AH105" s="177"/>
    </row>
    <row r="106" spans="1:34" ht="12.95" customHeight="1">
      <c r="A106" s="178"/>
      <c r="I106" s="105"/>
      <c r="AH106" s="177"/>
    </row>
    <row r="107" spans="1:34" ht="12.95" customHeight="1">
      <c r="A107" s="178"/>
      <c r="I107" s="105"/>
      <c r="AH107" s="177"/>
    </row>
    <row r="108" spans="1:34" ht="12.95" customHeight="1">
      <c r="A108" s="178"/>
      <c r="I108" s="105"/>
      <c r="M108" s="1" t="s">
        <v>708</v>
      </c>
      <c r="AH108" s="177"/>
    </row>
    <row r="109" spans="1:34" ht="12.95" customHeight="1">
      <c r="A109" s="178"/>
      <c r="I109" s="105"/>
      <c r="AH109" s="177"/>
    </row>
    <row r="110" spans="1:34" ht="12.95" customHeight="1">
      <c r="A110" s="178"/>
      <c r="I110" s="105"/>
      <c r="AH110" s="177"/>
    </row>
    <row r="111" spans="1:34" ht="12.95" customHeight="1">
      <c r="A111" s="178"/>
      <c r="I111" s="105"/>
      <c r="AH111" s="177"/>
    </row>
    <row r="112" spans="1:34" ht="12.95" customHeight="1">
      <c r="A112" s="178"/>
      <c r="I112" s="105"/>
      <c r="AH112" s="177"/>
    </row>
    <row r="113" spans="1:34" ht="12.95" customHeight="1">
      <c r="A113" s="178"/>
      <c r="I113" s="105"/>
      <c r="AH113" s="177"/>
    </row>
    <row r="114" spans="1:34" ht="12.95" customHeight="1">
      <c r="A114" s="178"/>
      <c r="I114" s="105"/>
      <c r="AH114" s="177"/>
    </row>
    <row r="115" spans="1:34" ht="12.95" customHeight="1">
      <c r="A115" s="178"/>
      <c r="I115" s="105"/>
      <c r="AH115" s="177"/>
    </row>
    <row r="116" spans="1:34" ht="12.95" customHeight="1">
      <c r="A116" s="178"/>
      <c r="I116" s="105"/>
      <c r="AH116" s="177"/>
    </row>
    <row r="117" spans="1:34" ht="12.95" customHeight="1">
      <c r="A117" s="178"/>
      <c r="B117" s="1" t="s">
        <v>707</v>
      </c>
      <c r="I117" s="105"/>
      <c r="AH117" s="177"/>
    </row>
    <row r="118" spans="1:34" ht="12.95" customHeight="1" thickBot="1">
      <c r="A118" s="176"/>
      <c r="B118" s="174"/>
      <c r="C118" s="174"/>
      <c r="D118" s="174"/>
      <c r="E118" s="174"/>
      <c r="F118" s="174"/>
      <c r="G118" s="174"/>
      <c r="H118" s="174"/>
      <c r="I118" s="175"/>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3"/>
    </row>
    <row r="119" spans="1:34" ht="12.95" customHeight="1" thickBot="1"/>
    <row r="120" spans="1:34" ht="12.95" customHeight="1">
      <c r="A120" s="183"/>
      <c r="B120" s="181"/>
      <c r="C120" s="181"/>
      <c r="D120" s="181"/>
      <c r="E120" s="181"/>
      <c r="F120" s="181"/>
      <c r="G120" s="181"/>
      <c r="H120" s="181"/>
      <c r="I120" s="182"/>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0"/>
    </row>
    <row r="121" spans="1:34" ht="12.95" customHeight="1">
      <c r="A121" s="178"/>
      <c r="B121" s="1" t="s">
        <v>711</v>
      </c>
      <c r="I121" s="105"/>
      <c r="AH121" s="177"/>
    </row>
    <row r="122" spans="1:34" ht="12.95" customHeight="1">
      <c r="A122" s="178"/>
      <c r="B122" s="1" t="s">
        <v>710</v>
      </c>
      <c r="I122" s="105"/>
      <c r="AH122" s="177"/>
    </row>
    <row r="123" spans="1:34" ht="12.95" customHeight="1">
      <c r="A123" s="178"/>
      <c r="B123" s="1" t="s">
        <v>709</v>
      </c>
      <c r="I123" s="105"/>
      <c r="AH123" s="177"/>
    </row>
    <row r="124" spans="1:34" ht="12.95" customHeight="1">
      <c r="A124" s="179"/>
      <c r="B124" s="985"/>
      <c r="C124" s="985"/>
      <c r="D124" s="985"/>
      <c r="E124" s="28"/>
      <c r="F124" s="985"/>
      <c r="G124" s="985"/>
      <c r="H124" s="985"/>
      <c r="I124" s="104"/>
      <c r="AH124" s="177"/>
    </row>
    <row r="125" spans="1:34" ht="12.95" customHeight="1">
      <c r="A125" s="178"/>
      <c r="I125" s="105"/>
      <c r="AH125" s="177"/>
    </row>
    <row r="126" spans="1:34" ht="12.95" customHeight="1">
      <c r="A126" s="178"/>
      <c r="I126" s="105"/>
      <c r="AH126" s="177"/>
    </row>
    <row r="127" spans="1:34" ht="12.95" customHeight="1">
      <c r="A127" s="178"/>
      <c r="I127" s="105"/>
      <c r="AH127" s="177"/>
    </row>
    <row r="128" spans="1:34" ht="12.95" customHeight="1">
      <c r="A128" s="178"/>
      <c r="I128" s="105"/>
      <c r="AH128" s="177"/>
    </row>
    <row r="129" spans="1:34" ht="12.95" customHeight="1">
      <c r="A129" s="178"/>
      <c r="I129" s="105"/>
      <c r="M129" s="1" t="s">
        <v>708</v>
      </c>
      <c r="AH129" s="177"/>
    </row>
    <row r="130" spans="1:34" ht="12.95" customHeight="1">
      <c r="A130" s="178"/>
      <c r="I130" s="105"/>
      <c r="AH130" s="177"/>
    </row>
    <row r="131" spans="1:34" ht="12.95" customHeight="1">
      <c r="A131" s="178"/>
      <c r="I131" s="105"/>
      <c r="AH131" s="177"/>
    </row>
    <row r="132" spans="1:34" ht="12.95" customHeight="1">
      <c r="A132" s="178"/>
      <c r="I132" s="105"/>
      <c r="AH132" s="177"/>
    </row>
    <row r="133" spans="1:34" ht="12.95" customHeight="1">
      <c r="A133" s="178"/>
      <c r="I133" s="105"/>
      <c r="AH133" s="177"/>
    </row>
    <row r="134" spans="1:34" ht="12.95" customHeight="1">
      <c r="A134" s="178"/>
      <c r="I134" s="105"/>
      <c r="AH134" s="177"/>
    </row>
    <row r="135" spans="1:34" ht="12.95" customHeight="1">
      <c r="A135" s="178"/>
      <c r="I135" s="105"/>
      <c r="AH135" s="177"/>
    </row>
    <row r="136" spans="1:34" ht="12.95" customHeight="1">
      <c r="A136" s="178"/>
      <c r="I136" s="105"/>
      <c r="AH136" s="177"/>
    </row>
    <row r="137" spans="1:34" ht="12.95" customHeight="1">
      <c r="A137" s="178"/>
      <c r="I137" s="105"/>
      <c r="AH137" s="177"/>
    </row>
    <row r="138" spans="1:34" ht="12.95" customHeight="1">
      <c r="A138" s="178"/>
      <c r="B138" s="1" t="s">
        <v>707</v>
      </c>
      <c r="I138" s="105"/>
      <c r="AH138" s="177"/>
    </row>
    <row r="139" spans="1:34" ht="12.95" customHeight="1" thickBot="1">
      <c r="A139" s="176"/>
      <c r="B139" s="174"/>
      <c r="C139" s="174"/>
      <c r="D139" s="174"/>
      <c r="E139" s="174"/>
      <c r="F139" s="174"/>
      <c r="G139" s="174"/>
      <c r="H139" s="174"/>
      <c r="I139" s="175"/>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3"/>
    </row>
    <row r="142" spans="1:34" ht="12.95" customHeight="1">
      <c r="E142" s="172"/>
      <c r="F142" s="172"/>
      <c r="G142" s="172"/>
      <c r="H142" s="172"/>
    </row>
    <row r="145" spans="5:33" ht="12.95" customHeight="1">
      <c r="E145" s="171"/>
      <c r="F145" s="171"/>
      <c r="G145" s="171"/>
      <c r="H145" s="171"/>
      <c r="M145" s="132"/>
      <c r="N145" s="132"/>
      <c r="O145" s="132"/>
      <c r="P145" s="132"/>
      <c r="Q145" s="132"/>
      <c r="AG145" s="170"/>
    </row>
    <row r="148" spans="5:33" ht="12.95" customHeight="1">
      <c r="E148" s="169"/>
      <c r="F148" s="169"/>
      <c r="G148" s="169"/>
      <c r="H148" s="169"/>
    </row>
    <row r="164" spans="5:9" ht="12.95" customHeight="1">
      <c r="I164" s="1" t="s">
        <v>706</v>
      </c>
    </row>
    <row r="169" spans="5:9" ht="12.95" customHeight="1">
      <c r="E169" s="169"/>
      <c r="F169" s="169"/>
      <c r="G169" s="169"/>
      <c r="H169" s="169"/>
    </row>
    <row r="185" spans="5:9" ht="12.95" customHeight="1">
      <c r="I185" s="1" t="s">
        <v>706</v>
      </c>
    </row>
    <row r="190" spans="5:9" ht="12.95" customHeight="1">
      <c r="E190" s="169"/>
      <c r="F190" s="169"/>
      <c r="G190" s="169"/>
      <c r="H190" s="169"/>
    </row>
    <row r="206" spans="9:9" ht="12.95" customHeight="1">
      <c r="I206" s="1" t="s">
        <v>706</v>
      </c>
    </row>
  </sheetData>
  <phoneticPr fontId="2"/>
  <hyperlinks>
    <hyperlink ref="AG1" location="作業メニュー!A1" display="作業メニュー" xr:uid="{00000000-0004-0000-1A00-000000000000}"/>
  </hyperlinks>
  <pageMargins left="0.75" right="0.35" top="0.69" bottom="0.37" header="0.51200000000000001" footer="0.27"/>
  <pageSetup paperSize="9" scale="83" orientation="portrait" r:id="rId1"/>
  <headerFooter alignWithMargins="0">
    <oddFooter>&amp;R070712</oddFooter>
  </headerFooter>
  <rowBreaks count="2" manualBreakCount="2">
    <brk id="71" max="16383" man="1"/>
    <brk id="14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　,Ｆ☆☆☆☆,Ｆ☆☆☆,告示対象外"</xm:f>
          </x14:formula1>
          <xm:sqref>I26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I65562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I131098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I196634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I262170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I327706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I393242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I458778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I524314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I589850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I655386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I720922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I786458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I851994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I917530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I983066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I164 JW164 TS164 ADO164 ANK164 AXG164 BHC164 BQY164 CAU164 CKQ164 CUM164 DEI164 DOE164 DYA164 EHW164 ERS164 FBO164 FLK164 FVG164 GFC164 GOY164 GYU164 HIQ164 HSM164 ICI164 IME164 IWA164 JFW164 JPS164 JZO164 KJK164 KTG164 LDC164 LMY164 LWU164 MGQ164 MQM164 NAI164 NKE164 NUA164 ODW164 ONS164 OXO164 PHK164 PRG164 QBC164 QKY164 QUU164 REQ164 ROM164 RYI164 SIE164 SSA164 TBW164 TLS164 TVO164 UFK164 UPG164 UZC164 VIY164 VSU164 WCQ164 WMM164 WWI164 I65700 JW65700 TS65700 ADO65700 ANK65700 AXG65700 BHC65700 BQY65700 CAU65700 CKQ65700 CUM65700 DEI65700 DOE65700 DYA65700 EHW65700 ERS65700 FBO65700 FLK65700 FVG65700 GFC65700 GOY65700 GYU65700 HIQ65700 HSM65700 ICI65700 IME65700 IWA65700 JFW65700 JPS65700 JZO65700 KJK65700 KTG65700 LDC65700 LMY65700 LWU65700 MGQ65700 MQM65700 NAI65700 NKE65700 NUA65700 ODW65700 ONS65700 OXO65700 PHK65700 PRG65700 QBC65700 QKY65700 QUU65700 REQ65700 ROM65700 RYI65700 SIE65700 SSA65700 TBW65700 TLS65700 TVO65700 UFK65700 UPG65700 UZC65700 VIY65700 VSU65700 WCQ65700 WMM65700 WWI65700 I131236 JW131236 TS131236 ADO131236 ANK131236 AXG131236 BHC131236 BQY131236 CAU131236 CKQ131236 CUM131236 DEI131236 DOE131236 DYA131236 EHW131236 ERS131236 FBO131236 FLK131236 FVG131236 GFC131236 GOY131236 GYU131236 HIQ131236 HSM131236 ICI131236 IME131236 IWA131236 JFW131236 JPS131236 JZO131236 KJK131236 KTG131236 LDC131236 LMY131236 LWU131236 MGQ131236 MQM131236 NAI131236 NKE131236 NUA131236 ODW131236 ONS131236 OXO131236 PHK131236 PRG131236 QBC131236 QKY131236 QUU131236 REQ131236 ROM131236 RYI131236 SIE131236 SSA131236 TBW131236 TLS131236 TVO131236 UFK131236 UPG131236 UZC131236 VIY131236 VSU131236 WCQ131236 WMM131236 WWI131236 I196772 JW196772 TS196772 ADO196772 ANK196772 AXG196772 BHC196772 BQY196772 CAU196772 CKQ196772 CUM196772 DEI196772 DOE196772 DYA196772 EHW196772 ERS196772 FBO196772 FLK196772 FVG196772 GFC196772 GOY196772 GYU196772 HIQ196772 HSM196772 ICI196772 IME196772 IWA196772 JFW196772 JPS196772 JZO196772 KJK196772 KTG196772 LDC196772 LMY196772 LWU196772 MGQ196772 MQM196772 NAI196772 NKE196772 NUA196772 ODW196772 ONS196772 OXO196772 PHK196772 PRG196772 QBC196772 QKY196772 QUU196772 REQ196772 ROM196772 RYI196772 SIE196772 SSA196772 TBW196772 TLS196772 TVO196772 UFK196772 UPG196772 UZC196772 VIY196772 VSU196772 WCQ196772 WMM196772 WWI196772 I262308 JW262308 TS262308 ADO262308 ANK262308 AXG262308 BHC262308 BQY262308 CAU262308 CKQ262308 CUM262308 DEI262308 DOE262308 DYA262308 EHW262308 ERS262308 FBO262308 FLK262308 FVG262308 GFC262308 GOY262308 GYU262308 HIQ262308 HSM262308 ICI262308 IME262308 IWA262308 JFW262308 JPS262308 JZO262308 KJK262308 KTG262308 LDC262308 LMY262308 LWU262308 MGQ262308 MQM262308 NAI262308 NKE262308 NUA262308 ODW262308 ONS262308 OXO262308 PHK262308 PRG262308 QBC262308 QKY262308 QUU262308 REQ262308 ROM262308 RYI262308 SIE262308 SSA262308 TBW262308 TLS262308 TVO262308 UFK262308 UPG262308 UZC262308 VIY262308 VSU262308 WCQ262308 WMM262308 WWI262308 I327844 JW327844 TS327844 ADO327844 ANK327844 AXG327844 BHC327844 BQY327844 CAU327844 CKQ327844 CUM327844 DEI327844 DOE327844 DYA327844 EHW327844 ERS327844 FBO327844 FLK327844 FVG327844 GFC327844 GOY327844 GYU327844 HIQ327844 HSM327844 ICI327844 IME327844 IWA327844 JFW327844 JPS327844 JZO327844 KJK327844 KTG327844 LDC327844 LMY327844 LWU327844 MGQ327844 MQM327844 NAI327844 NKE327844 NUA327844 ODW327844 ONS327844 OXO327844 PHK327844 PRG327844 QBC327844 QKY327844 QUU327844 REQ327844 ROM327844 RYI327844 SIE327844 SSA327844 TBW327844 TLS327844 TVO327844 UFK327844 UPG327844 UZC327844 VIY327844 VSU327844 WCQ327844 WMM327844 WWI327844 I393380 JW393380 TS393380 ADO393380 ANK393380 AXG393380 BHC393380 BQY393380 CAU393380 CKQ393380 CUM393380 DEI393380 DOE393380 DYA393380 EHW393380 ERS393380 FBO393380 FLK393380 FVG393380 GFC393380 GOY393380 GYU393380 HIQ393380 HSM393380 ICI393380 IME393380 IWA393380 JFW393380 JPS393380 JZO393380 KJK393380 KTG393380 LDC393380 LMY393380 LWU393380 MGQ393380 MQM393380 NAI393380 NKE393380 NUA393380 ODW393380 ONS393380 OXO393380 PHK393380 PRG393380 QBC393380 QKY393380 QUU393380 REQ393380 ROM393380 RYI393380 SIE393380 SSA393380 TBW393380 TLS393380 TVO393380 UFK393380 UPG393380 UZC393380 VIY393380 VSU393380 WCQ393380 WMM393380 WWI393380 I458916 JW458916 TS458916 ADO458916 ANK458916 AXG458916 BHC458916 BQY458916 CAU458916 CKQ458916 CUM458916 DEI458916 DOE458916 DYA458916 EHW458916 ERS458916 FBO458916 FLK458916 FVG458916 GFC458916 GOY458916 GYU458916 HIQ458916 HSM458916 ICI458916 IME458916 IWA458916 JFW458916 JPS458916 JZO458916 KJK458916 KTG458916 LDC458916 LMY458916 LWU458916 MGQ458916 MQM458916 NAI458916 NKE458916 NUA458916 ODW458916 ONS458916 OXO458916 PHK458916 PRG458916 QBC458916 QKY458916 QUU458916 REQ458916 ROM458916 RYI458916 SIE458916 SSA458916 TBW458916 TLS458916 TVO458916 UFK458916 UPG458916 UZC458916 VIY458916 VSU458916 WCQ458916 WMM458916 WWI458916 I524452 JW524452 TS524452 ADO524452 ANK524452 AXG524452 BHC524452 BQY524452 CAU524452 CKQ524452 CUM524452 DEI524452 DOE524452 DYA524452 EHW524452 ERS524452 FBO524452 FLK524452 FVG524452 GFC524452 GOY524452 GYU524452 HIQ524452 HSM524452 ICI524452 IME524452 IWA524452 JFW524452 JPS524452 JZO524452 KJK524452 KTG524452 LDC524452 LMY524452 LWU524452 MGQ524452 MQM524452 NAI524452 NKE524452 NUA524452 ODW524452 ONS524452 OXO524452 PHK524452 PRG524452 QBC524452 QKY524452 QUU524452 REQ524452 ROM524452 RYI524452 SIE524452 SSA524452 TBW524452 TLS524452 TVO524452 UFK524452 UPG524452 UZC524452 VIY524452 VSU524452 WCQ524452 WMM524452 WWI524452 I589988 JW589988 TS589988 ADO589988 ANK589988 AXG589988 BHC589988 BQY589988 CAU589988 CKQ589988 CUM589988 DEI589988 DOE589988 DYA589988 EHW589988 ERS589988 FBO589988 FLK589988 FVG589988 GFC589988 GOY589988 GYU589988 HIQ589988 HSM589988 ICI589988 IME589988 IWA589988 JFW589988 JPS589988 JZO589988 KJK589988 KTG589988 LDC589988 LMY589988 LWU589988 MGQ589988 MQM589988 NAI589988 NKE589988 NUA589988 ODW589988 ONS589988 OXO589988 PHK589988 PRG589988 QBC589988 QKY589988 QUU589988 REQ589988 ROM589988 RYI589988 SIE589988 SSA589988 TBW589988 TLS589988 TVO589988 UFK589988 UPG589988 UZC589988 VIY589988 VSU589988 WCQ589988 WMM589988 WWI589988 I655524 JW655524 TS655524 ADO655524 ANK655524 AXG655524 BHC655524 BQY655524 CAU655524 CKQ655524 CUM655524 DEI655524 DOE655524 DYA655524 EHW655524 ERS655524 FBO655524 FLK655524 FVG655524 GFC655524 GOY655524 GYU655524 HIQ655524 HSM655524 ICI655524 IME655524 IWA655524 JFW655524 JPS655524 JZO655524 KJK655524 KTG655524 LDC655524 LMY655524 LWU655524 MGQ655524 MQM655524 NAI655524 NKE655524 NUA655524 ODW655524 ONS655524 OXO655524 PHK655524 PRG655524 QBC655524 QKY655524 QUU655524 REQ655524 ROM655524 RYI655524 SIE655524 SSA655524 TBW655524 TLS655524 TVO655524 UFK655524 UPG655524 UZC655524 VIY655524 VSU655524 WCQ655524 WMM655524 WWI655524 I721060 JW721060 TS721060 ADO721060 ANK721060 AXG721060 BHC721060 BQY721060 CAU721060 CKQ721060 CUM721060 DEI721060 DOE721060 DYA721060 EHW721060 ERS721060 FBO721060 FLK721060 FVG721060 GFC721060 GOY721060 GYU721060 HIQ721060 HSM721060 ICI721060 IME721060 IWA721060 JFW721060 JPS721060 JZO721060 KJK721060 KTG721060 LDC721060 LMY721060 LWU721060 MGQ721060 MQM721060 NAI721060 NKE721060 NUA721060 ODW721060 ONS721060 OXO721060 PHK721060 PRG721060 QBC721060 QKY721060 QUU721060 REQ721060 ROM721060 RYI721060 SIE721060 SSA721060 TBW721060 TLS721060 TVO721060 UFK721060 UPG721060 UZC721060 VIY721060 VSU721060 WCQ721060 WMM721060 WWI721060 I786596 JW786596 TS786596 ADO786596 ANK786596 AXG786596 BHC786596 BQY786596 CAU786596 CKQ786596 CUM786596 DEI786596 DOE786596 DYA786596 EHW786596 ERS786596 FBO786596 FLK786596 FVG786596 GFC786596 GOY786596 GYU786596 HIQ786596 HSM786596 ICI786596 IME786596 IWA786596 JFW786596 JPS786596 JZO786596 KJK786596 KTG786596 LDC786596 LMY786596 LWU786596 MGQ786596 MQM786596 NAI786596 NKE786596 NUA786596 ODW786596 ONS786596 OXO786596 PHK786596 PRG786596 QBC786596 QKY786596 QUU786596 REQ786596 ROM786596 RYI786596 SIE786596 SSA786596 TBW786596 TLS786596 TVO786596 UFK786596 UPG786596 UZC786596 VIY786596 VSU786596 WCQ786596 WMM786596 WWI786596 I852132 JW852132 TS852132 ADO852132 ANK852132 AXG852132 BHC852132 BQY852132 CAU852132 CKQ852132 CUM852132 DEI852132 DOE852132 DYA852132 EHW852132 ERS852132 FBO852132 FLK852132 FVG852132 GFC852132 GOY852132 GYU852132 HIQ852132 HSM852132 ICI852132 IME852132 IWA852132 JFW852132 JPS852132 JZO852132 KJK852132 KTG852132 LDC852132 LMY852132 LWU852132 MGQ852132 MQM852132 NAI852132 NKE852132 NUA852132 ODW852132 ONS852132 OXO852132 PHK852132 PRG852132 QBC852132 QKY852132 QUU852132 REQ852132 ROM852132 RYI852132 SIE852132 SSA852132 TBW852132 TLS852132 TVO852132 UFK852132 UPG852132 UZC852132 VIY852132 VSU852132 WCQ852132 WMM852132 WWI852132 I917668 JW917668 TS917668 ADO917668 ANK917668 AXG917668 BHC917668 BQY917668 CAU917668 CKQ917668 CUM917668 DEI917668 DOE917668 DYA917668 EHW917668 ERS917668 FBO917668 FLK917668 FVG917668 GFC917668 GOY917668 GYU917668 HIQ917668 HSM917668 ICI917668 IME917668 IWA917668 JFW917668 JPS917668 JZO917668 KJK917668 KTG917668 LDC917668 LMY917668 LWU917668 MGQ917668 MQM917668 NAI917668 NKE917668 NUA917668 ODW917668 ONS917668 OXO917668 PHK917668 PRG917668 QBC917668 QKY917668 QUU917668 REQ917668 ROM917668 RYI917668 SIE917668 SSA917668 TBW917668 TLS917668 TVO917668 UFK917668 UPG917668 UZC917668 VIY917668 VSU917668 WCQ917668 WMM917668 WWI917668 I983204 JW983204 TS983204 ADO983204 ANK983204 AXG983204 BHC983204 BQY983204 CAU983204 CKQ983204 CUM983204 DEI983204 DOE983204 DYA983204 EHW983204 ERS983204 FBO983204 FLK983204 FVG983204 GFC983204 GOY983204 GYU983204 HIQ983204 HSM983204 ICI983204 IME983204 IWA983204 JFW983204 JPS983204 JZO983204 KJK983204 KTG983204 LDC983204 LMY983204 LWU983204 MGQ983204 MQM983204 NAI983204 NKE983204 NUA983204 ODW983204 ONS983204 OXO983204 PHK983204 PRG983204 QBC983204 QKY983204 QUU983204 REQ983204 ROM983204 RYI983204 SIE983204 SSA983204 TBW983204 TLS983204 TVO983204 UFK983204 UPG983204 UZC983204 VIY983204 VSU983204 WCQ983204 WMM983204 WWI983204 I185 JW185 TS185 ADO185 ANK185 AXG185 BHC185 BQY185 CAU185 CKQ185 CUM185 DEI185 DOE185 DYA185 EHW185 ERS185 FBO185 FLK185 FVG185 GFC185 GOY185 GYU185 HIQ185 HSM185 ICI185 IME185 IWA185 JFW185 JPS185 JZO185 KJK185 KTG185 LDC185 LMY185 LWU185 MGQ185 MQM185 NAI185 NKE185 NUA185 ODW185 ONS185 OXO185 PHK185 PRG185 QBC185 QKY185 QUU185 REQ185 ROM185 RYI185 SIE185 SSA185 TBW185 TLS185 TVO185 UFK185 UPG185 UZC185 VIY185 VSU185 WCQ185 WMM185 WWI185 I65721 JW65721 TS65721 ADO65721 ANK65721 AXG65721 BHC65721 BQY65721 CAU65721 CKQ65721 CUM65721 DEI65721 DOE65721 DYA65721 EHW65721 ERS65721 FBO65721 FLK65721 FVG65721 GFC65721 GOY65721 GYU65721 HIQ65721 HSM65721 ICI65721 IME65721 IWA65721 JFW65721 JPS65721 JZO65721 KJK65721 KTG65721 LDC65721 LMY65721 LWU65721 MGQ65721 MQM65721 NAI65721 NKE65721 NUA65721 ODW65721 ONS65721 OXO65721 PHK65721 PRG65721 QBC65721 QKY65721 QUU65721 REQ65721 ROM65721 RYI65721 SIE65721 SSA65721 TBW65721 TLS65721 TVO65721 UFK65721 UPG65721 UZC65721 VIY65721 VSU65721 WCQ65721 WMM65721 WWI65721 I131257 JW131257 TS131257 ADO131257 ANK131257 AXG131257 BHC131257 BQY131257 CAU131257 CKQ131257 CUM131257 DEI131257 DOE131257 DYA131257 EHW131257 ERS131257 FBO131257 FLK131257 FVG131257 GFC131257 GOY131257 GYU131257 HIQ131257 HSM131257 ICI131257 IME131257 IWA131257 JFW131257 JPS131257 JZO131257 KJK131257 KTG131257 LDC131257 LMY131257 LWU131257 MGQ131257 MQM131257 NAI131257 NKE131257 NUA131257 ODW131257 ONS131257 OXO131257 PHK131257 PRG131257 QBC131257 QKY131257 QUU131257 REQ131257 ROM131257 RYI131257 SIE131257 SSA131257 TBW131257 TLS131257 TVO131257 UFK131257 UPG131257 UZC131257 VIY131257 VSU131257 WCQ131257 WMM131257 WWI131257 I196793 JW196793 TS196793 ADO196793 ANK196793 AXG196793 BHC196793 BQY196793 CAU196793 CKQ196793 CUM196793 DEI196793 DOE196793 DYA196793 EHW196793 ERS196793 FBO196793 FLK196793 FVG196793 GFC196793 GOY196793 GYU196793 HIQ196793 HSM196793 ICI196793 IME196793 IWA196793 JFW196793 JPS196793 JZO196793 KJK196793 KTG196793 LDC196793 LMY196793 LWU196793 MGQ196793 MQM196793 NAI196793 NKE196793 NUA196793 ODW196793 ONS196793 OXO196793 PHK196793 PRG196793 QBC196793 QKY196793 QUU196793 REQ196793 ROM196793 RYI196793 SIE196793 SSA196793 TBW196793 TLS196793 TVO196793 UFK196793 UPG196793 UZC196793 VIY196793 VSU196793 WCQ196793 WMM196793 WWI196793 I262329 JW262329 TS262329 ADO262329 ANK262329 AXG262329 BHC262329 BQY262329 CAU262329 CKQ262329 CUM262329 DEI262329 DOE262329 DYA262329 EHW262329 ERS262329 FBO262329 FLK262329 FVG262329 GFC262329 GOY262329 GYU262329 HIQ262329 HSM262329 ICI262329 IME262329 IWA262329 JFW262329 JPS262329 JZO262329 KJK262329 KTG262329 LDC262329 LMY262329 LWU262329 MGQ262329 MQM262329 NAI262329 NKE262329 NUA262329 ODW262329 ONS262329 OXO262329 PHK262329 PRG262329 QBC262329 QKY262329 QUU262329 REQ262329 ROM262329 RYI262329 SIE262329 SSA262329 TBW262329 TLS262329 TVO262329 UFK262329 UPG262329 UZC262329 VIY262329 VSU262329 WCQ262329 WMM262329 WWI262329 I327865 JW327865 TS327865 ADO327865 ANK327865 AXG327865 BHC327865 BQY327865 CAU327865 CKQ327865 CUM327865 DEI327865 DOE327865 DYA327865 EHW327865 ERS327865 FBO327865 FLK327865 FVG327865 GFC327865 GOY327865 GYU327865 HIQ327865 HSM327865 ICI327865 IME327865 IWA327865 JFW327865 JPS327865 JZO327865 KJK327865 KTG327865 LDC327865 LMY327865 LWU327865 MGQ327865 MQM327865 NAI327865 NKE327865 NUA327865 ODW327865 ONS327865 OXO327865 PHK327865 PRG327865 QBC327865 QKY327865 QUU327865 REQ327865 ROM327865 RYI327865 SIE327865 SSA327865 TBW327865 TLS327865 TVO327865 UFK327865 UPG327865 UZC327865 VIY327865 VSU327865 WCQ327865 WMM327865 WWI327865 I393401 JW393401 TS393401 ADO393401 ANK393401 AXG393401 BHC393401 BQY393401 CAU393401 CKQ393401 CUM393401 DEI393401 DOE393401 DYA393401 EHW393401 ERS393401 FBO393401 FLK393401 FVG393401 GFC393401 GOY393401 GYU393401 HIQ393401 HSM393401 ICI393401 IME393401 IWA393401 JFW393401 JPS393401 JZO393401 KJK393401 KTG393401 LDC393401 LMY393401 LWU393401 MGQ393401 MQM393401 NAI393401 NKE393401 NUA393401 ODW393401 ONS393401 OXO393401 PHK393401 PRG393401 QBC393401 QKY393401 QUU393401 REQ393401 ROM393401 RYI393401 SIE393401 SSA393401 TBW393401 TLS393401 TVO393401 UFK393401 UPG393401 UZC393401 VIY393401 VSU393401 WCQ393401 WMM393401 WWI393401 I458937 JW458937 TS458937 ADO458937 ANK458937 AXG458937 BHC458937 BQY458937 CAU458937 CKQ458937 CUM458937 DEI458937 DOE458937 DYA458937 EHW458937 ERS458937 FBO458937 FLK458937 FVG458937 GFC458937 GOY458937 GYU458937 HIQ458937 HSM458937 ICI458937 IME458937 IWA458937 JFW458937 JPS458937 JZO458937 KJK458937 KTG458937 LDC458937 LMY458937 LWU458937 MGQ458937 MQM458937 NAI458937 NKE458937 NUA458937 ODW458937 ONS458937 OXO458937 PHK458937 PRG458937 QBC458937 QKY458937 QUU458937 REQ458937 ROM458937 RYI458937 SIE458937 SSA458937 TBW458937 TLS458937 TVO458937 UFK458937 UPG458937 UZC458937 VIY458937 VSU458937 WCQ458937 WMM458937 WWI458937 I524473 JW524473 TS524473 ADO524473 ANK524473 AXG524473 BHC524473 BQY524473 CAU524473 CKQ524473 CUM524473 DEI524473 DOE524473 DYA524473 EHW524473 ERS524473 FBO524473 FLK524473 FVG524473 GFC524473 GOY524473 GYU524473 HIQ524473 HSM524473 ICI524473 IME524473 IWA524473 JFW524473 JPS524473 JZO524473 KJK524473 KTG524473 LDC524473 LMY524473 LWU524473 MGQ524473 MQM524473 NAI524473 NKE524473 NUA524473 ODW524473 ONS524473 OXO524473 PHK524473 PRG524473 QBC524473 QKY524473 QUU524473 REQ524473 ROM524473 RYI524473 SIE524473 SSA524473 TBW524473 TLS524473 TVO524473 UFK524473 UPG524473 UZC524473 VIY524473 VSU524473 WCQ524473 WMM524473 WWI524473 I590009 JW590009 TS590009 ADO590009 ANK590009 AXG590009 BHC590009 BQY590009 CAU590009 CKQ590009 CUM590009 DEI590009 DOE590009 DYA590009 EHW590009 ERS590009 FBO590009 FLK590009 FVG590009 GFC590009 GOY590009 GYU590009 HIQ590009 HSM590009 ICI590009 IME590009 IWA590009 JFW590009 JPS590009 JZO590009 KJK590009 KTG590009 LDC590009 LMY590009 LWU590009 MGQ590009 MQM590009 NAI590009 NKE590009 NUA590009 ODW590009 ONS590009 OXO590009 PHK590009 PRG590009 QBC590009 QKY590009 QUU590009 REQ590009 ROM590009 RYI590009 SIE590009 SSA590009 TBW590009 TLS590009 TVO590009 UFK590009 UPG590009 UZC590009 VIY590009 VSU590009 WCQ590009 WMM590009 WWI590009 I655545 JW655545 TS655545 ADO655545 ANK655545 AXG655545 BHC655545 BQY655545 CAU655545 CKQ655545 CUM655545 DEI655545 DOE655545 DYA655545 EHW655545 ERS655545 FBO655545 FLK655545 FVG655545 GFC655545 GOY655545 GYU655545 HIQ655545 HSM655545 ICI655545 IME655545 IWA655545 JFW655545 JPS655545 JZO655545 KJK655545 KTG655545 LDC655545 LMY655545 LWU655545 MGQ655545 MQM655545 NAI655545 NKE655545 NUA655545 ODW655545 ONS655545 OXO655545 PHK655545 PRG655545 QBC655545 QKY655545 QUU655545 REQ655545 ROM655545 RYI655545 SIE655545 SSA655545 TBW655545 TLS655545 TVO655545 UFK655545 UPG655545 UZC655545 VIY655545 VSU655545 WCQ655545 WMM655545 WWI655545 I721081 JW721081 TS721081 ADO721081 ANK721081 AXG721081 BHC721081 BQY721081 CAU721081 CKQ721081 CUM721081 DEI721081 DOE721081 DYA721081 EHW721081 ERS721081 FBO721081 FLK721081 FVG721081 GFC721081 GOY721081 GYU721081 HIQ721081 HSM721081 ICI721081 IME721081 IWA721081 JFW721081 JPS721081 JZO721081 KJK721081 KTG721081 LDC721081 LMY721081 LWU721081 MGQ721081 MQM721081 NAI721081 NKE721081 NUA721081 ODW721081 ONS721081 OXO721081 PHK721081 PRG721081 QBC721081 QKY721081 QUU721081 REQ721081 ROM721081 RYI721081 SIE721081 SSA721081 TBW721081 TLS721081 TVO721081 UFK721081 UPG721081 UZC721081 VIY721081 VSU721081 WCQ721081 WMM721081 WWI721081 I786617 JW786617 TS786617 ADO786617 ANK786617 AXG786617 BHC786617 BQY786617 CAU786617 CKQ786617 CUM786617 DEI786617 DOE786617 DYA786617 EHW786617 ERS786617 FBO786617 FLK786617 FVG786617 GFC786617 GOY786617 GYU786617 HIQ786617 HSM786617 ICI786617 IME786617 IWA786617 JFW786617 JPS786617 JZO786617 KJK786617 KTG786617 LDC786617 LMY786617 LWU786617 MGQ786617 MQM786617 NAI786617 NKE786617 NUA786617 ODW786617 ONS786617 OXO786617 PHK786617 PRG786617 QBC786617 QKY786617 QUU786617 REQ786617 ROM786617 RYI786617 SIE786617 SSA786617 TBW786617 TLS786617 TVO786617 UFK786617 UPG786617 UZC786617 VIY786617 VSU786617 WCQ786617 WMM786617 WWI786617 I852153 JW852153 TS852153 ADO852153 ANK852153 AXG852153 BHC852153 BQY852153 CAU852153 CKQ852153 CUM852153 DEI852153 DOE852153 DYA852153 EHW852153 ERS852153 FBO852153 FLK852153 FVG852153 GFC852153 GOY852153 GYU852153 HIQ852153 HSM852153 ICI852153 IME852153 IWA852153 JFW852153 JPS852153 JZO852153 KJK852153 KTG852153 LDC852153 LMY852153 LWU852153 MGQ852153 MQM852153 NAI852153 NKE852153 NUA852153 ODW852153 ONS852153 OXO852153 PHK852153 PRG852153 QBC852153 QKY852153 QUU852153 REQ852153 ROM852153 RYI852153 SIE852153 SSA852153 TBW852153 TLS852153 TVO852153 UFK852153 UPG852153 UZC852153 VIY852153 VSU852153 WCQ852153 WMM852153 WWI852153 I917689 JW917689 TS917689 ADO917689 ANK917689 AXG917689 BHC917689 BQY917689 CAU917689 CKQ917689 CUM917689 DEI917689 DOE917689 DYA917689 EHW917689 ERS917689 FBO917689 FLK917689 FVG917689 GFC917689 GOY917689 GYU917689 HIQ917689 HSM917689 ICI917689 IME917689 IWA917689 JFW917689 JPS917689 JZO917689 KJK917689 KTG917689 LDC917689 LMY917689 LWU917689 MGQ917689 MQM917689 NAI917689 NKE917689 NUA917689 ODW917689 ONS917689 OXO917689 PHK917689 PRG917689 QBC917689 QKY917689 QUU917689 REQ917689 ROM917689 RYI917689 SIE917689 SSA917689 TBW917689 TLS917689 TVO917689 UFK917689 UPG917689 UZC917689 VIY917689 VSU917689 WCQ917689 WMM917689 WWI917689 I983225 JW983225 TS983225 ADO983225 ANK983225 AXG983225 BHC983225 BQY983225 CAU983225 CKQ983225 CUM983225 DEI983225 DOE983225 DYA983225 EHW983225 ERS983225 FBO983225 FLK983225 FVG983225 GFC983225 GOY983225 GYU983225 HIQ983225 HSM983225 ICI983225 IME983225 IWA983225 JFW983225 JPS983225 JZO983225 KJK983225 KTG983225 LDC983225 LMY983225 LWU983225 MGQ983225 MQM983225 NAI983225 NKE983225 NUA983225 ODW983225 ONS983225 OXO983225 PHK983225 PRG983225 QBC983225 QKY983225 QUU983225 REQ983225 ROM983225 RYI983225 SIE983225 SSA983225 TBW983225 TLS983225 TVO983225 UFK983225 UPG983225 UZC983225 VIY983225 VSU983225 WCQ983225 WMM983225 WWI983225 I95 JW95 TS95 ADO95 ANK95 AXG95 BHC95 BQY95 CAU95 CKQ95 CUM95 DEI95 DOE95 DYA95 EHW95 ERS95 FBO95 FLK95 FVG95 GFC95 GOY95 GYU95 HIQ95 HSM95 ICI95 IME95 IWA95 JFW95 JPS95 JZO95 KJK95 KTG95 LDC95 LMY95 LWU95 MGQ95 MQM95 NAI95 NKE95 NUA95 ODW95 ONS95 OXO95 PHK95 PRG95 QBC95 QKY95 QUU95 REQ95 ROM95 RYI95 SIE95 SSA95 TBW95 TLS95 TVO95 UFK95 UPG95 UZC95 VIY95 VSU95 WCQ95 WMM95 WWI95 I65631 JW65631 TS65631 ADO65631 ANK65631 AXG65631 BHC65631 BQY65631 CAU65631 CKQ65631 CUM65631 DEI65631 DOE65631 DYA65631 EHW65631 ERS65631 FBO65631 FLK65631 FVG65631 GFC65631 GOY65631 GYU65631 HIQ65631 HSM65631 ICI65631 IME65631 IWA65631 JFW65631 JPS65631 JZO65631 KJK65631 KTG65631 LDC65631 LMY65631 LWU65631 MGQ65631 MQM65631 NAI65631 NKE65631 NUA65631 ODW65631 ONS65631 OXO65631 PHK65631 PRG65631 QBC65631 QKY65631 QUU65631 REQ65631 ROM65631 RYI65631 SIE65631 SSA65631 TBW65631 TLS65631 TVO65631 UFK65631 UPG65631 UZC65631 VIY65631 VSU65631 WCQ65631 WMM65631 WWI65631 I131167 JW131167 TS131167 ADO131167 ANK131167 AXG131167 BHC131167 BQY131167 CAU131167 CKQ131167 CUM131167 DEI131167 DOE131167 DYA131167 EHW131167 ERS131167 FBO131167 FLK131167 FVG131167 GFC131167 GOY131167 GYU131167 HIQ131167 HSM131167 ICI131167 IME131167 IWA131167 JFW131167 JPS131167 JZO131167 KJK131167 KTG131167 LDC131167 LMY131167 LWU131167 MGQ131167 MQM131167 NAI131167 NKE131167 NUA131167 ODW131167 ONS131167 OXO131167 PHK131167 PRG131167 QBC131167 QKY131167 QUU131167 REQ131167 ROM131167 RYI131167 SIE131167 SSA131167 TBW131167 TLS131167 TVO131167 UFK131167 UPG131167 UZC131167 VIY131167 VSU131167 WCQ131167 WMM131167 WWI131167 I196703 JW196703 TS196703 ADO196703 ANK196703 AXG196703 BHC196703 BQY196703 CAU196703 CKQ196703 CUM196703 DEI196703 DOE196703 DYA196703 EHW196703 ERS196703 FBO196703 FLK196703 FVG196703 GFC196703 GOY196703 GYU196703 HIQ196703 HSM196703 ICI196703 IME196703 IWA196703 JFW196703 JPS196703 JZO196703 KJK196703 KTG196703 LDC196703 LMY196703 LWU196703 MGQ196703 MQM196703 NAI196703 NKE196703 NUA196703 ODW196703 ONS196703 OXO196703 PHK196703 PRG196703 QBC196703 QKY196703 QUU196703 REQ196703 ROM196703 RYI196703 SIE196703 SSA196703 TBW196703 TLS196703 TVO196703 UFK196703 UPG196703 UZC196703 VIY196703 VSU196703 WCQ196703 WMM196703 WWI196703 I262239 JW262239 TS262239 ADO262239 ANK262239 AXG262239 BHC262239 BQY262239 CAU262239 CKQ262239 CUM262239 DEI262239 DOE262239 DYA262239 EHW262239 ERS262239 FBO262239 FLK262239 FVG262239 GFC262239 GOY262239 GYU262239 HIQ262239 HSM262239 ICI262239 IME262239 IWA262239 JFW262239 JPS262239 JZO262239 KJK262239 KTG262239 LDC262239 LMY262239 LWU262239 MGQ262239 MQM262239 NAI262239 NKE262239 NUA262239 ODW262239 ONS262239 OXO262239 PHK262239 PRG262239 QBC262239 QKY262239 QUU262239 REQ262239 ROM262239 RYI262239 SIE262239 SSA262239 TBW262239 TLS262239 TVO262239 UFK262239 UPG262239 UZC262239 VIY262239 VSU262239 WCQ262239 WMM262239 WWI262239 I327775 JW327775 TS327775 ADO327775 ANK327775 AXG327775 BHC327775 BQY327775 CAU327775 CKQ327775 CUM327775 DEI327775 DOE327775 DYA327775 EHW327775 ERS327775 FBO327775 FLK327775 FVG327775 GFC327775 GOY327775 GYU327775 HIQ327775 HSM327775 ICI327775 IME327775 IWA327775 JFW327775 JPS327775 JZO327775 KJK327775 KTG327775 LDC327775 LMY327775 LWU327775 MGQ327775 MQM327775 NAI327775 NKE327775 NUA327775 ODW327775 ONS327775 OXO327775 PHK327775 PRG327775 QBC327775 QKY327775 QUU327775 REQ327775 ROM327775 RYI327775 SIE327775 SSA327775 TBW327775 TLS327775 TVO327775 UFK327775 UPG327775 UZC327775 VIY327775 VSU327775 WCQ327775 WMM327775 WWI327775 I393311 JW393311 TS393311 ADO393311 ANK393311 AXG393311 BHC393311 BQY393311 CAU393311 CKQ393311 CUM393311 DEI393311 DOE393311 DYA393311 EHW393311 ERS393311 FBO393311 FLK393311 FVG393311 GFC393311 GOY393311 GYU393311 HIQ393311 HSM393311 ICI393311 IME393311 IWA393311 JFW393311 JPS393311 JZO393311 KJK393311 KTG393311 LDC393311 LMY393311 LWU393311 MGQ393311 MQM393311 NAI393311 NKE393311 NUA393311 ODW393311 ONS393311 OXO393311 PHK393311 PRG393311 QBC393311 QKY393311 QUU393311 REQ393311 ROM393311 RYI393311 SIE393311 SSA393311 TBW393311 TLS393311 TVO393311 UFK393311 UPG393311 UZC393311 VIY393311 VSU393311 WCQ393311 WMM393311 WWI393311 I458847 JW458847 TS458847 ADO458847 ANK458847 AXG458847 BHC458847 BQY458847 CAU458847 CKQ458847 CUM458847 DEI458847 DOE458847 DYA458847 EHW458847 ERS458847 FBO458847 FLK458847 FVG458847 GFC458847 GOY458847 GYU458847 HIQ458847 HSM458847 ICI458847 IME458847 IWA458847 JFW458847 JPS458847 JZO458847 KJK458847 KTG458847 LDC458847 LMY458847 LWU458847 MGQ458847 MQM458847 NAI458847 NKE458847 NUA458847 ODW458847 ONS458847 OXO458847 PHK458847 PRG458847 QBC458847 QKY458847 QUU458847 REQ458847 ROM458847 RYI458847 SIE458847 SSA458847 TBW458847 TLS458847 TVO458847 UFK458847 UPG458847 UZC458847 VIY458847 VSU458847 WCQ458847 WMM458847 WWI458847 I524383 JW524383 TS524383 ADO524383 ANK524383 AXG524383 BHC524383 BQY524383 CAU524383 CKQ524383 CUM524383 DEI524383 DOE524383 DYA524383 EHW524383 ERS524383 FBO524383 FLK524383 FVG524383 GFC524383 GOY524383 GYU524383 HIQ524383 HSM524383 ICI524383 IME524383 IWA524383 JFW524383 JPS524383 JZO524383 KJK524383 KTG524383 LDC524383 LMY524383 LWU524383 MGQ524383 MQM524383 NAI524383 NKE524383 NUA524383 ODW524383 ONS524383 OXO524383 PHK524383 PRG524383 QBC524383 QKY524383 QUU524383 REQ524383 ROM524383 RYI524383 SIE524383 SSA524383 TBW524383 TLS524383 TVO524383 UFK524383 UPG524383 UZC524383 VIY524383 VSU524383 WCQ524383 WMM524383 WWI524383 I589919 JW589919 TS589919 ADO589919 ANK589919 AXG589919 BHC589919 BQY589919 CAU589919 CKQ589919 CUM589919 DEI589919 DOE589919 DYA589919 EHW589919 ERS589919 FBO589919 FLK589919 FVG589919 GFC589919 GOY589919 GYU589919 HIQ589919 HSM589919 ICI589919 IME589919 IWA589919 JFW589919 JPS589919 JZO589919 KJK589919 KTG589919 LDC589919 LMY589919 LWU589919 MGQ589919 MQM589919 NAI589919 NKE589919 NUA589919 ODW589919 ONS589919 OXO589919 PHK589919 PRG589919 QBC589919 QKY589919 QUU589919 REQ589919 ROM589919 RYI589919 SIE589919 SSA589919 TBW589919 TLS589919 TVO589919 UFK589919 UPG589919 UZC589919 VIY589919 VSU589919 WCQ589919 WMM589919 WWI589919 I655455 JW655455 TS655455 ADO655455 ANK655455 AXG655455 BHC655455 BQY655455 CAU655455 CKQ655455 CUM655455 DEI655455 DOE655455 DYA655455 EHW655455 ERS655455 FBO655455 FLK655455 FVG655455 GFC655455 GOY655455 GYU655455 HIQ655455 HSM655455 ICI655455 IME655455 IWA655455 JFW655455 JPS655455 JZO655455 KJK655455 KTG655455 LDC655455 LMY655455 LWU655455 MGQ655455 MQM655455 NAI655455 NKE655455 NUA655455 ODW655455 ONS655455 OXO655455 PHK655455 PRG655455 QBC655455 QKY655455 QUU655455 REQ655455 ROM655455 RYI655455 SIE655455 SSA655455 TBW655455 TLS655455 TVO655455 UFK655455 UPG655455 UZC655455 VIY655455 VSU655455 WCQ655455 WMM655455 WWI655455 I720991 JW720991 TS720991 ADO720991 ANK720991 AXG720991 BHC720991 BQY720991 CAU720991 CKQ720991 CUM720991 DEI720991 DOE720991 DYA720991 EHW720991 ERS720991 FBO720991 FLK720991 FVG720991 GFC720991 GOY720991 GYU720991 HIQ720991 HSM720991 ICI720991 IME720991 IWA720991 JFW720991 JPS720991 JZO720991 KJK720991 KTG720991 LDC720991 LMY720991 LWU720991 MGQ720991 MQM720991 NAI720991 NKE720991 NUA720991 ODW720991 ONS720991 OXO720991 PHK720991 PRG720991 QBC720991 QKY720991 QUU720991 REQ720991 ROM720991 RYI720991 SIE720991 SSA720991 TBW720991 TLS720991 TVO720991 UFK720991 UPG720991 UZC720991 VIY720991 VSU720991 WCQ720991 WMM720991 WWI720991 I786527 JW786527 TS786527 ADO786527 ANK786527 AXG786527 BHC786527 BQY786527 CAU786527 CKQ786527 CUM786527 DEI786527 DOE786527 DYA786527 EHW786527 ERS786527 FBO786527 FLK786527 FVG786527 GFC786527 GOY786527 GYU786527 HIQ786527 HSM786527 ICI786527 IME786527 IWA786527 JFW786527 JPS786527 JZO786527 KJK786527 KTG786527 LDC786527 LMY786527 LWU786527 MGQ786527 MQM786527 NAI786527 NKE786527 NUA786527 ODW786527 ONS786527 OXO786527 PHK786527 PRG786527 QBC786527 QKY786527 QUU786527 REQ786527 ROM786527 RYI786527 SIE786527 SSA786527 TBW786527 TLS786527 TVO786527 UFK786527 UPG786527 UZC786527 VIY786527 VSU786527 WCQ786527 WMM786527 WWI786527 I852063 JW852063 TS852063 ADO852063 ANK852063 AXG852063 BHC852063 BQY852063 CAU852063 CKQ852063 CUM852063 DEI852063 DOE852063 DYA852063 EHW852063 ERS852063 FBO852063 FLK852063 FVG852063 GFC852063 GOY852063 GYU852063 HIQ852063 HSM852063 ICI852063 IME852063 IWA852063 JFW852063 JPS852063 JZO852063 KJK852063 KTG852063 LDC852063 LMY852063 LWU852063 MGQ852063 MQM852063 NAI852063 NKE852063 NUA852063 ODW852063 ONS852063 OXO852063 PHK852063 PRG852063 QBC852063 QKY852063 QUU852063 REQ852063 ROM852063 RYI852063 SIE852063 SSA852063 TBW852063 TLS852063 TVO852063 UFK852063 UPG852063 UZC852063 VIY852063 VSU852063 WCQ852063 WMM852063 WWI852063 I917599 JW917599 TS917599 ADO917599 ANK917599 AXG917599 BHC917599 BQY917599 CAU917599 CKQ917599 CUM917599 DEI917599 DOE917599 DYA917599 EHW917599 ERS917599 FBO917599 FLK917599 FVG917599 GFC917599 GOY917599 GYU917599 HIQ917599 HSM917599 ICI917599 IME917599 IWA917599 JFW917599 JPS917599 JZO917599 KJK917599 KTG917599 LDC917599 LMY917599 LWU917599 MGQ917599 MQM917599 NAI917599 NKE917599 NUA917599 ODW917599 ONS917599 OXO917599 PHK917599 PRG917599 QBC917599 QKY917599 QUU917599 REQ917599 ROM917599 RYI917599 SIE917599 SSA917599 TBW917599 TLS917599 TVO917599 UFK917599 UPG917599 UZC917599 VIY917599 VSU917599 WCQ917599 WMM917599 WWI917599 I983135 JW983135 TS983135 ADO983135 ANK983135 AXG983135 BHC983135 BQY983135 CAU983135 CKQ983135 CUM983135 DEI983135 DOE983135 DYA983135 EHW983135 ERS983135 FBO983135 FLK983135 FVG983135 GFC983135 GOY983135 GYU983135 HIQ983135 HSM983135 ICI983135 IME983135 IWA983135 JFW983135 JPS983135 JZO983135 KJK983135 KTG983135 LDC983135 LMY983135 LWU983135 MGQ983135 MQM983135 NAI983135 NKE983135 NUA983135 ODW983135 ONS983135 OXO983135 PHK983135 PRG983135 QBC983135 QKY983135 QUU983135 REQ983135 ROM983135 RYI983135 SIE983135 SSA983135 TBW983135 TLS983135 TVO983135 UFK983135 UPG983135 UZC983135 VIY983135 VSU983135 WCQ983135 WMM983135 WWI983135 I137 JW137 TS137 ADO137 ANK137 AXG137 BHC137 BQY137 CAU137 CKQ137 CUM137 DEI137 DOE137 DYA137 EHW137 ERS137 FBO137 FLK137 FVG137 GFC137 GOY137 GYU137 HIQ137 HSM137 ICI137 IME137 IWA137 JFW137 JPS137 JZO137 KJK137 KTG137 LDC137 LMY137 LWU137 MGQ137 MQM137 NAI137 NKE137 NUA137 ODW137 ONS137 OXO137 PHK137 PRG137 QBC137 QKY137 QUU137 REQ137 ROM137 RYI137 SIE137 SSA137 TBW137 TLS137 TVO137 UFK137 UPG137 UZC137 VIY137 VSU137 WCQ137 WMM137 WWI137 I65673 JW65673 TS65673 ADO65673 ANK65673 AXG65673 BHC65673 BQY65673 CAU65673 CKQ65673 CUM65673 DEI65673 DOE65673 DYA65673 EHW65673 ERS65673 FBO65673 FLK65673 FVG65673 GFC65673 GOY65673 GYU65673 HIQ65673 HSM65673 ICI65673 IME65673 IWA65673 JFW65673 JPS65673 JZO65673 KJK65673 KTG65673 LDC65673 LMY65673 LWU65673 MGQ65673 MQM65673 NAI65673 NKE65673 NUA65673 ODW65673 ONS65673 OXO65673 PHK65673 PRG65673 QBC65673 QKY65673 QUU65673 REQ65673 ROM65673 RYI65673 SIE65673 SSA65673 TBW65673 TLS65673 TVO65673 UFK65673 UPG65673 UZC65673 VIY65673 VSU65673 WCQ65673 WMM65673 WWI65673 I131209 JW131209 TS131209 ADO131209 ANK131209 AXG131209 BHC131209 BQY131209 CAU131209 CKQ131209 CUM131209 DEI131209 DOE131209 DYA131209 EHW131209 ERS131209 FBO131209 FLK131209 FVG131209 GFC131209 GOY131209 GYU131209 HIQ131209 HSM131209 ICI131209 IME131209 IWA131209 JFW131209 JPS131209 JZO131209 KJK131209 KTG131209 LDC131209 LMY131209 LWU131209 MGQ131209 MQM131209 NAI131209 NKE131209 NUA131209 ODW131209 ONS131209 OXO131209 PHK131209 PRG131209 QBC131209 QKY131209 QUU131209 REQ131209 ROM131209 RYI131209 SIE131209 SSA131209 TBW131209 TLS131209 TVO131209 UFK131209 UPG131209 UZC131209 VIY131209 VSU131209 WCQ131209 WMM131209 WWI131209 I196745 JW196745 TS196745 ADO196745 ANK196745 AXG196745 BHC196745 BQY196745 CAU196745 CKQ196745 CUM196745 DEI196745 DOE196745 DYA196745 EHW196745 ERS196745 FBO196745 FLK196745 FVG196745 GFC196745 GOY196745 GYU196745 HIQ196745 HSM196745 ICI196745 IME196745 IWA196745 JFW196745 JPS196745 JZO196745 KJK196745 KTG196745 LDC196745 LMY196745 LWU196745 MGQ196745 MQM196745 NAI196745 NKE196745 NUA196745 ODW196745 ONS196745 OXO196745 PHK196745 PRG196745 QBC196745 QKY196745 QUU196745 REQ196745 ROM196745 RYI196745 SIE196745 SSA196745 TBW196745 TLS196745 TVO196745 UFK196745 UPG196745 UZC196745 VIY196745 VSU196745 WCQ196745 WMM196745 WWI196745 I262281 JW262281 TS262281 ADO262281 ANK262281 AXG262281 BHC262281 BQY262281 CAU262281 CKQ262281 CUM262281 DEI262281 DOE262281 DYA262281 EHW262281 ERS262281 FBO262281 FLK262281 FVG262281 GFC262281 GOY262281 GYU262281 HIQ262281 HSM262281 ICI262281 IME262281 IWA262281 JFW262281 JPS262281 JZO262281 KJK262281 KTG262281 LDC262281 LMY262281 LWU262281 MGQ262281 MQM262281 NAI262281 NKE262281 NUA262281 ODW262281 ONS262281 OXO262281 PHK262281 PRG262281 QBC262281 QKY262281 QUU262281 REQ262281 ROM262281 RYI262281 SIE262281 SSA262281 TBW262281 TLS262281 TVO262281 UFK262281 UPG262281 UZC262281 VIY262281 VSU262281 WCQ262281 WMM262281 WWI262281 I327817 JW327817 TS327817 ADO327817 ANK327817 AXG327817 BHC327817 BQY327817 CAU327817 CKQ327817 CUM327817 DEI327817 DOE327817 DYA327817 EHW327817 ERS327817 FBO327817 FLK327817 FVG327817 GFC327817 GOY327817 GYU327817 HIQ327817 HSM327817 ICI327817 IME327817 IWA327817 JFW327817 JPS327817 JZO327817 KJK327817 KTG327817 LDC327817 LMY327817 LWU327817 MGQ327817 MQM327817 NAI327817 NKE327817 NUA327817 ODW327817 ONS327817 OXO327817 PHK327817 PRG327817 QBC327817 QKY327817 QUU327817 REQ327817 ROM327817 RYI327817 SIE327817 SSA327817 TBW327817 TLS327817 TVO327817 UFK327817 UPG327817 UZC327817 VIY327817 VSU327817 WCQ327817 WMM327817 WWI327817 I393353 JW393353 TS393353 ADO393353 ANK393353 AXG393353 BHC393353 BQY393353 CAU393353 CKQ393353 CUM393353 DEI393353 DOE393353 DYA393353 EHW393353 ERS393353 FBO393353 FLK393353 FVG393353 GFC393353 GOY393353 GYU393353 HIQ393353 HSM393353 ICI393353 IME393353 IWA393353 JFW393353 JPS393353 JZO393353 KJK393353 KTG393353 LDC393353 LMY393353 LWU393353 MGQ393353 MQM393353 NAI393353 NKE393353 NUA393353 ODW393353 ONS393353 OXO393353 PHK393353 PRG393353 QBC393353 QKY393353 QUU393353 REQ393353 ROM393353 RYI393353 SIE393353 SSA393353 TBW393353 TLS393353 TVO393353 UFK393353 UPG393353 UZC393353 VIY393353 VSU393353 WCQ393353 WMM393353 WWI393353 I458889 JW458889 TS458889 ADO458889 ANK458889 AXG458889 BHC458889 BQY458889 CAU458889 CKQ458889 CUM458889 DEI458889 DOE458889 DYA458889 EHW458889 ERS458889 FBO458889 FLK458889 FVG458889 GFC458889 GOY458889 GYU458889 HIQ458889 HSM458889 ICI458889 IME458889 IWA458889 JFW458889 JPS458889 JZO458889 KJK458889 KTG458889 LDC458889 LMY458889 LWU458889 MGQ458889 MQM458889 NAI458889 NKE458889 NUA458889 ODW458889 ONS458889 OXO458889 PHK458889 PRG458889 QBC458889 QKY458889 QUU458889 REQ458889 ROM458889 RYI458889 SIE458889 SSA458889 TBW458889 TLS458889 TVO458889 UFK458889 UPG458889 UZC458889 VIY458889 VSU458889 WCQ458889 WMM458889 WWI458889 I524425 JW524425 TS524425 ADO524425 ANK524425 AXG524425 BHC524425 BQY524425 CAU524425 CKQ524425 CUM524425 DEI524425 DOE524425 DYA524425 EHW524425 ERS524425 FBO524425 FLK524425 FVG524425 GFC524425 GOY524425 GYU524425 HIQ524425 HSM524425 ICI524425 IME524425 IWA524425 JFW524425 JPS524425 JZO524425 KJK524425 KTG524425 LDC524425 LMY524425 LWU524425 MGQ524425 MQM524425 NAI524425 NKE524425 NUA524425 ODW524425 ONS524425 OXO524425 PHK524425 PRG524425 QBC524425 QKY524425 QUU524425 REQ524425 ROM524425 RYI524425 SIE524425 SSA524425 TBW524425 TLS524425 TVO524425 UFK524425 UPG524425 UZC524425 VIY524425 VSU524425 WCQ524425 WMM524425 WWI524425 I589961 JW589961 TS589961 ADO589961 ANK589961 AXG589961 BHC589961 BQY589961 CAU589961 CKQ589961 CUM589961 DEI589961 DOE589961 DYA589961 EHW589961 ERS589961 FBO589961 FLK589961 FVG589961 GFC589961 GOY589961 GYU589961 HIQ589961 HSM589961 ICI589961 IME589961 IWA589961 JFW589961 JPS589961 JZO589961 KJK589961 KTG589961 LDC589961 LMY589961 LWU589961 MGQ589961 MQM589961 NAI589961 NKE589961 NUA589961 ODW589961 ONS589961 OXO589961 PHK589961 PRG589961 QBC589961 QKY589961 QUU589961 REQ589961 ROM589961 RYI589961 SIE589961 SSA589961 TBW589961 TLS589961 TVO589961 UFK589961 UPG589961 UZC589961 VIY589961 VSU589961 WCQ589961 WMM589961 WWI589961 I655497 JW655497 TS655497 ADO655497 ANK655497 AXG655497 BHC655497 BQY655497 CAU655497 CKQ655497 CUM655497 DEI655497 DOE655497 DYA655497 EHW655497 ERS655497 FBO655497 FLK655497 FVG655497 GFC655497 GOY655497 GYU655497 HIQ655497 HSM655497 ICI655497 IME655497 IWA655497 JFW655497 JPS655497 JZO655497 KJK655497 KTG655497 LDC655497 LMY655497 LWU655497 MGQ655497 MQM655497 NAI655497 NKE655497 NUA655497 ODW655497 ONS655497 OXO655497 PHK655497 PRG655497 QBC655497 QKY655497 QUU655497 REQ655497 ROM655497 RYI655497 SIE655497 SSA655497 TBW655497 TLS655497 TVO655497 UFK655497 UPG655497 UZC655497 VIY655497 VSU655497 WCQ655497 WMM655497 WWI655497 I721033 JW721033 TS721033 ADO721033 ANK721033 AXG721033 BHC721033 BQY721033 CAU721033 CKQ721033 CUM721033 DEI721033 DOE721033 DYA721033 EHW721033 ERS721033 FBO721033 FLK721033 FVG721033 GFC721033 GOY721033 GYU721033 HIQ721033 HSM721033 ICI721033 IME721033 IWA721033 JFW721033 JPS721033 JZO721033 KJK721033 KTG721033 LDC721033 LMY721033 LWU721033 MGQ721033 MQM721033 NAI721033 NKE721033 NUA721033 ODW721033 ONS721033 OXO721033 PHK721033 PRG721033 QBC721033 QKY721033 QUU721033 REQ721033 ROM721033 RYI721033 SIE721033 SSA721033 TBW721033 TLS721033 TVO721033 UFK721033 UPG721033 UZC721033 VIY721033 VSU721033 WCQ721033 WMM721033 WWI721033 I786569 JW786569 TS786569 ADO786569 ANK786569 AXG786569 BHC786569 BQY786569 CAU786569 CKQ786569 CUM786569 DEI786569 DOE786569 DYA786569 EHW786569 ERS786569 FBO786569 FLK786569 FVG786569 GFC786569 GOY786569 GYU786569 HIQ786569 HSM786569 ICI786569 IME786569 IWA786569 JFW786569 JPS786569 JZO786569 KJK786569 KTG786569 LDC786569 LMY786569 LWU786569 MGQ786569 MQM786569 NAI786569 NKE786569 NUA786569 ODW786569 ONS786569 OXO786569 PHK786569 PRG786569 QBC786569 QKY786569 QUU786569 REQ786569 ROM786569 RYI786569 SIE786569 SSA786569 TBW786569 TLS786569 TVO786569 UFK786569 UPG786569 UZC786569 VIY786569 VSU786569 WCQ786569 WMM786569 WWI786569 I852105 JW852105 TS852105 ADO852105 ANK852105 AXG852105 BHC852105 BQY852105 CAU852105 CKQ852105 CUM852105 DEI852105 DOE852105 DYA852105 EHW852105 ERS852105 FBO852105 FLK852105 FVG852105 GFC852105 GOY852105 GYU852105 HIQ852105 HSM852105 ICI852105 IME852105 IWA852105 JFW852105 JPS852105 JZO852105 KJK852105 KTG852105 LDC852105 LMY852105 LWU852105 MGQ852105 MQM852105 NAI852105 NKE852105 NUA852105 ODW852105 ONS852105 OXO852105 PHK852105 PRG852105 QBC852105 QKY852105 QUU852105 REQ852105 ROM852105 RYI852105 SIE852105 SSA852105 TBW852105 TLS852105 TVO852105 UFK852105 UPG852105 UZC852105 VIY852105 VSU852105 WCQ852105 WMM852105 WWI852105 I917641 JW917641 TS917641 ADO917641 ANK917641 AXG917641 BHC917641 BQY917641 CAU917641 CKQ917641 CUM917641 DEI917641 DOE917641 DYA917641 EHW917641 ERS917641 FBO917641 FLK917641 FVG917641 GFC917641 GOY917641 GYU917641 HIQ917641 HSM917641 ICI917641 IME917641 IWA917641 JFW917641 JPS917641 JZO917641 KJK917641 KTG917641 LDC917641 LMY917641 LWU917641 MGQ917641 MQM917641 NAI917641 NKE917641 NUA917641 ODW917641 ONS917641 OXO917641 PHK917641 PRG917641 QBC917641 QKY917641 QUU917641 REQ917641 ROM917641 RYI917641 SIE917641 SSA917641 TBW917641 TLS917641 TVO917641 UFK917641 UPG917641 UZC917641 VIY917641 VSU917641 WCQ917641 WMM917641 WWI917641 I983177 JW983177 TS983177 ADO983177 ANK983177 AXG983177 BHC983177 BQY983177 CAU983177 CKQ983177 CUM983177 DEI983177 DOE983177 DYA983177 EHW983177 ERS983177 FBO983177 FLK983177 FVG983177 GFC983177 GOY983177 GYU983177 HIQ983177 HSM983177 ICI983177 IME983177 IWA983177 JFW983177 JPS983177 JZO983177 KJK983177 KTG983177 LDC983177 LMY983177 LWU983177 MGQ983177 MQM983177 NAI983177 NKE983177 NUA983177 ODW983177 ONS983177 OXO983177 PHK983177 PRG983177 QBC983177 QKY983177 QUU983177 REQ983177 ROM983177 RYI983177 SIE983177 SSA983177 TBW983177 TLS983177 TVO983177 UFK983177 UPG983177 UZC983177 VIY983177 VSU983177 WCQ983177 WMM983177 WWI983177 I116 JW116 TS116 ADO116 ANK116 AXG116 BHC116 BQY116 CAU116 CKQ116 CUM116 DEI116 DOE116 DYA116 EHW116 ERS116 FBO116 FLK116 FVG116 GFC116 GOY116 GYU116 HIQ116 HSM116 ICI116 IME116 IWA116 JFW116 JPS116 JZO116 KJK116 KTG116 LDC116 LMY116 LWU116 MGQ116 MQM116 NAI116 NKE116 NUA116 ODW116 ONS116 OXO116 PHK116 PRG116 QBC116 QKY116 QUU116 REQ116 ROM116 RYI116 SIE116 SSA116 TBW116 TLS116 TVO116 UFK116 UPG116 UZC116 VIY116 VSU116 WCQ116 WMM116 WWI116 I65652 JW65652 TS65652 ADO65652 ANK65652 AXG65652 BHC65652 BQY65652 CAU65652 CKQ65652 CUM65652 DEI65652 DOE65652 DYA65652 EHW65652 ERS65652 FBO65652 FLK65652 FVG65652 GFC65652 GOY65652 GYU65652 HIQ65652 HSM65652 ICI65652 IME65652 IWA65652 JFW65652 JPS65652 JZO65652 KJK65652 KTG65652 LDC65652 LMY65652 LWU65652 MGQ65652 MQM65652 NAI65652 NKE65652 NUA65652 ODW65652 ONS65652 OXO65652 PHK65652 PRG65652 QBC65652 QKY65652 QUU65652 REQ65652 ROM65652 RYI65652 SIE65652 SSA65652 TBW65652 TLS65652 TVO65652 UFK65652 UPG65652 UZC65652 VIY65652 VSU65652 WCQ65652 WMM65652 WWI65652 I131188 JW131188 TS131188 ADO131188 ANK131188 AXG131188 BHC131188 BQY131188 CAU131188 CKQ131188 CUM131188 DEI131188 DOE131188 DYA131188 EHW131188 ERS131188 FBO131188 FLK131188 FVG131188 GFC131188 GOY131188 GYU131188 HIQ131188 HSM131188 ICI131188 IME131188 IWA131188 JFW131188 JPS131188 JZO131188 KJK131188 KTG131188 LDC131188 LMY131188 LWU131188 MGQ131188 MQM131188 NAI131188 NKE131188 NUA131188 ODW131188 ONS131188 OXO131188 PHK131188 PRG131188 QBC131188 QKY131188 QUU131188 REQ131188 ROM131188 RYI131188 SIE131188 SSA131188 TBW131188 TLS131188 TVO131188 UFK131188 UPG131188 UZC131188 VIY131188 VSU131188 WCQ131188 WMM131188 WWI131188 I196724 JW196724 TS196724 ADO196724 ANK196724 AXG196724 BHC196724 BQY196724 CAU196724 CKQ196724 CUM196724 DEI196724 DOE196724 DYA196724 EHW196724 ERS196724 FBO196724 FLK196724 FVG196724 GFC196724 GOY196724 GYU196724 HIQ196724 HSM196724 ICI196724 IME196724 IWA196724 JFW196724 JPS196724 JZO196724 KJK196724 KTG196724 LDC196724 LMY196724 LWU196724 MGQ196724 MQM196724 NAI196724 NKE196724 NUA196724 ODW196724 ONS196724 OXO196724 PHK196724 PRG196724 QBC196724 QKY196724 QUU196724 REQ196724 ROM196724 RYI196724 SIE196724 SSA196724 TBW196724 TLS196724 TVO196724 UFK196724 UPG196724 UZC196724 VIY196724 VSU196724 WCQ196724 WMM196724 WWI196724 I262260 JW262260 TS262260 ADO262260 ANK262260 AXG262260 BHC262260 BQY262260 CAU262260 CKQ262260 CUM262260 DEI262260 DOE262260 DYA262260 EHW262260 ERS262260 FBO262260 FLK262260 FVG262260 GFC262260 GOY262260 GYU262260 HIQ262260 HSM262260 ICI262260 IME262260 IWA262260 JFW262260 JPS262260 JZO262260 KJK262260 KTG262260 LDC262260 LMY262260 LWU262260 MGQ262260 MQM262260 NAI262260 NKE262260 NUA262260 ODW262260 ONS262260 OXO262260 PHK262260 PRG262260 QBC262260 QKY262260 QUU262260 REQ262260 ROM262260 RYI262260 SIE262260 SSA262260 TBW262260 TLS262260 TVO262260 UFK262260 UPG262260 UZC262260 VIY262260 VSU262260 WCQ262260 WMM262260 WWI262260 I327796 JW327796 TS327796 ADO327796 ANK327796 AXG327796 BHC327796 BQY327796 CAU327796 CKQ327796 CUM327796 DEI327796 DOE327796 DYA327796 EHW327796 ERS327796 FBO327796 FLK327796 FVG327796 GFC327796 GOY327796 GYU327796 HIQ327796 HSM327796 ICI327796 IME327796 IWA327796 JFW327796 JPS327796 JZO327796 KJK327796 KTG327796 LDC327796 LMY327796 LWU327796 MGQ327796 MQM327796 NAI327796 NKE327796 NUA327796 ODW327796 ONS327796 OXO327796 PHK327796 PRG327796 QBC327796 QKY327796 QUU327796 REQ327796 ROM327796 RYI327796 SIE327796 SSA327796 TBW327796 TLS327796 TVO327796 UFK327796 UPG327796 UZC327796 VIY327796 VSU327796 WCQ327796 WMM327796 WWI327796 I393332 JW393332 TS393332 ADO393332 ANK393332 AXG393332 BHC393332 BQY393332 CAU393332 CKQ393332 CUM393332 DEI393332 DOE393332 DYA393332 EHW393332 ERS393332 FBO393332 FLK393332 FVG393332 GFC393332 GOY393332 GYU393332 HIQ393332 HSM393332 ICI393332 IME393332 IWA393332 JFW393332 JPS393332 JZO393332 KJK393332 KTG393332 LDC393332 LMY393332 LWU393332 MGQ393332 MQM393332 NAI393332 NKE393332 NUA393332 ODW393332 ONS393332 OXO393332 PHK393332 PRG393332 QBC393332 QKY393332 QUU393332 REQ393332 ROM393332 RYI393332 SIE393332 SSA393332 TBW393332 TLS393332 TVO393332 UFK393332 UPG393332 UZC393332 VIY393332 VSU393332 WCQ393332 WMM393332 WWI393332 I458868 JW458868 TS458868 ADO458868 ANK458868 AXG458868 BHC458868 BQY458868 CAU458868 CKQ458868 CUM458868 DEI458868 DOE458868 DYA458868 EHW458868 ERS458868 FBO458868 FLK458868 FVG458868 GFC458868 GOY458868 GYU458868 HIQ458868 HSM458868 ICI458868 IME458868 IWA458868 JFW458868 JPS458868 JZO458868 KJK458868 KTG458868 LDC458868 LMY458868 LWU458868 MGQ458868 MQM458868 NAI458868 NKE458868 NUA458868 ODW458868 ONS458868 OXO458868 PHK458868 PRG458868 QBC458868 QKY458868 QUU458868 REQ458868 ROM458868 RYI458868 SIE458868 SSA458868 TBW458868 TLS458868 TVO458868 UFK458868 UPG458868 UZC458868 VIY458868 VSU458868 WCQ458868 WMM458868 WWI458868 I524404 JW524404 TS524404 ADO524404 ANK524404 AXG524404 BHC524404 BQY524404 CAU524404 CKQ524404 CUM524404 DEI524404 DOE524404 DYA524404 EHW524404 ERS524404 FBO524404 FLK524404 FVG524404 GFC524404 GOY524404 GYU524404 HIQ524404 HSM524404 ICI524404 IME524404 IWA524404 JFW524404 JPS524404 JZO524404 KJK524404 KTG524404 LDC524404 LMY524404 LWU524404 MGQ524404 MQM524404 NAI524404 NKE524404 NUA524404 ODW524404 ONS524404 OXO524404 PHK524404 PRG524404 QBC524404 QKY524404 QUU524404 REQ524404 ROM524404 RYI524404 SIE524404 SSA524404 TBW524404 TLS524404 TVO524404 UFK524404 UPG524404 UZC524404 VIY524404 VSU524404 WCQ524404 WMM524404 WWI524404 I589940 JW589940 TS589940 ADO589940 ANK589940 AXG589940 BHC589940 BQY589940 CAU589940 CKQ589940 CUM589940 DEI589940 DOE589940 DYA589940 EHW589940 ERS589940 FBO589940 FLK589940 FVG589940 GFC589940 GOY589940 GYU589940 HIQ589940 HSM589940 ICI589940 IME589940 IWA589940 JFW589940 JPS589940 JZO589940 KJK589940 KTG589940 LDC589940 LMY589940 LWU589940 MGQ589940 MQM589940 NAI589940 NKE589940 NUA589940 ODW589940 ONS589940 OXO589940 PHK589940 PRG589940 QBC589940 QKY589940 QUU589940 REQ589940 ROM589940 RYI589940 SIE589940 SSA589940 TBW589940 TLS589940 TVO589940 UFK589940 UPG589940 UZC589940 VIY589940 VSU589940 WCQ589940 WMM589940 WWI589940 I655476 JW655476 TS655476 ADO655476 ANK655476 AXG655476 BHC655476 BQY655476 CAU655476 CKQ655476 CUM655476 DEI655476 DOE655476 DYA655476 EHW655476 ERS655476 FBO655476 FLK655476 FVG655476 GFC655476 GOY655476 GYU655476 HIQ655476 HSM655476 ICI655476 IME655476 IWA655476 JFW655476 JPS655476 JZO655476 KJK655476 KTG655476 LDC655476 LMY655476 LWU655476 MGQ655476 MQM655476 NAI655476 NKE655476 NUA655476 ODW655476 ONS655476 OXO655476 PHK655476 PRG655476 QBC655476 QKY655476 QUU655476 REQ655476 ROM655476 RYI655476 SIE655476 SSA655476 TBW655476 TLS655476 TVO655476 UFK655476 UPG655476 UZC655476 VIY655476 VSU655476 WCQ655476 WMM655476 WWI655476 I721012 JW721012 TS721012 ADO721012 ANK721012 AXG721012 BHC721012 BQY721012 CAU721012 CKQ721012 CUM721012 DEI721012 DOE721012 DYA721012 EHW721012 ERS721012 FBO721012 FLK721012 FVG721012 GFC721012 GOY721012 GYU721012 HIQ721012 HSM721012 ICI721012 IME721012 IWA721012 JFW721012 JPS721012 JZO721012 KJK721012 KTG721012 LDC721012 LMY721012 LWU721012 MGQ721012 MQM721012 NAI721012 NKE721012 NUA721012 ODW721012 ONS721012 OXO721012 PHK721012 PRG721012 QBC721012 QKY721012 QUU721012 REQ721012 ROM721012 RYI721012 SIE721012 SSA721012 TBW721012 TLS721012 TVO721012 UFK721012 UPG721012 UZC721012 VIY721012 VSU721012 WCQ721012 WMM721012 WWI721012 I786548 JW786548 TS786548 ADO786548 ANK786548 AXG786548 BHC786548 BQY786548 CAU786548 CKQ786548 CUM786548 DEI786548 DOE786548 DYA786548 EHW786548 ERS786548 FBO786548 FLK786548 FVG786548 GFC786548 GOY786548 GYU786548 HIQ786548 HSM786548 ICI786548 IME786548 IWA786548 JFW786548 JPS786548 JZO786548 KJK786548 KTG786548 LDC786548 LMY786548 LWU786548 MGQ786548 MQM786548 NAI786548 NKE786548 NUA786548 ODW786548 ONS786548 OXO786548 PHK786548 PRG786548 QBC786548 QKY786548 QUU786548 REQ786548 ROM786548 RYI786548 SIE786548 SSA786548 TBW786548 TLS786548 TVO786548 UFK786548 UPG786548 UZC786548 VIY786548 VSU786548 WCQ786548 WMM786548 WWI786548 I852084 JW852084 TS852084 ADO852084 ANK852084 AXG852084 BHC852084 BQY852084 CAU852084 CKQ852084 CUM852084 DEI852084 DOE852084 DYA852084 EHW852084 ERS852084 FBO852084 FLK852084 FVG852084 GFC852084 GOY852084 GYU852084 HIQ852084 HSM852084 ICI852084 IME852084 IWA852084 JFW852084 JPS852084 JZO852084 KJK852084 KTG852084 LDC852084 LMY852084 LWU852084 MGQ852084 MQM852084 NAI852084 NKE852084 NUA852084 ODW852084 ONS852084 OXO852084 PHK852084 PRG852084 QBC852084 QKY852084 QUU852084 REQ852084 ROM852084 RYI852084 SIE852084 SSA852084 TBW852084 TLS852084 TVO852084 UFK852084 UPG852084 UZC852084 VIY852084 VSU852084 WCQ852084 WMM852084 WWI852084 I917620 JW917620 TS917620 ADO917620 ANK917620 AXG917620 BHC917620 BQY917620 CAU917620 CKQ917620 CUM917620 DEI917620 DOE917620 DYA917620 EHW917620 ERS917620 FBO917620 FLK917620 FVG917620 GFC917620 GOY917620 GYU917620 HIQ917620 HSM917620 ICI917620 IME917620 IWA917620 JFW917620 JPS917620 JZO917620 KJK917620 KTG917620 LDC917620 LMY917620 LWU917620 MGQ917620 MQM917620 NAI917620 NKE917620 NUA917620 ODW917620 ONS917620 OXO917620 PHK917620 PRG917620 QBC917620 QKY917620 QUU917620 REQ917620 ROM917620 RYI917620 SIE917620 SSA917620 TBW917620 TLS917620 TVO917620 UFK917620 UPG917620 UZC917620 VIY917620 VSU917620 WCQ917620 WMM917620 WWI917620 I983156 JW983156 TS983156 ADO983156 ANK983156 AXG983156 BHC983156 BQY983156 CAU983156 CKQ983156 CUM983156 DEI983156 DOE983156 DYA983156 EHW983156 ERS983156 FBO983156 FLK983156 FVG983156 GFC983156 GOY983156 GYU983156 HIQ983156 HSM983156 ICI983156 IME983156 IWA983156 JFW983156 JPS983156 JZO983156 KJK983156 KTG983156 LDC983156 LMY983156 LWU983156 MGQ983156 MQM983156 NAI983156 NKE983156 NUA983156 ODW983156 ONS983156 OXO983156 PHK983156 PRG983156 QBC983156 QKY983156 QUU983156 REQ983156 ROM983156 RYI983156 SIE983156 SSA983156 TBW983156 TLS983156 TVO983156 UFK983156 UPG983156 UZC983156 VIY983156 VSU983156 WCQ983156 WMM983156 WWI983156 I206 JW206 TS206 ADO206 ANK206 AXG206 BHC206 BQY206 CAU206 CKQ206 CUM206 DEI206 DOE206 DYA206 EHW206 ERS206 FBO206 FLK206 FVG206 GFC206 GOY206 GYU206 HIQ206 HSM206 ICI206 IME206 IWA206 JFW206 JPS206 JZO206 KJK206 KTG206 LDC206 LMY206 LWU206 MGQ206 MQM206 NAI206 NKE206 NUA206 ODW206 ONS206 OXO206 PHK206 PRG206 QBC206 QKY206 QUU206 REQ206 ROM206 RYI206 SIE206 SSA206 TBW206 TLS206 TVO206 UFK206 UPG206 UZC206 VIY206 VSU206 WCQ206 WMM206 WWI206 I65742 JW65742 TS65742 ADO65742 ANK65742 AXG65742 BHC65742 BQY65742 CAU65742 CKQ65742 CUM65742 DEI65742 DOE65742 DYA65742 EHW65742 ERS65742 FBO65742 FLK65742 FVG65742 GFC65742 GOY65742 GYU65742 HIQ65742 HSM65742 ICI65742 IME65742 IWA65742 JFW65742 JPS65742 JZO65742 KJK65742 KTG65742 LDC65742 LMY65742 LWU65742 MGQ65742 MQM65742 NAI65742 NKE65742 NUA65742 ODW65742 ONS65742 OXO65742 PHK65742 PRG65742 QBC65742 QKY65742 QUU65742 REQ65742 ROM65742 RYI65742 SIE65742 SSA65742 TBW65742 TLS65742 TVO65742 UFK65742 UPG65742 UZC65742 VIY65742 VSU65742 WCQ65742 WMM65742 WWI65742 I131278 JW131278 TS131278 ADO131278 ANK131278 AXG131278 BHC131278 BQY131278 CAU131278 CKQ131278 CUM131278 DEI131278 DOE131278 DYA131278 EHW131278 ERS131278 FBO131278 FLK131278 FVG131278 GFC131278 GOY131278 GYU131278 HIQ131278 HSM131278 ICI131278 IME131278 IWA131278 JFW131278 JPS131278 JZO131278 KJK131278 KTG131278 LDC131278 LMY131278 LWU131278 MGQ131278 MQM131278 NAI131278 NKE131278 NUA131278 ODW131278 ONS131278 OXO131278 PHK131278 PRG131278 QBC131278 QKY131278 QUU131278 REQ131278 ROM131278 RYI131278 SIE131278 SSA131278 TBW131278 TLS131278 TVO131278 UFK131278 UPG131278 UZC131278 VIY131278 VSU131278 WCQ131278 WMM131278 WWI131278 I196814 JW196814 TS196814 ADO196814 ANK196814 AXG196814 BHC196814 BQY196814 CAU196814 CKQ196814 CUM196814 DEI196814 DOE196814 DYA196814 EHW196814 ERS196814 FBO196814 FLK196814 FVG196814 GFC196814 GOY196814 GYU196814 HIQ196814 HSM196814 ICI196814 IME196814 IWA196814 JFW196814 JPS196814 JZO196814 KJK196814 KTG196814 LDC196814 LMY196814 LWU196814 MGQ196814 MQM196814 NAI196814 NKE196814 NUA196814 ODW196814 ONS196814 OXO196814 PHK196814 PRG196814 QBC196814 QKY196814 QUU196814 REQ196814 ROM196814 RYI196814 SIE196814 SSA196814 TBW196814 TLS196814 TVO196814 UFK196814 UPG196814 UZC196814 VIY196814 VSU196814 WCQ196814 WMM196814 WWI196814 I262350 JW262350 TS262350 ADO262350 ANK262350 AXG262350 BHC262350 BQY262350 CAU262350 CKQ262350 CUM262350 DEI262350 DOE262350 DYA262350 EHW262350 ERS262350 FBO262350 FLK262350 FVG262350 GFC262350 GOY262350 GYU262350 HIQ262350 HSM262350 ICI262350 IME262350 IWA262350 JFW262350 JPS262350 JZO262350 KJK262350 KTG262350 LDC262350 LMY262350 LWU262350 MGQ262350 MQM262350 NAI262350 NKE262350 NUA262350 ODW262350 ONS262350 OXO262350 PHK262350 PRG262350 QBC262350 QKY262350 QUU262350 REQ262350 ROM262350 RYI262350 SIE262350 SSA262350 TBW262350 TLS262350 TVO262350 UFK262350 UPG262350 UZC262350 VIY262350 VSU262350 WCQ262350 WMM262350 WWI262350 I327886 JW327886 TS327886 ADO327886 ANK327886 AXG327886 BHC327886 BQY327886 CAU327886 CKQ327886 CUM327886 DEI327886 DOE327886 DYA327886 EHW327886 ERS327886 FBO327886 FLK327886 FVG327886 GFC327886 GOY327886 GYU327886 HIQ327886 HSM327886 ICI327886 IME327886 IWA327886 JFW327886 JPS327886 JZO327886 KJK327886 KTG327886 LDC327886 LMY327886 LWU327886 MGQ327886 MQM327886 NAI327886 NKE327886 NUA327886 ODW327886 ONS327886 OXO327886 PHK327886 PRG327886 QBC327886 QKY327886 QUU327886 REQ327886 ROM327886 RYI327886 SIE327886 SSA327886 TBW327886 TLS327886 TVO327886 UFK327886 UPG327886 UZC327886 VIY327886 VSU327886 WCQ327886 WMM327886 WWI327886 I393422 JW393422 TS393422 ADO393422 ANK393422 AXG393422 BHC393422 BQY393422 CAU393422 CKQ393422 CUM393422 DEI393422 DOE393422 DYA393422 EHW393422 ERS393422 FBO393422 FLK393422 FVG393422 GFC393422 GOY393422 GYU393422 HIQ393422 HSM393422 ICI393422 IME393422 IWA393422 JFW393422 JPS393422 JZO393422 KJK393422 KTG393422 LDC393422 LMY393422 LWU393422 MGQ393422 MQM393422 NAI393422 NKE393422 NUA393422 ODW393422 ONS393422 OXO393422 PHK393422 PRG393422 QBC393422 QKY393422 QUU393422 REQ393422 ROM393422 RYI393422 SIE393422 SSA393422 TBW393422 TLS393422 TVO393422 UFK393422 UPG393422 UZC393422 VIY393422 VSU393422 WCQ393422 WMM393422 WWI393422 I458958 JW458958 TS458958 ADO458958 ANK458958 AXG458958 BHC458958 BQY458958 CAU458958 CKQ458958 CUM458958 DEI458958 DOE458958 DYA458958 EHW458958 ERS458958 FBO458958 FLK458958 FVG458958 GFC458958 GOY458958 GYU458958 HIQ458958 HSM458958 ICI458958 IME458958 IWA458958 JFW458958 JPS458958 JZO458958 KJK458958 KTG458958 LDC458958 LMY458958 LWU458958 MGQ458958 MQM458958 NAI458958 NKE458958 NUA458958 ODW458958 ONS458958 OXO458958 PHK458958 PRG458958 QBC458958 QKY458958 QUU458958 REQ458958 ROM458958 RYI458958 SIE458958 SSA458958 TBW458958 TLS458958 TVO458958 UFK458958 UPG458958 UZC458958 VIY458958 VSU458958 WCQ458958 WMM458958 WWI458958 I524494 JW524494 TS524494 ADO524494 ANK524494 AXG524494 BHC524494 BQY524494 CAU524494 CKQ524494 CUM524494 DEI524494 DOE524494 DYA524494 EHW524494 ERS524494 FBO524494 FLK524494 FVG524494 GFC524494 GOY524494 GYU524494 HIQ524494 HSM524494 ICI524494 IME524494 IWA524494 JFW524494 JPS524494 JZO524494 KJK524494 KTG524494 LDC524494 LMY524494 LWU524494 MGQ524494 MQM524494 NAI524494 NKE524494 NUA524494 ODW524494 ONS524494 OXO524494 PHK524494 PRG524494 QBC524494 QKY524494 QUU524494 REQ524494 ROM524494 RYI524494 SIE524494 SSA524494 TBW524494 TLS524494 TVO524494 UFK524494 UPG524494 UZC524494 VIY524494 VSU524494 WCQ524494 WMM524494 WWI524494 I590030 JW590030 TS590030 ADO590030 ANK590030 AXG590030 BHC590030 BQY590030 CAU590030 CKQ590030 CUM590030 DEI590030 DOE590030 DYA590030 EHW590030 ERS590030 FBO590030 FLK590030 FVG590030 GFC590030 GOY590030 GYU590030 HIQ590030 HSM590030 ICI590030 IME590030 IWA590030 JFW590030 JPS590030 JZO590030 KJK590030 KTG590030 LDC590030 LMY590030 LWU590030 MGQ590030 MQM590030 NAI590030 NKE590030 NUA590030 ODW590030 ONS590030 OXO590030 PHK590030 PRG590030 QBC590030 QKY590030 QUU590030 REQ590030 ROM590030 RYI590030 SIE590030 SSA590030 TBW590030 TLS590030 TVO590030 UFK590030 UPG590030 UZC590030 VIY590030 VSU590030 WCQ590030 WMM590030 WWI590030 I655566 JW655566 TS655566 ADO655566 ANK655566 AXG655566 BHC655566 BQY655566 CAU655566 CKQ655566 CUM655566 DEI655566 DOE655566 DYA655566 EHW655566 ERS655566 FBO655566 FLK655566 FVG655566 GFC655566 GOY655566 GYU655566 HIQ655566 HSM655566 ICI655566 IME655566 IWA655566 JFW655566 JPS655566 JZO655566 KJK655566 KTG655566 LDC655566 LMY655566 LWU655566 MGQ655566 MQM655566 NAI655566 NKE655566 NUA655566 ODW655566 ONS655566 OXO655566 PHK655566 PRG655566 QBC655566 QKY655566 QUU655566 REQ655566 ROM655566 RYI655566 SIE655566 SSA655566 TBW655566 TLS655566 TVO655566 UFK655566 UPG655566 UZC655566 VIY655566 VSU655566 WCQ655566 WMM655566 WWI655566 I721102 JW721102 TS721102 ADO721102 ANK721102 AXG721102 BHC721102 BQY721102 CAU721102 CKQ721102 CUM721102 DEI721102 DOE721102 DYA721102 EHW721102 ERS721102 FBO721102 FLK721102 FVG721102 GFC721102 GOY721102 GYU721102 HIQ721102 HSM721102 ICI721102 IME721102 IWA721102 JFW721102 JPS721102 JZO721102 KJK721102 KTG721102 LDC721102 LMY721102 LWU721102 MGQ721102 MQM721102 NAI721102 NKE721102 NUA721102 ODW721102 ONS721102 OXO721102 PHK721102 PRG721102 QBC721102 QKY721102 QUU721102 REQ721102 ROM721102 RYI721102 SIE721102 SSA721102 TBW721102 TLS721102 TVO721102 UFK721102 UPG721102 UZC721102 VIY721102 VSU721102 WCQ721102 WMM721102 WWI721102 I786638 JW786638 TS786638 ADO786638 ANK786638 AXG786638 BHC786638 BQY786638 CAU786638 CKQ786638 CUM786638 DEI786638 DOE786638 DYA786638 EHW786638 ERS786638 FBO786638 FLK786638 FVG786638 GFC786638 GOY786638 GYU786638 HIQ786638 HSM786638 ICI786638 IME786638 IWA786638 JFW786638 JPS786638 JZO786638 KJK786638 KTG786638 LDC786638 LMY786638 LWU786638 MGQ786638 MQM786638 NAI786638 NKE786638 NUA786638 ODW786638 ONS786638 OXO786638 PHK786638 PRG786638 QBC786638 QKY786638 QUU786638 REQ786638 ROM786638 RYI786638 SIE786638 SSA786638 TBW786638 TLS786638 TVO786638 UFK786638 UPG786638 UZC786638 VIY786638 VSU786638 WCQ786638 WMM786638 WWI786638 I852174 JW852174 TS852174 ADO852174 ANK852174 AXG852174 BHC852174 BQY852174 CAU852174 CKQ852174 CUM852174 DEI852174 DOE852174 DYA852174 EHW852174 ERS852174 FBO852174 FLK852174 FVG852174 GFC852174 GOY852174 GYU852174 HIQ852174 HSM852174 ICI852174 IME852174 IWA852174 JFW852174 JPS852174 JZO852174 KJK852174 KTG852174 LDC852174 LMY852174 LWU852174 MGQ852174 MQM852174 NAI852174 NKE852174 NUA852174 ODW852174 ONS852174 OXO852174 PHK852174 PRG852174 QBC852174 QKY852174 QUU852174 REQ852174 ROM852174 RYI852174 SIE852174 SSA852174 TBW852174 TLS852174 TVO852174 UFK852174 UPG852174 UZC852174 VIY852174 VSU852174 WCQ852174 WMM852174 WWI852174 I917710 JW917710 TS917710 ADO917710 ANK917710 AXG917710 BHC917710 BQY917710 CAU917710 CKQ917710 CUM917710 DEI917710 DOE917710 DYA917710 EHW917710 ERS917710 FBO917710 FLK917710 FVG917710 GFC917710 GOY917710 GYU917710 HIQ917710 HSM917710 ICI917710 IME917710 IWA917710 JFW917710 JPS917710 JZO917710 KJK917710 KTG917710 LDC917710 LMY917710 LWU917710 MGQ917710 MQM917710 NAI917710 NKE917710 NUA917710 ODW917710 ONS917710 OXO917710 PHK917710 PRG917710 QBC917710 QKY917710 QUU917710 REQ917710 ROM917710 RYI917710 SIE917710 SSA917710 TBW917710 TLS917710 TVO917710 UFK917710 UPG917710 UZC917710 VIY917710 VSU917710 WCQ917710 WMM917710 WWI917710 I983246 JW983246 TS983246 ADO983246 ANK983246 AXG983246 BHC983246 BQY983246 CAU983246 CKQ983246 CUM983246 DEI983246 DOE983246 DYA983246 EHW983246 ERS983246 FBO983246 FLK983246 FVG983246 GFC983246 GOY983246 GYU983246 HIQ983246 HSM983246 ICI983246 IME983246 IWA983246 JFW983246 JPS983246 JZO983246 KJK983246 KTG983246 LDC983246 LMY983246 LWU983246 MGQ983246 MQM983246 NAI983246 NKE983246 NUA983246 ODW983246 ONS983246 OXO983246 PHK983246 PRG983246 QBC983246 QKY983246 QUU983246 REQ983246 ROM983246 RYI983246 SIE983246 SSA983246 TBW983246 TLS983246 TVO983246 UFK983246 UPG983246 UZC983246 VIY983246 VSU983246 WCQ983246 WMM983246 WWI983246 I68 JW68 TS68 ADO68 ANK68 AXG68 BHC68 BQY68 CAU68 CKQ68 CUM68 DEI68 DOE68 DYA68 EHW68 ERS68 FBO68 FLK68 FVG68 GFC68 GOY68 GYU68 HIQ68 HSM68 ICI68 IME68 IWA68 JFW68 JPS68 JZO68 KJK68 KTG68 LDC68 LMY68 LWU68 MGQ68 MQM68 NAI68 NKE68 NUA68 ODW68 ONS68 OXO68 PHK68 PRG68 QBC68 QKY68 QUU68 REQ68 ROM68 RYI68 SIE68 SSA68 TBW68 TLS68 TVO68 UFK68 UPG68 UZC68 VIY68 VSU68 WCQ68 WMM68 WWI68 I65604 JW65604 TS65604 ADO65604 ANK65604 AXG65604 BHC65604 BQY65604 CAU65604 CKQ65604 CUM65604 DEI65604 DOE65604 DYA65604 EHW65604 ERS65604 FBO65604 FLK65604 FVG65604 GFC65604 GOY65604 GYU65604 HIQ65604 HSM65604 ICI65604 IME65604 IWA65604 JFW65604 JPS65604 JZO65604 KJK65604 KTG65604 LDC65604 LMY65604 LWU65604 MGQ65604 MQM65604 NAI65604 NKE65604 NUA65604 ODW65604 ONS65604 OXO65604 PHK65604 PRG65604 QBC65604 QKY65604 QUU65604 REQ65604 ROM65604 RYI65604 SIE65604 SSA65604 TBW65604 TLS65604 TVO65604 UFK65604 UPG65604 UZC65604 VIY65604 VSU65604 WCQ65604 WMM65604 WWI65604 I131140 JW131140 TS131140 ADO131140 ANK131140 AXG131140 BHC131140 BQY131140 CAU131140 CKQ131140 CUM131140 DEI131140 DOE131140 DYA131140 EHW131140 ERS131140 FBO131140 FLK131140 FVG131140 GFC131140 GOY131140 GYU131140 HIQ131140 HSM131140 ICI131140 IME131140 IWA131140 JFW131140 JPS131140 JZO131140 KJK131140 KTG131140 LDC131140 LMY131140 LWU131140 MGQ131140 MQM131140 NAI131140 NKE131140 NUA131140 ODW131140 ONS131140 OXO131140 PHK131140 PRG131140 QBC131140 QKY131140 QUU131140 REQ131140 ROM131140 RYI131140 SIE131140 SSA131140 TBW131140 TLS131140 TVO131140 UFK131140 UPG131140 UZC131140 VIY131140 VSU131140 WCQ131140 WMM131140 WWI131140 I196676 JW196676 TS196676 ADO196676 ANK196676 AXG196676 BHC196676 BQY196676 CAU196676 CKQ196676 CUM196676 DEI196676 DOE196676 DYA196676 EHW196676 ERS196676 FBO196676 FLK196676 FVG196676 GFC196676 GOY196676 GYU196676 HIQ196676 HSM196676 ICI196676 IME196676 IWA196676 JFW196676 JPS196676 JZO196676 KJK196676 KTG196676 LDC196676 LMY196676 LWU196676 MGQ196676 MQM196676 NAI196676 NKE196676 NUA196676 ODW196676 ONS196676 OXO196676 PHK196676 PRG196676 QBC196676 QKY196676 QUU196676 REQ196676 ROM196676 RYI196676 SIE196676 SSA196676 TBW196676 TLS196676 TVO196676 UFK196676 UPG196676 UZC196676 VIY196676 VSU196676 WCQ196676 WMM196676 WWI196676 I262212 JW262212 TS262212 ADO262212 ANK262212 AXG262212 BHC262212 BQY262212 CAU262212 CKQ262212 CUM262212 DEI262212 DOE262212 DYA262212 EHW262212 ERS262212 FBO262212 FLK262212 FVG262212 GFC262212 GOY262212 GYU262212 HIQ262212 HSM262212 ICI262212 IME262212 IWA262212 JFW262212 JPS262212 JZO262212 KJK262212 KTG262212 LDC262212 LMY262212 LWU262212 MGQ262212 MQM262212 NAI262212 NKE262212 NUA262212 ODW262212 ONS262212 OXO262212 PHK262212 PRG262212 QBC262212 QKY262212 QUU262212 REQ262212 ROM262212 RYI262212 SIE262212 SSA262212 TBW262212 TLS262212 TVO262212 UFK262212 UPG262212 UZC262212 VIY262212 VSU262212 WCQ262212 WMM262212 WWI262212 I327748 JW327748 TS327748 ADO327748 ANK327748 AXG327748 BHC327748 BQY327748 CAU327748 CKQ327748 CUM327748 DEI327748 DOE327748 DYA327748 EHW327748 ERS327748 FBO327748 FLK327748 FVG327748 GFC327748 GOY327748 GYU327748 HIQ327748 HSM327748 ICI327748 IME327748 IWA327748 JFW327748 JPS327748 JZO327748 KJK327748 KTG327748 LDC327748 LMY327748 LWU327748 MGQ327748 MQM327748 NAI327748 NKE327748 NUA327748 ODW327748 ONS327748 OXO327748 PHK327748 PRG327748 QBC327748 QKY327748 QUU327748 REQ327748 ROM327748 RYI327748 SIE327748 SSA327748 TBW327748 TLS327748 TVO327748 UFK327748 UPG327748 UZC327748 VIY327748 VSU327748 WCQ327748 WMM327748 WWI327748 I393284 JW393284 TS393284 ADO393284 ANK393284 AXG393284 BHC393284 BQY393284 CAU393284 CKQ393284 CUM393284 DEI393284 DOE393284 DYA393284 EHW393284 ERS393284 FBO393284 FLK393284 FVG393284 GFC393284 GOY393284 GYU393284 HIQ393284 HSM393284 ICI393284 IME393284 IWA393284 JFW393284 JPS393284 JZO393284 KJK393284 KTG393284 LDC393284 LMY393284 LWU393284 MGQ393284 MQM393284 NAI393284 NKE393284 NUA393284 ODW393284 ONS393284 OXO393284 PHK393284 PRG393284 QBC393284 QKY393284 QUU393284 REQ393284 ROM393284 RYI393284 SIE393284 SSA393284 TBW393284 TLS393284 TVO393284 UFK393284 UPG393284 UZC393284 VIY393284 VSU393284 WCQ393284 WMM393284 WWI393284 I458820 JW458820 TS458820 ADO458820 ANK458820 AXG458820 BHC458820 BQY458820 CAU458820 CKQ458820 CUM458820 DEI458820 DOE458820 DYA458820 EHW458820 ERS458820 FBO458820 FLK458820 FVG458820 GFC458820 GOY458820 GYU458820 HIQ458820 HSM458820 ICI458820 IME458820 IWA458820 JFW458820 JPS458820 JZO458820 KJK458820 KTG458820 LDC458820 LMY458820 LWU458820 MGQ458820 MQM458820 NAI458820 NKE458820 NUA458820 ODW458820 ONS458820 OXO458820 PHK458820 PRG458820 QBC458820 QKY458820 QUU458820 REQ458820 ROM458820 RYI458820 SIE458820 SSA458820 TBW458820 TLS458820 TVO458820 UFK458820 UPG458820 UZC458820 VIY458820 VSU458820 WCQ458820 WMM458820 WWI458820 I524356 JW524356 TS524356 ADO524356 ANK524356 AXG524356 BHC524356 BQY524356 CAU524356 CKQ524356 CUM524356 DEI524356 DOE524356 DYA524356 EHW524356 ERS524356 FBO524356 FLK524356 FVG524356 GFC524356 GOY524356 GYU524356 HIQ524356 HSM524356 ICI524356 IME524356 IWA524356 JFW524356 JPS524356 JZO524356 KJK524356 KTG524356 LDC524356 LMY524356 LWU524356 MGQ524356 MQM524356 NAI524356 NKE524356 NUA524356 ODW524356 ONS524356 OXO524356 PHK524356 PRG524356 QBC524356 QKY524356 QUU524356 REQ524356 ROM524356 RYI524356 SIE524356 SSA524356 TBW524356 TLS524356 TVO524356 UFK524356 UPG524356 UZC524356 VIY524356 VSU524356 WCQ524356 WMM524356 WWI524356 I589892 JW589892 TS589892 ADO589892 ANK589892 AXG589892 BHC589892 BQY589892 CAU589892 CKQ589892 CUM589892 DEI589892 DOE589892 DYA589892 EHW589892 ERS589892 FBO589892 FLK589892 FVG589892 GFC589892 GOY589892 GYU589892 HIQ589892 HSM589892 ICI589892 IME589892 IWA589892 JFW589892 JPS589892 JZO589892 KJK589892 KTG589892 LDC589892 LMY589892 LWU589892 MGQ589892 MQM589892 NAI589892 NKE589892 NUA589892 ODW589892 ONS589892 OXO589892 PHK589892 PRG589892 QBC589892 QKY589892 QUU589892 REQ589892 ROM589892 RYI589892 SIE589892 SSA589892 TBW589892 TLS589892 TVO589892 UFK589892 UPG589892 UZC589892 VIY589892 VSU589892 WCQ589892 WMM589892 WWI589892 I655428 JW655428 TS655428 ADO655428 ANK655428 AXG655428 BHC655428 BQY655428 CAU655428 CKQ655428 CUM655428 DEI655428 DOE655428 DYA655428 EHW655428 ERS655428 FBO655428 FLK655428 FVG655428 GFC655428 GOY655428 GYU655428 HIQ655428 HSM655428 ICI655428 IME655428 IWA655428 JFW655428 JPS655428 JZO655428 KJK655428 KTG655428 LDC655428 LMY655428 LWU655428 MGQ655428 MQM655428 NAI655428 NKE655428 NUA655428 ODW655428 ONS655428 OXO655428 PHK655428 PRG655428 QBC655428 QKY655428 QUU655428 REQ655428 ROM655428 RYI655428 SIE655428 SSA655428 TBW655428 TLS655428 TVO655428 UFK655428 UPG655428 UZC655428 VIY655428 VSU655428 WCQ655428 WMM655428 WWI655428 I720964 JW720964 TS720964 ADO720964 ANK720964 AXG720964 BHC720964 BQY720964 CAU720964 CKQ720964 CUM720964 DEI720964 DOE720964 DYA720964 EHW720964 ERS720964 FBO720964 FLK720964 FVG720964 GFC720964 GOY720964 GYU720964 HIQ720964 HSM720964 ICI720964 IME720964 IWA720964 JFW720964 JPS720964 JZO720964 KJK720964 KTG720964 LDC720964 LMY720964 LWU720964 MGQ720964 MQM720964 NAI720964 NKE720964 NUA720964 ODW720964 ONS720964 OXO720964 PHK720964 PRG720964 QBC720964 QKY720964 QUU720964 REQ720964 ROM720964 RYI720964 SIE720964 SSA720964 TBW720964 TLS720964 TVO720964 UFK720964 UPG720964 UZC720964 VIY720964 VSU720964 WCQ720964 WMM720964 WWI720964 I786500 JW786500 TS786500 ADO786500 ANK786500 AXG786500 BHC786500 BQY786500 CAU786500 CKQ786500 CUM786500 DEI786500 DOE786500 DYA786500 EHW786500 ERS786500 FBO786500 FLK786500 FVG786500 GFC786500 GOY786500 GYU786500 HIQ786500 HSM786500 ICI786500 IME786500 IWA786500 JFW786500 JPS786500 JZO786500 KJK786500 KTG786500 LDC786500 LMY786500 LWU786500 MGQ786500 MQM786500 NAI786500 NKE786500 NUA786500 ODW786500 ONS786500 OXO786500 PHK786500 PRG786500 QBC786500 QKY786500 QUU786500 REQ786500 ROM786500 RYI786500 SIE786500 SSA786500 TBW786500 TLS786500 TVO786500 UFK786500 UPG786500 UZC786500 VIY786500 VSU786500 WCQ786500 WMM786500 WWI786500 I852036 JW852036 TS852036 ADO852036 ANK852036 AXG852036 BHC852036 BQY852036 CAU852036 CKQ852036 CUM852036 DEI852036 DOE852036 DYA852036 EHW852036 ERS852036 FBO852036 FLK852036 FVG852036 GFC852036 GOY852036 GYU852036 HIQ852036 HSM852036 ICI852036 IME852036 IWA852036 JFW852036 JPS852036 JZO852036 KJK852036 KTG852036 LDC852036 LMY852036 LWU852036 MGQ852036 MQM852036 NAI852036 NKE852036 NUA852036 ODW852036 ONS852036 OXO852036 PHK852036 PRG852036 QBC852036 QKY852036 QUU852036 REQ852036 ROM852036 RYI852036 SIE852036 SSA852036 TBW852036 TLS852036 TVO852036 UFK852036 UPG852036 UZC852036 VIY852036 VSU852036 WCQ852036 WMM852036 WWI852036 I917572 JW917572 TS917572 ADO917572 ANK917572 AXG917572 BHC917572 BQY917572 CAU917572 CKQ917572 CUM917572 DEI917572 DOE917572 DYA917572 EHW917572 ERS917572 FBO917572 FLK917572 FVG917572 GFC917572 GOY917572 GYU917572 HIQ917572 HSM917572 ICI917572 IME917572 IWA917572 JFW917572 JPS917572 JZO917572 KJK917572 KTG917572 LDC917572 LMY917572 LWU917572 MGQ917572 MQM917572 NAI917572 NKE917572 NUA917572 ODW917572 ONS917572 OXO917572 PHK917572 PRG917572 QBC917572 QKY917572 QUU917572 REQ917572 ROM917572 RYI917572 SIE917572 SSA917572 TBW917572 TLS917572 TVO917572 UFK917572 UPG917572 UZC917572 VIY917572 VSU917572 WCQ917572 WMM917572 WWI917572 I983108 JW983108 TS983108 ADO983108 ANK983108 AXG983108 BHC983108 BQY983108 CAU983108 CKQ983108 CUM983108 DEI983108 DOE983108 DYA983108 EHW983108 ERS983108 FBO983108 FLK983108 FVG983108 GFC983108 GOY983108 GYU983108 HIQ983108 HSM983108 ICI983108 IME983108 IWA983108 JFW983108 JPS983108 JZO983108 KJK983108 KTG983108 LDC983108 LMY983108 LWU983108 MGQ983108 MQM983108 NAI983108 NKE983108 NUA983108 ODW983108 ONS983108 OXO983108 PHK983108 PRG983108 QBC983108 QKY983108 QUU983108 REQ983108 ROM983108 RYI983108 SIE983108 SSA983108 TBW983108 TLS983108 TVO983108 UFK983108 UPG983108 UZC983108 VIY983108 VSU983108 WCQ983108 WMM983108 WWI983108 I47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I65583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I131119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I196655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I262191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I327727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I393263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I458799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I524335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I589871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I655407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I720943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I786479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I852015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I917551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I983087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AR285"/>
  <sheetViews>
    <sheetView showGridLines="0" zoomScale="85" zoomScaleNormal="85" workbookViewId="0"/>
  </sheetViews>
  <sheetFormatPr defaultColWidth="9" defaultRowHeight="13.5"/>
  <cols>
    <col min="1" max="1" width="1.5" style="1" customWidth="1"/>
    <col min="2" max="5" width="3.5" style="1" customWidth="1"/>
    <col min="6" max="6" width="4.125" style="1" customWidth="1"/>
    <col min="7" max="27" width="3.5" style="1" customWidth="1"/>
    <col min="28" max="30" width="3.25"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14" customFormat="1" ht="39.950000000000003" customHeight="1" thickBot="1">
      <c r="A1" s="13" t="s">
        <v>750</v>
      </c>
      <c r="Q1" s="12" t="s">
        <v>66</v>
      </c>
      <c r="R1" s="12"/>
      <c r="S1" s="12"/>
      <c r="T1" s="12"/>
      <c r="AE1" s="74" t="s">
        <v>565</v>
      </c>
    </row>
    <row r="2" spans="1:31" ht="12" customHeight="1" thickTop="1">
      <c r="A2" s="72"/>
    </row>
    <row r="3" spans="1:31" ht="12" customHeight="1">
      <c r="A3" s="2"/>
      <c r="B3" s="34" t="s">
        <v>749</v>
      </c>
      <c r="C3" s="34"/>
      <c r="D3" s="34"/>
      <c r="E3" s="34"/>
      <c r="F3" s="2"/>
      <c r="G3" s="2"/>
      <c r="H3" s="2"/>
      <c r="I3" s="2"/>
      <c r="J3" s="2"/>
      <c r="K3" s="2"/>
      <c r="L3" s="2"/>
      <c r="M3" s="2"/>
      <c r="N3" s="2"/>
      <c r="O3" s="2"/>
      <c r="P3" s="2"/>
      <c r="Q3" s="2"/>
      <c r="R3" s="2"/>
      <c r="S3" s="2"/>
      <c r="T3" s="2"/>
      <c r="U3" s="2"/>
      <c r="V3" s="2"/>
      <c r="W3" s="2"/>
      <c r="X3" s="2"/>
      <c r="Y3" s="2"/>
      <c r="Z3" s="2"/>
      <c r="AA3" s="2"/>
    </row>
    <row r="4" spans="1:31" ht="24.75" customHeight="1">
      <c r="A4" s="2"/>
      <c r="B4" s="1496" t="s">
        <v>748</v>
      </c>
      <c r="C4" s="1496"/>
      <c r="D4" s="1496"/>
      <c r="E4" s="1496"/>
      <c r="F4" s="1496"/>
      <c r="G4" s="1496"/>
      <c r="H4" s="1496"/>
      <c r="I4" s="1496"/>
      <c r="J4" s="1496"/>
      <c r="K4" s="1496"/>
      <c r="L4" s="1496"/>
      <c r="M4" s="1496"/>
      <c r="N4" s="1496"/>
      <c r="O4" s="1496"/>
      <c r="P4" s="1496"/>
      <c r="Q4" s="1496"/>
      <c r="R4" s="1496"/>
      <c r="S4" s="1496"/>
      <c r="T4" s="1496"/>
      <c r="U4" s="1496"/>
      <c r="V4" s="1496"/>
      <c r="W4" s="1496"/>
      <c r="X4" s="1496"/>
      <c r="Y4" s="1496"/>
      <c r="Z4" s="1496"/>
      <c r="AA4" s="1496"/>
    </row>
    <row r="5" spans="1:31">
      <c r="A5" s="2"/>
      <c r="B5" s="2"/>
      <c r="C5" s="2"/>
      <c r="D5" s="2"/>
      <c r="E5" s="2"/>
      <c r="F5" s="2"/>
      <c r="G5" s="2"/>
      <c r="H5" s="2"/>
      <c r="I5" s="2"/>
      <c r="J5" s="2"/>
      <c r="K5" s="2"/>
      <c r="L5" s="2"/>
      <c r="M5" s="2"/>
      <c r="N5" s="2"/>
      <c r="O5" s="2"/>
      <c r="P5" s="2"/>
      <c r="Q5" s="2"/>
      <c r="R5" s="2"/>
      <c r="S5" s="2"/>
      <c r="T5" s="2"/>
      <c r="U5" s="2"/>
      <c r="V5" s="2"/>
      <c r="W5" s="2"/>
      <c r="X5" s="2"/>
      <c r="Y5" s="2"/>
      <c r="Z5" s="2"/>
      <c r="AA5" s="2"/>
    </row>
    <row r="6" spans="1:31">
      <c r="A6" s="2"/>
      <c r="B6" s="2"/>
      <c r="C6" s="2"/>
      <c r="D6" s="2"/>
      <c r="E6" s="2"/>
      <c r="F6" s="2"/>
      <c r="G6" s="2"/>
      <c r="H6" s="2"/>
      <c r="I6" s="2"/>
      <c r="J6" s="2"/>
      <c r="K6" s="2"/>
      <c r="L6" s="2"/>
      <c r="M6" s="3"/>
      <c r="N6" s="2" t="s">
        <v>448</v>
      </c>
      <c r="O6" s="2"/>
      <c r="P6" s="3"/>
      <c r="Q6" s="3"/>
      <c r="R6" s="2"/>
      <c r="S6" s="2"/>
      <c r="T6" s="2"/>
      <c r="U6" s="2"/>
      <c r="V6" s="2"/>
      <c r="W6" s="2"/>
      <c r="X6" s="2"/>
      <c r="Y6" s="2"/>
      <c r="Z6" s="2"/>
      <c r="AA6" s="2"/>
    </row>
    <row r="7" spans="1:31">
      <c r="A7" s="2"/>
      <c r="B7" s="2"/>
      <c r="C7" s="2"/>
      <c r="D7" s="2"/>
      <c r="E7" s="2"/>
      <c r="F7" s="2"/>
      <c r="G7" s="2"/>
      <c r="H7" s="2"/>
      <c r="I7" s="2"/>
      <c r="J7" s="2"/>
      <c r="K7" s="2"/>
      <c r="L7" s="2"/>
      <c r="M7" s="2"/>
      <c r="N7" s="2"/>
      <c r="O7" s="2"/>
      <c r="P7" s="2"/>
      <c r="Q7" s="2"/>
      <c r="R7" s="2"/>
      <c r="S7" s="2"/>
      <c r="T7" s="2"/>
      <c r="U7" s="2"/>
      <c r="V7" s="2"/>
      <c r="W7" s="2"/>
      <c r="X7" s="2"/>
      <c r="Y7" s="2"/>
      <c r="Z7" s="2"/>
      <c r="AA7" s="2"/>
    </row>
    <row r="8" spans="1:31" s="84" customFormat="1" ht="18.95" customHeight="1">
      <c r="C8" s="191" t="s">
        <v>747</v>
      </c>
      <c r="AB8" s="1"/>
      <c r="AD8" s="1"/>
    </row>
    <row r="9" spans="1:31" s="84" customFormat="1" ht="18.95" customHeight="1">
      <c r="C9" s="191" t="s">
        <v>746</v>
      </c>
      <c r="AB9" s="1"/>
      <c r="AD9" s="1"/>
    </row>
    <row r="10" spans="1:31" s="84" customFormat="1" ht="18.95" customHeight="1">
      <c r="C10" s="191"/>
      <c r="AB10" s="1"/>
      <c r="AD10" s="1"/>
    </row>
    <row r="11" spans="1:31" ht="18.75" customHeight="1">
      <c r="A11" s="2"/>
      <c r="B11" s="2"/>
      <c r="D11" s="2"/>
      <c r="E11" s="2"/>
      <c r="F11" s="2"/>
      <c r="G11" s="2"/>
      <c r="H11" s="2"/>
      <c r="I11" s="2"/>
      <c r="J11" s="2"/>
      <c r="K11" s="2"/>
      <c r="L11" s="2"/>
      <c r="M11" s="2"/>
      <c r="N11" s="2"/>
      <c r="O11" s="2"/>
      <c r="P11" s="2"/>
      <c r="Q11" s="2"/>
      <c r="R11" s="2"/>
      <c r="S11" s="2"/>
      <c r="T11" s="2"/>
      <c r="U11" s="2"/>
      <c r="V11" s="2"/>
      <c r="W11" s="2"/>
      <c r="X11" s="2"/>
      <c r="Y11" s="2"/>
      <c r="Z11" s="2"/>
      <c r="AA11" s="2"/>
    </row>
    <row r="12" spans="1:31" ht="18.75" customHeight="1">
      <c r="A12" s="2"/>
      <c r="B12" s="2"/>
      <c r="D12" s="2"/>
      <c r="E12" s="2"/>
      <c r="F12" s="2"/>
      <c r="G12" s="2"/>
      <c r="H12" s="2"/>
      <c r="I12" s="2"/>
      <c r="J12" s="2"/>
      <c r="K12" s="2"/>
      <c r="L12" s="2"/>
      <c r="M12" s="2"/>
      <c r="N12" s="2"/>
      <c r="O12" s="2"/>
      <c r="P12" s="2"/>
      <c r="Q12" s="2"/>
      <c r="R12" s="2"/>
      <c r="S12" s="2"/>
      <c r="T12" s="2"/>
      <c r="U12" s="2"/>
      <c r="V12" s="2"/>
      <c r="W12" s="2"/>
      <c r="X12" s="2"/>
      <c r="Y12" s="2"/>
      <c r="Z12" s="2"/>
      <c r="AA12" s="2"/>
    </row>
    <row r="13" spans="1:31" ht="18.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31" ht="20.2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1.75" customHeight="1">
      <c r="A15" s="2"/>
      <c r="B15" s="1526" t="str">
        <f>IF('確認申請書（建築）入力'!$M$4=0,"",'確認申請書（建築）入力'!$M$4)</f>
        <v>指定確認検査機関
　株式会社東日本住宅評価センター　様</v>
      </c>
      <c r="C15" s="1526"/>
      <c r="D15" s="1526"/>
      <c r="E15" s="1526"/>
      <c r="F15" s="1526"/>
      <c r="G15" s="1526"/>
      <c r="H15" s="1526"/>
      <c r="I15" s="1526"/>
      <c r="J15" s="1526"/>
      <c r="K15" s="1526"/>
      <c r="L15" s="1526"/>
      <c r="M15" s="1526"/>
      <c r="N15" s="1526"/>
      <c r="O15" s="1526"/>
      <c r="P15" s="1526"/>
      <c r="Q15" s="1526"/>
      <c r="R15" s="2"/>
      <c r="S15" s="2"/>
      <c r="T15" s="2"/>
      <c r="U15" s="2"/>
      <c r="V15" s="2"/>
      <c r="W15" s="2"/>
      <c r="X15" s="2"/>
      <c r="Y15" s="2"/>
      <c r="Z15" s="2"/>
      <c r="AA15" s="2"/>
    </row>
    <row r="16" spans="1:31" ht="18.75" customHeight="1">
      <c r="A16" s="2"/>
      <c r="B16" s="1526"/>
      <c r="C16" s="1526"/>
      <c r="D16" s="1526"/>
      <c r="E16" s="1526"/>
      <c r="F16" s="1526"/>
      <c r="G16" s="1526"/>
      <c r="H16" s="1526"/>
      <c r="I16" s="1526"/>
      <c r="J16" s="1526"/>
      <c r="K16" s="1526"/>
      <c r="L16" s="1526"/>
      <c r="M16" s="1526"/>
      <c r="N16" s="1526"/>
      <c r="O16" s="1526"/>
      <c r="P16" s="1526"/>
      <c r="Q16" s="1526"/>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44" ht="18.75" customHeight="1">
      <c r="A18" s="2"/>
      <c r="B18" s="2"/>
      <c r="C18" s="2"/>
      <c r="D18" s="2"/>
      <c r="E18" s="2"/>
      <c r="F18" s="2"/>
      <c r="G18" s="2"/>
      <c r="H18" s="2"/>
      <c r="I18" s="2"/>
      <c r="J18" s="2"/>
      <c r="K18" s="2"/>
      <c r="L18" s="2"/>
      <c r="M18" s="2"/>
      <c r="N18" s="2"/>
      <c r="O18" s="2"/>
      <c r="P18" s="2"/>
      <c r="Q18" s="2"/>
      <c r="R18" s="2"/>
      <c r="S18" s="2"/>
      <c r="T18" s="2"/>
      <c r="U18" s="1807" t="s">
        <v>2937</v>
      </c>
      <c r="V18" s="1807"/>
      <c r="W18" s="1807"/>
      <c r="X18" s="1807"/>
      <c r="Y18" s="1807"/>
      <c r="Z18" s="1807"/>
      <c r="AA18" s="1807"/>
      <c r="AH18" s="124"/>
    </row>
    <row r="19" spans="1:44" ht="18.75" customHeight="1">
      <c r="A19" s="2"/>
      <c r="B19" s="2"/>
      <c r="C19" s="2"/>
      <c r="D19" s="2"/>
      <c r="E19" s="2"/>
      <c r="F19" s="2"/>
      <c r="G19" s="2"/>
      <c r="H19" s="2"/>
      <c r="I19" s="2"/>
      <c r="J19" s="2"/>
      <c r="K19" s="2"/>
      <c r="L19" s="2"/>
      <c r="M19" s="2"/>
      <c r="N19" s="2"/>
      <c r="O19" s="2"/>
      <c r="P19" s="2"/>
      <c r="Q19" s="2"/>
      <c r="R19" s="2"/>
      <c r="AH19" s="3"/>
      <c r="AI19" s="3"/>
      <c r="AM19" s="3"/>
      <c r="AN19" s="1799"/>
      <c r="AO19" s="1799"/>
      <c r="AP19" s="1799"/>
      <c r="AQ19" s="1799"/>
      <c r="AR19" s="1799"/>
    </row>
    <row r="20" spans="1:44" ht="18.75" customHeight="1">
      <c r="A20" s="2"/>
      <c r="B20" s="2"/>
      <c r="C20" s="2"/>
      <c r="D20" s="2"/>
      <c r="E20" s="2"/>
      <c r="F20" s="2"/>
      <c r="G20" s="2"/>
      <c r="H20" s="2"/>
      <c r="I20" s="2"/>
      <c r="J20" s="2"/>
      <c r="K20" s="2"/>
      <c r="L20" s="2"/>
      <c r="M20" s="2"/>
      <c r="N20" s="2"/>
      <c r="O20" s="2"/>
      <c r="P20" s="2"/>
      <c r="Q20" s="2"/>
      <c r="R20" s="2"/>
      <c r="S20" s="2"/>
      <c r="T20" s="2"/>
      <c r="U20" s="2"/>
      <c r="AH20" s="114"/>
    </row>
    <row r="21" spans="1:44" ht="18.75" customHeight="1">
      <c r="A21" s="2"/>
      <c r="B21" s="2"/>
      <c r="C21" s="2"/>
      <c r="D21" s="2"/>
      <c r="E21" s="2"/>
      <c r="F21" s="2"/>
      <c r="G21" s="2"/>
      <c r="H21" s="2"/>
      <c r="I21" s="2"/>
      <c r="J21" s="2"/>
      <c r="K21" s="2"/>
      <c r="L21" s="2"/>
      <c r="M21" s="2"/>
      <c r="N21" s="2"/>
      <c r="O21" s="2"/>
      <c r="P21" s="2"/>
      <c r="Q21" s="2"/>
      <c r="R21" s="2"/>
      <c r="S21" s="2"/>
      <c r="T21" s="2"/>
      <c r="U21" s="2"/>
      <c r="V21" s="2"/>
      <c r="W21" s="2"/>
      <c r="X21" s="2"/>
      <c r="AA21" s="2"/>
    </row>
    <row r="22" spans="1:44" ht="18.75" customHeight="1">
      <c r="A22" s="2"/>
      <c r="B22" s="2"/>
      <c r="C22" s="2"/>
      <c r="D22" s="2"/>
      <c r="E22" s="2"/>
      <c r="F22" s="2"/>
      <c r="G22" s="2"/>
      <c r="H22" s="2"/>
      <c r="I22" s="2"/>
      <c r="J22" s="2"/>
      <c r="K22" s="2"/>
      <c r="L22" s="2"/>
      <c r="M22" s="2"/>
      <c r="N22" s="2"/>
      <c r="O22" s="2"/>
      <c r="P22" s="2"/>
      <c r="Q22" s="2"/>
      <c r="R22" s="2"/>
      <c r="S22" s="2"/>
      <c r="T22" s="2"/>
      <c r="U22" s="2"/>
      <c r="V22" s="2"/>
      <c r="W22" s="2"/>
      <c r="X22" s="2"/>
      <c r="AA22" s="2"/>
    </row>
    <row r="23" spans="1:44" ht="18.75" customHeight="1">
      <c r="A23" s="2"/>
      <c r="B23" s="2"/>
      <c r="C23" s="2"/>
      <c r="D23" s="2"/>
      <c r="E23" s="2"/>
      <c r="F23" s="2"/>
      <c r="G23" s="2"/>
      <c r="H23" s="2"/>
      <c r="I23" s="2"/>
      <c r="J23" s="2"/>
      <c r="K23" s="2"/>
      <c r="L23" s="2"/>
      <c r="M23" s="2"/>
      <c r="N23" s="2"/>
      <c r="O23" s="2"/>
      <c r="P23" s="2"/>
      <c r="Q23" s="2"/>
      <c r="R23" s="2"/>
      <c r="S23" s="2"/>
      <c r="T23" s="2"/>
      <c r="U23" s="2"/>
      <c r="V23" s="2"/>
      <c r="W23" s="2"/>
      <c r="X23" s="2"/>
      <c r="AA23" s="2"/>
    </row>
    <row r="24" spans="1:44" ht="18.75" customHeight="1">
      <c r="A24" s="2"/>
      <c r="B24" s="2"/>
      <c r="C24" s="2"/>
      <c r="D24" s="2"/>
      <c r="E24" s="2"/>
      <c r="F24" s="2"/>
      <c r="G24" s="2"/>
      <c r="H24" s="2"/>
      <c r="I24" s="2"/>
      <c r="K24" s="2"/>
      <c r="L24" s="2"/>
      <c r="M24" s="2"/>
      <c r="N24" s="2"/>
      <c r="O24" s="2"/>
      <c r="Q24" s="2"/>
      <c r="R24" s="2"/>
      <c r="S24" s="2"/>
      <c r="T24" s="2"/>
      <c r="U24" s="2"/>
      <c r="V24" s="2"/>
      <c r="W24" s="2"/>
      <c r="X24" s="2"/>
    </row>
    <row r="25" spans="1:44" ht="18.75" customHeight="1">
      <c r="A25" s="2"/>
      <c r="B25" s="2"/>
      <c r="C25" s="2"/>
      <c r="D25" s="2"/>
      <c r="E25" s="2"/>
      <c r="F25" s="2"/>
      <c r="G25" s="2"/>
      <c r="H25" s="2"/>
      <c r="I25" s="2"/>
      <c r="J25" s="2"/>
      <c r="K25" s="2"/>
      <c r="L25" s="2"/>
      <c r="M25" s="2"/>
      <c r="N25" s="2"/>
      <c r="O25" s="2"/>
      <c r="P25" s="2" t="str">
        <f>IF(項目一覧!$C$183=0,"",項目一覧!$C$183)</f>
        <v/>
      </c>
      <c r="Q25" s="59"/>
      <c r="R25" s="59"/>
      <c r="S25" s="59"/>
      <c r="T25" s="59"/>
      <c r="U25" s="59"/>
      <c r="V25" s="59"/>
      <c r="W25" s="59"/>
      <c r="X25" s="59"/>
      <c r="Y25" s="59"/>
      <c r="Z25" s="59"/>
      <c r="AA25" s="59"/>
    </row>
    <row r="26" spans="1:44" ht="18.75" customHeight="1">
      <c r="A26" s="2"/>
      <c r="B26" s="2"/>
      <c r="C26" s="2"/>
      <c r="D26" s="2"/>
      <c r="E26" s="2"/>
      <c r="F26" s="2"/>
      <c r="G26" s="2"/>
      <c r="H26" s="2"/>
      <c r="I26" s="2"/>
      <c r="J26" s="2" t="s">
        <v>445</v>
      </c>
      <c r="K26" s="2"/>
      <c r="L26" s="2"/>
      <c r="M26" s="2"/>
      <c r="N26" s="2"/>
      <c r="O26" s="2"/>
      <c r="P26" s="2" t="str">
        <f>IF(項目一覧!$C$4=0,"",項目一覧!$C$4)</f>
        <v/>
      </c>
      <c r="Q26" s="59"/>
      <c r="R26" s="59"/>
      <c r="S26" s="59"/>
      <c r="T26" s="59"/>
      <c r="U26" s="59"/>
      <c r="V26" s="59"/>
      <c r="W26" s="59"/>
      <c r="X26" s="59"/>
      <c r="Y26" s="59"/>
      <c r="Z26" s="59"/>
      <c r="AA26" s="2"/>
    </row>
    <row r="27" spans="1:44" ht="18.75" customHeight="1">
      <c r="A27" s="2"/>
      <c r="B27" s="2"/>
      <c r="C27" s="2"/>
      <c r="D27" s="2"/>
      <c r="E27" s="2"/>
      <c r="F27" s="2"/>
      <c r="G27" s="2"/>
      <c r="H27" s="2"/>
      <c r="I27" s="2"/>
      <c r="J27" s="2"/>
      <c r="K27" s="2"/>
      <c r="L27" s="2"/>
      <c r="M27" s="2"/>
      <c r="N27" s="2"/>
      <c r="O27" s="2"/>
      <c r="P27" s="59"/>
      <c r="Q27" s="59"/>
      <c r="R27" s="59"/>
      <c r="S27" s="59"/>
      <c r="T27" s="59"/>
      <c r="U27" s="59"/>
      <c r="V27" s="59"/>
      <c r="W27" s="59"/>
      <c r="X27" s="59"/>
      <c r="Y27" s="59"/>
      <c r="Z27" s="59"/>
      <c r="AA27" s="59"/>
    </row>
    <row r="28" spans="1:44" ht="13.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44" ht="18.75" customHeight="1">
      <c r="A29" s="2"/>
      <c r="B29" s="2"/>
      <c r="C29" s="2"/>
      <c r="D29" s="2"/>
      <c r="E29" s="2"/>
      <c r="F29" s="2"/>
      <c r="G29" s="2"/>
      <c r="H29" s="2"/>
      <c r="I29" s="2"/>
      <c r="J29" s="2"/>
      <c r="K29" s="2"/>
      <c r="L29" s="2"/>
      <c r="M29" s="2"/>
      <c r="N29" s="2"/>
      <c r="O29" s="2"/>
      <c r="P29" s="59"/>
      <c r="Q29" s="59"/>
      <c r="R29" s="59"/>
      <c r="S29" s="59"/>
      <c r="T29" s="59"/>
      <c r="U29" s="59"/>
      <c r="V29" s="59"/>
      <c r="W29" s="59"/>
      <c r="X29" s="59"/>
      <c r="Y29" s="59"/>
      <c r="Z29" s="59"/>
      <c r="AA29" s="59"/>
    </row>
    <row r="30" spans="1:44" ht="18.75" customHeight="1">
      <c r="A30" s="2"/>
      <c r="B30" s="2"/>
      <c r="C30" s="2"/>
      <c r="D30" s="2"/>
      <c r="E30" s="2"/>
      <c r="F30" s="2"/>
      <c r="G30" s="2"/>
      <c r="H30" s="2"/>
      <c r="I30" s="2"/>
      <c r="J30" s="2"/>
      <c r="K30" s="2"/>
      <c r="L30" s="2"/>
      <c r="M30" s="2"/>
      <c r="N30" s="2"/>
      <c r="O30" s="2"/>
      <c r="P30" s="59"/>
      <c r="Q30" s="59"/>
      <c r="R30" s="59"/>
      <c r="S30" s="59"/>
      <c r="T30" s="59"/>
      <c r="U30" s="59"/>
      <c r="V30" s="59"/>
      <c r="W30" s="59"/>
      <c r="X30" s="59"/>
      <c r="Y30" s="59"/>
      <c r="Z30" s="59"/>
      <c r="AA30" s="59"/>
    </row>
    <row r="31" spans="1:44" ht="18.75" customHeight="1">
      <c r="A31" s="2"/>
      <c r="B31" s="2"/>
      <c r="C31" s="2"/>
      <c r="D31" s="2"/>
      <c r="E31" s="2"/>
      <c r="F31" s="2"/>
      <c r="G31" s="2"/>
      <c r="H31" s="2"/>
      <c r="I31" s="2"/>
      <c r="J31" s="2"/>
      <c r="K31" s="2"/>
      <c r="L31" s="2"/>
      <c r="M31" s="2"/>
      <c r="N31" s="2"/>
      <c r="O31" s="2"/>
      <c r="P31" s="59"/>
      <c r="Q31" s="59"/>
      <c r="R31" s="59"/>
      <c r="S31" s="59"/>
      <c r="T31" s="59"/>
      <c r="U31" s="59"/>
      <c r="V31" s="59"/>
      <c r="W31" s="59"/>
      <c r="X31" s="59"/>
      <c r="Y31" s="59"/>
      <c r="Z31" s="59"/>
      <c r="AA31" s="59"/>
    </row>
    <row r="32" spans="1:44" ht="18.75" customHeight="1">
      <c r="A32" s="2"/>
      <c r="B32" s="2"/>
      <c r="C32" s="2"/>
      <c r="D32" s="2"/>
      <c r="E32" s="2"/>
      <c r="F32" s="2"/>
      <c r="G32" s="2"/>
      <c r="H32" s="2"/>
      <c r="I32" s="2"/>
      <c r="J32" s="2"/>
      <c r="K32" s="2"/>
      <c r="L32" s="2"/>
      <c r="M32" s="2"/>
      <c r="N32" s="2"/>
      <c r="O32" s="2"/>
      <c r="P32" s="59"/>
      <c r="Q32" s="59"/>
      <c r="R32" s="59"/>
      <c r="S32" s="59"/>
      <c r="T32" s="59"/>
      <c r="U32" s="59"/>
      <c r="V32" s="59"/>
      <c r="W32" s="59"/>
      <c r="X32" s="59"/>
      <c r="Y32" s="59"/>
      <c r="Z32" s="59"/>
      <c r="AA32" s="59"/>
    </row>
    <row r="33" spans="1:29" ht="18.75" customHeight="1">
      <c r="A33" s="2"/>
      <c r="B33" s="2"/>
      <c r="C33" s="2"/>
      <c r="D33" s="2"/>
      <c r="E33" s="2"/>
      <c r="F33" s="2"/>
      <c r="G33" s="2"/>
      <c r="H33" s="2"/>
      <c r="I33" s="2"/>
      <c r="J33" s="2"/>
      <c r="K33" s="2"/>
      <c r="L33" s="2"/>
      <c r="M33" s="2"/>
      <c r="N33" s="2"/>
      <c r="O33" s="2"/>
      <c r="P33" s="59"/>
      <c r="Q33" s="59"/>
      <c r="R33" s="59"/>
      <c r="S33" s="59"/>
      <c r="T33" s="59"/>
      <c r="U33" s="59"/>
      <c r="V33" s="59"/>
      <c r="W33" s="59"/>
      <c r="X33" s="59"/>
      <c r="Y33" s="59"/>
      <c r="Z33" s="59"/>
      <c r="AA33" s="59"/>
    </row>
    <row r="34" spans="1:29" ht="18.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29" ht="18.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29"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29" ht="18.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ht="26.25" customHeight="1">
      <c r="A38" s="2"/>
      <c r="B38" s="1509" t="s">
        <v>443</v>
      </c>
      <c r="C38" s="1510"/>
      <c r="D38" s="1510"/>
      <c r="E38" s="1510"/>
      <c r="F38" s="1510"/>
      <c r="G38" s="1510"/>
      <c r="H38" s="1511"/>
      <c r="I38" s="1509" t="s">
        <v>441</v>
      </c>
      <c r="J38" s="1510"/>
      <c r="K38" s="1510"/>
      <c r="L38" s="1510"/>
      <c r="M38" s="1510"/>
      <c r="N38" s="1510"/>
      <c r="O38" s="1510"/>
      <c r="P38" s="1510"/>
      <c r="Q38" s="1510"/>
      <c r="R38" s="1510"/>
      <c r="S38" s="1510"/>
      <c r="T38" s="1511"/>
      <c r="U38" s="1509" t="s">
        <v>440</v>
      </c>
      <c r="V38" s="1510"/>
      <c r="W38" s="1510"/>
      <c r="X38" s="1510"/>
      <c r="Y38" s="1510"/>
      <c r="Z38" s="1510"/>
      <c r="AA38" s="1510"/>
      <c r="AB38" s="1511"/>
      <c r="AC38" s="2"/>
    </row>
    <row r="39" spans="1:29" ht="33" customHeight="1">
      <c r="A39" s="2"/>
      <c r="B39" s="1506"/>
      <c r="C39" s="1507"/>
      <c r="D39" s="1507"/>
      <c r="E39" s="1507"/>
      <c r="F39" s="1507"/>
      <c r="G39" s="1507"/>
      <c r="H39" s="1508"/>
      <c r="I39" s="1531" t="s">
        <v>439</v>
      </c>
      <c r="J39" s="1532"/>
      <c r="K39" s="1532"/>
      <c r="L39" s="1532"/>
      <c r="M39" s="1532"/>
      <c r="N39" s="1532"/>
      <c r="O39" s="1532"/>
      <c r="P39" s="1532"/>
      <c r="Q39" s="1532"/>
      <c r="R39" s="1532"/>
      <c r="S39" s="1532"/>
      <c r="T39" s="1533"/>
      <c r="U39" s="1509" t="s">
        <v>2943</v>
      </c>
      <c r="V39" s="1510"/>
      <c r="W39" s="1510"/>
      <c r="X39" s="1510"/>
      <c r="Y39" s="1510"/>
      <c r="Z39" s="1510"/>
      <c r="AA39" s="1510"/>
      <c r="AB39" s="1511"/>
      <c r="AC39" s="2"/>
    </row>
    <row r="40" spans="1:29" ht="63" customHeight="1">
      <c r="A40" s="2"/>
      <c r="B40" s="54"/>
      <c r="C40" s="2"/>
      <c r="D40" s="2"/>
      <c r="E40" s="2"/>
      <c r="F40" s="2"/>
      <c r="G40" s="2"/>
      <c r="H40" s="56"/>
      <c r="I40" s="1498"/>
      <c r="J40" s="1499"/>
      <c r="K40" s="1499"/>
      <c r="L40" s="1499"/>
      <c r="M40" s="1499"/>
      <c r="N40" s="1499"/>
      <c r="O40" s="1499"/>
      <c r="P40" s="1499"/>
      <c r="Q40" s="1499"/>
      <c r="R40" s="1499"/>
      <c r="S40" s="1499"/>
      <c r="T40" s="1500"/>
      <c r="U40" s="1811" t="s">
        <v>745</v>
      </c>
      <c r="V40" s="1812"/>
      <c r="W40" s="1812"/>
      <c r="X40" s="1812"/>
      <c r="Y40" s="1812"/>
      <c r="Z40" s="1812"/>
      <c r="AA40" s="1812"/>
      <c r="AB40" s="1813"/>
      <c r="AC40" s="2"/>
    </row>
    <row r="41" spans="1:29" ht="33" customHeight="1">
      <c r="A41" s="2"/>
      <c r="B41" s="52"/>
      <c r="C41" s="30"/>
      <c r="D41" s="30"/>
      <c r="E41" s="30"/>
      <c r="F41" s="30"/>
      <c r="G41" s="30"/>
      <c r="H41" s="53"/>
      <c r="I41" s="1501"/>
      <c r="J41" s="1502"/>
      <c r="K41" s="1502"/>
      <c r="L41" s="1502"/>
      <c r="M41" s="1502"/>
      <c r="N41" s="1502"/>
      <c r="O41" s="1502"/>
      <c r="P41" s="1502"/>
      <c r="Q41" s="1502"/>
      <c r="R41" s="1502"/>
      <c r="S41" s="1502"/>
      <c r="T41" s="1503"/>
      <c r="U41" s="1501" t="s">
        <v>2481</v>
      </c>
      <c r="V41" s="1502"/>
      <c r="W41" s="1502"/>
      <c r="X41" s="1502"/>
      <c r="Y41" s="1502"/>
      <c r="Z41" s="1502"/>
      <c r="AA41" s="1502"/>
      <c r="AB41" s="1503"/>
      <c r="AC41" s="2"/>
    </row>
    <row r="42" spans="1:29" ht="15.75" customHeight="1">
      <c r="A42" s="2"/>
      <c r="B42" s="2"/>
      <c r="C42" s="2"/>
      <c r="D42" s="2"/>
      <c r="E42" s="114"/>
      <c r="F42" s="114"/>
      <c r="G42" s="2"/>
      <c r="H42" s="2"/>
      <c r="I42" s="2"/>
      <c r="J42" s="2"/>
      <c r="K42" s="2"/>
      <c r="L42" s="2"/>
      <c r="M42" s="2"/>
      <c r="N42" s="2"/>
      <c r="O42" s="2"/>
      <c r="P42" s="2"/>
      <c r="Q42" s="2"/>
      <c r="R42" s="2"/>
      <c r="S42" s="2"/>
      <c r="T42" s="2"/>
      <c r="U42" s="2"/>
      <c r="V42" s="2"/>
      <c r="W42" s="2"/>
      <c r="X42" s="2"/>
      <c r="Y42" s="2"/>
      <c r="Z42" s="2"/>
      <c r="AA42" s="2"/>
    </row>
    <row r="43" spans="1:29" ht="6.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spans="1:29" ht="15.75" customHeight="1">
      <c r="A44" s="1497" t="s">
        <v>438</v>
      </c>
      <c r="B44" s="1497"/>
      <c r="C44" s="1497"/>
      <c r="D44" s="1497"/>
      <c r="E44" s="1497"/>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row>
    <row r="45" spans="1:29" ht="15.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row>
    <row r="46" spans="1:29" ht="15.75" customHeight="1">
      <c r="A46" s="6" t="s">
        <v>327</v>
      </c>
      <c r="B46" s="3" t="s">
        <v>744</v>
      </c>
      <c r="C46" s="3"/>
      <c r="D46" s="3"/>
      <c r="E46" s="3"/>
      <c r="F46" s="3"/>
      <c r="G46" s="3"/>
      <c r="J46" s="3"/>
      <c r="K46" s="3"/>
      <c r="L46" s="3"/>
      <c r="M46" s="3"/>
      <c r="N46" s="3"/>
      <c r="O46" s="3"/>
      <c r="P46" s="3"/>
      <c r="Q46" s="3"/>
      <c r="R46" s="3"/>
      <c r="S46" s="3"/>
      <c r="T46" s="3"/>
      <c r="U46" s="16"/>
      <c r="V46" s="16"/>
      <c r="W46" s="16"/>
      <c r="X46" s="16"/>
      <c r="Y46" s="16"/>
      <c r="Z46" s="16"/>
      <c r="AA46" s="16"/>
    </row>
    <row r="47" spans="1:29" ht="15.75" customHeight="1">
      <c r="A47" s="6"/>
      <c r="B47" s="3" t="s">
        <v>435</v>
      </c>
      <c r="C47" s="3"/>
      <c r="D47" s="3"/>
      <c r="E47" s="3"/>
      <c r="F47" s="3"/>
      <c r="G47" s="3" t="str">
        <f>IF(項目一覧!$C$21=0,"",項目一覧!$C$21&amp;"  ")&amp;IF(項目一覧!$C$5=0,"",項目一覧!$C$5)</f>
        <v xml:space="preserve">  </v>
      </c>
      <c r="J47" s="3"/>
      <c r="K47" s="3"/>
      <c r="L47" s="3"/>
      <c r="M47" s="3"/>
      <c r="N47" s="3"/>
      <c r="O47" s="3"/>
      <c r="P47" s="3"/>
      <c r="Q47" s="3"/>
      <c r="R47" s="3"/>
      <c r="S47" s="3"/>
      <c r="T47" s="3"/>
      <c r="U47" s="3"/>
      <c r="V47" s="3"/>
      <c r="W47" s="3"/>
      <c r="X47" s="3"/>
      <c r="Y47" s="3"/>
      <c r="Z47" s="3"/>
      <c r="AA47" s="3"/>
    </row>
    <row r="48" spans="1:29" ht="15.75" customHeight="1">
      <c r="A48" s="6"/>
      <c r="B48" s="3" t="s">
        <v>412</v>
      </c>
      <c r="C48" s="3"/>
      <c r="D48" s="3"/>
      <c r="E48" s="3"/>
      <c r="F48" s="3"/>
      <c r="G48" s="3" t="str">
        <f>IF(項目一覧!$C$183=0,"",項目一覧!$C$183&amp;"  ")&amp;IF(項目一覧!$C$4=0,"",項目一覧!$C$4)</f>
        <v xml:space="preserve">  </v>
      </c>
      <c r="J48" s="3"/>
      <c r="K48" s="3"/>
      <c r="L48" s="3"/>
      <c r="M48" s="3"/>
      <c r="N48" s="3"/>
      <c r="O48" s="3"/>
      <c r="P48" s="3"/>
      <c r="Q48" s="3"/>
      <c r="R48" s="3"/>
      <c r="S48" s="3"/>
      <c r="T48" s="3"/>
      <c r="U48" s="3"/>
      <c r="V48" s="3"/>
      <c r="W48" s="3"/>
      <c r="X48" s="3"/>
      <c r="Y48" s="3"/>
      <c r="Z48" s="3"/>
      <c r="AA48" s="3"/>
    </row>
    <row r="49" spans="1:27" ht="15.75" customHeight="1">
      <c r="A49" s="6"/>
      <c r="B49" s="3" t="s">
        <v>403</v>
      </c>
      <c r="C49" s="3"/>
      <c r="D49" s="3"/>
      <c r="E49" s="3"/>
      <c r="F49" s="3"/>
      <c r="G49" s="3" t="str">
        <f>IF(項目一覧!$C$6=0,"",項目一覧!$C$6)</f>
        <v/>
      </c>
      <c r="J49" s="3"/>
      <c r="K49" s="3"/>
      <c r="L49" s="3"/>
      <c r="M49" s="3"/>
      <c r="N49" s="3"/>
      <c r="O49" s="3"/>
      <c r="P49" s="3"/>
      <c r="Q49" s="3"/>
      <c r="R49" s="3"/>
      <c r="S49" s="3"/>
      <c r="T49" s="3"/>
      <c r="U49" s="3"/>
      <c r="V49" s="3"/>
      <c r="W49" s="3"/>
      <c r="X49" s="3"/>
      <c r="Y49" s="3"/>
      <c r="Z49" s="3"/>
      <c r="AA49" s="3"/>
    </row>
    <row r="50" spans="1:27" ht="15.75" customHeight="1">
      <c r="A50" s="6"/>
      <c r="B50" s="3" t="s">
        <v>434</v>
      </c>
      <c r="C50" s="3"/>
      <c r="D50" s="3"/>
      <c r="E50" s="3"/>
      <c r="F50" s="3"/>
      <c r="G50" s="3" t="str">
        <f>IF(項目一覧!$C$7=0,"",項目一覧!$C$7)</f>
        <v/>
      </c>
      <c r="J50" s="3"/>
      <c r="K50" s="3"/>
      <c r="L50" s="3"/>
      <c r="M50" s="3"/>
      <c r="N50" s="3"/>
      <c r="O50" s="3"/>
      <c r="P50" s="3"/>
      <c r="Q50" s="3"/>
      <c r="R50" s="3"/>
      <c r="S50" s="3"/>
      <c r="T50" s="3"/>
      <c r="U50" s="3"/>
      <c r="V50" s="3"/>
      <c r="W50" s="3"/>
      <c r="X50" s="3"/>
      <c r="Y50" s="3"/>
      <c r="Z50" s="3"/>
      <c r="AA50" s="3"/>
    </row>
    <row r="51" spans="1:27" ht="15.75" customHeight="1">
      <c r="A51" s="32"/>
      <c r="B51" s="15" t="s">
        <v>401</v>
      </c>
      <c r="C51" s="15"/>
      <c r="D51" s="15"/>
      <c r="E51" s="15"/>
      <c r="F51" s="15"/>
      <c r="G51" s="15" t="str">
        <f>IF(項目一覧!$C$8=0,"",項目一覧!$C$8)</f>
        <v/>
      </c>
      <c r="H51" s="28"/>
      <c r="I51" s="28"/>
      <c r="J51" s="15"/>
      <c r="K51" s="15"/>
      <c r="L51" s="15"/>
      <c r="M51" s="15"/>
      <c r="N51" s="15"/>
      <c r="O51" s="15"/>
      <c r="P51" s="15"/>
      <c r="Q51" s="15"/>
      <c r="R51" s="15"/>
      <c r="S51" s="15"/>
      <c r="T51" s="15"/>
      <c r="U51" s="15"/>
      <c r="V51" s="15"/>
      <c r="W51" s="15"/>
      <c r="X51" s="15"/>
      <c r="Y51" s="15"/>
      <c r="Z51" s="15"/>
      <c r="AA51" s="15"/>
    </row>
    <row r="52" spans="1:27" ht="15.75" customHeight="1">
      <c r="A52" s="6" t="s">
        <v>327</v>
      </c>
      <c r="B52" s="3" t="s">
        <v>433</v>
      </c>
      <c r="C52" s="3"/>
      <c r="D52" s="3"/>
      <c r="E52" s="3"/>
      <c r="F52" s="3"/>
      <c r="G52" s="3"/>
      <c r="J52" s="3"/>
      <c r="K52" s="3"/>
      <c r="L52" s="3"/>
      <c r="M52" s="3"/>
      <c r="N52" s="3"/>
      <c r="O52" s="3"/>
      <c r="P52" s="3"/>
      <c r="Q52" s="3"/>
      <c r="R52" s="3"/>
      <c r="S52" s="3"/>
      <c r="T52" s="3"/>
      <c r="U52" s="3"/>
      <c r="V52" s="3"/>
      <c r="W52" s="3"/>
      <c r="X52" s="3"/>
      <c r="Y52" s="3"/>
      <c r="Z52" s="3"/>
      <c r="AA52" s="3"/>
    </row>
    <row r="53" spans="1:27" ht="15.75" customHeight="1">
      <c r="A53" s="6"/>
      <c r="B53" s="3" t="s">
        <v>413</v>
      </c>
      <c r="C53" s="3"/>
      <c r="D53" s="3"/>
      <c r="E53" s="3"/>
      <c r="F53" s="3"/>
      <c r="G53" s="46" t="str">
        <f>IF(項目一覧!$C$9=0,"","("&amp;項目一覧!$C$9&amp;") 建築士  （"&amp;項目一覧!$C$10&amp;"）登録　第　 "&amp;項目一覧!$C$11&amp;"　号")</f>
        <v>() 建築士  （）登録　第　 　号</v>
      </c>
      <c r="J53" s="3"/>
      <c r="K53" s="3"/>
      <c r="L53" s="3"/>
      <c r="M53" s="3"/>
      <c r="N53" s="3"/>
      <c r="O53" s="3"/>
      <c r="P53" s="3"/>
      <c r="Q53" s="3"/>
      <c r="R53" s="3"/>
      <c r="S53" s="3"/>
      <c r="T53" s="3"/>
      <c r="U53" s="3"/>
      <c r="V53" s="3"/>
      <c r="W53" s="3"/>
      <c r="X53" s="3"/>
      <c r="Y53" s="3"/>
      <c r="Z53" s="3"/>
      <c r="AA53" s="3"/>
    </row>
    <row r="54" spans="1:27" ht="15.75" customHeight="1">
      <c r="A54" s="6"/>
      <c r="B54" s="3" t="s">
        <v>412</v>
      </c>
      <c r="C54" s="3"/>
      <c r="D54" s="3"/>
      <c r="E54" s="3"/>
      <c r="F54" s="3"/>
      <c r="G54" s="3" t="str">
        <f>IF(項目一覧!$C$12=0,"",項目一覧!$C$12)</f>
        <v/>
      </c>
      <c r="J54" s="3"/>
      <c r="K54" s="3"/>
      <c r="L54" s="3"/>
      <c r="M54" s="3"/>
      <c r="N54" s="3"/>
      <c r="O54" s="3"/>
      <c r="P54" s="3"/>
      <c r="Q54" s="3"/>
      <c r="R54" s="3"/>
      <c r="S54" s="3"/>
      <c r="T54" s="3"/>
      <c r="U54" s="3"/>
      <c r="V54" s="3"/>
      <c r="W54" s="3"/>
      <c r="X54" s="3"/>
      <c r="Y54" s="3"/>
      <c r="Z54" s="3"/>
      <c r="AA54" s="3"/>
    </row>
    <row r="55" spans="1:27" ht="15.75" customHeight="1">
      <c r="A55" s="6"/>
      <c r="B55" s="3" t="s">
        <v>411</v>
      </c>
      <c r="C55" s="3"/>
      <c r="D55" s="3"/>
      <c r="E55" s="3"/>
      <c r="F55" s="3"/>
      <c r="G55" s="46" t="str">
        <f>IF(項目一覧!$C$13=0,"","("&amp;項目一覧!$C$13&amp;") 建築士事務所  （"&amp;項目一覧!$C$14&amp;"）知事登録　第　 "&amp;項目一覧!$C$15&amp;"　号")</f>
        <v>() 建築士事務所  （）知事登録　第　 　号</v>
      </c>
      <c r="J55" s="3"/>
      <c r="K55" s="3"/>
      <c r="L55" s="3"/>
      <c r="M55" s="3"/>
      <c r="N55" s="3"/>
      <c r="O55" s="3"/>
      <c r="P55" s="3"/>
      <c r="Q55" s="3"/>
      <c r="R55" s="3"/>
      <c r="S55" s="3"/>
      <c r="T55" s="3"/>
      <c r="U55" s="3"/>
      <c r="V55" s="3"/>
      <c r="W55" s="3"/>
      <c r="X55" s="3"/>
      <c r="Y55" s="3"/>
      <c r="Z55" s="3"/>
      <c r="AA55" s="3"/>
    </row>
    <row r="56" spans="1:27" ht="15.75" customHeight="1">
      <c r="A56" s="6"/>
      <c r="B56" s="3"/>
      <c r="C56" s="3"/>
      <c r="D56" s="3"/>
      <c r="E56" s="3"/>
      <c r="F56" s="3"/>
      <c r="G56" s="3" t="str">
        <f>IF(項目一覧!$C$16=0,"",項目一覧!$C$16)</f>
        <v/>
      </c>
      <c r="J56" s="3"/>
      <c r="K56" s="3"/>
      <c r="L56" s="3"/>
      <c r="M56" s="3"/>
      <c r="N56" s="3"/>
      <c r="O56" s="3"/>
      <c r="P56" s="3"/>
      <c r="Q56" s="3"/>
      <c r="R56" s="3"/>
      <c r="S56" s="3"/>
      <c r="T56" s="3"/>
      <c r="U56" s="3"/>
      <c r="V56" s="3"/>
      <c r="W56" s="3"/>
      <c r="X56" s="3"/>
      <c r="Y56" s="3"/>
      <c r="Z56" s="3"/>
      <c r="AA56" s="3"/>
    </row>
    <row r="57" spans="1:27" ht="15.75" customHeight="1">
      <c r="A57" s="6"/>
      <c r="B57" s="3" t="s">
        <v>410</v>
      </c>
      <c r="C57" s="3"/>
      <c r="D57" s="3"/>
      <c r="E57" s="3"/>
      <c r="F57" s="3"/>
      <c r="G57" s="3" t="str">
        <f>IF(項目一覧!$C$17=0,"",項目一覧!$C$17)</f>
        <v/>
      </c>
      <c r="J57" s="3"/>
      <c r="K57" s="3"/>
      <c r="L57" s="3"/>
      <c r="M57" s="3"/>
      <c r="N57" s="3"/>
      <c r="O57" s="3"/>
      <c r="P57" s="3"/>
      <c r="Q57" s="3"/>
      <c r="R57" s="3"/>
      <c r="S57" s="3"/>
      <c r="T57" s="3"/>
      <c r="U57" s="3"/>
      <c r="V57" s="3"/>
      <c r="W57" s="3"/>
      <c r="X57" s="3"/>
      <c r="Y57" s="3"/>
      <c r="Z57" s="3"/>
      <c r="AA57" s="3"/>
    </row>
    <row r="58" spans="1:27" ht="15.75" customHeight="1">
      <c r="A58" s="6"/>
      <c r="B58" s="3" t="s">
        <v>409</v>
      </c>
      <c r="C58" s="3"/>
      <c r="D58" s="3"/>
      <c r="E58" s="3"/>
      <c r="F58" s="3"/>
      <c r="G58" s="3" t="str">
        <f>IF(項目一覧!$C$18=0,"",項目一覧!$C$18)</f>
        <v/>
      </c>
      <c r="J58" s="3"/>
      <c r="K58" s="3"/>
      <c r="L58" s="3"/>
      <c r="M58" s="3"/>
      <c r="N58" s="3"/>
      <c r="O58" s="3"/>
      <c r="P58" s="3"/>
      <c r="Q58" s="3"/>
      <c r="R58" s="3"/>
      <c r="S58" s="3"/>
      <c r="T58" s="3"/>
      <c r="U58" s="3"/>
      <c r="V58" s="3"/>
      <c r="W58" s="3"/>
      <c r="X58" s="3"/>
      <c r="Y58" s="3"/>
      <c r="Z58" s="3"/>
      <c r="AA58" s="3"/>
    </row>
    <row r="59" spans="1:27" ht="15.75" customHeight="1">
      <c r="A59" s="32"/>
      <c r="B59" s="15" t="s">
        <v>408</v>
      </c>
      <c r="C59" s="15"/>
      <c r="D59" s="15"/>
      <c r="E59" s="15"/>
      <c r="F59" s="15"/>
      <c r="G59" s="15" t="str">
        <f>IF(項目一覧!$C$19=0,"",項目一覧!$C$19)</f>
        <v/>
      </c>
      <c r="H59" s="28"/>
      <c r="I59" s="28"/>
      <c r="J59" s="15"/>
      <c r="K59" s="15"/>
      <c r="L59" s="15"/>
      <c r="M59" s="15"/>
      <c r="N59" s="15"/>
      <c r="O59" s="15"/>
      <c r="P59" s="15"/>
      <c r="Q59" s="15"/>
      <c r="R59" s="15"/>
      <c r="S59" s="15"/>
      <c r="T59" s="15"/>
      <c r="U59" s="15"/>
      <c r="V59" s="15"/>
      <c r="W59" s="15"/>
      <c r="X59" s="15"/>
      <c r="Y59" s="15"/>
      <c r="Z59" s="15"/>
      <c r="AA59" s="15"/>
    </row>
    <row r="60" spans="1:27" ht="15.75" customHeight="1">
      <c r="A60" s="6" t="s">
        <v>327</v>
      </c>
      <c r="B60" s="3" t="s">
        <v>432</v>
      </c>
      <c r="C60" s="3"/>
      <c r="D60" s="3"/>
      <c r="E60" s="3"/>
      <c r="F60" s="3"/>
      <c r="G60" s="3"/>
      <c r="J60" s="3"/>
      <c r="K60" s="3"/>
      <c r="L60" s="3"/>
      <c r="M60" s="3"/>
      <c r="N60" s="3"/>
      <c r="O60" s="3"/>
      <c r="P60" s="3"/>
      <c r="Q60" s="3"/>
      <c r="R60" s="3"/>
      <c r="S60" s="3"/>
      <c r="T60" s="3"/>
      <c r="U60" s="3"/>
      <c r="V60" s="3"/>
      <c r="W60" s="3"/>
      <c r="X60" s="3"/>
      <c r="Y60" s="3"/>
      <c r="Z60" s="3"/>
      <c r="AA60" s="3"/>
    </row>
    <row r="61" spans="1:27" ht="18" customHeight="1">
      <c r="A61" s="6"/>
      <c r="B61" s="3" t="s">
        <v>431</v>
      </c>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customHeight="1">
      <c r="A62" s="6"/>
      <c r="B62" s="3" t="s">
        <v>413</v>
      </c>
      <c r="C62" s="3"/>
      <c r="D62" s="3"/>
      <c r="E62" s="3"/>
      <c r="F62" s="3"/>
      <c r="G62" s="46" t="str">
        <f>IF(項目一覧!$C$22=0,"","("&amp;項目一覧!$C$22&amp;") 建築士  （"&amp;項目一覧!$C$23&amp;"）登録　第　 "&amp;項目一覧!$C$24&amp;"　号")</f>
        <v>() 建築士  （）登録　第　 　号</v>
      </c>
      <c r="J62" s="3"/>
      <c r="K62" s="3"/>
      <c r="L62" s="3"/>
      <c r="M62" s="3"/>
      <c r="N62" s="3"/>
      <c r="O62" s="3"/>
      <c r="P62" s="3"/>
      <c r="Q62" s="3"/>
      <c r="R62" s="3"/>
      <c r="S62" s="3"/>
      <c r="T62" s="3"/>
      <c r="U62" s="3"/>
      <c r="V62" s="3"/>
      <c r="W62" s="3"/>
      <c r="X62" s="3"/>
      <c r="Y62" s="3"/>
      <c r="Z62" s="3"/>
      <c r="AA62" s="3"/>
    </row>
    <row r="63" spans="1:27" ht="15.75" customHeight="1">
      <c r="A63" s="6"/>
      <c r="B63" s="3" t="s">
        <v>412</v>
      </c>
      <c r="C63" s="3"/>
      <c r="D63" s="3"/>
      <c r="E63" s="3"/>
      <c r="F63" s="3"/>
      <c r="G63" s="3" t="str">
        <f>IF(項目一覧!$C$25=0,"",項目一覧!$C$25)</f>
        <v/>
      </c>
      <c r="J63" s="3"/>
      <c r="K63" s="3"/>
      <c r="L63" s="3"/>
      <c r="M63" s="3"/>
      <c r="N63" s="3"/>
      <c r="O63" s="3"/>
      <c r="P63" s="3"/>
      <c r="Q63" s="3"/>
      <c r="R63" s="3"/>
      <c r="S63" s="3"/>
      <c r="T63" s="3"/>
      <c r="U63" s="3"/>
      <c r="V63" s="3"/>
      <c r="W63" s="3"/>
      <c r="X63" s="3"/>
      <c r="Y63" s="3"/>
      <c r="Z63" s="3"/>
      <c r="AA63" s="3"/>
    </row>
    <row r="64" spans="1:27" ht="15.75" customHeight="1">
      <c r="A64" s="7"/>
      <c r="B64" s="3" t="s">
        <v>411</v>
      </c>
      <c r="C64" s="3"/>
      <c r="D64" s="3"/>
      <c r="E64" s="3"/>
      <c r="F64" s="3"/>
      <c r="G64" s="187" t="str">
        <f>IF(項目一覧!$C$27=0,"","("&amp;項目一覧!$C$27&amp;") 建築士事務所  （"&amp;項目一覧!$C$28&amp;"）知事登録　第　 "&amp;項目一覧!$C$29&amp;"　号")</f>
        <v>() 建築士事務所  （）知事登録　第　 　号</v>
      </c>
    </row>
    <row r="65" spans="1:28" ht="15.75" customHeight="1">
      <c r="A65" s="7"/>
      <c r="B65" s="3"/>
      <c r="C65" s="3"/>
      <c r="D65" s="3"/>
      <c r="E65" s="3"/>
      <c r="F65" s="3"/>
      <c r="G65" s="3" t="str">
        <f>IF(項目一覧!$C$30=0,"",項目一覧!$C$30)</f>
        <v/>
      </c>
      <c r="J65" s="3"/>
      <c r="K65" s="3"/>
      <c r="L65" s="3"/>
      <c r="M65" s="3"/>
      <c r="N65" s="3"/>
      <c r="O65" s="3"/>
      <c r="P65" s="3"/>
      <c r="Q65" s="3"/>
      <c r="R65" s="3"/>
      <c r="S65" s="3"/>
      <c r="T65" s="3"/>
      <c r="U65" s="3"/>
      <c r="V65" s="3"/>
      <c r="W65" s="3"/>
      <c r="X65" s="3"/>
      <c r="Y65" s="3"/>
      <c r="Z65" s="3"/>
      <c r="AA65" s="3"/>
    </row>
    <row r="66" spans="1:28" ht="15.75" customHeight="1">
      <c r="A66" s="7"/>
      <c r="B66" s="3" t="s">
        <v>410</v>
      </c>
      <c r="C66" s="3"/>
      <c r="D66" s="3"/>
      <c r="E66" s="3"/>
      <c r="F66" s="3"/>
      <c r="G66" s="3" t="str">
        <f>IF(項目一覧!$C$31=0,"",項目一覧!$C$31)</f>
        <v/>
      </c>
      <c r="J66" s="3"/>
      <c r="K66" s="3"/>
      <c r="L66" s="3"/>
      <c r="M66" s="3"/>
      <c r="N66" s="3"/>
      <c r="O66" s="3"/>
      <c r="P66" s="3"/>
      <c r="Q66" s="3"/>
      <c r="R66" s="3"/>
      <c r="S66" s="3"/>
      <c r="T66" s="3"/>
      <c r="U66" s="3"/>
      <c r="V66" s="3"/>
      <c r="W66" s="3"/>
      <c r="X66" s="3"/>
      <c r="Y66" s="3"/>
      <c r="Z66" s="3"/>
      <c r="AA66" s="3"/>
    </row>
    <row r="67" spans="1:28" ht="15.75" customHeight="1">
      <c r="A67" s="7"/>
      <c r="B67" s="3" t="s">
        <v>409</v>
      </c>
      <c r="C67" s="3"/>
      <c r="D67" s="3"/>
      <c r="E67" s="3"/>
      <c r="F67" s="3"/>
      <c r="G67" s="3" t="str">
        <f>IF(項目一覧!$C$32=0,"",項目一覧!$C$32)</f>
        <v/>
      </c>
      <c r="J67" s="3"/>
      <c r="K67" s="3"/>
      <c r="L67" s="3"/>
      <c r="M67" s="3"/>
      <c r="N67" s="3"/>
      <c r="O67" s="3"/>
      <c r="P67" s="3"/>
      <c r="Q67" s="3"/>
      <c r="R67" s="3"/>
      <c r="S67" s="3"/>
      <c r="T67" s="3"/>
      <c r="U67" s="3"/>
      <c r="V67" s="3"/>
      <c r="W67" s="3"/>
      <c r="X67" s="3"/>
      <c r="Y67" s="3"/>
      <c r="Z67" s="3"/>
      <c r="AA67" s="3"/>
    </row>
    <row r="68" spans="1:28" ht="15.75" customHeight="1">
      <c r="A68" s="7"/>
      <c r="B68" s="3" t="s">
        <v>408</v>
      </c>
      <c r="C68" s="3"/>
      <c r="D68" s="3"/>
      <c r="E68" s="3"/>
      <c r="F68" s="3"/>
      <c r="G68" s="3" t="str">
        <f>IF(項目一覧!$C$33=0,"",項目一覧!$C$33)</f>
        <v/>
      </c>
      <c r="J68" s="3"/>
      <c r="K68" s="3"/>
      <c r="L68" s="3"/>
      <c r="M68" s="3"/>
      <c r="N68" s="3"/>
      <c r="O68" s="3"/>
      <c r="P68" s="3"/>
      <c r="Q68" s="3"/>
      <c r="R68" s="3"/>
      <c r="S68" s="3"/>
      <c r="T68" s="3"/>
      <c r="U68" s="3"/>
      <c r="V68" s="3"/>
      <c r="W68" s="3"/>
      <c r="X68" s="3"/>
      <c r="Y68" s="3"/>
      <c r="Z68" s="3"/>
      <c r="AA68" s="3"/>
    </row>
    <row r="69" spans="1:28" ht="18" customHeight="1">
      <c r="A69" s="7"/>
      <c r="B69" s="34" t="s">
        <v>743</v>
      </c>
      <c r="C69" s="3"/>
      <c r="D69" s="3"/>
      <c r="E69" s="3"/>
      <c r="F69" s="3"/>
      <c r="G69" s="1491" t="str">
        <f>IF(項目一覧!$C$35=0,"",項目一覧!$C$35)</f>
        <v/>
      </c>
      <c r="H69" s="1491"/>
      <c r="I69" s="1491"/>
      <c r="J69" s="1491"/>
      <c r="K69" s="1491"/>
      <c r="L69" s="1491"/>
      <c r="M69" s="1491"/>
      <c r="N69" s="1491"/>
      <c r="O69" s="1491"/>
      <c r="P69" s="1491"/>
      <c r="Q69" s="1491"/>
      <c r="R69" s="1491"/>
      <c r="S69" s="1491"/>
      <c r="T69" s="1491"/>
      <c r="U69" s="1491"/>
      <c r="V69" s="1491"/>
      <c r="W69" s="1491"/>
      <c r="X69" s="1491"/>
      <c r="Y69" s="1491"/>
      <c r="Z69" s="1491"/>
      <c r="AA69" s="1491"/>
      <c r="AB69" s="1491"/>
    </row>
    <row r="70" spans="1:28" ht="8.25" customHeight="1">
      <c r="A70" s="7"/>
      <c r="B70" s="3"/>
      <c r="C70" s="3"/>
      <c r="D70" s="3"/>
      <c r="E70" s="3"/>
      <c r="F70" s="3"/>
      <c r="G70" s="1491"/>
      <c r="H70" s="1491"/>
      <c r="I70" s="1491"/>
      <c r="J70" s="1491"/>
      <c r="K70" s="1491"/>
      <c r="L70" s="1491"/>
      <c r="M70" s="1491"/>
      <c r="N70" s="1491"/>
      <c r="O70" s="1491"/>
      <c r="P70" s="1491"/>
      <c r="Q70" s="1491"/>
      <c r="R70" s="1491"/>
      <c r="S70" s="1491"/>
      <c r="T70" s="1491"/>
      <c r="U70" s="1491"/>
      <c r="V70" s="1491"/>
      <c r="W70" s="1491"/>
      <c r="X70" s="1491"/>
      <c r="Y70" s="1491"/>
      <c r="Z70" s="1491"/>
      <c r="AA70" s="1491"/>
      <c r="AB70" s="1491"/>
    </row>
    <row r="71" spans="1:28" ht="15" customHeight="1">
      <c r="A71" s="6"/>
      <c r="B71" s="3" t="s">
        <v>430</v>
      </c>
      <c r="C71" s="3"/>
      <c r="D71" s="3"/>
      <c r="E71" s="3"/>
      <c r="F71" s="3"/>
      <c r="G71" s="3"/>
      <c r="H71" s="3"/>
      <c r="I71" s="3"/>
      <c r="J71" s="3"/>
      <c r="K71" s="3"/>
      <c r="L71" s="3"/>
      <c r="M71" s="3"/>
      <c r="N71" s="3"/>
      <c r="O71" s="3"/>
      <c r="P71" s="3"/>
      <c r="Q71" s="3"/>
      <c r="R71" s="3"/>
      <c r="S71" s="3"/>
      <c r="T71" s="3"/>
      <c r="U71" s="3"/>
      <c r="V71" s="3"/>
      <c r="W71" s="3"/>
      <c r="X71" s="3"/>
      <c r="Y71" s="3"/>
      <c r="Z71" s="3"/>
      <c r="AA71" s="3"/>
    </row>
    <row r="72" spans="1:28" ht="18" customHeight="1">
      <c r="A72" s="6"/>
      <c r="B72" s="3" t="s">
        <v>413</v>
      </c>
      <c r="C72" s="3"/>
      <c r="D72" s="3"/>
      <c r="E72" s="3"/>
      <c r="F72" s="3"/>
      <c r="G72" s="46" t="str">
        <f>IF(項目一覧!$C$189=0,"","("&amp;項目一覧!$C$189&amp;") 建築士  （"&amp;項目一覧!$C$190&amp;"）登録　第　 "&amp;項目一覧!$C$191&amp;"　号")</f>
        <v>() 建築士  （）登録　第　 　号</v>
      </c>
      <c r="J72" s="3"/>
      <c r="K72" s="3"/>
      <c r="L72" s="3"/>
      <c r="M72" s="3"/>
      <c r="N72" s="3"/>
      <c r="O72" s="3"/>
      <c r="P72" s="3"/>
      <c r="Q72" s="3"/>
      <c r="R72" s="3"/>
      <c r="S72" s="3"/>
      <c r="T72" s="3"/>
      <c r="U72" s="3"/>
      <c r="V72" s="3"/>
      <c r="W72" s="3"/>
      <c r="X72" s="3"/>
      <c r="Y72" s="3"/>
      <c r="Z72" s="3"/>
      <c r="AA72" s="3"/>
    </row>
    <row r="73" spans="1:28" ht="18" customHeight="1">
      <c r="A73" s="6"/>
      <c r="B73" s="3" t="s">
        <v>412</v>
      </c>
      <c r="C73" s="3"/>
      <c r="D73" s="3"/>
      <c r="E73" s="3"/>
      <c r="F73" s="3"/>
      <c r="G73" s="3" t="str">
        <f>IF(項目一覧!$C$192=0,"",項目一覧!$C$192)</f>
        <v/>
      </c>
      <c r="J73" s="3"/>
      <c r="K73" s="3"/>
      <c r="L73" s="3"/>
      <c r="M73" s="3"/>
      <c r="N73" s="3"/>
      <c r="O73" s="3"/>
      <c r="P73" s="3"/>
      <c r="Q73" s="3"/>
      <c r="R73" s="3"/>
      <c r="S73" s="3"/>
      <c r="T73" s="3"/>
      <c r="U73" s="3"/>
      <c r="V73" s="3"/>
      <c r="W73" s="3"/>
      <c r="X73" s="3"/>
      <c r="Y73" s="3"/>
      <c r="Z73" s="3"/>
      <c r="AA73" s="3"/>
    </row>
    <row r="74" spans="1:28" ht="18" customHeight="1">
      <c r="A74" s="7"/>
      <c r="B74" s="3" t="s">
        <v>411</v>
      </c>
      <c r="C74" s="3"/>
      <c r="D74" s="3"/>
      <c r="E74" s="3"/>
      <c r="F74" s="3"/>
      <c r="G74" s="3" t="str">
        <f>IF(項目一覧!$C$194=0,"","("&amp;項目一覧!$C$194&amp;") 建築士事務所  （"&amp;項目一覧!$C$195&amp;"）知事登録　第　 "&amp;項目一覧!$C$196&amp;"　号")</f>
        <v>() 建築士事務所  （）知事登録　第　 　号</v>
      </c>
      <c r="H74" s="187"/>
    </row>
    <row r="75" spans="1:28" ht="18" customHeight="1">
      <c r="A75" s="7"/>
      <c r="B75" s="3"/>
      <c r="C75" s="3"/>
      <c r="D75" s="3"/>
      <c r="E75" s="3"/>
      <c r="F75" s="3"/>
      <c r="G75" s="3" t="str">
        <f>IF(項目一覧!$C$197=0,"",項目一覧!$C$197)</f>
        <v/>
      </c>
      <c r="J75" s="3"/>
      <c r="K75" s="3"/>
      <c r="L75" s="3"/>
      <c r="M75" s="3"/>
      <c r="N75" s="3"/>
      <c r="O75" s="3"/>
      <c r="P75" s="3"/>
      <c r="Q75" s="3"/>
      <c r="R75" s="3"/>
      <c r="S75" s="3"/>
      <c r="T75" s="3"/>
      <c r="U75" s="3"/>
      <c r="V75" s="3"/>
      <c r="W75" s="3"/>
      <c r="X75" s="3"/>
      <c r="Y75" s="3"/>
      <c r="Z75" s="3"/>
      <c r="AA75" s="3"/>
    </row>
    <row r="76" spans="1:28" ht="18" customHeight="1">
      <c r="A76" s="7"/>
      <c r="B76" s="3" t="s">
        <v>410</v>
      </c>
      <c r="C76" s="3"/>
      <c r="D76" s="3"/>
      <c r="E76" s="3"/>
      <c r="F76" s="3"/>
      <c r="G76" s="3" t="str">
        <f>IF(項目一覧!$C$198=0,"",項目一覧!$C$198)</f>
        <v/>
      </c>
      <c r="J76" s="3"/>
      <c r="K76" s="3"/>
      <c r="L76" s="3"/>
      <c r="M76" s="3"/>
      <c r="N76" s="3"/>
      <c r="O76" s="3"/>
      <c r="P76" s="3"/>
      <c r="Q76" s="3"/>
      <c r="R76" s="3"/>
      <c r="S76" s="3"/>
      <c r="T76" s="3"/>
      <c r="U76" s="3"/>
      <c r="V76" s="3"/>
      <c r="W76" s="3"/>
      <c r="X76" s="3"/>
      <c r="Y76" s="3"/>
      <c r="Z76" s="3"/>
      <c r="AA76" s="3"/>
    </row>
    <row r="77" spans="1:28" ht="18" customHeight="1">
      <c r="A77" s="7"/>
      <c r="B77" s="3" t="s">
        <v>409</v>
      </c>
      <c r="C77" s="3"/>
      <c r="D77" s="3"/>
      <c r="E77" s="3"/>
      <c r="F77" s="3"/>
      <c r="G77" s="1797" t="str">
        <f>IF(項目一覧!$C$199=0,"",項目一覧!$C$199)</f>
        <v/>
      </c>
      <c r="H77" s="1798"/>
      <c r="I77" s="1798"/>
      <c r="J77" s="1798"/>
      <c r="K77" s="1798"/>
      <c r="L77" s="1798"/>
      <c r="M77" s="1798"/>
      <c r="N77" s="1798"/>
      <c r="O77" s="1798"/>
      <c r="P77" s="1798"/>
      <c r="Q77" s="1798"/>
      <c r="R77" s="1798"/>
      <c r="S77" s="1798"/>
      <c r="T77" s="1798"/>
      <c r="U77" s="1798"/>
      <c r="V77" s="1798"/>
      <c r="W77" s="1798"/>
      <c r="X77" s="1798"/>
      <c r="Y77" s="1798"/>
      <c r="Z77" s="1798"/>
      <c r="AA77" s="1798"/>
      <c r="AB77" s="1798"/>
    </row>
    <row r="78" spans="1:28" ht="18" customHeight="1">
      <c r="A78" s="7"/>
      <c r="B78" s="3" t="s">
        <v>408</v>
      </c>
      <c r="C78" s="3"/>
      <c r="D78" s="3"/>
      <c r="E78" s="3"/>
      <c r="F78" s="3"/>
      <c r="G78" s="3" t="str">
        <f>IF(項目一覧!$C$200=0,"",項目一覧!$C$200)</f>
        <v/>
      </c>
      <c r="J78" s="3"/>
      <c r="K78" s="3"/>
      <c r="L78" s="3"/>
      <c r="M78" s="3"/>
      <c r="N78" s="3"/>
      <c r="O78" s="3"/>
      <c r="P78" s="3"/>
      <c r="Q78" s="3"/>
      <c r="R78" s="3"/>
      <c r="S78" s="3"/>
      <c r="T78" s="3"/>
      <c r="U78" s="3"/>
      <c r="V78" s="3"/>
      <c r="W78" s="3"/>
      <c r="X78" s="3"/>
      <c r="Y78" s="3"/>
      <c r="Z78" s="3"/>
      <c r="AA78" s="3"/>
    </row>
    <row r="79" spans="1:28" ht="18" customHeight="1">
      <c r="A79" s="7"/>
      <c r="B79" s="34" t="s">
        <v>743</v>
      </c>
      <c r="C79" s="3"/>
      <c r="D79" s="3"/>
      <c r="E79" s="3"/>
      <c r="F79" s="3"/>
      <c r="G79" s="1491" t="str">
        <f>IF(項目一覧!$C$202=0,"",項目一覧!$C$202)</f>
        <v/>
      </c>
      <c r="H79" s="1491"/>
      <c r="I79" s="1491"/>
      <c r="J79" s="1491"/>
      <c r="K79" s="1491"/>
      <c r="L79" s="1491"/>
      <c r="M79" s="1491"/>
      <c r="N79" s="1491"/>
      <c r="O79" s="1491"/>
      <c r="P79" s="1491"/>
      <c r="Q79" s="1491"/>
      <c r="R79" s="1491"/>
      <c r="S79" s="1491"/>
      <c r="T79" s="1491"/>
      <c r="U79" s="1491"/>
      <c r="V79" s="1491"/>
      <c r="W79" s="1491"/>
      <c r="X79" s="1491"/>
      <c r="Y79" s="1491"/>
      <c r="Z79" s="1491"/>
      <c r="AA79" s="1491"/>
      <c r="AB79" s="1491"/>
    </row>
    <row r="80" spans="1:28" ht="9" customHeight="1">
      <c r="A80" s="6"/>
      <c r="B80" s="3"/>
      <c r="C80" s="3"/>
      <c r="D80" s="3"/>
      <c r="E80" s="3"/>
      <c r="F80" s="3"/>
      <c r="G80" s="1491"/>
      <c r="H80" s="1491"/>
      <c r="I80" s="1491"/>
      <c r="J80" s="1491"/>
      <c r="K80" s="1491"/>
      <c r="L80" s="1491"/>
      <c r="M80" s="1491"/>
      <c r="N80" s="1491"/>
      <c r="O80" s="1491"/>
      <c r="P80" s="1491"/>
      <c r="Q80" s="1491"/>
      <c r="R80" s="1491"/>
      <c r="S80" s="1491"/>
      <c r="T80" s="1491"/>
      <c r="U80" s="1491"/>
      <c r="V80" s="1491"/>
      <c r="W80" s="1491"/>
      <c r="X80" s="1491"/>
      <c r="Y80" s="1491"/>
      <c r="Z80" s="1491"/>
      <c r="AA80" s="1491"/>
      <c r="AB80" s="1491"/>
    </row>
    <row r="81" spans="1:34" ht="18" customHeight="1">
      <c r="A81" s="6"/>
      <c r="B81" s="3" t="s">
        <v>413</v>
      </c>
      <c r="C81" s="3"/>
      <c r="D81" s="3"/>
      <c r="E81" s="3"/>
      <c r="F81" s="3"/>
      <c r="G81" s="46" t="str">
        <f>IF(項目一覧!$C$203=0,"","("&amp;項目一覧!$C$203&amp;") 建築士  （"&amp;項目一覧!$C$204&amp;"）登録　第　 "&amp;項目一覧!$C$205&amp;"　号")</f>
        <v>() 建築士  （）登録　第　 　号</v>
      </c>
      <c r="J81" s="3"/>
      <c r="K81" s="3"/>
      <c r="L81" s="3"/>
      <c r="M81" s="3"/>
      <c r="N81" s="3"/>
      <c r="O81" s="3"/>
      <c r="P81" s="3"/>
      <c r="Q81" s="3"/>
      <c r="R81" s="3"/>
      <c r="S81" s="3"/>
      <c r="T81" s="3"/>
      <c r="U81" s="3"/>
      <c r="V81" s="3"/>
      <c r="W81" s="3"/>
      <c r="X81" s="3"/>
      <c r="Y81" s="3"/>
      <c r="Z81" s="3"/>
      <c r="AA81" s="3"/>
    </row>
    <row r="82" spans="1:34" ht="18" customHeight="1">
      <c r="A82" s="6"/>
      <c r="B82" s="3" t="s">
        <v>412</v>
      </c>
      <c r="C82" s="3"/>
      <c r="D82" s="3"/>
      <c r="E82" s="3"/>
      <c r="F82" s="3"/>
      <c r="G82" s="3" t="str">
        <f>IF(項目一覧!$C$206=0,"",項目一覧!$C$206)</f>
        <v/>
      </c>
      <c r="J82" s="3"/>
      <c r="K82" s="3"/>
      <c r="L82" s="3"/>
      <c r="M82" s="3"/>
      <c r="N82" s="3"/>
      <c r="O82" s="3"/>
      <c r="P82" s="3"/>
      <c r="Q82" s="3"/>
      <c r="R82" s="3"/>
      <c r="S82" s="3"/>
      <c r="T82" s="3"/>
      <c r="U82" s="3"/>
      <c r="V82" s="3"/>
      <c r="W82" s="3"/>
      <c r="X82" s="3"/>
      <c r="Y82" s="3"/>
      <c r="Z82" s="3"/>
      <c r="AA82" s="3"/>
    </row>
    <row r="83" spans="1:34" ht="18" customHeight="1">
      <c r="A83" s="7"/>
      <c r="B83" s="3" t="s">
        <v>411</v>
      </c>
      <c r="C83" s="3"/>
      <c r="D83" s="3"/>
      <c r="E83" s="3"/>
      <c r="F83" s="3"/>
      <c r="G83" s="187" t="str">
        <f>IF(項目一覧!$C$208=0,"","("&amp;項目一覧!$C$208&amp;") 建築士事務所  （"&amp;項目一覧!$C$209&amp;"）知事登録　第　 "&amp;項目一覧!$C$210&amp;"　号")</f>
        <v>() 建築士事務所  （）知事登録　第　 　号</v>
      </c>
    </row>
    <row r="84" spans="1:34" ht="18" customHeight="1">
      <c r="A84" s="7"/>
      <c r="B84" s="3"/>
      <c r="C84" s="3"/>
      <c r="D84" s="3"/>
      <c r="E84" s="3"/>
      <c r="F84" s="3"/>
      <c r="G84" s="3" t="str">
        <f>IF(項目一覧!$C$211=0,"",項目一覧!$C$211)</f>
        <v/>
      </c>
      <c r="J84" s="3"/>
      <c r="K84" s="3"/>
      <c r="L84" s="3"/>
      <c r="M84" s="3"/>
      <c r="N84" s="3"/>
      <c r="O84" s="3"/>
      <c r="P84" s="3"/>
      <c r="Q84" s="3"/>
      <c r="R84" s="3"/>
      <c r="S84" s="3"/>
      <c r="T84" s="3"/>
      <c r="U84" s="3"/>
      <c r="V84" s="3"/>
      <c r="W84" s="3"/>
      <c r="X84" s="3"/>
      <c r="Y84" s="3"/>
      <c r="Z84" s="3"/>
      <c r="AA84" s="3"/>
    </row>
    <row r="85" spans="1:34" ht="18" customHeight="1">
      <c r="A85" s="7"/>
      <c r="B85" s="3" t="s">
        <v>410</v>
      </c>
      <c r="C85" s="3"/>
      <c r="D85" s="3"/>
      <c r="E85" s="3"/>
      <c r="F85" s="3"/>
      <c r="G85" s="3" t="str">
        <f>IF(項目一覧!$C$212=0,"",項目一覧!$C$212)</f>
        <v/>
      </c>
      <c r="J85" s="3"/>
      <c r="K85" s="3"/>
      <c r="L85" s="3"/>
      <c r="M85" s="3"/>
      <c r="N85" s="3"/>
      <c r="O85" s="3"/>
      <c r="P85" s="3"/>
      <c r="Q85" s="3"/>
      <c r="R85" s="3"/>
      <c r="S85" s="3"/>
      <c r="T85" s="3"/>
      <c r="U85" s="3"/>
      <c r="V85" s="3"/>
      <c r="W85" s="3"/>
      <c r="X85" s="3"/>
      <c r="Y85" s="3"/>
      <c r="Z85" s="3"/>
      <c r="AA85" s="3"/>
    </row>
    <row r="86" spans="1:34" ht="18" customHeight="1">
      <c r="A86" s="7"/>
      <c r="B86" s="3" t="s">
        <v>409</v>
      </c>
      <c r="C86" s="3"/>
      <c r="D86" s="3"/>
      <c r="E86" s="3"/>
      <c r="F86" s="3"/>
      <c r="G86" s="1797" t="str">
        <f>IF(項目一覧!$C$213=0,"",項目一覧!$C$213)</f>
        <v/>
      </c>
      <c r="H86" s="1798"/>
      <c r="I86" s="1798"/>
      <c r="J86" s="1798"/>
      <c r="K86" s="1798"/>
      <c r="L86" s="1798"/>
      <c r="M86" s="1798"/>
      <c r="N86" s="1798"/>
      <c r="O86" s="1798"/>
      <c r="P86" s="1798"/>
      <c r="Q86" s="1798"/>
      <c r="R86" s="1798"/>
      <c r="S86" s="1798"/>
      <c r="T86" s="1798"/>
      <c r="U86" s="1798"/>
      <c r="V86" s="1798"/>
      <c r="W86" s="1798"/>
      <c r="X86" s="1798"/>
      <c r="Y86" s="1798"/>
      <c r="Z86" s="1798"/>
      <c r="AA86" s="1798"/>
      <c r="AB86" s="1798"/>
    </row>
    <row r="87" spans="1:34" ht="18" customHeight="1">
      <c r="A87" s="7"/>
      <c r="B87" s="3" t="s">
        <v>408</v>
      </c>
      <c r="C87" s="3"/>
      <c r="D87" s="3"/>
      <c r="E87" s="3"/>
      <c r="F87" s="3"/>
      <c r="G87" s="3" t="str">
        <f>IF(項目一覧!$C$214=0,"",項目一覧!$C$214)</f>
        <v/>
      </c>
      <c r="J87" s="3"/>
      <c r="K87" s="3"/>
      <c r="L87" s="3"/>
      <c r="M87" s="3"/>
      <c r="N87" s="3"/>
      <c r="O87" s="3"/>
      <c r="P87" s="3"/>
      <c r="Q87" s="3"/>
      <c r="R87" s="3"/>
      <c r="S87" s="3"/>
      <c r="T87" s="3"/>
      <c r="U87" s="3"/>
      <c r="V87" s="3"/>
      <c r="W87" s="3"/>
      <c r="X87" s="3"/>
      <c r="Y87" s="3"/>
      <c r="Z87" s="3"/>
      <c r="AA87" s="3"/>
    </row>
    <row r="88" spans="1:34" ht="18" customHeight="1">
      <c r="A88" s="7"/>
      <c r="B88" s="34" t="s">
        <v>743</v>
      </c>
      <c r="C88" s="3"/>
      <c r="D88" s="3"/>
      <c r="E88" s="3"/>
      <c r="F88" s="3"/>
      <c r="G88" s="1491" t="str">
        <f>IF(項目一覧!$C$216=0,"",項目一覧!$C$216)</f>
        <v/>
      </c>
      <c r="H88" s="1491"/>
      <c r="I88" s="1491"/>
      <c r="J88" s="1491"/>
      <c r="K88" s="1491"/>
      <c r="L88" s="1491"/>
      <c r="M88" s="1491"/>
      <c r="N88" s="1491"/>
      <c r="O88" s="1491"/>
      <c r="P88" s="1491"/>
      <c r="Q88" s="1491"/>
      <c r="R88" s="1491"/>
      <c r="S88" s="1491"/>
      <c r="T88" s="1491"/>
      <c r="U88" s="1491"/>
      <c r="V88" s="1491"/>
      <c r="W88" s="1491"/>
      <c r="X88" s="1491"/>
      <c r="Y88" s="1491"/>
      <c r="Z88" s="1491"/>
      <c r="AA88" s="1491"/>
      <c r="AB88" s="1491"/>
      <c r="AC88" s="190"/>
      <c r="AE88" s="190"/>
      <c r="AF88" s="190"/>
      <c r="AG88" s="190"/>
      <c r="AH88" s="190"/>
    </row>
    <row r="89" spans="1:34" ht="8.25" customHeight="1">
      <c r="A89" s="6"/>
      <c r="B89" s="3"/>
      <c r="C89" s="3"/>
      <c r="D89" s="3"/>
      <c r="E89" s="3"/>
      <c r="F89" s="3"/>
      <c r="G89" s="1491"/>
      <c r="H89" s="1491"/>
      <c r="I89" s="1491"/>
      <c r="J89" s="1491"/>
      <c r="K89" s="1491"/>
      <c r="L89" s="1491"/>
      <c r="M89" s="1491"/>
      <c r="N89" s="1491"/>
      <c r="O89" s="1491"/>
      <c r="P89" s="1491"/>
      <c r="Q89" s="1491"/>
      <c r="R89" s="1491"/>
      <c r="S89" s="1491"/>
      <c r="T89" s="1491"/>
      <c r="U89" s="1491"/>
      <c r="V89" s="1491"/>
      <c r="W89" s="1491"/>
      <c r="X89" s="1491"/>
      <c r="Y89" s="1491"/>
      <c r="Z89" s="1491"/>
      <c r="AA89" s="1491"/>
      <c r="AB89" s="1491"/>
    </row>
    <row r="90" spans="1:34" ht="18" customHeight="1">
      <c r="A90" s="6"/>
      <c r="B90" s="3" t="s">
        <v>413</v>
      </c>
      <c r="C90" s="3"/>
      <c r="D90" s="3"/>
      <c r="E90" s="3"/>
      <c r="F90" s="3"/>
      <c r="G90" s="46" t="str">
        <f>IF(項目一覧!$C$217=0,"","("&amp;項目一覧!$C$217&amp;") 建築士  （"&amp;項目一覧!$C$218&amp;"）登録　第　 "&amp;項目一覧!$C$219&amp;"　号")</f>
        <v>() 建築士  （）登録　第　 　号</v>
      </c>
      <c r="J90" s="3"/>
      <c r="K90" s="3"/>
      <c r="L90" s="3"/>
      <c r="M90" s="3"/>
      <c r="N90" s="3"/>
      <c r="O90" s="3"/>
      <c r="P90" s="3"/>
      <c r="Q90" s="3"/>
      <c r="R90" s="3"/>
      <c r="S90" s="3"/>
      <c r="T90" s="3"/>
      <c r="U90" s="3"/>
      <c r="V90" s="3"/>
      <c r="W90" s="3"/>
      <c r="X90" s="3"/>
      <c r="Y90" s="3"/>
      <c r="Z90" s="3"/>
      <c r="AA90" s="3"/>
    </row>
    <row r="91" spans="1:34" ht="18" customHeight="1">
      <c r="A91" s="6"/>
      <c r="B91" s="3" t="s">
        <v>412</v>
      </c>
      <c r="C91" s="3"/>
      <c r="D91" s="3"/>
      <c r="E91" s="3"/>
      <c r="F91" s="3"/>
      <c r="G91" s="3" t="str">
        <f>IF(項目一覧!$C$220=0,"",項目一覧!$C$220)</f>
        <v/>
      </c>
      <c r="J91" s="3"/>
      <c r="K91" s="3"/>
      <c r="L91" s="3"/>
      <c r="M91" s="3"/>
      <c r="N91" s="3"/>
      <c r="O91" s="3"/>
      <c r="P91" s="3"/>
      <c r="Q91" s="3"/>
      <c r="R91" s="3"/>
      <c r="S91" s="3"/>
      <c r="T91" s="3"/>
      <c r="U91" s="3"/>
      <c r="V91" s="3"/>
      <c r="W91" s="3"/>
      <c r="X91" s="3"/>
      <c r="Y91" s="3"/>
      <c r="Z91" s="3"/>
      <c r="AA91" s="3"/>
    </row>
    <row r="92" spans="1:34" ht="18" customHeight="1">
      <c r="A92" s="7"/>
      <c r="B92" s="3" t="s">
        <v>411</v>
      </c>
      <c r="C92" s="3"/>
      <c r="D92" s="3"/>
      <c r="E92" s="3"/>
      <c r="F92" s="3"/>
      <c r="G92" s="187" t="str">
        <f>IF(項目一覧!$C$222=0,"","("&amp;項目一覧!$C$222&amp;") 建築士事務所  （"&amp;項目一覧!$C$223&amp;"）知事登録　第　 "&amp;項目一覧!$C$224&amp;"　号")</f>
        <v>() 建築士事務所  （）知事登録　第　 　号</v>
      </c>
    </row>
    <row r="93" spans="1:34" ht="18" customHeight="1">
      <c r="A93" s="7"/>
      <c r="B93" s="3"/>
      <c r="C93" s="3"/>
      <c r="D93" s="3"/>
      <c r="E93" s="3"/>
      <c r="F93" s="3"/>
      <c r="G93" s="3" t="str">
        <f>IF(項目一覧!$C$225=0,"",項目一覧!$C$225)</f>
        <v/>
      </c>
      <c r="J93" s="3"/>
      <c r="K93" s="3"/>
      <c r="L93" s="3"/>
      <c r="M93" s="3"/>
      <c r="N93" s="3"/>
      <c r="O93" s="3"/>
      <c r="P93" s="3"/>
      <c r="Q93" s="3"/>
      <c r="R93" s="3"/>
      <c r="S93" s="3"/>
      <c r="T93" s="3"/>
      <c r="U93" s="3"/>
      <c r="V93" s="3"/>
      <c r="W93" s="3"/>
      <c r="X93" s="3"/>
      <c r="Y93" s="3"/>
      <c r="Z93" s="3"/>
      <c r="AA93" s="3"/>
    </row>
    <row r="94" spans="1:34" ht="18" customHeight="1">
      <c r="A94" s="7"/>
      <c r="B94" s="3" t="s">
        <v>410</v>
      </c>
      <c r="C94" s="3"/>
      <c r="D94" s="3"/>
      <c r="E94" s="3"/>
      <c r="F94" s="3"/>
      <c r="G94" s="3" t="str">
        <f>IF(項目一覧!$C$226=0,"",項目一覧!$C$226)</f>
        <v/>
      </c>
      <c r="J94" s="3"/>
      <c r="K94" s="3"/>
      <c r="L94" s="3"/>
      <c r="M94" s="3"/>
      <c r="N94" s="3"/>
      <c r="O94" s="3"/>
      <c r="P94" s="3"/>
      <c r="Q94" s="3"/>
      <c r="R94" s="3"/>
      <c r="S94" s="3"/>
      <c r="T94" s="3"/>
      <c r="U94" s="3"/>
      <c r="V94" s="3"/>
      <c r="W94" s="3"/>
      <c r="X94" s="3"/>
      <c r="Y94" s="3"/>
      <c r="Z94" s="3"/>
      <c r="AA94" s="3"/>
    </row>
    <row r="95" spans="1:34" ht="18" customHeight="1">
      <c r="A95" s="7"/>
      <c r="B95" s="3" t="s">
        <v>409</v>
      </c>
      <c r="C95" s="3"/>
      <c r="D95" s="3"/>
      <c r="E95" s="3"/>
      <c r="F95" s="3"/>
      <c r="G95" s="1797" t="str">
        <f>IF(項目一覧!$C$227=0,"",項目一覧!$C$227)</f>
        <v/>
      </c>
      <c r="H95" s="1798"/>
      <c r="I95" s="1798"/>
      <c r="J95" s="1798"/>
      <c r="K95" s="1798"/>
      <c r="L95" s="1798"/>
      <c r="M95" s="1798"/>
      <c r="N95" s="1798"/>
      <c r="O95" s="1798"/>
      <c r="P95" s="1798"/>
      <c r="Q95" s="1798"/>
      <c r="R95" s="1798"/>
      <c r="S95" s="1798"/>
      <c r="T95" s="1798"/>
      <c r="U95" s="1798"/>
      <c r="V95" s="1798"/>
      <c r="W95" s="1798"/>
      <c r="X95" s="1798"/>
      <c r="Y95" s="1798"/>
      <c r="Z95" s="1798"/>
      <c r="AA95" s="1798"/>
      <c r="AB95" s="1798"/>
    </row>
    <row r="96" spans="1:34" ht="18" customHeight="1">
      <c r="A96" s="7"/>
      <c r="B96" s="3" t="s">
        <v>408</v>
      </c>
      <c r="C96" s="3"/>
      <c r="D96" s="3"/>
      <c r="E96" s="3"/>
      <c r="F96" s="3"/>
      <c r="G96" s="3" t="str">
        <f>IF(項目一覧!$C$228=0,"",項目一覧!$C$228)</f>
        <v/>
      </c>
      <c r="J96" s="3"/>
      <c r="K96" s="3"/>
      <c r="L96" s="3"/>
      <c r="M96" s="3"/>
      <c r="N96" s="3"/>
      <c r="O96" s="3"/>
      <c r="P96" s="3"/>
      <c r="Q96" s="3"/>
      <c r="R96" s="3"/>
      <c r="S96" s="3"/>
      <c r="T96" s="3"/>
      <c r="U96" s="3"/>
      <c r="V96" s="3"/>
      <c r="W96" s="3"/>
      <c r="X96" s="3"/>
      <c r="Y96" s="3"/>
      <c r="Z96" s="3"/>
      <c r="AA96" s="3"/>
    </row>
    <row r="97" spans="1:34" ht="18" customHeight="1">
      <c r="A97" s="7"/>
      <c r="B97" s="34" t="s">
        <v>743</v>
      </c>
      <c r="C97" s="3"/>
      <c r="D97" s="3"/>
      <c r="E97" s="3"/>
      <c r="F97" s="3"/>
      <c r="G97" s="1491" t="str">
        <f>IF(項目一覧!$C$230=0,"",項目一覧!$C$230)</f>
        <v/>
      </c>
      <c r="H97" s="1491"/>
      <c r="I97" s="1491"/>
      <c r="J97" s="1491"/>
      <c r="K97" s="1491"/>
      <c r="L97" s="1491"/>
      <c r="M97" s="1491"/>
      <c r="N97" s="1491"/>
      <c r="O97" s="1491"/>
      <c r="P97" s="1491"/>
      <c r="Q97" s="1491"/>
      <c r="R97" s="1491"/>
      <c r="S97" s="1491"/>
      <c r="T97" s="1491"/>
      <c r="U97" s="1491"/>
      <c r="V97" s="1491"/>
      <c r="W97" s="1491"/>
      <c r="X97" s="1491"/>
      <c r="Y97" s="1491"/>
      <c r="Z97" s="1491"/>
      <c r="AA97" s="1491"/>
      <c r="AB97" s="1491"/>
    </row>
    <row r="98" spans="1:34" ht="9" customHeight="1">
      <c r="A98" s="31"/>
      <c r="B98" s="15"/>
      <c r="C98" s="15"/>
      <c r="D98" s="15"/>
      <c r="E98" s="15"/>
      <c r="F98" s="15"/>
      <c r="G98" s="1492"/>
      <c r="H98" s="1492"/>
      <c r="I98" s="1492"/>
      <c r="J98" s="1492"/>
      <c r="K98" s="1492"/>
      <c r="L98" s="1492"/>
      <c r="M98" s="1492"/>
      <c r="N98" s="1492"/>
      <c r="O98" s="1492"/>
      <c r="P98" s="1492"/>
      <c r="Q98" s="1492"/>
      <c r="R98" s="1492"/>
      <c r="S98" s="1492"/>
      <c r="T98" s="1492"/>
      <c r="U98" s="1492"/>
      <c r="V98" s="1492"/>
      <c r="W98" s="1492"/>
      <c r="X98" s="1492"/>
      <c r="Y98" s="1492"/>
      <c r="Z98" s="1492"/>
      <c r="AA98" s="1492"/>
      <c r="AB98" s="1492"/>
    </row>
    <row r="99" spans="1:34" ht="15.75" customHeight="1">
      <c r="A99" s="6" t="s">
        <v>327</v>
      </c>
      <c r="B99" s="3" t="s">
        <v>742</v>
      </c>
      <c r="C99" s="3"/>
      <c r="D99" s="3"/>
      <c r="E99" s="3"/>
      <c r="F99" s="3"/>
      <c r="G99" s="3"/>
      <c r="J99" s="3"/>
      <c r="K99" s="3"/>
      <c r="L99" s="3"/>
      <c r="M99" s="3"/>
      <c r="N99" s="3"/>
      <c r="O99" s="3"/>
      <c r="P99" s="3"/>
      <c r="Q99" s="3"/>
      <c r="R99" s="3"/>
      <c r="S99" s="3"/>
      <c r="T99" s="3"/>
      <c r="U99" s="3"/>
      <c r="V99" s="3"/>
      <c r="W99" s="3"/>
      <c r="X99" s="3"/>
      <c r="Y99" s="3"/>
      <c r="Z99" s="3"/>
      <c r="AA99" s="3"/>
    </row>
    <row r="100" spans="1:34" ht="15.75" customHeight="1">
      <c r="A100" s="7"/>
      <c r="B100" s="3" t="s">
        <v>405</v>
      </c>
      <c r="C100" s="3"/>
      <c r="D100" s="3"/>
      <c r="E100" s="3"/>
      <c r="F100" s="3"/>
      <c r="G100" s="3" t="str">
        <f>IF(項目一覧!$C$55=0,"",項目一覧!$C$55)</f>
        <v/>
      </c>
      <c r="J100" s="3"/>
      <c r="K100" s="3"/>
      <c r="L100" s="3"/>
      <c r="M100" s="3"/>
      <c r="N100" s="3"/>
      <c r="O100" s="3"/>
      <c r="P100" s="3"/>
      <c r="Q100" s="3"/>
      <c r="R100" s="3"/>
      <c r="S100" s="3"/>
      <c r="T100" s="3"/>
      <c r="U100" s="3"/>
      <c r="V100" s="3"/>
      <c r="W100" s="3"/>
      <c r="X100" s="3"/>
      <c r="Y100" s="3"/>
      <c r="Z100" s="3"/>
      <c r="AA100" s="3"/>
    </row>
    <row r="101" spans="1:34" ht="15.75" customHeight="1">
      <c r="A101" s="7"/>
      <c r="B101" s="3" t="s">
        <v>404</v>
      </c>
      <c r="C101" s="3"/>
      <c r="D101" s="3"/>
      <c r="E101" s="3"/>
      <c r="F101" s="3"/>
      <c r="G101" s="187" t="str">
        <f>IF(項目一覧!$C$56=0,"","建設業の許可   ("&amp;項目一覧!$C$56&amp;")  第  （"&amp;項目一覧!$C$57&amp;"）　　 "&amp;項目一覧!$C$58&amp;"　号")</f>
        <v>建設業の許可   ()  第  （）　　 　号</v>
      </c>
      <c r="J101" s="3"/>
      <c r="K101" s="3"/>
      <c r="L101" s="3"/>
      <c r="M101" s="3"/>
      <c r="N101" s="3"/>
      <c r="O101" s="3"/>
      <c r="P101" s="3"/>
      <c r="Q101" s="3"/>
      <c r="R101" s="3"/>
      <c r="S101" s="3"/>
      <c r="T101" s="3"/>
      <c r="U101" s="3"/>
      <c r="V101" s="3"/>
      <c r="W101" s="3"/>
      <c r="X101" s="3"/>
      <c r="Y101" s="3"/>
      <c r="Z101" s="3"/>
      <c r="AA101" s="3"/>
    </row>
    <row r="102" spans="1:34" ht="15.75" customHeight="1">
      <c r="A102" s="7"/>
      <c r="B102" s="3"/>
      <c r="C102" s="3"/>
      <c r="D102" s="3"/>
      <c r="E102" s="3"/>
      <c r="F102" s="3"/>
      <c r="G102" s="3" t="str">
        <f>IF(項目一覧!$C$59=0,"",項目一覧!$C$59)</f>
        <v/>
      </c>
      <c r="J102" s="3"/>
      <c r="K102" s="3"/>
      <c r="L102" s="3"/>
      <c r="M102" s="3"/>
      <c r="N102" s="3"/>
      <c r="O102" s="3"/>
      <c r="P102" s="3"/>
      <c r="Q102" s="3"/>
      <c r="R102" s="3"/>
      <c r="S102" s="3"/>
      <c r="T102" s="3"/>
      <c r="U102" s="3"/>
      <c r="V102" s="3"/>
      <c r="W102" s="3"/>
      <c r="X102" s="3"/>
      <c r="Y102" s="3"/>
      <c r="Z102" s="3"/>
      <c r="AA102" s="3"/>
    </row>
    <row r="103" spans="1:34" ht="15.75" customHeight="1">
      <c r="A103" s="7"/>
      <c r="B103" s="3" t="s">
        <v>403</v>
      </c>
      <c r="C103" s="3"/>
      <c r="D103" s="3"/>
      <c r="E103" s="3"/>
      <c r="F103" s="3"/>
      <c r="G103" s="3" t="str">
        <f>IF(項目一覧!$C$60=0,"",項目一覧!$C$60)</f>
        <v/>
      </c>
      <c r="J103" s="3"/>
      <c r="K103" s="3"/>
      <c r="L103" s="3"/>
      <c r="M103" s="3"/>
      <c r="N103" s="3"/>
      <c r="O103" s="3"/>
      <c r="P103" s="3"/>
      <c r="Q103" s="3"/>
      <c r="R103" s="3"/>
      <c r="S103" s="3"/>
      <c r="T103" s="3"/>
      <c r="U103" s="3"/>
      <c r="V103" s="3"/>
      <c r="W103" s="3"/>
      <c r="X103" s="3"/>
      <c r="Y103" s="3"/>
      <c r="Z103" s="3"/>
      <c r="AA103" s="3"/>
    </row>
    <row r="104" spans="1:34" ht="15.75" customHeight="1">
      <c r="A104" s="7"/>
      <c r="B104" s="3" t="s">
        <v>402</v>
      </c>
      <c r="C104" s="3"/>
      <c r="D104" s="3"/>
      <c r="E104" s="3"/>
      <c r="F104" s="3"/>
      <c r="G104" s="3" t="str">
        <f>IF(項目一覧!$C$61=0,"",項目一覧!$C$61)</f>
        <v/>
      </c>
      <c r="J104" s="3"/>
      <c r="K104" s="3"/>
      <c r="L104" s="3"/>
      <c r="M104" s="3"/>
      <c r="N104" s="3"/>
      <c r="O104" s="3"/>
      <c r="P104" s="3"/>
      <c r="Q104" s="3"/>
      <c r="R104" s="3"/>
      <c r="S104" s="3"/>
      <c r="T104" s="3"/>
      <c r="U104" s="3"/>
      <c r="V104" s="3"/>
      <c r="W104" s="3"/>
      <c r="X104" s="3"/>
      <c r="Y104" s="3"/>
      <c r="Z104" s="3"/>
      <c r="AA104" s="3"/>
    </row>
    <row r="105" spans="1:34" ht="15.75" customHeight="1">
      <c r="A105" s="15"/>
      <c r="B105" s="15" t="s">
        <v>401</v>
      </c>
      <c r="C105" s="15"/>
      <c r="D105" s="15"/>
      <c r="E105" s="15"/>
      <c r="F105" s="15"/>
      <c r="G105" s="15" t="str">
        <f>IF(項目一覧!$C$62=0,"",項目一覧!$C$62)</f>
        <v/>
      </c>
      <c r="H105" s="28"/>
      <c r="I105" s="28"/>
      <c r="J105" s="15"/>
      <c r="K105" s="15"/>
      <c r="L105" s="15"/>
      <c r="M105" s="15"/>
      <c r="N105" s="15"/>
      <c r="O105" s="15"/>
      <c r="P105" s="15"/>
      <c r="Q105" s="15"/>
      <c r="R105" s="15"/>
      <c r="S105" s="15"/>
      <c r="T105" s="15"/>
      <c r="U105" s="15"/>
      <c r="V105" s="15"/>
      <c r="W105" s="15"/>
      <c r="X105" s="15"/>
      <c r="Y105" s="15"/>
      <c r="Z105" s="15"/>
      <c r="AA105" s="15"/>
    </row>
    <row r="106" spans="1:34" ht="15.75" customHeight="1">
      <c r="A106" s="189" t="s">
        <v>327</v>
      </c>
      <c r="B106" s="16" t="s">
        <v>741</v>
      </c>
      <c r="C106" s="42"/>
      <c r="D106" s="42"/>
      <c r="E106" s="42"/>
      <c r="F106" s="188"/>
      <c r="G106" s="188"/>
      <c r="J106" s="47"/>
      <c r="K106" s="188"/>
      <c r="L106" s="188"/>
      <c r="M106" s="188"/>
      <c r="N106" s="188"/>
      <c r="O106" s="188"/>
      <c r="P106" s="188"/>
      <c r="Q106" s="188"/>
      <c r="R106" s="188"/>
      <c r="S106" s="188"/>
      <c r="T106" s="188"/>
      <c r="U106" s="188"/>
      <c r="V106" s="188"/>
      <c r="W106" s="188"/>
      <c r="X106" s="188"/>
      <c r="Y106" s="188"/>
      <c r="Z106" s="188"/>
      <c r="AA106" s="188"/>
    </row>
    <row r="107" spans="1:34" ht="26.25" customHeight="1">
      <c r="A107" s="98"/>
      <c r="B107" s="3" t="s">
        <v>740</v>
      </c>
      <c r="C107" s="3"/>
      <c r="D107" s="3"/>
      <c r="E107" s="3"/>
      <c r="F107" s="1491" t="str">
        <f>IF(項目一覧!$C$69=0,"",IF(項目一覧!$C$71=0,項目一覧!$C$69&amp;項目一覧!$C$70,項目一覧!$C$69&amp;項目一覧!$C$70&amp;項目一覧!$C$71))</f>
        <v/>
      </c>
      <c r="G107" s="1491"/>
      <c r="H107" s="1491"/>
      <c r="I107" s="1491"/>
      <c r="J107" s="1491"/>
      <c r="K107" s="1491"/>
      <c r="L107" s="1491"/>
      <c r="M107" s="1491"/>
      <c r="N107" s="1491"/>
      <c r="O107" s="1491"/>
      <c r="P107" s="1491"/>
      <c r="Q107" s="1491"/>
      <c r="R107" s="1491"/>
      <c r="S107" s="1491"/>
      <c r="T107" s="1491"/>
      <c r="U107" s="1491"/>
      <c r="V107" s="1491"/>
      <c r="W107" s="1491"/>
      <c r="X107" s="1491"/>
      <c r="Y107" s="1491"/>
      <c r="Z107" s="1491"/>
      <c r="AA107" s="1491"/>
    </row>
    <row r="108" spans="1:34" ht="26.25" customHeight="1">
      <c r="A108" s="40"/>
      <c r="B108" s="15" t="s">
        <v>644</v>
      </c>
      <c r="C108" s="15"/>
      <c r="D108" s="15"/>
      <c r="E108" s="15"/>
      <c r="F108" s="1492" t="str">
        <f>IF(項目一覧!$C$72=0,"",IF(項目一覧!$C$74=0,項目一覧!$C$72&amp;項目一覧!$C$73,項目一覧!$C$72&amp;項目一覧!$C$73&amp;項目一覧!$C$74))</f>
        <v/>
      </c>
      <c r="G108" s="1492"/>
      <c r="H108" s="1492"/>
      <c r="I108" s="1492"/>
      <c r="J108" s="1492"/>
      <c r="K108" s="1492"/>
      <c r="L108" s="1492"/>
      <c r="M108" s="1492"/>
      <c r="N108" s="1492"/>
      <c r="O108" s="1492"/>
      <c r="P108" s="1492"/>
      <c r="Q108" s="1492"/>
      <c r="R108" s="1492"/>
      <c r="S108" s="1492"/>
      <c r="T108" s="1492"/>
      <c r="U108" s="1492"/>
      <c r="V108" s="1492"/>
      <c r="W108" s="1492"/>
      <c r="X108" s="1492"/>
      <c r="Y108" s="1492"/>
      <c r="Z108" s="1492"/>
      <c r="AA108" s="1492"/>
    </row>
    <row r="109" spans="1:34" ht="15.75" customHeight="1">
      <c r="A109" s="6" t="s">
        <v>327</v>
      </c>
      <c r="B109" s="3" t="s">
        <v>739</v>
      </c>
      <c r="C109" s="3"/>
      <c r="D109" s="3"/>
      <c r="E109" s="3"/>
      <c r="F109" s="3"/>
      <c r="G109" s="3"/>
      <c r="H109" s="3" t="s">
        <v>738</v>
      </c>
      <c r="I109" s="3"/>
      <c r="J109" s="3"/>
      <c r="K109" s="3"/>
      <c r="L109" s="3"/>
      <c r="M109" s="3" t="s">
        <v>731</v>
      </c>
      <c r="N109" s="3"/>
      <c r="O109" s="3"/>
      <c r="P109" s="3"/>
      <c r="Q109" s="3"/>
      <c r="R109" s="3"/>
      <c r="S109" s="3"/>
      <c r="T109" s="3"/>
      <c r="U109" s="3"/>
      <c r="V109" s="3"/>
      <c r="W109" s="3"/>
      <c r="X109" s="3"/>
      <c r="Y109" s="3"/>
      <c r="Z109" s="3"/>
      <c r="AA109" s="3"/>
      <c r="AH109" s="124"/>
    </row>
    <row r="110" spans="1:34" ht="15.75" customHeight="1">
      <c r="A110" s="7"/>
      <c r="B110" s="3" t="s">
        <v>737</v>
      </c>
      <c r="C110" s="3"/>
      <c r="D110" s="3"/>
      <c r="E110" s="3" t="s">
        <v>167</v>
      </c>
      <c r="F110" s="3"/>
      <c r="G110" s="3"/>
      <c r="H110" s="3"/>
      <c r="I110" s="3"/>
      <c r="J110" s="3" t="s">
        <v>731</v>
      </c>
      <c r="N110" s="3"/>
      <c r="O110" s="3"/>
      <c r="P110" s="3"/>
      <c r="Q110" s="3"/>
      <c r="R110" s="3"/>
      <c r="S110" s="3"/>
      <c r="T110" s="3"/>
      <c r="U110" s="3"/>
      <c r="V110" s="3"/>
      <c r="W110" s="3"/>
      <c r="X110" s="3"/>
      <c r="Y110" s="3"/>
      <c r="Z110" s="3"/>
      <c r="AA110" s="3"/>
    </row>
    <row r="111" spans="1:34" ht="15.75" customHeight="1">
      <c r="A111" s="7"/>
      <c r="B111" s="3" t="s">
        <v>736</v>
      </c>
      <c r="C111" s="3"/>
      <c r="D111" s="3"/>
      <c r="E111" s="3"/>
      <c r="F111" s="3"/>
      <c r="G111" s="3"/>
      <c r="H111" s="3"/>
      <c r="I111" s="187"/>
      <c r="J111" s="3"/>
      <c r="K111" s="3"/>
      <c r="L111" s="3" t="s">
        <v>735</v>
      </c>
      <c r="M111" s="3"/>
      <c r="N111" s="3"/>
      <c r="O111" s="3"/>
      <c r="P111" s="3"/>
      <c r="Q111" s="3"/>
      <c r="R111" s="3"/>
      <c r="S111" s="3"/>
      <c r="T111" s="3"/>
      <c r="U111" s="3"/>
      <c r="V111" s="3"/>
      <c r="W111" s="3"/>
      <c r="X111" s="3"/>
      <c r="Y111" s="3"/>
      <c r="Z111" s="3"/>
      <c r="AA111" s="3"/>
    </row>
    <row r="112" spans="1:34" ht="15.75" customHeight="1">
      <c r="A112" s="7"/>
      <c r="B112" s="3" t="s">
        <v>333</v>
      </c>
      <c r="C112" s="3"/>
      <c r="D112" s="3"/>
      <c r="E112" s="3"/>
    </row>
    <row r="113" spans="1:27" ht="15.75" customHeight="1">
      <c r="A113" s="7"/>
      <c r="B113" s="3" t="s">
        <v>734</v>
      </c>
      <c r="C113" s="3"/>
      <c r="D113" s="3"/>
      <c r="E113" s="3"/>
      <c r="F113" s="6" t="s">
        <v>732</v>
      </c>
      <c r="G113" s="3" t="s">
        <v>310</v>
      </c>
      <c r="H113" s="3"/>
      <c r="I113" s="186" t="s">
        <v>732</v>
      </c>
      <c r="J113" s="3" t="s">
        <v>309</v>
      </c>
      <c r="K113" s="3"/>
      <c r="L113" s="6" t="s">
        <v>732</v>
      </c>
      <c r="M113" s="3" t="s">
        <v>733</v>
      </c>
      <c r="N113" s="3"/>
      <c r="O113" s="6" t="s">
        <v>732</v>
      </c>
      <c r="P113" s="3" t="s">
        <v>179</v>
      </c>
      <c r="Q113" s="3"/>
      <c r="R113" s="3"/>
      <c r="S113" s="3"/>
      <c r="T113" s="3"/>
      <c r="U113" s="3"/>
      <c r="V113" s="3"/>
      <c r="W113" s="3"/>
      <c r="X113" s="3"/>
      <c r="Y113" s="3"/>
      <c r="Z113" s="3"/>
      <c r="AA113" s="3" t="s">
        <v>731</v>
      </c>
    </row>
    <row r="114" spans="1:27" ht="15.75" customHeight="1">
      <c r="A114" s="7"/>
      <c r="B114" s="3" t="s">
        <v>730</v>
      </c>
      <c r="F114" s="3"/>
      <c r="G114" s="3"/>
      <c r="H114" s="3"/>
      <c r="I114" s="3"/>
      <c r="J114" s="3"/>
      <c r="K114" s="3"/>
      <c r="L114" s="3"/>
      <c r="M114" s="3"/>
      <c r="N114" s="3"/>
      <c r="O114" s="3"/>
      <c r="P114" s="3"/>
      <c r="Q114" s="3"/>
      <c r="R114" s="3"/>
      <c r="S114" s="3"/>
      <c r="T114" s="3"/>
      <c r="U114" s="3"/>
      <c r="V114" s="3"/>
      <c r="W114" s="3"/>
      <c r="X114" s="3"/>
      <c r="Y114" s="3"/>
      <c r="Z114" s="3"/>
      <c r="AA114" s="3"/>
    </row>
    <row r="115" spans="1:27" ht="16.5" customHeight="1">
      <c r="A115" s="22" t="s">
        <v>327</v>
      </c>
      <c r="B115" s="20" t="s">
        <v>729</v>
      </c>
      <c r="C115" s="20"/>
      <c r="D115" s="20"/>
      <c r="E115" s="20"/>
      <c r="F115" s="20"/>
      <c r="G115" s="20"/>
      <c r="H115" s="20"/>
      <c r="I115" s="20"/>
      <c r="J115" s="24" t="s">
        <v>2944</v>
      </c>
      <c r="K115" s="20"/>
      <c r="L115" s="22"/>
      <c r="M115" s="20" t="s">
        <v>322</v>
      </c>
      <c r="N115" s="22"/>
      <c r="O115" s="20" t="s">
        <v>321</v>
      </c>
      <c r="P115" s="22"/>
      <c r="Q115" s="20" t="s">
        <v>320</v>
      </c>
      <c r="R115" s="20"/>
      <c r="S115" s="24"/>
      <c r="T115" s="24"/>
      <c r="U115" s="20"/>
      <c r="V115" s="20"/>
      <c r="W115" s="20"/>
      <c r="X115" s="20"/>
      <c r="Y115" s="20"/>
      <c r="Z115" s="20"/>
      <c r="AA115" s="20"/>
    </row>
    <row r="116" spans="1:27" ht="16.5" customHeight="1">
      <c r="A116" s="22" t="s">
        <v>327</v>
      </c>
      <c r="B116" s="20" t="s">
        <v>728</v>
      </c>
      <c r="C116" s="20"/>
      <c r="D116" s="20"/>
      <c r="E116" s="20"/>
      <c r="F116" s="20"/>
      <c r="G116" s="20"/>
      <c r="H116" s="20"/>
      <c r="I116" s="20"/>
      <c r="J116" s="30" t="s">
        <v>2944</v>
      </c>
      <c r="K116" s="20"/>
      <c r="L116" s="22"/>
      <c r="M116" s="20" t="s">
        <v>322</v>
      </c>
      <c r="N116" s="22"/>
      <c r="O116" s="20" t="s">
        <v>321</v>
      </c>
      <c r="P116" s="22"/>
      <c r="Q116" s="20" t="s">
        <v>320</v>
      </c>
      <c r="R116" s="20"/>
      <c r="S116" s="24"/>
      <c r="T116" s="24"/>
      <c r="U116" s="20"/>
      <c r="V116" s="20"/>
      <c r="W116" s="20"/>
      <c r="X116" s="20"/>
      <c r="Y116" s="20"/>
      <c r="Z116" s="20"/>
      <c r="AA116" s="20"/>
    </row>
    <row r="117" spans="1:27" ht="15.75" customHeight="1">
      <c r="A117" s="6" t="s">
        <v>327</v>
      </c>
      <c r="B117" s="3" t="s">
        <v>727</v>
      </c>
      <c r="C117" s="3"/>
      <c r="D117" s="3"/>
      <c r="E117" s="3"/>
      <c r="F117" s="3"/>
      <c r="G117" s="3"/>
      <c r="H117" s="3"/>
      <c r="I117" s="3"/>
      <c r="J117" s="3"/>
      <c r="K117" s="3"/>
      <c r="L117" s="3"/>
      <c r="M117" s="3"/>
      <c r="N117" s="3"/>
      <c r="O117" s="3"/>
      <c r="P117" s="3"/>
      <c r="Q117" s="3"/>
      <c r="R117" s="3"/>
      <c r="S117" s="2"/>
      <c r="T117" s="2"/>
      <c r="U117" s="3" t="s">
        <v>325</v>
      </c>
      <c r="V117" s="3"/>
      <c r="W117" s="3"/>
      <c r="X117" s="3"/>
      <c r="Y117" s="3"/>
      <c r="Z117" s="3"/>
      <c r="AA117" s="3"/>
    </row>
    <row r="118" spans="1:27" ht="15.75" customHeight="1">
      <c r="A118" s="6"/>
      <c r="B118" s="3"/>
      <c r="C118" s="3"/>
      <c r="D118" s="3"/>
      <c r="E118" s="5" t="s">
        <v>726</v>
      </c>
      <c r="F118" s="1468"/>
      <c r="G118" s="1468"/>
      <c r="H118" s="6" t="s">
        <v>725</v>
      </c>
      <c r="J118" s="2" t="s">
        <v>2944</v>
      </c>
      <c r="K118" s="3"/>
      <c r="L118" s="6"/>
      <c r="M118" s="3" t="s">
        <v>322</v>
      </c>
      <c r="N118" s="3"/>
      <c r="O118" s="3" t="s">
        <v>321</v>
      </c>
      <c r="P118" s="3"/>
      <c r="Q118" s="3" t="s">
        <v>320</v>
      </c>
      <c r="R118" s="5" t="s">
        <v>323</v>
      </c>
      <c r="S118" s="1817"/>
      <c r="T118" s="1817"/>
      <c r="U118" s="1817"/>
      <c r="V118" s="1817"/>
      <c r="W118" s="1817"/>
      <c r="X118" s="1817"/>
      <c r="Y118" s="1817"/>
      <c r="Z118" s="1817"/>
      <c r="AA118" s="5" t="s">
        <v>324</v>
      </c>
    </row>
    <row r="119" spans="1:27" ht="15.75" customHeight="1">
      <c r="A119" s="30"/>
      <c r="B119" s="30"/>
      <c r="C119" s="30"/>
      <c r="D119" s="30"/>
      <c r="E119" s="35" t="s">
        <v>726</v>
      </c>
      <c r="F119" s="1494"/>
      <c r="G119" s="1494"/>
      <c r="H119" s="32" t="s">
        <v>725</v>
      </c>
      <c r="I119" s="35"/>
      <c r="J119" s="30" t="s">
        <v>2944</v>
      </c>
      <c r="K119" s="15"/>
      <c r="L119" s="15"/>
      <c r="M119" s="15" t="s">
        <v>322</v>
      </c>
      <c r="N119" s="15"/>
      <c r="O119" s="15" t="s">
        <v>321</v>
      </c>
      <c r="P119" s="15"/>
      <c r="Q119" s="15" t="s">
        <v>320</v>
      </c>
      <c r="R119" s="35" t="s">
        <v>724</v>
      </c>
      <c r="S119" s="1816"/>
      <c r="T119" s="1816"/>
      <c r="U119" s="1816"/>
      <c r="V119" s="1816"/>
      <c r="W119" s="1816"/>
      <c r="X119" s="1816"/>
      <c r="Y119" s="1816"/>
      <c r="Z119" s="1816"/>
      <c r="AA119" s="185" t="s">
        <v>318</v>
      </c>
    </row>
    <row r="120" spans="1:27" ht="16.5" customHeight="1">
      <c r="A120" s="6" t="s">
        <v>723</v>
      </c>
      <c r="B120" s="3" t="s">
        <v>722</v>
      </c>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6.5" customHeight="1">
      <c r="A121" s="6"/>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6.5" customHeight="1">
      <c r="A122" s="32"/>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row>
    <row r="123" spans="1:27">
      <c r="A123" s="6"/>
      <c r="B123" s="3"/>
      <c r="C123" s="3"/>
      <c r="D123" s="3"/>
      <c r="E123" s="3"/>
      <c r="F123" s="3"/>
      <c r="G123" s="3"/>
      <c r="H123" s="3"/>
      <c r="I123" s="3"/>
      <c r="J123" s="3"/>
      <c r="K123" s="3"/>
      <c r="L123" s="6"/>
      <c r="M123" s="3"/>
      <c r="N123" s="6"/>
      <c r="O123" s="3"/>
      <c r="P123" s="6"/>
      <c r="Q123" s="3"/>
      <c r="R123" s="3"/>
      <c r="S123" s="2"/>
      <c r="T123" s="2"/>
      <c r="U123" s="3"/>
      <c r="V123" s="3"/>
      <c r="W123" s="3"/>
      <c r="X123" s="3"/>
      <c r="Y123" s="3"/>
      <c r="Z123" s="3"/>
      <c r="AA123" s="3"/>
    </row>
    <row r="124" spans="1:27" ht="13.5" customHeight="1">
      <c r="C124" s="3"/>
      <c r="D124" s="3"/>
      <c r="E124" s="3"/>
      <c r="F124" s="3"/>
      <c r="G124" s="3"/>
      <c r="H124" s="3"/>
      <c r="I124" s="3"/>
      <c r="J124" s="3"/>
      <c r="K124" s="3"/>
      <c r="L124" s="3"/>
      <c r="M124" s="3"/>
      <c r="N124" s="3"/>
      <c r="O124" s="3"/>
      <c r="P124" s="3"/>
      <c r="Q124" s="3"/>
      <c r="R124" s="3"/>
      <c r="S124" s="2"/>
      <c r="T124" s="2"/>
      <c r="U124" s="3"/>
      <c r="V124" s="3"/>
      <c r="W124" s="3"/>
      <c r="X124" s="3"/>
      <c r="Y124" s="3"/>
      <c r="Z124" s="3"/>
      <c r="AA124" s="3"/>
    </row>
    <row r="125" spans="1:27" ht="15" customHeight="1">
      <c r="A125" s="6"/>
      <c r="C125" s="3"/>
      <c r="D125" s="3"/>
      <c r="E125" s="5"/>
      <c r="F125" s="3"/>
      <c r="G125" s="3"/>
      <c r="H125" s="3"/>
      <c r="I125" s="5"/>
      <c r="J125" s="3"/>
      <c r="K125" s="3"/>
      <c r="L125" s="6"/>
      <c r="M125" s="3"/>
      <c r="N125" s="3"/>
      <c r="O125" s="3"/>
      <c r="P125" s="3"/>
      <c r="Q125" s="3"/>
      <c r="R125" s="5"/>
      <c r="S125" s="1468"/>
      <c r="T125" s="1468"/>
      <c r="U125" s="1468"/>
      <c r="V125" s="1468"/>
      <c r="W125" s="1468"/>
      <c r="X125" s="1468"/>
      <c r="Y125" s="1468"/>
      <c r="Z125" s="1468"/>
      <c r="AA125" s="5"/>
    </row>
    <row r="126" spans="1:27" ht="15" customHeight="1">
      <c r="A126" s="2"/>
      <c r="B126" s="2"/>
      <c r="C126" s="2"/>
      <c r="D126" s="2"/>
      <c r="E126" s="5"/>
      <c r="F126" s="1468"/>
      <c r="G126" s="1468"/>
      <c r="H126" s="1468"/>
      <c r="I126" s="5"/>
      <c r="J126" s="2"/>
      <c r="K126" s="3"/>
      <c r="L126" s="3"/>
      <c r="M126" s="3"/>
      <c r="N126" s="3"/>
      <c r="O126" s="3"/>
      <c r="P126" s="3"/>
      <c r="Q126" s="3"/>
      <c r="R126" s="5"/>
      <c r="S126" s="1468"/>
      <c r="T126" s="1468"/>
      <c r="U126" s="1468"/>
      <c r="V126" s="1468"/>
      <c r="W126" s="1468"/>
      <c r="X126" s="1468"/>
      <c r="Y126" s="1468"/>
      <c r="Z126" s="1468"/>
      <c r="AA126" s="33"/>
    </row>
    <row r="127" spans="1:27" ht="15" customHeight="1">
      <c r="A127" s="2"/>
      <c r="B127" s="2"/>
      <c r="C127" s="2"/>
      <c r="D127" s="2"/>
      <c r="E127" s="5"/>
      <c r="F127" s="1468"/>
      <c r="G127" s="1468"/>
      <c r="H127" s="1468"/>
      <c r="I127" s="5"/>
      <c r="J127" s="2"/>
      <c r="K127" s="3"/>
      <c r="L127" s="3"/>
      <c r="M127" s="3"/>
      <c r="N127" s="3"/>
      <c r="O127" s="3"/>
      <c r="P127" s="3"/>
      <c r="Q127" s="3"/>
      <c r="R127" s="5"/>
      <c r="S127" s="1468"/>
      <c r="T127" s="1468"/>
      <c r="U127" s="1468"/>
      <c r="V127" s="1468"/>
      <c r="W127" s="1468"/>
      <c r="X127" s="1468"/>
      <c r="Y127" s="1468"/>
      <c r="Z127" s="1468"/>
      <c r="AA127" s="33"/>
    </row>
    <row r="128" spans="1:27" ht="13.5" customHeight="1">
      <c r="A128" s="6"/>
      <c r="B128" s="3"/>
      <c r="C128" s="3"/>
      <c r="D128" s="3"/>
      <c r="E128" s="3"/>
      <c r="F128" s="3"/>
      <c r="G128" s="3"/>
      <c r="H128" s="3"/>
      <c r="I128" s="1574"/>
      <c r="J128" s="1574"/>
      <c r="K128" s="1574"/>
      <c r="L128" s="1574"/>
      <c r="M128" s="1574"/>
      <c r="N128" s="1574"/>
      <c r="O128" s="1574"/>
      <c r="P128" s="1574"/>
      <c r="Q128" s="1574"/>
      <c r="R128" s="1574"/>
      <c r="S128" s="1574"/>
      <c r="T128" s="1574"/>
      <c r="U128" s="1574"/>
      <c r="V128" s="1574"/>
      <c r="W128" s="1574"/>
      <c r="X128" s="1574"/>
      <c r="Y128" s="1574"/>
      <c r="Z128" s="1574"/>
      <c r="AA128" s="1574"/>
    </row>
    <row r="129" spans="1:27" ht="15.75" customHeight="1">
      <c r="A129" s="2"/>
      <c r="B129" s="2"/>
      <c r="C129" s="2"/>
      <c r="D129" s="2"/>
      <c r="E129" s="2"/>
      <c r="F129" s="2"/>
      <c r="G129" s="2"/>
      <c r="H129" s="2"/>
      <c r="I129" s="1574"/>
      <c r="J129" s="1574"/>
      <c r="K129" s="1574"/>
      <c r="L129" s="1574"/>
      <c r="M129" s="1574"/>
      <c r="N129" s="1574"/>
      <c r="O129" s="1574"/>
      <c r="P129" s="1574"/>
      <c r="Q129" s="1574"/>
      <c r="R129" s="1574"/>
      <c r="S129" s="1574"/>
      <c r="T129" s="1574"/>
      <c r="U129" s="1574"/>
      <c r="V129" s="1574"/>
      <c r="W129" s="1574"/>
      <c r="X129" s="1574"/>
      <c r="Y129" s="1574"/>
      <c r="Z129" s="1574"/>
      <c r="AA129" s="1574"/>
    </row>
    <row r="130" spans="1:27" ht="15.75" customHeight="1">
      <c r="A130" s="6"/>
      <c r="B130" s="3"/>
      <c r="C130" s="3"/>
      <c r="D130" s="3"/>
      <c r="E130" s="3"/>
      <c r="F130" s="3"/>
      <c r="G130" s="3"/>
      <c r="H130" s="3"/>
      <c r="I130" s="1574"/>
      <c r="J130" s="1520"/>
      <c r="K130" s="1520"/>
      <c r="L130" s="1520"/>
      <c r="M130" s="1520"/>
      <c r="N130" s="1520"/>
      <c r="O130" s="1520"/>
      <c r="P130" s="1520"/>
      <c r="Q130" s="1520"/>
      <c r="R130" s="1520"/>
      <c r="S130" s="1520"/>
      <c r="T130" s="1520"/>
      <c r="U130" s="1520"/>
      <c r="V130" s="1520"/>
      <c r="W130" s="1520"/>
      <c r="X130" s="1520"/>
      <c r="Y130" s="1520"/>
      <c r="Z130" s="1520"/>
      <c r="AA130" s="1520"/>
    </row>
    <row r="131" spans="1:27" ht="15.75" customHeight="1">
      <c r="A131" s="2"/>
      <c r="B131" s="2"/>
      <c r="C131" s="2"/>
      <c r="D131" s="2"/>
      <c r="E131" s="2"/>
      <c r="F131" s="2"/>
      <c r="G131" s="2"/>
      <c r="H131" s="2"/>
      <c r="I131" s="1520"/>
      <c r="J131" s="1520"/>
      <c r="K131" s="1520"/>
      <c r="L131" s="1520"/>
      <c r="M131" s="1520"/>
      <c r="N131" s="1520"/>
      <c r="O131" s="1520"/>
      <c r="P131" s="1520"/>
      <c r="Q131" s="1520"/>
      <c r="R131" s="1520"/>
      <c r="S131" s="1520"/>
      <c r="T131" s="1520"/>
      <c r="U131" s="1520"/>
      <c r="V131" s="1520"/>
      <c r="W131" s="1520"/>
      <c r="X131" s="1520"/>
      <c r="Y131" s="1520"/>
      <c r="Z131" s="1520"/>
      <c r="AA131" s="1520"/>
    </row>
    <row r="132" spans="1:27" ht="18" customHeight="1">
      <c r="A132" s="1497"/>
      <c r="B132" s="1497"/>
      <c r="C132" s="1497"/>
      <c r="D132" s="1497"/>
      <c r="E132" s="1497"/>
      <c r="F132" s="1497"/>
      <c r="G132" s="1497"/>
      <c r="H132" s="1497"/>
      <c r="I132" s="1497"/>
      <c r="J132" s="1497"/>
      <c r="K132" s="1497"/>
      <c r="L132" s="1497"/>
      <c r="M132" s="1497"/>
      <c r="N132" s="1497"/>
      <c r="O132" s="1497"/>
      <c r="P132" s="1497"/>
      <c r="Q132" s="1497"/>
      <c r="R132" s="1497"/>
      <c r="S132" s="1497"/>
      <c r="T132" s="1497"/>
      <c r="U132" s="1497"/>
      <c r="V132" s="1497"/>
      <c r="W132" s="1497"/>
      <c r="X132" s="1497"/>
      <c r="Y132" s="1497"/>
      <c r="Z132" s="1497"/>
      <c r="AA132" s="1497"/>
    </row>
    <row r="133" spans="1:27"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5.75" customHeight="1">
      <c r="A134" s="6"/>
      <c r="B134" s="3"/>
      <c r="C134" s="3"/>
      <c r="D134" s="3"/>
      <c r="E134" s="3"/>
      <c r="F134" s="1468"/>
      <c r="G134" s="1468"/>
      <c r="H134" s="1468"/>
      <c r="I134" s="1468"/>
      <c r="K134" s="3"/>
      <c r="L134" s="3"/>
      <c r="M134" s="3"/>
      <c r="N134" s="3"/>
      <c r="O134" s="3"/>
      <c r="P134" s="3"/>
      <c r="Q134" s="3"/>
      <c r="R134" s="3"/>
      <c r="S134" s="3"/>
      <c r="T134" s="3"/>
      <c r="U134" s="3"/>
      <c r="V134" s="3"/>
      <c r="W134" s="3"/>
      <c r="X134" s="3"/>
      <c r="Y134" s="3"/>
      <c r="Z134" s="3"/>
      <c r="AA134" s="3"/>
    </row>
    <row r="135" spans="1:27" ht="15.75" customHeight="1">
      <c r="A135" s="6"/>
      <c r="B135" s="3"/>
      <c r="C135" s="3"/>
      <c r="D135" s="3"/>
      <c r="E135" s="3"/>
      <c r="F135" s="3"/>
      <c r="G135" s="1468"/>
      <c r="H135" s="1468"/>
      <c r="I135" s="3"/>
      <c r="J135" s="1536"/>
      <c r="K135" s="1536"/>
      <c r="L135" s="1536"/>
      <c r="M135" s="1536"/>
      <c r="N135" s="1536"/>
      <c r="O135" s="1536"/>
      <c r="P135" s="1536"/>
      <c r="Q135" s="1536"/>
      <c r="R135" s="1536"/>
      <c r="S135" s="1536"/>
      <c r="T135" s="1536"/>
      <c r="U135" s="1536"/>
      <c r="V135" s="1536"/>
      <c r="W135" s="1536"/>
      <c r="X135" s="1536"/>
      <c r="Y135" s="1536"/>
      <c r="Z135" s="1536"/>
      <c r="AA135" s="1536"/>
    </row>
    <row r="136" spans="1:27" ht="15.75" customHeight="1">
      <c r="A136" s="3"/>
      <c r="B136" s="3"/>
      <c r="C136" s="3"/>
      <c r="D136" s="3"/>
      <c r="E136" s="3"/>
      <c r="F136" s="3"/>
      <c r="G136" s="1468"/>
      <c r="H136" s="1468"/>
      <c r="I136" s="3"/>
      <c r="J136" s="1536"/>
      <c r="K136" s="1536"/>
      <c r="L136" s="1536"/>
      <c r="M136" s="1536"/>
      <c r="N136" s="1536"/>
      <c r="O136" s="1536"/>
      <c r="P136" s="1536"/>
      <c r="Q136" s="1536"/>
      <c r="R136" s="1536"/>
      <c r="S136" s="1536"/>
      <c r="T136" s="1536"/>
      <c r="U136" s="1536"/>
      <c r="V136" s="1536"/>
      <c r="W136" s="1536"/>
      <c r="X136" s="1536"/>
      <c r="Y136" s="1536"/>
      <c r="Z136" s="1536"/>
      <c r="AA136" s="1536"/>
    </row>
    <row r="137" spans="1:27" ht="15.75" customHeight="1">
      <c r="A137" s="3"/>
      <c r="B137" s="3"/>
      <c r="C137" s="3"/>
      <c r="D137" s="3"/>
      <c r="E137" s="3"/>
      <c r="F137" s="3"/>
      <c r="G137" s="1468"/>
      <c r="H137" s="1468"/>
      <c r="I137" s="3"/>
      <c r="J137" s="1536"/>
      <c r="K137" s="1536"/>
      <c r="L137" s="1536"/>
      <c r="M137" s="1536"/>
      <c r="N137" s="1536"/>
      <c r="O137" s="1536"/>
      <c r="P137" s="1536"/>
      <c r="Q137" s="1536"/>
      <c r="R137" s="1536"/>
      <c r="S137" s="1536"/>
      <c r="T137" s="1536"/>
      <c r="U137" s="1536"/>
      <c r="V137" s="1536"/>
      <c r="W137" s="1536"/>
      <c r="X137" s="1536"/>
      <c r="Y137" s="1536"/>
      <c r="Z137" s="1536"/>
      <c r="AA137" s="1536"/>
    </row>
    <row r="138" spans="1:27"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5.75" customHeight="1">
      <c r="A139" s="6"/>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c r="A140" s="6"/>
      <c r="B140" s="6"/>
      <c r="C140" s="3"/>
      <c r="D140" s="3"/>
      <c r="E140" s="6"/>
      <c r="F140" s="3"/>
      <c r="G140" s="3"/>
      <c r="H140" s="6"/>
      <c r="I140" s="3"/>
      <c r="J140" s="3"/>
      <c r="K140" s="6"/>
      <c r="L140" s="3"/>
      <c r="M140" s="3"/>
      <c r="N140" s="6"/>
      <c r="O140" s="3"/>
      <c r="P140" s="3"/>
      <c r="Q140" s="3"/>
      <c r="R140" s="6"/>
      <c r="S140" s="3"/>
      <c r="T140" s="3"/>
      <c r="U140" s="3"/>
      <c r="V140" s="3"/>
      <c r="W140" s="6"/>
      <c r="X140" s="7"/>
      <c r="Y140" s="3"/>
      <c r="Z140" s="3"/>
      <c r="AA140" s="2"/>
    </row>
    <row r="141" spans="1:27" ht="15.75" customHeight="1">
      <c r="A141" s="6"/>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5.75" customHeight="1">
      <c r="A142" s="6"/>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5.75" customHeight="1">
      <c r="A143" s="6"/>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5.75" customHeight="1">
      <c r="A144" s="3"/>
      <c r="B144" s="3"/>
      <c r="C144" s="3"/>
      <c r="D144" s="3"/>
      <c r="E144" s="3"/>
      <c r="F144" s="3"/>
      <c r="G144" s="3"/>
      <c r="H144" s="3"/>
      <c r="I144" s="3"/>
      <c r="J144" s="3"/>
      <c r="K144" s="1468"/>
      <c r="L144" s="1468"/>
      <c r="M144" s="1468"/>
      <c r="N144" s="3"/>
      <c r="O144" s="3"/>
      <c r="P144" s="3"/>
      <c r="Q144" s="3"/>
      <c r="R144" s="3"/>
      <c r="S144" s="3"/>
      <c r="T144" s="3"/>
      <c r="U144" s="3"/>
      <c r="V144" s="3"/>
      <c r="W144" s="3"/>
      <c r="X144" s="3"/>
      <c r="Y144" s="3"/>
      <c r="Z144" s="3"/>
      <c r="AA144" s="3"/>
    </row>
    <row r="145" spans="1:27" ht="15.75" customHeight="1">
      <c r="A145" s="3"/>
      <c r="B145" s="3"/>
      <c r="C145" s="3"/>
      <c r="D145" s="3"/>
      <c r="E145" s="3"/>
      <c r="F145" s="3"/>
      <c r="G145" s="3"/>
      <c r="H145" s="3"/>
      <c r="I145" s="3"/>
      <c r="J145" s="3"/>
      <c r="K145" s="1468"/>
      <c r="L145" s="1468"/>
      <c r="M145" s="1468"/>
      <c r="N145" s="3"/>
      <c r="O145" s="3"/>
      <c r="P145" s="3"/>
      <c r="Q145" s="3"/>
      <c r="R145" s="3"/>
      <c r="S145" s="3"/>
      <c r="T145" s="3"/>
      <c r="U145" s="3"/>
      <c r="V145" s="3"/>
      <c r="W145" s="3"/>
      <c r="X145" s="3"/>
      <c r="Y145" s="3"/>
      <c r="Z145" s="3"/>
      <c r="AA145" s="3"/>
    </row>
    <row r="146" spans="1:27" ht="15.75" customHeight="1">
      <c r="A146" s="3"/>
      <c r="B146" s="3"/>
      <c r="C146" s="3"/>
      <c r="D146" s="3"/>
      <c r="E146" s="3"/>
      <c r="F146" s="3"/>
      <c r="G146" s="3"/>
      <c r="H146" s="3"/>
      <c r="I146" s="3"/>
      <c r="J146" s="3"/>
      <c r="K146" s="1468"/>
      <c r="L146" s="1468"/>
      <c r="M146" s="1468"/>
      <c r="N146" s="3"/>
      <c r="O146" s="3"/>
      <c r="P146" s="3"/>
      <c r="Q146" s="3"/>
      <c r="R146" s="3"/>
      <c r="S146" s="3"/>
      <c r="T146" s="3"/>
      <c r="U146" s="3"/>
      <c r="V146" s="3"/>
      <c r="W146" s="3"/>
      <c r="X146" s="3"/>
      <c r="Y146" s="3"/>
      <c r="Z146" s="3"/>
      <c r="AA146" s="3"/>
    </row>
    <row r="147" spans="1:27" ht="15.75" customHeight="1">
      <c r="A147" s="3"/>
      <c r="B147" s="3"/>
      <c r="C147" s="3"/>
      <c r="D147" s="3"/>
      <c r="E147" s="3"/>
      <c r="F147" s="3"/>
      <c r="G147" s="3"/>
      <c r="H147" s="3"/>
      <c r="I147" s="3"/>
      <c r="J147" s="3"/>
      <c r="K147" s="1468"/>
      <c r="L147" s="1468"/>
      <c r="M147" s="1468"/>
      <c r="N147" s="3"/>
      <c r="O147" s="3"/>
      <c r="P147" s="3"/>
      <c r="Q147" s="3"/>
      <c r="R147" s="3"/>
      <c r="S147" s="3"/>
      <c r="T147" s="3"/>
      <c r="U147" s="3"/>
      <c r="V147" s="3"/>
      <c r="W147" s="3"/>
      <c r="X147" s="3"/>
      <c r="Y147" s="3"/>
      <c r="Z147" s="3"/>
      <c r="AA147" s="3"/>
    </row>
    <row r="148" spans="1:27" ht="15.75" customHeight="1">
      <c r="A148" s="6"/>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5.75" customHeight="1">
      <c r="A149" s="3"/>
      <c r="B149" s="3"/>
      <c r="C149" s="3"/>
      <c r="D149" s="3"/>
      <c r="E149" s="3"/>
      <c r="F149" s="3"/>
      <c r="G149" s="3"/>
      <c r="H149" s="3"/>
      <c r="I149" s="3"/>
      <c r="J149" s="3"/>
      <c r="K149" s="1802"/>
      <c r="L149" s="1802"/>
      <c r="M149" s="1802"/>
      <c r="N149" s="1802"/>
      <c r="O149" s="3"/>
      <c r="P149" s="3"/>
      <c r="Q149" s="3"/>
      <c r="R149" s="3"/>
      <c r="S149" s="3"/>
      <c r="T149" s="3"/>
      <c r="U149" s="3"/>
      <c r="V149" s="3"/>
      <c r="W149" s="3"/>
      <c r="X149" s="3"/>
      <c r="Y149" s="3"/>
      <c r="Z149" s="3"/>
      <c r="AA149" s="3"/>
    </row>
    <row r="150" spans="1:27" ht="15.75" customHeight="1">
      <c r="A150" s="3"/>
      <c r="B150" s="3"/>
      <c r="C150" s="3"/>
      <c r="D150" s="3"/>
      <c r="E150" s="3"/>
      <c r="F150" s="3"/>
      <c r="G150" s="3"/>
      <c r="H150" s="3"/>
      <c r="I150" s="3"/>
      <c r="J150" s="3"/>
      <c r="K150" s="1802"/>
      <c r="L150" s="1802"/>
      <c r="M150" s="1802"/>
      <c r="N150" s="1802"/>
      <c r="O150" s="3"/>
      <c r="P150" s="3"/>
      <c r="Q150" s="3"/>
      <c r="R150" s="3"/>
      <c r="S150" s="3"/>
      <c r="T150" s="3"/>
      <c r="U150" s="3"/>
      <c r="V150" s="3"/>
      <c r="W150" s="3"/>
      <c r="X150" s="3"/>
      <c r="Y150" s="3"/>
      <c r="Z150" s="3"/>
      <c r="AA150" s="3"/>
    </row>
    <row r="151" spans="1:27" ht="15.75" customHeight="1">
      <c r="A151" s="6"/>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5.75" customHeight="1">
      <c r="A152" s="6"/>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5.75" customHeight="1">
      <c r="A153" s="3"/>
      <c r="B153" s="3"/>
      <c r="C153" s="3"/>
      <c r="D153" s="3"/>
      <c r="E153" s="3"/>
      <c r="F153" s="3"/>
      <c r="G153" s="3"/>
      <c r="H153" s="3"/>
      <c r="I153" s="3"/>
      <c r="J153" s="3"/>
      <c r="K153" s="3"/>
      <c r="L153" s="3"/>
      <c r="M153" s="3"/>
      <c r="N153" s="3"/>
      <c r="O153" s="3"/>
      <c r="P153" s="3"/>
      <c r="Q153" s="3"/>
      <c r="R153" s="3"/>
      <c r="S153" s="3"/>
      <c r="T153" s="3"/>
      <c r="U153" s="6"/>
      <c r="V153" s="3"/>
      <c r="W153" s="3"/>
      <c r="X153" s="6"/>
      <c r="Y153" s="3"/>
      <c r="Z153" s="3"/>
      <c r="AA153" s="3"/>
    </row>
    <row r="154" spans="1:27"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5.75" customHeight="1">
      <c r="A161" s="3"/>
      <c r="B161" s="3"/>
      <c r="C161" s="3"/>
      <c r="D161" s="3"/>
      <c r="E161" s="3"/>
      <c r="F161" s="3"/>
      <c r="G161" s="3"/>
      <c r="H161" s="3"/>
      <c r="I161" s="5"/>
      <c r="J161" s="1468"/>
      <c r="K161" s="1468"/>
      <c r="L161" s="1468"/>
      <c r="M161" s="1468"/>
      <c r="N161" s="5"/>
      <c r="O161" s="5"/>
      <c r="P161" s="1468"/>
      <c r="Q161" s="1468"/>
      <c r="R161" s="1468"/>
      <c r="S161" s="1468"/>
      <c r="T161" s="5"/>
      <c r="U161" s="5"/>
      <c r="V161" s="1468"/>
      <c r="W161" s="1468"/>
      <c r="X161" s="1468"/>
      <c r="Y161" s="1468"/>
      <c r="Z161" s="7"/>
      <c r="AA161" s="3"/>
    </row>
    <row r="162" spans="1:27" ht="15.75" customHeight="1">
      <c r="A162" s="3"/>
      <c r="B162" s="3"/>
      <c r="C162" s="3"/>
      <c r="D162" s="5"/>
      <c r="E162" s="1468"/>
      <c r="F162" s="1468"/>
      <c r="G162" s="5"/>
      <c r="H162" s="3"/>
      <c r="I162" s="5"/>
      <c r="J162" s="1800"/>
      <c r="K162" s="1800"/>
      <c r="L162" s="1800"/>
      <c r="M162" s="1800"/>
      <c r="N162" s="5"/>
      <c r="O162" s="5"/>
      <c r="P162" s="1800"/>
      <c r="Q162" s="1800"/>
      <c r="R162" s="1800"/>
      <c r="S162" s="1800"/>
      <c r="T162" s="5"/>
      <c r="U162" s="5"/>
      <c r="V162" s="1495"/>
      <c r="W162" s="1495"/>
      <c r="X162" s="1495"/>
      <c r="Y162" s="1495"/>
      <c r="Z162" s="3"/>
      <c r="AA162" s="3"/>
    </row>
    <row r="163" spans="1:27" ht="15.75" customHeight="1">
      <c r="A163" s="3"/>
      <c r="B163" s="3"/>
      <c r="C163" s="3"/>
      <c r="D163" s="5"/>
      <c r="E163" s="1468"/>
      <c r="F163" s="1468"/>
      <c r="G163" s="5"/>
      <c r="H163" s="3"/>
      <c r="I163" s="5"/>
      <c r="J163" s="1800"/>
      <c r="K163" s="1800"/>
      <c r="L163" s="1800"/>
      <c r="M163" s="1800"/>
      <c r="N163" s="5"/>
      <c r="O163" s="5"/>
      <c r="P163" s="1800"/>
      <c r="Q163" s="1800"/>
      <c r="R163" s="1800"/>
      <c r="S163" s="1800"/>
      <c r="T163" s="5"/>
      <c r="U163" s="5"/>
      <c r="V163" s="1495"/>
      <c r="W163" s="1495"/>
      <c r="X163" s="1495"/>
      <c r="Y163" s="1495"/>
      <c r="Z163" s="3"/>
      <c r="AA163" s="3"/>
    </row>
    <row r="164" spans="1:27" ht="15.75" customHeight="1">
      <c r="A164" s="3"/>
      <c r="B164" s="3"/>
      <c r="C164" s="3"/>
      <c r="D164" s="5"/>
      <c r="E164" s="1468"/>
      <c r="F164" s="1468"/>
      <c r="G164" s="5"/>
      <c r="H164" s="3"/>
      <c r="I164" s="5"/>
      <c r="J164" s="1800"/>
      <c r="K164" s="1800"/>
      <c r="L164" s="1800"/>
      <c r="M164" s="1800"/>
      <c r="N164" s="5"/>
      <c r="O164" s="5"/>
      <c r="P164" s="1800"/>
      <c r="Q164" s="1800"/>
      <c r="R164" s="1800"/>
      <c r="S164" s="1800"/>
      <c r="T164" s="5"/>
      <c r="U164" s="5"/>
      <c r="V164" s="1495"/>
      <c r="W164" s="1495"/>
      <c r="X164" s="1495"/>
      <c r="Y164" s="1495"/>
      <c r="Z164" s="3"/>
      <c r="AA164" s="3"/>
    </row>
    <row r="165" spans="1:27" ht="15.75" customHeight="1">
      <c r="A165" s="3"/>
      <c r="B165" s="3"/>
      <c r="C165" s="3"/>
      <c r="D165" s="5"/>
      <c r="E165" s="1468"/>
      <c r="F165" s="1468"/>
      <c r="G165" s="5"/>
      <c r="H165" s="3"/>
      <c r="I165" s="5"/>
      <c r="J165" s="1800"/>
      <c r="K165" s="1800"/>
      <c r="L165" s="1800"/>
      <c r="M165" s="1800"/>
      <c r="N165" s="5"/>
      <c r="O165" s="5"/>
      <c r="P165" s="1800"/>
      <c r="Q165" s="1800"/>
      <c r="R165" s="1800"/>
      <c r="S165" s="1800"/>
      <c r="T165" s="5"/>
      <c r="U165" s="5"/>
      <c r="V165" s="1495"/>
      <c r="W165" s="1495"/>
      <c r="X165" s="1495"/>
      <c r="Y165" s="1495"/>
      <c r="Z165" s="3"/>
      <c r="AA165" s="3"/>
    </row>
    <row r="166" spans="1:27" ht="15.75" customHeight="1">
      <c r="A166" s="3"/>
      <c r="B166" s="3"/>
      <c r="C166" s="3"/>
      <c r="D166" s="5"/>
      <c r="E166" s="3"/>
      <c r="F166" s="3"/>
      <c r="G166" s="5"/>
      <c r="H166" s="3"/>
      <c r="I166" s="5"/>
      <c r="J166" s="3"/>
      <c r="K166" s="3"/>
      <c r="L166" s="3"/>
      <c r="M166" s="3"/>
      <c r="N166" s="5"/>
      <c r="O166" s="5"/>
      <c r="P166" s="5"/>
      <c r="Q166" s="3"/>
      <c r="R166" s="3"/>
      <c r="S166" s="5"/>
      <c r="T166" s="5"/>
      <c r="U166" s="5"/>
      <c r="V166" s="3"/>
      <c r="W166" s="3"/>
      <c r="X166" s="3"/>
      <c r="Y166" s="3"/>
      <c r="Z166" s="3"/>
      <c r="AA166" s="3"/>
    </row>
    <row r="167" spans="1:27" ht="15.75" customHeight="1">
      <c r="A167" s="3"/>
      <c r="B167" s="3"/>
      <c r="C167" s="3"/>
      <c r="D167" s="5"/>
      <c r="E167" s="3"/>
      <c r="F167" s="3"/>
      <c r="G167" s="5"/>
      <c r="H167" s="3"/>
      <c r="I167" s="5"/>
      <c r="J167" s="3"/>
      <c r="K167" s="3"/>
      <c r="L167" s="3"/>
      <c r="M167" s="3"/>
      <c r="N167" s="5"/>
      <c r="O167" s="5"/>
      <c r="P167" s="5"/>
      <c r="Q167" s="3"/>
      <c r="R167" s="3"/>
      <c r="S167" s="5"/>
      <c r="T167" s="5"/>
      <c r="U167" s="5"/>
      <c r="V167" s="3"/>
      <c r="W167" s="3"/>
      <c r="X167" s="3"/>
      <c r="Y167" s="3"/>
      <c r="Z167" s="3"/>
      <c r="AA167" s="3"/>
    </row>
    <row r="168" spans="1:27" ht="15.75" customHeight="1">
      <c r="A168" s="3"/>
      <c r="B168" s="3"/>
      <c r="C168" s="3"/>
      <c r="D168" s="5"/>
      <c r="E168" s="3"/>
      <c r="F168" s="3"/>
      <c r="G168" s="5"/>
      <c r="H168" s="3"/>
      <c r="I168" s="5"/>
      <c r="J168" s="3"/>
      <c r="K168" s="3"/>
      <c r="L168" s="3"/>
      <c r="M168" s="3"/>
      <c r="N168" s="5"/>
      <c r="O168" s="5"/>
      <c r="P168" s="5"/>
      <c r="Q168" s="3"/>
      <c r="R168" s="3"/>
      <c r="S168" s="5"/>
      <c r="T168" s="5"/>
      <c r="U168" s="5"/>
      <c r="V168" s="3"/>
      <c r="W168" s="3"/>
      <c r="X168" s="3"/>
      <c r="Y168" s="3"/>
      <c r="Z168" s="3"/>
      <c r="AA168" s="3"/>
    </row>
    <row r="169" spans="1:27" ht="15.75" customHeight="1">
      <c r="A169" s="3"/>
      <c r="B169" s="3"/>
      <c r="C169" s="3"/>
      <c r="D169" s="5"/>
      <c r="E169" s="3"/>
      <c r="F169" s="3"/>
      <c r="G169" s="5"/>
      <c r="H169" s="3"/>
      <c r="I169" s="5"/>
      <c r="J169" s="3"/>
      <c r="K169" s="3"/>
      <c r="L169" s="3"/>
      <c r="M169" s="3"/>
      <c r="N169" s="5"/>
      <c r="O169" s="5"/>
      <c r="P169" s="5"/>
      <c r="Q169" s="3"/>
      <c r="R169" s="3"/>
      <c r="S169" s="5"/>
      <c r="T169" s="5"/>
      <c r="U169" s="5"/>
      <c r="V169" s="3"/>
      <c r="W169" s="3"/>
      <c r="X169" s="3"/>
      <c r="Y169" s="3"/>
      <c r="Z169" s="3"/>
      <c r="AA169" s="3"/>
    </row>
    <row r="170" spans="1:27" ht="15.75" customHeight="1">
      <c r="A170" s="3"/>
      <c r="B170" s="3"/>
      <c r="C170" s="3"/>
      <c r="D170" s="3"/>
      <c r="E170" s="3"/>
      <c r="F170" s="3"/>
      <c r="G170" s="3"/>
      <c r="H170" s="3"/>
      <c r="I170" s="5"/>
      <c r="J170" s="1800"/>
      <c r="K170" s="1800"/>
      <c r="L170" s="1800"/>
      <c r="M170" s="1800"/>
      <c r="N170" s="5"/>
      <c r="O170" s="5"/>
      <c r="P170" s="1800"/>
      <c r="Q170" s="1800"/>
      <c r="R170" s="1800"/>
      <c r="S170" s="1800"/>
      <c r="T170" s="5"/>
      <c r="U170" s="5"/>
      <c r="V170" s="1800"/>
      <c r="W170" s="1800"/>
      <c r="X170" s="1800"/>
      <c r="Y170" s="1800"/>
      <c r="Z170" s="3"/>
      <c r="AA170" s="3"/>
    </row>
    <row r="171" spans="1:27" ht="15.75" customHeight="1">
      <c r="A171" s="6"/>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5.75" customHeight="1">
      <c r="A172" s="6"/>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5.75" customHeight="1">
      <c r="A173" s="6"/>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5.75" customHeight="1">
      <c r="A174" s="6"/>
      <c r="B174" s="3"/>
      <c r="C174" s="3"/>
      <c r="D174" s="3"/>
      <c r="E174" s="3"/>
      <c r="F174" s="3"/>
      <c r="G174" s="3"/>
      <c r="H174" s="3"/>
      <c r="I174" s="3"/>
      <c r="J174" s="1558"/>
      <c r="K174" s="1558"/>
      <c r="L174" s="1558"/>
      <c r="M174" s="1558"/>
      <c r="N174" s="1558"/>
      <c r="O174" s="5"/>
      <c r="P174" s="3"/>
      <c r="Q174" s="3"/>
      <c r="R174" s="3"/>
      <c r="S174" s="3"/>
      <c r="T174" s="3"/>
      <c r="U174" s="3"/>
      <c r="V174" s="3"/>
      <c r="W174" s="3"/>
      <c r="X174" s="3"/>
      <c r="Y174" s="3"/>
      <c r="Z174" s="3"/>
      <c r="AA174" s="3"/>
    </row>
    <row r="175" spans="1:27" ht="15.75" customHeight="1">
      <c r="A175" s="6"/>
      <c r="B175" s="3"/>
      <c r="C175" s="3"/>
      <c r="D175" s="3"/>
      <c r="E175" s="3"/>
      <c r="F175" s="3"/>
      <c r="G175" s="3"/>
      <c r="H175" s="3"/>
      <c r="I175" s="3"/>
      <c r="J175" s="3"/>
      <c r="K175" s="3"/>
      <c r="L175" s="1468"/>
      <c r="M175" s="1468"/>
      <c r="N175" s="1468"/>
      <c r="O175" s="1468"/>
      <c r="P175" s="1468"/>
      <c r="Q175" s="1468"/>
      <c r="R175" s="3"/>
      <c r="S175" s="3"/>
      <c r="T175" s="3"/>
      <c r="U175" s="3"/>
      <c r="V175" s="3"/>
      <c r="W175" s="3"/>
      <c r="X175" s="3"/>
      <c r="Y175" s="3"/>
      <c r="Z175" s="3"/>
      <c r="AA175" s="3"/>
    </row>
    <row r="176" spans="1:27" ht="15.75" customHeight="1">
      <c r="A176" s="6"/>
      <c r="B176" s="3"/>
      <c r="C176" s="3"/>
      <c r="D176" s="3"/>
      <c r="E176" s="3"/>
      <c r="F176" s="3"/>
      <c r="G176" s="3"/>
      <c r="H176" s="3"/>
      <c r="I176" s="1491"/>
      <c r="J176" s="1491"/>
      <c r="K176" s="1491"/>
      <c r="L176" s="1491"/>
      <c r="M176" s="1491"/>
      <c r="N176" s="1491"/>
      <c r="O176" s="1491"/>
      <c r="P176" s="1491"/>
      <c r="Q176" s="1491"/>
      <c r="R176" s="1491"/>
      <c r="S176" s="1491"/>
      <c r="T176" s="1491"/>
      <c r="U176" s="1491"/>
      <c r="V176" s="1491"/>
      <c r="W176" s="1491"/>
      <c r="X176" s="1491"/>
      <c r="Y176" s="1491"/>
      <c r="Z176" s="1491"/>
      <c r="AA176" s="1491"/>
    </row>
    <row r="177" spans="1:28">
      <c r="I177" s="1801"/>
      <c r="J177" s="1801"/>
      <c r="K177" s="1801"/>
      <c r="L177" s="1801"/>
      <c r="M177" s="1801"/>
      <c r="N177" s="1801"/>
      <c r="O177" s="1801"/>
      <c r="P177" s="1801"/>
      <c r="Q177" s="1801"/>
      <c r="R177" s="1801"/>
      <c r="S177" s="1801"/>
      <c r="T177" s="1801"/>
      <c r="U177" s="1801"/>
      <c r="V177" s="1801"/>
      <c r="W177" s="1801"/>
      <c r="X177" s="1801"/>
      <c r="Y177" s="1801"/>
      <c r="Z177" s="1801"/>
      <c r="AA177" s="1801"/>
    </row>
    <row r="178" spans="1:28" ht="13.5" customHeight="1">
      <c r="A178" s="6"/>
      <c r="B178" s="3"/>
      <c r="C178" s="3"/>
      <c r="D178" s="3"/>
      <c r="E178" s="3"/>
      <c r="F178" s="1491"/>
      <c r="G178" s="1491"/>
      <c r="H178" s="1491"/>
      <c r="I178" s="1491"/>
      <c r="J178" s="1491"/>
      <c r="K178" s="1491"/>
      <c r="L178" s="1491"/>
      <c r="M178" s="1491"/>
      <c r="N178" s="1491"/>
      <c r="O178" s="1491"/>
      <c r="P178" s="1491"/>
      <c r="Q178" s="1491"/>
      <c r="R178" s="1491"/>
      <c r="S178" s="1491"/>
      <c r="T178" s="1491"/>
      <c r="U178" s="1491"/>
      <c r="V178" s="1491"/>
      <c r="W178" s="1491"/>
      <c r="X178" s="1491"/>
      <c r="Y178" s="1491"/>
      <c r="Z178" s="1491"/>
      <c r="AA178" s="1491"/>
    </row>
    <row r="179" spans="1:28">
      <c r="A179" s="3"/>
      <c r="B179" s="3"/>
      <c r="C179" s="3"/>
      <c r="D179" s="3"/>
      <c r="E179" s="3"/>
      <c r="F179" s="1526"/>
      <c r="G179" s="1526"/>
      <c r="H179" s="1526"/>
      <c r="I179" s="1526"/>
      <c r="J179" s="1526"/>
      <c r="K179" s="1526"/>
      <c r="L179" s="1526"/>
      <c r="M179" s="1526"/>
      <c r="N179" s="1526"/>
      <c r="O179" s="1526"/>
      <c r="P179" s="1526"/>
      <c r="Q179" s="1526"/>
      <c r="R179" s="1526"/>
      <c r="S179" s="1526"/>
      <c r="T179" s="1526"/>
      <c r="U179" s="1526"/>
      <c r="V179" s="1526"/>
      <c r="W179" s="1526"/>
      <c r="X179" s="1526"/>
      <c r="Y179" s="1526"/>
      <c r="Z179" s="1526"/>
      <c r="AA179" s="1526"/>
    </row>
    <row r="180" spans="1:28">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8"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8"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8" ht="18.75" customHeight="1">
      <c r="A183" s="1468"/>
      <c r="B183" s="1468"/>
      <c r="C183" s="1468"/>
      <c r="D183" s="1468"/>
      <c r="E183" s="1468"/>
      <c r="F183" s="1468"/>
      <c r="G183" s="1468"/>
      <c r="H183" s="1468"/>
      <c r="I183" s="1468"/>
      <c r="J183" s="1468"/>
      <c r="K183" s="1468"/>
      <c r="L183" s="1468"/>
      <c r="M183" s="1468"/>
      <c r="N183" s="1468"/>
      <c r="O183" s="1468"/>
      <c r="P183" s="1468"/>
      <c r="Q183" s="1468"/>
      <c r="R183" s="1468"/>
      <c r="S183" s="1468"/>
      <c r="T183" s="1468"/>
      <c r="U183" s="1468"/>
      <c r="V183" s="1468"/>
      <c r="W183" s="1468"/>
      <c r="X183" s="1468"/>
      <c r="Y183" s="1468"/>
      <c r="Z183" s="1468"/>
      <c r="AA183" s="1468"/>
      <c r="AB183" s="2"/>
    </row>
    <row r="184" spans="1:28"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2"/>
    </row>
    <row r="185" spans="1:28" ht="15.75" customHeight="1">
      <c r="A185" s="6"/>
      <c r="B185" s="3"/>
      <c r="C185" s="3"/>
      <c r="D185" s="3"/>
      <c r="E185" s="3"/>
      <c r="F185" s="3"/>
      <c r="G185" s="2"/>
      <c r="H185" s="3"/>
      <c r="I185" s="3"/>
      <c r="J185" s="3"/>
      <c r="K185" s="3"/>
      <c r="L185" s="3"/>
      <c r="M185" s="3"/>
      <c r="N185" s="3"/>
      <c r="O185" s="3"/>
      <c r="P185" s="3"/>
      <c r="Q185" s="3"/>
      <c r="R185" s="3"/>
      <c r="S185" s="3"/>
      <c r="T185" s="3"/>
      <c r="U185" s="3"/>
      <c r="V185" s="3"/>
      <c r="W185" s="3"/>
      <c r="X185" s="3"/>
      <c r="Y185" s="3"/>
      <c r="Z185" s="3"/>
      <c r="AA185" s="3"/>
      <c r="AB185" s="2"/>
    </row>
    <row r="186" spans="1:28" ht="15.75" customHeight="1">
      <c r="A186" s="6"/>
      <c r="B186" s="3"/>
      <c r="C186" s="3"/>
      <c r="D186" s="3"/>
      <c r="E186" s="3"/>
      <c r="F186" s="3"/>
      <c r="G186" s="2"/>
      <c r="H186" s="2"/>
      <c r="I186" s="3"/>
      <c r="J186" s="3"/>
      <c r="K186" s="3"/>
      <c r="L186" s="2"/>
      <c r="M186" s="3"/>
      <c r="N186" s="3"/>
      <c r="O186" s="3"/>
      <c r="P186" s="3"/>
      <c r="Q186" s="3"/>
      <c r="R186" s="3"/>
      <c r="S186" s="3"/>
      <c r="T186" s="3"/>
      <c r="U186" s="3"/>
      <c r="V186" s="3"/>
      <c r="W186" s="3"/>
      <c r="X186" s="3"/>
      <c r="Y186" s="3"/>
      <c r="Z186" s="3"/>
      <c r="AA186" s="3"/>
      <c r="AB186" s="2"/>
    </row>
    <row r="187" spans="1:28" ht="15.75" customHeight="1">
      <c r="A187" s="6"/>
      <c r="B187" s="3"/>
      <c r="C187" s="3"/>
      <c r="D187" s="3"/>
      <c r="E187" s="3"/>
      <c r="F187" s="3"/>
      <c r="G187" s="3"/>
      <c r="H187" s="3"/>
      <c r="I187" s="3"/>
      <c r="J187" s="1558"/>
      <c r="K187" s="1558"/>
      <c r="L187" s="1558"/>
      <c r="M187" s="1558"/>
      <c r="N187" s="4"/>
      <c r="O187" s="3"/>
      <c r="P187" s="3"/>
      <c r="Q187" s="3"/>
      <c r="R187" s="3"/>
      <c r="S187" s="3"/>
      <c r="T187" s="3"/>
      <c r="U187" s="3"/>
      <c r="V187" s="3"/>
      <c r="W187" s="3"/>
      <c r="X187" s="3"/>
      <c r="Y187" s="3"/>
      <c r="Z187" s="3"/>
      <c r="AA187" s="3"/>
      <c r="AB187" s="2"/>
    </row>
    <row r="188" spans="1:28" ht="15.75" customHeight="1">
      <c r="A188" s="6"/>
      <c r="B188" s="3"/>
      <c r="C188" s="3"/>
      <c r="D188" s="3"/>
      <c r="E188" s="3"/>
      <c r="F188" s="3"/>
      <c r="G188" s="3"/>
      <c r="H188" s="3"/>
      <c r="I188" s="3"/>
      <c r="J188" s="1558"/>
      <c r="K188" s="1558"/>
      <c r="L188" s="1558"/>
      <c r="M188" s="1558"/>
      <c r="N188" s="4"/>
      <c r="O188" s="3"/>
      <c r="P188" s="3"/>
      <c r="Q188" s="3"/>
      <c r="R188" s="3"/>
      <c r="S188" s="3"/>
      <c r="T188" s="3"/>
      <c r="U188" s="3"/>
      <c r="V188" s="3"/>
      <c r="W188" s="3"/>
      <c r="X188" s="3"/>
      <c r="Y188" s="3"/>
      <c r="Z188" s="3"/>
      <c r="AA188" s="3"/>
      <c r="AB188" s="2"/>
    </row>
    <row r="189" spans="1:28" ht="15.75" customHeight="1">
      <c r="A189" s="6"/>
      <c r="B189" s="3"/>
      <c r="C189" s="3"/>
      <c r="D189" s="3"/>
      <c r="E189" s="3"/>
      <c r="F189" s="3"/>
      <c r="G189" s="3"/>
      <c r="H189" s="3"/>
      <c r="I189" s="3"/>
      <c r="J189" s="1558"/>
      <c r="K189" s="1558"/>
      <c r="L189" s="1558"/>
      <c r="M189" s="1558"/>
      <c r="N189" s="4"/>
      <c r="O189" s="3"/>
      <c r="P189" s="3"/>
      <c r="Q189" s="3"/>
      <c r="R189" s="3"/>
      <c r="S189" s="3"/>
      <c r="T189" s="3"/>
      <c r="U189" s="3"/>
      <c r="V189" s="3"/>
      <c r="W189" s="3"/>
      <c r="X189" s="3"/>
      <c r="Y189" s="3"/>
      <c r="Z189" s="3"/>
      <c r="AA189" s="3"/>
      <c r="AB189" s="2"/>
    </row>
    <row r="190" spans="1:28" ht="15.75" customHeight="1">
      <c r="A190" s="6"/>
      <c r="B190" s="3"/>
      <c r="C190" s="3"/>
      <c r="D190" s="3"/>
      <c r="E190" s="3"/>
      <c r="F190" s="3"/>
      <c r="G190" s="3"/>
      <c r="H190" s="3"/>
      <c r="I190" s="3"/>
      <c r="J190" s="1558"/>
      <c r="K190" s="1558"/>
      <c r="L190" s="1558"/>
      <c r="M190" s="1558"/>
      <c r="N190" s="4"/>
      <c r="O190" s="3"/>
      <c r="P190" s="3"/>
      <c r="Q190" s="3"/>
      <c r="R190" s="3"/>
      <c r="S190" s="3"/>
      <c r="T190" s="3"/>
      <c r="U190" s="3"/>
      <c r="V190" s="3"/>
      <c r="W190" s="3"/>
      <c r="X190" s="3"/>
      <c r="Y190" s="3"/>
      <c r="Z190" s="3"/>
      <c r="AA190" s="3"/>
      <c r="AB190" s="2"/>
    </row>
    <row r="191" spans="1:28" ht="15.75" customHeight="1">
      <c r="A191" s="6"/>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2"/>
    </row>
    <row r="192" spans="1:28" ht="15.75" customHeight="1">
      <c r="A192" s="3"/>
      <c r="B192" s="3"/>
      <c r="C192" s="3"/>
      <c r="D192" s="1468"/>
      <c r="E192" s="1468"/>
      <c r="F192" s="1468"/>
      <c r="G192" s="1468"/>
      <c r="H192" s="5"/>
      <c r="I192" s="1468"/>
      <c r="J192" s="1468"/>
      <c r="K192" s="1468"/>
      <c r="L192" s="1468"/>
      <c r="M192" s="1468"/>
      <c r="N192" s="1468"/>
      <c r="O192" s="1468"/>
      <c r="P192" s="1468"/>
      <c r="Q192" s="1468"/>
      <c r="R192" s="1468"/>
      <c r="S192" s="1468"/>
      <c r="T192" s="1468"/>
      <c r="U192" s="1468"/>
      <c r="V192" s="5"/>
      <c r="W192" s="5"/>
      <c r="X192" s="1468"/>
      <c r="Y192" s="1468"/>
      <c r="Z192" s="1468"/>
      <c r="AA192" s="3"/>
      <c r="AB192" s="2"/>
    </row>
    <row r="193" spans="1:28" ht="15.75" customHeight="1">
      <c r="A193" s="3"/>
      <c r="B193" s="3"/>
      <c r="C193" s="3"/>
      <c r="D193" s="5"/>
      <c r="E193" s="1497"/>
      <c r="F193" s="1497"/>
      <c r="G193" s="5"/>
      <c r="H193" s="5"/>
      <c r="I193" s="3"/>
      <c r="J193" s="3"/>
      <c r="K193" s="3"/>
      <c r="L193" s="2"/>
      <c r="M193" s="3"/>
      <c r="N193" s="3"/>
      <c r="O193" s="3"/>
      <c r="P193" s="3"/>
      <c r="Q193" s="3"/>
      <c r="R193" s="2"/>
      <c r="S193" s="2"/>
      <c r="T193" s="2"/>
      <c r="U193" s="2"/>
      <c r="V193" s="5"/>
      <c r="W193" s="5"/>
      <c r="X193" s="1554"/>
      <c r="Y193" s="1554"/>
      <c r="Z193" s="1554"/>
      <c r="AA193" s="3"/>
      <c r="AB193" s="2"/>
    </row>
    <row r="194" spans="1:28" ht="15.75" customHeight="1">
      <c r="A194" s="3"/>
      <c r="B194" s="3"/>
      <c r="C194" s="3"/>
      <c r="D194" s="5"/>
      <c r="E194" s="1497"/>
      <c r="F194" s="1497"/>
      <c r="G194" s="5"/>
      <c r="H194" s="5"/>
      <c r="I194" s="3"/>
      <c r="J194" s="3"/>
      <c r="K194" s="3"/>
      <c r="L194" s="2"/>
      <c r="M194" s="3"/>
      <c r="N194" s="3"/>
      <c r="O194" s="3"/>
      <c r="P194" s="3"/>
      <c r="Q194" s="3"/>
      <c r="R194" s="2"/>
      <c r="S194" s="2"/>
      <c r="T194" s="2"/>
      <c r="U194" s="2"/>
      <c r="V194" s="5"/>
      <c r="W194" s="5"/>
      <c r="X194" s="1554"/>
      <c r="Y194" s="1554"/>
      <c r="Z194" s="1554"/>
      <c r="AA194" s="3"/>
      <c r="AB194" s="2"/>
    </row>
    <row r="195" spans="1:28" ht="15.75" customHeight="1">
      <c r="A195" s="3"/>
      <c r="B195" s="3"/>
      <c r="C195" s="3"/>
      <c r="D195" s="5"/>
      <c r="E195" s="1497"/>
      <c r="F195" s="1497"/>
      <c r="G195" s="5"/>
      <c r="H195" s="5"/>
      <c r="I195" s="3"/>
      <c r="J195" s="3"/>
      <c r="K195" s="3"/>
      <c r="L195" s="2"/>
      <c r="M195" s="3"/>
      <c r="N195" s="3"/>
      <c r="O195" s="3"/>
      <c r="P195" s="3"/>
      <c r="Q195" s="3"/>
      <c r="R195" s="2"/>
      <c r="S195" s="2"/>
      <c r="T195" s="2"/>
      <c r="U195" s="2"/>
      <c r="V195" s="5"/>
      <c r="W195" s="5"/>
      <c r="X195" s="1554"/>
      <c r="Y195" s="1554"/>
      <c r="Z195" s="1554"/>
      <c r="AA195" s="3"/>
      <c r="AB195" s="2"/>
    </row>
    <row r="196" spans="1:28" ht="15.75" customHeight="1">
      <c r="A196" s="3"/>
      <c r="B196" s="3"/>
      <c r="C196" s="3"/>
      <c r="D196" s="5"/>
      <c r="E196" s="1497"/>
      <c r="F196" s="1497"/>
      <c r="G196" s="5"/>
      <c r="H196" s="5"/>
      <c r="I196" s="3"/>
      <c r="J196" s="3"/>
      <c r="K196" s="3"/>
      <c r="L196" s="2"/>
      <c r="M196" s="3"/>
      <c r="N196" s="3"/>
      <c r="O196" s="3"/>
      <c r="P196" s="3"/>
      <c r="Q196" s="3"/>
      <c r="R196" s="2"/>
      <c r="S196" s="2"/>
      <c r="T196" s="2"/>
      <c r="U196" s="2"/>
      <c r="V196" s="5"/>
      <c r="W196" s="5"/>
      <c r="X196" s="1554"/>
      <c r="Y196" s="1554"/>
      <c r="Z196" s="1554"/>
      <c r="AA196" s="3"/>
      <c r="AB196" s="2"/>
    </row>
    <row r="197" spans="1:28" ht="15.75" customHeight="1">
      <c r="A197" s="3"/>
      <c r="B197" s="3"/>
      <c r="C197" s="3"/>
      <c r="D197" s="5"/>
      <c r="E197" s="1497"/>
      <c r="F197" s="1497"/>
      <c r="G197" s="5"/>
      <c r="H197" s="5"/>
      <c r="I197" s="3"/>
      <c r="J197" s="3"/>
      <c r="K197" s="3"/>
      <c r="L197" s="2"/>
      <c r="M197" s="3"/>
      <c r="N197" s="3"/>
      <c r="O197" s="3"/>
      <c r="P197" s="3"/>
      <c r="Q197" s="3"/>
      <c r="R197" s="2"/>
      <c r="S197" s="2"/>
      <c r="T197" s="2"/>
      <c r="U197" s="2"/>
      <c r="V197" s="5"/>
      <c r="W197" s="5"/>
      <c r="X197" s="1554"/>
      <c r="Y197" s="1554"/>
      <c r="Z197" s="1554"/>
      <c r="AA197" s="3"/>
      <c r="AB197" s="2"/>
    </row>
    <row r="198" spans="1:28" ht="15.75" customHeight="1">
      <c r="A198" s="3"/>
      <c r="B198" s="3"/>
      <c r="C198" s="3"/>
      <c r="D198" s="5"/>
      <c r="E198" s="1497"/>
      <c r="F198" s="1497"/>
      <c r="G198" s="5"/>
      <c r="H198" s="5"/>
      <c r="I198" s="3"/>
      <c r="J198" s="3"/>
      <c r="K198" s="3"/>
      <c r="L198" s="2"/>
      <c r="M198" s="3"/>
      <c r="N198" s="3"/>
      <c r="O198" s="3"/>
      <c r="P198" s="3"/>
      <c r="Q198" s="3"/>
      <c r="R198" s="2"/>
      <c r="S198" s="2"/>
      <c r="T198" s="2"/>
      <c r="U198" s="2"/>
      <c r="V198" s="5"/>
      <c r="W198" s="5"/>
      <c r="X198" s="1554"/>
      <c r="Y198" s="1554"/>
      <c r="Z198" s="1554"/>
      <c r="AA198" s="3"/>
      <c r="AB198" s="2"/>
    </row>
    <row r="199" spans="1:28" ht="15.75" customHeight="1">
      <c r="A199" s="6"/>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2"/>
    </row>
    <row r="200" spans="1:28" ht="15.75" customHeight="1">
      <c r="A200" s="6"/>
      <c r="B200" s="3"/>
      <c r="C200" s="3"/>
      <c r="D200" s="3"/>
      <c r="E200" s="3"/>
      <c r="F200" s="1796"/>
      <c r="G200" s="1796"/>
      <c r="H200" s="1796"/>
      <c r="I200" s="1796"/>
      <c r="J200" s="1796"/>
      <c r="K200" s="1796"/>
      <c r="L200" s="1796"/>
      <c r="M200" s="1796"/>
      <c r="N200" s="1796"/>
      <c r="O200" s="1796"/>
      <c r="P200" s="1796"/>
      <c r="Q200" s="1796"/>
      <c r="R200" s="1796"/>
      <c r="S200" s="1796"/>
      <c r="T200" s="1796"/>
      <c r="U200" s="1796"/>
      <c r="V200" s="1796"/>
      <c r="W200" s="1796"/>
      <c r="X200" s="1796"/>
      <c r="Y200" s="1796"/>
      <c r="Z200" s="1796"/>
      <c r="AA200" s="1796"/>
      <c r="AB200" s="2"/>
    </row>
    <row r="201" spans="1:28" ht="15.75" customHeight="1">
      <c r="A201" s="3"/>
      <c r="B201" s="3"/>
      <c r="C201" s="3"/>
      <c r="D201" s="3"/>
      <c r="E201" s="3"/>
      <c r="F201" s="1796"/>
      <c r="G201" s="1796"/>
      <c r="H201" s="1796"/>
      <c r="I201" s="1796"/>
      <c r="J201" s="1796"/>
      <c r="K201" s="1796"/>
      <c r="L201" s="1796"/>
      <c r="M201" s="1796"/>
      <c r="N201" s="1796"/>
      <c r="O201" s="1796"/>
      <c r="P201" s="1796"/>
      <c r="Q201" s="1796"/>
      <c r="R201" s="1796"/>
      <c r="S201" s="1796"/>
      <c r="T201" s="1796"/>
      <c r="U201" s="1796"/>
      <c r="V201" s="1796"/>
      <c r="W201" s="1796"/>
      <c r="X201" s="1796"/>
      <c r="Y201" s="1796"/>
      <c r="Z201" s="1796"/>
      <c r="AA201" s="1796"/>
      <c r="AB201" s="2"/>
    </row>
    <row r="202" spans="1:28"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2"/>
    </row>
    <row r="203" spans="1:28" ht="15.75" customHeight="1">
      <c r="A203" s="3"/>
      <c r="B203" s="3"/>
      <c r="C203" s="3"/>
      <c r="D203" s="3"/>
      <c r="E203" s="3"/>
      <c r="F203" s="1796"/>
      <c r="G203" s="1796"/>
      <c r="H203" s="1796"/>
      <c r="I203" s="1796"/>
      <c r="J203" s="1796"/>
      <c r="K203" s="1796"/>
      <c r="L203" s="1796"/>
      <c r="M203" s="1796"/>
      <c r="N203" s="1796"/>
      <c r="O203" s="1796"/>
      <c r="P203" s="1796"/>
      <c r="Q203" s="1796"/>
      <c r="R203" s="1796"/>
      <c r="S203" s="1796"/>
      <c r="T203" s="1796"/>
      <c r="U203" s="1796"/>
      <c r="V203" s="1796"/>
      <c r="W203" s="1796"/>
      <c r="X203" s="1796"/>
      <c r="Y203" s="1796"/>
      <c r="Z203" s="1796"/>
      <c r="AA203" s="1796"/>
      <c r="AB203" s="2"/>
    </row>
    <row r="204" spans="1:28" ht="15.75" customHeight="1">
      <c r="A204" s="3"/>
      <c r="B204" s="3"/>
      <c r="C204" s="3"/>
      <c r="D204" s="3"/>
      <c r="E204" s="3"/>
      <c r="F204" s="1796"/>
      <c r="G204" s="1796"/>
      <c r="H204" s="1796"/>
      <c r="I204" s="1796"/>
      <c r="J204" s="1796"/>
      <c r="K204" s="1796"/>
      <c r="L204" s="1796"/>
      <c r="M204" s="1796"/>
      <c r="N204" s="1796"/>
      <c r="O204" s="1796"/>
      <c r="P204" s="1796"/>
      <c r="Q204" s="1796"/>
      <c r="R204" s="1796"/>
      <c r="S204" s="1796"/>
      <c r="T204" s="1796"/>
      <c r="U204" s="1796"/>
      <c r="V204" s="1796"/>
      <c r="W204" s="1796"/>
      <c r="X204" s="1796"/>
      <c r="Y204" s="1796"/>
      <c r="Z204" s="1796"/>
      <c r="AA204" s="1796"/>
      <c r="AB204" s="2"/>
    </row>
    <row r="205" spans="1:28"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2"/>
    </row>
    <row r="206" spans="1:28" ht="15.75" customHeight="1">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row>
    <row r="207" spans="1:28" ht="15.75" customHeight="1">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row>
    <row r="208" spans="1:28" ht="15.75" customHeight="1">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row>
    <row r="209" spans="1:28" ht="18.75" customHeight="1">
      <c r="A209" s="1468"/>
      <c r="B209" s="1468"/>
      <c r="C209" s="1468"/>
      <c r="D209" s="1468"/>
      <c r="E209" s="1468"/>
      <c r="F209" s="1468"/>
      <c r="G209" s="1468"/>
      <c r="H209" s="1468"/>
      <c r="I209" s="1468"/>
      <c r="J209" s="1468"/>
      <c r="K209" s="1468"/>
      <c r="L209" s="1468"/>
      <c r="M209" s="1468"/>
      <c r="N209" s="1468"/>
      <c r="O209" s="1468"/>
      <c r="P209" s="1468"/>
      <c r="Q209" s="1468"/>
      <c r="R209" s="1468"/>
      <c r="S209" s="1468"/>
      <c r="T209" s="1468"/>
      <c r="U209" s="1468"/>
      <c r="V209" s="1468"/>
      <c r="W209" s="1468"/>
      <c r="X209" s="1468"/>
      <c r="Y209" s="1468"/>
      <c r="Z209" s="1468"/>
      <c r="AA209" s="1468"/>
      <c r="AB209" s="2"/>
    </row>
    <row r="210" spans="1:28"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2"/>
    </row>
    <row r="211" spans="1:28" ht="15.75" customHeight="1">
      <c r="A211" s="6"/>
      <c r="B211" s="3"/>
      <c r="C211" s="3"/>
      <c r="D211" s="3"/>
      <c r="E211" s="3"/>
      <c r="F211" s="3"/>
      <c r="G211" s="2"/>
      <c r="H211" s="3"/>
      <c r="I211" s="3"/>
      <c r="J211" s="3"/>
      <c r="K211" s="3"/>
      <c r="L211" s="3"/>
      <c r="M211" s="3"/>
      <c r="N211" s="3"/>
      <c r="O211" s="3"/>
      <c r="P211" s="3"/>
      <c r="Q211" s="3"/>
      <c r="R211" s="3"/>
      <c r="S211" s="3"/>
      <c r="T211" s="3"/>
      <c r="U211" s="3"/>
      <c r="V211" s="3"/>
      <c r="W211" s="3"/>
      <c r="X211" s="3"/>
      <c r="Y211" s="3"/>
      <c r="Z211" s="3"/>
      <c r="AA211" s="3"/>
      <c r="AB211" s="2"/>
    </row>
    <row r="212" spans="1:28" ht="15.75" customHeight="1">
      <c r="A212" s="6"/>
      <c r="B212" s="3"/>
      <c r="C212" s="3"/>
      <c r="D212" s="3"/>
      <c r="E212" s="3"/>
      <c r="F212" s="3"/>
      <c r="G212" s="2"/>
      <c r="H212" s="2"/>
      <c r="I212" s="3"/>
      <c r="J212" s="3"/>
      <c r="K212" s="3"/>
      <c r="L212" s="2"/>
      <c r="M212" s="3"/>
      <c r="N212" s="3"/>
      <c r="O212" s="3"/>
      <c r="P212" s="3"/>
      <c r="Q212" s="3"/>
      <c r="R212" s="3"/>
      <c r="S212" s="3"/>
      <c r="T212" s="3"/>
      <c r="U212" s="3"/>
      <c r="V212" s="3"/>
      <c r="W212" s="3"/>
      <c r="X212" s="3"/>
      <c r="Y212" s="3"/>
      <c r="Z212" s="3"/>
      <c r="AA212" s="3"/>
      <c r="AB212" s="2"/>
    </row>
    <row r="213" spans="1:28" ht="15.75" customHeight="1">
      <c r="A213" s="6"/>
      <c r="B213" s="3"/>
      <c r="C213" s="3"/>
      <c r="D213" s="3"/>
      <c r="E213" s="3"/>
      <c r="F213" s="3"/>
      <c r="G213" s="3"/>
      <c r="H213" s="3"/>
      <c r="I213" s="3"/>
      <c r="J213" s="1558"/>
      <c r="K213" s="1558"/>
      <c r="L213" s="1558"/>
      <c r="M213" s="1558"/>
      <c r="N213" s="4"/>
      <c r="O213" s="3"/>
      <c r="P213" s="3"/>
      <c r="Q213" s="3"/>
      <c r="R213" s="3"/>
      <c r="S213" s="3"/>
      <c r="T213" s="3"/>
      <c r="U213" s="3"/>
      <c r="V213" s="3"/>
      <c r="W213" s="3"/>
      <c r="X213" s="3"/>
      <c r="Y213" s="3"/>
      <c r="Z213" s="3"/>
      <c r="AA213" s="3"/>
      <c r="AB213" s="2"/>
    </row>
    <row r="214" spans="1:28" ht="15.75" customHeight="1">
      <c r="A214" s="6"/>
      <c r="B214" s="3"/>
      <c r="C214" s="3"/>
      <c r="D214" s="3"/>
      <c r="E214" s="3"/>
      <c r="F214" s="3"/>
      <c r="G214" s="3"/>
      <c r="H214" s="3"/>
      <c r="I214" s="3"/>
      <c r="J214" s="1558"/>
      <c r="K214" s="1558"/>
      <c r="L214" s="1558"/>
      <c r="M214" s="1558"/>
      <c r="N214" s="4"/>
      <c r="O214" s="3"/>
      <c r="P214" s="3"/>
      <c r="Q214" s="3"/>
      <c r="R214" s="3"/>
      <c r="S214" s="3"/>
      <c r="T214" s="3"/>
      <c r="U214" s="3"/>
      <c r="V214" s="3"/>
      <c r="W214" s="3"/>
      <c r="X214" s="3"/>
      <c r="Y214" s="3"/>
      <c r="Z214" s="3"/>
      <c r="AA214" s="3"/>
      <c r="AB214" s="2"/>
    </row>
    <row r="215" spans="1:28" ht="15.75" customHeight="1">
      <c r="A215" s="6"/>
      <c r="B215" s="3"/>
      <c r="C215" s="3"/>
      <c r="D215" s="3"/>
      <c r="E215" s="3"/>
      <c r="F215" s="3"/>
      <c r="G215" s="3"/>
      <c r="H215" s="3"/>
      <c r="I215" s="3"/>
      <c r="J215" s="1558"/>
      <c r="K215" s="1558"/>
      <c r="L215" s="1558"/>
      <c r="M215" s="1558"/>
      <c r="N215" s="4"/>
      <c r="O215" s="3"/>
      <c r="P215" s="3"/>
      <c r="Q215" s="3"/>
      <c r="R215" s="3"/>
      <c r="S215" s="3"/>
      <c r="T215" s="3"/>
      <c r="U215" s="3"/>
      <c r="V215" s="3"/>
      <c r="W215" s="3"/>
      <c r="X215" s="3"/>
      <c r="Y215" s="3"/>
      <c r="Z215" s="3"/>
      <c r="AA215" s="3"/>
      <c r="AB215" s="2"/>
    </row>
    <row r="216" spans="1:28" ht="15.75" customHeight="1">
      <c r="A216" s="6"/>
      <c r="B216" s="3"/>
      <c r="C216" s="3"/>
      <c r="D216" s="3"/>
      <c r="E216" s="3"/>
      <c r="F216" s="3"/>
      <c r="G216" s="3"/>
      <c r="H216" s="3"/>
      <c r="I216" s="3"/>
      <c r="J216" s="1558"/>
      <c r="K216" s="1558"/>
      <c r="L216" s="1558"/>
      <c r="M216" s="1558"/>
      <c r="N216" s="4"/>
      <c r="O216" s="3"/>
      <c r="P216" s="3"/>
      <c r="Q216" s="3"/>
      <c r="R216" s="3"/>
      <c r="S216" s="3"/>
      <c r="T216" s="3"/>
      <c r="U216" s="3"/>
      <c r="V216" s="3"/>
      <c r="W216" s="3"/>
      <c r="X216" s="3"/>
      <c r="Y216" s="3"/>
      <c r="Z216" s="3"/>
      <c r="AA216" s="3"/>
      <c r="AB216" s="2"/>
    </row>
    <row r="217" spans="1:28" ht="15.75" customHeight="1">
      <c r="A217" s="6"/>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2"/>
    </row>
    <row r="218" spans="1:28" ht="15.75" customHeight="1">
      <c r="A218" s="3"/>
      <c r="B218" s="3"/>
      <c r="C218" s="3"/>
      <c r="D218" s="1468"/>
      <c r="E218" s="1468"/>
      <c r="F218" s="1468"/>
      <c r="G218" s="1468"/>
      <c r="H218" s="5"/>
      <c r="I218" s="1468"/>
      <c r="J218" s="1468"/>
      <c r="K218" s="1468"/>
      <c r="L218" s="1468"/>
      <c r="M218" s="1468"/>
      <c r="N218" s="1468"/>
      <c r="O218" s="1468"/>
      <c r="P218" s="1468"/>
      <c r="Q218" s="1468"/>
      <c r="R218" s="1468"/>
      <c r="S218" s="1468"/>
      <c r="T218" s="1468"/>
      <c r="U218" s="1468"/>
      <c r="V218" s="5"/>
      <c r="W218" s="5"/>
      <c r="X218" s="1468"/>
      <c r="Y218" s="1468"/>
      <c r="Z218" s="1468"/>
      <c r="AA218" s="3"/>
      <c r="AB218" s="2"/>
    </row>
    <row r="219" spans="1:28" ht="15.75" customHeight="1">
      <c r="A219" s="3"/>
      <c r="B219" s="3"/>
      <c r="C219" s="3"/>
      <c r="D219" s="5"/>
      <c r="E219" s="1497"/>
      <c r="F219" s="1497"/>
      <c r="G219" s="5"/>
      <c r="H219" s="5"/>
      <c r="I219" s="3"/>
      <c r="J219" s="3"/>
      <c r="K219" s="3"/>
      <c r="L219" s="2"/>
      <c r="M219" s="3"/>
      <c r="N219" s="3"/>
      <c r="O219" s="3"/>
      <c r="P219" s="3"/>
      <c r="Q219" s="3"/>
      <c r="R219" s="2"/>
      <c r="S219" s="2"/>
      <c r="T219" s="2"/>
      <c r="U219" s="2"/>
      <c r="V219" s="5"/>
      <c r="W219" s="5"/>
      <c r="X219" s="1554"/>
      <c r="Y219" s="1554"/>
      <c r="Z219" s="1554"/>
      <c r="AA219" s="3"/>
      <c r="AB219" s="2"/>
    </row>
    <row r="220" spans="1:28" ht="15.75" customHeight="1">
      <c r="A220" s="3"/>
      <c r="B220" s="3"/>
      <c r="C220" s="3"/>
      <c r="D220" s="5"/>
      <c r="E220" s="1497"/>
      <c r="F220" s="1497"/>
      <c r="G220" s="5"/>
      <c r="H220" s="5"/>
      <c r="I220" s="3"/>
      <c r="J220" s="3"/>
      <c r="K220" s="3"/>
      <c r="L220" s="2"/>
      <c r="M220" s="3"/>
      <c r="N220" s="3"/>
      <c r="O220" s="3"/>
      <c r="P220" s="3"/>
      <c r="Q220" s="3"/>
      <c r="R220" s="2"/>
      <c r="S220" s="2"/>
      <c r="T220" s="2"/>
      <c r="U220" s="2"/>
      <c r="V220" s="5"/>
      <c r="W220" s="5"/>
      <c r="X220" s="1554"/>
      <c r="Y220" s="1554"/>
      <c r="Z220" s="1554"/>
      <c r="AA220" s="3"/>
      <c r="AB220" s="2"/>
    </row>
    <row r="221" spans="1:28" ht="15.75" customHeight="1">
      <c r="A221" s="3"/>
      <c r="B221" s="3"/>
      <c r="C221" s="3"/>
      <c r="D221" s="5"/>
      <c r="E221" s="1497"/>
      <c r="F221" s="1497"/>
      <c r="G221" s="5"/>
      <c r="H221" s="5"/>
      <c r="I221" s="3"/>
      <c r="J221" s="3"/>
      <c r="K221" s="3"/>
      <c r="L221" s="2"/>
      <c r="M221" s="3"/>
      <c r="N221" s="3"/>
      <c r="O221" s="3"/>
      <c r="P221" s="3"/>
      <c r="Q221" s="3"/>
      <c r="R221" s="2"/>
      <c r="S221" s="2"/>
      <c r="T221" s="2"/>
      <c r="U221" s="2"/>
      <c r="V221" s="5"/>
      <c r="W221" s="5"/>
      <c r="X221" s="1554"/>
      <c r="Y221" s="1554"/>
      <c r="Z221" s="1554"/>
      <c r="AA221" s="3"/>
      <c r="AB221" s="2"/>
    </row>
    <row r="222" spans="1:28" ht="15.75" customHeight="1">
      <c r="A222" s="3"/>
      <c r="B222" s="3"/>
      <c r="C222" s="3"/>
      <c r="D222" s="5"/>
      <c r="E222" s="1497"/>
      <c r="F222" s="1497"/>
      <c r="G222" s="5"/>
      <c r="H222" s="5"/>
      <c r="I222" s="3"/>
      <c r="J222" s="3"/>
      <c r="K222" s="3"/>
      <c r="L222" s="2"/>
      <c r="M222" s="3"/>
      <c r="N222" s="3"/>
      <c r="O222" s="3"/>
      <c r="P222" s="3"/>
      <c r="Q222" s="3"/>
      <c r="R222" s="2"/>
      <c r="S222" s="2"/>
      <c r="T222" s="2"/>
      <c r="U222" s="2"/>
      <c r="V222" s="5"/>
      <c r="W222" s="5"/>
      <c r="X222" s="1554"/>
      <c r="Y222" s="1554"/>
      <c r="Z222" s="1554"/>
      <c r="AA222" s="3"/>
      <c r="AB222" s="2"/>
    </row>
    <row r="223" spans="1:28" ht="15.75" customHeight="1">
      <c r="A223" s="3"/>
      <c r="B223" s="3"/>
      <c r="C223" s="3"/>
      <c r="D223" s="5"/>
      <c r="E223" s="1497"/>
      <c r="F223" s="1497"/>
      <c r="G223" s="5"/>
      <c r="H223" s="5"/>
      <c r="I223" s="3"/>
      <c r="J223" s="3"/>
      <c r="K223" s="3"/>
      <c r="L223" s="2"/>
      <c r="M223" s="3"/>
      <c r="N223" s="3"/>
      <c r="O223" s="3"/>
      <c r="P223" s="3"/>
      <c r="Q223" s="3"/>
      <c r="R223" s="2"/>
      <c r="S223" s="2"/>
      <c r="T223" s="2"/>
      <c r="U223" s="2"/>
      <c r="V223" s="5"/>
      <c r="W223" s="5"/>
      <c r="X223" s="1554"/>
      <c r="Y223" s="1554"/>
      <c r="Z223" s="1554"/>
      <c r="AA223" s="3"/>
      <c r="AB223" s="2"/>
    </row>
    <row r="224" spans="1:28" ht="15.75" customHeight="1">
      <c r="A224" s="3"/>
      <c r="B224" s="3"/>
      <c r="C224" s="3"/>
      <c r="D224" s="5"/>
      <c r="E224" s="1497"/>
      <c r="F224" s="1497"/>
      <c r="G224" s="5"/>
      <c r="H224" s="5"/>
      <c r="I224" s="3"/>
      <c r="J224" s="3"/>
      <c r="K224" s="3"/>
      <c r="L224" s="2"/>
      <c r="M224" s="3"/>
      <c r="N224" s="3"/>
      <c r="O224" s="3"/>
      <c r="P224" s="3"/>
      <c r="Q224" s="3"/>
      <c r="R224" s="2"/>
      <c r="S224" s="2"/>
      <c r="T224" s="2"/>
      <c r="U224" s="2"/>
      <c r="V224" s="5"/>
      <c r="W224" s="5"/>
      <c r="X224" s="1554"/>
      <c r="Y224" s="1554"/>
      <c r="Z224" s="1554"/>
      <c r="AA224" s="3"/>
      <c r="AB224" s="2"/>
    </row>
    <row r="225" spans="1:28" ht="15.75" customHeight="1">
      <c r="A225" s="6"/>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2"/>
    </row>
    <row r="226" spans="1:28" ht="15.75" customHeight="1">
      <c r="A226" s="6"/>
      <c r="B226" s="3"/>
      <c r="C226" s="3"/>
      <c r="D226" s="3"/>
      <c r="E226" s="3"/>
      <c r="F226" s="1796"/>
      <c r="G226" s="1796"/>
      <c r="H226" s="1796"/>
      <c r="I226" s="1796"/>
      <c r="J226" s="1796"/>
      <c r="K226" s="1796"/>
      <c r="L226" s="1796"/>
      <c r="M226" s="1796"/>
      <c r="N226" s="1796"/>
      <c r="O226" s="1796"/>
      <c r="P226" s="1796"/>
      <c r="Q226" s="1796"/>
      <c r="R226" s="1796"/>
      <c r="S226" s="1796"/>
      <c r="T226" s="1796"/>
      <c r="U226" s="1796"/>
      <c r="V226" s="1796"/>
      <c r="W226" s="1796"/>
      <c r="X226" s="1796"/>
      <c r="Y226" s="1796"/>
      <c r="Z226" s="1796"/>
      <c r="AA226" s="1796"/>
      <c r="AB226" s="2"/>
    </row>
    <row r="227" spans="1:28" ht="15.75" customHeight="1">
      <c r="A227" s="3"/>
      <c r="B227" s="3"/>
      <c r="C227" s="3"/>
      <c r="D227" s="3"/>
      <c r="E227" s="3"/>
      <c r="F227" s="1796"/>
      <c r="G227" s="1796"/>
      <c r="H227" s="1796"/>
      <c r="I227" s="1796"/>
      <c r="J227" s="1796"/>
      <c r="K227" s="1796"/>
      <c r="L227" s="1796"/>
      <c r="M227" s="1796"/>
      <c r="N227" s="1796"/>
      <c r="O227" s="1796"/>
      <c r="P227" s="1796"/>
      <c r="Q227" s="1796"/>
      <c r="R227" s="1796"/>
      <c r="S227" s="1796"/>
      <c r="T227" s="1796"/>
      <c r="U227" s="1796"/>
      <c r="V227" s="1796"/>
      <c r="W227" s="1796"/>
      <c r="X227" s="1796"/>
      <c r="Y227" s="1796"/>
      <c r="Z227" s="1796"/>
      <c r="AA227" s="1796"/>
      <c r="AB227" s="2"/>
    </row>
    <row r="228" spans="1:28" ht="15.75" customHeight="1">
      <c r="A228" s="6"/>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2"/>
    </row>
    <row r="229" spans="1:28" ht="15.75" customHeight="1">
      <c r="A229" s="3"/>
      <c r="B229" s="3"/>
      <c r="C229" s="3"/>
      <c r="D229" s="3"/>
      <c r="E229" s="3"/>
      <c r="F229" s="1796"/>
      <c r="G229" s="1796"/>
      <c r="H229" s="1796"/>
      <c r="I229" s="1796"/>
      <c r="J229" s="1796"/>
      <c r="K229" s="1796"/>
      <c r="L229" s="1796"/>
      <c r="M229" s="1796"/>
      <c r="N229" s="1796"/>
      <c r="O229" s="1796"/>
      <c r="P229" s="1796"/>
      <c r="Q229" s="1796"/>
      <c r="R229" s="1796"/>
      <c r="S229" s="1796"/>
      <c r="T229" s="1796"/>
      <c r="U229" s="1796"/>
      <c r="V229" s="1796"/>
      <c r="W229" s="1796"/>
      <c r="X229" s="1796"/>
      <c r="Y229" s="1796"/>
      <c r="Z229" s="1796"/>
      <c r="AA229" s="1796"/>
      <c r="AB229" s="2"/>
    </row>
    <row r="230" spans="1:28" ht="15.75" customHeight="1">
      <c r="A230" s="3"/>
      <c r="B230" s="3"/>
      <c r="C230" s="3"/>
      <c r="D230" s="3"/>
      <c r="E230" s="3"/>
      <c r="F230" s="1796"/>
      <c r="G230" s="1796"/>
      <c r="H230" s="1796"/>
      <c r="I230" s="1796"/>
      <c r="J230" s="1796"/>
      <c r="K230" s="1796"/>
      <c r="L230" s="1796"/>
      <c r="M230" s="1796"/>
      <c r="N230" s="1796"/>
      <c r="O230" s="1796"/>
      <c r="P230" s="1796"/>
      <c r="Q230" s="1796"/>
      <c r="R230" s="1796"/>
      <c r="S230" s="1796"/>
      <c r="T230" s="1796"/>
      <c r="U230" s="1796"/>
      <c r="V230" s="1796"/>
      <c r="W230" s="1796"/>
      <c r="X230" s="1796"/>
      <c r="Y230" s="1796"/>
      <c r="Z230" s="1796"/>
      <c r="AA230" s="1796"/>
      <c r="AB230" s="2"/>
    </row>
    <row r="231" spans="1:28"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2"/>
    </row>
    <row r="237" spans="1:28" ht="18.75" customHeight="1">
      <c r="A237" s="1468"/>
      <c r="B237" s="1468"/>
      <c r="C237" s="1468"/>
      <c r="D237" s="1468"/>
      <c r="E237" s="1468"/>
      <c r="F237" s="1468"/>
      <c r="G237" s="1468"/>
      <c r="H237" s="1468"/>
      <c r="I237" s="1468"/>
      <c r="J237" s="1468"/>
      <c r="K237" s="1468"/>
      <c r="L237" s="1468"/>
      <c r="M237" s="1468"/>
      <c r="N237" s="1468"/>
      <c r="O237" s="1468"/>
      <c r="P237" s="1468"/>
      <c r="Q237" s="1468"/>
      <c r="R237" s="1468"/>
      <c r="S237" s="1468"/>
      <c r="T237" s="1468"/>
      <c r="U237" s="1468"/>
      <c r="V237" s="1468"/>
      <c r="W237" s="1468"/>
      <c r="X237" s="1468"/>
      <c r="Y237" s="1468"/>
      <c r="Z237" s="1468"/>
      <c r="AA237" s="1468"/>
      <c r="AB237" s="2"/>
    </row>
    <row r="238" spans="1:2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2"/>
    </row>
    <row r="239" spans="1:28" ht="15.75" customHeight="1">
      <c r="A239" s="6"/>
      <c r="B239" s="3"/>
      <c r="C239" s="3"/>
      <c r="D239" s="3"/>
      <c r="E239" s="3"/>
      <c r="F239" s="3"/>
      <c r="G239" s="2"/>
      <c r="H239" s="3"/>
      <c r="I239" s="3"/>
      <c r="J239" s="3"/>
      <c r="K239" s="3"/>
      <c r="L239" s="3"/>
      <c r="M239" s="3"/>
      <c r="N239" s="3"/>
      <c r="O239" s="3"/>
      <c r="P239" s="3"/>
      <c r="Q239" s="3"/>
      <c r="R239" s="3"/>
      <c r="S239" s="3"/>
      <c r="T239" s="3"/>
      <c r="U239" s="3"/>
      <c r="V239" s="3"/>
      <c r="W239" s="3"/>
      <c r="X239" s="3"/>
      <c r="Y239" s="3"/>
      <c r="Z239" s="3"/>
      <c r="AA239" s="3"/>
      <c r="AB239" s="2"/>
    </row>
    <row r="240" spans="1:28" ht="15.75" customHeight="1">
      <c r="A240" s="6"/>
      <c r="B240" s="3"/>
      <c r="C240" s="3"/>
      <c r="D240" s="3"/>
      <c r="E240" s="3"/>
      <c r="F240" s="3"/>
      <c r="G240" s="2"/>
      <c r="H240" s="2"/>
      <c r="I240" s="3"/>
      <c r="J240" s="3"/>
      <c r="K240" s="3"/>
      <c r="L240" s="2"/>
      <c r="M240" s="3"/>
      <c r="N240" s="3"/>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1558"/>
      <c r="K241" s="1558"/>
      <c r="L241" s="1558"/>
      <c r="M241" s="1558"/>
      <c r="N241" s="4"/>
      <c r="O241" s="3"/>
      <c r="P241" s="3"/>
      <c r="Q241" s="3"/>
      <c r="R241" s="3"/>
      <c r="S241" s="3"/>
      <c r="T241" s="3"/>
      <c r="U241" s="3"/>
      <c r="V241" s="3"/>
      <c r="W241" s="3"/>
      <c r="X241" s="3"/>
      <c r="Y241" s="3"/>
      <c r="Z241" s="3"/>
      <c r="AA241" s="3"/>
      <c r="AB241" s="2"/>
    </row>
    <row r="242" spans="1:28" ht="15.75" customHeight="1">
      <c r="A242" s="6"/>
      <c r="B242" s="3"/>
      <c r="C242" s="3"/>
      <c r="D242" s="3"/>
      <c r="E242" s="3"/>
      <c r="F242" s="3"/>
      <c r="G242" s="3"/>
      <c r="H242" s="3"/>
      <c r="I242" s="3"/>
      <c r="J242" s="1558"/>
      <c r="K242" s="1558"/>
      <c r="L242" s="1558"/>
      <c r="M242" s="1558"/>
      <c r="N242" s="4"/>
      <c r="O242" s="3"/>
      <c r="P242" s="3"/>
      <c r="Q242" s="3"/>
      <c r="R242" s="3"/>
      <c r="S242" s="3"/>
      <c r="T242" s="3"/>
      <c r="U242" s="3"/>
      <c r="V242" s="3"/>
      <c r="W242" s="3"/>
      <c r="X242" s="3"/>
      <c r="Y242" s="3"/>
      <c r="Z242" s="3"/>
      <c r="AA242" s="3"/>
      <c r="AB242" s="2"/>
    </row>
    <row r="243" spans="1:28" ht="15.75" customHeight="1">
      <c r="A243" s="6"/>
      <c r="B243" s="3"/>
      <c r="C243" s="3"/>
      <c r="D243" s="3"/>
      <c r="E243" s="3"/>
      <c r="F243" s="3"/>
      <c r="G243" s="3"/>
      <c r="H243" s="3"/>
      <c r="I243" s="3"/>
      <c r="J243" s="1558"/>
      <c r="K243" s="1558"/>
      <c r="L243" s="1558"/>
      <c r="M243" s="1558"/>
      <c r="N243" s="4"/>
      <c r="O243" s="3"/>
      <c r="P243" s="3"/>
      <c r="Q243" s="3"/>
      <c r="R243" s="3"/>
      <c r="S243" s="3"/>
      <c r="T243" s="3"/>
      <c r="U243" s="3"/>
      <c r="V243" s="3"/>
      <c r="W243" s="3"/>
      <c r="X243" s="3"/>
      <c r="Y243" s="3"/>
      <c r="Z243" s="3"/>
      <c r="AA243" s="3"/>
      <c r="AB243" s="2"/>
    </row>
    <row r="244" spans="1:28" ht="15.75" customHeight="1">
      <c r="A244" s="6"/>
      <c r="B244" s="3"/>
      <c r="C244" s="3"/>
      <c r="D244" s="3"/>
      <c r="E244" s="3"/>
      <c r="F244" s="3"/>
      <c r="G244" s="3"/>
      <c r="H244" s="3"/>
      <c r="I244" s="3"/>
      <c r="J244" s="1558"/>
      <c r="K244" s="1558"/>
      <c r="L244" s="1558"/>
      <c r="M244" s="1558"/>
      <c r="N244" s="4"/>
      <c r="O244" s="3"/>
      <c r="P244" s="3"/>
      <c r="Q244" s="3"/>
      <c r="R244" s="3"/>
      <c r="S244" s="3"/>
      <c r="T244" s="3"/>
      <c r="U244" s="3"/>
      <c r="V244" s="3"/>
      <c r="W244" s="3"/>
      <c r="X244" s="3"/>
      <c r="Y244" s="3"/>
      <c r="Z244" s="3"/>
      <c r="AA244" s="3"/>
      <c r="AB244" s="2"/>
    </row>
    <row r="245" spans="1:28" ht="15.75" customHeight="1">
      <c r="A245" s="6"/>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2"/>
    </row>
    <row r="246" spans="1:28" ht="15.75" customHeight="1">
      <c r="A246" s="3"/>
      <c r="B246" s="3"/>
      <c r="C246" s="3"/>
      <c r="D246" s="1468"/>
      <c r="E246" s="1468"/>
      <c r="F246" s="1468"/>
      <c r="G246" s="1468"/>
      <c r="H246" s="5"/>
      <c r="I246" s="1468"/>
      <c r="J246" s="1468"/>
      <c r="K246" s="1468"/>
      <c r="L246" s="1468"/>
      <c r="M246" s="1468"/>
      <c r="N246" s="1468"/>
      <c r="O246" s="1468"/>
      <c r="P246" s="1468"/>
      <c r="Q246" s="1468"/>
      <c r="R246" s="1468"/>
      <c r="S246" s="1468"/>
      <c r="T246" s="1468"/>
      <c r="U246" s="1468"/>
      <c r="V246" s="5"/>
      <c r="W246" s="5"/>
      <c r="X246" s="1468"/>
      <c r="Y246" s="1468"/>
      <c r="Z246" s="1468"/>
      <c r="AA246" s="3"/>
      <c r="AB246" s="2"/>
    </row>
    <row r="247" spans="1:28" ht="15.75" customHeight="1">
      <c r="A247" s="3"/>
      <c r="B247" s="3"/>
      <c r="C247" s="3"/>
      <c r="D247" s="5"/>
      <c r="E247" s="1497"/>
      <c r="F247" s="1497"/>
      <c r="G247" s="5"/>
      <c r="H247" s="5"/>
      <c r="I247" s="3"/>
      <c r="J247" s="3"/>
      <c r="K247" s="3"/>
      <c r="L247" s="2"/>
      <c r="M247" s="3"/>
      <c r="N247" s="3"/>
      <c r="O247" s="3"/>
      <c r="P247" s="3"/>
      <c r="Q247" s="3"/>
      <c r="R247" s="2"/>
      <c r="S247" s="2"/>
      <c r="T247" s="2"/>
      <c r="U247" s="2"/>
      <c r="V247" s="5"/>
      <c r="W247" s="5"/>
      <c r="X247" s="1554"/>
      <c r="Y247" s="1554"/>
      <c r="Z247" s="1554"/>
      <c r="AA247" s="3"/>
      <c r="AB247" s="2"/>
    </row>
    <row r="248" spans="1:28" ht="15.75" customHeight="1">
      <c r="A248" s="3"/>
      <c r="B248" s="3"/>
      <c r="C248" s="3"/>
      <c r="D248" s="5"/>
      <c r="E248" s="1497"/>
      <c r="F248" s="1497"/>
      <c r="G248" s="5"/>
      <c r="H248" s="5"/>
      <c r="I248" s="3"/>
      <c r="J248" s="3"/>
      <c r="K248" s="3"/>
      <c r="L248" s="2"/>
      <c r="M248" s="3"/>
      <c r="N248" s="3"/>
      <c r="O248" s="3"/>
      <c r="P248" s="3"/>
      <c r="Q248" s="3"/>
      <c r="R248" s="2"/>
      <c r="S248" s="2"/>
      <c r="T248" s="2"/>
      <c r="U248" s="2"/>
      <c r="V248" s="5"/>
      <c r="W248" s="5"/>
      <c r="X248" s="1554"/>
      <c r="Y248" s="1554"/>
      <c r="Z248" s="1554"/>
      <c r="AA248" s="3"/>
      <c r="AB248" s="2"/>
    </row>
    <row r="249" spans="1:28" ht="15.75" customHeight="1">
      <c r="A249" s="3"/>
      <c r="B249" s="3"/>
      <c r="C249" s="3"/>
      <c r="D249" s="5"/>
      <c r="E249" s="1497"/>
      <c r="F249" s="1497"/>
      <c r="G249" s="5"/>
      <c r="H249" s="5"/>
      <c r="I249" s="3"/>
      <c r="J249" s="3"/>
      <c r="K249" s="3"/>
      <c r="L249" s="2"/>
      <c r="M249" s="3"/>
      <c r="N249" s="3"/>
      <c r="O249" s="3"/>
      <c r="P249" s="3"/>
      <c r="Q249" s="3"/>
      <c r="R249" s="2"/>
      <c r="S249" s="2"/>
      <c r="T249" s="2"/>
      <c r="U249" s="2"/>
      <c r="V249" s="5"/>
      <c r="W249" s="5"/>
      <c r="X249" s="1554"/>
      <c r="Y249" s="1554"/>
      <c r="Z249" s="1554"/>
      <c r="AA249" s="3"/>
      <c r="AB249" s="2"/>
    </row>
    <row r="250" spans="1:28" ht="15.75" customHeight="1">
      <c r="A250" s="3"/>
      <c r="B250" s="3"/>
      <c r="C250" s="3"/>
      <c r="D250" s="5"/>
      <c r="E250" s="1497"/>
      <c r="F250" s="1497"/>
      <c r="G250" s="5"/>
      <c r="H250" s="5"/>
      <c r="I250" s="3"/>
      <c r="J250" s="3"/>
      <c r="K250" s="3"/>
      <c r="L250" s="2"/>
      <c r="M250" s="3"/>
      <c r="N250" s="3"/>
      <c r="O250" s="3"/>
      <c r="P250" s="3"/>
      <c r="Q250" s="3"/>
      <c r="R250" s="2"/>
      <c r="S250" s="2"/>
      <c r="T250" s="2"/>
      <c r="U250" s="2"/>
      <c r="V250" s="5"/>
      <c r="W250" s="5"/>
      <c r="X250" s="1554"/>
      <c r="Y250" s="1554"/>
      <c r="Z250" s="1554"/>
      <c r="AA250" s="3"/>
      <c r="AB250" s="2"/>
    </row>
    <row r="251" spans="1:28" ht="15.75" customHeight="1">
      <c r="A251" s="3"/>
      <c r="B251" s="3"/>
      <c r="C251" s="3"/>
      <c r="D251" s="5"/>
      <c r="E251" s="1497"/>
      <c r="F251" s="1497"/>
      <c r="G251" s="5"/>
      <c r="H251" s="5"/>
      <c r="I251" s="3"/>
      <c r="J251" s="3"/>
      <c r="K251" s="3"/>
      <c r="L251" s="2"/>
      <c r="M251" s="3"/>
      <c r="N251" s="3"/>
      <c r="O251" s="3"/>
      <c r="P251" s="3"/>
      <c r="Q251" s="3"/>
      <c r="R251" s="2"/>
      <c r="S251" s="2"/>
      <c r="T251" s="2"/>
      <c r="U251" s="2"/>
      <c r="V251" s="5"/>
      <c r="W251" s="5"/>
      <c r="X251" s="1554"/>
      <c r="Y251" s="1554"/>
      <c r="Z251" s="1554"/>
      <c r="AA251" s="3"/>
      <c r="AB251" s="2"/>
    </row>
    <row r="252" spans="1:28" ht="15.75" customHeight="1">
      <c r="A252" s="3"/>
      <c r="B252" s="3"/>
      <c r="C252" s="3"/>
      <c r="D252" s="5"/>
      <c r="E252" s="1497"/>
      <c r="F252" s="1497"/>
      <c r="G252" s="5"/>
      <c r="H252" s="5"/>
      <c r="I252" s="3"/>
      <c r="J252" s="3"/>
      <c r="K252" s="3"/>
      <c r="L252" s="2"/>
      <c r="M252" s="3"/>
      <c r="N252" s="3"/>
      <c r="O252" s="3"/>
      <c r="P252" s="3"/>
      <c r="Q252" s="3"/>
      <c r="R252" s="2"/>
      <c r="S252" s="2"/>
      <c r="T252" s="2"/>
      <c r="U252" s="2"/>
      <c r="V252" s="5"/>
      <c r="W252" s="5"/>
      <c r="X252" s="1554"/>
      <c r="Y252" s="1554"/>
      <c r="Z252" s="1554"/>
      <c r="AA252" s="3"/>
      <c r="AB252" s="2"/>
    </row>
    <row r="253" spans="1:28" ht="15.75" customHeight="1">
      <c r="A253" s="6"/>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2"/>
    </row>
    <row r="254" spans="1:28" ht="15.75" customHeight="1">
      <c r="A254" s="6"/>
      <c r="B254" s="3"/>
      <c r="C254" s="3"/>
      <c r="D254" s="3"/>
      <c r="E254" s="3"/>
      <c r="F254" s="1796"/>
      <c r="G254" s="1796"/>
      <c r="H254" s="1796"/>
      <c r="I254" s="1796"/>
      <c r="J254" s="1796"/>
      <c r="K254" s="1796"/>
      <c r="L254" s="1796"/>
      <c r="M254" s="1796"/>
      <c r="N254" s="1796"/>
      <c r="O254" s="1796"/>
      <c r="P254" s="1796"/>
      <c r="Q254" s="1796"/>
      <c r="R254" s="1796"/>
      <c r="S254" s="1796"/>
      <c r="T254" s="1796"/>
      <c r="U254" s="1796"/>
      <c r="V254" s="1796"/>
      <c r="W254" s="1796"/>
      <c r="X254" s="1796"/>
      <c r="Y254" s="1796"/>
      <c r="Z254" s="1796"/>
      <c r="AA254" s="1796"/>
      <c r="AB254" s="2"/>
    </row>
    <row r="255" spans="1:28" ht="15.75" customHeight="1">
      <c r="A255" s="3"/>
      <c r="B255" s="3"/>
      <c r="C255" s="3"/>
      <c r="D255" s="3"/>
      <c r="E255" s="3"/>
      <c r="F255" s="1796"/>
      <c r="G255" s="1796"/>
      <c r="H255" s="1796"/>
      <c r="I255" s="1796"/>
      <c r="J255" s="1796"/>
      <c r="K255" s="1796"/>
      <c r="L255" s="1796"/>
      <c r="M255" s="1796"/>
      <c r="N255" s="1796"/>
      <c r="O255" s="1796"/>
      <c r="P255" s="1796"/>
      <c r="Q255" s="1796"/>
      <c r="R255" s="1796"/>
      <c r="S255" s="1796"/>
      <c r="T255" s="1796"/>
      <c r="U255" s="1796"/>
      <c r="V255" s="1796"/>
      <c r="W255" s="1796"/>
      <c r="X255" s="1796"/>
      <c r="Y255" s="1796"/>
      <c r="Z255" s="1796"/>
      <c r="AA255" s="1796"/>
      <c r="AB255" s="2"/>
    </row>
    <row r="256" spans="1:28" ht="15.75" customHeight="1">
      <c r="A256" s="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3"/>
      <c r="B257" s="3"/>
      <c r="C257" s="3"/>
      <c r="D257" s="3"/>
      <c r="E257" s="3"/>
      <c r="F257" s="1796"/>
      <c r="G257" s="1796"/>
      <c r="H257" s="1796"/>
      <c r="I257" s="1796"/>
      <c r="J257" s="1796"/>
      <c r="K257" s="1796"/>
      <c r="L257" s="1796"/>
      <c r="M257" s="1796"/>
      <c r="N257" s="1796"/>
      <c r="O257" s="1796"/>
      <c r="P257" s="1796"/>
      <c r="Q257" s="1796"/>
      <c r="R257" s="1796"/>
      <c r="S257" s="1796"/>
      <c r="T257" s="1796"/>
      <c r="U257" s="1796"/>
      <c r="V257" s="1796"/>
      <c r="W257" s="1796"/>
      <c r="X257" s="1796"/>
      <c r="Y257" s="1796"/>
      <c r="Z257" s="1796"/>
      <c r="AA257" s="1796"/>
      <c r="AB257" s="2"/>
    </row>
    <row r="258" spans="1:28" ht="15.75" customHeight="1">
      <c r="A258" s="3"/>
      <c r="B258" s="3"/>
      <c r="C258" s="3"/>
      <c r="D258" s="3"/>
      <c r="E258" s="3"/>
      <c r="F258" s="1796"/>
      <c r="G258" s="1796"/>
      <c r="H258" s="1796"/>
      <c r="I258" s="1796"/>
      <c r="J258" s="1796"/>
      <c r="K258" s="1796"/>
      <c r="L258" s="1796"/>
      <c r="M258" s="1796"/>
      <c r="N258" s="1796"/>
      <c r="O258" s="1796"/>
      <c r="P258" s="1796"/>
      <c r="Q258" s="1796"/>
      <c r="R258" s="1796"/>
      <c r="S258" s="1796"/>
      <c r="T258" s="1796"/>
      <c r="U258" s="1796"/>
      <c r="V258" s="1796"/>
      <c r="W258" s="1796"/>
      <c r="X258" s="1796"/>
      <c r="Y258" s="1796"/>
      <c r="Z258" s="1796"/>
      <c r="AA258" s="1796"/>
      <c r="AB258" s="2"/>
    </row>
    <row r="259" spans="1:28"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2"/>
    </row>
    <row r="260" spans="1:28" ht="15.75" customHeight="1">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row>
    <row r="261" spans="1:28" ht="15.75" customHeight="1">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row>
    <row r="262" spans="1:28" ht="15.75" customHeight="1">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row>
    <row r="263" spans="1:28" ht="18.75" customHeight="1">
      <c r="A263" s="1468"/>
      <c r="B263" s="1468"/>
      <c r="C263" s="1468"/>
      <c r="D263" s="1468"/>
      <c r="E263" s="1468"/>
      <c r="F263" s="1468"/>
      <c r="G263" s="1468"/>
      <c r="H263" s="1468"/>
      <c r="I263" s="1468"/>
      <c r="J263" s="1468"/>
      <c r="K263" s="1468"/>
      <c r="L263" s="1468"/>
      <c r="M263" s="1468"/>
      <c r="N263" s="1468"/>
      <c r="O263" s="1468"/>
      <c r="P263" s="1468"/>
      <c r="Q263" s="1468"/>
      <c r="R263" s="1468"/>
      <c r="S263" s="1468"/>
      <c r="T263" s="1468"/>
      <c r="U263" s="1468"/>
      <c r="V263" s="1468"/>
      <c r="W263" s="1468"/>
      <c r="X263" s="1468"/>
      <c r="Y263" s="1468"/>
      <c r="Z263" s="1468"/>
      <c r="AA263" s="1468"/>
      <c r="AB263" s="2"/>
    </row>
    <row r="264" spans="1:28"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2"/>
    </row>
    <row r="265" spans="1:28" ht="15.75" customHeight="1">
      <c r="A265" s="6"/>
      <c r="B265" s="3"/>
      <c r="C265" s="3"/>
      <c r="D265" s="3"/>
      <c r="E265" s="3"/>
      <c r="F265" s="3"/>
      <c r="G265" s="2"/>
      <c r="H265" s="3"/>
      <c r="I265" s="3"/>
      <c r="J265" s="3"/>
      <c r="K265" s="3"/>
      <c r="L265" s="3"/>
      <c r="M265" s="3"/>
      <c r="N265" s="3"/>
      <c r="O265" s="3"/>
      <c r="P265" s="3"/>
      <c r="Q265" s="3"/>
      <c r="R265" s="3"/>
      <c r="S265" s="3"/>
      <c r="T265" s="3"/>
      <c r="U265" s="3"/>
      <c r="V265" s="3"/>
      <c r="W265" s="3"/>
      <c r="X265" s="3"/>
      <c r="Y265" s="3"/>
      <c r="Z265" s="3"/>
      <c r="AA265" s="3"/>
      <c r="AB265" s="2"/>
    </row>
    <row r="266" spans="1:28" ht="15.75" customHeight="1">
      <c r="A266" s="6"/>
      <c r="B266" s="3"/>
      <c r="C266" s="3"/>
      <c r="D266" s="3"/>
      <c r="E266" s="3"/>
      <c r="F266" s="3"/>
      <c r="G266" s="2"/>
      <c r="H266" s="2"/>
      <c r="I266" s="3"/>
      <c r="J266" s="3"/>
      <c r="K266" s="3"/>
      <c r="L266" s="2"/>
      <c r="M266" s="3"/>
      <c r="N266" s="3"/>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1558"/>
      <c r="K267" s="1558"/>
      <c r="L267" s="1558"/>
      <c r="M267" s="1558"/>
      <c r="N267" s="4"/>
      <c r="O267" s="3"/>
      <c r="P267" s="3"/>
      <c r="Q267" s="3"/>
      <c r="R267" s="3"/>
      <c r="S267" s="3"/>
      <c r="T267" s="3"/>
      <c r="U267" s="3"/>
      <c r="V267" s="3"/>
      <c r="W267" s="3"/>
      <c r="X267" s="3"/>
      <c r="Y267" s="3"/>
      <c r="Z267" s="3"/>
      <c r="AA267" s="3"/>
      <c r="AB267" s="2"/>
    </row>
    <row r="268" spans="1:28" ht="15.75" customHeight="1">
      <c r="A268" s="6"/>
      <c r="B268" s="3"/>
      <c r="C268" s="3"/>
      <c r="D268" s="3"/>
      <c r="E268" s="3"/>
      <c r="F268" s="3"/>
      <c r="G268" s="3"/>
      <c r="H268" s="3"/>
      <c r="I268" s="3"/>
      <c r="J268" s="1558"/>
      <c r="K268" s="1558"/>
      <c r="L268" s="1558"/>
      <c r="M268" s="1558"/>
      <c r="N268" s="4"/>
      <c r="O268" s="3"/>
      <c r="P268" s="3"/>
      <c r="Q268" s="3"/>
      <c r="R268" s="3"/>
      <c r="S268" s="3"/>
      <c r="T268" s="3"/>
      <c r="U268" s="3"/>
      <c r="V268" s="3"/>
      <c r="W268" s="3"/>
      <c r="X268" s="3"/>
      <c r="Y268" s="3"/>
      <c r="Z268" s="3"/>
      <c r="AA268" s="3"/>
      <c r="AB268" s="2"/>
    </row>
    <row r="269" spans="1:28" ht="15.75" customHeight="1">
      <c r="A269" s="6"/>
      <c r="B269" s="3"/>
      <c r="C269" s="3"/>
      <c r="D269" s="3"/>
      <c r="E269" s="3"/>
      <c r="F269" s="3"/>
      <c r="G269" s="3"/>
      <c r="H269" s="3"/>
      <c r="I269" s="3"/>
      <c r="J269" s="1558"/>
      <c r="K269" s="1558"/>
      <c r="L269" s="1558"/>
      <c r="M269" s="1558"/>
      <c r="N269" s="4"/>
      <c r="O269" s="3"/>
      <c r="P269" s="3"/>
      <c r="Q269" s="3"/>
      <c r="R269" s="3"/>
      <c r="S269" s="3"/>
      <c r="T269" s="3"/>
      <c r="U269" s="3"/>
      <c r="V269" s="3"/>
      <c r="W269" s="3"/>
      <c r="X269" s="3"/>
      <c r="Y269" s="3"/>
      <c r="Z269" s="3"/>
      <c r="AA269" s="3"/>
      <c r="AB269" s="2"/>
    </row>
    <row r="270" spans="1:28" ht="15.75" customHeight="1">
      <c r="A270" s="6"/>
      <c r="B270" s="3"/>
      <c r="C270" s="3"/>
      <c r="D270" s="3"/>
      <c r="E270" s="3"/>
      <c r="F270" s="3"/>
      <c r="G270" s="3"/>
      <c r="H270" s="3"/>
      <c r="I270" s="3"/>
      <c r="J270" s="1558"/>
      <c r="K270" s="1558"/>
      <c r="L270" s="1558"/>
      <c r="M270" s="1558"/>
      <c r="N270" s="4"/>
      <c r="O270" s="3"/>
      <c r="P270" s="3"/>
      <c r="Q270" s="3"/>
      <c r="R270" s="3"/>
      <c r="S270" s="3"/>
      <c r="T270" s="3"/>
      <c r="U270" s="3"/>
      <c r="V270" s="3"/>
      <c r="W270" s="3"/>
      <c r="X270" s="3"/>
      <c r="Y270" s="3"/>
      <c r="Z270" s="3"/>
      <c r="AA270" s="3"/>
      <c r="AB270" s="2"/>
    </row>
    <row r="271" spans="1:28" ht="15.75" customHeight="1">
      <c r="A271" s="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2"/>
    </row>
    <row r="272" spans="1:28" ht="15.75" customHeight="1">
      <c r="A272" s="3"/>
      <c r="B272" s="3"/>
      <c r="C272" s="3"/>
      <c r="D272" s="1468"/>
      <c r="E272" s="1468"/>
      <c r="F272" s="1468"/>
      <c r="G272" s="1468"/>
      <c r="H272" s="5"/>
      <c r="I272" s="1468"/>
      <c r="J272" s="1468"/>
      <c r="K272" s="1468"/>
      <c r="L272" s="1468"/>
      <c r="M272" s="1468"/>
      <c r="N272" s="1468"/>
      <c r="O272" s="1468"/>
      <c r="P272" s="1468"/>
      <c r="Q272" s="1468"/>
      <c r="R272" s="1468"/>
      <c r="S272" s="1468"/>
      <c r="T272" s="1468"/>
      <c r="U272" s="1468"/>
      <c r="V272" s="5"/>
      <c r="W272" s="5"/>
      <c r="X272" s="1468"/>
      <c r="Y272" s="1468"/>
      <c r="Z272" s="1468"/>
      <c r="AA272" s="3"/>
      <c r="AB272" s="2"/>
    </row>
    <row r="273" spans="1:28" ht="15.75" customHeight="1">
      <c r="A273" s="3"/>
      <c r="B273" s="3"/>
      <c r="C273" s="3"/>
      <c r="D273" s="5"/>
      <c r="E273" s="1497"/>
      <c r="F273" s="1497"/>
      <c r="G273" s="5"/>
      <c r="H273" s="5"/>
      <c r="I273" s="3"/>
      <c r="J273" s="3"/>
      <c r="K273" s="3"/>
      <c r="L273" s="2"/>
      <c r="M273" s="3"/>
      <c r="N273" s="3"/>
      <c r="O273" s="3"/>
      <c r="P273" s="3"/>
      <c r="Q273" s="3"/>
      <c r="R273" s="2"/>
      <c r="S273" s="2"/>
      <c r="T273" s="2"/>
      <c r="U273" s="2"/>
      <c r="V273" s="5"/>
      <c r="W273" s="5"/>
      <c r="X273" s="1554"/>
      <c r="Y273" s="1554"/>
      <c r="Z273" s="1554"/>
      <c r="AA273" s="3"/>
      <c r="AB273" s="2"/>
    </row>
    <row r="274" spans="1:28" ht="15.75" customHeight="1">
      <c r="A274" s="3"/>
      <c r="B274" s="3"/>
      <c r="C274" s="3"/>
      <c r="D274" s="5"/>
      <c r="E274" s="1497"/>
      <c r="F274" s="1497"/>
      <c r="G274" s="5"/>
      <c r="H274" s="5"/>
      <c r="I274" s="3"/>
      <c r="J274" s="3"/>
      <c r="K274" s="3"/>
      <c r="L274" s="2"/>
      <c r="M274" s="3"/>
      <c r="N274" s="3"/>
      <c r="O274" s="3"/>
      <c r="P274" s="3"/>
      <c r="Q274" s="3"/>
      <c r="R274" s="2"/>
      <c r="S274" s="2"/>
      <c r="T274" s="2"/>
      <c r="U274" s="2"/>
      <c r="V274" s="5"/>
      <c r="W274" s="5"/>
      <c r="X274" s="1554"/>
      <c r="Y274" s="1554"/>
      <c r="Z274" s="1554"/>
      <c r="AA274" s="3"/>
      <c r="AB274" s="2"/>
    </row>
    <row r="275" spans="1:28" ht="15.75" customHeight="1">
      <c r="A275" s="3"/>
      <c r="B275" s="3"/>
      <c r="C275" s="3"/>
      <c r="D275" s="5"/>
      <c r="E275" s="1497"/>
      <c r="F275" s="1497"/>
      <c r="G275" s="5"/>
      <c r="H275" s="5"/>
      <c r="I275" s="3"/>
      <c r="J275" s="3"/>
      <c r="K275" s="3"/>
      <c r="L275" s="2"/>
      <c r="M275" s="3"/>
      <c r="N275" s="3"/>
      <c r="O275" s="3"/>
      <c r="P275" s="3"/>
      <c r="Q275" s="3"/>
      <c r="R275" s="2"/>
      <c r="S275" s="2"/>
      <c r="T275" s="2"/>
      <c r="U275" s="2"/>
      <c r="V275" s="5"/>
      <c r="W275" s="5"/>
      <c r="X275" s="1554"/>
      <c r="Y275" s="1554"/>
      <c r="Z275" s="1554"/>
      <c r="AA275" s="3"/>
      <c r="AB275" s="2"/>
    </row>
    <row r="276" spans="1:28" ht="15.75" customHeight="1">
      <c r="A276" s="3"/>
      <c r="B276" s="3"/>
      <c r="C276" s="3"/>
      <c r="D276" s="5"/>
      <c r="E276" s="1497"/>
      <c r="F276" s="1497"/>
      <c r="G276" s="5"/>
      <c r="H276" s="5"/>
      <c r="I276" s="3"/>
      <c r="J276" s="3"/>
      <c r="K276" s="3"/>
      <c r="L276" s="2"/>
      <c r="M276" s="3"/>
      <c r="N276" s="3"/>
      <c r="O276" s="3"/>
      <c r="P276" s="3"/>
      <c r="Q276" s="3"/>
      <c r="R276" s="2"/>
      <c r="S276" s="2"/>
      <c r="T276" s="2"/>
      <c r="U276" s="2"/>
      <c r="V276" s="5"/>
      <c r="W276" s="5"/>
      <c r="X276" s="1554"/>
      <c r="Y276" s="1554"/>
      <c r="Z276" s="1554"/>
      <c r="AA276" s="3"/>
      <c r="AB276" s="2"/>
    </row>
    <row r="277" spans="1:28" ht="15.75" customHeight="1">
      <c r="A277" s="3"/>
      <c r="B277" s="3"/>
      <c r="C277" s="3"/>
      <c r="D277" s="5"/>
      <c r="E277" s="1497"/>
      <c r="F277" s="1497"/>
      <c r="G277" s="5"/>
      <c r="H277" s="5"/>
      <c r="I277" s="3"/>
      <c r="J277" s="3"/>
      <c r="K277" s="3"/>
      <c r="L277" s="2"/>
      <c r="M277" s="3"/>
      <c r="N277" s="3"/>
      <c r="O277" s="3"/>
      <c r="P277" s="3"/>
      <c r="Q277" s="3"/>
      <c r="R277" s="2"/>
      <c r="S277" s="2"/>
      <c r="T277" s="2"/>
      <c r="U277" s="2"/>
      <c r="V277" s="5"/>
      <c r="W277" s="5"/>
      <c r="X277" s="1554"/>
      <c r="Y277" s="1554"/>
      <c r="Z277" s="1554"/>
      <c r="AA277" s="3"/>
      <c r="AB277" s="2"/>
    </row>
    <row r="278" spans="1:28" ht="15.75" customHeight="1">
      <c r="A278" s="3"/>
      <c r="B278" s="3"/>
      <c r="C278" s="3"/>
      <c r="D278" s="5"/>
      <c r="E278" s="1497"/>
      <c r="F278" s="1497"/>
      <c r="G278" s="5"/>
      <c r="H278" s="5"/>
      <c r="I278" s="3"/>
      <c r="J278" s="3"/>
      <c r="K278" s="3"/>
      <c r="L278" s="2"/>
      <c r="M278" s="3"/>
      <c r="N278" s="3"/>
      <c r="O278" s="3"/>
      <c r="P278" s="3"/>
      <c r="Q278" s="3"/>
      <c r="R278" s="2"/>
      <c r="S278" s="2"/>
      <c r="T278" s="2"/>
      <c r="U278" s="2"/>
      <c r="V278" s="5"/>
      <c r="W278" s="5"/>
      <c r="X278" s="1554"/>
      <c r="Y278" s="1554"/>
      <c r="Z278" s="1554"/>
      <c r="AA278" s="3"/>
      <c r="AB278" s="2"/>
    </row>
    <row r="279" spans="1:28" ht="15.75" customHeight="1">
      <c r="A279" s="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2"/>
    </row>
    <row r="280" spans="1:28" ht="15.75" customHeight="1">
      <c r="A280" s="6"/>
      <c r="B280" s="3"/>
      <c r="C280" s="3"/>
      <c r="D280" s="3"/>
      <c r="E280" s="3"/>
      <c r="F280" s="1796"/>
      <c r="G280" s="1796"/>
      <c r="H280" s="1796"/>
      <c r="I280" s="1796"/>
      <c r="J280" s="1796"/>
      <c r="K280" s="1796"/>
      <c r="L280" s="1796"/>
      <c r="M280" s="1796"/>
      <c r="N280" s="1796"/>
      <c r="O280" s="1796"/>
      <c r="P280" s="1796"/>
      <c r="Q280" s="1796"/>
      <c r="R280" s="1796"/>
      <c r="S280" s="1796"/>
      <c r="T280" s="1796"/>
      <c r="U280" s="1796"/>
      <c r="V280" s="1796"/>
      <c r="W280" s="1796"/>
      <c r="X280" s="1796"/>
      <c r="Y280" s="1796"/>
      <c r="Z280" s="1796"/>
      <c r="AA280" s="1796"/>
      <c r="AB280" s="2"/>
    </row>
    <row r="281" spans="1:28" ht="15.75" customHeight="1">
      <c r="A281" s="3"/>
      <c r="B281" s="3"/>
      <c r="C281" s="3"/>
      <c r="D281" s="3"/>
      <c r="E281" s="3"/>
      <c r="F281" s="1796"/>
      <c r="G281" s="1796"/>
      <c r="H281" s="1796"/>
      <c r="I281" s="1796"/>
      <c r="J281" s="1796"/>
      <c r="K281" s="1796"/>
      <c r="L281" s="1796"/>
      <c r="M281" s="1796"/>
      <c r="N281" s="1796"/>
      <c r="O281" s="1796"/>
      <c r="P281" s="1796"/>
      <c r="Q281" s="1796"/>
      <c r="R281" s="1796"/>
      <c r="S281" s="1796"/>
      <c r="T281" s="1796"/>
      <c r="U281" s="1796"/>
      <c r="V281" s="1796"/>
      <c r="W281" s="1796"/>
      <c r="X281" s="1796"/>
      <c r="Y281" s="1796"/>
      <c r="Z281" s="1796"/>
      <c r="AA281" s="1796"/>
      <c r="AB281" s="2"/>
    </row>
    <row r="282" spans="1:28" ht="15.75" customHeight="1">
      <c r="A282" s="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2"/>
    </row>
    <row r="283" spans="1:28" ht="15.75" customHeight="1">
      <c r="A283" s="3"/>
      <c r="B283" s="3"/>
      <c r="C283" s="3"/>
      <c r="D283" s="3"/>
      <c r="E283" s="3"/>
      <c r="F283" s="1796"/>
      <c r="G283" s="1796"/>
      <c r="H283" s="1796"/>
      <c r="I283" s="1796"/>
      <c r="J283" s="1796"/>
      <c r="K283" s="1796"/>
      <c r="L283" s="1796"/>
      <c r="M283" s="1796"/>
      <c r="N283" s="1796"/>
      <c r="O283" s="1796"/>
      <c r="P283" s="1796"/>
      <c r="Q283" s="1796"/>
      <c r="R283" s="1796"/>
      <c r="S283" s="1796"/>
      <c r="T283" s="1796"/>
      <c r="U283" s="1796"/>
      <c r="V283" s="1796"/>
      <c r="W283" s="1796"/>
      <c r="X283" s="1796"/>
      <c r="Y283" s="1796"/>
      <c r="Z283" s="1796"/>
      <c r="AA283" s="1796"/>
      <c r="AB283" s="2"/>
    </row>
    <row r="284" spans="1:28" ht="15.75" customHeight="1">
      <c r="A284" s="3"/>
      <c r="B284" s="3"/>
      <c r="C284" s="3"/>
      <c r="D284" s="3"/>
      <c r="E284" s="3"/>
      <c r="F284" s="1796"/>
      <c r="G284" s="1796"/>
      <c r="H284" s="1796"/>
      <c r="I284" s="1796"/>
      <c r="J284" s="1796"/>
      <c r="K284" s="1796"/>
      <c r="L284" s="1796"/>
      <c r="M284" s="1796"/>
      <c r="N284" s="1796"/>
      <c r="O284" s="1796"/>
      <c r="P284" s="1796"/>
      <c r="Q284" s="1796"/>
      <c r="R284" s="1796"/>
      <c r="S284" s="1796"/>
      <c r="T284" s="1796"/>
      <c r="U284" s="1796"/>
      <c r="V284" s="1796"/>
      <c r="W284" s="1796"/>
      <c r="X284" s="1796"/>
      <c r="Y284" s="1796"/>
      <c r="Z284" s="1796"/>
      <c r="AA284" s="1796"/>
      <c r="AB284" s="2"/>
    </row>
    <row r="285" spans="1:28"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2"/>
    </row>
  </sheetData>
  <sheetProtection selectLockedCells="1"/>
  <mergeCells count="161">
    <mergeCell ref="F283:AA284"/>
    <mergeCell ref="E277:F277"/>
    <mergeCell ref="X277:Z277"/>
    <mergeCell ref="E278:F278"/>
    <mergeCell ref="X278:Z278"/>
    <mergeCell ref="J270:M270"/>
    <mergeCell ref="J242:M242"/>
    <mergeCell ref="J243:M243"/>
    <mergeCell ref="X247:Z247"/>
    <mergeCell ref="X246:Z246"/>
    <mergeCell ref="E275:F275"/>
    <mergeCell ref="J269:M269"/>
    <mergeCell ref="E276:F276"/>
    <mergeCell ref="E273:F273"/>
    <mergeCell ref="X273:Z273"/>
    <mergeCell ref="E274:F274"/>
    <mergeCell ref="X274:Z274"/>
    <mergeCell ref="I272:U272"/>
    <mergeCell ref="X276:Z276"/>
    <mergeCell ref="X272:Z272"/>
    <mergeCell ref="E247:F247"/>
    <mergeCell ref="J241:M241"/>
    <mergeCell ref="J244:M244"/>
    <mergeCell ref="E248:F248"/>
    <mergeCell ref="X248:Z248"/>
    <mergeCell ref="D246:G246"/>
    <mergeCell ref="I246:U246"/>
    <mergeCell ref="E223:F223"/>
    <mergeCell ref="X223:Z223"/>
    <mergeCell ref="F280:AA281"/>
    <mergeCell ref="A263:AA263"/>
    <mergeCell ref="E251:F251"/>
    <mergeCell ref="X251:Z251"/>
    <mergeCell ref="E252:F252"/>
    <mergeCell ref="X275:Z275"/>
    <mergeCell ref="E249:F249"/>
    <mergeCell ref="X249:Z249"/>
    <mergeCell ref="E250:F250"/>
    <mergeCell ref="X250:Z250"/>
    <mergeCell ref="J268:M268"/>
    <mergeCell ref="J267:M267"/>
    <mergeCell ref="D272:G272"/>
    <mergeCell ref="F254:AA255"/>
    <mergeCell ref="F257:AA258"/>
    <mergeCell ref="X252:Z252"/>
    <mergeCell ref="AN19:AR19"/>
    <mergeCell ref="I38:T38"/>
    <mergeCell ref="S118:Z118"/>
    <mergeCell ref="U40:AB40"/>
    <mergeCell ref="G77:AB77"/>
    <mergeCell ref="F108:AA108"/>
    <mergeCell ref="I39:T41"/>
    <mergeCell ref="G69:AB70"/>
    <mergeCell ref="B39:H39"/>
    <mergeCell ref="U39:AB39"/>
    <mergeCell ref="U41:AB41"/>
    <mergeCell ref="E224:F224"/>
    <mergeCell ref="X224:Z224"/>
    <mergeCell ref="F229:AA230"/>
    <mergeCell ref="A237:AA237"/>
    <mergeCell ref="E220:F220"/>
    <mergeCell ref="X220:Z220"/>
    <mergeCell ref="E221:F221"/>
    <mergeCell ref="X221:Z221"/>
    <mergeCell ref="E222:F222"/>
    <mergeCell ref="X222:Z222"/>
    <mergeCell ref="F226:AA227"/>
    <mergeCell ref="J216:M216"/>
    <mergeCell ref="D218:G218"/>
    <mergeCell ref="I218:U218"/>
    <mergeCell ref="X218:Z218"/>
    <mergeCell ref="E219:F219"/>
    <mergeCell ref="X219:Z219"/>
    <mergeCell ref="F200:AA201"/>
    <mergeCell ref="F203:AA204"/>
    <mergeCell ref="A209:AA209"/>
    <mergeCell ref="J213:M213"/>
    <mergeCell ref="J214:M214"/>
    <mergeCell ref="J215:M215"/>
    <mergeCell ref="E196:F196"/>
    <mergeCell ref="X196:Z196"/>
    <mergeCell ref="E197:F197"/>
    <mergeCell ref="X197:Z197"/>
    <mergeCell ref="E198:F198"/>
    <mergeCell ref="X198:Z198"/>
    <mergeCell ref="X192:Z192"/>
    <mergeCell ref="E193:F193"/>
    <mergeCell ref="X193:Z193"/>
    <mergeCell ref="E194:F194"/>
    <mergeCell ref="X194:Z194"/>
    <mergeCell ref="E195:F195"/>
    <mergeCell ref="X195:Z195"/>
    <mergeCell ref="J187:M187"/>
    <mergeCell ref="J188:M188"/>
    <mergeCell ref="J189:M189"/>
    <mergeCell ref="J190:M190"/>
    <mergeCell ref="D192:G192"/>
    <mergeCell ref="I192:U192"/>
    <mergeCell ref="F178:AA179"/>
    <mergeCell ref="A183:AA183"/>
    <mergeCell ref="J170:M170"/>
    <mergeCell ref="P170:S170"/>
    <mergeCell ref="V170:Y170"/>
    <mergeCell ref="J174:N174"/>
    <mergeCell ref="L175:Q175"/>
    <mergeCell ref="V165:Y165"/>
    <mergeCell ref="E164:F164"/>
    <mergeCell ref="J164:M164"/>
    <mergeCell ref="P164:S164"/>
    <mergeCell ref="V164:Y164"/>
    <mergeCell ref="I176:AA177"/>
    <mergeCell ref="E162:F162"/>
    <mergeCell ref="J162:M162"/>
    <mergeCell ref="P162:S162"/>
    <mergeCell ref="E165:F165"/>
    <mergeCell ref="J165:M165"/>
    <mergeCell ref="P165:S165"/>
    <mergeCell ref="E163:F163"/>
    <mergeCell ref="J163:M163"/>
    <mergeCell ref="P163:S163"/>
    <mergeCell ref="V163:Y163"/>
    <mergeCell ref="G137:H137"/>
    <mergeCell ref="J137:AA137"/>
    <mergeCell ref="K144:M144"/>
    <mergeCell ref="K145:M145"/>
    <mergeCell ref="V162:Y162"/>
    <mergeCell ref="K146:M146"/>
    <mergeCell ref="K147:M147"/>
    <mergeCell ref="K149:N149"/>
    <mergeCell ref="K150:N150"/>
    <mergeCell ref="J161:M161"/>
    <mergeCell ref="P161:S161"/>
    <mergeCell ref="V161:Y161"/>
    <mergeCell ref="B4:AA4"/>
    <mergeCell ref="B15:Q16"/>
    <mergeCell ref="B38:H38"/>
    <mergeCell ref="U38:AB38"/>
    <mergeCell ref="U18:AA18"/>
    <mergeCell ref="F107:AA107"/>
    <mergeCell ref="A44:AA44"/>
    <mergeCell ref="G88:AB89"/>
    <mergeCell ref="G97:AB98"/>
    <mergeCell ref="G95:AB95"/>
    <mergeCell ref="F127:H127"/>
    <mergeCell ref="S127:Z127"/>
    <mergeCell ref="G136:H136"/>
    <mergeCell ref="G86:AB86"/>
    <mergeCell ref="G79:AB80"/>
    <mergeCell ref="S125:Z125"/>
    <mergeCell ref="F126:H126"/>
    <mergeCell ref="S126:Z126"/>
    <mergeCell ref="F118:G118"/>
    <mergeCell ref="F119:G119"/>
    <mergeCell ref="I128:AA129"/>
    <mergeCell ref="I130:AA131"/>
    <mergeCell ref="A132:AA132"/>
    <mergeCell ref="F134:I134"/>
    <mergeCell ref="G135:H135"/>
    <mergeCell ref="J135:AA135"/>
    <mergeCell ref="J136:AA136"/>
    <mergeCell ref="S119:Z119"/>
  </mergeCells>
  <phoneticPr fontId="2"/>
  <hyperlinks>
    <hyperlink ref="Q1:T1" location="作業メニュー!A1" display="作業メニュー" xr:uid="{00000000-0004-0000-1B00-000000000000}"/>
  </hyperlinks>
  <printOptions horizontalCentered="1"/>
  <pageMargins left="0.62992125984251968" right="0.27559055118110237" top="0.6692913385826772" bottom="0.31496062992125984" header="0.51181102362204722" footer="0.27559055118110237"/>
  <pageSetup paperSize="9" scale="88" orientation="portrait" r:id="rId1"/>
  <headerFooter alignWithMargins="0">
    <oddFooter>&amp;R210101</oddFooter>
  </headerFooter>
  <rowBreaks count="2" manualBreakCount="2">
    <brk id="42" max="27" man="1"/>
    <brk id="95" max="2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A1:AR292"/>
  <sheetViews>
    <sheetView showGridLines="0" zoomScale="85" zoomScaleNormal="85" workbookViewId="0"/>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14" customFormat="1" ht="38.25" customHeight="1" thickBot="1">
      <c r="A1" s="13" t="s">
        <v>766</v>
      </c>
      <c r="Q1" s="12" t="s">
        <v>66</v>
      </c>
      <c r="R1" s="12"/>
      <c r="S1" s="12"/>
      <c r="T1" s="12"/>
      <c r="AE1" s="74" t="s">
        <v>565</v>
      </c>
    </row>
    <row r="2" spans="1:31" ht="12" customHeight="1" thickTop="1">
      <c r="A2" s="72"/>
    </row>
    <row r="3" spans="1:31" ht="12" customHeight="1">
      <c r="A3" s="2"/>
      <c r="B3" s="34" t="s">
        <v>765</v>
      </c>
      <c r="C3" s="34"/>
      <c r="D3" s="34"/>
      <c r="E3" s="34"/>
      <c r="F3" s="2"/>
      <c r="G3" s="2"/>
      <c r="H3" s="2"/>
      <c r="I3" s="2"/>
      <c r="J3" s="2"/>
      <c r="K3" s="2"/>
      <c r="L3" s="2"/>
      <c r="M3" s="2"/>
      <c r="N3" s="2"/>
      <c r="O3" s="2"/>
      <c r="P3" s="2"/>
      <c r="Q3" s="2"/>
      <c r="R3" s="2"/>
      <c r="S3" s="2"/>
      <c r="T3" s="2"/>
      <c r="U3" s="2"/>
      <c r="V3" s="2"/>
      <c r="W3" s="2"/>
      <c r="X3" s="2"/>
      <c r="Y3" s="2"/>
      <c r="Z3" s="2"/>
      <c r="AA3" s="2"/>
    </row>
    <row r="4" spans="1:31" ht="24.75" customHeight="1">
      <c r="A4" s="2"/>
      <c r="B4" s="1496" t="s">
        <v>748</v>
      </c>
      <c r="C4" s="1496"/>
      <c r="D4" s="1496"/>
      <c r="E4" s="1496"/>
      <c r="F4" s="1496"/>
      <c r="G4" s="1496"/>
      <c r="H4" s="1496"/>
      <c r="I4" s="1496"/>
      <c r="J4" s="1496"/>
      <c r="K4" s="1496"/>
      <c r="L4" s="1496"/>
      <c r="M4" s="1496"/>
      <c r="N4" s="1496"/>
      <c r="O4" s="1496"/>
      <c r="P4" s="1496"/>
      <c r="Q4" s="1496"/>
      <c r="R4" s="1496"/>
      <c r="S4" s="1496"/>
      <c r="T4" s="1496"/>
      <c r="U4" s="1496"/>
      <c r="V4" s="1496"/>
      <c r="W4" s="1496"/>
      <c r="X4" s="1496"/>
      <c r="Y4" s="1496"/>
      <c r="Z4" s="1496"/>
      <c r="AA4" s="1496"/>
    </row>
    <row r="5" spans="1:31">
      <c r="A5" s="2"/>
      <c r="B5" s="2"/>
      <c r="C5" s="2"/>
      <c r="D5" s="2"/>
      <c r="E5" s="2"/>
      <c r="F5" s="2"/>
      <c r="G5" s="2"/>
      <c r="H5" s="2"/>
      <c r="I5" s="2"/>
      <c r="J5" s="2"/>
      <c r="K5" s="2"/>
      <c r="L5" s="2"/>
      <c r="M5" s="2"/>
      <c r="N5" s="2"/>
      <c r="O5" s="2"/>
      <c r="P5" s="2"/>
      <c r="Q5" s="2"/>
      <c r="R5" s="2"/>
      <c r="S5" s="2"/>
      <c r="T5" s="2"/>
      <c r="U5" s="2"/>
      <c r="V5" s="2"/>
      <c r="W5" s="2"/>
      <c r="X5" s="2"/>
      <c r="Y5" s="2"/>
      <c r="Z5" s="2"/>
      <c r="AA5" s="2"/>
    </row>
    <row r="6" spans="1:31">
      <c r="A6" s="2"/>
      <c r="B6" s="2"/>
      <c r="C6" s="2"/>
      <c r="D6" s="2"/>
      <c r="E6" s="2"/>
      <c r="F6" s="2"/>
      <c r="G6" s="2"/>
      <c r="H6" s="2"/>
      <c r="I6" s="2"/>
      <c r="J6" s="2"/>
      <c r="K6" s="2"/>
      <c r="L6" s="2"/>
      <c r="M6" s="3"/>
      <c r="N6" s="2" t="s">
        <v>448</v>
      </c>
      <c r="O6" s="2"/>
      <c r="P6" s="3"/>
      <c r="Q6" s="3"/>
      <c r="R6" s="2"/>
      <c r="S6" s="2"/>
      <c r="T6" s="2"/>
      <c r="U6" s="2"/>
      <c r="V6" s="2"/>
      <c r="W6" s="2"/>
      <c r="X6" s="2"/>
      <c r="Y6" s="2"/>
      <c r="Z6" s="2"/>
      <c r="AA6" s="2"/>
    </row>
    <row r="7" spans="1:31">
      <c r="A7" s="2"/>
      <c r="B7" s="2"/>
      <c r="C7" s="2"/>
      <c r="D7" s="2"/>
      <c r="E7" s="2"/>
      <c r="F7" s="2"/>
      <c r="G7" s="2"/>
      <c r="H7" s="2"/>
      <c r="I7" s="2"/>
      <c r="J7" s="2"/>
      <c r="K7" s="2"/>
      <c r="L7" s="2"/>
      <c r="M7" s="2"/>
      <c r="N7" s="2"/>
      <c r="O7" s="2"/>
      <c r="P7" s="2"/>
      <c r="Q7" s="2"/>
      <c r="R7" s="2"/>
      <c r="S7" s="2"/>
      <c r="T7" s="2"/>
      <c r="U7" s="2"/>
      <c r="V7" s="2"/>
      <c r="W7" s="2"/>
      <c r="X7" s="2"/>
      <c r="Y7" s="2"/>
      <c r="Z7" s="2"/>
      <c r="AA7" s="2"/>
    </row>
    <row r="8" spans="1:31" s="84" customFormat="1" ht="18.95" customHeight="1">
      <c r="C8" s="191" t="s">
        <v>764</v>
      </c>
      <c r="AB8" s="1"/>
      <c r="AD8" s="1"/>
    </row>
    <row r="9" spans="1:31" s="84" customFormat="1" ht="18.95" customHeight="1">
      <c r="C9" s="191" t="s">
        <v>746</v>
      </c>
      <c r="AB9" s="1"/>
      <c r="AD9" s="1"/>
    </row>
    <row r="10" spans="1:31" s="84" customFormat="1" ht="18.95" customHeight="1">
      <c r="C10" s="191"/>
      <c r="AB10" s="1"/>
      <c r="AD10" s="1"/>
    </row>
    <row r="11" spans="1:31" ht="18.75" customHeight="1">
      <c r="A11" s="2"/>
      <c r="B11" s="2"/>
      <c r="C11" s="192"/>
      <c r="D11" s="2"/>
      <c r="E11" s="2"/>
      <c r="F11" s="2"/>
      <c r="G11" s="2"/>
      <c r="H11" s="2"/>
      <c r="I11" s="2"/>
      <c r="J11" s="2"/>
      <c r="K11" s="2"/>
      <c r="L11" s="2"/>
      <c r="M11" s="2"/>
      <c r="N11" s="2"/>
      <c r="O11" s="2"/>
      <c r="P11" s="2"/>
      <c r="Q11" s="2"/>
      <c r="R11" s="2"/>
      <c r="S11" s="2"/>
      <c r="T11" s="2"/>
      <c r="U11" s="2"/>
      <c r="V11" s="2"/>
      <c r="W11" s="2"/>
      <c r="X11" s="2"/>
      <c r="Y11" s="2"/>
      <c r="Z11" s="2"/>
      <c r="AA11" s="2"/>
    </row>
    <row r="12" spans="1:31" ht="18.75" customHeight="1">
      <c r="A12" s="2"/>
      <c r="B12" s="2"/>
      <c r="C12" s="192"/>
      <c r="D12" s="2"/>
      <c r="E12" s="2"/>
      <c r="F12" s="2"/>
      <c r="G12" s="2"/>
      <c r="H12" s="2"/>
      <c r="I12" s="2"/>
      <c r="J12" s="2"/>
      <c r="K12" s="2"/>
      <c r="L12" s="2"/>
      <c r="M12" s="2"/>
      <c r="N12" s="2"/>
      <c r="O12" s="2"/>
      <c r="P12" s="2"/>
      <c r="Q12" s="2"/>
      <c r="R12" s="2"/>
      <c r="S12" s="2"/>
      <c r="T12" s="2"/>
      <c r="U12" s="2"/>
      <c r="V12" s="2"/>
      <c r="W12" s="2"/>
      <c r="X12" s="2"/>
      <c r="Y12" s="2"/>
      <c r="Z12" s="2"/>
      <c r="AA12" s="2"/>
    </row>
    <row r="13" spans="1:31" ht="18.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31" ht="20.2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1.75" customHeight="1">
      <c r="A15" s="2"/>
      <c r="B15" s="1526" t="str">
        <f>IF('確認申請書（建築）入力'!$M$4=0,"",'確認申請書（建築）入力'!$M$4)</f>
        <v>指定確認検査機関
　株式会社東日本住宅評価センター　様</v>
      </c>
      <c r="C15" s="1526"/>
      <c r="D15" s="1526"/>
      <c r="E15" s="1526"/>
      <c r="F15" s="1526"/>
      <c r="G15" s="1526"/>
      <c r="H15" s="1526"/>
      <c r="I15" s="1526"/>
      <c r="J15" s="1526"/>
      <c r="K15" s="1526"/>
      <c r="L15" s="1526"/>
      <c r="M15" s="1526"/>
      <c r="N15" s="1526"/>
      <c r="O15" s="1526"/>
      <c r="P15" s="1526"/>
      <c r="Q15" s="1526"/>
      <c r="R15" s="2"/>
      <c r="S15" s="2"/>
      <c r="T15" s="2"/>
      <c r="U15" s="2"/>
      <c r="V15" s="2"/>
      <c r="W15" s="2"/>
      <c r="X15" s="2"/>
      <c r="Y15" s="2"/>
      <c r="Z15" s="2"/>
      <c r="AA15" s="2"/>
    </row>
    <row r="16" spans="1:31" ht="21.75" customHeight="1">
      <c r="A16" s="2"/>
      <c r="B16" s="1526"/>
      <c r="C16" s="1526"/>
      <c r="D16" s="1526"/>
      <c r="E16" s="1526"/>
      <c r="F16" s="1526"/>
      <c r="G16" s="1526"/>
      <c r="H16" s="1526"/>
      <c r="I16" s="1526"/>
      <c r="J16" s="1526"/>
      <c r="K16" s="1526"/>
      <c r="L16" s="1526"/>
      <c r="M16" s="1526"/>
      <c r="N16" s="1526"/>
      <c r="O16" s="1526"/>
      <c r="P16" s="1526"/>
      <c r="Q16" s="1526"/>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44" ht="18.75" customHeight="1">
      <c r="A18" s="2"/>
      <c r="B18" s="2"/>
      <c r="C18" s="2"/>
      <c r="D18" s="2"/>
      <c r="E18" s="2"/>
      <c r="F18" s="2"/>
      <c r="G18" s="2"/>
      <c r="H18" s="2"/>
      <c r="I18" s="2"/>
      <c r="J18" s="2"/>
      <c r="K18" s="2"/>
      <c r="L18" s="2"/>
      <c r="M18" s="2"/>
      <c r="N18" s="2"/>
      <c r="O18" s="2"/>
      <c r="P18" s="2"/>
      <c r="Q18" s="2"/>
      <c r="R18" s="2"/>
      <c r="S18" s="2"/>
      <c r="T18" s="2"/>
      <c r="U18" s="1807" t="s">
        <v>2937</v>
      </c>
      <c r="V18" s="1807"/>
      <c r="W18" s="1807"/>
      <c r="X18" s="1807"/>
      <c r="Y18" s="1807"/>
      <c r="Z18" s="1807"/>
      <c r="AA18" s="1807"/>
      <c r="AH18" s="124"/>
    </row>
    <row r="19" spans="1:44" ht="18.75" customHeight="1">
      <c r="A19" s="2"/>
      <c r="B19" s="2"/>
      <c r="C19" s="2"/>
      <c r="D19" s="2"/>
      <c r="E19" s="2"/>
      <c r="F19" s="2"/>
      <c r="G19" s="2"/>
      <c r="H19" s="2"/>
      <c r="I19" s="2"/>
      <c r="J19" s="2"/>
      <c r="K19" s="2"/>
      <c r="L19" s="2"/>
      <c r="M19" s="2"/>
      <c r="N19" s="2"/>
      <c r="O19" s="2"/>
      <c r="P19" s="2"/>
      <c r="Q19" s="2"/>
      <c r="R19" s="2"/>
      <c r="AH19" s="3"/>
      <c r="AI19" s="3"/>
      <c r="AM19" s="3"/>
      <c r="AN19" s="1799"/>
      <c r="AO19" s="1799"/>
      <c r="AP19" s="1799"/>
      <c r="AQ19" s="1799"/>
      <c r="AR19" s="1799"/>
    </row>
    <row r="20" spans="1:44" ht="18.75" customHeight="1">
      <c r="A20" s="2"/>
      <c r="B20" s="2"/>
      <c r="C20" s="2"/>
      <c r="D20" s="2"/>
      <c r="E20" s="2"/>
      <c r="F20" s="2"/>
      <c r="G20" s="2"/>
      <c r="H20" s="2"/>
      <c r="I20" s="2"/>
      <c r="J20" s="2"/>
      <c r="K20" s="2"/>
      <c r="L20" s="2"/>
      <c r="M20" s="2"/>
      <c r="N20" s="2"/>
      <c r="O20" s="2"/>
      <c r="P20" s="2"/>
      <c r="Q20" s="2"/>
      <c r="R20" s="2"/>
      <c r="S20" s="2"/>
      <c r="T20" s="2"/>
      <c r="U20" s="2"/>
      <c r="AH20" s="114"/>
    </row>
    <row r="21" spans="1:44" ht="18.75" customHeight="1">
      <c r="A21" s="2"/>
      <c r="B21" s="2"/>
      <c r="C21" s="2"/>
      <c r="D21" s="2"/>
      <c r="E21" s="2"/>
      <c r="F21" s="2"/>
      <c r="G21" s="2"/>
      <c r="H21" s="2"/>
      <c r="I21" s="2"/>
      <c r="J21" s="2"/>
      <c r="K21" s="2"/>
      <c r="L21" s="2"/>
      <c r="M21" s="2"/>
      <c r="N21" s="2"/>
      <c r="O21" s="2"/>
      <c r="P21" s="2"/>
      <c r="Q21" s="2"/>
      <c r="R21" s="2"/>
      <c r="S21" s="2"/>
      <c r="T21" s="2"/>
      <c r="U21" s="2"/>
      <c r="V21" s="2"/>
      <c r="W21" s="2"/>
      <c r="X21" s="2"/>
      <c r="AA21" s="2"/>
    </row>
    <row r="22" spans="1:44" ht="18.75" customHeight="1">
      <c r="A22" s="2"/>
      <c r="B22" s="2"/>
      <c r="C22" s="2"/>
      <c r="D22" s="2"/>
      <c r="E22" s="2"/>
      <c r="F22" s="2"/>
      <c r="G22" s="2"/>
      <c r="H22" s="2"/>
      <c r="I22" s="2"/>
      <c r="J22" s="2"/>
      <c r="K22" s="2"/>
      <c r="L22" s="2"/>
      <c r="M22" s="2"/>
      <c r="N22" s="2"/>
      <c r="O22" s="2"/>
      <c r="P22" s="59"/>
      <c r="Q22" s="59"/>
      <c r="R22" s="59"/>
      <c r="S22" s="59"/>
      <c r="T22" s="59"/>
      <c r="U22" s="59"/>
      <c r="V22" s="59"/>
      <c r="W22" s="59"/>
      <c r="X22" s="59"/>
      <c r="Y22" s="59"/>
      <c r="Z22" s="59"/>
      <c r="AA22" s="59"/>
    </row>
    <row r="23" spans="1:44" ht="18.75" customHeight="1">
      <c r="A23" s="2"/>
      <c r="B23" s="2"/>
      <c r="C23" s="2"/>
      <c r="D23" s="2"/>
      <c r="E23" s="2"/>
      <c r="F23" s="2"/>
      <c r="G23" s="2"/>
      <c r="H23" s="2"/>
      <c r="I23" s="2"/>
      <c r="J23" s="2"/>
      <c r="K23" s="2"/>
      <c r="L23" s="2"/>
      <c r="M23" s="2"/>
      <c r="N23" s="2"/>
      <c r="O23" s="2"/>
      <c r="P23" s="2"/>
      <c r="Q23" s="2"/>
      <c r="R23" s="2"/>
      <c r="S23" s="2"/>
      <c r="T23" s="2"/>
      <c r="U23" s="2"/>
      <c r="V23" s="2"/>
      <c r="W23" s="2"/>
      <c r="X23" s="2"/>
      <c r="AA23" s="2"/>
    </row>
    <row r="24" spans="1:44" ht="18.75" customHeight="1">
      <c r="A24" s="2"/>
      <c r="B24" s="2"/>
      <c r="C24" s="2"/>
      <c r="D24" s="2"/>
      <c r="E24" s="2"/>
      <c r="F24" s="2"/>
      <c r="G24" s="2"/>
      <c r="H24" s="2"/>
      <c r="I24" s="2"/>
      <c r="K24" s="2"/>
      <c r="L24" s="2"/>
      <c r="M24" s="2"/>
      <c r="N24" s="2"/>
      <c r="O24" s="2"/>
      <c r="Q24" s="2"/>
      <c r="R24" s="2"/>
      <c r="S24" s="2"/>
      <c r="T24" s="2"/>
      <c r="U24" s="2"/>
      <c r="V24" s="2"/>
      <c r="W24" s="2"/>
      <c r="X24" s="2"/>
    </row>
    <row r="25" spans="1:44" ht="18.75" customHeight="1">
      <c r="A25" s="2"/>
      <c r="B25" s="2"/>
      <c r="C25" s="2"/>
      <c r="D25" s="2"/>
      <c r="E25" s="2"/>
      <c r="F25" s="2"/>
      <c r="G25" s="2"/>
      <c r="H25" s="2"/>
      <c r="I25" s="2"/>
      <c r="J25" s="2"/>
      <c r="K25" s="2"/>
      <c r="L25" s="2"/>
      <c r="M25" s="2"/>
      <c r="N25" s="2"/>
      <c r="O25" s="2"/>
      <c r="P25" s="2" t="str">
        <f>IF(項目一覧!$C$183=0,"",項目一覧!$C$183)</f>
        <v/>
      </c>
      <c r="Q25" s="59"/>
      <c r="R25" s="59"/>
      <c r="S25" s="59"/>
      <c r="T25" s="59"/>
      <c r="U25" s="59"/>
      <c r="V25" s="59"/>
      <c r="W25" s="59"/>
      <c r="X25" s="59"/>
      <c r="Y25" s="59"/>
      <c r="Z25" s="59"/>
      <c r="AA25" s="59"/>
    </row>
    <row r="26" spans="1:44" ht="18.75" customHeight="1">
      <c r="A26" s="2"/>
      <c r="B26" s="2"/>
      <c r="C26" s="2"/>
      <c r="D26" s="2"/>
      <c r="E26" s="2"/>
      <c r="F26" s="2"/>
      <c r="G26" s="2"/>
      <c r="H26" s="2"/>
      <c r="I26" s="2"/>
      <c r="J26" s="2" t="s">
        <v>445</v>
      </c>
      <c r="K26" s="2"/>
      <c r="L26" s="2"/>
      <c r="M26" s="2"/>
      <c r="N26" s="2"/>
      <c r="O26" s="2"/>
      <c r="P26" s="2" t="str">
        <f>IF(項目一覧!$C$4=0,"",項目一覧!$C$4)</f>
        <v/>
      </c>
      <c r="Q26" s="59"/>
      <c r="R26" s="59"/>
      <c r="S26" s="59"/>
      <c r="T26" s="59"/>
      <c r="U26" s="59"/>
      <c r="V26" s="59"/>
      <c r="W26" s="59"/>
      <c r="X26" s="59"/>
      <c r="Y26" s="59"/>
      <c r="Z26" s="59"/>
      <c r="AA26" s="2"/>
    </row>
    <row r="27" spans="1:44" ht="18.75" customHeight="1">
      <c r="A27" s="2"/>
      <c r="B27" s="2"/>
      <c r="C27" s="2"/>
      <c r="D27" s="2"/>
      <c r="E27" s="2"/>
      <c r="F27" s="2"/>
      <c r="G27" s="2"/>
      <c r="H27" s="2"/>
      <c r="I27" s="2"/>
      <c r="J27" s="2"/>
      <c r="K27" s="2"/>
      <c r="L27" s="2"/>
      <c r="M27" s="2"/>
      <c r="N27" s="2"/>
      <c r="O27" s="2"/>
      <c r="P27" s="59"/>
      <c r="Q27" s="59"/>
      <c r="R27" s="59"/>
      <c r="S27" s="59"/>
      <c r="T27" s="59"/>
      <c r="U27" s="59"/>
      <c r="V27" s="59"/>
      <c r="W27" s="59"/>
      <c r="X27" s="59"/>
      <c r="Y27" s="59"/>
      <c r="Z27" s="59"/>
      <c r="AA27" s="59"/>
    </row>
    <row r="28" spans="1:44" ht="13.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44" ht="18.75" customHeight="1">
      <c r="A29" s="2"/>
      <c r="B29" s="2"/>
      <c r="C29" s="2"/>
      <c r="D29" s="2"/>
      <c r="E29" s="2"/>
      <c r="F29" s="2"/>
      <c r="G29" s="2"/>
      <c r="H29" s="2"/>
      <c r="I29" s="2"/>
      <c r="J29" s="2"/>
      <c r="K29" s="2"/>
      <c r="L29" s="2"/>
      <c r="M29" s="2"/>
      <c r="N29" s="2"/>
      <c r="O29" s="2"/>
      <c r="P29" s="2"/>
      <c r="Q29" s="2"/>
      <c r="R29" s="2"/>
      <c r="S29" s="2"/>
      <c r="T29" s="2"/>
      <c r="U29" s="2"/>
      <c r="V29" s="2"/>
      <c r="W29" s="2"/>
      <c r="X29" s="2"/>
      <c r="AA29" s="2"/>
    </row>
    <row r="30" spans="1:44" ht="18.75" customHeight="1">
      <c r="A30" s="2"/>
      <c r="B30" s="2"/>
      <c r="C30" s="2"/>
      <c r="D30" s="2"/>
      <c r="E30" s="2"/>
      <c r="F30" s="2"/>
      <c r="G30" s="2"/>
      <c r="H30" s="2"/>
      <c r="I30" s="2"/>
      <c r="J30" s="2"/>
      <c r="K30" s="2"/>
      <c r="L30" s="2"/>
      <c r="M30" s="2"/>
      <c r="N30" s="2"/>
      <c r="O30" s="2"/>
      <c r="P30" s="59"/>
      <c r="Q30" s="59"/>
      <c r="R30" s="59"/>
      <c r="S30" s="59"/>
      <c r="T30" s="59"/>
      <c r="U30" s="59"/>
      <c r="V30" s="59"/>
      <c r="W30" s="59"/>
      <c r="X30" s="59"/>
      <c r="Y30" s="59"/>
      <c r="Z30" s="59"/>
      <c r="AA30" s="59"/>
    </row>
    <row r="31" spans="1:44" ht="18.75" customHeight="1">
      <c r="A31" s="2"/>
      <c r="B31" s="2"/>
      <c r="C31" s="2"/>
      <c r="D31" s="2"/>
      <c r="E31" s="2"/>
      <c r="F31" s="2"/>
      <c r="G31" s="2"/>
      <c r="H31" s="2"/>
      <c r="I31" s="2"/>
      <c r="J31" s="2"/>
      <c r="K31" s="2"/>
      <c r="L31" s="2"/>
      <c r="M31" s="2"/>
      <c r="N31" s="2"/>
      <c r="O31" s="2"/>
      <c r="P31" s="59"/>
      <c r="Q31" s="59"/>
      <c r="R31" s="59"/>
      <c r="S31" s="59"/>
      <c r="T31" s="59"/>
      <c r="U31" s="59"/>
      <c r="V31" s="59"/>
      <c r="W31" s="59"/>
      <c r="X31" s="59"/>
      <c r="Y31" s="59"/>
      <c r="Z31" s="59"/>
      <c r="AA31" s="59"/>
    </row>
    <row r="32" spans="1:44" ht="18.75" customHeight="1">
      <c r="A32" s="2"/>
      <c r="B32" s="2"/>
      <c r="C32" s="2"/>
      <c r="D32" s="2"/>
      <c r="E32" s="2"/>
      <c r="F32" s="2"/>
      <c r="G32" s="2"/>
      <c r="H32" s="2"/>
      <c r="I32" s="2"/>
      <c r="J32" s="2"/>
      <c r="K32" s="2"/>
      <c r="L32" s="2"/>
      <c r="M32" s="2"/>
      <c r="N32" s="2"/>
      <c r="O32" s="2"/>
      <c r="P32" s="59"/>
      <c r="Q32" s="59"/>
      <c r="R32" s="59"/>
      <c r="S32" s="59"/>
      <c r="T32" s="59"/>
      <c r="U32" s="59"/>
      <c r="V32" s="59"/>
      <c r="W32" s="59"/>
      <c r="X32" s="59"/>
      <c r="Y32" s="59"/>
      <c r="Z32" s="59"/>
      <c r="AA32" s="59"/>
    </row>
    <row r="33" spans="1:30" ht="18.75" customHeight="1">
      <c r="A33" s="2"/>
      <c r="B33" s="2"/>
      <c r="C33" s="2"/>
      <c r="D33" s="2"/>
      <c r="E33" s="2"/>
      <c r="F33" s="2"/>
      <c r="G33" s="2"/>
      <c r="H33" s="2"/>
      <c r="I33" s="2"/>
      <c r="J33" s="2"/>
      <c r="K33" s="2"/>
      <c r="L33" s="2"/>
      <c r="M33" s="2"/>
      <c r="N33" s="2"/>
      <c r="O33" s="2"/>
      <c r="P33" s="59"/>
      <c r="Q33" s="59"/>
      <c r="R33" s="59"/>
      <c r="S33" s="59"/>
      <c r="T33" s="59"/>
      <c r="U33" s="59"/>
      <c r="V33" s="59"/>
      <c r="W33" s="59"/>
      <c r="X33" s="59"/>
      <c r="Y33" s="59"/>
      <c r="Z33" s="59"/>
      <c r="AA33" s="59"/>
    </row>
    <row r="34" spans="1:30" ht="18.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30" ht="18.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30"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30" ht="18.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30" ht="26.25" customHeight="1">
      <c r="A38" s="2"/>
      <c r="B38" s="1509" t="s">
        <v>443</v>
      </c>
      <c r="C38" s="1510"/>
      <c r="D38" s="1510"/>
      <c r="E38" s="1510"/>
      <c r="F38" s="1510"/>
      <c r="G38" s="1510"/>
      <c r="H38" s="1511"/>
      <c r="I38" s="1509" t="s">
        <v>441</v>
      </c>
      <c r="J38" s="1510"/>
      <c r="K38" s="1510"/>
      <c r="L38" s="1510"/>
      <c r="M38" s="1510"/>
      <c r="N38" s="1510"/>
      <c r="O38" s="1510"/>
      <c r="P38" s="1510"/>
      <c r="Q38" s="1510"/>
      <c r="R38" s="1510"/>
      <c r="S38" s="1510"/>
      <c r="T38" s="1511"/>
      <c r="U38" s="1509" t="s">
        <v>440</v>
      </c>
      <c r="V38" s="1510"/>
      <c r="W38" s="1510"/>
      <c r="X38" s="1510"/>
      <c r="Y38" s="1510"/>
      <c r="Z38" s="1510"/>
      <c r="AA38" s="1510"/>
      <c r="AB38" s="1511"/>
      <c r="AC38" s="2"/>
    </row>
    <row r="39" spans="1:30" ht="33" customHeight="1">
      <c r="A39" s="2"/>
      <c r="B39" s="1506"/>
      <c r="C39" s="1507"/>
      <c r="D39" s="1507"/>
      <c r="E39" s="1507"/>
      <c r="F39" s="1507"/>
      <c r="G39" s="1507"/>
      <c r="H39" s="1508"/>
      <c r="I39" s="1818" t="s">
        <v>439</v>
      </c>
      <c r="J39" s="1528"/>
      <c r="K39" s="1528"/>
      <c r="L39" s="1528"/>
      <c r="M39" s="1528"/>
      <c r="N39" s="1528"/>
      <c r="O39" s="1528"/>
      <c r="P39" s="1528"/>
      <c r="Q39" s="1528"/>
      <c r="R39" s="1528"/>
      <c r="S39" s="1528"/>
      <c r="T39" s="1819"/>
      <c r="U39" s="1509" t="s">
        <v>2943</v>
      </c>
      <c r="V39" s="1510"/>
      <c r="W39" s="1510"/>
      <c r="X39" s="1510"/>
      <c r="Y39" s="1510"/>
      <c r="Z39" s="1510"/>
      <c r="AA39" s="1510"/>
      <c r="AB39" s="1511"/>
      <c r="AC39" s="2"/>
    </row>
    <row r="40" spans="1:30" ht="63" customHeight="1">
      <c r="A40" s="2"/>
      <c r="B40" s="54"/>
      <c r="C40" s="2"/>
      <c r="D40" s="2"/>
      <c r="E40" s="2"/>
      <c r="F40" s="2"/>
      <c r="G40" s="2"/>
      <c r="H40" s="56"/>
      <c r="I40" s="1820"/>
      <c r="J40" s="1468"/>
      <c r="K40" s="1468"/>
      <c r="L40" s="1468"/>
      <c r="M40" s="1468"/>
      <c r="N40" s="1468"/>
      <c r="O40" s="1468"/>
      <c r="P40" s="1468"/>
      <c r="Q40" s="1468"/>
      <c r="R40" s="1468"/>
      <c r="S40" s="1468"/>
      <c r="T40" s="1821"/>
      <c r="U40" s="1811" t="s">
        <v>763</v>
      </c>
      <c r="V40" s="1812"/>
      <c r="W40" s="1812"/>
      <c r="X40" s="1812"/>
      <c r="Y40" s="1812"/>
      <c r="Z40" s="1812"/>
      <c r="AA40" s="1812"/>
      <c r="AB40" s="1813"/>
      <c r="AC40" s="2"/>
    </row>
    <row r="41" spans="1:30" ht="33" customHeight="1">
      <c r="A41" s="2"/>
      <c r="B41" s="52"/>
      <c r="C41" s="30"/>
      <c r="D41" s="30"/>
      <c r="E41" s="30"/>
      <c r="F41" s="30"/>
      <c r="G41" s="30"/>
      <c r="H41" s="53"/>
      <c r="I41" s="1822"/>
      <c r="J41" s="1494"/>
      <c r="K41" s="1494"/>
      <c r="L41" s="1494"/>
      <c r="M41" s="1494"/>
      <c r="N41" s="1494"/>
      <c r="O41" s="1494"/>
      <c r="P41" s="1494"/>
      <c r="Q41" s="1494"/>
      <c r="R41" s="1494"/>
      <c r="S41" s="1494"/>
      <c r="T41" s="1823"/>
      <c r="U41" s="1501" t="s">
        <v>2481</v>
      </c>
      <c r="V41" s="1502"/>
      <c r="W41" s="1502"/>
      <c r="X41" s="1502"/>
      <c r="Y41" s="1502"/>
      <c r="Z41" s="1502"/>
      <c r="AA41" s="1502"/>
      <c r="AB41" s="1503"/>
      <c r="AC41" s="2"/>
    </row>
    <row r="42" spans="1:30"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30" ht="15.75" customHeight="1">
      <c r="A43" s="2"/>
      <c r="B43" s="2"/>
      <c r="C43" s="2"/>
      <c r="D43" s="2"/>
      <c r="E43" s="114"/>
      <c r="F43" s="2"/>
      <c r="G43" s="2"/>
      <c r="H43" s="2"/>
      <c r="I43" s="2"/>
      <c r="J43" s="2"/>
      <c r="K43" s="2"/>
      <c r="L43" s="2"/>
      <c r="M43" s="2"/>
      <c r="N43" s="2"/>
      <c r="O43" s="2"/>
      <c r="P43" s="2"/>
      <c r="Q43" s="2"/>
      <c r="R43" s="2"/>
      <c r="S43" s="2"/>
      <c r="T43" s="2"/>
      <c r="U43" s="2"/>
      <c r="V43" s="2"/>
      <c r="W43" s="2"/>
      <c r="X43" s="2"/>
      <c r="Y43" s="2"/>
      <c r="Z43" s="2"/>
      <c r="AA43" s="2"/>
      <c r="AB43" s="2"/>
      <c r="AC43" s="2"/>
      <c r="AD43" s="2"/>
    </row>
    <row r="44" spans="1:30" ht="15.75" customHeight="1">
      <c r="A44" s="2"/>
      <c r="B44" s="2"/>
      <c r="C44" s="2"/>
      <c r="D44" s="2"/>
      <c r="E44" s="114"/>
      <c r="F44" s="114"/>
      <c r="G44" s="2"/>
      <c r="H44" s="2"/>
      <c r="I44" s="2"/>
      <c r="J44" s="2"/>
      <c r="K44" s="2"/>
      <c r="L44" s="2"/>
      <c r="M44" s="2"/>
      <c r="N44" s="2"/>
      <c r="O44" s="2"/>
      <c r="P44" s="2"/>
      <c r="Q44" s="2"/>
      <c r="R44" s="2"/>
      <c r="S44" s="2"/>
      <c r="T44" s="2"/>
      <c r="U44" s="2"/>
      <c r="V44" s="2"/>
      <c r="W44" s="2"/>
      <c r="X44" s="2"/>
      <c r="Y44" s="2"/>
      <c r="Z44" s="2"/>
      <c r="AA44" s="2"/>
    </row>
    <row r="45" spans="1:30" ht="6.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30" ht="15.75" customHeight="1">
      <c r="A46" s="1497" t="s">
        <v>438</v>
      </c>
      <c r="B46" s="1497"/>
      <c r="C46" s="1497"/>
      <c r="D46" s="1497"/>
      <c r="E46" s="1497"/>
      <c r="F46" s="1497"/>
      <c r="G46" s="1497"/>
      <c r="H46" s="1497"/>
      <c r="I46" s="1497"/>
      <c r="J46" s="1497"/>
      <c r="K46" s="1497"/>
      <c r="L46" s="1497"/>
      <c r="M46" s="1497"/>
      <c r="N46" s="1497"/>
      <c r="O46" s="1497"/>
      <c r="P46" s="1497"/>
      <c r="Q46" s="1497"/>
      <c r="R46" s="1497"/>
      <c r="S46" s="1497"/>
      <c r="T46" s="1497"/>
      <c r="U46" s="1497"/>
      <c r="V46" s="1497"/>
      <c r="W46" s="1497"/>
      <c r="X46" s="1497"/>
      <c r="Y46" s="1497"/>
      <c r="Z46" s="1497"/>
      <c r="AA46" s="1497"/>
    </row>
    <row r="47" spans="1:30" ht="15.7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row>
    <row r="48" spans="1:30" ht="15.75" customHeight="1">
      <c r="A48" s="6" t="s">
        <v>327</v>
      </c>
      <c r="B48" s="3" t="s">
        <v>744</v>
      </c>
      <c r="C48" s="3"/>
      <c r="D48" s="3"/>
      <c r="E48" s="3"/>
      <c r="F48" s="3"/>
      <c r="G48" s="3"/>
      <c r="J48" s="3"/>
      <c r="K48" s="3"/>
      <c r="L48" s="3"/>
      <c r="M48" s="3"/>
      <c r="N48" s="3"/>
      <c r="O48" s="3"/>
      <c r="P48" s="3"/>
      <c r="Q48" s="3"/>
      <c r="R48" s="3"/>
      <c r="S48" s="3"/>
      <c r="T48" s="3"/>
      <c r="U48" s="16"/>
      <c r="V48" s="16"/>
      <c r="W48" s="16"/>
      <c r="X48" s="16"/>
      <c r="Y48" s="16"/>
      <c r="Z48" s="16"/>
      <c r="AA48" s="16"/>
    </row>
    <row r="49" spans="1:27" ht="15.75" customHeight="1">
      <c r="A49" s="6"/>
      <c r="B49" s="3" t="s">
        <v>435</v>
      </c>
      <c r="C49" s="3"/>
      <c r="D49" s="3"/>
      <c r="E49" s="3"/>
      <c r="F49" s="3"/>
      <c r="G49" s="3" t="str">
        <f>IF(項目一覧!$C$21=0,"",項目一覧!$C$21&amp;"  ")&amp;IF(項目一覧!$C$5=0,"",項目一覧!$C$5)</f>
        <v xml:space="preserve">  </v>
      </c>
      <c r="J49" s="3"/>
      <c r="K49" s="3"/>
      <c r="L49" s="3"/>
      <c r="M49" s="3"/>
      <c r="N49" s="3"/>
      <c r="O49" s="3"/>
      <c r="P49" s="3"/>
      <c r="Q49" s="3"/>
      <c r="R49" s="3"/>
      <c r="S49" s="3"/>
      <c r="T49" s="3"/>
      <c r="U49" s="3"/>
      <c r="V49" s="3"/>
      <c r="W49" s="3"/>
      <c r="X49" s="3"/>
      <c r="Y49" s="3"/>
      <c r="Z49" s="3"/>
      <c r="AA49" s="3"/>
    </row>
    <row r="50" spans="1:27" ht="15.75" customHeight="1">
      <c r="A50" s="6"/>
      <c r="B50" s="3" t="s">
        <v>412</v>
      </c>
      <c r="C50" s="3"/>
      <c r="D50" s="3"/>
      <c r="E50" s="3"/>
      <c r="F50" s="3"/>
      <c r="G50" s="3" t="str">
        <f>IF(項目一覧!$C$183=0,"",項目一覧!$C$183&amp;"  ")&amp;IF(項目一覧!$C$4=0,"",項目一覧!$C$4)</f>
        <v xml:space="preserve">  </v>
      </c>
      <c r="J50" s="3"/>
      <c r="K50" s="3"/>
      <c r="L50" s="3"/>
      <c r="M50" s="3"/>
      <c r="N50" s="3"/>
      <c r="O50" s="3"/>
      <c r="P50" s="3"/>
      <c r="Q50" s="3"/>
      <c r="R50" s="3"/>
      <c r="S50" s="3"/>
      <c r="T50" s="3"/>
      <c r="U50" s="3"/>
      <c r="V50" s="3"/>
      <c r="W50" s="3"/>
      <c r="X50" s="3"/>
      <c r="Y50" s="3"/>
      <c r="Z50" s="3"/>
      <c r="AA50" s="3"/>
    </row>
    <row r="51" spans="1:27" ht="15.75" customHeight="1">
      <c r="A51" s="6"/>
      <c r="B51" s="3" t="s">
        <v>403</v>
      </c>
      <c r="C51" s="3"/>
      <c r="D51" s="3"/>
      <c r="E51" s="3"/>
      <c r="F51" s="3"/>
      <c r="G51" s="3" t="str">
        <f>IF(項目一覧!$C$6=0,"",項目一覧!$C$6)</f>
        <v/>
      </c>
      <c r="J51" s="3"/>
      <c r="K51" s="3"/>
      <c r="L51" s="3"/>
      <c r="M51" s="3"/>
      <c r="N51" s="3"/>
      <c r="O51" s="3"/>
      <c r="P51" s="3"/>
      <c r="Q51" s="3"/>
      <c r="R51" s="3"/>
      <c r="S51" s="3"/>
      <c r="T51" s="3"/>
      <c r="U51" s="3"/>
      <c r="V51" s="3"/>
      <c r="W51" s="3"/>
      <c r="X51" s="3"/>
      <c r="Y51" s="3"/>
      <c r="Z51" s="3"/>
      <c r="AA51" s="3"/>
    </row>
    <row r="52" spans="1:27" ht="15.75" customHeight="1">
      <c r="A52" s="6"/>
      <c r="B52" s="3" t="s">
        <v>434</v>
      </c>
      <c r="C52" s="3"/>
      <c r="D52" s="3"/>
      <c r="E52" s="3"/>
      <c r="F52" s="3"/>
      <c r="G52" s="3" t="str">
        <f>IF(項目一覧!$C$7=0,"",項目一覧!$C$7)</f>
        <v/>
      </c>
      <c r="J52" s="3"/>
      <c r="K52" s="3"/>
      <c r="L52" s="3"/>
      <c r="M52" s="3"/>
      <c r="N52" s="3"/>
      <c r="O52" s="3"/>
      <c r="P52" s="3"/>
      <c r="Q52" s="3"/>
      <c r="R52" s="3"/>
      <c r="S52" s="3"/>
      <c r="T52" s="3"/>
      <c r="U52" s="3"/>
      <c r="V52" s="3"/>
      <c r="W52" s="3"/>
      <c r="X52" s="3"/>
      <c r="Y52" s="3"/>
      <c r="Z52" s="3"/>
      <c r="AA52" s="3"/>
    </row>
    <row r="53" spans="1:27" ht="15.75" customHeight="1">
      <c r="A53" s="32"/>
      <c r="B53" s="15" t="s">
        <v>401</v>
      </c>
      <c r="C53" s="15"/>
      <c r="D53" s="15"/>
      <c r="E53" s="15"/>
      <c r="F53" s="15"/>
      <c r="G53" s="15" t="str">
        <f>IF(項目一覧!$C$8=0,"",項目一覧!$C$8)</f>
        <v/>
      </c>
      <c r="H53" s="28"/>
      <c r="I53" s="28"/>
      <c r="J53" s="15"/>
      <c r="K53" s="15"/>
      <c r="L53" s="15"/>
      <c r="M53" s="15"/>
      <c r="N53" s="15"/>
      <c r="O53" s="15"/>
      <c r="P53" s="15"/>
      <c r="Q53" s="15"/>
      <c r="R53" s="15"/>
      <c r="S53" s="15"/>
      <c r="T53" s="15"/>
      <c r="U53" s="15"/>
      <c r="V53" s="15"/>
      <c r="W53" s="15"/>
      <c r="X53" s="15"/>
      <c r="Y53" s="15"/>
      <c r="Z53" s="15"/>
      <c r="AA53" s="15"/>
    </row>
    <row r="54" spans="1:27" ht="15.75" customHeight="1">
      <c r="A54" s="6" t="s">
        <v>327</v>
      </c>
      <c r="B54" s="3" t="s">
        <v>433</v>
      </c>
      <c r="C54" s="3"/>
      <c r="D54" s="3"/>
      <c r="E54" s="3"/>
      <c r="F54" s="3"/>
      <c r="G54" s="46"/>
      <c r="J54" s="3"/>
      <c r="K54" s="3"/>
      <c r="L54" s="3"/>
      <c r="M54" s="3"/>
      <c r="N54" s="3"/>
      <c r="O54" s="3"/>
      <c r="P54" s="3"/>
      <c r="Q54" s="3"/>
      <c r="R54" s="3"/>
      <c r="S54" s="3"/>
      <c r="T54" s="3"/>
      <c r="U54" s="3"/>
      <c r="V54" s="3"/>
      <c r="W54" s="3"/>
      <c r="X54" s="3"/>
      <c r="Y54" s="3"/>
      <c r="Z54" s="3"/>
      <c r="AA54" s="3"/>
    </row>
    <row r="55" spans="1:27" ht="15.75" customHeight="1">
      <c r="A55" s="6"/>
      <c r="B55" s="3" t="s">
        <v>413</v>
      </c>
      <c r="C55" s="3"/>
      <c r="D55" s="3"/>
      <c r="E55" s="3"/>
      <c r="F55" s="3"/>
      <c r="G55" s="46" t="str">
        <f>IF(項目一覧!$C$9=0,"","("&amp;項目一覧!$C$9&amp;") 建築士  （"&amp;項目一覧!$C$10&amp;"）登録　第　 "&amp;項目一覧!$C$11&amp;"　号")</f>
        <v>() 建築士  （）登録　第　 　号</v>
      </c>
      <c r="J55" s="3"/>
      <c r="K55" s="3"/>
      <c r="L55" s="3"/>
      <c r="M55" s="3"/>
      <c r="N55" s="3"/>
      <c r="O55" s="3"/>
      <c r="P55" s="3"/>
      <c r="Q55" s="3"/>
      <c r="R55" s="3"/>
      <c r="S55" s="3"/>
      <c r="T55" s="3"/>
      <c r="U55" s="3"/>
      <c r="V55" s="3"/>
      <c r="W55" s="3"/>
      <c r="X55" s="3"/>
      <c r="Y55" s="3"/>
      <c r="Z55" s="3"/>
      <c r="AA55" s="3"/>
    </row>
    <row r="56" spans="1:27" ht="15.75" customHeight="1">
      <c r="A56" s="6"/>
      <c r="B56" s="3" t="s">
        <v>412</v>
      </c>
      <c r="C56" s="3"/>
      <c r="D56" s="3"/>
      <c r="E56" s="3"/>
      <c r="F56" s="3"/>
      <c r="G56" s="3" t="str">
        <f>IF(項目一覧!$C$12=0,"",項目一覧!$C$12)</f>
        <v/>
      </c>
      <c r="J56" s="3"/>
      <c r="K56" s="3"/>
      <c r="L56" s="3"/>
      <c r="M56" s="3"/>
      <c r="N56" s="3"/>
      <c r="O56" s="3"/>
      <c r="P56" s="3"/>
      <c r="Q56" s="3"/>
      <c r="R56" s="3"/>
      <c r="S56" s="3"/>
      <c r="T56" s="3"/>
      <c r="U56" s="3"/>
      <c r="V56" s="3"/>
      <c r="W56" s="3"/>
      <c r="X56" s="3"/>
      <c r="Y56" s="3"/>
      <c r="Z56" s="3"/>
      <c r="AA56" s="3"/>
    </row>
    <row r="57" spans="1:27" ht="15.75" customHeight="1">
      <c r="A57" s="6"/>
      <c r="B57" s="3" t="s">
        <v>411</v>
      </c>
      <c r="C57" s="3"/>
      <c r="D57" s="3"/>
      <c r="E57" s="3"/>
      <c r="F57" s="3"/>
      <c r="G57" s="46" t="str">
        <f>IF(項目一覧!$C$13=0,"","("&amp;項目一覧!$C$13&amp;") 建築士事務所  （"&amp;項目一覧!$C$14&amp;"）知事登録　第　 "&amp;項目一覧!$C$15&amp;"　号")</f>
        <v>() 建築士事務所  （）知事登録　第　 　号</v>
      </c>
      <c r="J57" s="3"/>
      <c r="K57" s="3"/>
      <c r="L57" s="3"/>
      <c r="M57" s="3"/>
      <c r="N57" s="3"/>
      <c r="O57" s="3"/>
      <c r="P57" s="3"/>
      <c r="Q57" s="3"/>
      <c r="R57" s="3"/>
      <c r="S57" s="3"/>
      <c r="T57" s="3"/>
      <c r="U57" s="3"/>
      <c r="V57" s="3"/>
      <c r="W57" s="3"/>
      <c r="X57" s="3"/>
      <c r="Y57" s="3"/>
      <c r="Z57" s="3"/>
      <c r="AA57" s="3"/>
    </row>
    <row r="58" spans="1:27" ht="15.75" customHeight="1">
      <c r="A58" s="6"/>
      <c r="B58" s="3"/>
      <c r="C58" s="3"/>
      <c r="D58" s="3"/>
      <c r="E58" s="3"/>
      <c r="F58" s="3"/>
      <c r="G58" s="3" t="str">
        <f>IF(項目一覧!$C$16=0,"",項目一覧!$C$16)</f>
        <v/>
      </c>
      <c r="J58" s="3"/>
      <c r="K58" s="3"/>
      <c r="L58" s="3"/>
      <c r="M58" s="3"/>
      <c r="N58" s="3"/>
      <c r="O58" s="3"/>
      <c r="P58" s="3"/>
      <c r="Q58" s="3"/>
      <c r="R58" s="3"/>
      <c r="S58" s="3"/>
      <c r="T58" s="3"/>
      <c r="U58" s="3"/>
      <c r="V58" s="3"/>
      <c r="W58" s="3"/>
      <c r="X58" s="3"/>
      <c r="Y58" s="3"/>
      <c r="Z58" s="3"/>
      <c r="AA58" s="3"/>
    </row>
    <row r="59" spans="1:27" ht="15.75" customHeight="1">
      <c r="A59" s="6"/>
      <c r="B59" s="3" t="s">
        <v>410</v>
      </c>
      <c r="C59" s="3"/>
      <c r="D59" s="3"/>
      <c r="E59" s="3"/>
      <c r="F59" s="3"/>
      <c r="G59" s="3" t="str">
        <f>IF(項目一覧!$C$17=0,"",項目一覧!$C$17)</f>
        <v/>
      </c>
      <c r="J59" s="3"/>
      <c r="K59" s="3"/>
      <c r="L59" s="3"/>
      <c r="M59" s="3"/>
      <c r="N59" s="3"/>
      <c r="O59" s="3"/>
      <c r="P59" s="3"/>
      <c r="Q59" s="3"/>
      <c r="R59" s="3"/>
      <c r="S59" s="3"/>
      <c r="T59" s="3"/>
      <c r="U59" s="3"/>
      <c r="V59" s="3"/>
      <c r="W59" s="3"/>
      <c r="X59" s="3"/>
      <c r="Y59" s="3"/>
      <c r="Z59" s="3"/>
      <c r="AA59" s="3"/>
    </row>
    <row r="60" spans="1:27" ht="15.75" customHeight="1">
      <c r="A60" s="6"/>
      <c r="B60" s="3" t="s">
        <v>409</v>
      </c>
      <c r="C60" s="3"/>
      <c r="D60" s="3"/>
      <c r="E60" s="3"/>
      <c r="F60" s="3"/>
      <c r="G60" s="3" t="str">
        <f>IF(項目一覧!$C$18=0,"",項目一覧!$C$18)</f>
        <v/>
      </c>
      <c r="J60" s="3"/>
      <c r="K60" s="3"/>
      <c r="L60" s="3"/>
      <c r="M60" s="3"/>
      <c r="N60" s="3"/>
      <c r="O60" s="3"/>
      <c r="P60" s="3"/>
      <c r="Q60" s="3"/>
      <c r="R60" s="3"/>
      <c r="S60" s="3"/>
      <c r="T60" s="3"/>
      <c r="U60" s="3"/>
      <c r="V60" s="3"/>
      <c r="W60" s="3"/>
      <c r="X60" s="3"/>
      <c r="Y60" s="3"/>
      <c r="Z60" s="3"/>
      <c r="AA60" s="3"/>
    </row>
    <row r="61" spans="1:27" ht="15.75" customHeight="1">
      <c r="A61" s="32"/>
      <c r="B61" s="15" t="s">
        <v>408</v>
      </c>
      <c r="C61" s="15"/>
      <c r="D61" s="15"/>
      <c r="E61" s="15"/>
      <c r="F61" s="15"/>
      <c r="G61" s="15" t="str">
        <f>IF(項目一覧!$C$19=0,"",項目一覧!$C$19)</f>
        <v/>
      </c>
      <c r="H61" s="28"/>
      <c r="I61" s="28"/>
      <c r="J61" s="15"/>
      <c r="K61" s="15"/>
      <c r="L61" s="15"/>
      <c r="M61" s="15"/>
      <c r="N61" s="15"/>
      <c r="O61" s="15"/>
      <c r="P61" s="15"/>
      <c r="Q61" s="15"/>
      <c r="R61" s="15"/>
      <c r="S61" s="15"/>
      <c r="T61" s="15"/>
      <c r="U61" s="15"/>
      <c r="V61" s="15"/>
      <c r="W61" s="15"/>
      <c r="X61" s="15"/>
      <c r="Y61" s="15"/>
      <c r="Z61" s="15"/>
      <c r="AA61" s="15"/>
    </row>
    <row r="62" spans="1:27" ht="15.75" customHeight="1">
      <c r="A62" s="6" t="s">
        <v>327</v>
      </c>
      <c r="B62" s="3" t="s">
        <v>432</v>
      </c>
      <c r="C62" s="3"/>
      <c r="D62" s="3"/>
      <c r="E62" s="3"/>
      <c r="F62" s="3"/>
      <c r="G62" s="3"/>
      <c r="J62" s="3"/>
      <c r="K62" s="3"/>
      <c r="L62" s="3"/>
      <c r="M62" s="3"/>
      <c r="N62" s="3"/>
      <c r="O62" s="3"/>
      <c r="P62" s="3"/>
      <c r="Q62" s="3"/>
      <c r="R62" s="3"/>
      <c r="S62" s="3"/>
      <c r="T62" s="3"/>
      <c r="U62" s="3"/>
      <c r="V62" s="3"/>
      <c r="W62" s="3"/>
      <c r="X62" s="3"/>
      <c r="Y62" s="3"/>
      <c r="Z62" s="3"/>
      <c r="AA62" s="3"/>
    </row>
    <row r="63" spans="1:27" ht="18" customHeight="1">
      <c r="A63" s="6"/>
      <c r="B63" s="3" t="s">
        <v>431</v>
      </c>
      <c r="C63" s="3"/>
      <c r="D63" s="3"/>
      <c r="E63" s="3"/>
      <c r="F63" s="3"/>
      <c r="G63" s="3"/>
      <c r="H63" s="3"/>
      <c r="I63" s="3"/>
      <c r="J63" s="3"/>
      <c r="K63" s="3"/>
      <c r="L63" s="3"/>
      <c r="M63" s="3"/>
      <c r="N63" s="3"/>
      <c r="O63" s="3"/>
      <c r="P63" s="3"/>
      <c r="Q63" s="3"/>
      <c r="R63" s="3"/>
      <c r="S63" s="3"/>
      <c r="T63" s="3"/>
      <c r="U63" s="3"/>
      <c r="V63" s="3"/>
      <c r="W63" s="3"/>
      <c r="X63" s="3"/>
      <c r="Y63" s="3"/>
      <c r="Z63" s="3"/>
      <c r="AA63" s="3"/>
    </row>
    <row r="64" spans="1:27" ht="15.75" customHeight="1">
      <c r="A64" s="6"/>
      <c r="B64" s="3" t="s">
        <v>413</v>
      </c>
      <c r="C64" s="3"/>
      <c r="D64" s="3"/>
      <c r="E64" s="3"/>
      <c r="F64" s="3"/>
      <c r="G64" s="46" t="str">
        <f>IF(項目一覧!$C$22=0,"","("&amp;項目一覧!$C$22&amp;") 建築士  （"&amp;項目一覧!$C$23&amp;"）登録　第　 "&amp;項目一覧!$C$24&amp;"　号")</f>
        <v>() 建築士  （）登録　第　 　号</v>
      </c>
      <c r="J64" s="3"/>
      <c r="K64" s="3"/>
      <c r="L64" s="3"/>
      <c r="M64" s="3"/>
      <c r="N64" s="3"/>
      <c r="O64" s="3"/>
      <c r="P64" s="3"/>
      <c r="Q64" s="3"/>
      <c r="R64" s="3"/>
      <c r="S64" s="3"/>
      <c r="T64" s="3"/>
      <c r="U64" s="3"/>
      <c r="V64" s="3"/>
      <c r="W64" s="3"/>
      <c r="X64" s="3"/>
      <c r="Y64" s="3"/>
      <c r="Z64" s="3"/>
      <c r="AA64" s="3"/>
    </row>
    <row r="65" spans="1:28" ht="15.75" customHeight="1">
      <c r="A65" s="6"/>
      <c r="B65" s="3" t="s">
        <v>412</v>
      </c>
      <c r="C65" s="3"/>
      <c r="D65" s="3"/>
      <c r="E65" s="3"/>
      <c r="F65" s="3"/>
      <c r="G65" s="3" t="str">
        <f>IF(項目一覧!$C$25=0,"",項目一覧!$C$25)</f>
        <v/>
      </c>
      <c r="J65" s="3"/>
      <c r="K65" s="3"/>
      <c r="L65" s="3"/>
      <c r="M65" s="3"/>
      <c r="N65" s="3"/>
      <c r="O65" s="3"/>
      <c r="P65" s="3"/>
      <c r="Q65" s="3"/>
      <c r="R65" s="3"/>
      <c r="S65" s="3"/>
      <c r="T65" s="3"/>
      <c r="U65" s="3"/>
      <c r="V65" s="3"/>
      <c r="W65" s="3"/>
      <c r="X65" s="3"/>
      <c r="Y65" s="3"/>
      <c r="Z65" s="3"/>
      <c r="AA65" s="3"/>
    </row>
    <row r="66" spans="1:28" ht="15.75" customHeight="1">
      <c r="A66" s="7"/>
      <c r="B66" s="3" t="s">
        <v>411</v>
      </c>
      <c r="C66" s="3"/>
      <c r="D66" s="3"/>
      <c r="E66" s="3"/>
      <c r="F66" s="3"/>
      <c r="G66" s="187" t="str">
        <f>IF(項目一覧!$C$27=0,"","("&amp;項目一覧!$C$27&amp;") 建築士事務所  （"&amp;項目一覧!$C$28&amp;"）知事登録　第　 "&amp;項目一覧!$C$29&amp;"　号")</f>
        <v>() 建築士事務所  （）知事登録　第　 　号</v>
      </c>
    </row>
    <row r="67" spans="1:28" ht="15.75" customHeight="1">
      <c r="A67" s="7"/>
      <c r="B67" s="3"/>
      <c r="C67" s="3"/>
      <c r="D67" s="3"/>
      <c r="E67" s="3"/>
      <c r="F67" s="3"/>
      <c r="G67" s="3" t="str">
        <f>IF(項目一覧!$C$30=0,"",項目一覧!$C$30)</f>
        <v/>
      </c>
      <c r="J67" s="3"/>
      <c r="K67" s="3"/>
      <c r="L67" s="3"/>
      <c r="M67" s="3"/>
      <c r="N67" s="3"/>
      <c r="O67" s="3"/>
      <c r="P67" s="3"/>
      <c r="Q67" s="3"/>
      <c r="R67" s="3"/>
      <c r="S67" s="3"/>
      <c r="T67" s="3"/>
      <c r="U67" s="3"/>
      <c r="V67" s="3"/>
      <c r="W67" s="3"/>
      <c r="X67" s="3"/>
      <c r="Y67" s="3"/>
      <c r="Z67" s="3"/>
      <c r="AA67" s="3"/>
    </row>
    <row r="68" spans="1:28" ht="15.75" customHeight="1">
      <c r="A68" s="7"/>
      <c r="B68" s="3" t="s">
        <v>410</v>
      </c>
      <c r="C68" s="3"/>
      <c r="D68" s="3"/>
      <c r="E68" s="3"/>
      <c r="F68" s="3"/>
      <c r="G68" s="3" t="str">
        <f>IF(項目一覧!$C$31=0,"",項目一覧!$C$31)</f>
        <v/>
      </c>
      <c r="J68" s="3"/>
      <c r="K68" s="3"/>
      <c r="L68" s="3"/>
      <c r="M68" s="3"/>
      <c r="N68" s="3"/>
      <c r="O68" s="3"/>
      <c r="P68" s="3"/>
      <c r="Q68" s="3"/>
      <c r="R68" s="3"/>
      <c r="S68" s="3"/>
      <c r="T68" s="3"/>
      <c r="U68" s="3"/>
      <c r="V68" s="3"/>
      <c r="W68" s="3"/>
      <c r="X68" s="3"/>
      <c r="Y68" s="3"/>
      <c r="Z68" s="3"/>
      <c r="AA68" s="3"/>
    </row>
    <row r="69" spans="1:28" ht="15.75" customHeight="1">
      <c r="A69" s="7"/>
      <c r="B69" s="3" t="s">
        <v>409</v>
      </c>
      <c r="C69" s="3"/>
      <c r="D69" s="3"/>
      <c r="E69" s="3"/>
      <c r="F69" s="3"/>
      <c r="G69" s="3" t="str">
        <f>IF(項目一覧!$C$32=0,"",項目一覧!$C$32)</f>
        <v/>
      </c>
      <c r="J69" s="3"/>
      <c r="K69" s="3"/>
      <c r="L69" s="3"/>
      <c r="M69" s="3"/>
      <c r="N69" s="3"/>
      <c r="O69" s="3"/>
      <c r="P69" s="3"/>
      <c r="Q69" s="3"/>
      <c r="R69" s="3"/>
      <c r="S69" s="3"/>
      <c r="T69" s="3"/>
      <c r="U69" s="3"/>
      <c r="V69" s="3"/>
      <c r="W69" s="3"/>
      <c r="X69" s="3"/>
      <c r="Y69" s="3"/>
      <c r="Z69" s="3"/>
      <c r="AA69" s="3"/>
    </row>
    <row r="70" spans="1:28" ht="15.75" customHeight="1">
      <c r="A70" s="7"/>
      <c r="B70" s="3" t="s">
        <v>408</v>
      </c>
      <c r="C70" s="3"/>
      <c r="D70" s="3"/>
      <c r="E70" s="3"/>
      <c r="F70" s="3"/>
      <c r="G70" s="3" t="str">
        <f>IF(項目一覧!$C$33=0,"",項目一覧!$C$33)</f>
        <v/>
      </c>
      <c r="J70" s="3"/>
      <c r="K70" s="3"/>
      <c r="L70" s="3"/>
      <c r="M70" s="3"/>
      <c r="N70" s="3"/>
      <c r="O70" s="3"/>
      <c r="P70" s="3"/>
      <c r="Q70" s="3"/>
      <c r="R70" s="3"/>
      <c r="S70" s="3"/>
      <c r="T70" s="3"/>
      <c r="U70" s="3"/>
      <c r="V70" s="3"/>
      <c r="W70" s="3"/>
      <c r="X70" s="3"/>
      <c r="Y70" s="3"/>
      <c r="Z70" s="3"/>
      <c r="AA70" s="3"/>
    </row>
    <row r="71" spans="1:28" ht="18" customHeight="1">
      <c r="A71" s="7"/>
      <c r="B71" s="34" t="s">
        <v>743</v>
      </c>
      <c r="C71" s="3"/>
      <c r="D71" s="3"/>
      <c r="E71" s="3"/>
      <c r="F71" s="3"/>
      <c r="G71" s="1491" t="str">
        <f>IF(項目一覧!$C$35=0,"",項目一覧!$C$35)</f>
        <v/>
      </c>
      <c r="H71" s="1491"/>
      <c r="I71" s="1491"/>
      <c r="J71" s="1491"/>
      <c r="K71" s="1491"/>
      <c r="L71" s="1491"/>
      <c r="M71" s="1491"/>
      <c r="N71" s="1491"/>
      <c r="O71" s="1491"/>
      <c r="P71" s="1491"/>
      <c r="Q71" s="1491"/>
      <c r="R71" s="1491"/>
      <c r="S71" s="1491"/>
      <c r="T71" s="1491"/>
      <c r="U71" s="1491"/>
      <c r="V71" s="1491"/>
      <c r="W71" s="1491"/>
      <c r="X71" s="1491"/>
      <c r="Y71" s="1491"/>
      <c r="Z71" s="1491"/>
      <c r="AA71" s="1491"/>
      <c r="AB71" s="1491"/>
    </row>
    <row r="72" spans="1:28" ht="12.75" customHeight="1">
      <c r="A72" s="7"/>
      <c r="B72" s="34"/>
      <c r="C72" s="3"/>
      <c r="D72" s="3"/>
      <c r="E72" s="3"/>
      <c r="F72" s="3"/>
      <c r="G72" s="1491"/>
      <c r="H72" s="1491"/>
      <c r="I72" s="1491"/>
      <c r="J72" s="1491"/>
      <c r="K72" s="1491"/>
      <c r="L72" s="1491"/>
      <c r="M72" s="1491"/>
      <c r="N72" s="1491"/>
      <c r="O72" s="1491"/>
      <c r="P72" s="1491"/>
      <c r="Q72" s="1491"/>
      <c r="R72" s="1491"/>
      <c r="S72" s="1491"/>
      <c r="T72" s="1491"/>
      <c r="U72" s="1491"/>
      <c r="V72" s="1491"/>
      <c r="W72" s="1491"/>
      <c r="X72" s="1491"/>
      <c r="Y72" s="1491"/>
      <c r="Z72" s="1491"/>
      <c r="AA72" s="1491"/>
      <c r="AB72" s="1491"/>
    </row>
    <row r="73" spans="1:28" ht="15" customHeight="1">
      <c r="A73" s="6"/>
      <c r="B73" s="3" t="s">
        <v>430</v>
      </c>
      <c r="C73" s="3"/>
      <c r="D73" s="3"/>
      <c r="E73" s="3"/>
      <c r="F73" s="3"/>
      <c r="G73" s="3"/>
      <c r="H73" s="3"/>
      <c r="I73" s="3"/>
      <c r="J73" s="3"/>
      <c r="K73" s="3"/>
      <c r="L73" s="3"/>
      <c r="M73" s="3"/>
      <c r="N73" s="3"/>
      <c r="O73" s="3"/>
      <c r="P73" s="3"/>
      <c r="Q73" s="3"/>
      <c r="R73" s="3"/>
      <c r="S73" s="3"/>
      <c r="T73" s="3"/>
      <c r="U73" s="3"/>
      <c r="V73" s="3"/>
      <c r="W73" s="3"/>
      <c r="X73" s="3"/>
      <c r="Y73" s="3"/>
      <c r="Z73" s="3"/>
      <c r="AA73" s="3"/>
    </row>
    <row r="74" spans="1:28" ht="18" customHeight="1">
      <c r="A74" s="6"/>
      <c r="B74" s="3" t="s">
        <v>413</v>
      </c>
      <c r="C74" s="3"/>
      <c r="D74" s="3"/>
      <c r="E74" s="3"/>
      <c r="F74" s="3"/>
      <c r="G74" s="46" t="str">
        <f>IF(項目一覧!$C$189=0,"","("&amp;項目一覧!$C$189&amp;") 建築士  （"&amp;項目一覧!$C$190&amp;"）登録　第　 "&amp;項目一覧!$C$191&amp;"　号")</f>
        <v>() 建築士  （）登録　第　 　号</v>
      </c>
      <c r="J74" s="3"/>
      <c r="K74" s="3"/>
      <c r="L74" s="3"/>
      <c r="M74" s="3"/>
      <c r="N74" s="3"/>
      <c r="O74" s="3"/>
      <c r="P74" s="3"/>
      <c r="Q74" s="3"/>
      <c r="R74" s="3"/>
      <c r="S74" s="3"/>
      <c r="T74" s="3"/>
      <c r="U74" s="3"/>
      <c r="V74" s="3"/>
      <c r="W74" s="3"/>
      <c r="X74" s="3"/>
      <c r="Y74" s="3"/>
      <c r="Z74" s="3"/>
      <c r="AA74" s="3"/>
    </row>
    <row r="75" spans="1:28" ht="18" customHeight="1">
      <c r="A75" s="6"/>
      <c r="B75" s="3" t="s">
        <v>412</v>
      </c>
      <c r="C75" s="3"/>
      <c r="D75" s="3"/>
      <c r="E75" s="3"/>
      <c r="F75" s="3"/>
      <c r="G75" s="3" t="str">
        <f>IF(項目一覧!$C$192=0,"",項目一覧!$C$192)</f>
        <v/>
      </c>
      <c r="J75" s="3"/>
      <c r="K75" s="3"/>
      <c r="L75" s="3"/>
      <c r="M75" s="3"/>
      <c r="N75" s="3"/>
      <c r="O75" s="3"/>
      <c r="P75" s="3"/>
      <c r="Q75" s="3"/>
      <c r="R75" s="3"/>
      <c r="S75" s="3"/>
      <c r="T75" s="3"/>
      <c r="U75" s="3"/>
      <c r="V75" s="3"/>
      <c r="W75" s="3"/>
      <c r="X75" s="3"/>
      <c r="Y75" s="3"/>
      <c r="Z75" s="3"/>
      <c r="AA75" s="3"/>
    </row>
    <row r="76" spans="1:28" ht="18" customHeight="1">
      <c r="A76" s="7"/>
      <c r="B76" s="3" t="s">
        <v>411</v>
      </c>
      <c r="C76" s="3"/>
      <c r="D76" s="3"/>
      <c r="E76" s="3"/>
      <c r="F76" s="3"/>
      <c r="G76" s="3" t="str">
        <f>IF(項目一覧!$C$194=0,"","("&amp;項目一覧!$C$194&amp;") 建築士事務所  （"&amp;項目一覧!$C$195&amp;"）知事登録　第　 "&amp;項目一覧!$C$196&amp;"　号")</f>
        <v>() 建築士事務所  （）知事登録　第　 　号</v>
      </c>
      <c r="H76" s="187"/>
    </row>
    <row r="77" spans="1:28" ht="18" customHeight="1">
      <c r="A77" s="7"/>
      <c r="B77" s="3"/>
      <c r="C77" s="3"/>
      <c r="D77" s="3"/>
      <c r="E77" s="3"/>
      <c r="F77" s="3"/>
      <c r="G77" s="3" t="str">
        <f>IF(項目一覧!$C$197=0,"",項目一覧!$C$197)</f>
        <v/>
      </c>
      <c r="J77" s="3"/>
      <c r="K77" s="3"/>
      <c r="L77" s="3"/>
      <c r="M77" s="3"/>
      <c r="N77" s="3"/>
      <c r="O77" s="3"/>
      <c r="P77" s="3"/>
      <c r="Q77" s="3"/>
      <c r="R77" s="3"/>
      <c r="S77" s="3"/>
      <c r="T77" s="3"/>
      <c r="U77" s="3"/>
      <c r="V77" s="3"/>
      <c r="W77" s="3"/>
      <c r="X77" s="3"/>
      <c r="Y77" s="3"/>
      <c r="Z77" s="3"/>
      <c r="AA77" s="3"/>
    </row>
    <row r="78" spans="1:28" ht="18" customHeight="1">
      <c r="A78" s="7"/>
      <c r="B78" s="3" t="s">
        <v>410</v>
      </c>
      <c r="C78" s="3"/>
      <c r="D78" s="3"/>
      <c r="E78" s="3"/>
      <c r="F78" s="3"/>
      <c r="G78" s="3" t="str">
        <f>IF(項目一覧!$C$198=0,"",項目一覧!$C$198)</f>
        <v/>
      </c>
      <c r="J78" s="3"/>
      <c r="K78" s="3"/>
      <c r="L78" s="3"/>
      <c r="M78" s="3"/>
      <c r="N78" s="3"/>
      <c r="O78" s="3"/>
      <c r="P78" s="3"/>
      <c r="Q78" s="3"/>
      <c r="R78" s="3"/>
      <c r="S78" s="3"/>
      <c r="T78" s="3"/>
      <c r="U78" s="3"/>
      <c r="V78" s="3"/>
      <c r="W78" s="3"/>
      <c r="X78" s="3"/>
      <c r="Y78" s="3"/>
      <c r="Z78" s="3"/>
      <c r="AA78" s="3"/>
    </row>
    <row r="79" spans="1:28" ht="18" customHeight="1">
      <c r="A79" s="7"/>
      <c r="B79" s="3" t="s">
        <v>409</v>
      </c>
      <c r="C79" s="3"/>
      <c r="D79" s="3"/>
      <c r="E79" s="3"/>
      <c r="F79" s="3"/>
      <c r="G79" s="1797" t="str">
        <f>IF(項目一覧!$C$199=0,"",項目一覧!$C$199)</f>
        <v/>
      </c>
      <c r="H79" s="1798"/>
      <c r="I79" s="1798"/>
      <c r="J79" s="1798"/>
      <c r="K79" s="1798"/>
      <c r="L79" s="1798"/>
      <c r="M79" s="1798"/>
      <c r="N79" s="1798"/>
      <c r="O79" s="1798"/>
      <c r="P79" s="1798"/>
      <c r="Q79" s="1798"/>
      <c r="R79" s="1798"/>
      <c r="S79" s="1798"/>
      <c r="T79" s="1798"/>
      <c r="U79" s="1798"/>
      <c r="V79" s="1798"/>
      <c r="W79" s="1798"/>
      <c r="X79" s="1798"/>
      <c r="Y79" s="1798"/>
      <c r="Z79" s="1798"/>
      <c r="AA79" s="1798"/>
      <c r="AB79" s="1798"/>
    </row>
    <row r="80" spans="1:28" ht="18" customHeight="1">
      <c r="A80" s="7"/>
      <c r="B80" s="3" t="s">
        <v>408</v>
      </c>
      <c r="C80" s="3"/>
      <c r="D80" s="3"/>
      <c r="E80" s="3"/>
      <c r="F80" s="3"/>
      <c r="G80" s="3" t="str">
        <f>IF(項目一覧!$C$200=0,"",項目一覧!$C$200)</f>
        <v/>
      </c>
      <c r="J80" s="3"/>
      <c r="K80" s="3"/>
      <c r="L80" s="3"/>
      <c r="M80" s="3"/>
      <c r="N80" s="3"/>
      <c r="O80" s="3"/>
      <c r="P80" s="3"/>
      <c r="Q80" s="3"/>
      <c r="R80" s="3"/>
      <c r="S80" s="3"/>
      <c r="T80" s="3"/>
      <c r="U80" s="3"/>
      <c r="V80" s="3"/>
      <c r="W80" s="3"/>
      <c r="X80" s="3"/>
      <c r="Y80" s="3"/>
      <c r="Z80" s="3"/>
      <c r="AA80" s="3"/>
    </row>
    <row r="81" spans="1:34" ht="18" customHeight="1">
      <c r="A81" s="7"/>
      <c r="B81" s="34" t="s">
        <v>762</v>
      </c>
      <c r="C81" s="3"/>
      <c r="D81" s="3"/>
      <c r="E81" s="3"/>
      <c r="F81" s="3"/>
      <c r="G81" s="1491" t="str">
        <f>IF(項目一覧!$C$202=0,"",項目一覧!$C$202)</f>
        <v/>
      </c>
      <c r="H81" s="1491"/>
      <c r="I81" s="1491"/>
      <c r="J81" s="1491"/>
      <c r="K81" s="1491"/>
      <c r="L81" s="1491"/>
      <c r="M81" s="1491"/>
      <c r="N81" s="1491"/>
      <c r="O81" s="1491"/>
      <c r="P81" s="1491"/>
      <c r="Q81" s="1491"/>
      <c r="R81" s="1491"/>
      <c r="S81" s="1491"/>
      <c r="T81" s="1491"/>
      <c r="U81" s="1491"/>
      <c r="V81" s="1491"/>
      <c r="W81" s="1491"/>
      <c r="X81" s="1491"/>
      <c r="Y81" s="1491"/>
      <c r="Z81" s="1491"/>
      <c r="AA81" s="1491"/>
      <c r="AB81" s="1491"/>
    </row>
    <row r="82" spans="1:34" ht="9" customHeight="1">
      <c r="A82" s="6"/>
      <c r="B82" s="3"/>
      <c r="C82" s="3"/>
      <c r="D82" s="3"/>
      <c r="E82" s="3"/>
      <c r="F82" s="3"/>
      <c r="G82" s="1491"/>
      <c r="H82" s="1491"/>
      <c r="I82" s="1491"/>
      <c r="J82" s="1491"/>
      <c r="K82" s="1491"/>
      <c r="L82" s="1491"/>
      <c r="M82" s="1491"/>
      <c r="N82" s="1491"/>
      <c r="O82" s="1491"/>
      <c r="P82" s="1491"/>
      <c r="Q82" s="1491"/>
      <c r="R82" s="1491"/>
      <c r="S82" s="1491"/>
      <c r="T82" s="1491"/>
      <c r="U82" s="1491"/>
      <c r="V82" s="1491"/>
      <c r="W82" s="1491"/>
      <c r="X82" s="1491"/>
      <c r="Y82" s="1491"/>
      <c r="Z82" s="1491"/>
      <c r="AA82" s="1491"/>
      <c r="AB82" s="1491"/>
    </row>
    <row r="83" spans="1:34" ht="18" customHeight="1">
      <c r="A83" s="6"/>
      <c r="B83" s="3" t="s">
        <v>413</v>
      </c>
      <c r="C83" s="3"/>
      <c r="D83" s="3"/>
      <c r="E83" s="3"/>
      <c r="F83" s="3"/>
      <c r="G83" s="46" t="str">
        <f>IF(項目一覧!$C$203=0,"","("&amp;項目一覧!$C$203&amp;") 建築士  （"&amp;項目一覧!$C$204&amp;"）登録　第　 "&amp;項目一覧!$C$205&amp;"　号")</f>
        <v>() 建築士  （）登録　第　 　号</v>
      </c>
      <c r="J83" s="3"/>
      <c r="K83" s="3"/>
      <c r="L83" s="3"/>
      <c r="M83" s="3"/>
      <c r="N83" s="3"/>
      <c r="O83" s="3"/>
      <c r="P83" s="3"/>
      <c r="Q83" s="3"/>
      <c r="R83" s="3"/>
      <c r="S83" s="3"/>
      <c r="T83" s="3"/>
      <c r="U83" s="3"/>
      <c r="V83" s="3"/>
      <c r="W83" s="3"/>
      <c r="X83" s="3"/>
      <c r="Y83" s="3"/>
      <c r="Z83" s="3"/>
      <c r="AA83" s="3"/>
    </row>
    <row r="84" spans="1:34" ht="18" customHeight="1">
      <c r="A84" s="6"/>
      <c r="B84" s="3" t="s">
        <v>412</v>
      </c>
      <c r="C84" s="3"/>
      <c r="D84" s="3"/>
      <c r="E84" s="3"/>
      <c r="F84" s="3"/>
      <c r="G84" s="3" t="str">
        <f>IF(項目一覧!$C$206=0,"",項目一覧!$C$206)</f>
        <v/>
      </c>
      <c r="J84" s="3"/>
      <c r="K84" s="3"/>
      <c r="L84" s="3"/>
      <c r="M84" s="3"/>
      <c r="N84" s="3"/>
      <c r="O84" s="3"/>
      <c r="P84" s="3"/>
      <c r="Q84" s="3"/>
      <c r="R84" s="3"/>
      <c r="S84" s="3"/>
      <c r="T84" s="3"/>
      <c r="U84" s="3"/>
      <c r="V84" s="3"/>
      <c r="W84" s="3"/>
      <c r="X84" s="3"/>
      <c r="Y84" s="3"/>
      <c r="Z84" s="3"/>
      <c r="AA84" s="3"/>
    </row>
    <row r="85" spans="1:34" ht="18" customHeight="1">
      <c r="A85" s="7"/>
      <c r="B85" s="3" t="s">
        <v>411</v>
      </c>
      <c r="C85" s="3"/>
      <c r="D85" s="3"/>
      <c r="E85" s="3"/>
      <c r="F85" s="3"/>
      <c r="G85" s="187" t="str">
        <f>IF(項目一覧!$C$208=0,"","("&amp;項目一覧!$C$208&amp;") 建築士事務所  （"&amp;項目一覧!$C$209&amp;"）知事登録　第　 "&amp;項目一覧!$C$210&amp;"　号")</f>
        <v>() 建築士事務所  （）知事登録　第　 　号</v>
      </c>
    </row>
    <row r="86" spans="1:34" ht="18" customHeight="1">
      <c r="A86" s="7"/>
      <c r="B86" s="3"/>
      <c r="C86" s="3"/>
      <c r="D86" s="3"/>
      <c r="E86" s="3"/>
      <c r="F86" s="3"/>
      <c r="G86" s="3" t="str">
        <f>IF(項目一覧!$C$211=0,"",項目一覧!$C$211)</f>
        <v/>
      </c>
      <c r="J86" s="3"/>
      <c r="K86" s="3"/>
      <c r="L86" s="3"/>
      <c r="M86" s="3"/>
      <c r="N86" s="3"/>
      <c r="O86" s="3"/>
      <c r="P86" s="3"/>
      <c r="Q86" s="3"/>
      <c r="R86" s="3"/>
      <c r="S86" s="3"/>
      <c r="T86" s="3"/>
      <c r="U86" s="3"/>
      <c r="V86" s="3"/>
      <c r="W86" s="3"/>
      <c r="X86" s="3"/>
      <c r="Y86" s="3"/>
      <c r="Z86" s="3"/>
      <c r="AA86" s="3"/>
    </row>
    <row r="87" spans="1:34" ht="18" customHeight="1">
      <c r="A87" s="7"/>
      <c r="B87" s="3" t="s">
        <v>410</v>
      </c>
      <c r="C87" s="3"/>
      <c r="D87" s="3"/>
      <c r="E87" s="3"/>
      <c r="F87" s="3"/>
      <c r="G87" s="3" t="str">
        <f>IF(項目一覧!$C$212=0,"",項目一覧!$C$212)</f>
        <v/>
      </c>
      <c r="J87" s="3"/>
      <c r="K87" s="3"/>
      <c r="L87" s="3"/>
      <c r="M87" s="3"/>
      <c r="N87" s="3"/>
      <c r="O87" s="3"/>
      <c r="P87" s="3"/>
      <c r="Q87" s="3"/>
      <c r="R87" s="3"/>
      <c r="S87" s="3"/>
      <c r="T87" s="3"/>
      <c r="U87" s="3"/>
      <c r="V87" s="3"/>
      <c r="W87" s="3"/>
      <c r="X87" s="3"/>
      <c r="Y87" s="3"/>
      <c r="Z87" s="3"/>
      <c r="AA87" s="3"/>
    </row>
    <row r="88" spans="1:34" ht="18" customHeight="1">
      <c r="A88" s="7"/>
      <c r="B88" s="3" t="s">
        <v>409</v>
      </c>
      <c r="C88" s="3"/>
      <c r="D88" s="3"/>
      <c r="E88" s="3"/>
      <c r="F88" s="3"/>
      <c r="G88" s="1797" t="str">
        <f>IF(項目一覧!$C$213=0,"",項目一覧!$C$213)</f>
        <v/>
      </c>
      <c r="H88" s="1798"/>
      <c r="I88" s="1798"/>
      <c r="J88" s="1798"/>
      <c r="K88" s="1798"/>
      <c r="L88" s="1798"/>
      <c r="M88" s="1798"/>
      <c r="N88" s="1798"/>
      <c r="O88" s="1798"/>
      <c r="P88" s="1798"/>
      <c r="Q88" s="1798"/>
      <c r="R88" s="1798"/>
      <c r="S88" s="1798"/>
      <c r="T88" s="1798"/>
      <c r="U88" s="1798"/>
      <c r="V88" s="1798"/>
      <c r="W88" s="1798"/>
      <c r="X88" s="1798"/>
      <c r="Y88" s="1798"/>
      <c r="Z88" s="1798"/>
      <c r="AA88" s="1798"/>
      <c r="AB88" s="1798"/>
    </row>
    <row r="89" spans="1:34" ht="18" customHeight="1">
      <c r="A89" s="7"/>
      <c r="B89" s="3" t="s">
        <v>408</v>
      </c>
      <c r="C89" s="3"/>
      <c r="D89" s="3"/>
      <c r="E89" s="3"/>
      <c r="F89" s="3"/>
      <c r="G89" s="3" t="str">
        <f>IF(項目一覧!$C$214=0,"",項目一覧!$C$214)</f>
        <v/>
      </c>
      <c r="J89" s="3"/>
      <c r="K89" s="3"/>
      <c r="L89" s="3"/>
      <c r="M89" s="3"/>
      <c r="N89" s="3"/>
      <c r="O89" s="3"/>
      <c r="P89" s="3"/>
      <c r="Q89" s="3"/>
      <c r="R89" s="3"/>
      <c r="S89" s="3"/>
      <c r="T89" s="3"/>
      <c r="U89" s="3"/>
      <c r="V89" s="3"/>
      <c r="W89" s="3"/>
      <c r="X89" s="3"/>
      <c r="Y89" s="3"/>
      <c r="Z89" s="3"/>
      <c r="AA89" s="3"/>
    </row>
    <row r="90" spans="1:34" ht="18" customHeight="1">
      <c r="A90" s="7"/>
      <c r="B90" s="34" t="s">
        <v>762</v>
      </c>
      <c r="C90" s="3"/>
      <c r="D90" s="3"/>
      <c r="E90" s="3"/>
      <c r="F90" s="3"/>
      <c r="G90" s="1491" t="str">
        <f>IF(項目一覧!$C$216=0,"",項目一覧!$C$216)</f>
        <v/>
      </c>
      <c r="H90" s="1491"/>
      <c r="I90" s="1491"/>
      <c r="J90" s="1491"/>
      <c r="K90" s="1491"/>
      <c r="L90" s="1491"/>
      <c r="M90" s="1491"/>
      <c r="N90" s="1491"/>
      <c r="O90" s="1491"/>
      <c r="P90" s="1491"/>
      <c r="Q90" s="1491"/>
      <c r="R90" s="1491"/>
      <c r="S90" s="1491"/>
      <c r="T90" s="1491"/>
      <c r="U90" s="1491"/>
      <c r="V90" s="1491"/>
      <c r="W90" s="1491"/>
      <c r="X90" s="1491"/>
      <c r="Y90" s="1491"/>
      <c r="Z90" s="1491"/>
      <c r="AA90" s="1491"/>
      <c r="AB90" s="1491"/>
      <c r="AC90" s="190"/>
      <c r="AE90" s="190"/>
      <c r="AF90" s="190"/>
      <c r="AG90" s="190"/>
      <c r="AH90" s="190"/>
    </row>
    <row r="91" spans="1:34" ht="8.25" customHeight="1">
      <c r="A91" s="6"/>
      <c r="B91" s="3"/>
      <c r="C91" s="3"/>
      <c r="D91" s="3"/>
      <c r="E91" s="3"/>
      <c r="F91" s="3"/>
      <c r="G91" s="1491"/>
      <c r="H91" s="1491"/>
      <c r="I91" s="1491"/>
      <c r="J91" s="1491"/>
      <c r="K91" s="1491"/>
      <c r="L91" s="1491"/>
      <c r="M91" s="1491"/>
      <c r="N91" s="1491"/>
      <c r="O91" s="1491"/>
      <c r="P91" s="1491"/>
      <c r="Q91" s="1491"/>
      <c r="R91" s="1491"/>
      <c r="S91" s="1491"/>
      <c r="T91" s="1491"/>
      <c r="U91" s="1491"/>
      <c r="V91" s="1491"/>
      <c r="W91" s="1491"/>
      <c r="X91" s="1491"/>
      <c r="Y91" s="1491"/>
      <c r="Z91" s="1491"/>
      <c r="AA91" s="1491"/>
      <c r="AB91" s="1491"/>
    </row>
    <row r="92" spans="1:34" ht="18" customHeight="1">
      <c r="A92" s="6"/>
      <c r="B92" s="3" t="s">
        <v>413</v>
      </c>
      <c r="C92" s="3"/>
      <c r="D92" s="3"/>
      <c r="E92" s="3"/>
      <c r="F92" s="3"/>
      <c r="G92" s="46" t="str">
        <f>IF(項目一覧!$C$217=0,"","("&amp;項目一覧!$C$217&amp;") 建築士  （"&amp;項目一覧!$C$218&amp;"）登録　第　 "&amp;項目一覧!$C$219&amp;"　号")</f>
        <v>() 建築士  （）登録　第　 　号</v>
      </c>
      <c r="J92" s="3"/>
      <c r="K92" s="3"/>
      <c r="L92" s="3"/>
      <c r="M92" s="3"/>
      <c r="N92" s="3"/>
      <c r="O92" s="3"/>
      <c r="P92" s="3"/>
      <c r="Q92" s="3"/>
      <c r="R92" s="3"/>
      <c r="S92" s="3"/>
      <c r="T92" s="3"/>
      <c r="U92" s="3"/>
      <c r="V92" s="3"/>
      <c r="W92" s="3"/>
      <c r="X92" s="3"/>
      <c r="Y92" s="3"/>
      <c r="Z92" s="3"/>
      <c r="AA92" s="3"/>
    </row>
    <row r="93" spans="1:34" ht="18" customHeight="1">
      <c r="A93" s="6"/>
      <c r="B93" s="3" t="s">
        <v>412</v>
      </c>
      <c r="C93" s="3"/>
      <c r="D93" s="3"/>
      <c r="E93" s="3"/>
      <c r="F93" s="3"/>
      <c r="G93" s="3" t="str">
        <f>IF(項目一覧!$C$220=0,"",項目一覧!$C$220)</f>
        <v/>
      </c>
      <c r="J93" s="3"/>
      <c r="K93" s="3"/>
      <c r="L93" s="3"/>
      <c r="M93" s="3"/>
      <c r="N93" s="3"/>
      <c r="O93" s="3"/>
      <c r="P93" s="3"/>
      <c r="Q93" s="3"/>
      <c r="R93" s="3"/>
      <c r="S93" s="3"/>
      <c r="T93" s="3"/>
      <c r="U93" s="3"/>
      <c r="V93" s="3"/>
      <c r="W93" s="3"/>
      <c r="X93" s="3"/>
      <c r="Y93" s="3"/>
      <c r="Z93" s="3"/>
      <c r="AA93" s="3"/>
    </row>
    <row r="94" spans="1:34" ht="18" customHeight="1">
      <c r="A94" s="7"/>
      <c r="B94" s="3" t="s">
        <v>411</v>
      </c>
      <c r="C94" s="3"/>
      <c r="D94" s="3"/>
      <c r="E94" s="3"/>
      <c r="F94" s="3"/>
      <c r="G94" s="187" t="str">
        <f>IF(項目一覧!$C$222=0,"","("&amp;項目一覧!$C$222&amp;") 建築士事務所  （"&amp;項目一覧!$C$223&amp;"）知事登録　第　 "&amp;項目一覧!$C$224&amp;"　号")</f>
        <v>() 建築士事務所  （）知事登録　第　 　号</v>
      </c>
    </row>
    <row r="95" spans="1:34" ht="18" customHeight="1">
      <c r="A95" s="7"/>
      <c r="B95" s="3"/>
      <c r="C95" s="3"/>
      <c r="D95" s="3"/>
      <c r="E95" s="3"/>
      <c r="F95" s="3"/>
      <c r="G95" s="3" t="str">
        <f>IF(項目一覧!$C$225=0,"",項目一覧!$C$225)</f>
        <v/>
      </c>
      <c r="J95" s="3"/>
      <c r="K95" s="3"/>
      <c r="L95" s="3"/>
      <c r="M95" s="3"/>
      <c r="N95" s="3"/>
      <c r="O95" s="3"/>
      <c r="P95" s="3"/>
      <c r="Q95" s="3"/>
      <c r="R95" s="3"/>
      <c r="S95" s="3"/>
      <c r="T95" s="3"/>
      <c r="U95" s="3"/>
      <c r="V95" s="3"/>
      <c r="W95" s="3"/>
      <c r="X95" s="3"/>
      <c r="Y95" s="3"/>
      <c r="Z95" s="3"/>
      <c r="AA95" s="3"/>
    </row>
    <row r="96" spans="1:34" ht="18" customHeight="1">
      <c r="A96" s="7"/>
      <c r="B96" s="3" t="s">
        <v>410</v>
      </c>
      <c r="C96" s="3"/>
      <c r="D96" s="3"/>
      <c r="E96" s="3"/>
      <c r="F96" s="3"/>
      <c r="G96" s="3" t="str">
        <f>IF(項目一覧!$C$226=0,"",項目一覧!$C$226)</f>
        <v/>
      </c>
      <c r="J96" s="3"/>
      <c r="K96" s="3"/>
      <c r="L96" s="3"/>
      <c r="M96" s="3"/>
      <c r="N96" s="3"/>
      <c r="O96" s="3"/>
      <c r="P96" s="3"/>
      <c r="Q96" s="3"/>
      <c r="R96" s="3"/>
      <c r="S96" s="3"/>
      <c r="T96" s="3"/>
      <c r="U96" s="3"/>
      <c r="V96" s="3"/>
      <c r="W96" s="3"/>
      <c r="X96" s="3"/>
      <c r="Y96" s="3"/>
      <c r="Z96" s="3"/>
      <c r="AA96" s="3"/>
    </row>
    <row r="97" spans="1:28" ht="18" customHeight="1">
      <c r="A97" s="7"/>
      <c r="B97" s="3" t="s">
        <v>409</v>
      </c>
      <c r="C97" s="3"/>
      <c r="D97" s="3"/>
      <c r="E97" s="3"/>
      <c r="F97" s="3"/>
      <c r="G97" s="1797" t="str">
        <f>IF(項目一覧!$C$227=0,"",項目一覧!$C$227)</f>
        <v/>
      </c>
      <c r="H97" s="1798"/>
      <c r="I97" s="1798"/>
      <c r="J97" s="1798"/>
      <c r="K97" s="1798"/>
      <c r="L97" s="1798"/>
      <c r="M97" s="1798"/>
      <c r="N97" s="1798"/>
      <c r="O97" s="1798"/>
      <c r="P97" s="1798"/>
      <c r="Q97" s="1798"/>
      <c r="R97" s="1798"/>
      <c r="S97" s="1798"/>
      <c r="T97" s="1798"/>
      <c r="U97" s="1798"/>
      <c r="V97" s="1798"/>
      <c r="W97" s="1798"/>
      <c r="X97" s="1798"/>
      <c r="Y97" s="1798"/>
      <c r="Z97" s="1798"/>
      <c r="AA97" s="1798"/>
      <c r="AB97" s="1798"/>
    </row>
    <row r="98" spans="1:28" ht="18" customHeight="1">
      <c r="A98" s="7"/>
      <c r="B98" s="3" t="s">
        <v>408</v>
      </c>
      <c r="C98" s="3"/>
      <c r="D98" s="3"/>
      <c r="E98" s="3"/>
      <c r="F98" s="3"/>
      <c r="G98" s="3" t="str">
        <f>IF(項目一覧!$C$228=0,"",項目一覧!$C$228)</f>
        <v/>
      </c>
      <c r="J98" s="3"/>
      <c r="K98" s="3"/>
      <c r="L98" s="3"/>
      <c r="M98" s="3"/>
      <c r="N98" s="3"/>
      <c r="O98" s="3"/>
      <c r="P98" s="3"/>
      <c r="Q98" s="3"/>
      <c r="R98" s="3"/>
      <c r="S98" s="3"/>
      <c r="T98" s="3"/>
      <c r="U98" s="3"/>
      <c r="V98" s="3"/>
      <c r="W98" s="3"/>
      <c r="X98" s="3"/>
      <c r="Y98" s="3"/>
      <c r="Z98" s="3"/>
      <c r="AA98" s="3"/>
    </row>
    <row r="99" spans="1:28" ht="18" customHeight="1">
      <c r="A99" s="7"/>
      <c r="B99" s="34" t="s">
        <v>762</v>
      </c>
      <c r="C99" s="3"/>
      <c r="D99" s="3"/>
      <c r="E99" s="3"/>
      <c r="F99" s="3"/>
      <c r="G99" s="1491" t="str">
        <f>IF(項目一覧!$C$230=0,"",項目一覧!$C$230)</f>
        <v/>
      </c>
      <c r="H99" s="1491"/>
      <c r="I99" s="1491"/>
      <c r="J99" s="1491"/>
      <c r="K99" s="1491"/>
      <c r="L99" s="1491"/>
      <c r="M99" s="1491"/>
      <c r="N99" s="1491"/>
      <c r="O99" s="1491"/>
      <c r="P99" s="1491"/>
      <c r="Q99" s="1491"/>
      <c r="R99" s="1491"/>
      <c r="S99" s="1491"/>
      <c r="T99" s="1491"/>
      <c r="U99" s="1491"/>
      <c r="V99" s="1491"/>
      <c r="W99" s="1491"/>
      <c r="X99" s="1491"/>
      <c r="Y99" s="1491"/>
      <c r="Z99" s="1491"/>
      <c r="AA99" s="1491"/>
      <c r="AB99" s="1491"/>
    </row>
    <row r="100" spans="1:28" ht="9" customHeight="1">
      <c r="A100" s="31"/>
      <c r="B100" s="15"/>
      <c r="C100" s="15"/>
      <c r="D100" s="15"/>
      <c r="E100" s="15"/>
      <c r="F100" s="15"/>
      <c r="G100" s="1492"/>
      <c r="H100" s="1492"/>
      <c r="I100" s="1492"/>
      <c r="J100" s="1492"/>
      <c r="K100" s="1492"/>
      <c r="L100" s="1492"/>
      <c r="M100" s="1492"/>
      <c r="N100" s="1492"/>
      <c r="O100" s="1492"/>
      <c r="P100" s="1492"/>
      <c r="Q100" s="1492"/>
      <c r="R100" s="1492"/>
      <c r="S100" s="1492"/>
      <c r="T100" s="1492"/>
      <c r="U100" s="1492"/>
      <c r="V100" s="1492"/>
      <c r="W100" s="1492"/>
      <c r="X100" s="1492"/>
      <c r="Y100" s="1492"/>
      <c r="Z100" s="1492"/>
      <c r="AA100" s="1492"/>
      <c r="AB100" s="1492"/>
    </row>
    <row r="101" spans="1:28" ht="15.75" customHeight="1">
      <c r="A101" s="6" t="s">
        <v>327</v>
      </c>
      <c r="B101" s="3" t="s">
        <v>742</v>
      </c>
      <c r="C101" s="3"/>
      <c r="D101" s="3"/>
      <c r="E101" s="3"/>
      <c r="F101" s="3"/>
      <c r="G101" s="3"/>
      <c r="J101" s="3"/>
      <c r="K101" s="3"/>
      <c r="L101" s="3"/>
      <c r="M101" s="3"/>
      <c r="N101" s="3"/>
      <c r="O101" s="3"/>
      <c r="P101" s="3"/>
      <c r="Q101" s="3"/>
      <c r="R101" s="3"/>
      <c r="S101" s="3"/>
      <c r="T101" s="3"/>
      <c r="U101" s="3"/>
      <c r="V101" s="3"/>
      <c r="W101" s="3"/>
      <c r="X101" s="3"/>
      <c r="Y101" s="3"/>
      <c r="Z101" s="3"/>
      <c r="AA101" s="3"/>
    </row>
    <row r="102" spans="1:28" ht="15.75" customHeight="1">
      <c r="A102" s="7"/>
      <c r="B102" s="3" t="s">
        <v>405</v>
      </c>
      <c r="C102" s="3"/>
      <c r="D102" s="3"/>
      <c r="E102" s="3"/>
      <c r="F102" s="3"/>
      <c r="G102" s="3" t="str">
        <f>IF(項目一覧!$C$55=0,"",項目一覧!$C$55)</f>
        <v/>
      </c>
      <c r="J102" s="3"/>
      <c r="K102" s="3"/>
      <c r="L102" s="3"/>
      <c r="M102" s="3"/>
      <c r="N102" s="3"/>
      <c r="O102" s="3"/>
      <c r="P102" s="3"/>
      <c r="Q102" s="3"/>
      <c r="R102" s="3"/>
      <c r="S102" s="3"/>
      <c r="T102" s="3"/>
      <c r="U102" s="3"/>
      <c r="V102" s="3"/>
      <c r="W102" s="3"/>
      <c r="X102" s="3"/>
      <c r="Y102" s="3"/>
      <c r="Z102" s="3"/>
      <c r="AA102" s="3"/>
    </row>
    <row r="103" spans="1:28" ht="15.75" customHeight="1">
      <c r="A103" s="7"/>
      <c r="B103" s="3" t="s">
        <v>404</v>
      </c>
      <c r="C103" s="3"/>
      <c r="D103" s="3"/>
      <c r="E103" s="3"/>
      <c r="F103" s="3"/>
      <c r="G103" s="187" t="str">
        <f>IF(項目一覧!$C$56=0,"","建設業の許可   ("&amp;項目一覧!$C$56&amp;")  第  （"&amp;項目一覧!$C$57&amp;"）　　 "&amp;項目一覧!$C$58&amp;"　号")</f>
        <v>建設業の許可   ()  第  （）　　 　号</v>
      </c>
      <c r="J103" s="3"/>
      <c r="K103" s="3"/>
      <c r="L103" s="3"/>
      <c r="M103" s="3"/>
      <c r="N103" s="3"/>
      <c r="O103" s="3"/>
      <c r="P103" s="3"/>
      <c r="Q103" s="3"/>
      <c r="R103" s="3"/>
      <c r="S103" s="3"/>
      <c r="T103" s="3"/>
      <c r="U103" s="3"/>
      <c r="V103" s="3"/>
      <c r="W103" s="3"/>
      <c r="X103" s="3"/>
      <c r="Y103" s="3"/>
      <c r="Z103" s="3"/>
      <c r="AA103" s="3"/>
    </row>
    <row r="104" spans="1:28" ht="15.75" customHeight="1">
      <c r="A104" s="7"/>
      <c r="B104" s="3"/>
      <c r="C104" s="3"/>
      <c r="D104" s="3"/>
      <c r="E104" s="3"/>
      <c r="F104" s="3"/>
      <c r="G104" s="3" t="str">
        <f>IF(項目一覧!$C$59=0,"",項目一覧!$C$59)</f>
        <v/>
      </c>
      <c r="J104" s="3"/>
      <c r="K104" s="3"/>
      <c r="L104" s="3"/>
      <c r="M104" s="3"/>
      <c r="N104" s="3"/>
      <c r="O104" s="3"/>
      <c r="P104" s="3"/>
      <c r="Q104" s="3"/>
      <c r="R104" s="3"/>
      <c r="S104" s="3"/>
      <c r="T104" s="3"/>
      <c r="U104" s="3"/>
      <c r="V104" s="3"/>
      <c r="W104" s="3"/>
      <c r="X104" s="3"/>
      <c r="Y104" s="3"/>
      <c r="Z104" s="3"/>
      <c r="AA104" s="3"/>
    </row>
    <row r="105" spans="1:28" ht="15.75" customHeight="1">
      <c r="A105" s="7"/>
      <c r="B105" s="3" t="s">
        <v>403</v>
      </c>
      <c r="C105" s="3"/>
      <c r="D105" s="3"/>
      <c r="E105" s="3"/>
      <c r="F105" s="3"/>
      <c r="G105" s="3" t="str">
        <f>IF(項目一覧!$C$60=0,"",項目一覧!$C$60)</f>
        <v/>
      </c>
      <c r="J105" s="3"/>
      <c r="K105" s="3"/>
      <c r="L105" s="3"/>
      <c r="M105" s="3"/>
      <c r="N105" s="3"/>
      <c r="O105" s="3"/>
      <c r="P105" s="3"/>
      <c r="Q105" s="3"/>
      <c r="R105" s="3"/>
      <c r="S105" s="3"/>
      <c r="T105" s="3"/>
      <c r="U105" s="3"/>
      <c r="V105" s="3"/>
      <c r="W105" s="3"/>
      <c r="X105" s="3"/>
      <c r="Y105" s="3"/>
      <c r="Z105" s="3"/>
      <c r="AA105" s="3"/>
    </row>
    <row r="106" spans="1:28" ht="15.75" customHeight="1">
      <c r="A106" s="7"/>
      <c r="B106" s="3" t="s">
        <v>402</v>
      </c>
      <c r="C106" s="3"/>
      <c r="D106" s="3"/>
      <c r="E106" s="3"/>
      <c r="F106" s="3"/>
      <c r="G106" s="3" t="str">
        <f>IF(項目一覧!$C$61=0,"",項目一覧!$C$61)</f>
        <v/>
      </c>
      <c r="J106" s="3"/>
      <c r="K106" s="3"/>
      <c r="L106" s="3"/>
      <c r="M106" s="3"/>
      <c r="N106" s="3"/>
      <c r="O106" s="3"/>
      <c r="P106" s="3"/>
      <c r="Q106" s="3"/>
      <c r="R106" s="3"/>
      <c r="S106" s="3"/>
      <c r="T106" s="3"/>
      <c r="U106" s="3"/>
      <c r="V106" s="3"/>
      <c r="W106" s="3"/>
      <c r="X106" s="3"/>
      <c r="Y106" s="3"/>
      <c r="Z106" s="3"/>
      <c r="AA106" s="3"/>
    </row>
    <row r="107" spans="1:28" ht="15.75" customHeight="1">
      <c r="A107" s="15"/>
      <c r="B107" s="15" t="s">
        <v>401</v>
      </c>
      <c r="C107" s="15"/>
      <c r="D107" s="15"/>
      <c r="E107" s="15"/>
      <c r="F107" s="15"/>
      <c r="G107" s="15" t="str">
        <f>IF(項目一覧!$C$62=0,"",項目一覧!$C$62)</f>
        <v/>
      </c>
      <c r="H107" s="28"/>
      <c r="I107" s="28"/>
      <c r="J107" s="15"/>
      <c r="K107" s="15"/>
      <c r="L107" s="15"/>
      <c r="M107" s="15"/>
      <c r="N107" s="15"/>
      <c r="O107" s="15"/>
      <c r="P107" s="15"/>
      <c r="Q107" s="15"/>
      <c r="R107" s="15"/>
      <c r="S107" s="15"/>
      <c r="T107" s="15"/>
      <c r="U107" s="15"/>
      <c r="V107" s="15"/>
      <c r="W107" s="15"/>
      <c r="X107" s="15"/>
      <c r="Y107" s="15"/>
      <c r="Z107" s="15"/>
      <c r="AA107" s="15"/>
    </row>
    <row r="108" spans="1:28" ht="15.75" customHeight="1">
      <c r="A108" s="189" t="s">
        <v>327</v>
      </c>
      <c r="B108" s="16" t="s">
        <v>741</v>
      </c>
      <c r="C108" s="42"/>
      <c r="D108" s="42"/>
      <c r="E108" s="42"/>
      <c r="F108" s="188"/>
      <c r="G108" s="188"/>
      <c r="J108" s="47"/>
      <c r="K108" s="188"/>
      <c r="L108" s="188"/>
      <c r="M108" s="188"/>
      <c r="N108" s="188"/>
      <c r="O108" s="188"/>
      <c r="P108" s="188"/>
      <c r="Q108" s="188"/>
      <c r="R108" s="188"/>
      <c r="S108" s="188"/>
      <c r="T108" s="188"/>
      <c r="U108" s="188"/>
      <c r="V108" s="188"/>
      <c r="W108" s="188"/>
      <c r="X108" s="188"/>
      <c r="Y108" s="188"/>
      <c r="Z108" s="188"/>
      <c r="AA108" s="188"/>
    </row>
    <row r="109" spans="1:28" ht="26.25" customHeight="1">
      <c r="A109" s="98"/>
      <c r="B109" s="3" t="s">
        <v>740</v>
      </c>
      <c r="C109" s="3"/>
      <c r="D109" s="3"/>
      <c r="E109" s="3"/>
      <c r="F109" s="1491" t="str">
        <f>IF(項目一覧!$C$69=0,"",IF(項目一覧!$C$71=0,項目一覧!$C$69&amp;項目一覧!$C$70,項目一覧!$C$69&amp;項目一覧!$C$70&amp;項目一覧!$C$71))</f>
        <v/>
      </c>
      <c r="G109" s="1491"/>
      <c r="H109" s="1491"/>
      <c r="I109" s="1491"/>
      <c r="J109" s="1491"/>
      <c r="K109" s="1491"/>
      <c r="L109" s="1491"/>
      <c r="M109" s="1491"/>
      <c r="N109" s="1491"/>
      <c r="O109" s="1491"/>
      <c r="P109" s="1491"/>
      <c r="Q109" s="1491"/>
      <c r="R109" s="1491"/>
      <c r="S109" s="1491"/>
      <c r="T109" s="1491"/>
      <c r="U109" s="1491"/>
      <c r="V109" s="1491"/>
      <c r="W109" s="1491"/>
      <c r="X109" s="1491"/>
      <c r="Y109" s="1491"/>
      <c r="Z109" s="1491"/>
      <c r="AA109" s="1491"/>
    </row>
    <row r="110" spans="1:28" ht="26.25" customHeight="1">
      <c r="A110" s="98"/>
      <c r="B110" s="3" t="s">
        <v>761</v>
      </c>
      <c r="C110" s="3"/>
      <c r="D110" s="3"/>
      <c r="E110" s="3"/>
      <c r="F110" s="1491" t="str">
        <f>IF(項目一覧!$C$72=0,"",IF(項目一覧!$C$74=0,項目一覧!$C$72&amp;項目一覧!$C$73,項目一覧!$C$72&amp;項目一覧!$C$73&amp;項目一覧!$C$74))</f>
        <v/>
      </c>
      <c r="G110" s="1491"/>
      <c r="H110" s="1491"/>
      <c r="I110" s="1491"/>
      <c r="J110" s="1491"/>
      <c r="K110" s="1491"/>
      <c r="L110" s="1491"/>
      <c r="M110" s="1491"/>
      <c r="N110" s="1491"/>
      <c r="O110" s="1491"/>
      <c r="P110" s="1491"/>
      <c r="Q110" s="1491"/>
      <c r="R110" s="1491"/>
      <c r="S110" s="1491"/>
      <c r="T110" s="1491"/>
      <c r="U110" s="1491"/>
      <c r="V110" s="1491"/>
      <c r="W110" s="1491"/>
      <c r="X110" s="1491"/>
      <c r="Y110" s="1491"/>
      <c r="Z110" s="1491"/>
      <c r="AA110" s="1491"/>
    </row>
    <row r="111" spans="1:28" ht="15.75" customHeight="1">
      <c r="A111" s="98"/>
      <c r="B111" s="3" t="s">
        <v>760</v>
      </c>
      <c r="C111" s="3"/>
      <c r="D111" s="3"/>
      <c r="E111" s="3"/>
      <c r="F111" s="47"/>
      <c r="G111" s="3"/>
      <c r="J111" s="47"/>
      <c r="K111" s="47"/>
      <c r="L111" s="47"/>
      <c r="M111" s="47"/>
      <c r="N111" s="47"/>
      <c r="O111" s="47"/>
      <c r="P111" s="47"/>
      <c r="Q111" s="47"/>
      <c r="R111" s="47"/>
      <c r="S111" s="47"/>
      <c r="T111" s="47"/>
      <c r="U111" s="47"/>
      <c r="V111" s="47"/>
      <c r="W111" s="47"/>
      <c r="X111" s="47"/>
      <c r="Y111" s="47"/>
      <c r="Z111" s="47"/>
      <c r="AA111" s="47"/>
    </row>
    <row r="112" spans="1:28" ht="15.75" customHeight="1">
      <c r="A112" s="40"/>
      <c r="B112" s="15" t="s">
        <v>759</v>
      </c>
      <c r="C112" s="15"/>
      <c r="D112" s="15"/>
      <c r="E112" s="15"/>
      <c r="F112" s="64"/>
      <c r="G112" s="28"/>
      <c r="H112" s="28"/>
      <c r="I112" s="28"/>
      <c r="J112" s="64"/>
      <c r="K112" s="64"/>
      <c r="L112" s="64"/>
      <c r="M112" s="64"/>
      <c r="N112" s="64"/>
      <c r="O112" s="64"/>
      <c r="P112" s="64"/>
      <c r="Q112" s="64"/>
      <c r="R112" s="64"/>
      <c r="S112" s="64"/>
      <c r="T112" s="64"/>
      <c r="U112" s="64"/>
      <c r="V112" s="64"/>
      <c r="W112" s="64"/>
      <c r="X112" s="64"/>
      <c r="Y112" s="64"/>
      <c r="Z112" s="64"/>
      <c r="AA112" s="64"/>
    </row>
    <row r="113" spans="1:34" ht="15.75" customHeight="1">
      <c r="A113" s="6" t="s">
        <v>327</v>
      </c>
      <c r="B113" s="3" t="s">
        <v>739</v>
      </c>
      <c r="C113" s="3"/>
      <c r="D113" s="3"/>
      <c r="E113" s="3"/>
      <c r="F113" s="3"/>
      <c r="G113" s="3"/>
      <c r="H113" s="3" t="s">
        <v>738</v>
      </c>
      <c r="I113" s="3"/>
      <c r="J113" s="3"/>
      <c r="K113" s="3"/>
      <c r="L113" s="3"/>
      <c r="M113" s="3" t="s">
        <v>731</v>
      </c>
      <c r="N113" s="3"/>
      <c r="O113" s="3"/>
      <c r="P113" s="3"/>
      <c r="Q113" s="3"/>
      <c r="R113" s="3"/>
      <c r="S113" s="3"/>
      <c r="T113" s="3"/>
      <c r="U113" s="3"/>
      <c r="V113" s="3"/>
      <c r="W113" s="3"/>
      <c r="X113" s="3"/>
      <c r="Y113" s="3"/>
      <c r="Z113" s="3"/>
      <c r="AA113" s="3"/>
      <c r="AH113" s="124"/>
    </row>
    <row r="114" spans="1:34" ht="15.75" customHeight="1">
      <c r="A114" s="7"/>
      <c r="B114" s="3" t="s">
        <v>737</v>
      </c>
      <c r="C114" s="3"/>
      <c r="D114" s="3"/>
      <c r="E114" s="3" t="s">
        <v>167</v>
      </c>
      <c r="F114" s="3"/>
      <c r="G114" s="3"/>
      <c r="H114" s="3"/>
      <c r="I114" s="3"/>
      <c r="J114" s="3" t="s">
        <v>731</v>
      </c>
      <c r="N114" s="3"/>
      <c r="O114" s="3"/>
      <c r="P114" s="3"/>
      <c r="Q114" s="3"/>
      <c r="R114" s="3"/>
      <c r="S114" s="3"/>
      <c r="T114" s="3"/>
      <c r="U114" s="3"/>
      <c r="V114" s="3"/>
      <c r="W114" s="3"/>
      <c r="X114" s="3"/>
      <c r="Y114" s="3"/>
      <c r="Z114" s="3"/>
      <c r="AA114" s="3"/>
    </row>
    <row r="115" spans="1:34" ht="15.75" customHeight="1">
      <c r="A115" s="7"/>
      <c r="B115" s="3" t="s">
        <v>736</v>
      </c>
      <c r="C115" s="3"/>
      <c r="D115" s="3"/>
      <c r="E115" s="3"/>
      <c r="F115" s="3"/>
      <c r="G115" s="3"/>
      <c r="H115" s="3"/>
      <c r="I115" s="187"/>
      <c r="J115" s="3"/>
      <c r="K115" s="3"/>
      <c r="L115" s="3" t="s">
        <v>735</v>
      </c>
      <c r="M115" s="3"/>
      <c r="N115" s="3"/>
      <c r="O115" s="3"/>
      <c r="P115" s="3"/>
      <c r="Q115" s="3"/>
      <c r="R115" s="3"/>
      <c r="S115" s="3"/>
      <c r="T115" s="3"/>
      <c r="U115" s="3"/>
      <c r="V115" s="3"/>
      <c r="W115" s="3"/>
      <c r="X115" s="3"/>
      <c r="Y115" s="3"/>
      <c r="Z115" s="3"/>
      <c r="AA115" s="3"/>
    </row>
    <row r="116" spans="1:34" ht="15.75" customHeight="1">
      <c r="A116" s="7"/>
      <c r="B116" s="3" t="s">
        <v>758</v>
      </c>
      <c r="C116" s="3"/>
      <c r="D116" s="3"/>
      <c r="E116" s="3"/>
      <c r="F116" s="6" t="s">
        <v>732</v>
      </c>
      <c r="G116" s="3" t="s">
        <v>310</v>
      </c>
      <c r="H116" s="3"/>
      <c r="I116" s="186" t="s">
        <v>732</v>
      </c>
      <c r="J116" s="3" t="s">
        <v>309</v>
      </c>
      <c r="K116" s="3"/>
      <c r="L116" s="6" t="s">
        <v>732</v>
      </c>
      <c r="M116" s="3" t="s">
        <v>733</v>
      </c>
      <c r="N116" s="3"/>
      <c r="O116" s="6" t="s">
        <v>732</v>
      </c>
      <c r="P116" s="3" t="s">
        <v>179</v>
      </c>
      <c r="Q116" s="3"/>
      <c r="R116" s="3"/>
      <c r="S116" s="3"/>
      <c r="T116" s="3"/>
      <c r="U116" s="3"/>
      <c r="V116" s="3"/>
      <c r="W116" s="3"/>
      <c r="X116" s="3"/>
      <c r="Y116" s="3"/>
      <c r="Z116" s="3"/>
      <c r="AA116" s="3" t="s">
        <v>731</v>
      </c>
    </row>
    <row r="117" spans="1:34" ht="15.75" customHeight="1">
      <c r="A117" s="7"/>
      <c r="B117" s="3"/>
      <c r="C117" s="3"/>
      <c r="D117" s="3"/>
      <c r="E117" s="3"/>
      <c r="F117" s="6" t="s">
        <v>755</v>
      </c>
      <c r="G117" s="3" t="s">
        <v>301</v>
      </c>
      <c r="H117" s="3"/>
      <c r="I117" s="186"/>
      <c r="J117" s="3"/>
      <c r="K117" s="3"/>
      <c r="M117" s="6" t="s">
        <v>754</v>
      </c>
      <c r="N117" s="3" t="s">
        <v>300</v>
      </c>
      <c r="P117" s="3"/>
      <c r="Q117" s="3"/>
      <c r="T117" s="3" t="s">
        <v>754</v>
      </c>
      <c r="U117" s="3" t="s">
        <v>299</v>
      </c>
      <c r="W117" s="3"/>
      <c r="X117" s="3"/>
      <c r="Y117" s="3"/>
      <c r="AA117" s="3" t="s">
        <v>731</v>
      </c>
    </row>
    <row r="118" spans="1:34" ht="15.75" customHeight="1">
      <c r="A118" s="7"/>
      <c r="B118" s="3" t="s">
        <v>757</v>
      </c>
      <c r="C118" s="3"/>
      <c r="D118" s="3"/>
      <c r="E118" s="3"/>
      <c r="F118" s="6" t="s">
        <v>755</v>
      </c>
      <c r="G118" s="3"/>
      <c r="H118" s="3"/>
      <c r="I118" s="186"/>
      <c r="J118" s="3"/>
      <c r="K118" s="3"/>
      <c r="L118" s="6"/>
      <c r="M118" s="6" t="s">
        <v>754</v>
      </c>
      <c r="N118" s="3"/>
      <c r="O118" s="6"/>
      <c r="P118" s="3"/>
      <c r="Q118" s="3"/>
      <c r="R118" s="3"/>
      <c r="S118" s="3"/>
      <c r="T118" s="3" t="s">
        <v>754</v>
      </c>
      <c r="U118" s="3"/>
      <c r="V118" s="3"/>
      <c r="W118" s="3"/>
      <c r="X118" s="3"/>
      <c r="Y118" s="3"/>
      <c r="Z118" s="3"/>
      <c r="AA118" s="3" t="s">
        <v>731</v>
      </c>
    </row>
    <row r="119" spans="1:34" ht="15.75" customHeight="1">
      <c r="A119" s="7"/>
      <c r="B119" s="3" t="s">
        <v>756</v>
      </c>
      <c r="C119" s="3"/>
      <c r="D119" s="3"/>
      <c r="E119" s="3"/>
      <c r="F119" s="6" t="s">
        <v>755</v>
      </c>
      <c r="G119" s="3"/>
      <c r="H119" s="3"/>
      <c r="I119" s="186"/>
      <c r="J119" s="3"/>
      <c r="K119" s="3"/>
      <c r="L119" s="6"/>
      <c r="M119" s="6" t="s">
        <v>754</v>
      </c>
      <c r="N119" s="3"/>
      <c r="O119" s="6"/>
      <c r="P119" s="3"/>
      <c r="Q119" s="3"/>
      <c r="R119" s="3"/>
      <c r="S119" s="3"/>
      <c r="T119" s="3" t="s">
        <v>754</v>
      </c>
      <c r="U119" s="3"/>
      <c r="V119" s="3"/>
      <c r="W119" s="3"/>
      <c r="X119" s="3"/>
      <c r="Y119" s="3"/>
      <c r="Z119" s="3"/>
      <c r="AA119" s="3" t="s">
        <v>731</v>
      </c>
    </row>
    <row r="120" spans="1:34" ht="15.75" customHeight="1">
      <c r="A120" s="7"/>
      <c r="B120" s="3" t="s">
        <v>753</v>
      </c>
      <c r="F120" s="3"/>
      <c r="G120" s="3"/>
      <c r="H120" s="3"/>
      <c r="I120" s="3"/>
      <c r="J120" s="3"/>
      <c r="K120" s="3"/>
      <c r="L120" s="3"/>
      <c r="M120" s="3"/>
      <c r="N120" s="3"/>
      <c r="O120" s="3"/>
      <c r="P120" s="3"/>
      <c r="Q120" s="3"/>
      <c r="R120" s="3"/>
      <c r="S120" s="3"/>
      <c r="T120" s="3"/>
      <c r="U120" s="3"/>
      <c r="V120" s="3"/>
      <c r="W120" s="3"/>
      <c r="X120" s="3"/>
      <c r="Y120" s="3"/>
      <c r="Z120" s="3"/>
      <c r="AA120" s="3"/>
    </row>
    <row r="121" spans="1:34" ht="16.5" customHeight="1">
      <c r="A121" s="22" t="s">
        <v>327</v>
      </c>
      <c r="B121" s="20" t="s">
        <v>729</v>
      </c>
      <c r="C121" s="20"/>
      <c r="D121" s="20"/>
      <c r="E121" s="20"/>
      <c r="F121" s="20"/>
      <c r="G121" s="20"/>
      <c r="H121" s="20"/>
      <c r="I121" s="20"/>
      <c r="J121" s="20" t="s">
        <v>2944</v>
      </c>
      <c r="K121" s="20"/>
      <c r="L121" s="22"/>
      <c r="M121" s="20" t="s">
        <v>322</v>
      </c>
      <c r="N121" s="22"/>
      <c r="O121" s="20" t="s">
        <v>321</v>
      </c>
      <c r="P121" s="22"/>
      <c r="Q121" s="20" t="s">
        <v>320</v>
      </c>
      <c r="R121" s="20"/>
      <c r="S121" s="24"/>
      <c r="T121" s="24"/>
      <c r="U121" s="20"/>
      <c r="V121" s="20"/>
      <c r="W121" s="20"/>
      <c r="X121" s="20"/>
      <c r="Y121" s="20"/>
      <c r="Z121" s="20"/>
      <c r="AA121" s="20"/>
    </row>
    <row r="122" spans="1:34" ht="16.5" customHeight="1">
      <c r="A122" s="22" t="s">
        <v>327</v>
      </c>
      <c r="B122" s="20" t="s">
        <v>728</v>
      </c>
      <c r="C122" s="20"/>
      <c r="D122" s="20"/>
      <c r="E122" s="20"/>
      <c r="F122" s="20"/>
      <c r="G122" s="20"/>
      <c r="H122" s="20"/>
      <c r="I122" s="20"/>
      <c r="J122" s="15" t="s">
        <v>2944</v>
      </c>
      <c r="K122" s="20"/>
      <c r="L122" s="22"/>
      <c r="M122" s="20" t="s">
        <v>322</v>
      </c>
      <c r="N122" s="22"/>
      <c r="O122" s="20" t="s">
        <v>321</v>
      </c>
      <c r="P122" s="22"/>
      <c r="Q122" s="20" t="s">
        <v>320</v>
      </c>
      <c r="R122" s="20"/>
      <c r="S122" s="24"/>
      <c r="T122" s="24"/>
      <c r="U122" s="20"/>
      <c r="V122" s="20"/>
      <c r="W122" s="20"/>
      <c r="X122" s="20"/>
      <c r="Y122" s="20"/>
      <c r="Z122" s="20"/>
      <c r="AA122" s="20"/>
    </row>
    <row r="123" spans="1:34" ht="15.75" customHeight="1">
      <c r="A123" s="6" t="s">
        <v>327</v>
      </c>
      <c r="B123" s="3" t="s">
        <v>727</v>
      </c>
      <c r="C123" s="3"/>
      <c r="D123" s="3"/>
      <c r="E123" s="3"/>
      <c r="F123" s="3"/>
      <c r="G123" s="3"/>
      <c r="H123" s="3"/>
      <c r="I123" s="3"/>
      <c r="J123" s="3"/>
      <c r="K123" s="3"/>
      <c r="L123" s="3"/>
      <c r="M123" s="3"/>
      <c r="N123" s="3"/>
      <c r="O123" s="3"/>
      <c r="P123" s="3"/>
      <c r="Q123" s="3"/>
      <c r="R123" s="3"/>
      <c r="S123" s="2"/>
      <c r="T123" s="2"/>
      <c r="U123" s="3" t="s">
        <v>325</v>
      </c>
      <c r="V123" s="3"/>
      <c r="W123" s="3"/>
      <c r="X123" s="3"/>
      <c r="Y123" s="3"/>
      <c r="Z123" s="3"/>
      <c r="AA123" s="3"/>
    </row>
    <row r="124" spans="1:34" ht="15.75" customHeight="1">
      <c r="A124" s="6"/>
      <c r="B124" s="3"/>
      <c r="C124" s="3"/>
      <c r="D124" s="3"/>
      <c r="E124" s="5" t="s">
        <v>726</v>
      </c>
      <c r="F124" s="1468"/>
      <c r="G124" s="1468"/>
      <c r="H124" s="6" t="s">
        <v>725</v>
      </c>
      <c r="J124" s="3" t="s">
        <v>2944</v>
      </c>
      <c r="K124" s="3"/>
      <c r="L124" s="6"/>
      <c r="M124" s="3" t="s">
        <v>322</v>
      </c>
      <c r="N124" s="3"/>
      <c r="O124" s="3" t="s">
        <v>321</v>
      </c>
      <c r="P124" s="3"/>
      <c r="Q124" s="3" t="s">
        <v>320</v>
      </c>
      <c r="R124" s="5" t="s">
        <v>323</v>
      </c>
      <c r="S124" s="1817"/>
      <c r="T124" s="1817"/>
      <c r="U124" s="1817"/>
      <c r="V124" s="1817"/>
      <c r="W124" s="1817"/>
      <c r="X124" s="1817"/>
      <c r="Y124" s="1817"/>
      <c r="Z124" s="1817"/>
      <c r="AA124" s="5" t="s">
        <v>324</v>
      </c>
    </row>
    <row r="125" spans="1:34" ht="15.75" customHeight="1">
      <c r="A125" s="30"/>
      <c r="B125" s="30"/>
      <c r="C125" s="30"/>
      <c r="D125" s="30"/>
      <c r="E125" s="35" t="s">
        <v>726</v>
      </c>
      <c r="F125" s="1494"/>
      <c r="G125" s="1494"/>
      <c r="H125" s="32" t="s">
        <v>725</v>
      </c>
      <c r="I125" s="35"/>
      <c r="J125" s="15" t="s">
        <v>2944</v>
      </c>
      <c r="K125" s="15"/>
      <c r="L125" s="15"/>
      <c r="M125" s="15" t="s">
        <v>322</v>
      </c>
      <c r="N125" s="15"/>
      <c r="O125" s="15" t="s">
        <v>321</v>
      </c>
      <c r="P125" s="15"/>
      <c r="Q125" s="15" t="s">
        <v>320</v>
      </c>
      <c r="R125" s="35" t="s">
        <v>724</v>
      </c>
      <c r="S125" s="1816"/>
      <c r="T125" s="1816"/>
      <c r="U125" s="1816"/>
      <c r="V125" s="1816"/>
      <c r="W125" s="1816"/>
      <c r="X125" s="1816"/>
      <c r="Y125" s="1816"/>
      <c r="Z125" s="1816"/>
      <c r="AA125" s="185" t="s">
        <v>318</v>
      </c>
    </row>
    <row r="126" spans="1:34" ht="16.5" customHeight="1">
      <c r="A126" s="6" t="s">
        <v>723</v>
      </c>
      <c r="B126" s="3" t="s">
        <v>752</v>
      </c>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34" ht="16.5" customHeight="1">
      <c r="A127" s="32"/>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row>
    <row r="128" spans="1:34" ht="16.5" customHeight="1">
      <c r="A128" s="6" t="s">
        <v>723</v>
      </c>
      <c r="B128" s="3" t="s">
        <v>751</v>
      </c>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6.5" customHeight="1">
      <c r="A129" s="32"/>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row>
    <row r="130" spans="1:27">
      <c r="A130" s="6"/>
      <c r="B130" s="3"/>
      <c r="C130" s="3"/>
      <c r="D130" s="3"/>
      <c r="E130" s="3"/>
      <c r="F130" s="3"/>
      <c r="G130" s="3"/>
      <c r="H130" s="3"/>
      <c r="I130" s="3"/>
      <c r="J130" s="3"/>
      <c r="K130" s="3"/>
      <c r="L130" s="6"/>
      <c r="M130" s="3"/>
      <c r="N130" s="6"/>
      <c r="O130" s="3"/>
      <c r="P130" s="6"/>
      <c r="Q130" s="3"/>
      <c r="R130" s="3"/>
      <c r="S130" s="2"/>
      <c r="T130" s="2"/>
      <c r="U130" s="3"/>
      <c r="V130" s="3"/>
      <c r="W130" s="3"/>
      <c r="X130" s="3"/>
      <c r="Y130" s="3"/>
      <c r="Z130" s="3"/>
      <c r="AA130" s="3"/>
    </row>
    <row r="131" spans="1:27" ht="13.5" customHeight="1">
      <c r="C131" s="3"/>
      <c r="D131" s="3"/>
      <c r="E131" s="3"/>
      <c r="F131" s="3"/>
      <c r="G131" s="3"/>
      <c r="H131" s="3"/>
      <c r="I131" s="3"/>
      <c r="J131" s="3"/>
      <c r="K131" s="3"/>
      <c r="L131" s="3"/>
      <c r="M131" s="3"/>
      <c r="N131" s="3"/>
      <c r="O131" s="3"/>
      <c r="P131" s="3"/>
      <c r="Q131" s="3"/>
      <c r="R131" s="3"/>
      <c r="S131" s="2"/>
      <c r="T131" s="2"/>
      <c r="U131" s="3"/>
      <c r="V131" s="3"/>
      <c r="W131" s="3"/>
      <c r="X131" s="3"/>
      <c r="Y131" s="3"/>
      <c r="Z131" s="3"/>
      <c r="AA131" s="3"/>
    </row>
    <row r="132" spans="1:27" ht="15" customHeight="1">
      <c r="A132" s="6"/>
      <c r="C132" s="3"/>
      <c r="D132" s="3"/>
      <c r="E132" s="5"/>
      <c r="F132" s="3"/>
      <c r="G132" s="3"/>
      <c r="H132" s="3"/>
      <c r="I132" s="5"/>
      <c r="J132" s="3"/>
      <c r="K132" s="3"/>
      <c r="L132" s="6"/>
      <c r="M132" s="3"/>
      <c r="N132" s="3"/>
      <c r="O132" s="3"/>
      <c r="P132" s="3"/>
      <c r="Q132" s="3"/>
      <c r="R132" s="5"/>
      <c r="S132" s="1468"/>
      <c r="T132" s="1468"/>
      <c r="U132" s="1468"/>
      <c r="V132" s="1468"/>
      <c r="W132" s="1468"/>
      <c r="X132" s="1468"/>
      <c r="Y132" s="1468"/>
      <c r="Z132" s="1468"/>
      <c r="AA132" s="5"/>
    </row>
    <row r="133" spans="1:27" ht="15" customHeight="1">
      <c r="A133" s="2"/>
      <c r="B133" s="2"/>
      <c r="C133" s="2"/>
      <c r="D133" s="2"/>
      <c r="E133" s="5"/>
      <c r="F133" s="1468"/>
      <c r="G133" s="1468"/>
      <c r="H133" s="1468"/>
      <c r="I133" s="5"/>
      <c r="J133" s="2"/>
      <c r="K133" s="3"/>
      <c r="L133" s="3"/>
      <c r="M133" s="3"/>
      <c r="N133" s="3"/>
      <c r="O133" s="3"/>
      <c r="P133" s="3"/>
      <c r="Q133" s="3"/>
      <c r="R133" s="5"/>
      <c r="S133" s="1468"/>
      <c r="T133" s="1468"/>
      <c r="U133" s="1468"/>
      <c r="V133" s="1468"/>
      <c r="W133" s="1468"/>
      <c r="X133" s="1468"/>
      <c r="Y133" s="1468"/>
      <c r="Z133" s="1468"/>
      <c r="AA133" s="33"/>
    </row>
    <row r="134" spans="1:27" ht="15" customHeight="1">
      <c r="A134" s="2"/>
      <c r="B134" s="2"/>
      <c r="C134" s="2"/>
      <c r="D134" s="2"/>
      <c r="E134" s="5"/>
      <c r="F134" s="1468"/>
      <c r="G134" s="1468"/>
      <c r="H134" s="1468"/>
      <c r="I134" s="5"/>
      <c r="J134" s="2"/>
      <c r="K134" s="3"/>
      <c r="L134" s="3"/>
      <c r="M134" s="3"/>
      <c r="N134" s="3"/>
      <c r="O134" s="3"/>
      <c r="P134" s="3"/>
      <c r="Q134" s="3"/>
      <c r="R134" s="5"/>
      <c r="S134" s="1468"/>
      <c r="T134" s="1468"/>
      <c r="U134" s="1468"/>
      <c r="V134" s="1468"/>
      <c r="W134" s="1468"/>
      <c r="X134" s="1468"/>
      <c r="Y134" s="1468"/>
      <c r="Z134" s="1468"/>
      <c r="AA134" s="33"/>
    </row>
    <row r="135" spans="1:27" ht="13.5" customHeight="1">
      <c r="A135" s="6"/>
      <c r="B135" s="3"/>
      <c r="C135" s="3"/>
      <c r="D135" s="3"/>
      <c r="E135" s="3"/>
      <c r="F135" s="3"/>
      <c r="G135" s="3"/>
      <c r="H135" s="3"/>
      <c r="I135" s="1574"/>
      <c r="J135" s="1574"/>
      <c r="K135" s="1574"/>
      <c r="L135" s="1574"/>
      <c r="M135" s="1574"/>
      <c r="N135" s="1574"/>
      <c r="O135" s="1574"/>
      <c r="P135" s="1574"/>
      <c r="Q135" s="1574"/>
      <c r="R135" s="1574"/>
      <c r="S135" s="1574"/>
      <c r="T135" s="1574"/>
      <c r="U135" s="1574"/>
      <c r="V135" s="1574"/>
      <c r="W135" s="1574"/>
      <c r="X135" s="1574"/>
      <c r="Y135" s="1574"/>
      <c r="Z135" s="1574"/>
      <c r="AA135" s="1574"/>
    </row>
    <row r="136" spans="1:27" ht="15.75" customHeight="1">
      <c r="A136" s="2"/>
      <c r="B136" s="2"/>
      <c r="C136" s="2"/>
      <c r="D136" s="2"/>
      <c r="E136" s="2"/>
      <c r="F136" s="2"/>
      <c r="G136" s="2"/>
      <c r="H136" s="2"/>
      <c r="I136" s="1574"/>
      <c r="J136" s="1574"/>
      <c r="K136" s="1574"/>
      <c r="L136" s="1574"/>
      <c r="M136" s="1574"/>
      <c r="N136" s="1574"/>
      <c r="O136" s="1574"/>
      <c r="P136" s="1574"/>
      <c r="Q136" s="1574"/>
      <c r="R136" s="1574"/>
      <c r="S136" s="1574"/>
      <c r="T136" s="1574"/>
      <c r="U136" s="1574"/>
      <c r="V136" s="1574"/>
      <c r="W136" s="1574"/>
      <c r="X136" s="1574"/>
      <c r="Y136" s="1574"/>
      <c r="Z136" s="1574"/>
      <c r="AA136" s="1574"/>
    </row>
    <row r="137" spans="1:27" ht="15.75" customHeight="1">
      <c r="A137" s="6"/>
      <c r="B137" s="3"/>
      <c r="C137" s="3"/>
      <c r="D137" s="3"/>
      <c r="E137" s="3"/>
      <c r="F137" s="3"/>
      <c r="G137" s="3"/>
      <c r="H137" s="3"/>
      <c r="I137" s="1574"/>
      <c r="J137" s="1520"/>
      <c r="K137" s="1520"/>
      <c r="L137" s="1520"/>
      <c r="M137" s="1520"/>
      <c r="N137" s="1520"/>
      <c r="O137" s="1520"/>
      <c r="P137" s="1520"/>
      <c r="Q137" s="1520"/>
      <c r="R137" s="1520"/>
      <c r="S137" s="1520"/>
      <c r="T137" s="1520"/>
      <c r="U137" s="1520"/>
      <c r="V137" s="1520"/>
      <c r="W137" s="1520"/>
      <c r="X137" s="1520"/>
      <c r="Y137" s="1520"/>
      <c r="Z137" s="1520"/>
      <c r="AA137" s="1520"/>
    </row>
    <row r="138" spans="1:27" ht="15.75" customHeight="1">
      <c r="A138" s="2"/>
      <c r="B138" s="2"/>
      <c r="C138" s="2"/>
      <c r="D138" s="2"/>
      <c r="E138" s="2"/>
      <c r="F138" s="2"/>
      <c r="G138" s="2"/>
      <c r="H138" s="2"/>
      <c r="I138" s="1520"/>
      <c r="J138" s="1520"/>
      <c r="K138" s="1520"/>
      <c r="L138" s="1520"/>
      <c r="M138" s="1520"/>
      <c r="N138" s="1520"/>
      <c r="O138" s="1520"/>
      <c r="P138" s="1520"/>
      <c r="Q138" s="1520"/>
      <c r="R138" s="1520"/>
      <c r="S138" s="1520"/>
      <c r="T138" s="1520"/>
      <c r="U138" s="1520"/>
      <c r="V138" s="1520"/>
      <c r="W138" s="1520"/>
      <c r="X138" s="1520"/>
      <c r="Y138" s="1520"/>
      <c r="Z138" s="1520"/>
      <c r="AA138" s="1520"/>
    </row>
    <row r="139" spans="1:27" ht="18" customHeight="1">
      <c r="A139" s="1497"/>
      <c r="B139" s="1497"/>
      <c r="C139" s="1497"/>
      <c r="D139" s="1497"/>
      <c r="E139" s="1497"/>
      <c r="F139" s="1497"/>
      <c r="G139" s="1497"/>
      <c r="H139" s="1497"/>
      <c r="I139" s="1497"/>
      <c r="J139" s="1497"/>
      <c r="K139" s="1497"/>
      <c r="L139" s="1497"/>
      <c r="M139" s="1497"/>
      <c r="N139" s="1497"/>
      <c r="O139" s="1497"/>
      <c r="P139" s="1497"/>
      <c r="Q139" s="1497"/>
      <c r="R139" s="1497"/>
      <c r="S139" s="1497"/>
      <c r="T139" s="1497"/>
      <c r="U139" s="1497"/>
      <c r="V139" s="1497"/>
      <c r="W139" s="1497"/>
      <c r="X139" s="1497"/>
      <c r="Y139" s="1497"/>
      <c r="Z139" s="1497"/>
      <c r="AA139" s="1497"/>
    </row>
    <row r="140" spans="1:27"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5.75" customHeight="1">
      <c r="A141" s="6"/>
      <c r="B141" s="3"/>
      <c r="C141" s="3"/>
      <c r="D141" s="3"/>
      <c r="E141" s="3"/>
      <c r="F141" s="1468"/>
      <c r="G141" s="1468"/>
      <c r="H141" s="1468"/>
      <c r="I141" s="1468"/>
      <c r="K141" s="3"/>
      <c r="L141" s="3"/>
      <c r="M141" s="3"/>
      <c r="N141" s="3"/>
      <c r="O141" s="3"/>
      <c r="P141" s="3"/>
      <c r="Q141" s="3"/>
      <c r="R141" s="3"/>
      <c r="S141" s="3"/>
      <c r="T141" s="3"/>
      <c r="U141" s="3"/>
      <c r="V141" s="3"/>
      <c r="W141" s="3"/>
      <c r="X141" s="3"/>
      <c r="Y141" s="3"/>
      <c r="Z141" s="3"/>
      <c r="AA141" s="3"/>
    </row>
    <row r="142" spans="1:27" ht="15.75" customHeight="1">
      <c r="A142" s="6"/>
      <c r="B142" s="3"/>
      <c r="C142" s="3"/>
      <c r="D142" s="3"/>
      <c r="E142" s="3"/>
      <c r="F142" s="3"/>
      <c r="G142" s="1468"/>
      <c r="H142" s="1468"/>
      <c r="I142" s="3"/>
      <c r="J142" s="1536"/>
      <c r="K142" s="1536"/>
      <c r="L142" s="1536"/>
      <c r="M142" s="1536"/>
      <c r="N142" s="1536"/>
      <c r="O142" s="1536"/>
      <c r="P142" s="1536"/>
      <c r="Q142" s="1536"/>
      <c r="R142" s="1536"/>
      <c r="S142" s="1536"/>
      <c r="T142" s="1536"/>
      <c r="U142" s="1536"/>
      <c r="V142" s="1536"/>
      <c r="W142" s="1536"/>
      <c r="X142" s="1536"/>
      <c r="Y142" s="1536"/>
      <c r="Z142" s="1536"/>
      <c r="AA142" s="1536"/>
    </row>
    <row r="143" spans="1:27" ht="15.75" customHeight="1">
      <c r="A143" s="3"/>
      <c r="B143" s="3"/>
      <c r="C143" s="3"/>
      <c r="D143" s="3"/>
      <c r="E143" s="3"/>
      <c r="F143" s="3"/>
      <c r="G143" s="1468"/>
      <c r="H143" s="1468"/>
      <c r="I143" s="3"/>
      <c r="J143" s="1536"/>
      <c r="K143" s="1536"/>
      <c r="L143" s="1536"/>
      <c r="M143" s="1536"/>
      <c r="N143" s="1536"/>
      <c r="O143" s="1536"/>
      <c r="P143" s="1536"/>
      <c r="Q143" s="1536"/>
      <c r="R143" s="1536"/>
      <c r="S143" s="1536"/>
      <c r="T143" s="1536"/>
      <c r="U143" s="1536"/>
      <c r="V143" s="1536"/>
      <c r="W143" s="1536"/>
      <c r="X143" s="1536"/>
      <c r="Y143" s="1536"/>
      <c r="Z143" s="1536"/>
      <c r="AA143" s="1536"/>
    </row>
    <row r="144" spans="1:27" ht="15.75" customHeight="1">
      <c r="A144" s="3"/>
      <c r="B144" s="3"/>
      <c r="C144" s="3"/>
      <c r="D144" s="3"/>
      <c r="E144" s="3"/>
      <c r="F144" s="3"/>
      <c r="G144" s="1468"/>
      <c r="H144" s="1468"/>
      <c r="I144" s="3"/>
      <c r="J144" s="1536"/>
      <c r="K144" s="1536"/>
      <c r="L144" s="1536"/>
      <c r="M144" s="1536"/>
      <c r="N144" s="1536"/>
      <c r="O144" s="1536"/>
      <c r="P144" s="1536"/>
      <c r="Q144" s="1536"/>
      <c r="R144" s="1536"/>
      <c r="S144" s="1536"/>
      <c r="T144" s="1536"/>
      <c r="U144" s="1536"/>
      <c r="V144" s="1536"/>
      <c r="W144" s="1536"/>
      <c r="X144" s="1536"/>
      <c r="Y144" s="1536"/>
      <c r="Z144" s="1536"/>
      <c r="AA144" s="1536"/>
    </row>
    <row r="145" spans="1:27"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5.75" customHeight="1">
      <c r="A146" s="6"/>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c r="A147" s="6"/>
      <c r="B147" s="6"/>
      <c r="C147" s="3"/>
      <c r="D147" s="3"/>
      <c r="E147" s="6"/>
      <c r="F147" s="3"/>
      <c r="G147" s="3"/>
      <c r="H147" s="6"/>
      <c r="I147" s="3"/>
      <c r="J147" s="3"/>
      <c r="K147" s="6"/>
      <c r="L147" s="3"/>
      <c r="M147" s="3"/>
      <c r="N147" s="6"/>
      <c r="O147" s="3"/>
      <c r="P147" s="3"/>
      <c r="Q147" s="3"/>
      <c r="R147" s="6"/>
      <c r="S147" s="3"/>
      <c r="T147" s="3"/>
      <c r="U147" s="3"/>
      <c r="V147" s="3"/>
      <c r="W147" s="6"/>
      <c r="X147" s="7"/>
      <c r="Y147" s="3"/>
      <c r="Z147" s="3"/>
      <c r="AA147" s="2"/>
    </row>
    <row r="148" spans="1:27" ht="15.75" customHeight="1">
      <c r="A148" s="6"/>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5.75" customHeight="1">
      <c r="A149" s="6"/>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5.75" customHeight="1">
      <c r="A150" s="6"/>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5.75" customHeight="1">
      <c r="A151" s="3"/>
      <c r="B151" s="3"/>
      <c r="C151" s="3"/>
      <c r="D151" s="3"/>
      <c r="E151" s="3"/>
      <c r="F151" s="3"/>
      <c r="G151" s="3"/>
      <c r="H151" s="3"/>
      <c r="I151" s="3"/>
      <c r="J151" s="3"/>
      <c r="K151" s="1468"/>
      <c r="L151" s="1468"/>
      <c r="M151" s="1468"/>
      <c r="N151" s="3"/>
      <c r="O151" s="3"/>
      <c r="P151" s="3"/>
      <c r="Q151" s="3"/>
      <c r="R151" s="3"/>
      <c r="S151" s="3"/>
      <c r="T151" s="3"/>
      <c r="U151" s="3"/>
      <c r="V151" s="3"/>
      <c r="W151" s="3"/>
      <c r="X151" s="3"/>
      <c r="Y151" s="3"/>
      <c r="Z151" s="3"/>
      <c r="AA151" s="3"/>
    </row>
    <row r="152" spans="1:27" ht="15.75" customHeight="1">
      <c r="A152" s="3"/>
      <c r="B152" s="3"/>
      <c r="C152" s="3"/>
      <c r="D152" s="3"/>
      <c r="E152" s="3"/>
      <c r="F152" s="3"/>
      <c r="G152" s="3"/>
      <c r="H152" s="3"/>
      <c r="I152" s="3"/>
      <c r="J152" s="3"/>
      <c r="K152" s="1468"/>
      <c r="L152" s="1468"/>
      <c r="M152" s="1468"/>
      <c r="N152" s="3"/>
      <c r="O152" s="3"/>
      <c r="P152" s="3"/>
      <c r="Q152" s="3"/>
      <c r="R152" s="3"/>
      <c r="S152" s="3"/>
      <c r="T152" s="3"/>
      <c r="U152" s="3"/>
      <c r="V152" s="3"/>
      <c r="W152" s="3"/>
      <c r="X152" s="3"/>
      <c r="Y152" s="3"/>
      <c r="Z152" s="3"/>
      <c r="AA152" s="3"/>
    </row>
    <row r="153" spans="1:27" ht="15.75" customHeight="1">
      <c r="A153" s="3"/>
      <c r="B153" s="3"/>
      <c r="C153" s="3"/>
      <c r="D153" s="3"/>
      <c r="E153" s="3"/>
      <c r="F153" s="3"/>
      <c r="G153" s="3"/>
      <c r="H153" s="3"/>
      <c r="I153" s="3"/>
      <c r="J153" s="3"/>
      <c r="K153" s="1468"/>
      <c r="L153" s="1468"/>
      <c r="M153" s="1468"/>
      <c r="N153" s="3"/>
      <c r="O153" s="3"/>
      <c r="P153" s="3"/>
      <c r="Q153" s="3"/>
      <c r="R153" s="3"/>
      <c r="S153" s="3"/>
      <c r="T153" s="3"/>
      <c r="U153" s="3"/>
      <c r="V153" s="3"/>
      <c r="W153" s="3"/>
      <c r="X153" s="3"/>
      <c r="Y153" s="3"/>
      <c r="Z153" s="3"/>
      <c r="AA153" s="3"/>
    </row>
    <row r="154" spans="1:27" ht="15.75" customHeight="1">
      <c r="A154" s="3"/>
      <c r="B154" s="3"/>
      <c r="C154" s="3"/>
      <c r="D154" s="3"/>
      <c r="E154" s="3"/>
      <c r="F154" s="3"/>
      <c r="G154" s="3"/>
      <c r="H154" s="3"/>
      <c r="I154" s="3"/>
      <c r="J154" s="3"/>
      <c r="K154" s="1468"/>
      <c r="L154" s="1468"/>
      <c r="M154" s="1468"/>
      <c r="N154" s="3"/>
      <c r="O154" s="3"/>
      <c r="P154" s="3"/>
      <c r="Q154" s="3"/>
      <c r="R154" s="3"/>
      <c r="S154" s="3"/>
      <c r="T154" s="3"/>
      <c r="U154" s="3"/>
      <c r="V154" s="3"/>
      <c r="W154" s="3"/>
      <c r="X154" s="3"/>
      <c r="Y154" s="3"/>
      <c r="Z154" s="3"/>
      <c r="AA154" s="3"/>
    </row>
    <row r="155" spans="1:27" ht="15.75" customHeight="1">
      <c r="A155" s="6"/>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c r="A156" s="3"/>
      <c r="B156" s="3"/>
      <c r="C156" s="3"/>
      <c r="D156" s="3"/>
      <c r="E156" s="3"/>
      <c r="F156" s="3"/>
      <c r="G156" s="3"/>
      <c r="H156" s="3"/>
      <c r="I156" s="3"/>
      <c r="J156" s="3"/>
      <c r="K156" s="1802"/>
      <c r="L156" s="1802"/>
      <c r="M156" s="1802"/>
      <c r="N156" s="1802"/>
      <c r="O156" s="3"/>
      <c r="P156" s="3"/>
      <c r="Q156" s="3"/>
      <c r="R156" s="3"/>
      <c r="S156" s="3"/>
      <c r="T156" s="3"/>
      <c r="U156" s="3"/>
      <c r="V156" s="3"/>
      <c r="W156" s="3"/>
      <c r="X156" s="3"/>
      <c r="Y156" s="3"/>
      <c r="Z156" s="3"/>
      <c r="AA156" s="3"/>
    </row>
    <row r="157" spans="1:27" ht="15.75" customHeight="1">
      <c r="A157" s="3"/>
      <c r="B157" s="3"/>
      <c r="C157" s="3"/>
      <c r="D157" s="3"/>
      <c r="E157" s="3"/>
      <c r="F157" s="3"/>
      <c r="G157" s="3"/>
      <c r="H157" s="3"/>
      <c r="I157" s="3"/>
      <c r="J157" s="3"/>
      <c r="K157" s="1802"/>
      <c r="L157" s="1802"/>
      <c r="M157" s="1802"/>
      <c r="N157" s="1802"/>
      <c r="O157" s="3"/>
      <c r="P157" s="3"/>
      <c r="Q157" s="3"/>
      <c r="R157" s="3"/>
      <c r="S157" s="3"/>
      <c r="T157" s="3"/>
      <c r="U157" s="3"/>
      <c r="V157" s="3"/>
      <c r="W157" s="3"/>
      <c r="X157" s="3"/>
      <c r="Y157" s="3"/>
      <c r="Z157" s="3"/>
      <c r="AA157" s="3"/>
    </row>
    <row r="158" spans="1:27" ht="15.75" customHeight="1">
      <c r="A158" s="6"/>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c r="A159" s="6"/>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c r="A160" s="3"/>
      <c r="B160" s="3"/>
      <c r="C160" s="3"/>
      <c r="D160" s="3"/>
      <c r="E160" s="3"/>
      <c r="F160" s="3"/>
      <c r="G160" s="3"/>
      <c r="H160" s="3"/>
      <c r="I160" s="3"/>
      <c r="J160" s="3"/>
      <c r="K160" s="3"/>
      <c r="L160" s="3"/>
      <c r="M160" s="3"/>
      <c r="N160" s="3"/>
      <c r="O160" s="3"/>
      <c r="P160" s="3"/>
      <c r="Q160" s="3"/>
      <c r="R160" s="3"/>
      <c r="S160" s="3"/>
      <c r="T160" s="3"/>
      <c r="U160" s="6"/>
      <c r="V160" s="3"/>
      <c r="W160" s="3"/>
      <c r="X160" s="6"/>
      <c r="Y160" s="3"/>
      <c r="Z160" s="3"/>
      <c r="AA160" s="3"/>
    </row>
    <row r="161" spans="1:27"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5.75" customHeight="1">
      <c r="A167" s="6"/>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5.75" customHeight="1">
      <c r="A168" s="3"/>
      <c r="B168" s="3"/>
      <c r="C168" s="3"/>
      <c r="D168" s="3"/>
      <c r="E168" s="3"/>
      <c r="F168" s="3"/>
      <c r="G168" s="3"/>
      <c r="H168" s="3"/>
      <c r="I168" s="5"/>
      <c r="J168" s="1468"/>
      <c r="K168" s="1468"/>
      <c r="L168" s="1468"/>
      <c r="M168" s="1468"/>
      <c r="N168" s="5"/>
      <c r="O168" s="5"/>
      <c r="P168" s="1468"/>
      <c r="Q168" s="1468"/>
      <c r="R168" s="1468"/>
      <c r="S168" s="1468"/>
      <c r="T168" s="5"/>
      <c r="U168" s="5"/>
      <c r="V168" s="1468"/>
      <c r="W168" s="1468"/>
      <c r="X168" s="1468"/>
      <c r="Y168" s="1468"/>
      <c r="Z168" s="7"/>
      <c r="AA168" s="3"/>
    </row>
    <row r="169" spans="1:27" ht="15.75" customHeight="1">
      <c r="A169" s="3"/>
      <c r="B169" s="3"/>
      <c r="C169" s="3"/>
      <c r="D169" s="5"/>
      <c r="E169" s="1468"/>
      <c r="F169" s="1468"/>
      <c r="G169" s="5"/>
      <c r="H169" s="3"/>
      <c r="I169" s="5"/>
      <c r="J169" s="1800"/>
      <c r="K169" s="1800"/>
      <c r="L169" s="1800"/>
      <c r="M169" s="1800"/>
      <c r="N169" s="5"/>
      <c r="O169" s="5"/>
      <c r="P169" s="1800"/>
      <c r="Q169" s="1800"/>
      <c r="R169" s="1800"/>
      <c r="S169" s="1800"/>
      <c r="T169" s="5"/>
      <c r="U169" s="5"/>
      <c r="V169" s="1495"/>
      <c r="W169" s="1495"/>
      <c r="X169" s="1495"/>
      <c r="Y169" s="1495"/>
      <c r="Z169" s="3"/>
      <c r="AA169" s="3"/>
    </row>
    <row r="170" spans="1:27" ht="15.75" customHeight="1">
      <c r="A170" s="3"/>
      <c r="B170" s="3"/>
      <c r="C170" s="3"/>
      <c r="D170" s="5"/>
      <c r="E170" s="1468"/>
      <c r="F170" s="1468"/>
      <c r="G170" s="5"/>
      <c r="H170" s="3"/>
      <c r="I170" s="5"/>
      <c r="J170" s="1800"/>
      <c r="K170" s="1800"/>
      <c r="L170" s="1800"/>
      <c r="M170" s="1800"/>
      <c r="N170" s="5"/>
      <c r="O170" s="5"/>
      <c r="P170" s="1800"/>
      <c r="Q170" s="1800"/>
      <c r="R170" s="1800"/>
      <c r="S170" s="1800"/>
      <c r="T170" s="5"/>
      <c r="U170" s="5"/>
      <c r="V170" s="1495"/>
      <c r="W170" s="1495"/>
      <c r="X170" s="1495"/>
      <c r="Y170" s="1495"/>
      <c r="Z170" s="3"/>
      <c r="AA170" s="3"/>
    </row>
    <row r="171" spans="1:27" ht="15.75" customHeight="1">
      <c r="A171" s="3"/>
      <c r="B171" s="3"/>
      <c r="C171" s="3"/>
      <c r="D171" s="5"/>
      <c r="E171" s="1468"/>
      <c r="F171" s="1468"/>
      <c r="G171" s="5"/>
      <c r="H171" s="3"/>
      <c r="I171" s="5"/>
      <c r="J171" s="1800"/>
      <c r="K171" s="1800"/>
      <c r="L171" s="1800"/>
      <c r="M171" s="1800"/>
      <c r="N171" s="5"/>
      <c r="O171" s="5"/>
      <c r="P171" s="1800"/>
      <c r="Q171" s="1800"/>
      <c r="R171" s="1800"/>
      <c r="S171" s="1800"/>
      <c r="T171" s="5"/>
      <c r="U171" s="5"/>
      <c r="V171" s="1495"/>
      <c r="W171" s="1495"/>
      <c r="X171" s="1495"/>
      <c r="Y171" s="1495"/>
      <c r="Z171" s="3"/>
      <c r="AA171" s="3"/>
    </row>
    <row r="172" spans="1:27" ht="15.75" customHeight="1">
      <c r="A172" s="3"/>
      <c r="B172" s="3"/>
      <c r="C172" s="3"/>
      <c r="D172" s="5"/>
      <c r="E172" s="1468"/>
      <c r="F172" s="1468"/>
      <c r="G172" s="5"/>
      <c r="H172" s="3"/>
      <c r="I172" s="5"/>
      <c r="J172" s="1800"/>
      <c r="K172" s="1800"/>
      <c r="L172" s="1800"/>
      <c r="M172" s="1800"/>
      <c r="N172" s="5"/>
      <c r="O172" s="5"/>
      <c r="P172" s="1800"/>
      <c r="Q172" s="1800"/>
      <c r="R172" s="1800"/>
      <c r="S172" s="1800"/>
      <c r="T172" s="5"/>
      <c r="U172" s="5"/>
      <c r="V172" s="1495"/>
      <c r="W172" s="1495"/>
      <c r="X172" s="1495"/>
      <c r="Y172" s="1495"/>
      <c r="Z172" s="3"/>
      <c r="AA172" s="3"/>
    </row>
    <row r="173" spans="1:27" ht="15.75" customHeight="1">
      <c r="A173" s="3"/>
      <c r="B173" s="3"/>
      <c r="C173" s="3"/>
      <c r="D173" s="5"/>
      <c r="E173" s="3"/>
      <c r="F173" s="3"/>
      <c r="G173" s="5"/>
      <c r="H173" s="3"/>
      <c r="I173" s="5"/>
      <c r="J173" s="3"/>
      <c r="K173" s="3"/>
      <c r="L173" s="3"/>
      <c r="M173" s="3"/>
      <c r="N173" s="5"/>
      <c r="O173" s="5"/>
      <c r="P173" s="5"/>
      <c r="Q173" s="3"/>
      <c r="R173" s="3"/>
      <c r="S173" s="5"/>
      <c r="T173" s="5"/>
      <c r="U173" s="5"/>
      <c r="V173" s="3"/>
      <c r="W173" s="3"/>
      <c r="X173" s="3"/>
      <c r="Y173" s="3"/>
      <c r="Z173" s="3"/>
      <c r="AA173" s="3"/>
    </row>
    <row r="174" spans="1:27" ht="15.75" customHeight="1">
      <c r="A174" s="3"/>
      <c r="B174" s="3"/>
      <c r="C174" s="3"/>
      <c r="D174" s="5"/>
      <c r="E174" s="3"/>
      <c r="F174" s="3"/>
      <c r="G174" s="5"/>
      <c r="H174" s="3"/>
      <c r="I174" s="5"/>
      <c r="J174" s="3"/>
      <c r="K174" s="3"/>
      <c r="L174" s="3"/>
      <c r="M174" s="3"/>
      <c r="N174" s="5"/>
      <c r="O174" s="5"/>
      <c r="P174" s="5"/>
      <c r="Q174" s="3"/>
      <c r="R174" s="3"/>
      <c r="S174" s="5"/>
      <c r="T174" s="5"/>
      <c r="U174" s="5"/>
      <c r="V174" s="3"/>
      <c r="W174" s="3"/>
      <c r="X174" s="3"/>
      <c r="Y174" s="3"/>
      <c r="Z174" s="3"/>
      <c r="AA174" s="3"/>
    </row>
    <row r="175" spans="1:27" ht="15.75" customHeight="1">
      <c r="A175" s="3"/>
      <c r="B175" s="3"/>
      <c r="C175" s="3"/>
      <c r="D175" s="5"/>
      <c r="E175" s="3"/>
      <c r="F175" s="3"/>
      <c r="G175" s="5"/>
      <c r="H175" s="3"/>
      <c r="I175" s="5"/>
      <c r="J175" s="3"/>
      <c r="K175" s="3"/>
      <c r="L175" s="3"/>
      <c r="M175" s="3"/>
      <c r="N175" s="5"/>
      <c r="O175" s="5"/>
      <c r="P175" s="5"/>
      <c r="Q175" s="3"/>
      <c r="R175" s="3"/>
      <c r="S175" s="5"/>
      <c r="T175" s="5"/>
      <c r="U175" s="5"/>
      <c r="V175" s="3"/>
      <c r="W175" s="3"/>
      <c r="X175" s="3"/>
      <c r="Y175" s="3"/>
      <c r="Z175" s="3"/>
      <c r="AA175" s="3"/>
    </row>
    <row r="176" spans="1:27" ht="15.75" customHeight="1">
      <c r="A176" s="3"/>
      <c r="B176" s="3"/>
      <c r="C176" s="3"/>
      <c r="D176" s="5"/>
      <c r="E176" s="3"/>
      <c r="F176" s="3"/>
      <c r="G176" s="5"/>
      <c r="H176" s="3"/>
      <c r="I176" s="5"/>
      <c r="J176" s="3"/>
      <c r="K176" s="3"/>
      <c r="L176" s="3"/>
      <c r="M176" s="3"/>
      <c r="N176" s="5"/>
      <c r="O176" s="5"/>
      <c r="P176" s="5"/>
      <c r="Q176" s="3"/>
      <c r="R176" s="3"/>
      <c r="S176" s="5"/>
      <c r="T176" s="5"/>
      <c r="U176" s="5"/>
      <c r="V176" s="3"/>
      <c r="W176" s="3"/>
      <c r="X176" s="3"/>
      <c r="Y176" s="3"/>
      <c r="Z176" s="3"/>
      <c r="AA176" s="3"/>
    </row>
    <row r="177" spans="1:28" ht="15.75" customHeight="1">
      <c r="A177" s="3"/>
      <c r="B177" s="3"/>
      <c r="C177" s="3"/>
      <c r="D177" s="3"/>
      <c r="E177" s="3"/>
      <c r="F177" s="3"/>
      <c r="G177" s="3"/>
      <c r="H177" s="3"/>
      <c r="I177" s="5"/>
      <c r="J177" s="1800"/>
      <c r="K177" s="1800"/>
      <c r="L177" s="1800"/>
      <c r="M177" s="1800"/>
      <c r="N177" s="5"/>
      <c r="O177" s="5"/>
      <c r="P177" s="1800"/>
      <c r="Q177" s="1800"/>
      <c r="R177" s="1800"/>
      <c r="S177" s="1800"/>
      <c r="T177" s="5"/>
      <c r="U177" s="5"/>
      <c r="V177" s="1800"/>
      <c r="W177" s="1800"/>
      <c r="X177" s="1800"/>
      <c r="Y177" s="1800"/>
      <c r="Z177" s="3"/>
      <c r="AA177" s="3"/>
    </row>
    <row r="178" spans="1:28" ht="15.75" customHeight="1">
      <c r="A178" s="6"/>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8" ht="15.75" customHeight="1">
      <c r="A179" s="6"/>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8" ht="15.75" customHeight="1">
      <c r="A180" s="6"/>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8" ht="15.75" customHeight="1">
      <c r="A181" s="6"/>
      <c r="B181" s="3"/>
      <c r="C181" s="3"/>
      <c r="D181" s="3"/>
      <c r="E181" s="3"/>
      <c r="F181" s="3"/>
      <c r="G181" s="3"/>
      <c r="H181" s="3"/>
      <c r="I181" s="3"/>
      <c r="J181" s="1558"/>
      <c r="K181" s="1558"/>
      <c r="L181" s="1558"/>
      <c r="M181" s="1558"/>
      <c r="N181" s="1558"/>
      <c r="O181" s="5"/>
      <c r="P181" s="3"/>
      <c r="Q181" s="3"/>
      <c r="R181" s="3"/>
      <c r="S181" s="3"/>
      <c r="T181" s="3"/>
      <c r="U181" s="3"/>
      <c r="V181" s="3"/>
      <c r="W181" s="3"/>
      <c r="X181" s="3"/>
      <c r="Y181" s="3"/>
      <c r="Z181" s="3"/>
      <c r="AA181" s="3"/>
    </row>
    <row r="182" spans="1:28" ht="15.75" customHeight="1">
      <c r="A182" s="6"/>
      <c r="B182" s="3"/>
      <c r="C182" s="3"/>
      <c r="D182" s="3"/>
      <c r="E182" s="3"/>
      <c r="F182" s="3"/>
      <c r="G182" s="3"/>
      <c r="H182" s="3"/>
      <c r="I182" s="3"/>
      <c r="J182" s="3"/>
      <c r="K182" s="3"/>
      <c r="L182" s="1468"/>
      <c r="M182" s="1468"/>
      <c r="N182" s="1468"/>
      <c r="O182" s="1468"/>
      <c r="P182" s="1468"/>
      <c r="Q182" s="1468"/>
      <c r="R182" s="3"/>
      <c r="S182" s="3"/>
      <c r="T182" s="3"/>
      <c r="U182" s="3"/>
      <c r="V182" s="3"/>
      <c r="W182" s="3"/>
      <c r="X182" s="3"/>
      <c r="Y182" s="3"/>
      <c r="Z182" s="3"/>
      <c r="AA182" s="3"/>
    </row>
    <row r="183" spans="1:28" ht="15.75" customHeight="1">
      <c r="A183" s="6"/>
      <c r="B183" s="3"/>
      <c r="C183" s="3"/>
      <c r="D183" s="3"/>
      <c r="E183" s="3"/>
      <c r="F183" s="3"/>
      <c r="G183" s="3"/>
      <c r="H183" s="3"/>
      <c r="I183" s="1491"/>
      <c r="J183" s="1491"/>
      <c r="K183" s="1491"/>
      <c r="L183" s="1491"/>
      <c r="M183" s="1491"/>
      <c r="N183" s="1491"/>
      <c r="O183" s="1491"/>
      <c r="P183" s="1491"/>
      <c r="Q183" s="1491"/>
      <c r="R183" s="1491"/>
      <c r="S183" s="1491"/>
      <c r="T183" s="1491"/>
      <c r="U183" s="1491"/>
      <c r="V183" s="1491"/>
      <c r="W183" s="1491"/>
      <c r="X183" s="1491"/>
      <c r="Y183" s="1491"/>
      <c r="Z183" s="1491"/>
      <c r="AA183" s="1491"/>
    </row>
    <row r="184" spans="1:28">
      <c r="I184" s="1801"/>
      <c r="J184" s="1801"/>
      <c r="K184" s="1801"/>
      <c r="L184" s="1801"/>
      <c r="M184" s="1801"/>
      <c r="N184" s="1801"/>
      <c r="O184" s="1801"/>
      <c r="P184" s="1801"/>
      <c r="Q184" s="1801"/>
      <c r="R184" s="1801"/>
      <c r="S184" s="1801"/>
      <c r="T184" s="1801"/>
      <c r="U184" s="1801"/>
      <c r="V184" s="1801"/>
      <c r="W184" s="1801"/>
      <c r="X184" s="1801"/>
      <c r="Y184" s="1801"/>
      <c r="Z184" s="1801"/>
      <c r="AA184" s="1801"/>
    </row>
    <row r="185" spans="1:28" ht="13.5" customHeight="1">
      <c r="A185" s="6"/>
      <c r="B185" s="3"/>
      <c r="C185" s="3"/>
      <c r="D185" s="3"/>
      <c r="E185" s="3"/>
      <c r="F185" s="1491"/>
      <c r="G185" s="1491"/>
      <c r="H185" s="1491"/>
      <c r="I185" s="1491"/>
      <c r="J185" s="1491"/>
      <c r="K185" s="1491"/>
      <c r="L185" s="1491"/>
      <c r="M185" s="1491"/>
      <c r="N185" s="1491"/>
      <c r="O185" s="1491"/>
      <c r="P185" s="1491"/>
      <c r="Q185" s="1491"/>
      <c r="R185" s="1491"/>
      <c r="S185" s="1491"/>
      <c r="T185" s="1491"/>
      <c r="U185" s="1491"/>
      <c r="V185" s="1491"/>
      <c r="W185" s="1491"/>
      <c r="X185" s="1491"/>
      <c r="Y185" s="1491"/>
      <c r="Z185" s="1491"/>
      <c r="AA185" s="1491"/>
    </row>
    <row r="186" spans="1:28">
      <c r="A186" s="3"/>
      <c r="B186" s="3"/>
      <c r="C186" s="3"/>
      <c r="D186" s="3"/>
      <c r="E186" s="3"/>
      <c r="F186" s="1526"/>
      <c r="G186" s="1526"/>
      <c r="H186" s="1526"/>
      <c r="I186" s="1526"/>
      <c r="J186" s="1526"/>
      <c r="K186" s="1526"/>
      <c r="L186" s="1526"/>
      <c r="M186" s="1526"/>
      <c r="N186" s="1526"/>
      <c r="O186" s="1526"/>
      <c r="P186" s="1526"/>
      <c r="Q186" s="1526"/>
      <c r="R186" s="1526"/>
      <c r="S186" s="1526"/>
      <c r="T186" s="1526"/>
      <c r="U186" s="1526"/>
      <c r="V186" s="1526"/>
      <c r="W186" s="1526"/>
      <c r="X186" s="1526"/>
      <c r="Y186" s="1526"/>
      <c r="Z186" s="1526"/>
      <c r="AA186" s="1526"/>
    </row>
    <row r="187" spans="1:28">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8"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8" ht="18.75" customHeight="1">
      <c r="A190" s="1468"/>
      <c r="B190" s="1468"/>
      <c r="C190" s="1468"/>
      <c r="D190" s="1468"/>
      <c r="E190" s="1468"/>
      <c r="F190" s="1468"/>
      <c r="G190" s="1468"/>
      <c r="H190" s="1468"/>
      <c r="I190" s="1468"/>
      <c r="J190" s="1468"/>
      <c r="K190" s="1468"/>
      <c r="L190" s="1468"/>
      <c r="M190" s="1468"/>
      <c r="N190" s="1468"/>
      <c r="O190" s="1468"/>
      <c r="P190" s="1468"/>
      <c r="Q190" s="1468"/>
      <c r="R190" s="1468"/>
      <c r="S190" s="1468"/>
      <c r="T190" s="1468"/>
      <c r="U190" s="1468"/>
      <c r="V190" s="1468"/>
      <c r="W190" s="1468"/>
      <c r="X190" s="1468"/>
      <c r="Y190" s="1468"/>
      <c r="Z190" s="1468"/>
      <c r="AA190" s="1468"/>
      <c r="AB190" s="2"/>
    </row>
    <row r="191" spans="1:28"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2"/>
    </row>
    <row r="192" spans="1:28" ht="15.75" customHeight="1">
      <c r="A192" s="6"/>
      <c r="B192" s="3"/>
      <c r="C192" s="3"/>
      <c r="D192" s="3"/>
      <c r="E192" s="3"/>
      <c r="F192" s="3"/>
      <c r="G192" s="2"/>
      <c r="H192" s="3"/>
      <c r="I192" s="3"/>
      <c r="J192" s="3"/>
      <c r="K192" s="3"/>
      <c r="L192" s="3"/>
      <c r="M192" s="3"/>
      <c r="N192" s="3"/>
      <c r="O192" s="3"/>
      <c r="P192" s="3"/>
      <c r="Q192" s="3"/>
      <c r="R192" s="3"/>
      <c r="S192" s="3"/>
      <c r="T192" s="3"/>
      <c r="U192" s="3"/>
      <c r="V192" s="3"/>
      <c r="W192" s="3"/>
      <c r="X192" s="3"/>
      <c r="Y192" s="3"/>
      <c r="Z192" s="3"/>
      <c r="AA192" s="3"/>
      <c r="AB192" s="2"/>
    </row>
    <row r="193" spans="1:28" ht="15.75" customHeight="1">
      <c r="A193" s="6"/>
      <c r="B193" s="3"/>
      <c r="C193" s="3"/>
      <c r="D193" s="3"/>
      <c r="E193" s="3"/>
      <c r="F193" s="3"/>
      <c r="G193" s="2"/>
      <c r="H193" s="2"/>
      <c r="I193" s="3"/>
      <c r="J193" s="3"/>
      <c r="K193" s="3"/>
      <c r="L193" s="2"/>
      <c r="M193" s="3"/>
      <c r="N193" s="3"/>
      <c r="O193" s="3"/>
      <c r="P193" s="3"/>
      <c r="Q193" s="3"/>
      <c r="R193" s="3"/>
      <c r="S193" s="3"/>
      <c r="T193" s="3"/>
      <c r="U193" s="3"/>
      <c r="V193" s="3"/>
      <c r="W193" s="3"/>
      <c r="X193" s="3"/>
      <c r="Y193" s="3"/>
      <c r="Z193" s="3"/>
      <c r="AA193" s="3"/>
      <c r="AB193" s="2"/>
    </row>
    <row r="194" spans="1:28" ht="15.75" customHeight="1">
      <c r="A194" s="6"/>
      <c r="B194" s="3"/>
      <c r="C194" s="3"/>
      <c r="D194" s="3"/>
      <c r="E194" s="3"/>
      <c r="F194" s="3"/>
      <c r="G194" s="3"/>
      <c r="H194" s="3"/>
      <c r="I194" s="3"/>
      <c r="J194" s="1558"/>
      <c r="K194" s="1558"/>
      <c r="L194" s="1558"/>
      <c r="M194" s="1558"/>
      <c r="N194" s="4"/>
      <c r="O194" s="3"/>
      <c r="P194" s="3"/>
      <c r="Q194" s="3"/>
      <c r="R194" s="3"/>
      <c r="S194" s="3"/>
      <c r="T194" s="3"/>
      <c r="U194" s="3"/>
      <c r="V194" s="3"/>
      <c r="W194" s="3"/>
      <c r="X194" s="3"/>
      <c r="Y194" s="3"/>
      <c r="Z194" s="3"/>
      <c r="AA194" s="3"/>
      <c r="AB194" s="2"/>
    </row>
    <row r="195" spans="1:28" ht="15.75" customHeight="1">
      <c r="A195" s="6"/>
      <c r="B195" s="3"/>
      <c r="C195" s="3"/>
      <c r="D195" s="3"/>
      <c r="E195" s="3"/>
      <c r="F195" s="3"/>
      <c r="G195" s="3"/>
      <c r="H195" s="3"/>
      <c r="I195" s="3"/>
      <c r="J195" s="1558"/>
      <c r="K195" s="1558"/>
      <c r="L195" s="1558"/>
      <c r="M195" s="1558"/>
      <c r="N195" s="4"/>
      <c r="O195" s="3"/>
      <c r="P195" s="3"/>
      <c r="Q195" s="3"/>
      <c r="R195" s="3"/>
      <c r="S195" s="3"/>
      <c r="T195" s="3"/>
      <c r="U195" s="3"/>
      <c r="V195" s="3"/>
      <c r="W195" s="3"/>
      <c r="X195" s="3"/>
      <c r="Y195" s="3"/>
      <c r="Z195" s="3"/>
      <c r="AA195" s="3"/>
      <c r="AB195" s="2"/>
    </row>
    <row r="196" spans="1:28" ht="15.75" customHeight="1">
      <c r="A196" s="6"/>
      <c r="B196" s="3"/>
      <c r="C196" s="3"/>
      <c r="D196" s="3"/>
      <c r="E196" s="3"/>
      <c r="F196" s="3"/>
      <c r="G196" s="3"/>
      <c r="H196" s="3"/>
      <c r="I196" s="3"/>
      <c r="J196" s="1558"/>
      <c r="K196" s="1558"/>
      <c r="L196" s="1558"/>
      <c r="M196" s="1558"/>
      <c r="N196" s="4"/>
      <c r="O196" s="3"/>
      <c r="P196" s="3"/>
      <c r="Q196" s="3"/>
      <c r="R196" s="3"/>
      <c r="S196" s="3"/>
      <c r="T196" s="3"/>
      <c r="U196" s="3"/>
      <c r="V196" s="3"/>
      <c r="W196" s="3"/>
      <c r="X196" s="3"/>
      <c r="Y196" s="3"/>
      <c r="Z196" s="3"/>
      <c r="AA196" s="3"/>
      <c r="AB196" s="2"/>
    </row>
    <row r="197" spans="1:28" ht="15.75" customHeight="1">
      <c r="A197" s="6"/>
      <c r="B197" s="3"/>
      <c r="C197" s="3"/>
      <c r="D197" s="3"/>
      <c r="E197" s="3"/>
      <c r="F197" s="3"/>
      <c r="G197" s="3"/>
      <c r="H197" s="3"/>
      <c r="I197" s="3"/>
      <c r="J197" s="1558"/>
      <c r="K197" s="1558"/>
      <c r="L197" s="1558"/>
      <c r="M197" s="1558"/>
      <c r="N197" s="4"/>
      <c r="O197" s="3"/>
      <c r="P197" s="3"/>
      <c r="Q197" s="3"/>
      <c r="R197" s="3"/>
      <c r="S197" s="3"/>
      <c r="T197" s="3"/>
      <c r="U197" s="3"/>
      <c r="V197" s="3"/>
      <c r="W197" s="3"/>
      <c r="X197" s="3"/>
      <c r="Y197" s="3"/>
      <c r="Z197" s="3"/>
      <c r="AA197" s="3"/>
      <c r="AB197" s="2"/>
    </row>
    <row r="198" spans="1:28" ht="15.75" customHeight="1">
      <c r="A198" s="6"/>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2"/>
    </row>
    <row r="199" spans="1:28" ht="15.75" customHeight="1">
      <c r="A199" s="3"/>
      <c r="B199" s="3"/>
      <c r="C199" s="3"/>
      <c r="D199" s="1468"/>
      <c r="E199" s="1468"/>
      <c r="F199" s="1468"/>
      <c r="G199" s="1468"/>
      <c r="H199" s="5"/>
      <c r="I199" s="1468"/>
      <c r="J199" s="1468"/>
      <c r="K199" s="1468"/>
      <c r="L199" s="1468"/>
      <c r="M199" s="1468"/>
      <c r="N199" s="1468"/>
      <c r="O199" s="1468"/>
      <c r="P199" s="1468"/>
      <c r="Q199" s="1468"/>
      <c r="R199" s="1468"/>
      <c r="S199" s="1468"/>
      <c r="T199" s="1468"/>
      <c r="U199" s="1468"/>
      <c r="V199" s="5"/>
      <c r="W199" s="5"/>
      <c r="X199" s="1468"/>
      <c r="Y199" s="1468"/>
      <c r="Z199" s="1468"/>
      <c r="AA199" s="3"/>
      <c r="AB199" s="2"/>
    </row>
    <row r="200" spans="1:28" ht="15.75" customHeight="1">
      <c r="A200" s="3"/>
      <c r="B200" s="3"/>
      <c r="C200" s="3"/>
      <c r="D200" s="5"/>
      <c r="E200" s="1497"/>
      <c r="F200" s="1497"/>
      <c r="G200" s="5"/>
      <c r="H200" s="5"/>
      <c r="I200" s="3"/>
      <c r="J200" s="3"/>
      <c r="K200" s="3"/>
      <c r="L200" s="2"/>
      <c r="M200" s="3"/>
      <c r="N200" s="3"/>
      <c r="O200" s="3"/>
      <c r="P200" s="3"/>
      <c r="Q200" s="3"/>
      <c r="R200" s="2"/>
      <c r="S200" s="2"/>
      <c r="T200" s="2"/>
      <c r="U200" s="2"/>
      <c r="V200" s="5"/>
      <c r="W200" s="5"/>
      <c r="X200" s="1554"/>
      <c r="Y200" s="1554"/>
      <c r="Z200" s="1554"/>
      <c r="AA200" s="3"/>
      <c r="AB200" s="2"/>
    </row>
    <row r="201" spans="1:28" ht="15.75" customHeight="1">
      <c r="A201" s="3"/>
      <c r="B201" s="3"/>
      <c r="C201" s="3"/>
      <c r="D201" s="5"/>
      <c r="E201" s="1497"/>
      <c r="F201" s="1497"/>
      <c r="G201" s="5"/>
      <c r="H201" s="5"/>
      <c r="I201" s="3"/>
      <c r="J201" s="3"/>
      <c r="K201" s="3"/>
      <c r="L201" s="2"/>
      <c r="M201" s="3"/>
      <c r="N201" s="3"/>
      <c r="O201" s="3"/>
      <c r="P201" s="3"/>
      <c r="Q201" s="3"/>
      <c r="R201" s="2"/>
      <c r="S201" s="2"/>
      <c r="T201" s="2"/>
      <c r="U201" s="2"/>
      <c r="V201" s="5"/>
      <c r="W201" s="5"/>
      <c r="X201" s="1554"/>
      <c r="Y201" s="1554"/>
      <c r="Z201" s="1554"/>
      <c r="AA201" s="3"/>
      <c r="AB201" s="2"/>
    </row>
    <row r="202" spans="1:28" ht="15.75" customHeight="1">
      <c r="A202" s="3"/>
      <c r="B202" s="3"/>
      <c r="C202" s="3"/>
      <c r="D202" s="5"/>
      <c r="E202" s="1497"/>
      <c r="F202" s="1497"/>
      <c r="G202" s="5"/>
      <c r="H202" s="5"/>
      <c r="I202" s="3"/>
      <c r="J202" s="3"/>
      <c r="K202" s="3"/>
      <c r="L202" s="2"/>
      <c r="M202" s="3"/>
      <c r="N202" s="3"/>
      <c r="O202" s="3"/>
      <c r="P202" s="3"/>
      <c r="Q202" s="3"/>
      <c r="R202" s="2"/>
      <c r="S202" s="2"/>
      <c r="T202" s="2"/>
      <c r="U202" s="2"/>
      <c r="V202" s="5"/>
      <c r="W202" s="5"/>
      <c r="X202" s="1554"/>
      <c r="Y202" s="1554"/>
      <c r="Z202" s="1554"/>
      <c r="AA202" s="3"/>
      <c r="AB202" s="2"/>
    </row>
    <row r="203" spans="1:28" ht="15.75" customHeight="1">
      <c r="A203" s="3"/>
      <c r="B203" s="3"/>
      <c r="C203" s="3"/>
      <c r="D203" s="5"/>
      <c r="E203" s="1497"/>
      <c r="F203" s="1497"/>
      <c r="G203" s="5"/>
      <c r="H203" s="5"/>
      <c r="I203" s="3"/>
      <c r="J203" s="3"/>
      <c r="K203" s="3"/>
      <c r="L203" s="2"/>
      <c r="M203" s="3"/>
      <c r="N203" s="3"/>
      <c r="O203" s="3"/>
      <c r="P203" s="3"/>
      <c r="Q203" s="3"/>
      <c r="R203" s="2"/>
      <c r="S203" s="2"/>
      <c r="T203" s="2"/>
      <c r="U203" s="2"/>
      <c r="V203" s="5"/>
      <c r="W203" s="5"/>
      <c r="X203" s="1554"/>
      <c r="Y203" s="1554"/>
      <c r="Z203" s="1554"/>
      <c r="AA203" s="3"/>
      <c r="AB203" s="2"/>
    </row>
    <row r="204" spans="1:28" ht="15.75" customHeight="1">
      <c r="A204" s="3"/>
      <c r="B204" s="3"/>
      <c r="C204" s="3"/>
      <c r="D204" s="5"/>
      <c r="E204" s="1497"/>
      <c r="F204" s="1497"/>
      <c r="G204" s="5"/>
      <c r="H204" s="5"/>
      <c r="I204" s="3"/>
      <c r="J204" s="3"/>
      <c r="K204" s="3"/>
      <c r="L204" s="2"/>
      <c r="M204" s="3"/>
      <c r="N204" s="3"/>
      <c r="O204" s="3"/>
      <c r="P204" s="3"/>
      <c r="Q204" s="3"/>
      <c r="R204" s="2"/>
      <c r="S204" s="2"/>
      <c r="T204" s="2"/>
      <c r="U204" s="2"/>
      <c r="V204" s="5"/>
      <c r="W204" s="5"/>
      <c r="X204" s="1554"/>
      <c r="Y204" s="1554"/>
      <c r="Z204" s="1554"/>
      <c r="AA204" s="3"/>
      <c r="AB204" s="2"/>
    </row>
    <row r="205" spans="1:28" ht="15.75" customHeight="1">
      <c r="A205" s="3"/>
      <c r="B205" s="3"/>
      <c r="C205" s="3"/>
      <c r="D205" s="5"/>
      <c r="E205" s="1497"/>
      <c r="F205" s="1497"/>
      <c r="G205" s="5"/>
      <c r="H205" s="5"/>
      <c r="I205" s="3"/>
      <c r="J205" s="3"/>
      <c r="K205" s="3"/>
      <c r="L205" s="2"/>
      <c r="M205" s="3"/>
      <c r="N205" s="3"/>
      <c r="O205" s="3"/>
      <c r="P205" s="3"/>
      <c r="Q205" s="3"/>
      <c r="R205" s="2"/>
      <c r="S205" s="2"/>
      <c r="T205" s="2"/>
      <c r="U205" s="2"/>
      <c r="V205" s="5"/>
      <c r="W205" s="5"/>
      <c r="X205" s="1554"/>
      <c r="Y205" s="1554"/>
      <c r="Z205" s="1554"/>
      <c r="AA205" s="3"/>
      <c r="AB205" s="2"/>
    </row>
    <row r="206" spans="1:28" ht="15.75" customHeight="1">
      <c r="A206" s="6"/>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2"/>
    </row>
    <row r="207" spans="1:28" ht="15.75" customHeight="1">
      <c r="A207" s="6"/>
      <c r="B207" s="3"/>
      <c r="C207" s="3"/>
      <c r="D207" s="3"/>
      <c r="E207" s="3"/>
      <c r="F207" s="1796"/>
      <c r="G207" s="1796"/>
      <c r="H207" s="1796"/>
      <c r="I207" s="1796"/>
      <c r="J207" s="1796"/>
      <c r="K207" s="1796"/>
      <c r="L207" s="1796"/>
      <c r="M207" s="1796"/>
      <c r="N207" s="1796"/>
      <c r="O207" s="1796"/>
      <c r="P207" s="1796"/>
      <c r="Q207" s="1796"/>
      <c r="R207" s="1796"/>
      <c r="S207" s="1796"/>
      <c r="T207" s="1796"/>
      <c r="U207" s="1796"/>
      <c r="V207" s="1796"/>
      <c r="W207" s="1796"/>
      <c r="X207" s="1796"/>
      <c r="Y207" s="1796"/>
      <c r="Z207" s="1796"/>
      <c r="AA207" s="1796"/>
      <c r="AB207" s="2"/>
    </row>
    <row r="208" spans="1:28" ht="15.75" customHeight="1">
      <c r="A208" s="3"/>
      <c r="B208" s="3"/>
      <c r="C208" s="3"/>
      <c r="D208" s="3"/>
      <c r="E208" s="3"/>
      <c r="F208" s="1796"/>
      <c r="G208" s="1796"/>
      <c r="H208" s="1796"/>
      <c r="I208" s="1796"/>
      <c r="J208" s="1796"/>
      <c r="K208" s="1796"/>
      <c r="L208" s="1796"/>
      <c r="M208" s="1796"/>
      <c r="N208" s="1796"/>
      <c r="O208" s="1796"/>
      <c r="P208" s="1796"/>
      <c r="Q208" s="1796"/>
      <c r="R208" s="1796"/>
      <c r="S208" s="1796"/>
      <c r="T208" s="1796"/>
      <c r="U208" s="1796"/>
      <c r="V208" s="1796"/>
      <c r="W208" s="1796"/>
      <c r="X208" s="1796"/>
      <c r="Y208" s="1796"/>
      <c r="Z208" s="1796"/>
      <c r="AA208" s="1796"/>
      <c r="AB208" s="2"/>
    </row>
    <row r="209" spans="1:28" ht="15.75" customHeight="1">
      <c r="A209" s="6"/>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2"/>
    </row>
    <row r="210" spans="1:28" ht="15.75" customHeight="1">
      <c r="A210" s="3"/>
      <c r="B210" s="3"/>
      <c r="C210" s="3"/>
      <c r="D210" s="3"/>
      <c r="E210" s="3"/>
      <c r="F210" s="1796"/>
      <c r="G210" s="1796"/>
      <c r="H210" s="1796"/>
      <c r="I210" s="1796"/>
      <c r="J210" s="1796"/>
      <c r="K210" s="1796"/>
      <c r="L210" s="1796"/>
      <c r="M210" s="1796"/>
      <c r="N210" s="1796"/>
      <c r="O210" s="1796"/>
      <c r="P210" s="1796"/>
      <c r="Q210" s="1796"/>
      <c r="R210" s="1796"/>
      <c r="S210" s="1796"/>
      <c r="T210" s="1796"/>
      <c r="U210" s="1796"/>
      <c r="V210" s="1796"/>
      <c r="W210" s="1796"/>
      <c r="X210" s="1796"/>
      <c r="Y210" s="1796"/>
      <c r="Z210" s="1796"/>
      <c r="AA210" s="1796"/>
      <c r="AB210" s="2"/>
    </row>
    <row r="211" spans="1:28" ht="15.75" customHeight="1">
      <c r="A211" s="3"/>
      <c r="B211" s="3"/>
      <c r="C211" s="3"/>
      <c r="D211" s="3"/>
      <c r="E211" s="3"/>
      <c r="F211" s="1796"/>
      <c r="G211" s="1796"/>
      <c r="H211" s="1796"/>
      <c r="I211" s="1796"/>
      <c r="J211" s="1796"/>
      <c r="K211" s="1796"/>
      <c r="L211" s="1796"/>
      <c r="M211" s="1796"/>
      <c r="N211" s="1796"/>
      <c r="O211" s="1796"/>
      <c r="P211" s="1796"/>
      <c r="Q211" s="1796"/>
      <c r="R211" s="1796"/>
      <c r="S211" s="1796"/>
      <c r="T211" s="1796"/>
      <c r="U211" s="1796"/>
      <c r="V211" s="1796"/>
      <c r="W211" s="1796"/>
      <c r="X211" s="1796"/>
      <c r="Y211" s="1796"/>
      <c r="Z211" s="1796"/>
      <c r="AA211" s="1796"/>
      <c r="AB211" s="2"/>
    </row>
    <row r="212" spans="1:28"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2"/>
    </row>
    <row r="213" spans="1:28" ht="15.75" customHeight="1">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row>
    <row r="214" spans="1:28" ht="15.75" customHeight="1">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row>
    <row r="215" spans="1:28" ht="15.75" customHeight="1">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row>
    <row r="216" spans="1:28" ht="18.75" customHeight="1">
      <c r="A216" s="1468"/>
      <c r="B216" s="1468"/>
      <c r="C216" s="1468"/>
      <c r="D216" s="1468"/>
      <c r="E216" s="1468"/>
      <c r="F216" s="1468"/>
      <c r="G216" s="1468"/>
      <c r="H216" s="1468"/>
      <c r="I216" s="1468"/>
      <c r="J216" s="1468"/>
      <c r="K216" s="1468"/>
      <c r="L216" s="1468"/>
      <c r="M216" s="1468"/>
      <c r="N216" s="1468"/>
      <c r="O216" s="1468"/>
      <c r="P216" s="1468"/>
      <c r="Q216" s="1468"/>
      <c r="R216" s="1468"/>
      <c r="S216" s="1468"/>
      <c r="T216" s="1468"/>
      <c r="U216" s="1468"/>
      <c r="V216" s="1468"/>
      <c r="W216" s="1468"/>
      <c r="X216" s="1468"/>
      <c r="Y216" s="1468"/>
      <c r="Z216" s="1468"/>
      <c r="AA216" s="1468"/>
      <c r="AB216" s="2"/>
    </row>
    <row r="217" spans="1:28"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2"/>
    </row>
    <row r="218" spans="1:28" ht="15.75" customHeight="1">
      <c r="A218" s="6"/>
      <c r="B218" s="3"/>
      <c r="C218" s="3"/>
      <c r="D218" s="3"/>
      <c r="E218" s="3"/>
      <c r="F218" s="3"/>
      <c r="G218" s="2"/>
      <c r="H218" s="3"/>
      <c r="I218" s="3"/>
      <c r="J218" s="3"/>
      <c r="K218" s="3"/>
      <c r="L218" s="3"/>
      <c r="M218" s="3"/>
      <c r="N218" s="3"/>
      <c r="O218" s="3"/>
      <c r="P218" s="3"/>
      <c r="Q218" s="3"/>
      <c r="R218" s="3"/>
      <c r="S218" s="3"/>
      <c r="T218" s="3"/>
      <c r="U218" s="3"/>
      <c r="V218" s="3"/>
      <c r="W218" s="3"/>
      <c r="X218" s="3"/>
      <c r="Y218" s="3"/>
      <c r="Z218" s="3"/>
      <c r="AA218" s="3"/>
      <c r="AB218" s="2"/>
    </row>
    <row r="219" spans="1:28" ht="15.75" customHeight="1">
      <c r="A219" s="6"/>
      <c r="B219" s="3"/>
      <c r="C219" s="3"/>
      <c r="D219" s="3"/>
      <c r="E219" s="3"/>
      <c r="F219" s="3"/>
      <c r="G219" s="2"/>
      <c r="H219" s="2"/>
      <c r="I219" s="3"/>
      <c r="J219" s="3"/>
      <c r="K219" s="3"/>
      <c r="L219" s="2"/>
      <c r="M219" s="3"/>
      <c r="N219" s="3"/>
      <c r="O219" s="3"/>
      <c r="P219" s="3"/>
      <c r="Q219" s="3"/>
      <c r="R219" s="3"/>
      <c r="S219" s="3"/>
      <c r="T219" s="3"/>
      <c r="U219" s="3"/>
      <c r="V219" s="3"/>
      <c r="W219" s="3"/>
      <c r="X219" s="3"/>
      <c r="Y219" s="3"/>
      <c r="Z219" s="3"/>
      <c r="AA219" s="3"/>
      <c r="AB219" s="2"/>
    </row>
    <row r="220" spans="1:28" ht="15.75" customHeight="1">
      <c r="A220" s="6"/>
      <c r="B220" s="3"/>
      <c r="C220" s="3"/>
      <c r="D220" s="3"/>
      <c r="E220" s="3"/>
      <c r="F220" s="3"/>
      <c r="G220" s="3"/>
      <c r="H220" s="3"/>
      <c r="I220" s="3"/>
      <c r="J220" s="1558"/>
      <c r="K220" s="1558"/>
      <c r="L220" s="1558"/>
      <c r="M220" s="1558"/>
      <c r="N220" s="4"/>
      <c r="O220" s="3"/>
      <c r="P220" s="3"/>
      <c r="Q220" s="3"/>
      <c r="R220" s="3"/>
      <c r="S220" s="3"/>
      <c r="T220" s="3"/>
      <c r="U220" s="3"/>
      <c r="V220" s="3"/>
      <c r="W220" s="3"/>
      <c r="X220" s="3"/>
      <c r="Y220" s="3"/>
      <c r="Z220" s="3"/>
      <c r="AA220" s="3"/>
      <c r="AB220" s="2"/>
    </row>
    <row r="221" spans="1:28" ht="15.75" customHeight="1">
      <c r="A221" s="6"/>
      <c r="B221" s="3"/>
      <c r="C221" s="3"/>
      <c r="D221" s="3"/>
      <c r="E221" s="3"/>
      <c r="F221" s="3"/>
      <c r="G221" s="3"/>
      <c r="H221" s="3"/>
      <c r="I221" s="3"/>
      <c r="J221" s="1558"/>
      <c r="K221" s="1558"/>
      <c r="L221" s="1558"/>
      <c r="M221" s="1558"/>
      <c r="N221" s="4"/>
      <c r="O221" s="3"/>
      <c r="P221" s="3"/>
      <c r="Q221" s="3"/>
      <c r="R221" s="3"/>
      <c r="S221" s="3"/>
      <c r="T221" s="3"/>
      <c r="U221" s="3"/>
      <c r="V221" s="3"/>
      <c r="W221" s="3"/>
      <c r="X221" s="3"/>
      <c r="Y221" s="3"/>
      <c r="Z221" s="3"/>
      <c r="AA221" s="3"/>
      <c r="AB221" s="2"/>
    </row>
    <row r="222" spans="1:28" ht="15.75" customHeight="1">
      <c r="A222" s="6"/>
      <c r="B222" s="3"/>
      <c r="C222" s="3"/>
      <c r="D222" s="3"/>
      <c r="E222" s="3"/>
      <c r="F222" s="3"/>
      <c r="G222" s="3"/>
      <c r="H222" s="3"/>
      <c r="I222" s="3"/>
      <c r="J222" s="1558"/>
      <c r="K222" s="1558"/>
      <c r="L222" s="1558"/>
      <c r="M222" s="1558"/>
      <c r="N222" s="4"/>
      <c r="O222" s="3"/>
      <c r="P222" s="3"/>
      <c r="Q222" s="3"/>
      <c r="R222" s="3"/>
      <c r="S222" s="3"/>
      <c r="T222" s="3"/>
      <c r="U222" s="3"/>
      <c r="V222" s="3"/>
      <c r="W222" s="3"/>
      <c r="X222" s="3"/>
      <c r="Y222" s="3"/>
      <c r="Z222" s="3"/>
      <c r="AA222" s="3"/>
      <c r="AB222" s="2"/>
    </row>
    <row r="223" spans="1:28" ht="15.75" customHeight="1">
      <c r="A223" s="6"/>
      <c r="B223" s="3"/>
      <c r="C223" s="3"/>
      <c r="D223" s="3"/>
      <c r="E223" s="3"/>
      <c r="F223" s="3"/>
      <c r="G223" s="3"/>
      <c r="H223" s="3"/>
      <c r="I223" s="3"/>
      <c r="J223" s="1558"/>
      <c r="K223" s="1558"/>
      <c r="L223" s="1558"/>
      <c r="M223" s="1558"/>
      <c r="N223" s="4"/>
      <c r="O223" s="3"/>
      <c r="P223" s="3"/>
      <c r="Q223" s="3"/>
      <c r="R223" s="3"/>
      <c r="S223" s="3"/>
      <c r="T223" s="3"/>
      <c r="U223" s="3"/>
      <c r="V223" s="3"/>
      <c r="W223" s="3"/>
      <c r="X223" s="3"/>
      <c r="Y223" s="3"/>
      <c r="Z223" s="3"/>
      <c r="AA223" s="3"/>
      <c r="AB223" s="2"/>
    </row>
    <row r="224" spans="1:28" ht="15.75" customHeight="1">
      <c r="A224" s="6"/>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2"/>
    </row>
    <row r="225" spans="1:28" ht="15.75" customHeight="1">
      <c r="A225" s="3"/>
      <c r="B225" s="3"/>
      <c r="C225" s="3"/>
      <c r="D225" s="1468"/>
      <c r="E225" s="1468"/>
      <c r="F225" s="1468"/>
      <c r="G225" s="1468"/>
      <c r="H225" s="5"/>
      <c r="I225" s="1468"/>
      <c r="J225" s="1468"/>
      <c r="K225" s="1468"/>
      <c r="L225" s="1468"/>
      <c r="M225" s="1468"/>
      <c r="N225" s="1468"/>
      <c r="O225" s="1468"/>
      <c r="P225" s="1468"/>
      <c r="Q225" s="1468"/>
      <c r="R225" s="1468"/>
      <c r="S225" s="1468"/>
      <c r="T225" s="1468"/>
      <c r="U225" s="1468"/>
      <c r="V225" s="5"/>
      <c r="W225" s="5"/>
      <c r="X225" s="1468"/>
      <c r="Y225" s="1468"/>
      <c r="Z225" s="1468"/>
      <c r="AA225" s="3"/>
      <c r="AB225" s="2"/>
    </row>
    <row r="226" spans="1:28" ht="15.75" customHeight="1">
      <c r="A226" s="3"/>
      <c r="B226" s="3"/>
      <c r="C226" s="3"/>
      <c r="D226" s="5"/>
      <c r="E226" s="1497"/>
      <c r="F226" s="1497"/>
      <c r="G226" s="5"/>
      <c r="H226" s="5"/>
      <c r="I226" s="3"/>
      <c r="J226" s="3"/>
      <c r="K226" s="3"/>
      <c r="L226" s="2"/>
      <c r="M226" s="3"/>
      <c r="N226" s="3"/>
      <c r="O226" s="3"/>
      <c r="P226" s="3"/>
      <c r="Q226" s="3"/>
      <c r="R226" s="2"/>
      <c r="S226" s="2"/>
      <c r="T226" s="2"/>
      <c r="U226" s="2"/>
      <c r="V226" s="5"/>
      <c r="W226" s="5"/>
      <c r="X226" s="1554"/>
      <c r="Y226" s="1554"/>
      <c r="Z226" s="1554"/>
      <c r="AA226" s="3"/>
      <c r="AB226" s="2"/>
    </row>
    <row r="227" spans="1:28" ht="15.75" customHeight="1">
      <c r="A227" s="3"/>
      <c r="B227" s="3"/>
      <c r="C227" s="3"/>
      <c r="D227" s="5"/>
      <c r="E227" s="1497"/>
      <c r="F227" s="1497"/>
      <c r="G227" s="5"/>
      <c r="H227" s="5"/>
      <c r="I227" s="3"/>
      <c r="J227" s="3"/>
      <c r="K227" s="3"/>
      <c r="L227" s="2"/>
      <c r="M227" s="3"/>
      <c r="N227" s="3"/>
      <c r="O227" s="3"/>
      <c r="P227" s="3"/>
      <c r="Q227" s="3"/>
      <c r="R227" s="2"/>
      <c r="S227" s="2"/>
      <c r="T227" s="2"/>
      <c r="U227" s="2"/>
      <c r="V227" s="5"/>
      <c r="W227" s="5"/>
      <c r="X227" s="1554"/>
      <c r="Y227" s="1554"/>
      <c r="Z227" s="1554"/>
      <c r="AA227" s="3"/>
      <c r="AB227" s="2"/>
    </row>
    <row r="228" spans="1:28" ht="15.75" customHeight="1">
      <c r="A228" s="3"/>
      <c r="B228" s="3"/>
      <c r="C228" s="3"/>
      <c r="D228" s="5"/>
      <c r="E228" s="1497"/>
      <c r="F228" s="1497"/>
      <c r="G228" s="5"/>
      <c r="H228" s="5"/>
      <c r="I228" s="3"/>
      <c r="J228" s="3"/>
      <c r="K228" s="3"/>
      <c r="L228" s="2"/>
      <c r="M228" s="3"/>
      <c r="N228" s="3"/>
      <c r="O228" s="3"/>
      <c r="P228" s="3"/>
      <c r="Q228" s="3"/>
      <c r="R228" s="2"/>
      <c r="S228" s="2"/>
      <c r="T228" s="2"/>
      <c r="U228" s="2"/>
      <c r="V228" s="5"/>
      <c r="W228" s="5"/>
      <c r="X228" s="1554"/>
      <c r="Y228" s="1554"/>
      <c r="Z228" s="1554"/>
      <c r="AA228" s="3"/>
      <c r="AB228" s="2"/>
    </row>
    <row r="229" spans="1:28" ht="15.75" customHeight="1">
      <c r="A229" s="3"/>
      <c r="B229" s="3"/>
      <c r="C229" s="3"/>
      <c r="D229" s="5"/>
      <c r="E229" s="1497"/>
      <c r="F229" s="1497"/>
      <c r="G229" s="5"/>
      <c r="H229" s="5"/>
      <c r="I229" s="3"/>
      <c r="J229" s="3"/>
      <c r="K229" s="3"/>
      <c r="L229" s="2"/>
      <c r="M229" s="3"/>
      <c r="N229" s="3"/>
      <c r="O229" s="3"/>
      <c r="P229" s="3"/>
      <c r="Q229" s="3"/>
      <c r="R229" s="2"/>
      <c r="S229" s="2"/>
      <c r="T229" s="2"/>
      <c r="U229" s="2"/>
      <c r="V229" s="5"/>
      <c r="W229" s="5"/>
      <c r="X229" s="1554"/>
      <c r="Y229" s="1554"/>
      <c r="Z229" s="1554"/>
      <c r="AA229" s="3"/>
      <c r="AB229" s="2"/>
    </row>
    <row r="230" spans="1:28" ht="15.75" customHeight="1">
      <c r="A230" s="3"/>
      <c r="B230" s="3"/>
      <c r="C230" s="3"/>
      <c r="D230" s="5"/>
      <c r="E230" s="1497"/>
      <c r="F230" s="1497"/>
      <c r="G230" s="5"/>
      <c r="H230" s="5"/>
      <c r="I230" s="3"/>
      <c r="J230" s="3"/>
      <c r="K230" s="3"/>
      <c r="L230" s="2"/>
      <c r="M230" s="3"/>
      <c r="N230" s="3"/>
      <c r="O230" s="3"/>
      <c r="P230" s="3"/>
      <c r="Q230" s="3"/>
      <c r="R230" s="2"/>
      <c r="S230" s="2"/>
      <c r="T230" s="2"/>
      <c r="U230" s="2"/>
      <c r="V230" s="5"/>
      <c r="W230" s="5"/>
      <c r="X230" s="1554"/>
      <c r="Y230" s="1554"/>
      <c r="Z230" s="1554"/>
      <c r="AA230" s="3"/>
      <c r="AB230" s="2"/>
    </row>
    <row r="231" spans="1:28" ht="15.75" customHeight="1">
      <c r="A231" s="3"/>
      <c r="B231" s="3"/>
      <c r="C231" s="3"/>
      <c r="D231" s="5"/>
      <c r="E231" s="1497"/>
      <c r="F231" s="1497"/>
      <c r="G231" s="5"/>
      <c r="H231" s="5"/>
      <c r="I231" s="3"/>
      <c r="J231" s="3"/>
      <c r="K231" s="3"/>
      <c r="L231" s="2"/>
      <c r="M231" s="3"/>
      <c r="N231" s="3"/>
      <c r="O231" s="3"/>
      <c r="P231" s="3"/>
      <c r="Q231" s="3"/>
      <c r="R231" s="2"/>
      <c r="S231" s="2"/>
      <c r="T231" s="2"/>
      <c r="U231" s="2"/>
      <c r="V231" s="5"/>
      <c r="W231" s="5"/>
      <c r="X231" s="1554"/>
      <c r="Y231" s="1554"/>
      <c r="Z231" s="1554"/>
      <c r="AA231" s="3"/>
      <c r="AB231" s="2"/>
    </row>
    <row r="232" spans="1:28" ht="15.75" customHeight="1">
      <c r="A232" s="6"/>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2"/>
    </row>
    <row r="233" spans="1:28" ht="15.75" customHeight="1">
      <c r="A233" s="6"/>
      <c r="B233" s="3"/>
      <c r="C233" s="3"/>
      <c r="D233" s="3"/>
      <c r="E233" s="3"/>
      <c r="F233" s="1796"/>
      <c r="G233" s="1796"/>
      <c r="H233" s="1796"/>
      <c r="I233" s="1796"/>
      <c r="J233" s="1796"/>
      <c r="K233" s="1796"/>
      <c r="L233" s="1796"/>
      <c r="M233" s="1796"/>
      <c r="N233" s="1796"/>
      <c r="O233" s="1796"/>
      <c r="P233" s="1796"/>
      <c r="Q233" s="1796"/>
      <c r="R233" s="1796"/>
      <c r="S233" s="1796"/>
      <c r="T233" s="1796"/>
      <c r="U233" s="1796"/>
      <c r="V233" s="1796"/>
      <c r="W233" s="1796"/>
      <c r="X233" s="1796"/>
      <c r="Y233" s="1796"/>
      <c r="Z233" s="1796"/>
      <c r="AA233" s="1796"/>
      <c r="AB233" s="2"/>
    </row>
    <row r="234" spans="1:28" ht="15.75" customHeight="1">
      <c r="A234" s="3"/>
      <c r="B234" s="3"/>
      <c r="C234" s="3"/>
      <c r="D234" s="3"/>
      <c r="E234" s="3"/>
      <c r="F234" s="1796"/>
      <c r="G234" s="1796"/>
      <c r="H234" s="1796"/>
      <c r="I234" s="1796"/>
      <c r="J234" s="1796"/>
      <c r="K234" s="1796"/>
      <c r="L234" s="1796"/>
      <c r="M234" s="1796"/>
      <c r="N234" s="1796"/>
      <c r="O234" s="1796"/>
      <c r="P234" s="1796"/>
      <c r="Q234" s="1796"/>
      <c r="R234" s="1796"/>
      <c r="S234" s="1796"/>
      <c r="T234" s="1796"/>
      <c r="U234" s="1796"/>
      <c r="V234" s="1796"/>
      <c r="W234" s="1796"/>
      <c r="X234" s="1796"/>
      <c r="Y234" s="1796"/>
      <c r="Z234" s="1796"/>
      <c r="AA234" s="1796"/>
      <c r="AB234" s="2"/>
    </row>
    <row r="235" spans="1:28" ht="15.75" customHeight="1">
      <c r="A235" s="6"/>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3"/>
      <c r="B236" s="3"/>
      <c r="C236" s="3"/>
      <c r="D236" s="3"/>
      <c r="E236" s="3"/>
      <c r="F236" s="1796"/>
      <c r="G236" s="1796"/>
      <c r="H236" s="1796"/>
      <c r="I236" s="1796"/>
      <c r="J236" s="1796"/>
      <c r="K236" s="1796"/>
      <c r="L236" s="1796"/>
      <c r="M236" s="1796"/>
      <c r="N236" s="1796"/>
      <c r="O236" s="1796"/>
      <c r="P236" s="1796"/>
      <c r="Q236" s="1796"/>
      <c r="R236" s="1796"/>
      <c r="S236" s="1796"/>
      <c r="T236" s="1796"/>
      <c r="U236" s="1796"/>
      <c r="V236" s="1796"/>
      <c r="W236" s="1796"/>
      <c r="X236" s="1796"/>
      <c r="Y236" s="1796"/>
      <c r="Z236" s="1796"/>
      <c r="AA236" s="1796"/>
      <c r="AB236" s="2"/>
    </row>
    <row r="237" spans="1:28" ht="15.75" customHeight="1">
      <c r="A237" s="3"/>
      <c r="B237" s="3"/>
      <c r="C237" s="3"/>
      <c r="D237" s="3"/>
      <c r="E237" s="3"/>
      <c r="F237" s="1796"/>
      <c r="G237" s="1796"/>
      <c r="H237" s="1796"/>
      <c r="I237" s="1796"/>
      <c r="J237" s="1796"/>
      <c r="K237" s="1796"/>
      <c r="L237" s="1796"/>
      <c r="M237" s="1796"/>
      <c r="N237" s="1796"/>
      <c r="O237" s="1796"/>
      <c r="P237" s="1796"/>
      <c r="Q237" s="1796"/>
      <c r="R237" s="1796"/>
      <c r="S237" s="1796"/>
      <c r="T237" s="1796"/>
      <c r="U237" s="1796"/>
      <c r="V237" s="1796"/>
      <c r="W237" s="1796"/>
      <c r="X237" s="1796"/>
      <c r="Y237" s="1796"/>
      <c r="Z237" s="1796"/>
      <c r="AA237" s="1796"/>
      <c r="AB237" s="2"/>
    </row>
    <row r="238" spans="1:2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2"/>
    </row>
    <row r="244" spans="1:28" ht="18.75" customHeight="1">
      <c r="A244" s="1468"/>
      <c r="B244" s="1468"/>
      <c r="C244" s="1468"/>
      <c r="D244" s="1468"/>
      <c r="E244" s="1468"/>
      <c r="F244" s="1468"/>
      <c r="G244" s="1468"/>
      <c r="H244" s="1468"/>
      <c r="I244" s="1468"/>
      <c r="J244" s="1468"/>
      <c r="K244" s="1468"/>
      <c r="L244" s="1468"/>
      <c r="M244" s="1468"/>
      <c r="N244" s="1468"/>
      <c r="O244" s="1468"/>
      <c r="P244" s="1468"/>
      <c r="Q244" s="1468"/>
      <c r="R244" s="1468"/>
      <c r="S244" s="1468"/>
      <c r="T244" s="1468"/>
      <c r="U244" s="1468"/>
      <c r="V244" s="1468"/>
      <c r="W244" s="1468"/>
      <c r="X244" s="1468"/>
      <c r="Y244" s="1468"/>
      <c r="Z244" s="1468"/>
      <c r="AA244" s="1468"/>
      <c r="AB244" s="2"/>
    </row>
    <row r="245" spans="1:28"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2"/>
    </row>
    <row r="246" spans="1:28" ht="15.75" customHeight="1">
      <c r="A246" s="6"/>
      <c r="B246" s="3"/>
      <c r="C246" s="3"/>
      <c r="D246" s="3"/>
      <c r="E246" s="3"/>
      <c r="F246" s="3"/>
      <c r="G246" s="2"/>
      <c r="H246" s="3"/>
      <c r="I246" s="3"/>
      <c r="J246" s="3"/>
      <c r="K246" s="3"/>
      <c r="L246" s="3"/>
      <c r="M246" s="3"/>
      <c r="N246" s="3"/>
      <c r="O246" s="3"/>
      <c r="P246" s="3"/>
      <c r="Q246" s="3"/>
      <c r="R246" s="3"/>
      <c r="S246" s="3"/>
      <c r="T246" s="3"/>
      <c r="U246" s="3"/>
      <c r="V246" s="3"/>
      <c r="W246" s="3"/>
      <c r="X246" s="3"/>
      <c r="Y246" s="3"/>
      <c r="Z246" s="3"/>
      <c r="AA246" s="3"/>
      <c r="AB246" s="2"/>
    </row>
    <row r="247" spans="1:28" ht="15.75" customHeight="1">
      <c r="A247" s="6"/>
      <c r="B247" s="3"/>
      <c r="C247" s="3"/>
      <c r="D247" s="3"/>
      <c r="E247" s="3"/>
      <c r="F247" s="3"/>
      <c r="G247" s="2"/>
      <c r="H247" s="2"/>
      <c r="I247" s="3"/>
      <c r="J247" s="3"/>
      <c r="K247" s="3"/>
      <c r="L247" s="2"/>
      <c r="M247" s="3"/>
      <c r="N247" s="3"/>
      <c r="O247" s="3"/>
      <c r="P247" s="3"/>
      <c r="Q247" s="3"/>
      <c r="R247" s="3"/>
      <c r="S247" s="3"/>
      <c r="T247" s="3"/>
      <c r="U247" s="3"/>
      <c r="V247" s="3"/>
      <c r="W247" s="3"/>
      <c r="X247" s="3"/>
      <c r="Y247" s="3"/>
      <c r="Z247" s="3"/>
      <c r="AA247" s="3"/>
      <c r="AB247" s="2"/>
    </row>
    <row r="248" spans="1:28" ht="15.75" customHeight="1">
      <c r="A248" s="6"/>
      <c r="B248" s="3"/>
      <c r="C248" s="3"/>
      <c r="D248" s="3"/>
      <c r="E248" s="3"/>
      <c r="F248" s="3"/>
      <c r="G248" s="3"/>
      <c r="H248" s="3"/>
      <c r="I248" s="3"/>
      <c r="J248" s="1558"/>
      <c r="K248" s="1558"/>
      <c r="L248" s="1558"/>
      <c r="M248" s="1558"/>
      <c r="N248" s="4"/>
      <c r="O248" s="3"/>
      <c r="P248" s="3"/>
      <c r="Q248" s="3"/>
      <c r="R248" s="3"/>
      <c r="S248" s="3"/>
      <c r="T248" s="3"/>
      <c r="U248" s="3"/>
      <c r="V248" s="3"/>
      <c r="W248" s="3"/>
      <c r="X248" s="3"/>
      <c r="Y248" s="3"/>
      <c r="Z248" s="3"/>
      <c r="AA248" s="3"/>
      <c r="AB248" s="2"/>
    </row>
    <row r="249" spans="1:28" ht="15.75" customHeight="1">
      <c r="A249" s="6"/>
      <c r="B249" s="3"/>
      <c r="C249" s="3"/>
      <c r="D249" s="3"/>
      <c r="E249" s="3"/>
      <c r="F249" s="3"/>
      <c r="G249" s="3"/>
      <c r="H249" s="3"/>
      <c r="I249" s="3"/>
      <c r="J249" s="1558"/>
      <c r="K249" s="1558"/>
      <c r="L249" s="1558"/>
      <c r="M249" s="1558"/>
      <c r="N249" s="4"/>
      <c r="O249" s="3"/>
      <c r="P249" s="3"/>
      <c r="Q249" s="3"/>
      <c r="R249" s="3"/>
      <c r="S249" s="3"/>
      <c r="T249" s="3"/>
      <c r="U249" s="3"/>
      <c r="V249" s="3"/>
      <c r="W249" s="3"/>
      <c r="X249" s="3"/>
      <c r="Y249" s="3"/>
      <c r="Z249" s="3"/>
      <c r="AA249" s="3"/>
      <c r="AB249" s="2"/>
    </row>
    <row r="250" spans="1:28" ht="15.75" customHeight="1">
      <c r="A250" s="6"/>
      <c r="B250" s="3"/>
      <c r="C250" s="3"/>
      <c r="D250" s="3"/>
      <c r="E250" s="3"/>
      <c r="F250" s="3"/>
      <c r="G250" s="3"/>
      <c r="H250" s="3"/>
      <c r="I250" s="3"/>
      <c r="J250" s="1558"/>
      <c r="K250" s="1558"/>
      <c r="L250" s="1558"/>
      <c r="M250" s="1558"/>
      <c r="N250" s="4"/>
      <c r="O250" s="3"/>
      <c r="P250" s="3"/>
      <c r="Q250" s="3"/>
      <c r="R250" s="3"/>
      <c r="S250" s="3"/>
      <c r="T250" s="3"/>
      <c r="U250" s="3"/>
      <c r="V250" s="3"/>
      <c r="W250" s="3"/>
      <c r="X250" s="3"/>
      <c r="Y250" s="3"/>
      <c r="Z250" s="3"/>
      <c r="AA250" s="3"/>
      <c r="AB250" s="2"/>
    </row>
    <row r="251" spans="1:28" ht="15.75" customHeight="1">
      <c r="A251" s="6"/>
      <c r="B251" s="3"/>
      <c r="C251" s="3"/>
      <c r="D251" s="3"/>
      <c r="E251" s="3"/>
      <c r="F251" s="3"/>
      <c r="G251" s="3"/>
      <c r="H251" s="3"/>
      <c r="I251" s="3"/>
      <c r="J251" s="1558"/>
      <c r="K251" s="1558"/>
      <c r="L251" s="1558"/>
      <c r="M251" s="1558"/>
      <c r="N251" s="4"/>
      <c r="O251" s="3"/>
      <c r="P251" s="3"/>
      <c r="Q251" s="3"/>
      <c r="R251" s="3"/>
      <c r="S251" s="3"/>
      <c r="T251" s="3"/>
      <c r="U251" s="3"/>
      <c r="V251" s="3"/>
      <c r="W251" s="3"/>
      <c r="X251" s="3"/>
      <c r="Y251" s="3"/>
      <c r="Z251" s="3"/>
      <c r="AA251" s="3"/>
      <c r="AB251" s="2"/>
    </row>
    <row r="252" spans="1:28" ht="15.75" customHeight="1">
      <c r="A252" s="6"/>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2"/>
    </row>
    <row r="253" spans="1:28" ht="15.75" customHeight="1">
      <c r="A253" s="3"/>
      <c r="B253" s="3"/>
      <c r="C253" s="3"/>
      <c r="D253" s="1468"/>
      <c r="E253" s="1468"/>
      <c r="F253" s="1468"/>
      <c r="G253" s="1468"/>
      <c r="H253" s="5"/>
      <c r="I253" s="1468"/>
      <c r="J253" s="1468"/>
      <c r="K253" s="1468"/>
      <c r="L253" s="1468"/>
      <c r="M253" s="1468"/>
      <c r="N253" s="1468"/>
      <c r="O253" s="1468"/>
      <c r="P253" s="1468"/>
      <c r="Q253" s="1468"/>
      <c r="R253" s="1468"/>
      <c r="S253" s="1468"/>
      <c r="T253" s="1468"/>
      <c r="U253" s="1468"/>
      <c r="V253" s="5"/>
      <c r="W253" s="5"/>
      <c r="X253" s="1468"/>
      <c r="Y253" s="1468"/>
      <c r="Z253" s="1468"/>
      <c r="AA253" s="3"/>
      <c r="AB253" s="2"/>
    </row>
    <row r="254" spans="1:28" ht="15.75" customHeight="1">
      <c r="A254" s="3"/>
      <c r="B254" s="3"/>
      <c r="C254" s="3"/>
      <c r="D254" s="5"/>
      <c r="E254" s="1497"/>
      <c r="F254" s="1497"/>
      <c r="G254" s="5"/>
      <c r="H254" s="5"/>
      <c r="I254" s="3"/>
      <c r="J254" s="3"/>
      <c r="K254" s="3"/>
      <c r="L254" s="2"/>
      <c r="M254" s="3"/>
      <c r="N254" s="3"/>
      <c r="O254" s="3"/>
      <c r="P254" s="3"/>
      <c r="Q254" s="3"/>
      <c r="R254" s="2"/>
      <c r="S254" s="2"/>
      <c r="T254" s="2"/>
      <c r="U254" s="2"/>
      <c r="V254" s="5"/>
      <c r="W254" s="5"/>
      <c r="X254" s="1554"/>
      <c r="Y254" s="1554"/>
      <c r="Z254" s="1554"/>
      <c r="AA254" s="3"/>
      <c r="AB254" s="2"/>
    </row>
    <row r="255" spans="1:28" ht="15.75" customHeight="1">
      <c r="A255" s="3"/>
      <c r="B255" s="3"/>
      <c r="C255" s="3"/>
      <c r="D255" s="5"/>
      <c r="E255" s="1497"/>
      <c r="F255" s="1497"/>
      <c r="G255" s="5"/>
      <c r="H255" s="5"/>
      <c r="I255" s="3"/>
      <c r="J255" s="3"/>
      <c r="K255" s="3"/>
      <c r="L255" s="2"/>
      <c r="M255" s="3"/>
      <c r="N255" s="3"/>
      <c r="O255" s="3"/>
      <c r="P255" s="3"/>
      <c r="Q255" s="3"/>
      <c r="R255" s="2"/>
      <c r="S255" s="2"/>
      <c r="T255" s="2"/>
      <c r="U255" s="2"/>
      <c r="V255" s="5"/>
      <c r="W255" s="5"/>
      <c r="X255" s="1554"/>
      <c r="Y255" s="1554"/>
      <c r="Z255" s="1554"/>
      <c r="AA255" s="3"/>
      <c r="AB255" s="2"/>
    </row>
    <row r="256" spans="1:28" ht="15.75" customHeight="1">
      <c r="A256" s="3"/>
      <c r="B256" s="3"/>
      <c r="C256" s="3"/>
      <c r="D256" s="5"/>
      <c r="E256" s="1497"/>
      <c r="F256" s="1497"/>
      <c r="G256" s="5"/>
      <c r="H256" s="5"/>
      <c r="I256" s="3"/>
      <c r="J256" s="3"/>
      <c r="K256" s="3"/>
      <c r="L256" s="2"/>
      <c r="M256" s="3"/>
      <c r="N256" s="3"/>
      <c r="O256" s="3"/>
      <c r="P256" s="3"/>
      <c r="Q256" s="3"/>
      <c r="R256" s="2"/>
      <c r="S256" s="2"/>
      <c r="T256" s="2"/>
      <c r="U256" s="2"/>
      <c r="V256" s="5"/>
      <c r="W256" s="5"/>
      <c r="X256" s="1554"/>
      <c r="Y256" s="1554"/>
      <c r="Z256" s="1554"/>
      <c r="AA256" s="3"/>
      <c r="AB256" s="2"/>
    </row>
    <row r="257" spans="1:28" ht="15.75" customHeight="1">
      <c r="A257" s="3"/>
      <c r="B257" s="3"/>
      <c r="C257" s="3"/>
      <c r="D257" s="5"/>
      <c r="E257" s="1497"/>
      <c r="F257" s="1497"/>
      <c r="G257" s="5"/>
      <c r="H257" s="5"/>
      <c r="I257" s="3"/>
      <c r="J257" s="3"/>
      <c r="K257" s="3"/>
      <c r="L257" s="2"/>
      <c r="M257" s="3"/>
      <c r="N257" s="3"/>
      <c r="O257" s="3"/>
      <c r="P257" s="3"/>
      <c r="Q257" s="3"/>
      <c r="R257" s="2"/>
      <c r="S257" s="2"/>
      <c r="T257" s="2"/>
      <c r="U257" s="2"/>
      <c r="V257" s="5"/>
      <c r="W257" s="5"/>
      <c r="X257" s="1554"/>
      <c r="Y257" s="1554"/>
      <c r="Z257" s="1554"/>
      <c r="AA257" s="3"/>
      <c r="AB257" s="2"/>
    </row>
    <row r="258" spans="1:28" ht="15.75" customHeight="1">
      <c r="A258" s="3"/>
      <c r="B258" s="3"/>
      <c r="C258" s="3"/>
      <c r="D258" s="5"/>
      <c r="E258" s="1497"/>
      <c r="F258" s="1497"/>
      <c r="G258" s="5"/>
      <c r="H258" s="5"/>
      <c r="I258" s="3"/>
      <c r="J258" s="3"/>
      <c r="K258" s="3"/>
      <c r="L258" s="2"/>
      <c r="M258" s="3"/>
      <c r="N258" s="3"/>
      <c r="O258" s="3"/>
      <c r="P258" s="3"/>
      <c r="Q258" s="3"/>
      <c r="R258" s="2"/>
      <c r="S258" s="2"/>
      <c r="T258" s="2"/>
      <c r="U258" s="2"/>
      <c r="V258" s="5"/>
      <c r="W258" s="5"/>
      <c r="X258" s="1554"/>
      <c r="Y258" s="1554"/>
      <c r="Z258" s="1554"/>
      <c r="AA258" s="3"/>
      <c r="AB258" s="2"/>
    </row>
    <row r="259" spans="1:28" ht="15.75" customHeight="1">
      <c r="A259" s="3"/>
      <c r="B259" s="3"/>
      <c r="C259" s="3"/>
      <c r="D259" s="5"/>
      <c r="E259" s="1497"/>
      <c r="F259" s="1497"/>
      <c r="G259" s="5"/>
      <c r="H259" s="5"/>
      <c r="I259" s="3"/>
      <c r="J259" s="3"/>
      <c r="K259" s="3"/>
      <c r="L259" s="2"/>
      <c r="M259" s="3"/>
      <c r="N259" s="3"/>
      <c r="O259" s="3"/>
      <c r="P259" s="3"/>
      <c r="Q259" s="3"/>
      <c r="R259" s="2"/>
      <c r="S259" s="2"/>
      <c r="T259" s="2"/>
      <c r="U259" s="2"/>
      <c r="V259" s="5"/>
      <c r="W259" s="5"/>
      <c r="X259" s="1554"/>
      <c r="Y259" s="1554"/>
      <c r="Z259" s="1554"/>
      <c r="AA259" s="3"/>
      <c r="AB259" s="2"/>
    </row>
    <row r="260" spans="1:28" ht="15.75" customHeight="1">
      <c r="A260" s="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2"/>
    </row>
    <row r="261" spans="1:28" ht="15.75" customHeight="1">
      <c r="A261" s="6"/>
      <c r="B261" s="3"/>
      <c r="C261" s="3"/>
      <c r="D261" s="3"/>
      <c r="E261" s="3"/>
      <c r="F261" s="1796"/>
      <c r="G261" s="1796"/>
      <c r="H261" s="1796"/>
      <c r="I261" s="1796"/>
      <c r="J261" s="1796"/>
      <c r="K261" s="1796"/>
      <c r="L261" s="1796"/>
      <c r="M261" s="1796"/>
      <c r="N261" s="1796"/>
      <c r="O261" s="1796"/>
      <c r="P261" s="1796"/>
      <c r="Q261" s="1796"/>
      <c r="R261" s="1796"/>
      <c r="S261" s="1796"/>
      <c r="T261" s="1796"/>
      <c r="U261" s="1796"/>
      <c r="V261" s="1796"/>
      <c r="W261" s="1796"/>
      <c r="X261" s="1796"/>
      <c r="Y261" s="1796"/>
      <c r="Z261" s="1796"/>
      <c r="AA261" s="1796"/>
      <c r="AB261" s="2"/>
    </row>
    <row r="262" spans="1:28" ht="15.75" customHeight="1">
      <c r="A262" s="3"/>
      <c r="B262" s="3"/>
      <c r="C262" s="3"/>
      <c r="D262" s="3"/>
      <c r="E262" s="3"/>
      <c r="F262" s="1796"/>
      <c r="G262" s="1796"/>
      <c r="H262" s="1796"/>
      <c r="I262" s="1796"/>
      <c r="J262" s="1796"/>
      <c r="K262" s="1796"/>
      <c r="L262" s="1796"/>
      <c r="M262" s="1796"/>
      <c r="N262" s="1796"/>
      <c r="O262" s="1796"/>
      <c r="P262" s="1796"/>
      <c r="Q262" s="1796"/>
      <c r="R262" s="1796"/>
      <c r="S262" s="1796"/>
      <c r="T262" s="1796"/>
      <c r="U262" s="1796"/>
      <c r="V262" s="1796"/>
      <c r="W262" s="1796"/>
      <c r="X262" s="1796"/>
      <c r="Y262" s="1796"/>
      <c r="Z262" s="1796"/>
      <c r="AA262" s="1796"/>
      <c r="AB262" s="2"/>
    </row>
    <row r="263" spans="1:28" ht="15.75" customHeight="1">
      <c r="A263" s="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2"/>
    </row>
    <row r="264" spans="1:28" ht="15.75" customHeight="1">
      <c r="A264" s="3"/>
      <c r="B264" s="3"/>
      <c r="C264" s="3"/>
      <c r="D264" s="3"/>
      <c r="E264" s="3"/>
      <c r="F264" s="1796"/>
      <c r="G264" s="1796"/>
      <c r="H264" s="1796"/>
      <c r="I264" s="1796"/>
      <c r="J264" s="1796"/>
      <c r="K264" s="1796"/>
      <c r="L264" s="1796"/>
      <c r="M264" s="1796"/>
      <c r="N264" s="1796"/>
      <c r="O264" s="1796"/>
      <c r="P264" s="1796"/>
      <c r="Q264" s="1796"/>
      <c r="R264" s="1796"/>
      <c r="S264" s="1796"/>
      <c r="T264" s="1796"/>
      <c r="U264" s="1796"/>
      <c r="V264" s="1796"/>
      <c r="W264" s="1796"/>
      <c r="X264" s="1796"/>
      <c r="Y264" s="1796"/>
      <c r="Z264" s="1796"/>
      <c r="AA264" s="1796"/>
      <c r="AB264" s="2"/>
    </row>
    <row r="265" spans="1:28" ht="15.75" customHeight="1">
      <c r="A265" s="3"/>
      <c r="B265" s="3"/>
      <c r="C265" s="3"/>
      <c r="D265" s="3"/>
      <c r="E265" s="3"/>
      <c r="F265" s="1796"/>
      <c r="G265" s="1796"/>
      <c r="H265" s="1796"/>
      <c r="I265" s="1796"/>
      <c r="J265" s="1796"/>
      <c r="K265" s="1796"/>
      <c r="L265" s="1796"/>
      <c r="M265" s="1796"/>
      <c r="N265" s="1796"/>
      <c r="O265" s="1796"/>
      <c r="P265" s="1796"/>
      <c r="Q265" s="1796"/>
      <c r="R265" s="1796"/>
      <c r="S265" s="1796"/>
      <c r="T265" s="1796"/>
      <c r="U265" s="1796"/>
      <c r="V265" s="1796"/>
      <c r="W265" s="1796"/>
      <c r="X265" s="1796"/>
      <c r="Y265" s="1796"/>
      <c r="Z265" s="1796"/>
      <c r="AA265" s="1796"/>
      <c r="AB265" s="2"/>
    </row>
    <row r="266" spans="1:28"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2"/>
    </row>
    <row r="267" spans="1:28" ht="15.75" customHeight="1">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row>
    <row r="268" spans="1:28" ht="15.75" customHeight="1">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row>
    <row r="269" spans="1:28" ht="15.75" customHeight="1">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row>
    <row r="270" spans="1:28" ht="18.75" customHeight="1">
      <c r="A270" s="1468"/>
      <c r="B270" s="1468"/>
      <c r="C270" s="1468"/>
      <c r="D270" s="1468"/>
      <c r="E270" s="1468"/>
      <c r="F270" s="1468"/>
      <c r="G270" s="1468"/>
      <c r="H270" s="1468"/>
      <c r="I270" s="1468"/>
      <c r="J270" s="1468"/>
      <c r="K270" s="1468"/>
      <c r="L270" s="1468"/>
      <c r="M270" s="1468"/>
      <c r="N270" s="1468"/>
      <c r="O270" s="1468"/>
      <c r="P270" s="1468"/>
      <c r="Q270" s="1468"/>
      <c r="R270" s="1468"/>
      <c r="S270" s="1468"/>
      <c r="T270" s="1468"/>
      <c r="U270" s="1468"/>
      <c r="V270" s="1468"/>
      <c r="W270" s="1468"/>
      <c r="X270" s="1468"/>
      <c r="Y270" s="1468"/>
      <c r="Z270" s="1468"/>
      <c r="AA270" s="1468"/>
      <c r="AB270" s="2"/>
    </row>
    <row r="271" spans="1:28"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2"/>
    </row>
    <row r="272" spans="1:28" ht="15.75" customHeight="1">
      <c r="A272" s="6"/>
      <c r="B272" s="3"/>
      <c r="C272" s="3"/>
      <c r="D272" s="3"/>
      <c r="E272" s="3"/>
      <c r="F272" s="3"/>
      <c r="G272" s="2"/>
      <c r="H272" s="3"/>
      <c r="I272" s="3"/>
      <c r="J272" s="3"/>
      <c r="K272" s="3"/>
      <c r="L272" s="3"/>
      <c r="M272" s="3"/>
      <c r="N272" s="3"/>
      <c r="O272" s="3"/>
      <c r="P272" s="3"/>
      <c r="Q272" s="3"/>
      <c r="R272" s="3"/>
      <c r="S272" s="3"/>
      <c r="T272" s="3"/>
      <c r="U272" s="3"/>
      <c r="V272" s="3"/>
      <c r="W272" s="3"/>
      <c r="X272" s="3"/>
      <c r="Y272" s="3"/>
      <c r="Z272" s="3"/>
      <c r="AA272" s="3"/>
      <c r="AB272" s="2"/>
    </row>
    <row r="273" spans="1:28" ht="15.75" customHeight="1">
      <c r="A273" s="6"/>
      <c r="B273" s="3"/>
      <c r="C273" s="3"/>
      <c r="D273" s="3"/>
      <c r="E273" s="3"/>
      <c r="F273" s="3"/>
      <c r="G273" s="2"/>
      <c r="H273" s="2"/>
      <c r="I273" s="3"/>
      <c r="J273" s="3"/>
      <c r="K273" s="3"/>
      <c r="L273" s="2"/>
      <c r="M273" s="3"/>
      <c r="N273" s="3"/>
      <c r="O273" s="3"/>
      <c r="P273" s="3"/>
      <c r="Q273" s="3"/>
      <c r="R273" s="3"/>
      <c r="S273" s="3"/>
      <c r="T273" s="3"/>
      <c r="U273" s="3"/>
      <c r="V273" s="3"/>
      <c r="W273" s="3"/>
      <c r="X273" s="3"/>
      <c r="Y273" s="3"/>
      <c r="Z273" s="3"/>
      <c r="AA273" s="3"/>
      <c r="AB273" s="2"/>
    </row>
    <row r="274" spans="1:28" ht="15.75" customHeight="1">
      <c r="A274" s="6"/>
      <c r="B274" s="3"/>
      <c r="C274" s="3"/>
      <c r="D274" s="3"/>
      <c r="E274" s="3"/>
      <c r="F274" s="3"/>
      <c r="G274" s="3"/>
      <c r="H274" s="3"/>
      <c r="I274" s="3"/>
      <c r="J274" s="1558"/>
      <c r="K274" s="1558"/>
      <c r="L274" s="1558"/>
      <c r="M274" s="1558"/>
      <c r="N274" s="4"/>
      <c r="O274" s="3"/>
      <c r="P274" s="3"/>
      <c r="Q274" s="3"/>
      <c r="R274" s="3"/>
      <c r="S274" s="3"/>
      <c r="T274" s="3"/>
      <c r="U274" s="3"/>
      <c r="V274" s="3"/>
      <c r="W274" s="3"/>
      <c r="X274" s="3"/>
      <c r="Y274" s="3"/>
      <c r="Z274" s="3"/>
      <c r="AA274" s="3"/>
      <c r="AB274" s="2"/>
    </row>
    <row r="275" spans="1:28" ht="15.75" customHeight="1">
      <c r="A275" s="6"/>
      <c r="B275" s="3"/>
      <c r="C275" s="3"/>
      <c r="D275" s="3"/>
      <c r="E275" s="3"/>
      <c r="F275" s="3"/>
      <c r="G275" s="3"/>
      <c r="H275" s="3"/>
      <c r="I275" s="3"/>
      <c r="J275" s="1558"/>
      <c r="K275" s="1558"/>
      <c r="L275" s="1558"/>
      <c r="M275" s="1558"/>
      <c r="N275" s="4"/>
      <c r="O275" s="3"/>
      <c r="P275" s="3"/>
      <c r="Q275" s="3"/>
      <c r="R275" s="3"/>
      <c r="S275" s="3"/>
      <c r="T275" s="3"/>
      <c r="U275" s="3"/>
      <c r="V275" s="3"/>
      <c r="W275" s="3"/>
      <c r="X275" s="3"/>
      <c r="Y275" s="3"/>
      <c r="Z275" s="3"/>
      <c r="AA275" s="3"/>
      <c r="AB275" s="2"/>
    </row>
    <row r="276" spans="1:28" ht="15.75" customHeight="1">
      <c r="A276" s="6"/>
      <c r="B276" s="3"/>
      <c r="C276" s="3"/>
      <c r="D276" s="3"/>
      <c r="E276" s="3"/>
      <c r="F276" s="3"/>
      <c r="G276" s="3"/>
      <c r="H276" s="3"/>
      <c r="I276" s="3"/>
      <c r="J276" s="1558"/>
      <c r="K276" s="1558"/>
      <c r="L276" s="1558"/>
      <c r="M276" s="1558"/>
      <c r="N276" s="4"/>
      <c r="O276" s="3"/>
      <c r="P276" s="3"/>
      <c r="Q276" s="3"/>
      <c r="R276" s="3"/>
      <c r="S276" s="3"/>
      <c r="T276" s="3"/>
      <c r="U276" s="3"/>
      <c r="V276" s="3"/>
      <c r="W276" s="3"/>
      <c r="X276" s="3"/>
      <c r="Y276" s="3"/>
      <c r="Z276" s="3"/>
      <c r="AA276" s="3"/>
      <c r="AB276" s="2"/>
    </row>
    <row r="277" spans="1:28" ht="15.75" customHeight="1">
      <c r="A277" s="6"/>
      <c r="B277" s="3"/>
      <c r="C277" s="3"/>
      <c r="D277" s="3"/>
      <c r="E277" s="3"/>
      <c r="F277" s="3"/>
      <c r="G277" s="3"/>
      <c r="H277" s="3"/>
      <c r="I277" s="3"/>
      <c r="J277" s="1558"/>
      <c r="K277" s="1558"/>
      <c r="L277" s="1558"/>
      <c r="M277" s="1558"/>
      <c r="N277" s="4"/>
      <c r="O277" s="3"/>
      <c r="P277" s="3"/>
      <c r="Q277" s="3"/>
      <c r="R277" s="3"/>
      <c r="S277" s="3"/>
      <c r="T277" s="3"/>
      <c r="U277" s="3"/>
      <c r="V277" s="3"/>
      <c r="W277" s="3"/>
      <c r="X277" s="3"/>
      <c r="Y277" s="3"/>
      <c r="Z277" s="3"/>
      <c r="AA277" s="3"/>
      <c r="AB277" s="2"/>
    </row>
    <row r="278" spans="1:28" ht="15.75" customHeight="1">
      <c r="A278" s="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2"/>
    </row>
    <row r="279" spans="1:28" ht="15.75" customHeight="1">
      <c r="A279" s="3"/>
      <c r="B279" s="3"/>
      <c r="C279" s="3"/>
      <c r="D279" s="1468"/>
      <c r="E279" s="1468"/>
      <c r="F279" s="1468"/>
      <c r="G279" s="1468"/>
      <c r="H279" s="5"/>
      <c r="I279" s="1468"/>
      <c r="J279" s="1468"/>
      <c r="K279" s="1468"/>
      <c r="L279" s="1468"/>
      <c r="M279" s="1468"/>
      <c r="N279" s="1468"/>
      <c r="O279" s="1468"/>
      <c r="P279" s="1468"/>
      <c r="Q279" s="1468"/>
      <c r="R279" s="1468"/>
      <c r="S279" s="1468"/>
      <c r="T279" s="1468"/>
      <c r="U279" s="1468"/>
      <c r="V279" s="5"/>
      <c r="W279" s="5"/>
      <c r="X279" s="1468"/>
      <c r="Y279" s="1468"/>
      <c r="Z279" s="1468"/>
      <c r="AA279" s="3"/>
      <c r="AB279" s="2"/>
    </row>
    <row r="280" spans="1:28" ht="15.75" customHeight="1">
      <c r="A280" s="3"/>
      <c r="B280" s="3"/>
      <c r="C280" s="3"/>
      <c r="D280" s="5"/>
      <c r="E280" s="1497"/>
      <c r="F280" s="1497"/>
      <c r="G280" s="5"/>
      <c r="H280" s="5"/>
      <c r="I280" s="3"/>
      <c r="J280" s="3"/>
      <c r="K280" s="3"/>
      <c r="L280" s="2"/>
      <c r="M280" s="3"/>
      <c r="N280" s="3"/>
      <c r="O280" s="3"/>
      <c r="P280" s="3"/>
      <c r="Q280" s="3"/>
      <c r="R280" s="2"/>
      <c r="S280" s="2"/>
      <c r="T280" s="2"/>
      <c r="U280" s="2"/>
      <c r="V280" s="5"/>
      <c r="W280" s="5"/>
      <c r="X280" s="1554"/>
      <c r="Y280" s="1554"/>
      <c r="Z280" s="1554"/>
      <c r="AA280" s="3"/>
      <c r="AB280" s="2"/>
    </row>
    <row r="281" spans="1:28" ht="15.75" customHeight="1">
      <c r="A281" s="3"/>
      <c r="B281" s="3"/>
      <c r="C281" s="3"/>
      <c r="D281" s="5"/>
      <c r="E281" s="1497"/>
      <c r="F281" s="1497"/>
      <c r="G281" s="5"/>
      <c r="H281" s="5"/>
      <c r="I281" s="3"/>
      <c r="J281" s="3"/>
      <c r="K281" s="3"/>
      <c r="L281" s="2"/>
      <c r="M281" s="3"/>
      <c r="N281" s="3"/>
      <c r="O281" s="3"/>
      <c r="P281" s="3"/>
      <c r="Q281" s="3"/>
      <c r="R281" s="2"/>
      <c r="S281" s="2"/>
      <c r="T281" s="2"/>
      <c r="U281" s="2"/>
      <c r="V281" s="5"/>
      <c r="W281" s="5"/>
      <c r="X281" s="1554"/>
      <c r="Y281" s="1554"/>
      <c r="Z281" s="1554"/>
      <c r="AA281" s="3"/>
      <c r="AB281" s="2"/>
    </row>
    <row r="282" spans="1:28" ht="15.75" customHeight="1">
      <c r="A282" s="3"/>
      <c r="B282" s="3"/>
      <c r="C282" s="3"/>
      <c r="D282" s="5"/>
      <c r="E282" s="1497"/>
      <c r="F282" s="1497"/>
      <c r="G282" s="5"/>
      <c r="H282" s="5"/>
      <c r="I282" s="3"/>
      <c r="J282" s="3"/>
      <c r="K282" s="3"/>
      <c r="L282" s="2"/>
      <c r="M282" s="3"/>
      <c r="N282" s="3"/>
      <c r="O282" s="3"/>
      <c r="P282" s="3"/>
      <c r="Q282" s="3"/>
      <c r="R282" s="2"/>
      <c r="S282" s="2"/>
      <c r="T282" s="2"/>
      <c r="U282" s="2"/>
      <c r="V282" s="5"/>
      <c r="W282" s="5"/>
      <c r="X282" s="1554"/>
      <c r="Y282" s="1554"/>
      <c r="Z282" s="1554"/>
      <c r="AA282" s="3"/>
      <c r="AB282" s="2"/>
    </row>
    <row r="283" spans="1:28" ht="15.75" customHeight="1">
      <c r="A283" s="3"/>
      <c r="B283" s="3"/>
      <c r="C283" s="3"/>
      <c r="D283" s="5"/>
      <c r="E283" s="1497"/>
      <c r="F283" s="1497"/>
      <c r="G283" s="5"/>
      <c r="H283" s="5"/>
      <c r="I283" s="3"/>
      <c r="J283" s="3"/>
      <c r="K283" s="3"/>
      <c r="L283" s="2"/>
      <c r="M283" s="3"/>
      <c r="N283" s="3"/>
      <c r="O283" s="3"/>
      <c r="P283" s="3"/>
      <c r="Q283" s="3"/>
      <c r="R283" s="2"/>
      <c r="S283" s="2"/>
      <c r="T283" s="2"/>
      <c r="U283" s="2"/>
      <c r="V283" s="5"/>
      <c r="W283" s="5"/>
      <c r="X283" s="1554"/>
      <c r="Y283" s="1554"/>
      <c r="Z283" s="1554"/>
      <c r="AA283" s="3"/>
      <c r="AB283" s="2"/>
    </row>
    <row r="284" spans="1:28" ht="15.75" customHeight="1">
      <c r="A284" s="3"/>
      <c r="B284" s="3"/>
      <c r="C284" s="3"/>
      <c r="D284" s="5"/>
      <c r="E284" s="1497"/>
      <c r="F284" s="1497"/>
      <c r="G284" s="5"/>
      <c r="H284" s="5"/>
      <c r="I284" s="3"/>
      <c r="J284" s="3"/>
      <c r="K284" s="3"/>
      <c r="L284" s="2"/>
      <c r="M284" s="3"/>
      <c r="N284" s="3"/>
      <c r="O284" s="3"/>
      <c r="P284" s="3"/>
      <c r="Q284" s="3"/>
      <c r="R284" s="2"/>
      <c r="S284" s="2"/>
      <c r="T284" s="2"/>
      <c r="U284" s="2"/>
      <c r="V284" s="5"/>
      <c r="W284" s="5"/>
      <c r="X284" s="1554"/>
      <c r="Y284" s="1554"/>
      <c r="Z284" s="1554"/>
      <c r="AA284" s="3"/>
      <c r="AB284" s="2"/>
    </row>
    <row r="285" spans="1:28" ht="15.75" customHeight="1">
      <c r="A285" s="3"/>
      <c r="B285" s="3"/>
      <c r="C285" s="3"/>
      <c r="D285" s="5"/>
      <c r="E285" s="1497"/>
      <c r="F285" s="1497"/>
      <c r="G285" s="5"/>
      <c r="H285" s="5"/>
      <c r="I285" s="3"/>
      <c r="J285" s="3"/>
      <c r="K285" s="3"/>
      <c r="L285" s="2"/>
      <c r="M285" s="3"/>
      <c r="N285" s="3"/>
      <c r="O285" s="3"/>
      <c r="P285" s="3"/>
      <c r="Q285" s="3"/>
      <c r="R285" s="2"/>
      <c r="S285" s="2"/>
      <c r="T285" s="2"/>
      <c r="U285" s="2"/>
      <c r="V285" s="5"/>
      <c r="W285" s="5"/>
      <c r="X285" s="1554"/>
      <c r="Y285" s="1554"/>
      <c r="Z285" s="1554"/>
      <c r="AA285" s="3"/>
      <c r="AB285" s="2"/>
    </row>
    <row r="286" spans="1:28" ht="15.75" customHeight="1">
      <c r="A286" s="6"/>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2"/>
    </row>
    <row r="287" spans="1:28" ht="15.75" customHeight="1">
      <c r="A287" s="6"/>
      <c r="B287" s="3"/>
      <c r="C287" s="3"/>
      <c r="D287" s="3"/>
      <c r="E287" s="3"/>
      <c r="F287" s="1796"/>
      <c r="G287" s="1796"/>
      <c r="H287" s="1796"/>
      <c r="I287" s="1796"/>
      <c r="J287" s="1796"/>
      <c r="K287" s="1796"/>
      <c r="L287" s="1796"/>
      <c r="M287" s="1796"/>
      <c r="N287" s="1796"/>
      <c r="O287" s="1796"/>
      <c r="P287" s="1796"/>
      <c r="Q287" s="1796"/>
      <c r="R287" s="1796"/>
      <c r="S287" s="1796"/>
      <c r="T287" s="1796"/>
      <c r="U287" s="1796"/>
      <c r="V287" s="1796"/>
      <c r="W287" s="1796"/>
      <c r="X287" s="1796"/>
      <c r="Y287" s="1796"/>
      <c r="Z287" s="1796"/>
      <c r="AA287" s="1796"/>
      <c r="AB287" s="2"/>
    </row>
    <row r="288" spans="1:28" ht="15.75" customHeight="1">
      <c r="A288" s="3"/>
      <c r="B288" s="3"/>
      <c r="C288" s="3"/>
      <c r="D288" s="3"/>
      <c r="E288" s="3"/>
      <c r="F288" s="1796"/>
      <c r="G288" s="1796"/>
      <c r="H288" s="1796"/>
      <c r="I288" s="1796"/>
      <c r="J288" s="1796"/>
      <c r="K288" s="1796"/>
      <c r="L288" s="1796"/>
      <c r="M288" s="1796"/>
      <c r="N288" s="1796"/>
      <c r="O288" s="1796"/>
      <c r="P288" s="1796"/>
      <c r="Q288" s="1796"/>
      <c r="R288" s="1796"/>
      <c r="S288" s="1796"/>
      <c r="T288" s="1796"/>
      <c r="U288" s="1796"/>
      <c r="V288" s="1796"/>
      <c r="W288" s="1796"/>
      <c r="X288" s="1796"/>
      <c r="Y288" s="1796"/>
      <c r="Z288" s="1796"/>
      <c r="AA288" s="1796"/>
      <c r="AB288" s="2"/>
    </row>
    <row r="289" spans="1:28" ht="15.75" customHeight="1">
      <c r="A289" s="6"/>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3"/>
      <c r="B290" s="3"/>
      <c r="C290" s="3"/>
      <c r="D290" s="3"/>
      <c r="E290" s="3"/>
      <c r="F290" s="1796"/>
      <c r="G290" s="1796"/>
      <c r="H290" s="1796"/>
      <c r="I290" s="1796"/>
      <c r="J290" s="1796"/>
      <c r="K290" s="1796"/>
      <c r="L290" s="1796"/>
      <c r="M290" s="1796"/>
      <c r="N290" s="1796"/>
      <c r="O290" s="1796"/>
      <c r="P290" s="1796"/>
      <c r="Q290" s="1796"/>
      <c r="R290" s="1796"/>
      <c r="S290" s="1796"/>
      <c r="T290" s="1796"/>
      <c r="U290" s="1796"/>
      <c r="V290" s="1796"/>
      <c r="W290" s="1796"/>
      <c r="X290" s="1796"/>
      <c r="Y290" s="1796"/>
      <c r="Z290" s="1796"/>
      <c r="AA290" s="1796"/>
      <c r="AB290" s="2"/>
    </row>
    <row r="291" spans="1:28" ht="15.75" customHeight="1">
      <c r="A291" s="3"/>
      <c r="B291" s="3"/>
      <c r="C291" s="3"/>
      <c r="D291" s="3"/>
      <c r="E291" s="3"/>
      <c r="F291" s="1796"/>
      <c r="G291" s="1796"/>
      <c r="H291" s="1796"/>
      <c r="I291" s="1796"/>
      <c r="J291" s="1796"/>
      <c r="K291" s="1796"/>
      <c r="L291" s="1796"/>
      <c r="M291" s="1796"/>
      <c r="N291" s="1796"/>
      <c r="O291" s="1796"/>
      <c r="P291" s="1796"/>
      <c r="Q291" s="1796"/>
      <c r="R291" s="1796"/>
      <c r="S291" s="1796"/>
      <c r="T291" s="1796"/>
      <c r="U291" s="1796"/>
      <c r="V291" s="1796"/>
      <c r="W291" s="1796"/>
      <c r="X291" s="1796"/>
      <c r="Y291" s="1796"/>
      <c r="Z291" s="1796"/>
      <c r="AA291" s="1796"/>
      <c r="AB291" s="2"/>
    </row>
    <row r="292" spans="1:28"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2"/>
    </row>
  </sheetData>
  <sheetProtection selectLockedCells="1"/>
  <mergeCells count="161">
    <mergeCell ref="B4:AA4"/>
    <mergeCell ref="B15:Q16"/>
    <mergeCell ref="B38:H38"/>
    <mergeCell ref="U38:AB38"/>
    <mergeCell ref="U18:AA18"/>
    <mergeCell ref="G71:AB72"/>
    <mergeCell ref="F133:H133"/>
    <mergeCell ref="S133:Z133"/>
    <mergeCell ref="F134:H134"/>
    <mergeCell ref="S134:Z134"/>
    <mergeCell ref="G88:AB88"/>
    <mergeCell ref="I39:T41"/>
    <mergeCell ref="S132:Z132"/>
    <mergeCell ref="F109:AA109"/>
    <mergeCell ref="F110:AA110"/>
    <mergeCell ref="F124:G124"/>
    <mergeCell ref="G81:AB82"/>
    <mergeCell ref="G90:AB91"/>
    <mergeCell ref="F125:G125"/>
    <mergeCell ref="U41:AB41"/>
    <mergeCell ref="I135:AA136"/>
    <mergeCell ref="I137:AA138"/>
    <mergeCell ref="K153:M153"/>
    <mergeCell ref="K154:M154"/>
    <mergeCell ref="A139:AA139"/>
    <mergeCell ref="F141:I141"/>
    <mergeCell ref="G142:H142"/>
    <mergeCell ref="J142:AA142"/>
    <mergeCell ref="G143:H143"/>
    <mergeCell ref="J143:AA143"/>
    <mergeCell ref="J169:M169"/>
    <mergeCell ref="P169:S169"/>
    <mergeCell ref="V169:Y169"/>
    <mergeCell ref="G144:H144"/>
    <mergeCell ref="J144:AA144"/>
    <mergeCell ref="K151:M151"/>
    <mergeCell ref="K152:M152"/>
    <mergeCell ref="E170:F170"/>
    <mergeCell ref="J170:M170"/>
    <mergeCell ref="P170:S170"/>
    <mergeCell ref="V170:Y170"/>
    <mergeCell ref="K156:N156"/>
    <mergeCell ref="K157:N157"/>
    <mergeCell ref="J168:M168"/>
    <mergeCell ref="P168:S168"/>
    <mergeCell ref="V168:Y168"/>
    <mergeCell ref="E169:F169"/>
    <mergeCell ref="E171:F171"/>
    <mergeCell ref="J171:M171"/>
    <mergeCell ref="P171:S171"/>
    <mergeCell ref="A190:AA190"/>
    <mergeCell ref="V172:Y172"/>
    <mergeCell ref="V177:Y177"/>
    <mergeCell ref="V171:Y171"/>
    <mergeCell ref="J194:M194"/>
    <mergeCell ref="E172:F172"/>
    <mergeCell ref="J172:M172"/>
    <mergeCell ref="P172:S172"/>
    <mergeCell ref="J177:M177"/>
    <mergeCell ref="P177:S177"/>
    <mergeCell ref="J181:N181"/>
    <mergeCell ref="L182:Q182"/>
    <mergeCell ref="I183:AA184"/>
    <mergeCell ref="F185:AA186"/>
    <mergeCell ref="X202:Z202"/>
    <mergeCell ref="J195:M195"/>
    <mergeCell ref="J196:M196"/>
    <mergeCell ref="J197:M197"/>
    <mergeCell ref="D199:G199"/>
    <mergeCell ref="I199:U199"/>
    <mergeCell ref="F210:AA211"/>
    <mergeCell ref="X199:Z199"/>
    <mergeCell ref="E200:F200"/>
    <mergeCell ref="X200:Z200"/>
    <mergeCell ref="E201:F201"/>
    <mergeCell ref="X201:Z201"/>
    <mergeCell ref="E203:F203"/>
    <mergeCell ref="X203:Z203"/>
    <mergeCell ref="E204:F204"/>
    <mergeCell ref="E202:F202"/>
    <mergeCell ref="E226:F226"/>
    <mergeCell ref="X226:Z226"/>
    <mergeCell ref="J221:M221"/>
    <mergeCell ref="J222:M222"/>
    <mergeCell ref="X204:Z204"/>
    <mergeCell ref="E205:F205"/>
    <mergeCell ref="X205:Z205"/>
    <mergeCell ref="A216:AA216"/>
    <mergeCell ref="F207:AA208"/>
    <mergeCell ref="J248:M248"/>
    <mergeCell ref="F233:AA234"/>
    <mergeCell ref="F236:AA237"/>
    <mergeCell ref="AN19:AR19"/>
    <mergeCell ref="I38:T38"/>
    <mergeCell ref="S124:Z124"/>
    <mergeCell ref="B39:H39"/>
    <mergeCell ref="U39:AB39"/>
    <mergeCell ref="A46:AA46"/>
    <mergeCell ref="U40:AB40"/>
    <mergeCell ref="G97:AB97"/>
    <mergeCell ref="G79:AB79"/>
    <mergeCell ref="G99:AB100"/>
    <mergeCell ref="E227:F227"/>
    <mergeCell ref="X227:Z227"/>
    <mergeCell ref="J223:M223"/>
    <mergeCell ref="D225:G225"/>
    <mergeCell ref="I225:U225"/>
    <mergeCell ref="X225:Z225"/>
    <mergeCell ref="E229:F229"/>
    <mergeCell ref="X229:Z229"/>
    <mergeCell ref="E230:F230"/>
    <mergeCell ref="X230:Z230"/>
    <mergeCell ref="J220:M220"/>
    <mergeCell ref="F287:AA288"/>
    <mergeCell ref="F290:AA291"/>
    <mergeCell ref="S125:Z125"/>
    <mergeCell ref="E284:F284"/>
    <mergeCell ref="X284:Z284"/>
    <mergeCell ref="E285:F285"/>
    <mergeCell ref="E257:F257"/>
    <mergeCell ref="J249:M249"/>
    <mergeCell ref="X285:Z285"/>
    <mergeCell ref="F261:AA262"/>
    <mergeCell ref="D279:G279"/>
    <mergeCell ref="X258:Z258"/>
    <mergeCell ref="E259:F259"/>
    <mergeCell ref="X259:Z259"/>
    <mergeCell ref="E258:F258"/>
    <mergeCell ref="I279:U279"/>
    <mergeCell ref="A270:AA270"/>
    <mergeCell ref="E228:F228"/>
    <mergeCell ref="X228:Z228"/>
    <mergeCell ref="E283:F283"/>
    <mergeCell ref="X283:Z283"/>
    <mergeCell ref="E280:F280"/>
    <mergeCell ref="J276:M276"/>
    <mergeCell ref="J277:M277"/>
    <mergeCell ref="E282:F282"/>
    <mergeCell ref="X280:Z280"/>
    <mergeCell ref="E281:F281"/>
    <mergeCell ref="X282:Z282"/>
    <mergeCell ref="E231:F231"/>
    <mergeCell ref="X231:Z231"/>
    <mergeCell ref="X257:Z257"/>
    <mergeCell ref="X253:Z253"/>
    <mergeCell ref="E254:F254"/>
    <mergeCell ref="X254:Z254"/>
    <mergeCell ref="D253:G253"/>
    <mergeCell ref="X255:Z255"/>
    <mergeCell ref="I253:U253"/>
    <mergeCell ref="E256:F256"/>
    <mergeCell ref="F264:AA265"/>
    <mergeCell ref="X279:Z279"/>
    <mergeCell ref="X281:Z281"/>
    <mergeCell ref="X256:Z256"/>
    <mergeCell ref="J250:M250"/>
    <mergeCell ref="J251:M251"/>
    <mergeCell ref="E255:F255"/>
    <mergeCell ref="J275:M275"/>
    <mergeCell ref="J274:M274"/>
    <mergeCell ref="A244:AA244"/>
  </mergeCells>
  <phoneticPr fontId="2"/>
  <hyperlinks>
    <hyperlink ref="Q1:T1" location="作業メニュー!A1" display="作業メニュー" xr:uid="{00000000-0004-0000-1C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&amp;R210101</oddFooter>
  </headerFooter>
  <rowBreaks count="2" manualBreakCount="2">
    <brk id="44" max="27" man="1"/>
    <brk id="91" max="2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U24"/>
  <sheetViews>
    <sheetView showGridLines="0" zoomScaleNormal="100" workbookViewId="0">
      <selection activeCell="M1" sqref="M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30" width="3.875" style="1" customWidth="1"/>
    <col min="31" max="58" width="2.875" style="1" customWidth="1"/>
    <col min="59" max="63" width="2.75" style="1" customWidth="1"/>
    <col min="64" max="64" width="9" style="1" customWidth="1"/>
    <col min="65" max="72" width="2.75" style="1" customWidth="1"/>
    <col min="73" max="16384" width="9" style="1"/>
  </cols>
  <sheetData>
    <row r="1" spans="1:73" s="581" customFormat="1" ht="38.25" customHeight="1" thickBot="1">
      <c r="A1" s="506" t="s">
        <v>2717</v>
      </c>
      <c r="M1" s="586" t="s">
        <v>66</v>
      </c>
      <c r="N1" s="586"/>
      <c r="O1" s="586"/>
      <c r="P1" s="586"/>
      <c r="R1" s="585" t="s">
        <v>565</v>
      </c>
    </row>
    <row r="2" spans="1:73" s="249" customFormat="1" ht="18" customHeight="1" thickTop="1">
      <c r="A2" s="941" t="s">
        <v>2717</v>
      </c>
    </row>
    <row r="3" spans="1:73" ht="18" customHeight="1">
      <c r="A3" s="114"/>
      <c r="BT3" s="2"/>
      <c r="BU3" s="2"/>
    </row>
    <row r="4" spans="1:73" ht="18" customHeight="1">
      <c r="A4" s="15"/>
      <c r="B4" s="15" t="s">
        <v>2716</v>
      </c>
      <c r="C4" s="15"/>
      <c r="D4" s="15"/>
      <c r="E4" s="15"/>
      <c r="F4" s="15"/>
      <c r="G4" s="15"/>
      <c r="H4" s="15"/>
      <c r="I4" s="15"/>
      <c r="J4" s="15"/>
      <c r="K4" s="15"/>
      <c r="L4" s="15"/>
      <c r="M4" s="15"/>
      <c r="N4" s="15"/>
      <c r="O4" s="15"/>
      <c r="P4" s="15"/>
      <c r="Q4" s="15"/>
      <c r="R4" s="15"/>
      <c r="S4" s="15"/>
      <c r="T4" s="15"/>
      <c r="U4" s="15"/>
      <c r="V4" s="15"/>
      <c r="W4" s="15"/>
      <c r="X4" s="15"/>
      <c r="Y4" s="15"/>
      <c r="Z4" s="15"/>
      <c r="AA4" s="15"/>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S4" s="2"/>
      <c r="BT4" s="2"/>
    </row>
    <row r="5" spans="1:73" ht="18" customHeight="1">
      <c r="A5" s="6" t="s">
        <v>2701</v>
      </c>
      <c r="B5" s="3" t="s">
        <v>2715</v>
      </c>
      <c r="C5" s="3"/>
      <c r="D5" s="3"/>
      <c r="E5" s="3"/>
      <c r="F5" s="3"/>
      <c r="G5" s="3"/>
      <c r="H5" s="3"/>
      <c r="I5" s="3"/>
      <c r="J5" s="3"/>
      <c r="K5" s="3"/>
      <c r="L5" s="3"/>
      <c r="M5" s="3"/>
      <c r="N5" s="3"/>
      <c r="O5" s="3"/>
      <c r="P5" s="3"/>
      <c r="Q5" s="3"/>
      <c r="R5" s="3"/>
      <c r="S5" s="3"/>
      <c r="T5" s="3"/>
      <c r="U5" s="926"/>
      <c r="V5" s="926"/>
      <c r="W5" s="926"/>
      <c r="X5" s="926"/>
      <c r="Y5" s="926"/>
      <c r="Z5" s="926"/>
      <c r="AA5" s="926"/>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3"/>
      <c r="BH5" s="3"/>
      <c r="BS5" s="2"/>
      <c r="BT5" s="2"/>
    </row>
    <row r="6" spans="1:73" ht="18" customHeight="1">
      <c r="A6" s="6"/>
      <c r="B6" s="3" t="s">
        <v>435</v>
      </c>
      <c r="C6" s="3"/>
      <c r="D6" s="3"/>
      <c r="E6" s="3"/>
      <c r="F6" s="3"/>
      <c r="G6" s="3"/>
      <c r="H6" s="3" t="str">
        <f>建築主氏名2フリガナ</f>
        <v/>
      </c>
      <c r="I6" s="3"/>
      <c r="J6" s="3"/>
      <c r="K6" s="3"/>
      <c r="L6" s="3"/>
      <c r="M6" s="3"/>
      <c r="N6" s="3"/>
      <c r="O6" s="3"/>
      <c r="P6" s="3"/>
      <c r="Q6" s="3"/>
      <c r="R6" s="3"/>
      <c r="S6" s="3"/>
      <c r="T6" s="3"/>
      <c r="U6" s="3"/>
      <c r="V6" s="3"/>
      <c r="W6" s="3"/>
      <c r="X6" s="3"/>
      <c r="Y6" s="3"/>
      <c r="Z6" s="3"/>
      <c r="AA6" s="3"/>
      <c r="AC6" s="127"/>
      <c r="AD6" s="126"/>
      <c r="AE6" s="3"/>
      <c r="AF6" s="1591"/>
      <c r="AG6" s="1591"/>
      <c r="AH6" s="1591"/>
      <c r="AI6" s="1591"/>
      <c r="AJ6" s="1591"/>
      <c r="AK6" s="1591"/>
      <c r="AL6" s="1591"/>
      <c r="AM6" s="1591"/>
      <c r="AN6" s="126"/>
      <c r="AO6" s="126"/>
      <c r="AP6" s="126"/>
      <c r="AQ6" s="126"/>
      <c r="AR6" s="126"/>
      <c r="AS6" s="126"/>
      <c r="AT6" s="126"/>
      <c r="AU6" s="126"/>
      <c r="AV6" s="126"/>
      <c r="AW6" s="126"/>
      <c r="AX6" s="126"/>
      <c r="AY6" s="126"/>
      <c r="AZ6" s="126"/>
      <c r="BA6" s="126"/>
      <c r="BB6" s="126"/>
      <c r="BC6" s="126"/>
      <c r="BD6" s="126"/>
      <c r="BE6" s="126"/>
      <c r="BF6" s="3"/>
      <c r="BG6" s="3"/>
      <c r="BH6" s="3"/>
      <c r="BS6" s="2"/>
      <c r="BT6" s="2"/>
    </row>
    <row r="7" spans="1:73" ht="18" customHeight="1">
      <c r="A7" s="6"/>
      <c r="B7" s="3" t="s">
        <v>412</v>
      </c>
      <c r="C7" s="3"/>
      <c r="D7" s="3"/>
      <c r="E7" s="3"/>
      <c r="F7" s="3"/>
      <c r="G7" s="3"/>
      <c r="H7" s="3" t="str">
        <f>建築主氏名2</f>
        <v/>
      </c>
      <c r="I7" s="3"/>
      <c r="J7" s="3"/>
      <c r="K7" s="3"/>
      <c r="L7" s="3"/>
      <c r="M7" s="3"/>
      <c r="N7" s="3"/>
      <c r="O7" s="3"/>
      <c r="P7" s="3"/>
      <c r="Q7" s="3"/>
      <c r="R7" s="3"/>
      <c r="S7" s="3"/>
      <c r="T7" s="3"/>
      <c r="U7" s="3"/>
      <c r="V7" s="3"/>
      <c r="W7" s="3"/>
      <c r="X7" s="3"/>
      <c r="Y7" s="3"/>
      <c r="Z7" s="3"/>
      <c r="AA7" s="3"/>
      <c r="AC7" s="127"/>
      <c r="AD7" s="126"/>
      <c r="AE7" s="3"/>
      <c r="AF7" s="1591"/>
      <c r="AG7" s="1591"/>
      <c r="AH7" s="1591"/>
      <c r="AI7" s="1591"/>
      <c r="AJ7" s="1591"/>
      <c r="AK7" s="1591"/>
      <c r="AL7" s="1591"/>
      <c r="AM7" s="1591"/>
      <c r="AN7" s="126"/>
      <c r="AO7" s="126"/>
      <c r="AP7" s="126"/>
      <c r="AQ7" s="126"/>
      <c r="AR7" s="126"/>
      <c r="AS7" s="126"/>
      <c r="AT7" s="126"/>
      <c r="AU7" s="126"/>
      <c r="AV7" s="126"/>
      <c r="AW7" s="126"/>
      <c r="AX7" s="126"/>
      <c r="AY7" s="126"/>
      <c r="AZ7" s="126"/>
      <c r="BA7" s="126"/>
      <c r="BB7" s="126"/>
      <c r="BC7" s="126"/>
      <c r="BD7" s="126"/>
      <c r="BE7" s="126"/>
      <c r="BF7" s="3"/>
      <c r="BG7" s="3"/>
      <c r="BH7" s="3"/>
      <c r="BS7" s="2"/>
      <c r="BT7" s="2"/>
    </row>
    <row r="8" spans="1:73" ht="18" customHeight="1">
      <c r="A8" s="6"/>
      <c r="B8" s="3" t="s">
        <v>403</v>
      </c>
      <c r="C8" s="3"/>
      <c r="D8" s="3"/>
      <c r="E8" s="3"/>
      <c r="F8" s="3"/>
      <c r="G8" s="3"/>
      <c r="H8" s="3" t="str">
        <f>建築主郵便番号2</f>
        <v/>
      </c>
      <c r="I8" s="3"/>
      <c r="J8" s="3"/>
      <c r="K8" s="3"/>
      <c r="L8" s="3"/>
      <c r="M8" s="3"/>
      <c r="N8" s="3"/>
      <c r="O8" s="3"/>
      <c r="P8" s="3"/>
      <c r="Q8" s="3"/>
      <c r="R8" s="3"/>
      <c r="S8" s="3"/>
      <c r="T8" s="3"/>
      <c r="U8" s="3"/>
      <c r="V8" s="3"/>
      <c r="W8" s="3"/>
      <c r="X8" s="3"/>
      <c r="Y8" s="3"/>
      <c r="Z8" s="3"/>
      <c r="AA8" s="3"/>
      <c r="AC8" s="127"/>
      <c r="AD8" s="126"/>
      <c r="AE8" s="3"/>
      <c r="AF8" s="1591"/>
      <c r="AG8" s="1591"/>
      <c r="AH8" s="1591"/>
      <c r="AI8" s="1591"/>
      <c r="AJ8" s="1591"/>
      <c r="AK8" s="1591"/>
      <c r="AL8" s="1591"/>
      <c r="AM8" s="1591"/>
      <c r="AN8" s="126"/>
      <c r="AO8" s="126"/>
      <c r="AP8" s="126"/>
      <c r="AQ8" s="126"/>
      <c r="AR8" s="126"/>
      <c r="AS8" s="126"/>
      <c r="AT8" s="126"/>
      <c r="AU8" s="126"/>
      <c r="AV8" s="126"/>
      <c r="AW8" s="126"/>
      <c r="AX8" s="126"/>
      <c r="AY8" s="126"/>
      <c r="AZ8" s="126"/>
      <c r="BA8" s="126"/>
      <c r="BB8" s="126"/>
      <c r="BC8" s="126"/>
      <c r="BD8" s="126"/>
      <c r="BE8" s="126"/>
      <c r="BF8" s="3"/>
      <c r="BG8" s="3"/>
      <c r="BH8" s="3"/>
      <c r="BS8" s="2"/>
      <c r="BT8" s="2"/>
    </row>
    <row r="9" spans="1:73" ht="18" customHeight="1">
      <c r="A9" s="6"/>
      <c r="B9" s="3" t="s">
        <v>434</v>
      </c>
      <c r="C9" s="3"/>
      <c r="D9" s="3"/>
      <c r="E9" s="3"/>
      <c r="F9" s="3"/>
      <c r="G9" s="3"/>
      <c r="H9" s="3" t="str">
        <f>建築主住所2</f>
        <v/>
      </c>
      <c r="I9" s="746"/>
      <c r="J9" s="3"/>
      <c r="K9" s="3"/>
      <c r="L9" s="3"/>
      <c r="M9" s="3"/>
      <c r="N9" s="3"/>
      <c r="O9" s="3"/>
      <c r="P9" s="3"/>
      <c r="Q9" s="3"/>
      <c r="R9" s="3"/>
      <c r="S9" s="3"/>
      <c r="T9" s="3"/>
      <c r="U9" s="3"/>
      <c r="V9" s="3"/>
      <c r="W9" s="3"/>
      <c r="X9" s="3"/>
      <c r="Y9" s="3"/>
      <c r="Z9" s="3"/>
      <c r="AA9" s="3"/>
      <c r="AB9" s="3"/>
      <c r="AC9" s="3"/>
      <c r="AD9" s="126"/>
      <c r="AE9" s="3"/>
      <c r="AF9" s="1591"/>
      <c r="AG9" s="1591"/>
      <c r="AH9" s="1591"/>
      <c r="AI9" s="1591"/>
      <c r="AJ9" s="1591"/>
      <c r="AK9" s="1591"/>
      <c r="AL9" s="1591"/>
      <c r="AM9" s="1591"/>
      <c r="AN9" s="1591"/>
      <c r="AO9" s="1591"/>
      <c r="AP9" s="1591"/>
      <c r="AQ9" s="1591"/>
      <c r="AR9" s="1591"/>
      <c r="AS9" s="1591"/>
      <c r="AT9" s="1591"/>
      <c r="AU9" s="1591"/>
      <c r="AV9" s="1591"/>
      <c r="AW9" s="1591"/>
      <c r="AX9" s="1591"/>
      <c r="AY9" s="1591"/>
      <c r="AZ9" s="1591"/>
      <c r="BA9" s="1591"/>
      <c r="BB9" s="1591"/>
      <c r="BC9" s="1591"/>
      <c r="BD9" s="1591"/>
      <c r="BE9" s="1591"/>
      <c r="BF9" s="3"/>
      <c r="BG9" s="3"/>
      <c r="BH9" s="3"/>
      <c r="BT9" s="2"/>
      <c r="BU9" s="2"/>
    </row>
    <row r="10" spans="1:73" ht="17.25">
      <c r="A10" s="32"/>
      <c r="B10" s="15"/>
      <c r="C10" s="15"/>
      <c r="D10" s="15"/>
      <c r="E10" s="15"/>
      <c r="F10" s="15"/>
      <c r="G10" s="15"/>
      <c r="H10" s="15"/>
      <c r="I10" s="79"/>
      <c r="J10" s="15"/>
      <c r="K10" s="15"/>
      <c r="L10" s="15"/>
      <c r="M10" s="15"/>
      <c r="N10" s="15"/>
      <c r="O10" s="15"/>
      <c r="P10" s="15"/>
      <c r="Q10" s="15"/>
      <c r="R10" s="15"/>
      <c r="S10" s="15"/>
      <c r="T10" s="15"/>
      <c r="U10" s="15"/>
      <c r="V10" s="15"/>
      <c r="W10" s="15"/>
      <c r="X10" s="15"/>
      <c r="Y10" s="15"/>
      <c r="Z10" s="15"/>
      <c r="AA10" s="15"/>
      <c r="AC10" s="127"/>
      <c r="AD10" s="126"/>
      <c r="AE10" s="3"/>
      <c r="AF10" s="1591"/>
      <c r="AG10" s="1591"/>
      <c r="AH10" s="1591"/>
      <c r="AI10" s="1591"/>
      <c r="AJ10" s="1591"/>
      <c r="AK10" s="1591"/>
      <c r="AL10" s="1591"/>
      <c r="AM10" s="1591"/>
      <c r="AN10" s="126"/>
      <c r="AO10" s="126"/>
      <c r="AP10" s="126"/>
      <c r="AQ10" s="126"/>
      <c r="AR10" s="126"/>
      <c r="AS10" s="126"/>
      <c r="AT10" s="126"/>
      <c r="AU10" s="126"/>
      <c r="AV10" s="126"/>
      <c r="AW10" s="126"/>
      <c r="AX10" s="126"/>
      <c r="AY10" s="126"/>
      <c r="AZ10" s="126"/>
      <c r="BA10" s="126"/>
      <c r="BB10" s="126"/>
      <c r="BC10" s="126"/>
      <c r="BD10" s="126"/>
      <c r="BE10" s="126"/>
      <c r="BF10" s="3"/>
      <c r="BG10" s="3"/>
      <c r="BH10" s="3"/>
    </row>
    <row r="11" spans="1:73" ht="17.25">
      <c r="I11" s="81"/>
      <c r="AC11" s="127"/>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3"/>
      <c r="BH11" s="3"/>
    </row>
    <row r="12" spans="1:73" ht="17.25">
      <c r="A12" s="6" t="s">
        <v>2701</v>
      </c>
      <c r="B12" s="3" t="s">
        <v>2714</v>
      </c>
      <c r="C12" s="3"/>
      <c r="D12" s="3"/>
      <c r="E12" s="3"/>
      <c r="F12" s="3"/>
      <c r="G12" s="3"/>
      <c r="H12" s="3"/>
      <c r="I12" s="18"/>
      <c r="J12" s="3"/>
      <c r="K12" s="3"/>
      <c r="L12" s="3"/>
      <c r="M12" s="3"/>
      <c r="N12" s="3"/>
      <c r="O12" s="3"/>
      <c r="P12" s="3"/>
      <c r="Q12" s="3"/>
      <c r="R12" s="3"/>
      <c r="S12" s="3"/>
      <c r="T12" s="3"/>
      <c r="U12" s="3"/>
      <c r="V12" s="3"/>
      <c r="W12" s="3"/>
      <c r="X12" s="3"/>
      <c r="Y12" s="3"/>
      <c r="Z12" s="3"/>
      <c r="AA12" s="3"/>
      <c r="AC12" s="127"/>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3"/>
      <c r="BH12" s="3"/>
    </row>
    <row r="13" spans="1:73" ht="17.25">
      <c r="A13" s="6"/>
      <c r="B13" s="3" t="s">
        <v>435</v>
      </c>
      <c r="C13" s="3"/>
      <c r="D13" s="3"/>
      <c r="E13" s="3"/>
      <c r="F13" s="3"/>
      <c r="G13" s="3"/>
      <c r="H13" s="3" t="str">
        <f>建築主氏名3フリガナ</f>
        <v/>
      </c>
      <c r="I13" s="18"/>
      <c r="J13" s="3"/>
      <c r="K13" s="3"/>
      <c r="L13" s="3"/>
      <c r="M13" s="3"/>
      <c r="N13" s="3"/>
      <c r="O13" s="3"/>
      <c r="P13" s="3"/>
      <c r="Q13" s="3"/>
      <c r="R13" s="3"/>
      <c r="S13" s="3"/>
      <c r="T13" s="3"/>
      <c r="U13" s="3"/>
      <c r="V13" s="3"/>
      <c r="W13" s="3"/>
      <c r="X13" s="3"/>
      <c r="Y13" s="3"/>
      <c r="Z13" s="3"/>
      <c r="AA13" s="3"/>
      <c r="AC13" s="127"/>
      <c r="AD13" s="126"/>
      <c r="AE13" s="126"/>
      <c r="AF13" s="1591"/>
      <c r="AG13" s="1591"/>
      <c r="AH13" s="1591"/>
      <c r="AI13" s="1591"/>
      <c r="AJ13" s="1591"/>
      <c r="AK13" s="1591"/>
      <c r="AL13" s="1591"/>
      <c r="AM13" s="1591"/>
      <c r="AN13" s="126"/>
      <c r="AO13" s="126"/>
      <c r="AP13" s="126"/>
      <c r="AQ13" s="126"/>
      <c r="AR13" s="126"/>
      <c r="AS13" s="126"/>
      <c r="AT13" s="126"/>
      <c r="AU13" s="126"/>
      <c r="AV13" s="126"/>
      <c r="AW13" s="126"/>
      <c r="AX13" s="126"/>
      <c r="AY13" s="126"/>
      <c r="AZ13" s="126"/>
      <c r="BA13" s="126"/>
      <c r="BB13" s="126"/>
      <c r="BC13" s="126"/>
      <c r="BD13" s="126"/>
      <c r="BE13" s="126"/>
      <c r="BF13" s="3"/>
      <c r="BG13" s="3"/>
      <c r="BH13" s="3"/>
    </row>
    <row r="14" spans="1:73" ht="17.25">
      <c r="A14" s="6"/>
      <c r="B14" s="3" t="s">
        <v>412</v>
      </c>
      <c r="C14" s="3"/>
      <c r="D14" s="3"/>
      <c r="E14" s="3"/>
      <c r="F14" s="3"/>
      <c r="G14" s="3"/>
      <c r="H14" s="3" t="str">
        <f>建築主氏名3</f>
        <v/>
      </c>
      <c r="I14" s="18"/>
      <c r="J14" s="3"/>
      <c r="K14" s="3"/>
      <c r="L14" s="3"/>
      <c r="M14" s="3"/>
      <c r="N14" s="3"/>
      <c r="O14" s="3"/>
      <c r="P14" s="3"/>
      <c r="Q14" s="3"/>
      <c r="R14" s="3"/>
      <c r="S14" s="3"/>
      <c r="T14" s="3"/>
      <c r="U14" s="3"/>
      <c r="V14" s="3"/>
      <c r="W14" s="3"/>
      <c r="X14" s="3"/>
      <c r="Y14" s="3"/>
      <c r="Z14" s="3"/>
      <c r="AA14" s="3"/>
      <c r="AC14" s="127"/>
      <c r="AD14" s="126"/>
      <c r="AE14" s="126"/>
      <c r="AF14" s="1591"/>
      <c r="AG14" s="1591"/>
      <c r="AH14" s="1591"/>
      <c r="AI14" s="1591"/>
      <c r="AJ14" s="1591"/>
      <c r="AK14" s="1591"/>
      <c r="AL14" s="1591"/>
      <c r="AM14" s="1591"/>
      <c r="AN14" s="126"/>
      <c r="AO14" s="126"/>
      <c r="AP14" s="126"/>
      <c r="AQ14" s="126"/>
      <c r="AR14" s="126"/>
      <c r="AS14" s="126"/>
      <c r="AT14" s="126"/>
      <c r="AU14" s="126"/>
      <c r="AV14" s="126"/>
      <c r="AW14" s="126"/>
      <c r="AX14" s="126"/>
      <c r="AY14" s="126"/>
      <c r="AZ14" s="126"/>
      <c r="BA14" s="126"/>
      <c r="BB14" s="126"/>
      <c r="BC14" s="126"/>
      <c r="BD14" s="126"/>
      <c r="BE14" s="126"/>
      <c r="BF14" s="3"/>
      <c r="BG14" s="3"/>
      <c r="BH14" s="3"/>
    </row>
    <row r="15" spans="1:73" ht="17.25">
      <c r="A15" s="6"/>
      <c r="B15" s="3" t="s">
        <v>403</v>
      </c>
      <c r="C15" s="3"/>
      <c r="D15" s="3"/>
      <c r="E15" s="3"/>
      <c r="F15" s="3"/>
      <c r="G15" s="3"/>
      <c r="H15" s="3" t="str">
        <f>建築主郵便番号3</f>
        <v/>
      </c>
      <c r="I15" s="18"/>
      <c r="J15" s="3"/>
      <c r="K15" s="3"/>
      <c r="L15" s="3"/>
      <c r="M15" s="3"/>
      <c r="N15" s="3"/>
      <c r="O15" s="3"/>
      <c r="P15" s="3"/>
      <c r="Q15" s="3"/>
      <c r="R15" s="3"/>
      <c r="S15" s="3"/>
      <c r="T15" s="3"/>
      <c r="U15" s="3"/>
      <c r="V15" s="3"/>
      <c r="W15" s="3"/>
      <c r="X15" s="3"/>
      <c r="Y15" s="3"/>
      <c r="Z15" s="3"/>
      <c r="AA15" s="3"/>
      <c r="AC15" s="127"/>
      <c r="AD15" s="126"/>
      <c r="AE15" s="126"/>
      <c r="AF15" s="1591"/>
      <c r="AG15" s="1591"/>
      <c r="AH15" s="1591"/>
      <c r="AI15" s="1591"/>
      <c r="AJ15" s="1591"/>
      <c r="AK15" s="1591"/>
      <c r="AL15" s="1591"/>
      <c r="AM15" s="1591"/>
      <c r="AN15" s="126"/>
      <c r="AO15" s="126"/>
      <c r="AP15" s="126"/>
      <c r="AQ15" s="126"/>
      <c r="AR15" s="126"/>
      <c r="AS15" s="126"/>
      <c r="AT15" s="126"/>
      <c r="AU15" s="126"/>
      <c r="AV15" s="126"/>
      <c r="AW15" s="126"/>
      <c r="AX15" s="126"/>
      <c r="AY15" s="126"/>
      <c r="AZ15" s="126"/>
      <c r="BA15" s="126"/>
      <c r="BB15" s="126"/>
      <c r="BC15" s="126"/>
      <c r="BD15" s="126"/>
      <c r="BE15" s="126"/>
      <c r="BF15" s="3"/>
      <c r="BG15" s="3"/>
      <c r="BH15" s="3"/>
    </row>
    <row r="16" spans="1:73" ht="17.25">
      <c r="A16" s="6"/>
      <c r="B16" s="3" t="s">
        <v>434</v>
      </c>
      <c r="C16" s="3"/>
      <c r="D16" s="3"/>
      <c r="E16" s="3"/>
      <c r="F16" s="3"/>
      <c r="G16" s="3"/>
      <c r="H16" s="3" t="str">
        <f>建築主住所3</f>
        <v/>
      </c>
      <c r="I16" s="80"/>
      <c r="J16" s="3"/>
      <c r="K16" s="3"/>
      <c r="L16" s="3"/>
      <c r="M16" s="3"/>
      <c r="N16" s="3"/>
      <c r="O16" s="3"/>
      <c r="P16" s="3"/>
      <c r="Q16" s="3"/>
      <c r="R16" s="3"/>
      <c r="S16" s="3"/>
      <c r="T16" s="3"/>
      <c r="U16" s="3"/>
      <c r="V16" s="3"/>
      <c r="W16" s="3"/>
      <c r="X16" s="3"/>
      <c r="Y16" s="3"/>
      <c r="Z16" s="3"/>
      <c r="AA16" s="3"/>
      <c r="AC16" s="127"/>
      <c r="AD16" s="126"/>
      <c r="AE16" s="126"/>
      <c r="AF16" s="1591"/>
      <c r="AG16" s="1591"/>
      <c r="AH16" s="1591"/>
      <c r="AI16" s="1591"/>
      <c r="AJ16" s="1591"/>
      <c r="AK16" s="1591"/>
      <c r="AL16" s="1591"/>
      <c r="AM16" s="1591"/>
      <c r="AN16" s="1591"/>
      <c r="AO16" s="1591"/>
      <c r="AP16" s="1591"/>
      <c r="AQ16" s="1591"/>
      <c r="AR16" s="1591"/>
      <c r="AS16" s="1591"/>
      <c r="AT16" s="1591"/>
      <c r="AU16" s="1591"/>
      <c r="AV16" s="1591"/>
      <c r="AW16" s="1591"/>
      <c r="AX16" s="1591"/>
      <c r="AY16" s="1591"/>
      <c r="AZ16" s="1591"/>
      <c r="BA16" s="1591"/>
      <c r="BB16" s="1591"/>
      <c r="BC16" s="1591"/>
      <c r="BD16" s="1591"/>
      <c r="BE16" s="1591"/>
      <c r="BF16" s="3"/>
      <c r="BG16" s="3"/>
      <c r="BH16" s="3"/>
    </row>
    <row r="17" spans="1:58" ht="17.25">
      <c r="A17" s="32"/>
      <c r="B17" s="15"/>
      <c r="C17" s="15"/>
      <c r="D17" s="15"/>
      <c r="E17" s="15"/>
      <c r="F17" s="15"/>
      <c r="G17" s="15"/>
      <c r="H17" s="15"/>
      <c r="I17" s="79"/>
      <c r="J17" s="15"/>
      <c r="K17" s="15"/>
      <c r="L17" s="15"/>
      <c r="M17" s="15"/>
      <c r="N17" s="15"/>
      <c r="O17" s="15"/>
      <c r="P17" s="15"/>
      <c r="Q17" s="15"/>
      <c r="R17" s="15"/>
      <c r="S17" s="15"/>
      <c r="T17" s="15"/>
      <c r="U17" s="15"/>
      <c r="V17" s="15"/>
      <c r="W17" s="15"/>
      <c r="X17" s="15"/>
      <c r="Y17" s="15"/>
      <c r="Z17" s="15"/>
      <c r="AA17" s="15"/>
      <c r="AC17" s="127"/>
      <c r="AD17" s="126"/>
      <c r="AE17" s="126"/>
      <c r="AF17" s="1591"/>
      <c r="AG17" s="1591"/>
      <c r="AH17" s="1591"/>
      <c r="AI17" s="1591"/>
      <c r="AJ17" s="1591"/>
      <c r="AK17" s="1591"/>
      <c r="AL17" s="1591"/>
      <c r="AM17" s="1591"/>
      <c r="AN17" s="126"/>
      <c r="AO17" s="126"/>
      <c r="AP17" s="126"/>
      <c r="AQ17" s="126"/>
      <c r="AR17" s="126"/>
      <c r="AS17" s="126"/>
      <c r="AT17" s="126"/>
      <c r="AU17" s="126"/>
      <c r="AV17" s="126"/>
      <c r="AW17" s="126"/>
      <c r="AX17" s="126"/>
      <c r="AY17" s="126"/>
      <c r="AZ17" s="126"/>
      <c r="BA17" s="126"/>
      <c r="BB17" s="126"/>
      <c r="BC17" s="126"/>
      <c r="BD17" s="126"/>
      <c r="BE17" s="126"/>
      <c r="BF17" s="3"/>
    </row>
    <row r="18" spans="1:58" ht="17.25">
      <c r="I18" s="81"/>
      <c r="AC18" s="127"/>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row>
    <row r="19" spans="1:58" ht="17.25">
      <c r="A19" s="6" t="s">
        <v>2701</v>
      </c>
      <c r="B19" s="3" t="s">
        <v>2713</v>
      </c>
      <c r="C19" s="3"/>
      <c r="D19" s="3"/>
      <c r="E19" s="3"/>
      <c r="F19" s="3"/>
      <c r="G19" s="3"/>
      <c r="H19" s="3"/>
      <c r="I19" s="18"/>
      <c r="J19" s="3"/>
      <c r="K19" s="3"/>
      <c r="L19" s="3"/>
      <c r="M19" s="3"/>
      <c r="N19" s="3"/>
      <c r="O19" s="3"/>
      <c r="P19" s="3"/>
      <c r="Q19" s="3"/>
      <c r="R19" s="3"/>
      <c r="S19" s="3"/>
      <c r="T19" s="3"/>
      <c r="U19" s="3"/>
      <c r="V19" s="3"/>
      <c r="W19" s="3"/>
      <c r="X19" s="3"/>
      <c r="Y19" s="3"/>
      <c r="Z19" s="3"/>
      <c r="AA19" s="3"/>
      <c r="AC19" s="127"/>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row>
    <row r="20" spans="1:58" ht="17.25">
      <c r="A20" s="6"/>
      <c r="B20" s="3" t="s">
        <v>435</v>
      </c>
      <c r="C20" s="3"/>
      <c r="D20" s="3"/>
      <c r="E20" s="3"/>
      <c r="F20" s="3"/>
      <c r="G20" s="3"/>
      <c r="H20" s="3" t="str">
        <f>建築主氏名4フリガナ</f>
        <v/>
      </c>
      <c r="I20" s="18"/>
      <c r="J20" s="3"/>
      <c r="K20" s="3"/>
      <c r="L20" s="3"/>
      <c r="M20" s="3"/>
      <c r="N20" s="3"/>
      <c r="O20" s="3"/>
      <c r="P20" s="3"/>
      <c r="Q20" s="3"/>
      <c r="R20" s="3"/>
      <c r="S20" s="3"/>
      <c r="T20" s="3"/>
      <c r="U20" s="3"/>
      <c r="V20" s="3"/>
      <c r="W20" s="3"/>
      <c r="X20" s="3"/>
      <c r="Y20" s="3"/>
      <c r="Z20" s="3"/>
      <c r="AA20" s="3"/>
      <c r="AC20" s="127"/>
      <c r="AD20" s="126"/>
      <c r="AE20" s="126"/>
      <c r="AF20" s="1591"/>
      <c r="AG20" s="1591"/>
      <c r="AH20" s="1591"/>
      <c r="AI20" s="1591"/>
      <c r="AJ20" s="1591"/>
      <c r="AK20" s="1591"/>
      <c r="AL20" s="1591"/>
      <c r="AM20" s="1591"/>
      <c r="AN20" s="126"/>
      <c r="AO20" s="126"/>
      <c r="AP20" s="126"/>
      <c r="AQ20" s="126"/>
      <c r="AR20" s="126"/>
      <c r="AS20" s="126"/>
      <c r="AT20" s="126"/>
      <c r="AU20" s="126"/>
      <c r="AV20" s="126"/>
      <c r="AW20" s="126"/>
      <c r="AX20" s="126"/>
      <c r="AY20" s="126"/>
      <c r="AZ20" s="126"/>
      <c r="BA20" s="126"/>
      <c r="BB20" s="126"/>
      <c r="BC20" s="126"/>
      <c r="BD20" s="126"/>
      <c r="BE20" s="126"/>
      <c r="BF20" s="3"/>
    </row>
    <row r="21" spans="1:58" ht="17.25">
      <c r="A21" s="6"/>
      <c r="B21" s="3" t="s">
        <v>412</v>
      </c>
      <c r="C21" s="3"/>
      <c r="D21" s="3"/>
      <c r="E21" s="3"/>
      <c r="F21" s="3"/>
      <c r="G21" s="3"/>
      <c r="H21" s="3" t="str">
        <f>建築主氏名4</f>
        <v/>
      </c>
      <c r="I21" s="18"/>
      <c r="J21" s="3"/>
      <c r="K21" s="3"/>
      <c r="L21" s="3"/>
      <c r="M21" s="3"/>
      <c r="N21" s="3"/>
      <c r="O21" s="3"/>
      <c r="P21" s="3"/>
      <c r="Q21" s="3"/>
      <c r="R21" s="3"/>
      <c r="S21" s="3"/>
      <c r="T21" s="3"/>
      <c r="U21" s="3"/>
      <c r="V21" s="3"/>
      <c r="W21" s="3"/>
      <c r="X21" s="3"/>
      <c r="Y21" s="3"/>
      <c r="Z21" s="3"/>
      <c r="AA21" s="3"/>
      <c r="AC21" s="127"/>
      <c r="AD21" s="126"/>
      <c r="AE21" s="126"/>
      <c r="AF21" s="1591"/>
      <c r="AG21" s="1591"/>
      <c r="AH21" s="1591"/>
      <c r="AI21" s="1591"/>
      <c r="AJ21" s="1591"/>
      <c r="AK21" s="1591"/>
      <c r="AL21" s="1591"/>
      <c r="AM21" s="1591"/>
      <c r="AN21" s="126"/>
      <c r="AO21" s="126"/>
      <c r="AP21" s="126"/>
      <c r="AQ21" s="126"/>
      <c r="AR21" s="126"/>
      <c r="AS21" s="126"/>
      <c r="AT21" s="126"/>
      <c r="AU21" s="126"/>
      <c r="AV21" s="126"/>
      <c r="AW21" s="126"/>
      <c r="AX21" s="126"/>
      <c r="AY21" s="126"/>
      <c r="AZ21" s="126"/>
      <c r="BA21" s="126"/>
      <c r="BB21" s="126"/>
      <c r="BC21" s="126"/>
      <c r="BD21" s="126"/>
      <c r="BE21" s="126"/>
      <c r="BF21" s="3"/>
    </row>
    <row r="22" spans="1:58" ht="17.25">
      <c r="A22" s="6"/>
      <c r="B22" s="3" t="s">
        <v>403</v>
      </c>
      <c r="C22" s="3"/>
      <c r="D22" s="3"/>
      <c r="E22" s="3"/>
      <c r="F22" s="3"/>
      <c r="G22" s="3"/>
      <c r="H22" s="3" t="str">
        <f>建築主郵便番号4</f>
        <v/>
      </c>
      <c r="I22" s="18"/>
      <c r="J22" s="3"/>
      <c r="K22" s="3"/>
      <c r="L22" s="3"/>
      <c r="M22" s="3"/>
      <c r="N22" s="3"/>
      <c r="O22" s="3"/>
      <c r="P22" s="3"/>
      <c r="Q22" s="3"/>
      <c r="R22" s="3"/>
      <c r="S22" s="3"/>
      <c r="T22" s="3"/>
      <c r="U22" s="3"/>
      <c r="V22" s="3"/>
      <c r="W22" s="3"/>
      <c r="X22" s="3"/>
      <c r="Y22" s="3"/>
      <c r="Z22" s="3"/>
      <c r="AA22" s="3"/>
      <c r="AC22" s="127"/>
      <c r="AD22" s="126"/>
      <c r="AE22" s="126"/>
      <c r="AF22" s="1591"/>
      <c r="AG22" s="1591"/>
      <c r="AH22" s="1591"/>
      <c r="AI22" s="1591"/>
      <c r="AJ22" s="1591"/>
      <c r="AK22" s="1591"/>
      <c r="AL22" s="1591"/>
      <c r="AM22" s="1591"/>
      <c r="AN22" s="126"/>
      <c r="AO22" s="126"/>
      <c r="AP22" s="126"/>
      <c r="AQ22" s="126"/>
      <c r="AR22" s="126"/>
      <c r="AS22" s="126"/>
      <c r="AT22" s="126"/>
      <c r="AU22" s="126"/>
      <c r="AV22" s="126"/>
      <c r="AW22" s="126"/>
      <c r="AX22" s="126"/>
      <c r="AY22" s="126"/>
      <c r="AZ22" s="126"/>
      <c r="BA22" s="126"/>
      <c r="BB22" s="126"/>
      <c r="BC22" s="126"/>
      <c r="BD22" s="126"/>
      <c r="BE22" s="126"/>
      <c r="BF22" s="3"/>
    </row>
    <row r="23" spans="1:58" ht="17.25">
      <c r="A23" s="6"/>
      <c r="B23" s="3" t="s">
        <v>434</v>
      </c>
      <c r="C23" s="3"/>
      <c r="D23" s="3"/>
      <c r="E23" s="3"/>
      <c r="F23" s="3"/>
      <c r="G23" s="3"/>
      <c r="H23" s="3" t="str">
        <f>建築主住所4</f>
        <v/>
      </c>
      <c r="I23" s="80"/>
      <c r="J23" s="3"/>
      <c r="K23" s="3"/>
      <c r="L23" s="3"/>
      <c r="M23" s="3"/>
      <c r="N23" s="3"/>
      <c r="O23" s="3"/>
      <c r="P23" s="3"/>
      <c r="Q23" s="3"/>
      <c r="R23" s="3"/>
      <c r="S23" s="3"/>
      <c r="T23" s="3"/>
      <c r="U23" s="3"/>
      <c r="V23" s="3"/>
      <c r="W23" s="3"/>
      <c r="X23" s="3"/>
      <c r="Y23" s="3"/>
      <c r="Z23" s="3"/>
      <c r="AA23" s="3"/>
      <c r="AC23" s="127"/>
      <c r="AD23" s="126"/>
      <c r="AE23" s="126"/>
      <c r="AF23" s="1591"/>
      <c r="AG23" s="1591"/>
      <c r="AH23" s="1591"/>
      <c r="AI23" s="1591"/>
      <c r="AJ23" s="1591"/>
      <c r="AK23" s="1591"/>
      <c r="AL23" s="1591"/>
      <c r="AM23" s="1591"/>
      <c r="AN23" s="1591"/>
      <c r="AO23" s="1591"/>
      <c r="AP23" s="1591"/>
      <c r="AQ23" s="1591"/>
      <c r="AR23" s="1591"/>
      <c r="AS23" s="1591"/>
      <c r="AT23" s="1591"/>
      <c r="AU23" s="1591"/>
      <c r="AV23" s="1591"/>
      <c r="AW23" s="1591"/>
      <c r="AX23" s="1591"/>
      <c r="AY23" s="1591"/>
      <c r="AZ23" s="1591"/>
      <c r="BA23" s="1591"/>
      <c r="BB23" s="1591"/>
      <c r="BC23" s="1591"/>
      <c r="BD23" s="1591"/>
      <c r="BE23" s="1591"/>
      <c r="BF23" s="3"/>
    </row>
    <row r="24" spans="1:58" ht="17.25">
      <c r="A24" s="32"/>
      <c r="B24" s="15"/>
      <c r="C24" s="15"/>
      <c r="D24" s="15"/>
      <c r="E24" s="15"/>
      <c r="F24" s="15"/>
      <c r="G24" s="15"/>
      <c r="H24" s="15"/>
      <c r="I24" s="128"/>
      <c r="J24" s="15"/>
      <c r="K24" s="15"/>
      <c r="L24" s="15"/>
      <c r="M24" s="15"/>
      <c r="N24" s="15"/>
      <c r="O24" s="15"/>
      <c r="P24" s="15"/>
      <c r="Q24" s="15"/>
      <c r="R24" s="15"/>
      <c r="S24" s="15"/>
      <c r="T24" s="15"/>
      <c r="U24" s="15"/>
      <c r="V24" s="15"/>
      <c r="W24" s="15"/>
      <c r="X24" s="15"/>
      <c r="Y24" s="15"/>
      <c r="Z24" s="15"/>
      <c r="AA24" s="15"/>
      <c r="AC24" s="127"/>
      <c r="AD24" s="126"/>
      <c r="AE24" s="126"/>
      <c r="AF24" s="1591"/>
      <c r="AG24" s="1591"/>
      <c r="AH24" s="1591"/>
      <c r="AI24" s="1591"/>
      <c r="AJ24" s="1591"/>
      <c r="AK24" s="1591"/>
      <c r="AL24" s="1591"/>
      <c r="AM24" s="1591"/>
      <c r="AN24" s="126"/>
      <c r="AO24" s="126"/>
      <c r="AP24" s="126"/>
      <c r="AQ24" s="126"/>
      <c r="AR24" s="126"/>
      <c r="AS24" s="126"/>
      <c r="AT24" s="126"/>
      <c r="AU24" s="126"/>
      <c r="AV24" s="126"/>
      <c r="AW24" s="126"/>
      <c r="AX24" s="126"/>
      <c r="AY24" s="126"/>
      <c r="AZ24" s="126"/>
      <c r="BA24" s="126"/>
      <c r="BB24" s="126"/>
      <c r="BC24" s="126"/>
      <c r="BD24" s="126"/>
      <c r="BE24" s="126"/>
      <c r="BF24" s="3"/>
    </row>
  </sheetData>
  <sheetProtection selectLockedCells="1"/>
  <mergeCells count="15">
    <mergeCell ref="AF14:AM14"/>
    <mergeCell ref="AF15:AM15"/>
    <mergeCell ref="AF6:AM6"/>
    <mergeCell ref="AF7:AM7"/>
    <mergeCell ref="AF8:AM8"/>
    <mergeCell ref="AF10:AM10"/>
    <mergeCell ref="AF13:AM13"/>
    <mergeCell ref="AF9:BE9"/>
    <mergeCell ref="AF16:BE16"/>
    <mergeCell ref="AF17:AM17"/>
    <mergeCell ref="AF24:AM24"/>
    <mergeCell ref="AF20:AM20"/>
    <mergeCell ref="AF21:AM21"/>
    <mergeCell ref="AF22:AM22"/>
    <mergeCell ref="AF23:BE23"/>
  </mergeCells>
  <phoneticPr fontId="2"/>
  <hyperlinks>
    <hyperlink ref="M1:P1" location="作業メニュー!A1" display="作業メニュー" xr:uid="{00000000-0004-0000-1D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BA335"/>
  <sheetViews>
    <sheetView showGridLines="0" zoomScale="85" zoomScaleNormal="85" workbookViewId="0"/>
  </sheetViews>
  <sheetFormatPr defaultColWidth="9" defaultRowHeight="13.5"/>
  <cols>
    <col min="1" max="1" width="2.5" style="1" customWidth="1"/>
    <col min="2" max="5" width="3.5" style="1" customWidth="1"/>
    <col min="6" max="6" width="4.125" style="1" customWidth="1"/>
    <col min="7" max="26" width="3.5" style="1" customWidth="1"/>
    <col min="27" max="27" width="3.125" style="1" customWidth="1"/>
    <col min="28" max="28" width="2.75" style="1" customWidth="1"/>
    <col min="29" max="33" width="1.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0" width="2.125" style="1" customWidth="1"/>
    <col min="41" max="41" width="3.375" style="1" customWidth="1"/>
    <col min="42" max="42" width="8.125" style="1" customWidth="1"/>
    <col min="43" max="43" width="1.5" style="1" customWidth="1"/>
    <col min="44" max="44" width="4" style="1" customWidth="1"/>
    <col min="45" max="16384" width="9" style="1"/>
  </cols>
  <sheetData>
    <row r="1" spans="1:30" s="14" customFormat="1" ht="39.950000000000003" customHeight="1" thickBot="1">
      <c r="A1" s="13" t="s">
        <v>774</v>
      </c>
      <c r="Q1" s="12" t="s">
        <v>66</v>
      </c>
      <c r="R1" s="12"/>
      <c r="S1" s="12"/>
      <c r="T1" s="12"/>
      <c r="AD1" s="74" t="s">
        <v>565</v>
      </c>
    </row>
    <row r="2" spans="1:30" ht="12" customHeight="1" thickTop="1">
      <c r="A2" s="72"/>
    </row>
    <row r="3" spans="1:30" ht="12" customHeight="1">
      <c r="A3" s="2"/>
      <c r="B3" s="34" t="s">
        <v>773</v>
      </c>
      <c r="C3" s="34"/>
      <c r="D3" s="34"/>
      <c r="E3" s="34"/>
      <c r="F3" s="2"/>
      <c r="G3" s="2"/>
      <c r="H3" s="2"/>
      <c r="I3" s="2"/>
      <c r="J3" s="2"/>
      <c r="K3" s="2"/>
      <c r="L3" s="2"/>
      <c r="M3" s="2"/>
      <c r="N3" s="2"/>
      <c r="O3" s="2"/>
      <c r="P3" s="2"/>
      <c r="Q3" s="2"/>
      <c r="R3" s="2"/>
      <c r="S3" s="2"/>
      <c r="T3" s="2"/>
      <c r="U3" s="2"/>
      <c r="V3" s="2"/>
      <c r="W3" s="2"/>
      <c r="X3" s="2"/>
      <c r="Y3" s="2"/>
      <c r="Z3" s="2"/>
      <c r="AA3" s="2"/>
    </row>
    <row r="4" spans="1:30" ht="24.75" customHeight="1">
      <c r="A4" s="2"/>
      <c r="B4" s="1496" t="s">
        <v>772</v>
      </c>
      <c r="C4" s="1496"/>
      <c r="D4" s="1496"/>
      <c r="E4" s="1496"/>
      <c r="F4" s="1496"/>
      <c r="G4" s="1496"/>
      <c r="H4" s="1496"/>
      <c r="I4" s="1496"/>
      <c r="J4" s="1496"/>
      <c r="K4" s="1496"/>
      <c r="L4" s="1496"/>
      <c r="M4" s="1496"/>
      <c r="N4" s="1496"/>
      <c r="O4" s="1496"/>
      <c r="P4" s="1496"/>
      <c r="Q4" s="1496"/>
      <c r="R4" s="1496"/>
      <c r="S4" s="1496"/>
      <c r="T4" s="1496"/>
      <c r="U4" s="1496"/>
      <c r="V4" s="1496"/>
      <c r="W4" s="1496"/>
      <c r="X4" s="1496"/>
      <c r="Y4" s="1496"/>
      <c r="Z4" s="1496"/>
      <c r="AA4" s="1496"/>
    </row>
    <row r="5" spans="1:30">
      <c r="A5" s="2"/>
      <c r="B5" s="2"/>
      <c r="C5" s="2"/>
      <c r="D5" s="2"/>
      <c r="E5" s="2"/>
      <c r="F5" s="2"/>
      <c r="G5" s="2"/>
      <c r="H5" s="2"/>
      <c r="I5" s="2"/>
      <c r="J5" s="2"/>
      <c r="K5" s="2"/>
      <c r="L5" s="2"/>
      <c r="M5" s="2"/>
      <c r="N5" s="2"/>
      <c r="O5" s="2"/>
      <c r="P5" s="2"/>
      <c r="Q5" s="2"/>
      <c r="R5" s="2"/>
      <c r="S5" s="2"/>
      <c r="T5" s="2"/>
      <c r="U5" s="2"/>
      <c r="V5" s="2"/>
      <c r="W5" s="2"/>
      <c r="X5" s="2"/>
      <c r="Y5" s="2"/>
      <c r="Z5" s="2"/>
      <c r="AA5" s="2"/>
    </row>
    <row r="6" spans="1:30">
      <c r="A6" s="2"/>
      <c r="B6" s="2"/>
      <c r="C6" s="2"/>
      <c r="D6" s="2"/>
      <c r="E6" s="2"/>
      <c r="F6" s="2"/>
      <c r="G6" s="2"/>
      <c r="H6" s="2"/>
      <c r="I6" s="2"/>
      <c r="J6" s="2"/>
      <c r="K6" s="2"/>
      <c r="L6" s="2"/>
      <c r="M6" s="3"/>
      <c r="N6" s="2" t="s">
        <v>448</v>
      </c>
      <c r="O6" s="2"/>
      <c r="P6" s="3"/>
      <c r="Q6" s="3"/>
      <c r="R6" s="2"/>
      <c r="S6" s="2"/>
      <c r="T6" s="2"/>
      <c r="U6" s="2"/>
      <c r="V6" s="2"/>
      <c r="W6" s="2"/>
      <c r="X6" s="2"/>
      <c r="Y6" s="2"/>
      <c r="Z6" s="2"/>
      <c r="AA6" s="2"/>
    </row>
    <row r="7" spans="1:30">
      <c r="A7" s="2"/>
      <c r="B7" s="2"/>
      <c r="C7" s="2"/>
      <c r="D7" s="2"/>
      <c r="E7" s="2"/>
      <c r="F7" s="2"/>
      <c r="G7" s="2"/>
      <c r="H7" s="2"/>
      <c r="I7" s="2"/>
      <c r="J7" s="2"/>
      <c r="K7" s="2"/>
      <c r="L7" s="2"/>
      <c r="M7" s="2"/>
      <c r="N7" s="2"/>
      <c r="O7" s="2"/>
      <c r="P7" s="2"/>
      <c r="Q7" s="2"/>
      <c r="R7" s="2"/>
      <c r="S7" s="2"/>
      <c r="T7" s="2"/>
      <c r="U7" s="2"/>
      <c r="V7" s="2"/>
      <c r="W7" s="2"/>
      <c r="X7" s="2"/>
      <c r="Y7" s="2"/>
      <c r="Z7" s="2"/>
      <c r="AA7" s="2"/>
    </row>
    <row r="8" spans="1:30" ht="18.75" customHeight="1">
      <c r="A8" s="2"/>
      <c r="B8" s="2"/>
      <c r="C8" s="194" t="s">
        <v>771</v>
      </c>
      <c r="D8" s="2"/>
      <c r="E8" s="2"/>
      <c r="F8" s="2"/>
      <c r="G8" s="2"/>
      <c r="H8" s="2"/>
      <c r="I8" s="2"/>
      <c r="J8" s="2"/>
      <c r="K8" s="2"/>
      <c r="L8" s="2"/>
      <c r="M8" s="2"/>
      <c r="N8" s="2"/>
      <c r="O8" s="2"/>
      <c r="P8" s="2"/>
      <c r="Q8" s="2"/>
      <c r="R8" s="2"/>
      <c r="S8" s="2"/>
      <c r="T8" s="2"/>
      <c r="U8" s="2"/>
      <c r="V8" s="2"/>
      <c r="W8" s="2"/>
      <c r="X8" s="2"/>
      <c r="Y8" s="2"/>
      <c r="Z8" s="2"/>
      <c r="AA8" s="2"/>
    </row>
    <row r="9" spans="1:30" ht="18.75" customHeight="1">
      <c r="A9" s="2"/>
      <c r="B9" s="2"/>
      <c r="C9" s="194" t="s">
        <v>770</v>
      </c>
      <c r="D9" s="2"/>
      <c r="E9" s="2"/>
      <c r="F9" s="2"/>
      <c r="G9" s="2"/>
      <c r="H9" s="2"/>
      <c r="I9" s="2"/>
      <c r="J9" s="2"/>
      <c r="K9" s="2"/>
      <c r="L9" s="2"/>
      <c r="M9" s="2"/>
      <c r="N9" s="2"/>
      <c r="O9" s="2"/>
      <c r="P9" s="2"/>
      <c r="Q9" s="2"/>
      <c r="R9" s="2"/>
      <c r="S9" s="2"/>
      <c r="T9" s="2"/>
      <c r="U9" s="2"/>
      <c r="V9" s="2"/>
      <c r="W9" s="2"/>
      <c r="X9" s="2"/>
      <c r="Y9" s="2"/>
      <c r="Z9" s="2"/>
      <c r="AA9" s="2"/>
    </row>
    <row r="10" spans="1:30" ht="18.75" customHeight="1">
      <c r="A10" s="2"/>
      <c r="B10" s="2"/>
      <c r="C10" s="194" t="s">
        <v>769</v>
      </c>
      <c r="D10" s="2"/>
      <c r="E10" s="2"/>
      <c r="F10" s="2"/>
      <c r="G10" s="2"/>
      <c r="H10" s="2"/>
      <c r="I10" s="2"/>
      <c r="J10" s="2"/>
      <c r="K10" s="2"/>
      <c r="L10" s="2"/>
      <c r="M10" s="2"/>
      <c r="N10" s="2"/>
      <c r="O10" s="2"/>
      <c r="P10" s="2"/>
      <c r="Q10" s="2"/>
      <c r="R10" s="2"/>
      <c r="S10" s="2"/>
      <c r="T10" s="2"/>
      <c r="U10" s="2"/>
      <c r="V10" s="2"/>
      <c r="W10" s="2"/>
      <c r="X10" s="2"/>
      <c r="Y10" s="2"/>
      <c r="Z10" s="2"/>
      <c r="AA10" s="2"/>
    </row>
    <row r="11" spans="1:30" ht="18.75" customHeight="1">
      <c r="A11" s="2"/>
      <c r="B11" s="2"/>
      <c r="C11" s="194"/>
      <c r="D11" s="2"/>
      <c r="E11" s="2"/>
      <c r="F11" s="2"/>
      <c r="G11" s="2"/>
      <c r="H11" s="2"/>
      <c r="I11" s="2"/>
      <c r="J11" s="2"/>
      <c r="K11" s="2"/>
      <c r="L11" s="2"/>
      <c r="M11" s="2"/>
      <c r="N11" s="2"/>
      <c r="O11" s="2"/>
      <c r="P11" s="2"/>
      <c r="Q11" s="2"/>
      <c r="R11" s="2"/>
      <c r="S11" s="2"/>
      <c r="T11" s="2"/>
      <c r="U11" s="2"/>
      <c r="V11" s="2"/>
      <c r="W11" s="2"/>
      <c r="X11" s="2"/>
      <c r="Y11" s="2"/>
      <c r="Z11" s="2"/>
      <c r="AA11" s="2"/>
    </row>
    <row r="12" spans="1:30" ht="18.75" customHeight="1">
      <c r="A12" s="2"/>
      <c r="B12" s="2"/>
      <c r="C12" s="194"/>
      <c r="D12" s="2"/>
      <c r="E12" s="2"/>
      <c r="F12" s="2"/>
      <c r="G12" s="2"/>
      <c r="H12" s="2"/>
      <c r="I12" s="2"/>
      <c r="J12" s="2"/>
      <c r="K12" s="2"/>
      <c r="L12" s="2"/>
      <c r="M12" s="2"/>
      <c r="N12" s="2"/>
      <c r="O12" s="2"/>
      <c r="P12" s="2"/>
      <c r="Q12" s="2"/>
      <c r="R12" s="2"/>
      <c r="S12" s="2"/>
      <c r="T12" s="2"/>
      <c r="U12" s="2"/>
      <c r="V12" s="2"/>
      <c r="W12" s="2"/>
      <c r="X12" s="2"/>
      <c r="Y12" s="2"/>
      <c r="Z12" s="2"/>
      <c r="AA12" s="2"/>
    </row>
    <row r="13" spans="1:30" ht="18.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30" ht="18.7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row>
    <row r="15" spans="1:30" ht="13.5" customHeight="1">
      <c r="A15" s="2"/>
      <c r="C15" s="2"/>
      <c r="D15" s="2"/>
      <c r="E15" s="2"/>
      <c r="F15" s="2"/>
      <c r="G15" s="2"/>
      <c r="H15" s="2"/>
      <c r="I15" s="2"/>
      <c r="J15" s="2"/>
      <c r="K15" s="2"/>
      <c r="L15" s="2"/>
      <c r="M15" s="2"/>
      <c r="N15" s="2"/>
      <c r="O15" s="2"/>
      <c r="P15" s="2"/>
      <c r="Q15" s="2"/>
      <c r="R15" s="2"/>
      <c r="S15" s="2"/>
      <c r="T15" s="2"/>
      <c r="U15" s="2"/>
      <c r="V15" s="2"/>
      <c r="W15" s="2"/>
      <c r="X15" s="2"/>
      <c r="Y15" s="2"/>
      <c r="Z15" s="2"/>
      <c r="AA15" s="2"/>
    </row>
    <row r="16" spans="1:30" ht="18.75" customHeight="1">
      <c r="A16" s="2"/>
      <c r="B16" s="1526" t="str">
        <f>IF('確認申請書（建築）入力'!$M$4=0,"",'確認申請書（建築）入力'!$M$4)</f>
        <v>指定確認検査機関
　株式会社東日本住宅評価センター　様</v>
      </c>
      <c r="C16" s="1526"/>
      <c r="D16" s="1526"/>
      <c r="E16" s="1526"/>
      <c r="F16" s="1526"/>
      <c r="G16" s="1526"/>
      <c r="H16" s="1526"/>
      <c r="I16" s="1526"/>
      <c r="J16" s="1526"/>
      <c r="K16" s="1526"/>
      <c r="L16" s="1526"/>
      <c r="M16" s="1526"/>
      <c r="N16" s="1526"/>
      <c r="O16" s="1526"/>
      <c r="P16" s="1526"/>
      <c r="Q16" s="1526"/>
      <c r="R16" s="2"/>
      <c r="S16" s="2"/>
      <c r="T16" s="2"/>
      <c r="U16" s="2"/>
      <c r="V16" s="2"/>
      <c r="W16" s="2"/>
      <c r="X16" s="2"/>
      <c r="Y16" s="2"/>
      <c r="Z16" s="2"/>
      <c r="AA16" s="2"/>
    </row>
    <row r="17" spans="1:50" ht="18.75" customHeight="1">
      <c r="A17" s="2"/>
      <c r="B17" s="1526"/>
      <c r="C17" s="1526"/>
      <c r="D17" s="1526"/>
      <c r="E17" s="1526"/>
      <c r="F17" s="1526"/>
      <c r="G17" s="1526"/>
      <c r="H17" s="1526"/>
      <c r="I17" s="1526"/>
      <c r="J17" s="1526"/>
      <c r="K17" s="1526"/>
      <c r="L17" s="1526"/>
      <c r="M17" s="1526"/>
      <c r="N17" s="1526"/>
      <c r="O17" s="1526"/>
      <c r="P17" s="1526"/>
      <c r="Q17" s="1526"/>
      <c r="R17" s="2"/>
      <c r="S17" s="2"/>
      <c r="T17" s="2"/>
      <c r="U17" s="2"/>
      <c r="V17" s="2"/>
      <c r="W17" s="2"/>
      <c r="X17" s="2"/>
      <c r="Y17" s="2"/>
      <c r="Z17" s="2"/>
      <c r="AA17" s="2"/>
    </row>
    <row r="18" spans="1:50" ht="8.2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50" ht="18" customHeight="1">
      <c r="A19" s="2"/>
      <c r="B19" s="2"/>
      <c r="C19" s="2"/>
      <c r="D19" s="2"/>
      <c r="E19" s="2"/>
      <c r="F19" s="2"/>
      <c r="G19" s="2"/>
      <c r="H19" s="2"/>
      <c r="I19" s="2"/>
      <c r="J19" s="2"/>
      <c r="K19" s="2"/>
      <c r="L19" s="2"/>
      <c r="M19" s="2"/>
      <c r="N19" s="2"/>
      <c r="O19" s="2"/>
      <c r="P19" s="2"/>
      <c r="Q19" s="2"/>
      <c r="R19" s="2"/>
      <c r="S19" s="2"/>
      <c r="T19" s="2"/>
      <c r="U19" s="1807" t="s">
        <v>2937</v>
      </c>
      <c r="V19" s="1807"/>
      <c r="W19" s="1807"/>
      <c r="X19" s="1807"/>
      <c r="Y19" s="1807"/>
      <c r="Z19" s="1807"/>
      <c r="AA19" s="1807"/>
      <c r="AH19" s="124"/>
    </row>
    <row r="20" spans="1:50" ht="18.75" customHeight="1">
      <c r="A20" s="2"/>
      <c r="B20" s="2"/>
      <c r="C20" s="2"/>
      <c r="D20" s="2"/>
      <c r="E20" s="2"/>
      <c r="F20" s="2"/>
      <c r="G20" s="2"/>
      <c r="H20" s="2"/>
      <c r="I20" s="2"/>
      <c r="J20" s="2"/>
      <c r="K20" s="2"/>
      <c r="L20" s="2"/>
      <c r="M20" s="2"/>
      <c r="N20" s="2"/>
      <c r="O20" s="2"/>
      <c r="P20" s="2"/>
      <c r="Q20" s="2"/>
      <c r="R20" s="2"/>
      <c r="AH20" s="3"/>
      <c r="AI20" s="3"/>
      <c r="AM20" s="3"/>
      <c r="AN20" s="1799"/>
      <c r="AO20" s="1799"/>
      <c r="AP20" s="1799"/>
      <c r="AQ20" s="1799"/>
      <c r="AR20" s="1799"/>
    </row>
    <row r="21" spans="1:50" ht="6" customHeight="1">
      <c r="A21" s="2"/>
      <c r="B21" s="2"/>
      <c r="C21" s="2"/>
      <c r="D21" s="2"/>
      <c r="E21" s="2"/>
      <c r="F21" s="2"/>
      <c r="G21" s="2"/>
      <c r="H21" s="2"/>
      <c r="I21" s="2"/>
      <c r="J21" s="2"/>
      <c r="K21" s="2"/>
      <c r="L21" s="2"/>
      <c r="M21" s="2"/>
      <c r="N21" s="2"/>
      <c r="O21" s="2"/>
      <c r="P21" s="2"/>
      <c r="Q21" s="2"/>
      <c r="R21" s="2"/>
      <c r="S21" s="2"/>
      <c r="T21" s="2"/>
      <c r="U21" s="2"/>
    </row>
    <row r="22" spans="1:50" ht="18.75" customHeight="1">
      <c r="A22" s="2"/>
      <c r="B22" s="2"/>
      <c r="C22" s="2"/>
      <c r="D22" s="2"/>
      <c r="E22" s="2"/>
      <c r="F22" s="2"/>
      <c r="G22" s="2"/>
      <c r="H22" s="2"/>
      <c r="I22" s="2"/>
      <c r="J22" s="2"/>
      <c r="K22" s="2"/>
      <c r="L22" s="2"/>
      <c r="M22" s="2"/>
      <c r="N22" s="2"/>
      <c r="O22" s="2"/>
      <c r="P22" s="2"/>
      <c r="Q22" s="2"/>
      <c r="R22" s="2"/>
      <c r="S22" s="2"/>
      <c r="T22" s="2"/>
      <c r="U22" s="2"/>
      <c r="V22" s="2"/>
      <c r="W22" s="2"/>
      <c r="X22" s="2"/>
      <c r="AA22" s="2"/>
    </row>
    <row r="23" spans="1:50" ht="24.75" customHeight="1">
      <c r="A23" s="2"/>
      <c r="B23" s="2"/>
      <c r="C23" s="2"/>
      <c r="D23" s="2"/>
      <c r="E23" s="2"/>
      <c r="F23" s="2"/>
      <c r="G23" s="2"/>
      <c r="H23" s="2"/>
      <c r="I23" s="2"/>
      <c r="J23" s="2"/>
      <c r="K23" s="2"/>
      <c r="L23" s="2"/>
      <c r="M23" s="2"/>
      <c r="N23" s="2"/>
      <c r="O23" s="2"/>
      <c r="P23" s="2"/>
      <c r="Q23" s="2"/>
      <c r="R23" s="2"/>
      <c r="S23" s="2"/>
      <c r="T23" s="2"/>
      <c r="U23" s="2"/>
    </row>
    <row r="24" spans="1:50" ht="18" customHeight="1">
      <c r="A24" s="2"/>
      <c r="B24" s="2"/>
      <c r="C24" s="2"/>
      <c r="D24" s="2"/>
      <c r="E24" s="2"/>
      <c r="F24" s="2"/>
      <c r="G24" s="2"/>
      <c r="H24" s="2"/>
      <c r="I24" s="2"/>
      <c r="J24" s="2"/>
      <c r="K24" s="2"/>
      <c r="L24" s="2"/>
      <c r="M24" s="2"/>
      <c r="N24" s="2"/>
      <c r="O24" s="2"/>
      <c r="P24" s="2" t="str">
        <f>IF(項目一覧!$C$183=0,"",項目一覧!$C$183)</f>
        <v/>
      </c>
      <c r="Q24" s="2"/>
      <c r="R24" s="2"/>
      <c r="S24" s="2"/>
      <c r="T24" s="2"/>
      <c r="U24" s="2"/>
      <c r="V24" s="2"/>
      <c r="W24" s="2"/>
      <c r="X24" s="2"/>
      <c r="AA24" s="2"/>
      <c r="AH24" s="114"/>
    </row>
    <row r="25" spans="1:50" ht="18.75" customHeight="1">
      <c r="A25" s="2"/>
      <c r="B25" s="2"/>
      <c r="C25" s="2"/>
      <c r="D25" s="2"/>
      <c r="E25" s="2"/>
      <c r="F25" s="2"/>
      <c r="G25" s="2"/>
      <c r="H25" s="2"/>
      <c r="I25" s="2"/>
      <c r="J25" s="2" t="s">
        <v>445</v>
      </c>
      <c r="K25" s="2"/>
      <c r="L25" s="2"/>
      <c r="M25" s="2"/>
      <c r="N25" s="2"/>
      <c r="O25" s="2"/>
      <c r="P25" s="2" t="str">
        <f>IF(項目一覧!$C$4=0,"",項目一覧!$C$4)</f>
        <v/>
      </c>
      <c r="Q25" s="2"/>
      <c r="R25" s="2"/>
      <c r="S25" s="2"/>
      <c r="T25" s="2"/>
      <c r="U25" s="2"/>
      <c r="V25" s="2"/>
      <c r="W25" s="2"/>
      <c r="X25" s="2"/>
      <c r="AA25" s="2"/>
    </row>
    <row r="26" spans="1:50" ht="18.75" customHeight="1">
      <c r="A26" s="2"/>
      <c r="B26" s="2"/>
      <c r="C26" s="2"/>
      <c r="D26" s="2"/>
      <c r="E26" s="2"/>
      <c r="F26" s="2"/>
      <c r="G26" s="2"/>
      <c r="H26" s="2"/>
      <c r="I26" s="2"/>
      <c r="J26" s="2"/>
      <c r="K26" s="2"/>
      <c r="L26" s="2"/>
      <c r="M26" s="2"/>
      <c r="N26" s="2"/>
      <c r="O26" s="2"/>
      <c r="P26" s="59"/>
      <c r="Q26" s="59"/>
      <c r="R26" s="59"/>
      <c r="S26" s="59"/>
      <c r="T26" s="59"/>
      <c r="U26" s="59"/>
      <c r="V26" s="59"/>
      <c r="W26" s="59"/>
      <c r="X26" s="59"/>
      <c r="Y26" s="59"/>
      <c r="Z26" s="59"/>
      <c r="AA26" s="59"/>
    </row>
    <row r="27" spans="1:50" ht="9" customHeight="1">
      <c r="A27" s="2"/>
      <c r="B27" s="2"/>
      <c r="C27" s="2"/>
      <c r="D27" s="2"/>
      <c r="E27" s="2"/>
      <c r="F27" s="2"/>
      <c r="G27" s="2"/>
      <c r="H27" s="2"/>
      <c r="I27" s="2"/>
      <c r="J27" s="2"/>
      <c r="K27" s="2"/>
      <c r="L27" s="2"/>
      <c r="M27" s="2"/>
      <c r="N27" s="2"/>
      <c r="O27" s="2"/>
      <c r="P27" s="59"/>
      <c r="Q27" s="59"/>
      <c r="R27" s="59"/>
      <c r="S27" s="59"/>
      <c r="T27" s="59"/>
      <c r="U27" s="59"/>
      <c r="V27" s="59"/>
      <c r="W27" s="59"/>
      <c r="X27" s="59"/>
      <c r="Y27" s="59"/>
      <c r="Z27" s="59"/>
      <c r="AA27" s="59"/>
    </row>
    <row r="28" spans="1:50" ht="18.7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50" ht="18.75" customHeight="1">
      <c r="A29" s="2"/>
      <c r="B29" s="2"/>
      <c r="C29" s="2"/>
      <c r="D29" s="2"/>
      <c r="E29" s="2"/>
      <c r="F29" s="2"/>
      <c r="G29" s="2"/>
      <c r="H29" s="2"/>
      <c r="I29" s="2"/>
      <c r="J29" s="2"/>
      <c r="K29" s="2"/>
      <c r="L29" s="2"/>
      <c r="M29" s="2"/>
      <c r="N29" s="2"/>
      <c r="O29" s="2"/>
      <c r="P29" s="2"/>
      <c r="Q29" s="2"/>
      <c r="R29" s="2"/>
      <c r="S29" s="2"/>
      <c r="T29" s="2"/>
      <c r="U29" s="2"/>
      <c r="V29" s="2"/>
      <c r="W29" s="2"/>
      <c r="X29" s="2"/>
      <c r="AA29" s="2"/>
    </row>
    <row r="30" spans="1:50" ht="18.75" customHeight="1">
      <c r="A30" s="2"/>
      <c r="B30" s="2"/>
      <c r="C30" s="2"/>
      <c r="D30" s="2"/>
      <c r="E30" s="2"/>
      <c r="F30" s="2"/>
      <c r="G30" s="2"/>
      <c r="H30" s="2"/>
      <c r="I30" s="2"/>
      <c r="J30" s="2"/>
      <c r="K30" s="2"/>
      <c r="L30" s="2"/>
      <c r="M30" s="2"/>
      <c r="N30" s="2"/>
      <c r="O30" s="2"/>
      <c r="P30" s="59"/>
      <c r="Q30" s="59"/>
      <c r="R30" s="59"/>
      <c r="S30" s="59"/>
      <c r="T30" s="59"/>
      <c r="U30" s="59"/>
      <c r="V30" s="59"/>
      <c r="W30" s="59"/>
      <c r="X30" s="59"/>
      <c r="Y30" s="59"/>
      <c r="Z30" s="59"/>
      <c r="AA30" s="59"/>
    </row>
    <row r="31" spans="1:50" ht="30.75" customHeight="1">
      <c r="A31" s="2"/>
      <c r="B31" s="30"/>
      <c r="C31" s="30"/>
      <c r="D31" s="30"/>
      <c r="E31" s="30"/>
      <c r="F31" s="30"/>
      <c r="G31" s="30"/>
      <c r="H31" s="30"/>
      <c r="I31" s="30"/>
      <c r="J31" s="30"/>
      <c r="K31" s="30"/>
      <c r="L31" s="30"/>
      <c r="M31" s="30"/>
      <c r="N31" s="30"/>
      <c r="O31" s="30"/>
      <c r="P31" s="139"/>
      <c r="Q31" s="139"/>
      <c r="R31" s="139"/>
      <c r="S31" s="139"/>
      <c r="T31" s="139"/>
      <c r="U31" s="139"/>
      <c r="V31" s="139"/>
      <c r="W31" s="139"/>
      <c r="X31" s="139"/>
      <c r="Y31" s="139"/>
      <c r="Z31" s="139"/>
      <c r="AA31" s="139"/>
      <c r="AB31" s="28"/>
    </row>
    <row r="32" spans="1:50" ht="25.5" customHeight="1">
      <c r="B32" s="2"/>
      <c r="C32" s="2"/>
      <c r="D32" s="2" t="s">
        <v>768</v>
      </c>
      <c r="E32" s="2"/>
      <c r="F32" s="2"/>
      <c r="G32" s="2"/>
      <c r="H32" s="2"/>
      <c r="I32" s="2"/>
      <c r="J32" s="2"/>
      <c r="K32" s="2"/>
      <c r="L32" s="2"/>
      <c r="M32" s="2"/>
      <c r="N32" s="2"/>
      <c r="O32" s="2"/>
      <c r="P32" s="2"/>
      <c r="Q32" s="2"/>
      <c r="R32" s="2"/>
      <c r="S32" s="2"/>
      <c r="T32" s="2"/>
      <c r="U32" s="2"/>
      <c r="V32" s="2"/>
      <c r="W32" s="2"/>
      <c r="X32" s="2"/>
      <c r="Y32" s="2"/>
      <c r="Z32" s="2"/>
      <c r="AA32" s="2"/>
      <c r="AB32" s="2"/>
      <c r="AC32" s="2"/>
      <c r="AD32" s="2"/>
      <c r="AE32" s="124"/>
      <c r="AX32" s="2"/>
    </row>
    <row r="33" spans="1:53" ht="18.95" customHeight="1">
      <c r="B33" s="2"/>
      <c r="C33" s="2"/>
      <c r="D33" s="2"/>
      <c r="E33" s="2" t="s">
        <v>570</v>
      </c>
      <c r="F33" s="2"/>
      <c r="G33" s="2"/>
      <c r="H33" s="2"/>
      <c r="I33" s="2"/>
      <c r="J33" s="2"/>
      <c r="K33" s="84" t="s">
        <v>767</v>
      </c>
      <c r="L33" s="2"/>
      <c r="M33" s="2"/>
      <c r="N33" s="2"/>
      <c r="O33" s="2"/>
      <c r="P33" s="2"/>
      <c r="Q33" s="2"/>
      <c r="R33" s="2"/>
      <c r="S33" s="2"/>
      <c r="T33" s="2" t="s">
        <v>113</v>
      </c>
      <c r="U33" s="2"/>
      <c r="V33" s="2"/>
      <c r="W33" s="2"/>
      <c r="X33" s="2"/>
      <c r="Y33" s="2"/>
      <c r="Z33" s="2"/>
      <c r="AA33" s="2"/>
      <c r="AB33" s="38"/>
      <c r="AC33" s="38"/>
      <c r="AD33" s="2"/>
      <c r="AE33" s="2"/>
      <c r="AL33" s="1826"/>
      <c r="AM33" s="1826"/>
      <c r="AN33" s="1826"/>
      <c r="AO33" s="1826"/>
      <c r="AP33" s="1826"/>
      <c r="AQ33" s="1826"/>
      <c r="AR33" s="1826"/>
      <c r="AS33" s="1826"/>
      <c r="AT33" s="1826"/>
      <c r="AU33" s="1826"/>
      <c r="AV33" s="1826"/>
      <c r="AW33" s="1826"/>
      <c r="AX33" s="2"/>
      <c r="BA33" s="2"/>
    </row>
    <row r="34" spans="1:53" ht="18.95" customHeight="1">
      <c r="B34" s="2"/>
      <c r="C34" s="2"/>
      <c r="D34" s="2"/>
      <c r="E34" s="2" t="s">
        <v>569</v>
      </c>
      <c r="F34" s="2"/>
      <c r="G34" s="2"/>
      <c r="H34" s="2"/>
      <c r="I34" s="2"/>
      <c r="J34" s="2"/>
      <c r="K34" s="84" t="s">
        <v>2944</v>
      </c>
      <c r="L34" s="84"/>
      <c r="M34" s="84"/>
      <c r="N34" s="84" t="s">
        <v>624</v>
      </c>
      <c r="O34" s="84"/>
      <c r="P34" s="84"/>
      <c r="Q34" s="84" t="s">
        <v>623</v>
      </c>
      <c r="R34" s="84"/>
      <c r="S34" s="84"/>
      <c r="T34" s="84" t="s">
        <v>622</v>
      </c>
      <c r="U34" s="84"/>
      <c r="V34" s="193"/>
      <c r="W34" s="193"/>
      <c r="X34" s="193"/>
      <c r="Y34" s="193"/>
      <c r="Z34" s="193"/>
      <c r="AA34" s="193"/>
      <c r="AB34" s="138"/>
      <c r="AC34" s="138"/>
      <c r="AD34" s="2"/>
      <c r="AE34" s="2"/>
      <c r="AF34" s="3"/>
      <c r="AJ34" s="3"/>
      <c r="AK34" s="3"/>
      <c r="AL34" s="1799"/>
      <c r="AM34" s="1799"/>
      <c r="AN34" s="1799"/>
      <c r="AO34" s="1799"/>
      <c r="AP34" s="1799"/>
    </row>
    <row r="35" spans="1:53" ht="18.95" customHeight="1">
      <c r="B35" s="2"/>
      <c r="C35" s="2"/>
      <c r="D35" s="2"/>
      <c r="E35" s="2" t="s">
        <v>568</v>
      </c>
      <c r="F35" s="2"/>
      <c r="G35" s="2"/>
      <c r="H35" s="2"/>
      <c r="I35" s="2"/>
      <c r="J35" s="2"/>
      <c r="K35" s="84" t="s">
        <v>521</v>
      </c>
      <c r="L35" s="2"/>
      <c r="M35" s="2"/>
      <c r="N35" s="2"/>
      <c r="O35" s="2"/>
      <c r="P35" s="2"/>
      <c r="Q35" s="2"/>
      <c r="R35" s="2"/>
      <c r="S35" s="2"/>
      <c r="T35" s="2"/>
      <c r="U35" s="2"/>
      <c r="V35" s="2"/>
      <c r="W35" s="2"/>
      <c r="X35" s="2"/>
      <c r="Y35" s="2"/>
      <c r="Z35" s="2"/>
      <c r="AA35" s="2"/>
      <c r="AB35" s="38"/>
      <c r="AC35" s="38"/>
      <c r="AD35" s="2"/>
      <c r="AE35" s="2"/>
      <c r="AL35" s="1826"/>
      <c r="AM35" s="1826"/>
      <c r="AN35" s="1826"/>
      <c r="AO35" s="1826"/>
      <c r="AP35" s="1826"/>
      <c r="AQ35" s="1826"/>
      <c r="AR35" s="1826"/>
      <c r="AS35" s="1826"/>
      <c r="AT35" s="1826"/>
      <c r="AU35" s="1826"/>
      <c r="AV35" s="1826"/>
      <c r="AW35" s="1826"/>
      <c r="AX35" s="1826"/>
      <c r="AY35" s="1826"/>
      <c r="AZ35" s="1826"/>
      <c r="BA35" s="1826"/>
    </row>
    <row r="36" spans="1:53" ht="18.95" customHeight="1">
      <c r="B36" s="2"/>
      <c r="C36" s="2"/>
      <c r="D36" s="2"/>
      <c r="E36" s="2" t="s">
        <v>567</v>
      </c>
      <c r="F36" s="2"/>
      <c r="G36" s="2"/>
      <c r="H36" s="2"/>
      <c r="I36" s="2"/>
      <c r="J36" s="2"/>
      <c r="K36" s="2"/>
      <c r="L36" s="70"/>
      <c r="M36" s="70"/>
      <c r="N36" s="70"/>
      <c r="O36" s="70"/>
      <c r="P36" s="70"/>
      <c r="Q36" s="70"/>
      <c r="R36" s="70"/>
      <c r="S36" s="70"/>
      <c r="T36" s="70"/>
      <c r="U36" s="70"/>
      <c r="V36" s="70"/>
      <c r="W36" s="70"/>
      <c r="X36" s="70"/>
      <c r="Y36" s="70"/>
      <c r="Z36" s="70"/>
      <c r="AA36" s="70"/>
      <c r="AB36" s="59"/>
      <c r="AC36" s="59"/>
      <c r="AD36" s="2"/>
      <c r="AE36" s="2"/>
      <c r="AL36" s="1827"/>
      <c r="AM36" s="1827"/>
      <c r="AN36" s="1827"/>
      <c r="AO36" s="1827"/>
      <c r="AP36" s="1827"/>
      <c r="AQ36" s="1827"/>
      <c r="AR36" s="1827"/>
      <c r="AS36" s="1827"/>
      <c r="AT36" s="1827"/>
      <c r="AU36" s="1827"/>
      <c r="AV36" s="1827"/>
      <c r="AW36" s="1827"/>
      <c r="AX36" s="1827"/>
      <c r="AY36" s="1827"/>
      <c r="AZ36" s="1827"/>
      <c r="BA36" s="1827"/>
    </row>
    <row r="37" spans="1:53" ht="18.95" customHeight="1">
      <c r="B37" s="2"/>
      <c r="C37" s="2"/>
      <c r="D37" s="2"/>
      <c r="E37" s="2"/>
      <c r="F37" s="2"/>
      <c r="G37" s="2"/>
      <c r="H37" s="2"/>
      <c r="I37" s="2"/>
      <c r="J37" s="2"/>
      <c r="K37" s="2"/>
      <c r="L37" s="69"/>
      <c r="M37" s="69"/>
      <c r="N37" s="69"/>
      <c r="O37" s="69"/>
      <c r="P37" s="69"/>
      <c r="Q37" s="69"/>
      <c r="R37" s="69"/>
      <c r="S37" s="69"/>
      <c r="T37" s="69"/>
      <c r="U37" s="69"/>
      <c r="V37" s="69"/>
      <c r="W37" s="69"/>
      <c r="X37" s="69"/>
      <c r="Y37" s="69"/>
      <c r="Z37" s="69"/>
      <c r="AA37" s="69"/>
      <c r="AB37" s="59"/>
      <c r="AC37" s="59"/>
      <c r="AD37" s="2"/>
      <c r="AL37" s="1827"/>
      <c r="AM37" s="1827"/>
      <c r="AN37" s="1827"/>
      <c r="AO37" s="1827"/>
      <c r="AP37" s="1827"/>
      <c r="AQ37" s="1827"/>
      <c r="AR37" s="1827"/>
      <c r="AS37" s="1827"/>
      <c r="AT37" s="1827"/>
      <c r="AU37" s="1827"/>
      <c r="AV37" s="1827"/>
      <c r="AW37" s="1827"/>
      <c r="AX37" s="1827"/>
      <c r="AY37" s="1827"/>
      <c r="AZ37" s="1827"/>
      <c r="BA37" s="1827"/>
    </row>
    <row r="38" spans="1:53" ht="26.25" customHeight="1">
      <c r="A38" s="2"/>
      <c r="B38" s="1509" t="s">
        <v>443</v>
      </c>
      <c r="C38" s="1510"/>
      <c r="D38" s="1510"/>
      <c r="E38" s="1510"/>
      <c r="F38" s="1510"/>
      <c r="G38" s="1510"/>
      <c r="H38" s="1511"/>
      <c r="I38" s="1509" t="s">
        <v>441</v>
      </c>
      <c r="J38" s="1510"/>
      <c r="K38" s="1510"/>
      <c r="L38" s="1510"/>
      <c r="M38" s="1510"/>
      <c r="N38" s="1510"/>
      <c r="O38" s="1510"/>
      <c r="P38" s="1510"/>
      <c r="Q38" s="1510"/>
      <c r="R38" s="1510"/>
      <c r="S38" s="1510"/>
      <c r="T38" s="1511"/>
      <c r="U38" s="1509" t="s">
        <v>440</v>
      </c>
      <c r="V38" s="1510"/>
      <c r="W38" s="1510"/>
      <c r="X38" s="1510"/>
      <c r="Y38" s="1510"/>
      <c r="Z38" s="1510"/>
      <c r="AA38" s="1510"/>
      <c r="AB38" s="1511"/>
      <c r="AC38" s="2"/>
    </row>
    <row r="39" spans="1:53" ht="33" customHeight="1">
      <c r="A39" s="2"/>
      <c r="B39" s="1506"/>
      <c r="C39" s="1507"/>
      <c r="D39" s="1507"/>
      <c r="E39" s="1507"/>
      <c r="F39" s="1507"/>
      <c r="G39" s="1507"/>
      <c r="H39" s="1508"/>
      <c r="I39" s="1531" t="s">
        <v>439</v>
      </c>
      <c r="J39" s="1532"/>
      <c r="K39" s="1532"/>
      <c r="L39" s="1532"/>
      <c r="M39" s="1532"/>
      <c r="N39" s="1532"/>
      <c r="O39" s="1532"/>
      <c r="P39" s="1532"/>
      <c r="Q39" s="1532"/>
      <c r="R39" s="1532"/>
      <c r="S39" s="1532"/>
      <c r="T39" s="1533"/>
      <c r="U39" s="1509" t="s">
        <v>2943</v>
      </c>
      <c r="V39" s="1510"/>
      <c r="W39" s="1510"/>
      <c r="X39" s="1510"/>
      <c r="Y39" s="1510"/>
      <c r="Z39" s="1510"/>
      <c r="AA39" s="1510"/>
      <c r="AB39" s="1511"/>
      <c r="AC39" s="2"/>
    </row>
    <row r="40" spans="1:53" ht="63" customHeight="1">
      <c r="A40" s="2"/>
      <c r="B40" s="54"/>
      <c r="C40" s="2"/>
      <c r="D40" s="2"/>
      <c r="E40" s="2"/>
      <c r="F40" s="2"/>
      <c r="G40" s="2"/>
      <c r="H40" s="56"/>
      <c r="I40" s="1498"/>
      <c r="J40" s="1499"/>
      <c r="K40" s="1499"/>
      <c r="L40" s="1499"/>
      <c r="M40" s="1499"/>
      <c r="N40" s="1499"/>
      <c r="O40" s="1499"/>
      <c r="P40" s="1499"/>
      <c r="Q40" s="1499"/>
      <c r="R40" s="1499"/>
      <c r="S40" s="1499"/>
      <c r="T40" s="1500"/>
      <c r="U40" s="1811" t="s">
        <v>745</v>
      </c>
      <c r="V40" s="1812"/>
      <c r="W40" s="1812"/>
      <c r="X40" s="1812"/>
      <c r="Y40" s="1812"/>
      <c r="Z40" s="1812"/>
      <c r="AA40" s="1812"/>
      <c r="AB40" s="1813"/>
      <c r="AC40" s="2"/>
    </row>
    <row r="41" spans="1:53" ht="33" customHeight="1">
      <c r="A41" s="2"/>
      <c r="B41" s="52"/>
      <c r="C41" s="30"/>
      <c r="D41" s="30"/>
      <c r="E41" s="30"/>
      <c r="F41" s="30"/>
      <c r="G41" s="30"/>
      <c r="H41" s="53"/>
      <c r="I41" s="1501"/>
      <c r="J41" s="1502"/>
      <c r="K41" s="1502"/>
      <c r="L41" s="1502"/>
      <c r="M41" s="1502"/>
      <c r="N41" s="1502"/>
      <c r="O41" s="1502"/>
      <c r="P41" s="1502"/>
      <c r="Q41" s="1502"/>
      <c r="R41" s="1502"/>
      <c r="S41" s="1502"/>
      <c r="T41" s="1503"/>
      <c r="U41" s="1501" t="s">
        <v>2481</v>
      </c>
      <c r="V41" s="1502"/>
      <c r="W41" s="1502"/>
      <c r="X41" s="1502"/>
      <c r="Y41" s="1502"/>
      <c r="Z41" s="1502"/>
      <c r="AA41" s="1502"/>
      <c r="AB41" s="1503"/>
      <c r="AC41" s="2"/>
    </row>
    <row r="42" spans="1:53" ht="15.75" customHeight="1">
      <c r="A42" s="2"/>
      <c r="B42" s="42"/>
      <c r="C42" s="42"/>
      <c r="D42" s="42"/>
      <c r="E42" s="42"/>
      <c r="F42" s="42"/>
      <c r="G42" s="42"/>
      <c r="H42" s="42"/>
      <c r="I42" s="42"/>
      <c r="J42" s="42"/>
      <c r="K42" s="42"/>
      <c r="L42" s="42"/>
      <c r="M42" s="42"/>
      <c r="N42" s="42"/>
      <c r="O42" s="42"/>
      <c r="P42" s="42"/>
      <c r="Q42" s="42"/>
      <c r="R42" s="42"/>
      <c r="S42" s="42"/>
      <c r="T42" s="42"/>
      <c r="U42" s="2"/>
      <c r="V42" s="2"/>
      <c r="W42" s="2"/>
      <c r="X42" s="2"/>
      <c r="Y42" s="2"/>
      <c r="Z42" s="2"/>
      <c r="AA42" s="2"/>
      <c r="AB42" s="2"/>
      <c r="AC42" s="2"/>
    </row>
    <row r="43" spans="1:53" ht="15.75" customHeight="1">
      <c r="A43" s="2"/>
      <c r="B43" s="2"/>
      <c r="C43" s="2"/>
      <c r="D43" s="2"/>
      <c r="E43" s="114"/>
      <c r="F43" s="2"/>
      <c r="G43" s="2"/>
      <c r="H43" s="2"/>
      <c r="I43" s="2"/>
      <c r="J43" s="2"/>
      <c r="K43" s="2"/>
      <c r="L43" s="2"/>
      <c r="M43" s="2"/>
      <c r="N43" s="2"/>
      <c r="O43" s="2"/>
      <c r="P43" s="2"/>
      <c r="Q43" s="2"/>
      <c r="R43" s="2"/>
      <c r="S43" s="2"/>
      <c r="T43" s="2"/>
      <c r="U43" s="2"/>
      <c r="V43" s="2"/>
      <c r="W43" s="2"/>
      <c r="X43" s="2"/>
      <c r="Y43" s="2"/>
      <c r="Z43" s="2"/>
      <c r="AA43" s="2"/>
      <c r="AB43" s="2"/>
      <c r="AC43" s="2"/>
      <c r="AD43" s="2"/>
    </row>
    <row r="44" spans="1:53" ht="15.75" customHeight="1">
      <c r="A44" s="2"/>
      <c r="B44" s="2"/>
      <c r="C44" s="2"/>
      <c r="D44" s="2"/>
      <c r="E44" s="114"/>
      <c r="F44" s="114"/>
      <c r="G44" s="2"/>
      <c r="H44" s="2"/>
      <c r="I44" s="2"/>
      <c r="J44" s="2"/>
      <c r="K44" s="2"/>
      <c r="L44" s="2"/>
      <c r="M44" s="2"/>
      <c r="N44" s="2"/>
      <c r="O44" s="2"/>
      <c r="P44" s="2"/>
      <c r="Q44" s="2"/>
      <c r="R44" s="2"/>
      <c r="S44" s="2"/>
      <c r="T44" s="2"/>
      <c r="U44" s="2"/>
      <c r="V44" s="2"/>
      <c r="W44" s="2"/>
      <c r="X44" s="2"/>
      <c r="Y44" s="2"/>
      <c r="Z44" s="2"/>
      <c r="AA44" s="2"/>
      <c r="AB44" s="2"/>
    </row>
    <row r="45" spans="1:53" ht="15.75" customHeight="1">
      <c r="A45" s="2"/>
      <c r="B45" s="2"/>
      <c r="C45" s="2"/>
      <c r="D45" s="2"/>
      <c r="E45" s="114"/>
      <c r="F45" s="114"/>
      <c r="G45" s="2"/>
      <c r="H45" s="2"/>
      <c r="I45" s="2"/>
      <c r="J45" s="2"/>
      <c r="K45" s="2"/>
      <c r="L45" s="2"/>
      <c r="M45" s="2"/>
      <c r="N45" s="2"/>
      <c r="O45" s="2"/>
      <c r="P45" s="2"/>
      <c r="Q45" s="2"/>
      <c r="R45" s="2"/>
      <c r="S45" s="2"/>
      <c r="T45" s="2"/>
      <c r="U45" s="2"/>
      <c r="V45" s="2"/>
      <c r="W45" s="2"/>
      <c r="X45" s="2"/>
      <c r="Y45" s="2"/>
      <c r="Z45" s="2"/>
      <c r="AA45" s="2"/>
      <c r="AB45" s="2"/>
    </row>
    <row r="46" spans="1:53" ht="15.75" customHeight="1">
      <c r="A46" s="2"/>
      <c r="B46" s="2"/>
      <c r="C46" s="2"/>
      <c r="D46" s="2"/>
      <c r="E46" s="114"/>
      <c r="F46" s="114"/>
      <c r="G46" s="2"/>
      <c r="H46" s="2"/>
      <c r="I46" s="2"/>
      <c r="J46" s="2"/>
      <c r="K46" s="2"/>
      <c r="L46" s="2"/>
      <c r="M46" s="2"/>
      <c r="N46" s="2"/>
      <c r="O46" s="2"/>
      <c r="P46" s="2"/>
      <c r="Q46" s="2"/>
      <c r="R46" s="2"/>
      <c r="S46" s="2"/>
      <c r="T46" s="2"/>
      <c r="U46" s="2"/>
      <c r="V46" s="2"/>
      <c r="W46" s="2"/>
      <c r="X46" s="2"/>
      <c r="Y46" s="2"/>
      <c r="Z46" s="2"/>
      <c r="AA46" s="2"/>
      <c r="AB46" s="2"/>
    </row>
    <row r="47" spans="1:53" ht="15.75" customHeight="1">
      <c r="A47" s="2"/>
      <c r="B47" s="2"/>
      <c r="C47" s="2"/>
      <c r="D47" s="2"/>
      <c r="E47" s="114"/>
      <c r="F47" s="114"/>
      <c r="G47" s="2"/>
      <c r="H47" s="2"/>
      <c r="I47" s="2"/>
      <c r="J47" s="2"/>
      <c r="K47" s="2"/>
      <c r="L47" s="2"/>
      <c r="M47" s="2"/>
      <c r="N47" s="2"/>
      <c r="O47" s="2"/>
      <c r="P47" s="2"/>
      <c r="Q47" s="2"/>
      <c r="R47" s="2"/>
      <c r="S47" s="2"/>
      <c r="T47" s="2"/>
      <c r="U47" s="2"/>
      <c r="V47" s="2"/>
      <c r="W47" s="2"/>
      <c r="X47" s="2"/>
      <c r="Y47" s="2"/>
      <c r="Z47" s="2"/>
      <c r="AA47" s="2"/>
      <c r="AB47" s="2"/>
    </row>
    <row r="48" spans="1:53" ht="15.75" customHeight="1">
      <c r="A48" s="1497" t="s">
        <v>438</v>
      </c>
      <c r="B48" s="1497"/>
      <c r="C48" s="1497"/>
      <c r="D48" s="1497"/>
      <c r="E48" s="1497"/>
      <c r="F48" s="1497"/>
      <c r="G48" s="1497"/>
      <c r="H48" s="1497"/>
      <c r="I48" s="1497"/>
      <c r="J48" s="1497"/>
      <c r="K48" s="1497"/>
      <c r="L48" s="1497"/>
      <c r="M48" s="1497"/>
      <c r="N48" s="1497"/>
      <c r="O48" s="1497"/>
      <c r="P48" s="1497"/>
      <c r="Q48" s="1497"/>
      <c r="R48" s="1497"/>
      <c r="S48" s="1497"/>
      <c r="T48" s="1497"/>
      <c r="U48" s="1497"/>
      <c r="V48" s="1497"/>
      <c r="W48" s="1497"/>
      <c r="X48" s="1497"/>
      <c r="Y48" s="1497"/>
      <c r="Z48" s="1497"/>
      <c r="AA48" s="1497"/>
    </row>
    <row r="49" spans="1:27" ht="15.75" customHeight="1">
      <c r="A49" s="17" t="s">
        <v>327</v>
      </c>
      <c r="B49" s="16" t="s">
        <v>744</v>
      </c>
      <c r="C49" s="16"/>
      <c r="D49" s="16"/>
      <c r="E49" s="16"/>
      <c r="F49" s="16"/>
      <c r="G49" s="16"/>
      <c r="H49" s="16"/>
      <c r="I49" s="50"/>
      <c r="J49" s="16"/>
      <c r="K49" s="16"/>
      <c r="L49" s="16"/>
      <c r="M49" s="16"/>
      <c r="N49" s="16"/>
      <c r="O49" s="16"/>
      <c r="P49" s="16"/>
      <c r="Q49" s="16"/>
      <c r="R49" s="16"/>
      <c r="S49" s="16"/>
      <c r="T49" s="16"/>
      <c r="U49" s="16"/>
      <c r="V49" s="16"/>
      <c r="W49" s="16"/>
      <c r="X49" s="16"/>
      <c r="Y49" s="16"/>
      <c r="Z49" s="16"/>
      <c r="AA49" s="16"/>
    </row>
    <row r="50" spans="1:27" ht="15.75" customHeight="1">
      <c r="A50" s="6"/>
      <c r="B50" s="3" t="s">
        <v>435</v>
      </c>
      <c r="C50" s="3"/>
      <c r="D50" s="3"/>
      <c r="E50" s="3"/>
      <c r="F50" s="3"/>
      <c r="G50" s="3" t="str">
        <f>IF(項目一覧!$C$21=0,"",項目一覧!$C$21&amp;"  ")&amp;IF(項目一覧!$C$5=0,"",項目一覧!$C$5)</f>
        <v xml:space="preserve">  </v>
      </c>
      <c r="H50" s="3"/>
      <c r="J50" s="3"/>
      <c r="K50" s="3"/>
      <c r="L50" s="3"/>
      <c r="M50" s="3"/>
      <c r="N50" s="3"/>
      <c r="O50" s="3"/>
      <c r="P50" s="3"/>
      <c r="Q50" s="3"/>
      <c r="R50" s="3"/>
      <c r="S50" s="3"/>
      <c r="T50" s="3"/>
      <c r="U50" s="3"/>
      <c r="V50" s="3"/>
      <c r="W50" s="3"/>
      <c r="X50" s="3"/>
      <c r="Y50" s="3"/>
      <c r="Z50" s="3"/>
      <c r="AA50" s="3"/>
    </row>
    <row r="51" spans="1:27" ht="15.75" customHeight="1">
      <c r="A51" s="6"/>
      <c r="B51" s="3" t="s">
        <v>412</v>
      </c>
      <c r="C51" s="3"/>
      <c r="D51" s="3"/>
      <c r="E51" s="3"/>
      <c r="F51" s="3"/>
      <c r="G51" s="3" t="str">
        <f>IF(項目一覧!$C$183=0,"",項目一覧!$C$183&amp;"  ")&amp;IF(項目一覧!$C$4=0,"",項目一覧!$C$4)</f>
        <v xml:space="preserve">  </v>
      </c>
      <c r="H51" s="3"/>
      <c r="J51" s="3"/>
      <c r="K51" s="3"/>
      <c r="L51" s="3"/>
      <c r="M51" s="3"/>
      <c r="N51" s="3"/>
      <c r="O51" s="3"/>
      <c r="P51" s="3"/>
      <c r="Q51" s="3"/>
      <c r="R51" s="3"/>
      <c r="S51" s="3"/>
      <c r="T51" s="3"/>
      <c r="U51" s="3"/>
      <c r="V51" s="3"/>
      <c r="W51" s="3"/>
      <c r="X51" s="3"/>
      <c r="Y51" s="3"/>
      <c r="Z51" s="3"/>
      <c r="AA51" s="3"/>
    </row>
    <row r="52" spans="1:27" ht="15.75" customHeight="1">
      <c r="A52" s="6"/>
      <c r="B52" s="3" t="s">
        <v>403</v>
      </c>
      <c r="C52" s="3"/>
      <c r="D52" s="3"/>
      <c r="E52" s="3"/>
      <c r="F52" s="3"/>
      <c r="G52" s="3" t="str">
        <f>IF(項目一覧!$C$6=0,"",項目一覧!$C$6)</f>
        <v/>
      </c>
      <c r="H52" s="3"/>
      <c r="J52" s="3"/>
      <c r="K52" s="3"/>
      <c r="L52" s="3"/>
      <c r="M52" s="3"/>
      <c r="N52" s="3"/>
      <c r="O52" s="3"/>
      <c r="P52" s="3"/>
      <c r="Q52" s="3"/>
      <c r="R52" s="3"/>
      <c r="S52" s="3"/>
      <c r="T52" s="3"/>
      <c r="U52" s="3"/>
      <c r="V52" s="3"/>
      <c r="W52" s="3"/>
      <c r="X52" s="3"/>
      <c r="Y52" s="3"/>
      <c r="Z52" s="3"/>
      <c r="AA52" s="3"/>
    </row>
    <row r="53" spans="1:27" ht="15.75" customHeight="1">
      <c r="A53" s="6"/>
      <c r="B53" s="3" t="s">
        <v>434</v>
      </c>
      <c r="C53" s="3"/>
      <c r="D53" s="3"/>
      <c r="E53" s="3"/>
      <c r="F53" s="3"/>
      <c r="G53" s="3" t="str">
        <f>IF(項目一覧!$C$7=0,"",項目一覧!$C$7)</f>
        <v/>
      </c>
      <c r="H53" s="3"/>
      <c r="J53" s="3"/>
      <c r="K53" s="3"/>
      <c r="L53" s="3"/>
      <c r="M53" s="3"/>
      <c r="N53" s="3"/>
      <c r="O53" s="3"/>
      <c r="P53" s="3"/>
      <c r="Q53" s="3"/>
      <c r="R53" s="3"/>
      <c r="S53" s="3"/>
      <c r="T53" s="3"/>
      <c r="U53" s="3"/>
      <c r="V53" s="3"/>
      <c r="W53" s="3"/>
      <c r="X53" s="3"/>
      <c r="Y53" s="3"/>
      <c r="Z53" s="3"/>
      <c r="AA53" s="3"/>
    </row>
    <row r="54" spans="1:27" ht="15.75" customHeight="1">
      <c r="A54" s="32"/>
      <c r="B54" s="15" t="s">
        <v>401</v>
      </c>
      <c r="C54" s="15"/>
      <c r="D54" s="15"/>
      <c r="E54" s="15"/>
      <c r="F54" s="15"/>
      <c r="G54" s="15" t="str">
        <f>IF(項目一覧!$C$8=0,"",項目一覧!$C$8)</f>
        <v/>
      </c>
      <c r="H54" s="15"/>
      <c r="I54" s="28"/>
      <c r="J54" s="15"/>
      <c r="K54" s="15"/>
      <c r="L54" s="15"/>
      <c r="M54" s="15"/>
      <c r="N54" s="15"/>
      <c r="O54" s="15"/>
      <c r="P54" s="15"/>
      <c r="Q54" s="15"/>
      <c r="R54" s="15"/>
      <c r="S54" s="15"/>
      <c r="T54" s="15"/>
      <c r="U54" s="15"/>
      <c r="V54" s="15"/>
      <c r="W54" s="15"/>
      <c r="X54" s="15"/>
      <c r="Y54" s="15"/>
      <c r="Z54" s="15"/>
      <c r="AA54" s="15"/>
    </row>
    <row r="55" spans="1:27" ht="15.75" customHeight="1">
      <c r="A55" s="6" t="s">
        <v>327</v>
      </c>
      <c r="B55" s="3" t="s">
        <v>433</v>
      </c>
      <c r="C55" s="3"/>
      <c r="D55" s="3"/>
      <c r="E55" s="3"/>
      <c r="F55" s="3"/>
      <c r="G55" s="3"/>
      <c r="H55" s="3"/>
      <c r="J55" s="3"/>
      <c r="K55" s="3"/>
      <c r="L55" s="3"/>
      <c r="M55" s="3"/>
      <c r="N55" s="3"/>
      <c r="O55" s="3"/>
      <c r="P55" s="3"/>
      <c r="Q55" s="3"/>
      <c r="R55" s="3"/>
      <c r="S55" s="3"/>
      <c r="T55" s="3"/>
      <c r="U55" s="3"/>
      <c r="V55" s="3"/>
      <c r="W55" s="3"/>
      <c r="X55" s="3"/>
      <c r="Y55" s="3"/>
      <c r="Z55" s="3"/>
      <c r="AA55" s="3"/>
    </row>
    <row r="56" spans="1:27" ht="15.75" customHeight="1">
      <c r="A56" s="6"/>
      <c r="B56" s="3" t="s">
        <v>413</v>
      </c>
      <c r="C56" s="3"/>
      <c r="D56" s="3"/>
      <c r="E56" s="3"/>
      <c r="F56" s="3"/>
      <c r="G56" s="46" t="str">
        <f>IF(項目一覧!$C$9=0,"","("&amp;項目一覧!$C$9&amp;") 建築士  （"&amp;項目一覧!$C$10&amp;"）登録　第　 "&amp;項目一覧!$C$11&amp;"　号")</f>
        <v>() 建築士  （）登録　第　 　号</v>
      </c>
      <c r="H56" s="3"/>
      <c r="J56" s="3"/>
      <c r="K56" s="3"/>
      <c r="L56" s="3"/>
      <c r="M56" s="3"/>
      <c r="N56" s="3"/>
      <c r="O56" s="3"/>
      <c r="P56" s="3"/>
      <c r="Q56" s="3"/>
      <c r="R56" s="3"/>
      <c r="S56" s="3"/>
      <c r="T56" s="3"/>
      <c r="U56" s="3"/>
      <c r="V56" s="3"/>
      <c r="W56" s="3"/>
      <c r="X56" s="3"/>
      <c r="Y56" s="3"/>
      <c r="Z56" s="3"/>
      <c r="AA56" s="3"/>
    </row>
    <row r="57" spans="1:27" ht="15.75" customHeight="1">
      <c r="A57" s="6"/>
      <c r="B57" s="3" t="s">
        <v>412</v>
      </c>
      <c r="C57" s="3"/>
      <c r="D57" s="3"/>
      <c r="E57" s="3"/>
      <c r="F57" s="3"/>
      <c r="G57" s="3" t="str">
        <f>IF(項目一覧!$C$12=0,"",項目一覧!$C$12)</f>
        <v/>
      </c>
      <c r="H57" s="3"/>
      <c r="J57" s="3"/>
      <c r="K57" s="3"/>
      <c r="L57" s="3"/>
      <c r="M57" s="3"/>
      <c r="N57" s="3"/>
      <c r="O57" s="3"/>
      <c r="P57" s="3"/>
      <c r="Q57" s="3"/>
      <c r="R57" s="3"/>
      <c r="S57" s="3"/>
      <c r="T57" s="3"/>
      <c r="U57" s="3"/>
      <c r="V57" s="3"/>
      <c r="W57" s="3"/>
      <c r="X57" s="3"/>
      <c r="Y57" s="3"/>
      <c r="Z57" s="3"/>
      <c r="AA57" s="3"/>
    </row>
    <row r="58" spans="1:27" ht="15.75" customHeight="1">
      <c r="A58" s="6"/>
      <c r="B58" s="3" t="s">
        <v>411</v>
      </c>
      <c r="C58" s="3"/>
      <c r="D58" s="3"/>
      <c r="E58" s="3"/>
      <c r="F58" s="3"/>
      <c r="G58" s="46" t="str">
        <f>IF(項目一覧!$C$13=0,"","("&amp;項目一覧!$C$13&amp;") 建築士事務所  （"&amp;項目一覧!$C$14&amp;"）知事登録　第　 "&amp;項目一覧!$C$15&amp;"　号")</f>
        <v>() 建築士事務所  （）知事登録　第　 　号</v>
      </c>
      <c r="H58" s="3"/>
      <c r="J58" s="3"/>
      <c r="K58" s="3"/>
      <c r="L58" s="3"/>
      <c r="M58" s="3"/>
      <c r="N58" s="3"/>
      <c r="O58" s="3"/>
      <c r="P58" s="3"/>
      <c r="Q58" s="3"/>
      <c r="R58" s="3"/>
      <c r="S58" s="3"/>
      <c r="T58" s="3"/>
      <c r="U58" s="3"/>
      <c r="V58" s="3"/>
      <c r="W58" s="3"/>
      <c r="X58" s="3"/>
      <c r="Y58" s="3"/>
      <c r="Z58" s="3"/>
      <c r="AA58" s="3"/>
    </row>
    <row r="59" spans="1:27" ht="15.75" customHeight="1">
      <c r="A59" s="6"/>
      <c r="B59" s="3"/>
      <c r="C59" s="3"/>
      <c r="D59" s="3"/>
      <c r="E59" s="3"/>
      <c r="F59" s="3"/>
      <c r="G59" s="3" t="str">
        <f>IF(項目一覧!$C$16=0,"",項目一覧!$C$16)</f>
        <v/>
      </c>
      <c r="H59" s="3"/>
      <c r="J59" s="3"/>
      <c r="K59" s="3"/>
      <c r="L59" s="3"/>
      <c r="M59" s="3"/>
      <c r="N59" s="3"/>
      <c r="O59" s="3"/>
      <c r="P59" s="3"/>
      <c r="Q59" s="3"/>
      <c r="R59" s="3"/>
      <c r="S59" s="3"/>
      <c r="T59" s="3"/>
      <c r="U59" s="3"/>
      <c r="V59" s="3"/>
      <c r="W59" s="3"/>
      <c r="X59" s="3"/>
      <c r="Y59" s="3"/>
      <c r="Z59" s="3"/>
      <c r="AA59" s="3"/>
    </row>
    <row r="60" spans="1:27" ht="15.75" customHeight="1">
      <c r="A60" s="6"/>
      <c r="B60" s="3" t="s">
        <v>410</v>
      </c>
      <c r="C60" s="3"/>
      <c r="D60" s="3"/>
      <c r="E60" s="3"/>
      <c r="F60" s="3"/>
      <c r="G60" s="3" t="str">
        <f>IF(項目一覧!$C$17=0,"",項目一覧!$C$17)</f>
        <v/>
      </c>
      <c r="H60" s="3"/>
      <c r="J60" s="3"/>
      <c r="K60" s="3"/>
      <c r="L60" s="3"/>
      <c r="M60" s="3"/>
      <c r="N60" s="3"/>
      <c r="O60" s="3"/>
      <c r="P60" s="3"/>
      <c r="Q60" s="3"/>
      <c r="R60" s="3"/>
      <c r="S60" s="3"/>
      <c r="T60" s="3"/>
      <c r="U60" s="3"/>
      <c r="V60" s="3"/>
      <c r="W60" s="3"/>
      <c r="X60" s="3"/>
      <c r="Y60" s="3"/>
      <c r="Z60" s="3"/>
      <c r="AA60" s="3"/>
    </row>
    <row r="61" spans="1:27" ht="15.75" customHeight="1">
      <c r="A61" s="6"/>
      <c r="B61" s="3" t="s">
        <v>409</v>
      </c>
      <c r="C61" s="3"/>
      <c r="D61" s="3"/>
      <c r="E61" s="3"/>
      <c r="F61" s="3"/>
      <c r="G61" s="3" t="str">
        <f>IF(項目一覧!$C$18=0,"",項目一覧!$C$18)</f>
        <v/>
      </c>
      <c r="H61" s="3"/>
      <c r="J61" s="3"/>
      <c r="K61" s="3"/>
      <c r="L61" s="3"/>
      <c r="M61" s="3"/>
      <c r="N61" s="3"/>
      <c r="O61" s="3"/>
      <c r="P61" s="3"/>
      <c r="Q61" s="3"/>
      <c r="R61" s="3"/>
      <c r="S61" s="3"/>
      <c r="T61" s="3"/>
      <c r="U61" s="3"/>
      <c r="V61" s="3"/>
      <c r="W61" s="3"/>
      <c r="X61" s="3"/>
      <c r="Y61" s="3"/>
      <c r="Z61" s="3"/>
      <c r="AA61" s="3"/>
    </row>
    <row r="62" spans="1:27" ht="15.75" customHeight="1">
      <c r="A62" s="32"/>
      <c r="B62" s="15" t="s">
        <v>408</v>
      </c>
      <c r="C62" s="15"/>
      <c r="D62" s="15"/>
      <c r="E62" s="15"/>
      <c r="F62" s="15"/>
      <c r="G62" s="15" t="str">
        <f>IF(項目一覧!$C$19=0,"",項目一覧!$C$19)</f>
        <v/>
      </c>
      <c r="H62" s="15"/>
      <c r="I62" s="28"/>
      <c r="J62" s="15"/>
      <c r="K62" s="15"/>
      <c r="L62" s="15"/>
      <c r="M62" s="15"/>
      <c r="N62" s="15"/>
      <c r="O62" s="15"/>
      <c r="P62" s="15"/>
      <c r="Q62" s="15"/>
      <c r="R62" s="15"/>
      <c r="S62" s="15"/>
      <c r="T62" s="15"/>
      <c r="U62" s="15"/>
      <c r="V62" s="15"/>
      <c r="W62" s="15"/>
      <c r="X62" s="15"/>
      <c r="Y62" s="15"/>
      <c r="Z62" s="15"/>
      <c r="AA62" s="15"/>
    </row>
    <row r="63" spans="1:27" ht="15.75" customHeight="1">
      <c r="A63" s="6" t="s">
        <v>327</v>
      </c>
      <c r="B63" s="3" t="s">
        <v>432</v>
      </c>
      <c r="C63" s="3"/>
      <c r="D63" s="3"/>
      <c r="E63" s="3"/>
      <c r="F63" s="3"/>
      <c r="G63" s="3"/>
      <c r="H63" s="3"/>
      <c r="J63" s="3"/>
      <c r="K63" s="3"/>
      <c r="L63" s="3"/>
      <c r="M63" s="3"/>
      <c r="N63" s="3"/>
      <c r="O63" s="3"/>
      <c r="P63" s="3"/>
      <c r="Q63" s="3"/>
      <c r="R63" s="3"/>
      <c r="S63" s="3"/>
      <c r="T63" s="3"/>
      <c r="U63" s="3"/>
      <c r="V63" s="3"/>
      <c r="W63" s="3"/>
      <c r="X63" s="3"/>
      <c r="Y63" s="3"/>
      <c r="Z63" s="3"/>
      <c r="AA63" s="3"/>
    </row>
    <row r="64" spans="1:27" ht="18" customHeight="1">
      <c r="A64" s="6"/>
      <c r="B64" s="3" t="s">
        <v>431</v>
      </c>
      <c r="C64" s="3"/>
      <c r="D64" s="3"/>
      <c r="E64" s="3"/>
      <c r="F64" s="3"/>
      <c r="G64" s="3"/>
      <c r="H64" s="3"/>
      <c r="I64" s="3"/>
      <c r="J64" s="3"/>
      <c r="K64" s="3"/>
      <c r="L64" s="3"/>
      <c r="M64" s="3"/>
      <c r="N64" s="3"/>
      <c r="O64" s="3"/>
      <c r="P64" s="3"/>
      <c r="Q64" s="3"/>
      <c r="R64" s="3"/>
      <c r="S64" s="3"/>
      <c r="T64" s="3"/>
      <c r="U64" s="3"/>
      <c r="V64" s="3"/>
      <c r="W64" s="3"/>
      <c r="X64" s="3"/>
      <c r="Y64" s="3"/>
      <c r="Z64" s="3"/>
      <c r="AA64" s="3"/>
    </row>
    <row r="65" spans="1:28" ht="15.75" customHeight="1">
      <c r="A65" s="6"/>
      <c r="B65" s="3" t="s">
        <v>413</v>
      </c>
      <c r="C65" s="3"/>
      <c r="D65" s="3"/>
      <c r="E65" s="3"/>
      <c r="F65" s="3"/>
      <c r="G65" s="46" t="str">
        <f>IF(項目一覧!$C$22=0,"","("&amp;項目一覧!$C$22&amp;") 建築士  （"&amp;項目一覧!$C$23&amp;"）登録　第　 "&amp;項目一覧!$C$24&amp;"　号")</f>
        <v>() 建築士  （）登録　第　 　号</v>
      </c>
      <c r="H65" s="3"/>
      <c r="J65" s="3"/>
      <c r="K65" s="3"/>
      <c r="L65" s="3"/>
      <c r="M65" s="3"/>
      <c r="N65" s="3"/>
      <c r="O65" s="3"/>
      <c r="P65" s="3"/>
      <c r="Q65" s="3"/>
      <c r="R65" s="3"/>
      <c r="S65" s="3"/>
      <c r="T65" s="3"/>
      <c r="U65" s="3"/>
      <c r="V65" s="3"/>
      <c r="W65" s="3"/>
      <c r="X65" s="3"/>
      <c r="Y65" s="3"/>
      <c r="Z65" s="3"/>
      <c r="AA65" s="3"/>
    </row>
    <row r="66" spans="1:28" ht="15.75" customHeight="1">
      <c r="A66" s="6"/>
      <c r="B66" s="3" t="s">
        <v>412</v>
      </c>
      <c r="C66" s="3"/>
      <c r="D66" s="3"/>
      <c r="E66" s="3"/>
      <c r="F66" s="3"/>
      <c r="G66" s="3" t="str">
        <f>IF(項目一覧!$C$25=0,"",項目一覧!$C$25)</f>
        <v/>
      </c>
      <c r="H66" s="3"/>
      <c r="J66" s="3"/>
      <c r="K66" s="3"/>
      <c r="L66" s="3"/>
      <c r="M66" s="3"/>
      <c r="N66" s="3"/>
      <c r="O66" s="3"/>
      <c r="P66" s="3"/>
      <c r="Q66" s="3"/>
      <c r="R66" s="3"/>
      <c r="S66" s="3"/>
      <c r="T66" s="3"/>
      <c r="U66" s="3"/>
      <c r="V66" s="3"/>
      <c r="W66" s="3"/>
      <c r="X66" s="3"/>
      <c r="Y66" s="3"/>
      <c r="Z66" s="3"/>
      <c r="AA66" s="3"/>
    </row>
    <row r="67" spans="1:28" ht="15.75" customHeight="1">
      <c r="A67" s="7"/>
      <c r="B67" s="3" t="s">
        <v>411</v>
      </c>
      <c r="C67" s="3"/>
      <c r="D67" s="3"/>
      <c r="E67" s="3"/>
      <c r="F67" s="3"/>
      <c r="G67" s="187" t="str">
        <f>IF(項目一覧!$C$27=0,"","("&amp;項目一覧!$C$27&amp;") 建築士事務所  （"&amp;項目一覧!$C$28&amp;"）知事登録　第　 "&amp;項目一覧!$C$29&amp;"　号")</f>
        <v>() 建築士事務所  （）知事登録　第　 　号</v>
      </c>
      <c r="H67" s="3"/>
    </row>
    <row r="68" spans="1:28" ht="15.75" customHeight="1">
      <c r="A68" s="7"/>
      <c r="B68" s="3"/>
      <c r="C68" s="3"/>
      <c r="D68" s="3"/>
      <c r="E68" s="3"/>
      <c r="F68" s="3"/>
      <c r="G68" s="3" t="str">
        <f>IF(項目一覧!$C$30=0,"",項目一覧!$C$30)</f>
        <v/>
      </c>
      <c r="H68" s="3"/>
      <c r="J68" s="3"/>
      <c r="K68" s="3"/>
      <c r="L68" s="3"/>
      <c r="M68" s="3"/>
      <c r="N68" s="3"/>
      <c r="O68" s="3"/>
      <c r="P68" s="3"/>
      <c r="Q68" s="3"/>
      <c r="R68" s="3"/>
      <c r="S68" s="3"/>
      <c r="T68" s="3"/>
      <c r="U68" s="3"/>
      <c r="V68" s="3"/>
      <c r="W68" s="3"/>
      <c r="X68" s="3"/>
      <c r="Y68" s="3"/>
      <c r="Z68" s="3"/>
      <c r="AA68" s="3"/>
    </row>
    <row r="69" spans="1:28" ht="15.75" customHeight="1">
      <c r="A69" s="7"/>
      <c r="B69" s="3" t="s">
        <v>410</v>
      </c>
      <c r="C69" s="3"/>
      <c r="D69" s="3"/>
      <c r="E69" s="3"/>
      <c r="F69" s="3"/>
      <c r="G69" s="3" t="str">
        <f>IF(項目一覧!$C$31=0,"",項目一覧!$C$31)</f>
        <v/>
      </c>
      <c r="H69" s="3"/>
      <c r="J69" s="3"/>
      <c r="K69" s="3"/>
      <c r="L69" s="3"/>
      <c r="M69" s="3"/>
      <c r="N69" s="3"/>
      <c r="O69" s="3"/>
      <c r="P69" s="3"/>
      <c r="Q69" s="3"/>
      <c r="R69" s="3"/>
      <c r="S69" s="3"/>
      <c r="T69" s="3"/>
      <c r="U69" s="3"/>
      <c r="V69" s="3"/>
      <c r="W69" s="3"/>
      <c r="X69" s="3"/>
      <c r="Y69" s="3"/>
      <c r="Z69" s="3"/>
      <c r="AA69" s="3"/>
    </row>
    <row r="70" spans="1:28" ht="15.75" customHeight="1">
      <c r="A70" s="7"/>
      <c r="B70" s="3" t="s">
        <v>409</v>
      </c>
      <c r="C70" s="3"/>
      <c r="D70" s="3"/>
      <c r="E70" s="3"/>
      <c r="F70" s="3"/>
      <c r="G70" s="3" t="str">
        <f>IF(項目一覧!$C$32=0,"",項目一覧!$C$32)</f>
        <v/>
      </c>
      <c r="H70" s="3"/>
      <c r="J70" s="3"/>
      <c r="K70" s="3"/>
      <c r="L70" s="3"/>
      <c r="M70" s="3"/>
      <c r="N70" s="3"/>
      <c r="O70" s="3"/>
      <c r="P70" s="3"/>
      <c r="Q70" s="3"/>
      <c r="R70" s="3"/>
      <c r="S70" s="3"/>
      <c r="T70" s="3"/>
      <c r="U70" s="3"/>
      <c r="V70" s="3"/>
      <c r="W70" s="3"/>
      <c r="X70" s="3"/>
      <c r="Y70" s="3"/>
      <c r="Z70" s="3"/>
      <c r="AA70" s="3"/>
    </row>
    <row r="71" spans="1:28" ht="15.75" customHeight="1">
      <c r="A71" s="7"/>
      <c r="B71" s="3" t="s">
        <v>408</v>
      </c>
      <c r="C71" s="3"/>
      <c r="D71" s="3"/>
      <c r="E71" s="3"/>
      <c r="F71" s="3"/>
      <c r="G71" s="3" t="str">
        <f>IF(項目一覧!$C$33=0,"",項目一覧!$C$33)</f>
        <v/>
      </c>
      <c r="H71" s="3"/>
      <c r="J71" s="3"/>
      <c r="K71" s="3"/>
      <c r="L71" s="3"/>
      <c r="M71" s="3"/>
      <c r="N71" s="3"/>
      <c r="O71" s="3"/>
      <c r="P71" s="3"/>
      <c r="Q71" s="3"/>
      <c r="R71" s="3"/>
      <c r="S71" s="3"/>
      <c r="T71" s="3"/>
      <c r="U71" s="3"/>
      <c r="V71" s="3"/>
      <c r="W71" s="3"/>
      <c r="X71" s="3"/>
      <c r="Y71" s="3"/>
      <c r="Z71" s="3"/>
      <c r="AA71" s="3"/>
    </row>
    <row r="72" spans="1:28" ht="18" customHeight="1">
      <c r="A72" s="7"/>
      <c r="B72" s="34" t="s">
        <v>743</v>
      </c>
      <c r="C72" s="3"/>
      <c r="D72" s="3"/>
      <c r="E72" s="3"/>
      <c r="F72" s="3"/>
      <c r="G72" s="1491" t="str">
        <f>IF(項目一覧!$C$35=0,"",項目一覧!$C$35)</f>
        <v/>
      </c>
      <c r="H72" s="1491"/>
      <c r="I72" s="1491"/>
      <c r="J72" s="1491"/>
      <c r="K72" s="1491"/>
      <c r="L72" s="1491"/>
      <c r="M72" s="1491"/>
      <c r="N72" s="1491"/>
      <c r="O72" s="1491"/>
      <c r="P72" s="1491"/>
      <c r="Q72" s="1491"/>
      <c r="R72" s="1491"/>
      <c r="S72" s="1491"/>
      <c r="T72" s="1491"/>
      <c r="U72" s="1491"/>
      <c r="V72" s="1491"/>
      <c r="W72" s="1491"/>
      <c r="X72" s="1491"/>
      <c r="Y72" s="1491"/>
      <c r="Z72" s="1491"/>
      <c r="AA72" s="1491"/>
      <c r="AB72" s="1491"/>
    </row>
    <row r="73" spans="1:28" ht="8.25" customHeight="1">
      <c r="A73" s="7"/>
      <c r="B73" s="3"/>
      <c r="C73" s="3"/>
      <c r="D73" s="3"/>
      <c r="E73" s="3"/>
      <c r="F73" s="3"/>
      <c r="G73" s="1491"/>
      <c r="H73" s="1491"/>
      <c r="I73" s="1491"/>
      <c r="J73" s="1491"/>
      <c r="K73" s="1491"/>
      <c r="L73" s="1491"/>
      <c r="M73" s="1491"/>
      <c r="N73" s="1491"/>
      <c r="O73" s="1491"/>
      <c r="P73" s="1491"/>
      <c r="Q73" s="1491"/>
      <c r="R73" s="1491"/>
      <c r="S73" s="1491"/>
      <c r="T73" s="1491"/>
      <c r="U73" s="1491"/>
      <c r="V73" s="1491"/>
      <c r="W73" s="1491"/>
      <c r="X73" s="1491"/>
      <c r="Y73" s="1491"/>
      <c r="Z73" s="1491"/>
      <c r="AA73" s="1491"/>
      <c r="AB73" s="1491"/>
    </row>
    <row r="74" spans="1:28" ht="15" customHeight="1">
      <c r="A74" s="6"/>
      <c r="B74" s="3" t="s">
        <v>430</v>
      </c>
      <c r="C74" s="3"/>
      <c r="D74" s="3"/>
      <c r="E74" s="3"/>
      <c r="F74" s="3"/>
      <c r="G74" s="3"/>
      <c r="H74" s="3"/>
      <c r="I74" s="3"/>
      <c r="J74" s="3"/>
      <c r="K74" s="3"/>
      <c r="L74" s="3"/>
      <c r="M74" s="3"/>
      <c r="N74" s="3"/>
      <c r="O74" s="3"/>
      <c r="P74" s="3"/>
      <c r="Q74" s="3"/>
      <c r="R74" s="3"/>
      <c r="S74" s="3"/>
      <c r="T74" s="3"/>
      <c r="U74" s="3"/>
      <c r="V74" s="3"/>
      <c r="W74" s="3"/>
      <c r="X74" s="3"/>
      <c r="Y74" s="3"/>
      <c r="Z74" s="3"/>
      <c r="AA74" s="3"/>
    </row>
    <row r="75" spans="1:28" ht="18" customHeight="1">
      <c r="A75" s="6"/>
      <c r="B75" s="3" t="s">
        <v>413</v>
      </c>
      <c r="C75" s="3"/>
      <c r="D75" s="3"/>
      <c r="E75" s="3"/>
      <c r="F75" s="3"/>
      <c r="G75" s="46" t="str">
        <f>IF(項目一覧!$C$189=0,"","("&amp;項目一覧!$C$189&amp;") 建築士  （"&amp;項目一覧!$C$190&amp;"）登録　第　 "&amp;項目一覧!$C$191&amp;"　号")</f>
        <v>() 建築士  （）登録　第　 　号</v>
      </c>
      <c r="J75" s="3"/>
      <c r="K75" s="3"/>
      <c r="L75" s="3"/>
      <c r="M75" s="3"/>
      <c r="N75" s="3"/>
      <c r="O75" s="3"/>
      <c r="P75" s="3"/>
      <c r="Q75" s="3"/>
      <c r="R75" s="3"/>
      <c r="S75" s="3"/>
      <c r="T75" s="3"/>
      <c r="U75" s="3"/>
      <c r="V75" s="3"/>
      <c r="W75" s="3"/>
      <c r="X75" s="3"/>
      <c r="Y75" s="3"/>
      <c r="Z75" s="3"/>
      <c r="AA75" s="3"/>
    </row>
    <row r="76" spans="1:28" ht="18" customHeight="1">
      <c r="A76" s="6"/>
      <c r="B76" s="3" t="s">
        <v>412</v>
      </c>
      <c r="C76" s="3"/>
      <c r="D76" s="3"/>
      <c r="E76" s="3"/>
      <c r="F76" s="3"/>
      <c r="G76" s="3" t="str">
        <f>IF(項目一覧!$C$192=0,"",項目一覧!$C$192)</f>
        <v/>
      </c>
      <c r="J76" s="3"/>
      <c r="K76" s="3"/>
      <c r="L76" s="3"/>
      <c r="M76" s="3"/>
      <c r="N76" s="3"/>
      <c r="O76" s="3"/>
      <c r="P76" s="3"/>
      <c r="Q76" s="3"/>
      <c r="R76" s="3"/>
      <c r="S76" s="3"/>
      <c r="T76" s="3"/>
      <c r="U76" s="3"/>
      <c r="V76" s="3"/>
      <c r="W76" s="3"/>
      <c r="X76" s="3"/>
      <c r="Y76" s="3"/>
      <c r="Z76" s="3"/>
      <c r="AA76" s="3"/>
    </row>
    <row r="77" spans="1:28" ht="18" customHeight="1">
      <c r="A77" s="7"/>
      <c r="B77" s="3" t="s">
        <v>411</v>
      </c>
      <c r="C77" s="3"/>
      <c r="D77" s="3"/>
      <c r="E77" s="3"/>
      <c r="F77" s="3"/>
      <c r="G77" s="3" t="str">
        <f>IF(項目一覧!$C$194=0,"","("&amp;項目一覧!$C$194&amp;") 建築士事務所  （"&amp;項目一覧!$C$195&amp;"）知事登録　第　 "&amp;項目一覧!$C$196&amp;"　号")</f>
        <v>() 建築士事務所  （）知事登録　第　 　号</v>
      </c>
      <c r="H77" s="187"/>
    </row>
    <row r="78" spans="1:28" ht="18" customHeight="1">
      <c r="A78" s="7"/>
      <c r="B78" s="3"/>
      <c r="C78" s="3"/>
      <c r="D78" s="3"/>
      <c r="E78" s="3"/>
      <c r="F78" s="3"/>
      <c r="G78" s="3" t="str">
        <f>IF(項目一覧!$C$197=0,"",項目一覧!$C$197)</f>
        <v/>
      </c>
      <c r="J78" s="3"/>
      <c r="K78" s="3"/>
      <c r="L78" s="3"/>
      <c r="M78" s="3"/>
      <c r="N78" s="3"/>
      <c r="O78" s="3"/>
      <c r="P78" s="3"/>
      <c r="Q78" s="3"/>
      <c r="R78" s="3"/>
      <c r="S78" s="3"/>
      <c r="T78" s="3"/>
      <c r="U78" s="3"/>
      <c r="V78" s="3"/>
      <c r="W78" s="3"/>
      <c r="X78" s="3"/>
      <c r="Y78" s="3"/>
      <c r="Z78" s="3"/>
      <c r="AA78" s="3"/>
    </row>
    <row r="79" spans="1:28" ht="18" customHeight="1">
      <c r="A79" s="7"/>
      <c r="B79" s="3" t="s">
        <v>410</v>
      </c>
      <c r="C79" s="3"/>
      <c r="D79" s="3"/>
      <c r="E79" s="3"/>
      <c r="F79" s="3"/>
      <c r="G79" s="3" t="str">
        <f>IF(項目一覧!$C$198=0,"",項目一覧!$C$198)</f>
        <v/>
      </c>
      <c r="J79" s="3"/>
      <c r="K79" s="3"/>
      <c r="L79" s="3"/>
      <c r="M79" s="3"/>
      <c r="N79" s="3"/>
      <c r="O79" s="3"/>
      <c r="P79" s="3"/>
      <c r="Q79" s="3"/>
      <c r="R79" s="3"/>
      <c r="S79" s="3"/>
      <c r="T79" s="3"/>
      <c r="U79" s="3"/>
      <c r="V79" s="3"/>
      <c r="W79" s="3"/>
      <c r="X79" s="3"/>
      <c r="Y79" s="3"/>
      <c r="Z79" s="3"/>
      <c r="AA79" s="3"/>
    </row>
    <row r="80" spans="1:28" ht="18" customHeight="1">
      <c r="A80" s="7"/>
      <c r="B80" s="3" t="s">
        <v>409</v>
      </c>
      <c r="C80" s="3"/>
      <c r="D80" s="3"/>
      <c r="E80" s="3"/>
      <c r="F80" s="3"/>
      <c r="G80" s="1797" t="str">
        <f>IF(項目一覧!$C$199=0,"",項目一覧!$C$199)</f>
        <v/>
      </c>
      <c r="H80" s="1798"/>
      <c r="I80" s="1798"/>
      <c r="J80" s="1798"/>
      <c r="K80" s="1798"/>
      <c r="L80" s="1798"/>
      <c r="M80" s="1798"/>
      <c r="N80" s="1798"/>
      <c r="O80" s="1798"/>
      <c r="P80" s="1798"/>
      <c r="Q80" s="1798"/>
      <c r="R80" s="1798"/>
      <c r="S80" s="1798"/>
      <c r="T80" s="1798"/>
      <c r="U80" s="1798"/>
      <c r="V80" s="1798"/>
      <c r="W80" s="1798"/>
      <c r="X80" s="1798"/>
      <c r="Y80" s="1798"/>
      <c r="Z80" s="1798"/>
      <c r="AA80" s="1798"/>
      <c r="AB80" s="1798"/>
    </row>
    <row r="81" spans="1:28" ht="18" customHeight="1">
      <c r="A81" s="7"/>
      <c r="B81" s="3" t="s">
        <v>408</v>
      </c>
      <c r="C81" s="3"/>
      <c r="D81" s="3"/>
      <c r="E81" s="3"/>
      <c r="F81" s="3"/>
      <c r="G81" s="3" t="str">
        <f>IF(項目一覧!$C$200=0,"",項目一覧!$C$200)</f>
        <v/>
      </c>
      <c r="J81" s="3"/>
      <c r="K81" s="3"/>
      <c r="L81" s="3"/>
      <c r="M81" s="3"/>
      <c r="N81" s="3"/>
      <c r="O81" s="3"/>
      <c r="P81" s="3"/>
      <c r="Q81" s="3"/>
      <c r="R81" s="3"/>
      <c r="S81" s="3"/>
      <c r="T81" s="3"/>
      <c r="U81" s="3"/>
      <c r="V81" s="3"/>
      <c r="W81" s="3"/>
      <c r="X81" s="3"/>
      <c r="Y81" s="3"/>
      <c r="Z81" s="3"/>
      <c r="AA81" s="3"/>
    </row>
    <row r="82" spans="1:28" ht="18" customHeight="1">
      <c r="A82" s="7"/>
      <c r="B82" s="34" t="s">
        <v>743</v>
      </c>
      <c r="C82" s="3"/>
      <c r="D82" s="3"/>
      <c r="E82" s="3"/>
      <c r="F82" s="3"/>
      <c r="G82" s="1491" t="str">
        <f>IF(項目一覧!$C$202=0,"",項目一覧!$C$202)</f>
        <v/>
      </c>
      <c r="H82" s="1491"/>
      <c r="I82" s="1491"/>
      <c r="J82" s="1491"/>
      <c r="K82" s="1491"/>
      <c r="L82" s="1491"/>
      <c r="M82" s="1491"/>
      <c r="N82" s="1491"/>
      <c r="O82" s="1491"/>
      <c r="P82" s="1491"/>
      <c r="Q82" s="1491"/>
      <c r="R82" s="1491"/>
      <c r="S82" s="1491"/>
      <c r="T82" s="1491"/>
      <c r="U82" s="1491"/>
      <c r="V82" s="1491"/>
      <c r="W82" s="1491"/>
      <c r="X82" s="1491"/>
      <c r="Y82" s="1491"/>
      <c r="Z82" s="1491"/>
      <c r="AA82" s="1491"/>
      <c r="AB82" s="1491"/>
    </row>
    <row r="83" spans="1:28" ht="9" customHeight="1">
      <c r="A83" s="6"/>
      <c r="B83" s="3"/>
      <c r="C83" s="3"/>
      <c r="D83" s="3"/>
      <c r="E83" s="3"/>
      <c r="F83" s="3"/>
      <c r="G83" s="1491"/>
      <c r="H83" s="1491"/>
      <c r="I83" s="1491"/>
      <c r="J83" s="1491"/>
      <c r="K83" s="1491"/>
      <c r="L83" s="1491"/>
      <c r="M83" s="1491"/>
      <c r="N83" s="1491"/>
      <c r="O83" s="1491"/>
      <c r="P83" s="1491"/>
      <c r="Q83" s="1491"/>
      <c r="R83" s="1491"/>
      <c r="S83" s="1491"/>
      <c r="T83" s="1491"/>
      <c r="U83" s="1491"/>
      <c r="V83" s="1491"/>
      <c r="W83" s="1491"/>
      <c r="X83" s="1491"/>
      <c r="Y83" s="1491"/>
      <c r="Z83" s="1491"/>
      <c r="AA83" s="1491"/>
      <c r="AB83" s="1491"/>
    </row>
    <row r="84" spans="1:28" ht="18" customHeight="1">
      <c r="A84" s="6"/>
      <c r="B84" s="3" t="s">
        <v>413</v>
      </c>
      <c r="C84" s="3"/>
      <c r="D84" s="3"/>
      <c r="E84" s="3"/>
      <c r="F84" s="3"/>
      <c r="G84" s="46" t="str">
        <f>IF(項目一覧!$C$203=0,"","("&amp;項目一覧!$C$203&amp;") 建築士  （"&amp;項目一覧!$C$204&amp;"）登録　第　 "&amp;項目一覧!$C$205&amp;"　号")</f>
        <v>() 建築士  （）登録　第　 　号</v>
      </c>
      <c r="J84" s="3"/>
      <c r="K84" s="3"/>
      <c r="L84" s="3"/>
      <c r="M84" s="3"/>
      <c r="N84" s="3"/>
      <c r="O84" s="3"/>
      <c r="P84" s="3"/>
      <c r="Q84" s="3"/>
      <c r="R84" s="3"/>
      <c r="S84" s="3"/>
      <c r="T84" s="3"/>
      <c r="U84" s="3"/>
      <c r="V84" s="3"/>
      <c r="W84" s="3"/>
      <c r="X84" s="3"/>
      <c r="Y84" s="3"/>
      <c r="Z84" s="3"/>
      <c r="AA84" s="3"/>
    </row>
    <row r="85" spans="1:28" ht="18" customHeight="1">
      <c r="A85" s="6"/>
      <c r="B85" s="3" t="s">
        <v>412</v>
      </c>
      <c r="C85" s="3"/>
      <c r="D85" s="3"/>
      <c r="E85" s="3"/>
      <c r="F85" s="3"/>
      <c r="G85" s="3" t="str">
        <f>IF(項目一覧!$C$206=0,"",項目一覧!$C$206)</f>
        <v/>
      </c>
      <c r="J85" s="3"/>
      <c r="K85" s="3"/>
      <c r="L85" s="3"/>
      <c r="M85" s="3"/>
      <c r="N85" s="3"/>
      <c r="O85" s="3"/>
      <c r="P85" s="3"/>
      <c r="Q85" s="3"/>
      <c r="R85" s="3"/>
      <c r="S85" s="3"/>
      <c r="T85" s="3"/>
      <c r="U85" s="3"/>
      <c r="V85" s="3"/>
      <c r="W85" s="3"/>
      <c r="X85" s="3"/>
      <c r="Y85" s="3"/>
      <c r="Z85" s="3"/>
      <c r="AA85" s="3"/>
    </row>
    <row r="86" spans="1:28" ht="18" customHeight="1">
      <c r="A86" s="7"/>
      <c r="B86" s="3" t="s">
        <v>411</v>
      </c>
      <c r="C86" s="3"/>
      <c r="D86" s="3"/>
      <c r="E86" s="3"/>
      <c r="F86" s="3"/>
      <c r="G86" s="187" t="str">
        <f>IF(項目一覧!$C$208=0,"","("&amp;項目一覧!$C$208&amp;") 建築士事務所  （"&amp;項目一覧!$C$209&amp;"）知事登録　第　 "&amp;項目一覧!$C$210&amp;"　号")</f>
        <v>() 建築士事務所  （）知事登録　第　 　号</v>
      </c>
    </row>
    <row r="87" spans="1:28" ht="18" customHeight="1">
      <c r="A87" s="7"/>
      <c r="B87" s="3"/>
      <c r="C87" s="3"/>
      <c r="D87" s="3"/>
      <c r="E87" s="3"/>
      <c r="F87" s="3"/>
      <c r="G87" s="3" t="str">
        <f>IF(項目一覧!$C$211=0,"",項目一覧!$C$211)</f>
        <v/>
      </c>
      <c r="J87" s="3"/>
      <c r="K87" s="3"/>
      <c r="L87" s="3"/>
      <c r="M87" s="3"/>
      <c r="N87" s="3"/>
      <c r="O87" s="3"/>
      <c r="P87" s="3"/>
      <c r="Q87" s="3"/>
      <c r="R87" s="3"/>
      <c r="S87" s="3"/>
      <c r="T87" s="3"/>
      <c r="U87" s="3"/>
      <c r="V87" s="3"/>
      <c r="W87" s="3"/>
      <c r="X87" s="3"/>
      <c r="Y87" s="3"/>
      <c r="Z87" s="3"/>
      <c r="AA87" s="3"/>
    </row>
    <row r="88" spans="1:28" ht="18" customHeight="1">
      <c r="A88" s="7"/>
      <c r="B88" s="3" t="s">
        <v>410</v>
      </c>
      <c r="C88" s="3"/>
      <c r="D88" s="3"/>
      <c r="E88" s="3"/>
      <c r="F88" s="3"/>
      <c r="G88" s="3" t="str">
        <f>IF(項目一覧!$C$212=0,"",項目一覧!$C$212)</f>
        <v/>
      </c>
      <c r="J88" s="3"/>
      <c r="K88" s="3"/>
      <c r="L88" s="3"/>
      <c r="M88" s="3"/>
      <c r="N88" s="3"/>
      <c r="O88" s="3"/>
      <c r="P88" s="3"/>
      <c r="Q88" s="3"/>
      <c r="R88" s="3"/>
      <c r="S88" s="3"/>
      <c r="T88" s="3"/>
      <c r="U88" s="3"/>
      <c r="V88" s="3"/>
      <c r="W88" s="3"/>
      <c r="X88" s="3"/>
      <c r="Y88" s="3"/>
      <c r="Z88" s="3"/>
      <c r="AA88" s="3"/>
    </row>
    <row r="89" spans="1:28" ht="18" customHeight="1">
      <c r="A89" s="7"/>
      <c r="B89" s="3" t="s">
        <v>409</v>
      </c>
      <c r="C89" s="3"/>
      <c r="D89" s="3"/>
      <c r="E89" s="3"/>
      <c r="F89" s="3"/>
      <c r="G89" s="1797" t="str">
        <f>IF(項目一覧!$C$213=0,"",項目一覧!$C$213)</f>
        <v/>
      </c>
      <c r="H89" s="1798"/>
      <c r="I89" s="1798"/>
      <c r="J89" s="1798"/>
      <c r="K89" s="1798"/>
      <c r="L89" s="1798"/>
      <c r="M89" s="1798"/>
      <c r="N89" s="1798"/>
      <c r="O89" s="1798"/>
      <c r="P89" s="1798"/>
      <c r="Q89" s="1798"/>
      <c r="R89" s="1798"/>
      <c r="S89" s="1798"/>
      <c r="T89" s="1798"/>
      <c r="U89" s="1798"/>
      <c r="V89" s="1798"/>
      <c r="W89" s="1798"/>
      <c r="X89" s="1798"/>
      <c r="Y89" s="1798"/>
      <c r="Z89" s="1798"/>
      <c r="AA89" s="1798"/>
      <c r="AB89" s="1798"/>
    </row>
    <row r="90" spans="1:28" ht="18" customHeight="1">
      <c r="A90" s="7"/>
      <c r="B90" s="3" t="s">
        <v>408</v>
      </c>
      <c r="C90" s="3"/>
      <c r="D90" s="3"/>
      <c r="E90" s="3"/>
      <c r="F90" s="3"/>
      <c r="G90" s="3" t="str">
        <f>IF(項目一覧!$C$214=0,"",項目一覧!$C$214)</f>
        <v/>
      </c>
      <c r="J90" s="3"/>
      <c r="K90" s="3"/>
      <c r="L90" s="3"/>
      <c r="M90" s="3"/>
      <c r="N90" s="3"/>
      <c r="O90" s="3"/>
      <c r="P90" s="3"/>
      <c r="Q90" s="3"/>
      <c r="R90" s="3"/>
      <c r="S90" s="3"/>
      <c r="T90" s="3"/>
      <c r="U90" s="3"/>
      <c r="V90" s="3"/>
      <c r="W90" s="3"/>
      <c r="X90" s="3"/>
      <c r="Y90" s="3"/>
      <c r="Z90" s="3"/>
      <c r="AA90" s="3"/>
    </row>
    <row r="91" spans="1:28" ht="18" customHeight="1">
      <c r="A91" s="7"/>
      <c r="B91" s="34" t="s">
        <v>743</v>
      </c>
      <c r="C91" s="3"/>
      <c r="D91" s="3"/>
      <c r="E91" s="3"/>
      <c r="F91" s="3"/>
      <c r="G91" s="1491" t="str">
        <f>IF(項目一覧!$C$216=0,"",項目一覧!$C$216)</f>
        <v/>
      </c>
      <c r="H91" s="1491"/>
      <c r="I91" s="1491"/>
      <c r="J91" s="1491"/>
      <c r="K91" s="1491"/>
      <c r="L91" s="1491"/>
      <c r="M91" s="1491"/>
      <c r="N91" s="1491"/>
      <c r="O91" s="1491"/>
      <c r="P91" s="1491"/>
      <c r="Q91" s="1491"/>
      <c r="R91" s="1491"/>
      <c r="S91" s="1491"/>
      <c r="T91" s="1491"/>
      <c r="U91" s="1491"/>
      <c r="V91" s="1491"/>
      <c r="W91" s="1491"/>
      <c r="X91" s="1491"/>
      <c r="Y91" s="1491"/>
      <c r="Z91" s="1491"/>
      <c r="AA91" s="1491"/>
      <c r="AB91" s="1491"/>
    </row>
    <row r="92" spans="1:28" ht="8.25" customHeight="1">
      <c r="A92" s="6"/>
      <c r="B92" s="3"/>
      <c r="C92" s="3"/>
      <c r="D92" s="3"/>
      <c r="E92" s="3"/>
      <c r="F92" s="3"/>
      <c r="G92" s="1491"/>
      <c r="H92" s="1491"/>
      <c r="I92" s="1491"/>
      <c r="J92" s="1491"/>
      <c r="K92" s="1491"/>
      <c r="L92" s="1491"/>
      <c r="M92" s="1491"/>
      <c r="N92" s="1491"/>
      <c r="O92" s="1491"/>
      <c r="P92" s="1491"/>
      <c r="Q92" s="1491"/>
      <c r="R92" s="1491"/>
      <c r="S92" s="1491"/>
      <c r="T92" s="1491"/>
      <c r="U92" s="1491"/>
      <c r="V92" s="1491"/>
      <c r="W92" s="1491"/>
      <c r="X92" s="1491"/>
      <c r="Y92" s="1491"/>
      <c r="Z92" s="1491"/>
      <c r="AA92" s="1491"/>
      <c r="AB92" s="1491"/>
    </row>
    <row r="93" spans="1:28" ht="18" customHeight="1">
      <c r="A93" s="6"/>
      <c r="B93" s="3" t="s">
        <v>413</v>
      </c>
      <c r="C93" s="3"/>
      <c r="D93" s="3"/>
      <c r="E93" s="3"/>
      <c r="F93" s="3"/>
      <c r="G93" s="46" t="str">
        <f>IF(項目一覧!$C$217=0,"","("&amp;項目一覧!$C$217&amp;") 建築士  （"&amp;項目一覧!$C$218&amp;"）登録　第　 "&amp;項目一覧!$C$219&amp;"　号")</f>
        <v>() 建築士  （）登録　第　 　号</v>
      </c>
      <c r="J93" s="3"/>
      <c r="K93" s="3"/>
      <c r="L93" s="3"/>
      <c r="M93" s="3"/>
      <c r="N93" s="3"/>
      <c r="O93" s="3"/>
      <c r="P93" s="3"/>
      <c r="Q93" s="3"/>
      <c r="R93" s="3"/>
      <c r="S93" s="3"/>
      <c r="T93" s="3"/>
      <c r="U93" s="3"/>
      <c r="V93" s="3"/>
      <c r="W93" s="3"/>
      <c r="X93" s="3"/>
      <c r="Y93" s="3"/>
      <c r="Z93" s="3"/>
      <c r="AA93" s="3"/>
    </row>
    <row r="94" spans="1:28" ht="18" customHeight="1">
      <c r="A94" s="6"/>
      <c r="B94" s="3" t="s">
        <v>412</v>
      </c>
      <c r="C94" s="3"/>
      <c r="D94" s="3"/>
      <c r="E94" s="3"/>
      <c r="F94" s="3"/>
      <c r="G94" s="3" t="str">
        <f>IF(項目一覧!$C$220=0,"",項目一覧!$C$220)</f>
        <v/>
      </c>
      <c r="J94" s="3"/>
      <c r="K94" s="3"/>
      <c r="L94" s="3"/>
      <c r="M94" s="3"/>
      <c r="N94" s="3"/>
      <c r="O94" s="3"/>
      <c r="P94" s="3"/>
      <c r="Q94" s="3"/>
      <c r="R94" s="3"/>
      <c r="S94" s="3"/>
      <c r="T94" s="3"/>
      <c r="U94" s="3"/>
      <c r="V94" s="3"/>
      <c r="W94" s="3"/>
      <c r="X94" s="3"/>
      <c r="Y94" s="3"/>
      <c r="Z94" s="3"/>
      <c r="AA94" s="3"/>
    </row>
    <row r="95" spans="1:28" ht="18" customHeight="1">
      <c r="A95" s="7"/>
      <c r="B95" s="3" t="s">
        <v>411</v>
      </c>
      <c r="C95" s="3"/>
      <c r="D95" s="3"/>
      <c r="E95" s="3"/>
      <c r="F95" s="3"/>
      <c r="G95" s="187" t="str">
        <f>IF(項目一覧!$C$222=0,"","("&amp;項目一覧!$C$222&amp;") 建築士事務所  （"&amp;項目一覧!$C$223&amp;"）知事登録　第　 "&amp;項目一覧!$C$224&amp;"　号")</f>
        <v>() 建築士事務所  （）知事登録　第　 　号</v>
      </c>
    </row>
    <row r="96" spans="1:28" ht="18" customHeight="1">
      <c r="A96" s="7"/>
      <c r="B96" s="3"/>
      <c r="C96" s="3"/>
      <c r="D96" s="3"/>
      <c r="E96" s="3"/>
      <c r="F96" s="3"/>
      <c r="G96" s="3" t="str">
        <f>IF(項目一覧!$C$225=0,"",項目一覧!$C$225)</f>
        <v/>
      </c>
      <c r="J96" s="3"/>
      <c r="K96" s="3"/>
      <c r="L96" s="3"/>
      <c r="M96" s="3"/>
      <c r="N96" s="3"/>
      <c r="O96" s="3"/>
      <c r="P96" s="3"/>
      <c r="Q96" s="3"/>
      <c r="R96" s="3"/>
      <c r="S96" s="3"/>
      <c r="T96" s="3"/>
      <c r="U96" s="3"/>
      <c r="V96" s="3"/>
      <c r="W96" s="3"/>
      <c r="X96" s="3"/>
      <c r="Y96" s="3"/>
      <c r="Z96" s="3"/>
      <c r="AA96" s="3"/>
    </row>
    <row r="97" spans="1:34" ht="18" customHeight="1">
      <c r="A97" s="7"/>
      <c r="B97" s="3" t="s">
        <v>410</v>
      </c>
      <c r="C97" s="3"/>
      <c r="D97" s="3"/>
      <c r="E97" s="3"/>
      <c r="F97" s="3"/>
      <c r="G97" s="3" t="str">
        <f>IF(項目一覧!$C$226=0,"",項目一覧!$C$226)</f>
        <v/>
      </c>
      <c r="J97" s="3"/>
      <c r="K97" s="3"/>
      <c r="L97" s="3"/>
      <c r="M97" s="3"/>
      <c r="N97" s="3"/>
      <c r="O97" s="3"/>
      <c r="P97" s="3"/>
      <c r="Q97" s="3"/>
      <c r="R97" s="3"/>
      <c r="S97" s="3"/>
      <c r="T97" s="3"/>
      <c r="U97" s="3"/>
      <c r="V97" s="3"/>
      <c r="W97" s="3"/>
      <c r="X97" s="3"/>
      <c r="Y97" s="3"/>
      <c r="Z97" s="3"/>
      <c r="AA97" s="3"/>
    </row>
    <row r="98" spans="1:34" ht="18" customHeight="1">
      <c r="A98" s="7"/>
      <c r="B98" s="3" t="s">
        <v>409</v>
      </c>
      <c r="C98" s="3"/>
      <c r="D98" s="3"/>
      <c r="E98" s="3"/>
      <c r="F98" s="3"/>
      <c r="G98" s="1797" t="str">
        <f>IF(項目一覧!$C$227=0,"",項目一覧!$C$227)</f>
        <v/>
      </c>
      <c r="H98" s="1798"/>
      <c r="I98" s="1798"/>
      <c r="J98" s="1798"/>
      <c r="K98" s="1798"/>
      <c r="L98" s="1798"/>
      <c r="M98" s="1798"/>
      <c r="N98" s="1798"/>
      <c r="O98" s="1798"/>
      <c r="P98" s="1798"/>
      <c r="Q98" s="1798"/>
      <c r="R98" s="1798"/>
      <c r="S98" s="1798"/>
      <c r="T98" s="1798"/>
      <c r="U98" s="1798"/>
      <c r="V98" s="1798"/>
      <c r="W98" s="1798"/>
      <c r="X98" s="1798"/>
      <c r="Y98" s="1798"/>
      <c r="Z98" s="1798"/>
      <c r="AA98" s="1798"/>
      <c r="AB98" s="1798"/>
    </row>
    <row r="99" spans="1:34" ht="18" customHeight="1">
      <c r="A99" s="7"/>
      <c r="B99" s="3" t="s">
        <v>408</v>
      </c>
      <c r="C99" s="3"/>
      <c r="D99" s="3"/>
      <c r="E99" s="3"/>
      <c r="F99" s="3"/>
      <c r="G99" s="3" t="str">
        <f>IF(項目一覧!$C$228=0,"",項目一覧!$C$228)</f>
        <v/>
      </c>
      <c r="J99" s="3"/>
      <c r="K99" s="3"/>
      <c r="L99" s="3"/>
      <c r="M99" s="3"/>
      <c r="N99" s="3"/>
      <c r="O99" s="3"/>
      <c r="P99" s="3"/>
      <c r="Q99" s="3"/>
      <c r="R99" s="3"/>
      <c r="S99" s="3"/>
      <c r="T99" s="3"/>
      <c r="U99" s="3"/>
      <c r="V99" s="3"/>
      <c r="W99" s="3"/>
      <c r="X99" s="3"/>
      <c r="Y99" s="3"/>
      <c r="Z99" s="3"/>
      <c r="AA99" s="3"/>
    </row>
    <row r="100" spans="1:34" ht="18" customHeight="1">
      <c r="A100" s="7"/>
      <c r="B100" s="34" t="s">
        <v>743</v>
      </c>
      <c r="C100" s="3"/>
      <c r="D100" s="3"/>
      <c r="E100" s="3"/>
      <c r="F100" s="3"/>
      <c r="G100" s="1574" t="str">
        <f>IF(項目一覧!$C$230=0,"",項目一覧!$C$230)</f>
        <v/>
      </c>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row>
    <row r="101" spans="1:34" ht="15.75" customHeight="1">
      <c r="A101" s="7"/>
      <c r="B101" s="3"/>
      <c r="C101" s="3"/>
      <c r="D101" s="3"/>
      <c r="E101" s="3"/>
      <c r="F101" s="3"/>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45"/>
    </row>
    <row r="102" spans="1:34" ht="15.75" customHeight="1">
      <c r="A102" s="17" t="s">
        <v>327</v>
      </c>
      <c r="B102" s="16" t="s">
        <v>742</v>
      </c>
      <c r="C102" s="16"/>
      <c r="D102" s="16"/>
      <c r="E102" s="16"/>
      <c r="F102" s="16"/>
      <c r="G102" s="16"/>
      <c r="H102" s="16"/>
      <c r="I102" s="50"/>
      <c r="J102" s="16"/>
      <c r="K102" s="16"/>
      <c r="L102" s="16"/>
      <c r="M102" s="16"/>
      <c r="N102" s="16"/>
      <c r="O102" s="16"/>
      <c r="P102" s="16"/>
      <c r="Q102" s="16"/>
      <c r="R102" s="16"/>
      <c r="S102" s="16"/>
      <c r="T102" s="16"/>
      <c r="U102" s="16"/>
      <c r="V102" s="16"/>
      <c r="W102" s="16"/>
      <c r="X102" s="16"/>
      <c r="Y102" s="16"/>
      <c r="Z102" s="16"/>
      <c r="AA102" s="16"/>
    </row>
    <row r="103" spans="1:34" ht="15.75" customHeight="1">
      <c r="A103" s="7"/>
      <c r="B103" s="3" t="s">
        <v>405</v>
      </c>
      <c r="C103" s="3"/>
      <c r="D103" s="3"/>
      <c r="E103" s="3"/>
      <c r="F103" s="3"/>
      <c r="G103" s="3" t="str">
        <f>IF(項目一覧!$C$55=0,"",項目一覧!$C$55)</f>
        <v/>
      </c>
      <c r="H103" s="3"/>
      <c r="J103" s="3"/>
      <c r="K103" s="3"/>
      <c r="L103" s="3"/>
      <c r="M103" s="3"/>
      <c r="N103" s="3"/>
      <c r="O103" s="3"/>
      <c r="P103" s="3"/>
      <c r="Q103" s="3"/>
      <c r="R103" s="3"/>
      <c r="S103" s="3"/>
      <c r="T103" s="3"/>
      <c r="U103" s="3"/>
      <c r="V103" s="3"/>
      <c r="W103" s="3"/>
      <c r="X103" s="3"/>
      <c r="Y103" s="3"/>
      <c r="Z103" s="3"/>
      <c r="AA103" s="3"/>
    </row>
    <row r="104" spans="1:34" ht="15.75" customHeight="1">
      <c r="A104" s="7"/>
      <c r="B104" s="3" t="s">
        <v>404</v>
      </c>
      <c r="C104" s="3"/>
      <c r="D104" s="3"/>
      <c r="E104" s="3"/>
      <c r="F104" s="3"/>
      <c r="G104" s="187" t="str">
        <f>IF(項目一覧!$C$56=0,"","建設業の許可   ("&amp;項目一覧!$C$56&amp;")  第  （"&amp;項目一覧!$C$57&amp;"）　　 "&amp;項目一覧!$C$58&amp;"　号")</f>
        <v>建設業の許可   ()  第  （）　　 　号</v>
      </c>
      <c r="H104" s="3"/>
      <c r="J104" s="3"/>
      <c r="K104" s="3"/>
      <c r="L104" s="3"/>
      <c r="M104" s="3"/>
      <c r="N104" s="3"/>
      <c r="O104" s="3"/>
      <c r="P104" s="3"/>
      <c r="Q104" s="3"/>
      <c r="R104" s="3"/>
      <c r="S104" s="3"/>
      <c r="T104" s="3"/>
      <c r="U104" s="3"/>
      <c r="V104" s="3"/>
      <c r="W104" s="3"/>
      <c r="X104" s="3"/>
      <c r="Y104" s="3"/>
      <c r="Z104" s="3"/>
      <c r="AA104" s="3"/>
    </row>
    <row r="105" spans="1:34" ht="15.75" customHeight="1">
      <c r="A105" s="7"/>
      <c r="B105" s="3"/>
      <c r="C105" s="3"/>
      <c r="D105" s="3"/>
      <c r="E105" s="3"/>
      <c r="F105" s="3"/>
      <c r="G105" s="3" t="str">
        <f>IF(項目一覧!$C$59=0,"",項目一覧!$C$59)</f>
        <v/>
      </c>
      <c r="H105" s="3"/>
      <c r="J105" s="3"/>
      <c r="K105" s="3"/>
      <c r="L105" s="3"/>
      <c r="M105" s="3"/>
      <c r="N105" s="3"/>
      <c r="O105" s="3"/>
      <c r="P105" s="3"/>
      <c r="Q105" s="3"/>
      <c r="R105" s="3"/>
      <c r="S105" s="3"/>
      <c r="T105" s="3"/>
      <c r="U105" s="3"/>
      <c r="V105" s="3"/>
      <c r="W105" s="3"/>
      <c r="X105" s="3"/>
      <c r="Y105" s="3"/>
      <c r="Z105" s="3"/>
      <c r="AA105" s="3"/>
    </row>
    <row r="106" spans="1:34" ht="15.75" customHeight="1">
      <c r="A106" s="7"/>
      <c r="B106" s="3" t="s">
        <v>403</v>
      </c>
      <c r="C106" s="3"/>
      <c r="D106" s="3"/>
      <c r="E106" s="3"/>
      <c r="F106" s="3"/>
      <c r="G106" s="3" t="str">
        <f>IF(項目一覧!$C$60=0,"",項目一覧!$C$60)</f>
        <v/>
      </c>
      <c r="H106" s="3"/>
      <c r="J106" s="3"/>
      <c r="K106" s="3"/>
      <c r="L106" s="3"/>
      <c r="M106" s="3"/>
      <c r="N106" s="3"/>
      <c r="O106" s="3"/>
      <c r="P106" s="3"/>
      <c r="Q106" s="3"/>
      <c r="R106" s="3"/>
      <c r="S106" s="3"/>
      <c r="T106" s="3"/>
      <c r="U106" s="3"/>
      <c r="V106" s="3"/>
      <c r="W106" s="3"/>
      <c r="X106" s="3"/>
      <c r="Y106" s="3"/>
      <c r="Z106" s="3"/>
      <c r="AA106" s="3"/>
    </row>
    <row r="107" spans="1:34" ht="15.75" customHeight="1">
      <c r="A107" s="7"/>
      <c r="B107" s="3" t="s">
        <v>434</v>
      </c>
      <c r="C107" s="3"/>
      <c r="D107" s="3"/>
      <c r="E107" s="3"/>
      <c r="F107" s="3"/>
      <c r="G107" s="3" t="str">
        <f>IF(項目一覧!$C$61=0,"",項目一覧!$C$61)</f>
        <v/>
      </c>
      <c r="H107" s="3"/>
      <c r="J107" s="3"/>
      <c r="K107" s="3"/>
      <c r="L107" s="3"/>
      <c r="M107" s="3"/>
      <c r="N107" s="3"/>
      <c r="O107" s="3"/>
      <c r="P107" s="3"/>
      <c r="Q107" s="3"/>
      <c r="R107" s="3"/>
      <c r="S107" s="3"/>
      <c r="T107" s="3"/>
      <c r="U107" s="3"/>
      <c r="V107" s="3"/>
      <c r="W107" s="3"/>
      <c r="X107" s="3"/>
      <c r="Y107" s="3"/>
      <c r="Z107" s="3"/>
      <c r="AA107" s="3"/>
    </row>
    <row r="108" spans="1:34" ht="15.75" customHeight="1">
      <c r="A108" s="15"/>
      <c r="B108" s="15" t="s">
        <v>401</v>
      </c>
      <c r="C108" s="15"/>
      <c r="D108" s="15"/>
      <c r="E108" s="15"/>
      <c r="F108" s="15"/>
      <c r="G108" s="15" t="str">
        <f>IF(項目一覧!$C$62=0,"",項目一覧!$C$62)</f>
        <v/>
      </c>
      <c r="H108" s="15"/>
      <c r="I108" s="28"/>
      <c r="J108" s="15"/>
      <c r="K108" s="15"/>
      <c r="L108" s="15"/>
      <c r="M108" s="15"/>
      <c r="N108" s="15"/>
      <c r="O108" s="15"/>
      <c r="P108" s="15"/>
      <c r="Q108" s="15"/>
      <c r="R108" s="15"/>
      <c r="S108" s="15"/>
      <c r="T108" s="15"/>
      <c r="U108" s="15"/>
      <c r="V108" s="15"/>
      <c r="W108" s="15"/>
      <c r="X108" s="15"/>
      <c r="Y108" s="15"/>
      <c r="Z108" s="15"/>
      <c r="AA108" s="15"/>
    </row>
    <row r="109" spans="1:34" ht="15.75" customHeight="1">
      <c r="A109" s="189" t="s">
        <v>327</v>
      </c>
      <c r="B109" s="16" t="s">
        <v>741</v>
      </c>
      <c r="C109" s="42"/>
      <c r="D109" s="42"/>
      <c r="E109" s="42"/>
      <c r="F109" s="188"/>
      <c r="G109" s="188"/>
      <c r="J109" s="47"/>
      <c r="K109" s="188"/>
      <c r="L109" s="188"/>
      <c r="M109" s="188"/>
      <c r="N109" s="188"/>
      <c r="O109" s="188"/>
      <c r="P109" s="188"/>
      <c r="Q109" s="188"/>
      <c r="R109" s="188"/>
      <c r="S109" s="188"/>
      <c r="T109" s="188"/>
      <c r="U109" s="188"/>
      <c r="V109" s="188"/>
      <c r="W109" s="188"/>
      <c r="X109" s="188"/>
      <c r="Y109" s="188"/>
      <c r="Z109" s="188"/>
      <c r="AA109" s="188"/>
    </row>
    <row r="110" spans="1:34" ht="27.75" customHeight="1">
      <c r="A110" s="98"/>
      <c r="B110" s="3" t="s">
        <v>740</v>
      </c>
      <c r="C110" s="3"/>
      <c r="D110" s="3"/>
      <c r="E110" s="3"/>
      <c r="F110" s="1491" t="str">
        <f>IF(項目一覧!$C$69=0,"",IF(項目一覧!$C$71=0,項目一覧!$C$69&amp;項目一覧!$C$70,項目一覧!$C$69&amp;項目一覧!$C$70&amp;項目一覧!$C$71))</f>
        <v/>
      </c>
      <c r="G110" s="1491"/>
      <c r="H110" s="1491"/>
      <c r="I110" s="1491"/>
      <c r="J110" s="1491"/>
      <c r="K110" s="1491"/>
      <c r="L110" s="1491"/>
      <c r="M110" s="1491"/>
      <c r="N110" s="1491"/>
      <c r="O110" s="1491"/>
      <c r="P110" s="1491"/>
      <c r="Q110" s="1491"/>
      <c r="R110" s="1491"/>
      <c r="S110" s="1491"/>
      <c r="T110" s="1491"/>
      <c r="U110" s="1491"/>
      <c r="V110" s="1491"/>
      <c r="W110" s="1491"/>
      <c r="X110" s="1491"/>
      <c r="Y110" s="1491"/>
      <c r="Z110" s="1491"/>
      <c r="AA110" s="1491"/>
    </row>
    <row r="111" spans="1:34" ht="27.75" customHeight="1">
      <c r="A111" s="40"/>
      <c r="B111" s="15" t="s">
        <v>644</v>
      </c>
      <c r="C111" s="15"/>
      <c r="D111" s="15"/>
      <c r="E111" s="15"/>
      <c r="F111" s="1492" t="str">
        <f>IF(項目一覧!$C$72=0,"",IF(項目一覧!$C$74=0,項目一覧!$C$72&amp;項目一覧!$C$73,項目一覧!$C$72&amp;項目一覧!$C$73&amp;項目一覧!$C$74))</f>
        <v/>
      </c>
      <c r="G111" s="1492"/>
      <c r="H111" s="1492"/>
      <c r="I111" s="1492"/>
      <c r="J111" s="1492"/>
      <c r="K111" s="1492"/>
      <c r="L111" s="1492"/>
      <c r="M111" s="1492"/>
      <c r="N111" s="1492"/>
      <c r="O111" s="1492"/>
      <c r="P111" s="1492"/>
      <c r="Q111" s="1492"/>
      <c r="R111" s="1492"/>
      <c r="S111" s="1492"/>
      <c r="T111" s="1492"/>
      <c r="U111" s="1492"/>
      <c r="V111" s="1492"/>
      <c r="W111" s="1492"/>
      <c r="X111" s="1492"/>
      <c r="Y111" s="1492"/>
      <c r="Z111" s="1492"/>
      <c r="AA111" s="1492"/>
    </row>
    <row r="112" spans="1:34" ht="15.75" customHeight="1">
      <c r="A112" s="6" t="s">
        <v>327</v>
      </c>
      <c r="B112" s="3" t="s">
        <v>739</v>
      </c>
      <c r="C112" s="3"/>
      <c r="D112" s="3"/>
      <c r="E112" s="3"/>
      <c r="F112" s="3"/>
      <c r="G112" s="3"/>
      <c r="H112" s="3" t="s">
        <v>738</v>
      </c>
      <c r="I112" s="3"/>
      <c r="J112" s="3"/>
      <c r="K112" s="3"/>
      <c r="L112" s="3"/>
      <c r="M112" s="3" t="s">
        <v>731</v>
      </c>
      <c r="N112" s="3"/>
      <c r="O112" s="3"/>
      <c r="P112" s="3"/>
      <c r="Q112" s="3"/>
      <c r="R112" s="3"/>
      <c r="S112" s="3"/>
      <c r="T112" s="3"/>
      <c r="U112" s="3"/>
      <c r="V112" s="3"/>
      <c r="W112" s="3"/>
      <c r="X112" s="3"/>
      <c r="Y112" s="3"/>
      <c r="Z112" s="3"/>
      <c r="AA112" s="3"/>
      <c r="AH112" s="124"/>
    </row>
    <row r="113" spans="1:27" ht="15.75" customHeight="1">
      <c r="A113" s="7"/>
      <c r="B113" s="3" t="s">
        <v>737</v>
      </c>
      <c r="C113" s="3"/>
      <c r="D113" s="3"/>
      <c r="E113" s="3" t="s">
        <v>167</v>
      </c>
      <c r="F113" s="3"/>
      <c r="G113" s="3"/>
      <c r="H113" s="3"/>
      <c r="I113" s="3"/>
      <c r="J113" s="3" t="s">
        <v>731</v>
      </c>
      <c r="N113" s="3"/>
      <c r="O113" s="3"/>
      <c r="P113" s="3"/>
      <c r="Q113" s="3"/>
      <c r="R113" s="3"/>
      <c r="S113" s="3"/>
      <c r="T113" s="3"/>
      <c r="U113" s="3"/>
      <c r="V113" s="3"/>
      <c r="W113" s="3"/>
      <c r="X113" s="3"/>
      <c r="Y113" s="3"/>
      <c r="Z113" s="3"/>
      <c r="AA113" s="3"/>
    </row>
    <row r="114" spans="1:27" ht="15.75" customHeight="1">
      <c r="A114" s="7"/>
      <c r="B114" s="3" t="s">
        <v>736</v>
      </c>
      <c r="C114" s="3"/>
      <c r="D114" s="3"/>
      <c r="E114" s="3"/>
      <c r="F114" s="3"/>
      <c r="G114" s="3"/>
      <c r="H114" s="3"/>
      <c r="I114" s="187"/>
      <c r="J114" s="3"/>
      <c r="K114" s="3"/>
      <c r="L114" s="3" t="s">
        <v>735</v>
      </c>
      <c r="M114" s="3"/>
      <c r="N114" s="3"/>
      <c r="O114" s="3"/>
      <c r="P114" s="3"/>
      <c r="Q114" s="3"/>
      <c r="R114" s="3"/>
      <c r="S114" s="3"/>
      <c r="T114" s="3"/>
      <c r="U114" s="3"/>
      <c r="V114" s="3"/>
      <c r="W114" s="3"/>
      <c r="X114" s="3"/>
      <c r="Y114" s="3"/>
      <c r="Z114" s="3"/>
      <c r="AA114" s="3"/>
    </row>
    <row r="115" spans="1:27" ht="15.75" customHeight="1">
      <c r="A115" s="7"/>
      <c r="B115" s="3" t="s">
        <v>333</v>
      </c>
      <c r="C115" s="3"/>
      <c r="D115" s="3"/>
      <c r="E115" s="3"/>
    </row>
    <row r="116" spans="1:27" ht="15.75" customHeight="1">
      <c r="A116" s="7"/>
      <c r="B116" s="3" t="s">
        <v>734</v>
      </c>
      <c r="C116" s="3"/>
      <c r="D116" s="3"/>
      <c r="E116" s="3"/>
      <c r="F116" s="6" t="s">
        <v>732</v>
      </c>
      <c r="G116" s="3" t="s">
        <v>310</v>
      </c>
      <c r="H116" s="3"/>
      <c r="I116" s="186" t="s">
        <v>732</v>
      </c>
      <c r="J116" s="3" t="s">
        <v>309</v>
      </c>
      <c r="K116" s="3"/>
      <c r="L116" s="6" t="s">
        <v>732</v>
      </c>
      <c r="M116" s="3" t="s">
        <v>733</v>
      </c>
      <c r="N116" s="3"/>
      <c r="O116" s="6" t="s">
        <v>732</v>
      </c>
      <c r="P116" s="3" t="s">
        <v>179</v>
      </c>
      <c r="Q116" s="3"/>
      <c r="R116" s="3"/>
      <c r="S116" s="3"/>
      <c r="T116" s="3"/>
      <c r="U116" s="3"/>
      <c r="V116" s="3"/>
      <c r="W116" s="3"/>
      <c r="X116" s="3"/>
      <c r="Y116" s="3"/>
      <c r="Z116" s="3"/>
      <c r="AA116" s="3" t="s">
        <v>731</v>
      </c>
    </row>
    <row r="117" spans="1:27" ht="15.75" customHeight="1">
      <c r="A117" s="7"/>
      <c r="B117" s="3" t="s">
        <v>730</v>
      </c>
      <c r="F117" s="3"/>
      <c r="G117" s="3"/>
      <c r="H117" s="3"/>
      <c r="I117" s="3"/>
      <c r="J117" s="3"/>
      <c r="K117" s="3"/>
      <c r="L117" s="3"/>
      <c r="M117" s="3"/>
      <c r="N117" s="3"/>
      <c r="O117" s="3"/>
      <c r="P117" s="3"/>
      <c r="Q117" s="3"/>
      <c r="R117" s="3"/>
      <c r="S117" s="3"/>
      <c r="T117" s="3"/>
      <c r="U117" s="3"/>
      <c r="V117" s="3"/>
      <c r="W117" s="3"/>
      <c r="X117" s="3"/>
      <c r="Y117" s="3"/>
      <c r="Z117" s="3"/>
      <c r="AA117" s="3"/>
    </row>
    <row r="118" spans="1:27" ht="16.5" customHeight="1">
      <c r="A118" s="22" t="s">
        <v>327</v>
      </c>
      <c r="B118" s="20" t="s">
        <v>729</v>
      </c>
      <c r="C118" s="20"/>
      <c r="D118" s="20"/>
      <c r="E118" s="20"/>
      <c r="F118" s="20"/>
      <c r="G118" s="20"/>
      <c r="H118" s="20"/>
      <c r="I118" s="20"/>
      <c r="J118" s="20" t="s">
        <v>2944</v>
      </c>
      <c r="K118" s="20"/>
      <c r="L118" s="22"/>
      <c r="M118" s="20" t="s">
        <v>322</v>
      </c>
      <c r="N118" s="22"/>
      <c r="O118" s="20" t="s">
        <v>321</v>
      </c>
      <c r="P118" s="22"/>
      <c r="Q118" s="20" t="s">
        <v>320</v>
      </c>
      <c r="R118" s="20"/>
      <c r="S118" s="24"/>
      <c r="T118" s="24"/>
      <c r="U118" s="20"/>
      <c r="V118" s="20"/>
      <c r="W118" s="20"/>
      <c r="X118" s="20"/>
      <c r="Y118" s="20"/>
      <c r="Z118" s="20"/>
      <c r="AA118" s="20"/>
    </row>
    <row r="119" spans="1:27" ht="16.5" customHeight="1">
      <c r="A119" s="22" t="s">
        <v>327</v>
      </c>
      <c r="B119" s="20" t="s">
        <v>728</v>
      </c>
      <c r="C119" s="20"/>
      <c r="D119" s="20"/>
      <c r="E119" s="20"/>
      <c r="F119" s="20"/>
      <c r="G119" s="20"/>
      <c r="H119" s="20"/>
      <c r="I119" s="20"/>
      <c r="J119" s="15" t="s">
        <v>2944</v>
      </c>
      <c r="K119" s="20"/>
      <c r="L119" s="22"/>
      <c r="M119" s="20" t="s">
        <v>322</v>
      </c>
      <c r="N119" s="22"/>
      <c r="O119" s="20" t="s">
        <v>321</v>
      </c>
      <c r="P119" s="22"/>
      <c r="Q119" s="20" t="s">
        <v>320</v>
      </c>
      <c r="R119" s="20"/>
      <c r="S119" s="24"/>
      <c r="T119" s="24"/>
      <c r="U119" s="20"/>
      <c r="V119" s="20"/>
      <c r="W119" s="20"/>
      <c r="X119" s="20"/>
      <c r="Y119" s="20"/>
      <c r="Z119" s="20"/>
      <c r="AA119" s="20"/>
    </row>
    <row r="120" spans="1:27" ht="15.75" customHeight="1">
      <c r="A120" s="6" t="s">
        <v>327</v>
      </c>
      <c r="B120" s="3" t="s">
        <v>727</v>
      </c>
      <c r="C120" s="3"/>
      <c r="D120" s="3"/>
      <c r="E120" s="3"/>
      <c r="F120" s="3"/>
      <c r="G120" s="3"/>
      <c r="H120" s="3"/>
      <c r="I120" s="3"/>
      <c r="J120" s="3"/>
      <c r="K120" s="3"/>
      <c r="L120" s="3"/>
      <c r="M120" s="3"/>
      <c r="N120" s="3"/>
      <c r="O120" s="3"/>
      <c r="P120" s="3"/>
      <c r="Q120" s="3"/>
      <c r="R120" s="3"/>
      <c r="S120" s="2"/>
      <c r="T120" s="2"/>
      <c r="U120" s="3" t="s">
        <v>325</v>
      </c>
      <c r="V120" s="3"/>
      <c r="W120" s="3"/>
      <c r="X120" s="3"/>
      <c r="Y120" s="3"/>
      <c r="Z120" s="3"/>
      <c r="AA120" s="3"/>
    </row>
    <row r="121" spans="1:27" ht="15.75" customHeight="1">
      <c r="A121" s="6"/>
      <c r="B121" s="3"/>
      <c r="C121" s="3"/>
      <c r="D121" s="3"/>
      <c r="E121" s="5" t="s">
        <v>726</v>
      </c>
      <c r="F121" s="1468"/>
      <c r="G121" s="1468"/>
      <c r="H121" s="6" t="s">
        <v>725</v>
      </c>
      <c r="J121" s="3" t="s">
        <v>2944</v>
      </c>
      <c r="K121" s="3"/>
      <c r="L121" s="6"/>
      <c r="M121" s="3" t="s">
        <v>322</v>
      </c>
      <c r="N121" s="3"/>
      <c r="O121" s="3" t="s">
        <v>321</v>
      </c>
      <c r="P121" s="3"/>
      <c r="Q121" s="3" t="s">
        <v>320</v>
      </c>
      <c r="R121" s="5" t="s">
        <v>323</v>
      </c>
      <c r="S121" s="1817"/>
      <c r="T121" s="1817"/>
      <c r="U121" s="1817"/>
      <c r="V121" s="1817"/>
      <c r="W121" s="1817"/>
      <c r="X121" s="1817"/>
      <c r="Y121" s="1817"/>
      <c r="Z121" s="1817"/>
      <c r="AA121" s="5" t="s">
        <v>324</v>
      </c>
    </row>
    <row r="122" spans="1:27" ht="15.75" customHeight="1">
      <c r="A122" s="30"/>
      <c r="B122" s="30"/>
      <c r="C122" s="30"/>
      <c r="D122" s="30"/>
      <c r="E122" s="35" t="s">
        <v>726</v>
      </c>
      <c r="F122" s="1494"/>
      <c r="G122" s="1494"/>
      <c r="H122" s="32" t="s">
        <v>725</v>
      </c>
      <c r="I122" s="35"/>
      <c r="J122" s="15" t="s">
        <v>2944</v>
      </c>
      <c r="K122" s="15"/>
      <c r="L122" s="15"/>
      <c r="M122" s="15" t="s">
        <v>322</v>
      </c>
      <c r="N122" s="15"/>
      <c r="O122" s="15" t="s">
        <v>321</v>
      </c>
      <c r="P122" s="15"/>
      <c r="Q122" s="15" t="s">
        <v>320</v>
      </c>
      <c r="R122" s="35" t="s">
        <v>141</v>
      </c>
      <c r="S122" s="1816"/>
      <c r="T122" s="1816"/>
      <c r="U122" s="1816"/>
      <c r="V122" s="1816"/>
      <c r="W122" s="1816"/>
      <c r="X122" s="1816"/>
      <c r="Y122" s="1816"/>
      <c r="Z122" s="1816"/>
      <c r="AA122" s="185" t="s">
        <v>318</v>
      </c>
    </row>
    <row r="123" spans="1:27" ht="16.5" customHeight="1">
      <c r="A123" s="6" t="s">
        <v>111</v>
      </c>
      <c r="B123" s="3" t="s">
        <v>722</v>
      </c>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6.5" customHeight="1">
      <c r="A124" s="6"/>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6.5" customHeight="1">
      <c r="A125" s="32"/>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row>
    <row r="126" spans="1:27" ht="13.5" customHeight="1">
      <c r="A126" s="6"/>
      <c r="B126" s="3"/>
      <c r="C126" s="3"/>
      <c r="D126" s="3"/>
      <c r="E126" s="3"/>
      <c r="F126" s="3"/>
      <c r="G126" s="3"/>
      <c r="H126" s="3"/>
      <c r="I126" s="3"/>
      <c r="J126" s="3"/>
      <c r="K126" s="3"/>
      <c r="L126" s="3"/>
      <c r="M126" s="7"/>
      <c r="N126" s="3"/>
      <c r="O126" s="3"/>
      <c r="P126" s="3"/>
      <c r="Q126" s="3"/>
      <c r="R126" s="3"/>
      <c r="S126" s="3"/>
      <c r="T126" s="3"/>
      <c r="U126" s="3"/>
      <c r="V126" s="3"/>
      <c r="W126" s="3"/>
      <c r="X126" s="3"/>
      <c r="Y126" s="3"/>
      <c r="Z126" s="3"/>
      <c r="AA126" s="3"/>
    </row>
    <row r="127" spans="1:27" ht="13.5" customHeight="1">
      <c r="A127" s="6"/>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3.5" customHeight="1">
      <c r="A128" s="6"/>
      <c r="B128" s="3"/>
      <c r="C128" s="3"/>
      <c r="D128" s="3"/>
      <c r="E128" s="3"/>
      <c r="F128" s="3"/>
      <c r="G128" s="3"/>
      <c r="H128" s="3"/>
      <c r="I128" s="3"/>
      <c r="J128" s="3"/>
      <c r="K128" s="3"/>
      <c r="L128" s="3"/>
      <c r="M128" s="3"/>
      <c r="N128" s="1824"/>
      <c r="O128" s="1681"/>
      <c r="P128" s="1681"/>
      <c r="Q128" s="1681"/>
      <c r="R128" s="3"/>
      <c r="S128" s="3"/>
      <c r="T128" s="3"/>
      <c r="U128" s="3"/>
      <c r="V128" s="3"/>
      <c r="W128" s="3"/>
      <c r="X128" s="3"/>
      <c r="Y128" s="3"/>
      <c r="Z128" s="3"/>
      <c r="AA128" s="3"/>
    </row>
    <row r="129" spans="1:27" ht="13.5" customHeight="1">
      <c r="A129" s="6"/>
      <c r="B129" s="3"/>
      <c r="C129" s="3"/>
      <c r="D129" s="3"/>
      <c r="E129" s="3"/>
      <c r="F129" s="3"/>
      <c r="G129" s="3"/>
      <c r="H129" s="3"/>
      <c r="I129" s="3"/>
      <c r="J129" s="3"/>
      <c r="K129" s="3"/>
      <c r="L129" s="3"/>
      <c r="M129" s="3"/>
      <c r="N129" s="1824"/>
      <c r="O129" s="1681"/>
      <c r="P129" s="1681"/>
      <c r="Q129" s="1681"/>
      <c r="R129" s="3"/>
      <c r="S129" s="3"/>
      <c r="T129" s="3"/>
      <c r="U129" s="3"/>
      <c r="V129" s="3"/>
      <c r="W129" s="3"/>
      <c r="X129" s="3"/>
      <c r="Y129" s="3"/>
      <c r="Z129" s="3"/>
      <c r="AA129" s="3"/>
    </row>
    <row r="130" spans="1:27" ht="13.5" customHeight="1">
      <c r="A130" s="6"/>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3.5" customHeight="1">
      <c r="A131" s="6"/>
      <c r="B131" s="3"/>
      <c r="C131" s="3"/>
      <c r="D131" s="3"/>
      <c r="E131" s="3"/>
      <c r="F131" s="37"/>
      <c r="G131" s="5"/>
      <c r="H131" s="1800"/>
      <c r="I131" s="1497"/>
      <c r="J131" s="1497"/>
      <c r="K131" s="1497"/>
      <c r="L131" s="5"/>
      <c r="M131" s="1800"/>
      <c r="N131" s="1497"/>
      <c r="O131" s="1497"/>
      <c r="P131" s="1497"/>
      <c r="Q131" s="5"/>
      <c r="R131" s="1800"/>
      <c r="S131" s="1497"/>
      <c r="T131" s="1497"/>
      <c r="U131" s="1497"/>
      <c r="V131" s="5"/>
      <c r="W131" s="1800"/>
      <c r="X131" s="1497"/>
      <c r="Y131" s="1497"/>
      <c r="Z131" s="1497"/>
      <c r="AA131" s="7"/>
    </row>
    <row r="132" spans="1:27" ht="13.5" customHeight="1">
      <c r="A132" s="6"/>
      <c r="B132" s="3"/>
      <c r="C132" s="3"/>
      <c r="D132" s="3"/>
      <c r="E132" s="3"/>
      <c r="F132" s="37"/>
      <c r="G132" s="5"/>
      <c r="H132" s="1800"/>
      <c r="I132" s="1497"/>
      <c r="J132" s="1497"/>
      <c r="K132" s="1497"/>
      <c r="L132" s="5"/>
      <c r="M132" s="1800"/>
      <c r="N132" s="1497"/>
      <c r="O132" s="1497"/>
      <c r="P132" s="1497"/>
      <c r="Q132" s="5"/>
      <c r="R132" s="1800"/>
      <c r="S132" s="1497"/>
      <c r="T132" s="1497"/>
      <c r="U132" s="1497"/>
      <c r="V132" s="5"/>
      <c r="W132" s="1800"/>
      <c r="X132" s="1497"/>
      <c r="Y132" s="1497"/>
      <c r="Z132" s="1497"/>
      <c r="AA132" s="7"/>
    </row>
    <row r="133" spans="1:27" ht="13.5" customHeight="1">
      <c r="A133" s="6"/>
      <c r="B133" s="3"/>
      <c r="C133" s="3"/>
      <c r="D133" s="3"/>
      <c r="E133" s="3"/>
      <c r="F133" s="37"/>
      <c r="G133" s="5"/>
      <c r="H133" s="1797"/>
      <c r="I133" s="1797"/>
      <c r="J133" s="1797"/>
      <c r="K133" s="1797"/>
      <c r="L133" s="5"/>
      <c r="M133" s="1797"/>
      <c r="N133" s="1797"/>
      <c r="O133" s="1797"/>
      <c r="P133" s="1797"/>
      <c r="Q133" s="5"/>
      <c r="R133" s="1797"/>
      <c r="S133" s="1797"/>
      <c r="T133" s="1797"/>
      <c r="U133" s="1797"/>
      <c r="V133" s="5"/>
      <c r="W133" s="1797"/>
      <c r="X133" s="1798"/>
      <c r="Y133" s="1798"/>
      <c r="Z133" s="1798"/>
      <c r="AA133" s="7"/>
    </row>
    <row r="134" spans="1:27" ht="13.5" customHeight="1">
      <c r="A134" s="6"/>
      <c r="B134" s="3"/>
      <c r="C134" s="3"/>
      <c r="D134" s="3"/>
      <c r="E134" s="3"/>
      <c r="F134" s="37"/>
      <c r="G134" s="3"/>
      <c r="H134" s="3"/>
      <c r="I134" s="3"/>
      <c r="J134" s="3"/>
      <c r="K134" s="3"/>
      <c r="L134" s="3"/>
      <c r="M134" s="3"/>
      <c r="N134" s="3"/>
      <c r="O134" s="3"/>
      <c r="P134" s="3"/>
      <c r="Q134" s="3"/>
      <c r="R134" s="3"/>
      <c r="S134" s="3"/>
      <c r="T134" s="3"/>
      <c r="U134" s="3"/>
      <c r="V134" s="3"/>
      <c r="W134" s="3"/>
      <c r="X134" s="3"/>
      <c r="Y134" s="3"/>
      <c r="Z134" s="3"/>
      <c r="AA134" s="7"/>
    </row>
    <row r="135" spans="1:27" ht="13.5" customHeight="1">
      <c r="A135" s="6"/>
      <c r="B135" s="3"/>
      <c r="C135" s="3"/>
      <c r="D135" s="3"/>
      <c r="E135" s="3"/>
      <c r="F135" s="37"/>
      <c r="G135" s="5"/>
      <c r="H135" s="1800"/>
      <c r="I135" s="1497"/>
      <c r="J135" s="1497"/>
      <c r="K135" s="1497"/>
      <c r="L135" s="5"/>
      <c r="M135" s="1800"/>
      <c r="N135" s="1497"/>
      <c r="O135" s="1497"/>
      <c r="P135" s="1497"/>
      <c r="Q135" s="5"/>
      <c r="R135" s="1800"/>
      <c r="S135" s="1497"/>
      <c r="T135" s="1497"/>
      <c r="U135" s="1497"/>
      <c r="V135" s="5"/>
      <c r="W135" s="1800"/>
      <c r="X135" s="1497"/>
      <c r="Y135" s="1497"/>
      <c r="Z135" s="1497"/>
      <c r="AA135" s="7"/>
    </row>
    <row r="136" spans="1:27" ht="13.5" customHeight="1">
      <c r="A136" s="6"/>
      <c r="B136" s="3"/>
      <c r="C136" s="3"/>
      <c r="D136" s="3"/>
      <c r="E136" s="3"/>
      <c r="F136" s="37"/>
      <c r="G136" s="3"/>
      <c r="H136" s="3"/>
      <c r="I136" s="3"/>
      <c r="J136" s="3"/>
      <c r="K136" s="3"/>
      <c r="L136" s="3"/>
      <c r="M136" s="3"/>
      <c r="N136" s="3"/>
      <c r="O136" s="3"/>
      <c r="P136" s="3"/>
      <c r="Q136" s="3"/>
      <c r="R136" s="3"/>
      <c r="S136" s="3"/>
      <c r="T136" s="3"/>
      <c r="U136" s="3"/>
      <c r="V136" s="3"/>
      <c r="W136" s="2"/>
      <c r="X136" s="3"/>
      <c r="Y136" s="3"/>
      <c r="Z136" s="2"/>
      <c r="AA136" s="38"/>
    </row>
    <row r="137" spans="1:27" ht="13.5" customHeight="1">
      <c r="A137" s="6"/>
      <c r="B137" s="3"/>
      <c r="C137" s="3"/>
      <c r="D137" s="3"/>
      <c r="E137" s="3"/>
      <c r="F137" s="37"/>
      <c r="G137" s="5"/>
      <c r="H137" s="1800"/>
      <c r="I137" s="1497"/>
      <c r="J137" s="1497"/>
      <c r="K137" s="1497"/>
      <c r="L137" s="5"/>
      <c r="M137" s="1800"/>
      <c r="N137" s="1497"/>
      <c r="O137" s="1497"/>
      <c r="P137" s="1497"/>
      <c r="Q137" s="5"/>
      <c r="R137" s="1800"/>
      <c r="S137" s="1497"/>
      <c r="T137" s="1497"/>
      <c r="U137" s="1497"/>
      <c r="V137" s="5"/>
      <c r="W137" s="1800"/>
      <c r="X137" s="1497"/>
      <c r="Y137" s="1497"/>
      <c r="Z137" s="1497"/>
      <c r="AA137" s="7"/>
    </row>
    <row r="138" spans="1:27" ht="13.5" customHeight="1">
      <c r="A138" s="6"/>
      <c r="B138" s="3"/>
      <c r="C138" s="3"/>
      <c r="D138" s="3"/>
      <c r="E138" s="3"/>
      <c r="F138" s="3"/>
      <c r="G138" s="3"/>
      <c r="H138" s="3"/>
      <c r="I138" s="37"/>
      <c r="J138" s="3"/>
      <c r="K138" s="3"/>
      <c r="L138" s="3"/>
      <c r="M138" s="3"/>
      <c r="N138" s="1800"/>
      <c r="O138" s="1497"/>
      <c r="P138" s="1497"/>
      <c r="Q138" s="1497"/>
      <c r="R138" s="3"/>
      <c r="S138" s="3"/>
      <c r="T138" s="3"/>
      <c r="U138" s="3"/>
      <c r="V138" s="3"/>
      <c r="W138" s="3"/>
      <c r="X138" s="2"/>
      <c r="Y138" s="3"/>
      <c r="Z138" s="3"/>
      <c r="AA138" s="3"/>
    </row>
    <row r="139" spans="1:27" ht="13.5" customHeight="1">
      <c r="A139" s="6"/>
      <c r="B139" s="3"/>
      <c r="C139" s="3"/>
      <c r="D139" s="3"/>
      <c r="E139" s="3"/>
      <c r="F139" s="3"/>
      <c r="G139" s="3"/>
      <c r="H139" s="3"/>
      <c r="I139" s="37"/>
      <c r="J139" s="3"/>
      <c r="K139" s="3"/>
      <c r="L139" s="3"/>
      <c r="M139" s="3"/>
      <c r="N139" s="1800"/>
      <c r="O139" s="1497"/>
      <c r="P139" s="1497"/>
      <c r="Q139" s="1497"/>
      <c r="R139" s="3"/>
      <c r="S139" s="3"/>
      <c r="T139" s="3"/>
      <c r="U139" s="3"/>
      <c r="V139" s="3"/>
      <c r="W139" s="3"/>
      <c r="X139" s="3"/>
      <c r="Y139" s="3"/>
      <c r="Z139" s="3"/>
      <c r="AA139" s="3"/>
    </row>
    <row r="140" spans="1:27" ht="13.5" customHeight="1">
      <c r="A140" s="6"/>
      <c r="B140" s="3"/>
      <c r="C140" s="3"/>
      <c r="D140" s="3"/>
      <c r="E140" s="3"/>
      <c r="F140" s="3"/>
      <c r="G140" s="3"/>
      <c r="H140" s="3"/>
      <c r="I140" s="37"/>
      <c r="J140" s="3"/>
      <c r="K140" s="3"/>
      <c r="L140" s="3"/>
      <c r="M140" s="3"/>
      <c r="N140" s="3"/>
      <c r="O140" s="3"/>
      <c r="P140" s="3"/>
      <c r="Q140" s="1800"/>
      <c r="R140" s="1497"/>
      <c r="S140" s="1497"/>
      <c r="T140" s="1497"/>
      <c r="U140" s="3"/>
      <c r="V140" s="3"/>
      <c r="W140" s="3"/>
      <c r="X140" s="3"/>
      <c r="Y140" s="3"/>
      <c r="Z140" s="3"/>
      <c r="AA140" s="3"/>
    </row>
    <row r="141" spans="1:27" ht="13.5" customHeight="1">
      <c r="A141" s="6"/>
      <c r="B141" s="3"/>
      <c r="C141" s="3"/>
      <c r="D141" s="3"/>
      <c r="E141" s="3"/>
      <c r="F141" s="3"/>
      <c r="G141" s="3"/>
      <c r="H141" s="3"/>
      <c r="I141" s="37"/>
      <c r="J141" s="3"/>
      <c r="K141" s="3"/>
      <c r="L141" s="3"/>
      <c r="M141" s="3"/>
      <c r="N141" s="3"/>
      <c r="O141" s="3"/>
      <c r="P141" s="3"/>
      <c r="Q141" s="1800"/>
      <c r="R141" s="1497"/>
      <c r="S141" s="1497"/>
      <c r="T141" s="1497"/>
      <c r="U141" s="3"/>
      <c r="V141" s="3"/>
      <c r="W141" s="3"/>
      <c r="X141" s="3"/>
      <c r="Y141" s="3"/>
      <c r="Z141" s="3"/>
      <c r="AA141" s="3"/>
    </row>
    <row r="142" spans="1:27" ht="13.5" customHeight="1">
      <c r="A142" s="6"/>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3.5" customHeight="1">
      <c r="A143" s="6"/>
      <c r="B143" s="3"/>
      <c r="C143" s="3"/>
      <c r="D143" s="3"/>
      <c r="E143" s="3"/>
      <c r="F143" s="3"/>
      <c r="G143" s="9"/>
      <c r="H143" s="3"/>
      <c r="I143" s="3"/>
      <c r="J143" s="3"/>
      <c r="K143" s="3"/>
      <c r="L143" s="1589"/>
      <c r="M143" s="1589"/>
      <c r="N143" s="1589"/>
      <c r="O143" s="1589"/>
      <c r="P143" s="1589"/>
      <c r="Q143" s="1589"/>
      <c r="R143" s="1589"/>
      <c r="S143" s="1589"/>
      <c r="T143" s="1589"/>
      <c r="U143" s="1589"/>
      <c r="V143" s="1589"/>
      <c r="W143" s="1589"/>
      <c r="X143" s="1589"/>
      <c r="Y143" s="1589"/>
      <c r="Z143" s="1589"/>
      <c r="AA143" s="1589"/>
    </row>
    <row r="144" spans="1:27" ht="13.5" customHeight="1">
      <c r="A144" s="6"/>
      <c r="B144" s="3"/>
      <c r="C144" s="3"/>
      <c r="D144" s="3"/>
      <c r="E144" s="3"/>
      <c r="F144" s="3"/>
      <c r="G144" s="9"/>
      <c r="H144" s="3"/>
      <c r="I144" s="3"/>
      <c r="J144" s="3"/>
      <c r="K144" s="3"/>
      <c r="L144" s="1825"/>
      <c r="M144" s="1825"/>
      <c r="N144" s="1825"/>
      <c r="O144" s="1825"/>
      <c r="P144" s="1825"/>
      <c r="Q144" s="1825"/>
      <c r="R144" s="1825"/>
      <c r="S144" s="1825"/>
      <c r="T144" s="1825"/>
      <c r="U144" s="1825"/>
      <c r="V144" s="1825"/>
      <c r="W144" s="1825"/>
      <c r="X144" s="1825"/>
      <c r="Y144" s="1825"/>
      <c r="Z144" s="1825"/>
      <c r="AA144" s="1825"/>
    </row>
    <row r="145" spans="1:27">
      <c r="A145" s="6"/>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c r="A146" s="6"/>
      <c r="B146" s="6"/>
      <c r="C146" s="3"/>
      <c r="D146" s="3"/>
      <c r="E146" s="6"/>
      <c r="F146" s="3"/>
      <c r="G146" s="3"/>
      <c r="H146" s="6"/>
      <c r="I146" s="3"/>
      <c r="J146" s="3"/>
      <c r="K146" s="6"/>
      <c r="L146" s="3"/>
      <c r="M146" s="3"/>
      <c r="N146" s="6"/>
      <c r="O146" s="3"/>
      <c r="P146" s="3"/>
      <c r="Q146" s="3"/>
      <c r="R146" s="6"/>
      <c r="S146" s="3"/>
      <c r="T146" s="3"/>
      <c r="U146" s="3"/>
      <c r="V146" s="3"/>
      <c r="W146" s="6"/>
      <c r="X146" s="7"/>
      <c r="Y146" s="3"/>
      <c r="Z146" s="3"/>
      <c r="AA146" s="2"/>
    </row>
    <row r="147" spans="1:27">
      <c r="A147" s="6"/>
      <c r="B147" s="3"/>
      <c r="C147" s="3"/>
      <c r="D147" s="3"/>
      <c r="E147" s="3"/>
      <c r="F147" s="3"/>
      <c r="G147" s="3"/>
      <c r="H147" s="2"/>
      <c r="I147" s="5"/>
      <c r="J147" s="1468"/>
      <c r="K147" s="1468"/>
      <c r="L147" s="1468"/>
      <c r="M147" s="1468"/>
      <c r="N147" s="1468"/>
      <c r="O147" s="5"/>
      <c r="P147" s="1468"/>
      <c r="Q147" s="1468"/>
      <c r="R147" s="1468"/>
      <c r="S147" s="1468"/>
      <c r="T147" s="1468"/>
      <c r="U147" s="5"/>
      <c r="V147" s="1468"/>
      <c r="W147" s="1468"/>
      <c r="X147" s="1468"/>
      <c r="Y147" s="1468"/>
      <c r="Z147" s="1468"/>
      <c r="AA147" s="7"/>
    </row>
    <row r="148" spans="1:27">
      <c r="A148" s="6"/>
      <c r="B148" s="3"/>
      <c r="C148" s="3"/>
      <c r="D148" s="3"/>
      <c r="E148" s="3"/>
      <c r="F148" s="3"/>
      <c r="G148" s="3"/>
      <c r="H148" s="2"/>
      <c r="I148" s="5"/>
      <c r="J148" s="1800"/>
      <c r="K148" s="1800"/>
      <c r="L148" s="1800"/>
      <c r="M148" s="1800"/>
      <c r="N148" s="1800"/>
      <c r="O148" s="5"/>
      <c r="P148" s="1800"/>
      <c r="Q148" s="1800"/>
      <c r="R148" s="1800"/>
      <c r="S148" s="1800"/>
      <c r="T148" s="1800"/>
      <c r="U148" s="5"/>
      <c r="V148" s="1800"/>
      <c r="W148" s="1800"/>
      <c r="X148" s="1800"/>
      <c r="Y148" s="1800"/>
      <c r="Z148" s="1800"/>
      <c r="AA148" s="7"/>
    </row>
    <row r="149" spans="1:27">
      <c r="A149" s="6"/>
      <c r="B149" s="3"/>
      <c r="C149" s="3"/>
      <c r="D149" s="3"/>
      <c r="E149" s="3"/>
      <c r="F149" s="3"/>
      <c r="G149" s="3"/>
      <c r="H149" s="3"/>
      <c r="I149" s="5"/>
      <c r="J149" s="3"/>
      <c r="K149" s="1800"/>
      <c r="L149" s="1800"/>
      <c r="M149" s="1800"/>
      <c r="N149" s="1800"/>
      <c r="O149" s="5"/>
      <c r="P149" s="3"/>
      <c r="Q149" s="3"/>
      <c r="R149" s="3"/>
      <c r="S149" s="3"/>
      <c r="T149" s="3"/>
      <c r="U149" s="5"/>
      <c r="V149" s="3"/>
      <c r="W149" s="3"/>
      <c r="X149" s="3"/>
      <c r="Y149" s="3"/>
      <c r="Z149" s="3"/>
      <c r="AA149" s="5"/>
    </row>
    <row r="150" spans="1:27">
      <c r="A150" s="6"/>
      <c r="B150" s="3"/>
      <c r="C150" s="3"/>
      <c r="D150" s="3"/>
      <c r="E150" s="3"/>
      <c r="F150" s="3"/>
      <c r="G150" s="3"/>
      <c r="H150" s="2"/>
      <c r="I150" s="5"/>
      <c r="J150" s="1468"/>
      <c r="K150" s="1468"/>
      <c r="L150" s="1468"/>
      <c r="M150" s="1468"/>
      <c r="N150" s="1468"/>
      <c r="O150" s="5"/>
      <c r="P150" s="1468"/>
      <c r="Q150" s="1468"/>
      <c r="R150" s="1468"/>
      <c r="S150" s="1468"/>
      <c r="T150" s="1468"/>
      <c r="U150" s="5"/>
      <c r="V150" s="1468"/>
      <c r="W150" s="1468"/>
      <c r="X150" s="1468"/>
      <c r="Y150" s="1468"/>
      <c r="Z150" s="1468"/>
      <c r="AA150" s="7"/>
    </row>
    <row r="151" spans="1:27">
      <c r="A151" s="6"/>
      <c r="B151" s="3"/>
      <c r="C151" s="3"/>
      <c r="D151" s="3"/>
      <c r="E151" s="3"/>
      <c r="F151" s="3"/>
      <c r="G151" s="3"/>
      <c r="H151" s="5"/>
      <c r="I151" s="5"/>
      <c r="J151" s="1800"/>
      <c r="K151" s="1800"/>
      <c r="L151" s="1800"/>
      <c r="M151" s="1800"/>
      <c r="N151" s="1800"/>
      <c r="O151" s="5"/>
      <c r="P151" s="1800"/>
      <c r="Q151" s="1800"/>
      <c r="R151" s="1800"/>
      <c r="S151" s="1800"/>
      <c r="T151" s="1800"/>
      <c r="U151" s="5"/>
      <c r="V151" s="1800"/>
      <c r="W151" s="1800"/>
      <c r="X151" s="1800"/>
      <c r="Y151" s="1800"/>
      <c r="Z151" s="1800"/>
      <c r="AA151" s="7"/>
    </row>
    <row r="152" spans="1:27">
      <c r="A152" s="6"/>
      <c r="B152" s="3"/>
      <c r="C152" s="3"/>
      <c r="D152" s="3"/>
      <c r="E152" s="3"/>
      <c r="F152" s="3"/>
      <c r="G152" s="3"/>
      <c r="H152" s="5"/>
      <c r="I152" s="5"/>
      <c r="J152" s="1800"/>
      <c r="K152" s="1800"/>
      <c r="L152" s="1800"/>
      <c r="M152" s="1800"/>
      <c r="N152" s="1800"/>
      <c r="O152" s="5"/>
      <c r="P152" s="1800"/>
      <c r="Q152" s="1800"/>
      <c r="R152" s="1800"/>
      <c r="S152" s="1800"/>
      <c r="T152" s="1800"/>
      <c r="U152" s="5"/>
      <c r="V152" s="1800"/>
      <c r="W152" s="1800"/>
      <c r="X152" s="1800"/>
      <c r="Y152" s="1800"/>
      <c r="Z152" s="1800"/>
      <c r="AA152" s="7"/>
    </row>
    <row r="153" spans="1:27">
      <c r="A153" s="6"/>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c r="A154" s="6"/>
      <c r="B154" s="3"/>
      <c r="C154" s="3"/>
      <c r="D154" s="3"/>
      <c r="E154" s="3"/>
      <c r="F154" s="3"/>
      <c r="G154" s="3"/>
      <c r="H154" s="3"/>
      <c r="I154" s="5"/>
      <c r="J154" s="1800"/>
      <c r="K154" s="1800"/>
      <c r="L154" s="1800"/>
      <c r="M154" s="1800"/>
      <c r="N154" s="1800"/>
      <c r="O154" s="5"/>
      <c r="P154" s="1800"/>
      <c r="Q154" s="1800"/>
      <c r="R154" s="1800"/>
      <c r="S154" s="1800"/>
      <c r="T154" s="1800"/>
      <c r="U154" s="5"/>
      <c r="V154" s="1800"/>
      <c r="W154" s="1800"/>
      <c r="X154" s="1800"/>
      <c r="Y154" s="1800"/>
      <c r="Z154" s="1800"/>
      <c r="AA154" s="7"/>
    </row>
    <row r="155" spans="1:27">
      <c r="A155" s="6"/>
      <c r="B155" s="3"/>
      <c r="C155" s="3"/>
      <c r="D155" s="3"/>
      <c r="E155" s="3"/>
      <c r="F155" s="3"/>
      <c r="G155" s="3"/>
      <c r="H155" s="3"/>
      <c r="I155" s="5"/>
      <c r="J155" s="1800"/>
      <c r="K155" s="1800"/>
      <c r="L155" s="1800"/>
      <c r="M155" s="1800"/>
      <c r="N155" s="1800"/>
      <c r="O155" s="5"/>
      <c r="P155" s="1800"/>
      <c r="Q155" s="1800"/>
      <c r="R155" s="1800"/>
      <c r="S155" s="1800"/>
      <c r="T155" s="1800"/>
      <c r="U155" s="5"/>
      <c r="V155" s="1800"/>
      <c r="W155" s="1800"/>
      <c r="X155" s="1800"/>
      <c r="Y155" s="1800"/>
      <c r="Z155" s="1800"/>
      <c r="AA155" s="7"/>
    </row>
    <row r="156" spans="1:27">
      <c r="A156" s="6"/>
      <c r="B156" s="3"/>
      <c r="C156" s="3"/>
      <c r="D156" s="3"/>
      <c r="E156" s="3"/>
      <c r="F156" s="3"/>
      <c r="G156" s="3"/>
      <c r="H156" s="3"/>
      <c r="I156" s="5"/>
      <c r="J156" s="1800"/>
      <c r="K156" s="1800"/>
      <c r="L156" s="1800"/>
      <c r="M156" s="1800"/>
      <c r="N156" s="1800"/>
      <c r="O156" s="5"/>
      <c r="P156" s="1800"/>
      <c r="Q156" s="1800"/>
      <c r="R156" s="1800"/>
      <c r="S156" s="1800"/>
      <c r="T156" s="1800"/>
      <c r="U156" s="5"/>
      <c r="V156" s="1800"/>
      <c r="W156" s="1800"/>
      <c r="X156" s="1800"/>
      <c r="Y156" s="1800"/>
      <c r="Z156" s="1800"/>
      <c r="AA156" s="7"/>
    </row>
    <row r="157" spans="1:27">
      <c r="A157" s="6"/>
      <c r="B157" s="3"/>
      <c r="C157" s="3"/>
      <c r="D157" s="3"/>
      <c r="E157" s="3"/>
      <c r="F157" s="3"/>
      <c r="G157" s="3"/>
      <c r="H157" s="3"/>
      <c r="I157" s="3"/>
      <c r="J157" s="3"/>
      <c r="K157" s="3"/>
      <c r="L157" s="3"/>
      <c r="M157" s="1800"/>
      <c r="N157" s="1800"/>
      <c r="O157" s="1800"/>
      <c r="P157" s="1800"/>
      <c r="Q157" s="1800"/>
      <c r="R157" s="3"/>
      <c r="S157" s="3"/>
      <c r="T157" s="3"/>
      <c r="U157" s="3"/>
      <c r="V157" s="3"/>
      <c r="W157" s="3"/>
      <c r="X157" s="3"/>
      <c r="Y157" s="3"/>
      <c r="Z157" s="3"/>
      <c r="AA157" s="3"/>
    </row>
    <row r="158" spans="1:27">
      <c r="A158" s="6"/>
      <c r="B158" s="3"/>
      <c r="C158" s="3"/>
      <c r="D158" s="3"/>
      <c r="E158" s="3"/>
      <c r="F158" s="3"/>
      <c r="G158" s="3"/>
      <c r="H158" s="3"/>
      <c r="I158" s="3"/>
      <c r="J158" s="3"/>
      <c r="K158" s="3"/>
      <c r="L158" s="3"/>
      <c r="M158" s="1800"/>
      <c r="N158" s="1800"/>
      <c r="O158" s="1800"/>
      <c r="P158" s="1800"/>
      <c r="Q158" s="1800"/>
      <c r="R158" s="3"/>
      <c r="S158" s="3"/>
      <c r="T158" s="3"/>
      <c r="U158" s="3"/>
      <c r="V158" s="3"/>
      <c r="W158" s="3"/>
      <c r="X158" s="3"/>
      <c r="Y158" s="3"/>
      <c r="Z158" s="3"/>
      <c r="AA158" s="3"/>
    </row>
    <row r="159" spans="1:27">
      <c r="A159" s="6"/>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c r="A160" s="6"/>
      <c r="B160" s="3"/>
      <c r="C160" s="3"/>
      <c r="D160" s="3"/>
      <c r="E160" s="3"/>
      <c r="F160" s="3"/>
      <c r="G160" s="3"/>
      <c r="H160" s="3"/>
      <c r="I160" s="3"/>
      <c r="J160" s="3"/>
      <c r="K160" s="3"/>
      <c r="L160" s="1538"/>
      <c r="M160" s="1538"/>
      <c r="N160" s="1538"/>
      <c r="O160" s="1538"/>
      <c r="P160" s="3"/>
      <c r="Q160" s="3"/>
      <c r="R160" s="3"/>
      <c r="S160" s="3"/>
      <c r="T160" s="3"/>
      <c r="U160" s="3"/>
      <c r="V160" s="3"/>
      <c r="W160" s="3"/>
      <c r="X160" s="3"/>
      <c r="Y160" s="3"/>
      <c r="Z160" s="3"/>
      <c r="AA160" s="3"/>
    </row>
    <row r="161" spans="1:27">
      <c r="A161" s="6"/>
      <c r="B161" s="3"/>
      <c r="C161" s="3"/>
      <c r="D161" s="3"/>
      <c r="E161" s="3"/>
      <c r="F161" s="3"/>
      <c r="G161" s="3"/>
      <c r="H161" s="3"/>
      <c r="I161" s="3"/>
      <c r="J161" s="3"/>
      <c r="K161" s="3"/>
      <c r="L161" s="1538"/>
      <c r="M161" s="1538"/>
      <c r="N161" s="1538"/>
      <c r="O161" s="1538"/>
      <c r="P161" s="3"/>
      <c r="Q161" s="3"/>
      <c r="R161" s="3"/>
      <c r="S161" s="3"/>
      <c r="T161" s="3"/>
      <c r="U161" s="3"/>
      <c r="V161" s="3"/>
      <c r="W161" s="3"/>
      <c r="X161" s="3"/>
      <c r="Y161" s="3"/>
      <c r="Z161" s="3"/>
      <c r="AA161" s="3"/>
    </row>
    <row r="162" spans="1:27">
      <c r="A162" s="6"/>
      <c r="B162" s="3"/>
      <c r="C162" s="3"/>
      <c r="D162" s="3"/>
      <c r="E162" s="3"/>
      <c r="F162" s="3"/>
      <c r="G162" s="3"/>
      <c r="H162" s="3"/>
      <c r="I162" s="5"/>
      <c r="J162" s="1468"/>
      <c r="K162" s="1468"/>
      <c r="L162" s="1468"/>
      <c r="M162" s="1468"/>
      <c r="N162" s="1468"/>
      <c r="O162" s="5"/>
      <c r="P162" s="1468"/>
      <c r="Q162" s="1468"/>
      <c r="R162" s="1468"/>
      <c r="S162" s="1468"/>
      <c r="T162" s="1468"/>
      <c r="U162" s="3"/>
      <c r="V162" s="3"/>
      <c r="W162" s="3"/>
      <c r="X162" s="3"/>
      <c r="Y162" s="3"/>
      <c r="Z162" s="3"/>
      <c r="AA162" s="3"/>
    </row>
    <row r="163" spans="1:27">
      <c r="A163" s="6"/>
      <c r="B163" s="3"/>
      <c r="C163" s="3"/>
      <c r="D163" s="3"/>
      <c r="E163" s="3"/>
      <c r="F163" s="3"/>
      <c r="G163" s="3"/>
      <c r="H163" s="3"/>
      <c r="I163" s="5"/>
      <c r="J163" s="1802"/>
      <c r="K163" s="1802"/>
      <c r="L163" s="1802"/>
      <c r="M163" s="1802"/>
      <c r="N163" s="1802"/>
      <c r="O163" s="5"/>
      <c r="P163" s="1802"/>
      <c r="Q163" s="1802"/>
      <c r="R163" s="1802"/>
      <c r="S163" s="1802"/>
      <c r="T163" s="1802"/>
      <c r="U163" s="3"/>
      <c r="V163" s="3"/>
      <c r="W163" s="3"/>
      <c r="X163" s="3"/>
      <c r="Y163" s="3"/>
      <c r="Z163" s="3"/>
      <c r="AA163" s="3"/>
    </row>
    <row r="164" spans="1:27">
      <c r="A164" s="6"/>
      <c r="B164" s="3"/>
      <c r="C164" s="3"/>
      <c r="D164" s="3"/>
      <c r="E164" s="3"/>
      <c r="F164" s="3"/>
      <c r="G164" s="3"/>
      <c r="H164" s="3"/>
      <c r="I164" s="5"/>
      <c r="J164" s="1468"/>
      <c r="K164" s="1468"/>
      <c r="L164" s="1468"/>
      <c r="M164" s="1468"/>
      <c r="N164" s="1468"/>
      <c r="O164" s="5"/>
      <c r="P164" s="1468"/>
      <c r="Q164" s="1468"/>
      <c r="R164" s="1468"/>
      <c r="S164" s="1468"/>
      <c r="T164" s="1468"/>
      <c r="U164" s="3"/>
      <c r="V164" s="3"/>
      <c r="W164" s="3"/>
      <c r="X164" s="3"/>
      <c r="Y164" s="3"/>
      <c r="Z164" s="3"/>
      <c r="AA164" s="3"/>
    </row>
    <row r="165" spans="1:27">
      <c r="A165" s="6"/>
      <c r="B165" s="3"/>
      <c r="C165" s="3"/>
      <c r="D165" s="3"/>
      <c r="E165" s="3"/>
      <c r="F165" s="3"/>
      <c r="G165" s="3"/>
      <c r="H165" s="3"/>
      <c r="I165" s="5"/>
      <c r="J165" s="1468"/>
      <c r="K165" s="1468"/>
      <c r="L165" s="1468"/>
      <c r="M165" s="1468"/>
      <c r="N165" s="1468"/>
      <c r="O165" s="5"/>
      <c r="P165" s="1468"/>
      <c r="Q165" s="1468"/>
      <c r="R165" s="1468"/>
      <c r="S165" s="1468"/>
      <c r="T165" s="1468"/>
      <c r="U165" s="3"/>
      <c r="V165" s="3"/>
      <c r="W165" s="3"/>
      <c r="X165" s="3"/>
      <c r="Y165" s="3"/>
      <c r="Z165" s="3"/>
      <c r="AA165" s="3"/>
    </row>
    <row r="166" spans="1:27">
      <c r="A166" s="6"/>
      <c r="B166" s="3"/>
      <c r="C166" s="3"/>
      <c r="D166" s="3"/>
      <c r="E166" s="3"/>
      <c r="F166" s="3"/>
      <c r="G166" s="7"/>
      <c r="H166" s="3"/>
      <c r="I166" s="1536"/>
      <c r="J166" s="1536"/>
      <c r="K166" s="1536"/>
      <c r="L166" s="1536"/>
      <c r="M166" s="1536"/>
      <c r="N166" s="1536"/>
      <c r="O166" s="1536"/>
      <c r="P166" s="1536"/>
      <c r="Q166" s="1536"/>
      <c r="R166" s="1536"/>
      <c r="S166" s="1536"/>
      <c r="T166" s="1536"/>
      <c r="U166" s="1536"/>
      <c r="V166" s="1536"/>
      <c r="W166" s="2"/>
      <c r="X166" s="3"/>
      <c r="Y166" s="3"/>
      <c r="Z166" s="3"/>
      <c r="AA166" s="3"/>
    </row>
    <row r="167" spans="1:27">
      <c r="A167" s="6"/>
      <c r="B167" s="3"/>
      <c r="C167" s="3"/>
      <c r="D167" s="3"/>
      <c r="E167" s="3"/>
      <c r="F167" s="3"/>
      <c r="G167" s="3"/>
      <c r="H167" s="3"/>
      <c r="I167" s="3"/>
      <c r="J167" s="3"/>
      <c r="K167" s="3"/>
      <c r="L167" s="3"/>
      <c r="M167" s="3"/>
      <c r="N167" s="3"/>
      <c r="O167" s="3"/>
      <c r="P167" s="3"/>
      <c r="Q167" s="6"/>
      <c r="R167" s="2"/>
      <c r="S167" s="2"/>
      <c r="T167" s="6"/>
      <c r="U167" s="2"/>
      <c r="V167" s="2"/>
      <c r="W167" s="3"/>
      <c r="X167" s="3"/>
      <c r="Y167" s="3"/>
      <c r="Z167" s="3"/>
      <c r="AA167" s="3"/>
    </row>
    <row r="168" spans="1:27">
      <c r="A168" s="6"/>
      <c r="B168" s="3"/>
      <c r="C168" s="3"/>
      <c r="D168" s="3"/>
      <c r="E168" s="3"/>
      <c r="F168" s="3"/>
      <c r="G168" s="3"/>
      <c r="H168" s="3"/>
      <c r="I168" s="3"/>
      <c r="J168" s="6"/>
      <c r="K168" s="3"/>
      <c r="L168" s="3"/>
      <c r="M168" s="3"/>
      <c r="N168" s="3"/>
      <c r="O168" s="3"/>
      <c r="P168" s="6"/>
      <c r="Q168" s="3"/>
      <c r="R168" s="2"/>
      <c r="S168" s="3"/>
      <c r="T168" s="3"/>
      <c r="U168" s="3"/>
      <c r="V168" s="6"/>
      <c r="W168" s="3"/>
      <c r="X168" s="3"/>
      <c r="Y168" s="2"/>
      <c r="Z168" s="3"/>
      <c r="AA168" s="3"/>
    </row>
    <row r="169" spans="1:27" ht="13.5" customHeight="1">
      <c r="A169" s="6"/>
      <c r="B169" s="3"/>
      <c r="C169" s="3"/>
      <c r="D169" s="3"/>
      <c r="E169" s="3"/>
      <c r="F169" s="3"/>
      <c r="G169" s="3"/>
      <c r="H169" s="1796"/>
      <c r="I169" s="1796"/>
      <c r="J169" s="1796"/>
      <c r="K169" s="1796"/>
      <c r="L169" s="1796"/>
      <c r="M169" s="1796"/>
      <c r="N169" s="1796"/>
      <c r="O169" s="1796"/>
      <c r="P169" s="1796"/>
      <c r="Q169" s="1796"/>
      <c r="R169" s="1796"/>
      <c r="S169" s="1796"/>
      <c r="T169" s="1796"/>
      <c r="U169" s="1796"/>
      <c r="V169" s="1796"/>
      <c r="W169" s="1796"/>
      <c r="X169" s="1796"/>
      <c r="Y169" s="1796"/>
      <c r="Z169" s="1796"/>
      <c r="AA169" s="1796"/>
    </row>
    <row r="170" spans="1:27">
      <c r="A170" s="6"/>
      <c r="B170" s="3"/>
      <c r="C170" s="3"/>
      <c r="D170" s="3"/>
      <c r="E170" s="3"/>
      <c r="F170" s="3"/>
      <c r="G170" s="3"/>
      <c r="H170" s="1796"/>
      <c r="I170" s="1796"/>
      <c r="J170" s="1796"/>
      <c r="K170" s="1796"/>
      <c r="L170" s="1796"/>
      <c r="M170" s="1796"/>
      <c r="N170" s="1796"/>
      <c r="O170" s="1796"/>
      <c r="P170" s="1796"/>
      <c r="Q170" s="1796"/>
      <c r="R170" s="1796"/>
      <c r="S170" s="1796"/>
      <c r="T170" s="1796"/>
      <c r="U170" s="1796"/>
      <c r="V170" s="1796"/>
      <c r="W170" s="1796"/>
      <c r="X170" s="1796"/>
      <c r="Y170" s="1796"/>
      <c r="Z170" s="1796"/>
      <c r="AA170" s="1796"/>
    </row>
    <row r="171" spans="1:27">
      <c r="A171" s="6"/>
      <c r="B171" s="3"/>
      <c r="C171" s="3"/>
      <c r="D171" s="3"/>
      <c r="E171" s="3"/>
      <c r="F171" s="3"/>
      <c r="G171" s="3"/>
      <c r="H171" s="1796"/>
      <c r="I171" s="1796"/>
      <c r="J171" s="1796"/>
      <c r="K171" s="1796"/>
      <c r="L171" s="1796"/>
      <c r="M171" s="1796"/>
      <c r="N171" s="1796"/>
      <c r="O171" s="1796"/>
      <c r="P171" s="1796"/>
      <c r="Q171" s="1796"/>
      <c r="R171" s="1796"/>
      <c r="S171" s="1796"/>
      <c r="T171" s="1796"/>
      <c r="U171" s="1796"/>
      <c r="V171" s="1796"/>
      <c r="W171" s="1796"/>
      <c r="X171" s="1796"/>
      <c r="Y171" s="1796"/>
      <c r="Z171" s="1796"/>
      <c r="AA171" s="1796"/>
    </row>
    <row r="172" spans="1:27">
      <c r="A172" s="6"/>
      <c r="B172" s="3"/>
      <c r="C172" s="3"/>
      <c r="D172" s="3"/>
      <c r="E172" s="3"/>
      <c r="F172" s="3"/>
      <c r="G172" s="3"/>
      <c r="H172" s="3"/>
      <c r="I172" s="3"/>
      <c r="J172" s="3"/>
      <c r="K172" s="3"/>
      <c r="L172" s="6"/>
      <c r="M172" s="3"/>
      <c r="N172" s="6"/>
      <c r="O172" s="3"/>
      <c r="P172" s="6"/>
      <c r="Q172" s="3"/>
      <c r="R172" s="3"/>
      <c r="S172" s="2"/>
      <c r="T172" s="2"/>
      <c r="U172" s="3"/>
      <c r="V172" s="3"/>
      <c r="W172" s="3"/>
      <c r="X172" s="3"/>
      <c r="Y172" s="3"/>
      <c r="Z172" s="3"/>
      <c r="AA172" s="3"/>
    </row>
    <row r="173" spans="1:27">
      <c r="A173" s="6"/>
      <c r="B173" s="3"/>
      <c r="C173" s="3"/>
      <c r="D173" s="3"/>
      <c r="E173" s="3"/>
      <c r="F173" s="3"/>
      <c r="G173" s="3"/>
      <c r="H173" s="3"/>
      <c r="I173" s="3"/>
      <c r="J173" s="3"/>
      <c r="K173" s="3"/>
      <c r="L173" s="6"/>
      <c r="M173" s="3"/>
      <c r="N173" s="6"/>
      <c r="O173" s="3"/>
      <c r="P173" s="6"/>
      <c r="Q173" s="3"/>
      <c r="R173" s="3"/>
      <c r="S173" s="2"/>
      <c r="T173" s="2"/>
      <c r="U173" s="3"/>
      <c r="V173" s="3"/>
      <c r="W173" s="3"/>
      <c r="X173" s="3"/>
      <c r="Y173" s="3"/>
      <c r="Z173" s="3"/>
      <c r="AA173" s="3"/>
    </row>
    <row r="174" spans="1:27" ht="13.5" customHeight="1">
      <c r="A174" s="6"/>
      <c r="B174" s="3"/>
      <c r="C174" s="3"/>
      <c r="D174" s="3"/>
      <c r="E174" s="3"/>
      <c r="F174" s="3"/>
      <c r="G174" s="3"/>
      <c r="H174" s="3"/>
      <c r="I174" s="3"/>
      <c r="J174" s="3"/>
      <c r="K174" s="3"/>
      <c r="L174" s="3"/>
      <c r="M174" s="3"/>
      <c r="N174" s="3"/>
      <c r="O174" s="3"/>
      <c r="P174" s="3"/>
      <c r="Q174" s="3"/>
      <c r="R174" s="3"/>
      <c r="S174" s="2"/>
      <c r="T174" s="2"/>
      <c r="U174" s="3"/>
      <c r="V174" s="3"/>
      <c r="W174" s="3"/>
      <c r="X174" s="3"/>
      <c r="Y174" s="3"/>
      <c r="Z174" s="3"/>
      <c r="AA174" s="3"/>
    </row>
    <row r="175" spans="1:27" ht="15" customHeight="1">
      <c r="A175" s="6"/>
      <c r="B175" s="3"/>
      <c r="C175" s="3"/>
      <c r="D175" s="3"/>
      <c r="E175" s="5"/>
      <c r="F175" s="1468"/>
      <c r="G175" s="1468"/>
      <c r="H175" s="1468"/>
      <c r="I175" s="5"/>
      <c r="J175" s="3"/>
      <c r="K175" s="3"/>
      <c r="L175" s="6"/>
      <c r="M175" s="3"/>
      <c r="N175" s="3"/>
      <c r="O175" s="3"/>
      <c r="P175" s="3"/>
      <c r="Q175" s="3"/>
      <c r="R175" s="5"/>
      <c r="S175" s="1468"/>
      <c r="T175" s="1468"/>
      <c r="U175" s="1468"/>
      <c r="V175" s="1468"/>
      <c r="W175" s="1468"/>
      <c r="X175" s="1468"/>
      <c r="Y175" s="1468"/>
      <c r="Z175" s="1468"/>
      <c r="AA175" s="5"/>
    </row>
    <row r="176" spans="1:27" ht="15" customHeight="1">
      <c r="A176" s="2"/>
      <c r="B176" s="2"/>
      <c r="C176" s="2"/>
      <c r="D176" s="2"/>
      <c r="E176" s="5"/>
      <c r="F176" s="1468"/>
      <c r="G176" s="1468"/>
      <c r="H176" s="1468"/>
      <c r="I176" s="5"/>
      <c r="J176" s="2"/>
      <c r="K176" s="3"/>
      <c r="L176" s="3"/>
      <c r="M176" s="3"/>
      <c r="N176" s="3"/>
      <c r="O176" s="3"/>
      <c r="P176" s="3"/>
      <c r="Q176" s="3"/>
      <c r="R176" s="5"/>
      <c r="S176" s="1468"/>
      <c r="T176" s="1468"/>
      <c r="U176" s="1468"/>
      <c r="V176" s="1468"/>
      <c r="W176" s="1468"/>
      <c r="X176" s="1468"/>
      <c r="Y176" s="1468"/>
      <c r="Z176" s="1468"/>
      <c r="AA176" s="33"/>
    </row>
    <row r="177" spans="1:27" ht="15" customHeight="1">
      <c r="A177" s="2"/>
      <c r="B177" s="2"/>
      <c r="C177" s="2"/>
      <c r="D177" s="2"/>
      <c r="E177" s="5"/>
      <c r="F177" s="1468"/>
      <c r="G177" s="1468"/>
      <c r="H177" s="1468"/>
      <c r="I177" s="5"/>
      <c r="J177" s="2"/>
      <c r="K177" s="3"/>
      <c r="L177" s="3"/>
      <c r="M177" s="3"/>
      <c r="N177" s="3"/>
      <c r="O177" s="3"/>
      <c r="P177" s="3"/>
      <c r="Q177" s="3"/>
      <c r="R177" s="5"/>
      <c r="S177" s="1468"/>
      <c r="T177" s="1468"/>
      <c r="U177" s="1468"/>
      <c r="V177" s="1468"/>
      <c r="W177" s="1468"/>
      <c r="X177" s="1468"/>
      <c r="Y177" s="1468"/>
      <c r="Z177" s="1468"/>
      <c r="AA177" s="33"/>
    </row>
    <row r="178" spans="1:27" ht="13.5" customHeight="1">
      <c r="A178" s="6"/>
      <c r="B178" s="3"/>
      <c r="C178" s="3"/>
      <c r="D178" s="3"/>
      <c r="E178" s="3"/>
      <c r="F178" s="3"/>
      <c r="G178" s="3"/>
      <c r="H178" s="3"/>
      <c r="I178" s="1574"/>
      <c r="J178" s="1574"/>
      <c r="K178" s="1574"/>
      <c r="L178" s="1574"/>
      <c r="M178" s="1574"/>
      <c r="N178" s="1574"/>
      <c r="O178" s="1574"/>
      <c r="P178" s="1574"/>
      <c r="Q178" s="1574"/>
      <c r="R178" s="1574"/>
      <c r="S178" s="1574"/>
      <c r="T178" s="1574"/>
      <c r="U178" s="1574"/>
      <c r="V178" s="1574"/>
      <c r="W178" s="1574"/>
      <c r="X178" s="1574"/>
      <c r="Y178" s="1574"/>
      <c r="Z178" s="1574"/>
      <c r="AA178" s="1574"/>
    </row>
    <row r="179" spans="1:27" ht="15.75" customHeight="1">
      <c r="A179" s="2"/>
      <c r="B179" s="2"/>
      <c r="C179" s="2"/>
      <c r="D179" s="2"/>
      <c r="E179" s="2"/>
      <c r="F179" s="2"/>
      <c r="G179" s="2"/>
      <c r="H179" s="2"/>
      <c r="I179" s="1574"/>
      <c r="J179" s="1574"/>
      <c r="K179" s="1574"/>
      <c r="L179" s="1574"/>
      <c r="M179" s="1574"/>
      <c r="N179" s="1574"/>
      <c r="O179" s="1574"/>
      <c r="P179" s="1574"/>
      <c r="Q179" s="1574"/>
      <c r="R179" s="1574"/>
      <c r="S179" s="1574"/>
      <c r="T179" s="1574"/>
      <c r="U179" s="1574"/>
      <c r="V179" s="1574"/>
      <c r="W179" s="1574"/>
      <c r="X179" s="1574"/>
      <c r="Y179" s="1574"/>
      <c r="Z179" s="1574"/>
      <c r="AA179" s="1574"/>
    </row>
    <row r="180" spans="1:27" ht="15.75" customHeight="1">
      <c r="A180" s="6"/>
      <c r="B180" s="3"/>
      <c r="C180" s="3"/>
      <c r="D180" s="3"/>
      <c r="E180" s="3"/>
      <c r="F180" s="3"/>
      <c r="G180" s="3"/>
      <c r="H180" s="3"/>
      <c r="I180" s="1574"/>
      <c r="J180" s="1520"/>
      <c r="K180" s="1520"/>
      <c r="L180" s="1520"/>
      <c r="M180" s="1520"/>
      <c r="N180" s="1520"/>
      <c r="O180" s="1520"/>
      <c r="P180" s="1520"/>
      <c r="Q180" s="1520"/>
      <c r="R180" s="1520"/>
      <c r="S180" s="1520"/>
      <c r="T180" s="1520"/>
      <c r="U180" s="1520"/>
      <c r="V180" s="1520"/>
      <c r="W180" s="1520"/>
      <c r="X180" s="1520"/>
      <c r="Y180" s="1520"/>
      <c r="Z180" s="1520"/>
      <c r="AA180" s="1520"/>
    </row>
    <row r="181" spans="1:27" ht="15.75" customHeight="1">
      <c r="A181" s="2"/>
      <c r="B181" s="2"/>
      <c r="C181" s="2"/>
      <c r="D181" s="2"/>
      <c r="E181" s="2"/>
      <c r="F181" s="2"/>
      <c r="G181" s="2"/>
      <c r="H181" s="2"/>
      <c r="I181" s="1520"/>
      <c r="J181" s="1520"/>
      <c r="K181" s="1520"/>
      <c r="L181" s="1520"/>
      <c r="M181" s="1520"/>
      <c r="N181" s="1520"/>
      <c r="O181" s="1520"/>
      <c r="P181" s="1520"/>
      <c r="Q181" s="1520"/>
      <c r="R181" s="1520"/>
      <c r="S181" s="1520"/>
      <c r="T181" s="1520"/>
      <c r="U181" s="1520"/>
      <c r="V181" s="1520"/>
      <c r="W181" s="1520"/>
      <c r="X181" s="1520"/>
      <c r="Y181" s="1520"/>
      <c r="Z181" s="1520"/>
      <c r="AA181" s="1520"/>
    </row>
    <row r="182" spans="1:27" ht="18" customHeight="1">
      <c r="A182" s="1497"/>
      <c r="B182" s="1497"/>
      <c r="C182" s="1497"/>
      <c r="D182" s="1497"/>
      <c r="E182" s="1497"/>
      <c r="F182" s="1497"/>
      <c r="G182" s="1497"/>
      <c r="H182" s="1497"/>
      <c r="I182" s="1497"/>
      <c r="J182" s="1497"/>
      <c r="K182" s="1497"/>
      <c r="L182" s="1497"/>
      <c r="M182" s="1497"/>
      <c r="N182" s="1497"/>
      <c r="O182" s="1497"/>
      <c r="P182" s="1497"/>
      <c r="Q182" s="1497"/>
      <c r="R182" s="1497"/>
      <c r="S182" s="1497"/>
      <c r="T182" s="1497"/>
      <c r="U182" s="1497"/>
      <c r="V182" s="1497"/>
      <c r="W182" s="1497"/>
      <c r="X182" s="1497"/>
      <c r="Y182" s="1497"/>
      <c r="Z182" s="1497"/>
      <c r="AA182" s="1497"/>
    </row>
    <row r="183" spans="1:27"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5.75" customHeight="1">
      <c r="A184" s="6"/>
      <c r="B184" s="3"/>
      <c r="C184" s="3"/>
      <c r="D184" s="3"/>
      <c r="E184" s="3"/>
      <c r="F184" s="1468"/>
      <c r="G184" s="1468"/>
      <c r="H184" s="1468"/>
      <c r="I184" s="1468"/>
      <c r="K184" s="3"/>
      <c r="L184" s="3"/>
      <c r="M184" s="3"/>
      <c r="N184" s="3"/>
      <c r="O184" s="3"/>
      <c r="P184" s="3"/>
      <c r="Q184" s="3"/>
      <c r="R184" s="3"/>
      <c r="S184" s="3"/>
      <c r="T184" s="3"/>
      <c r="U184" s="3"/>
      <c r="V184" s="3"/>
      <c r="W184" s="3"/>
      <c r="X184" s="3"/>
      <c r="Y184" s="3"/>
      <c r="Z184" s="3"/>
      <c r="AA184" s="3"/>
    </row>
    <row r="185" spans="1:27" ht="15.75" customHeight="1">
      <c r="A185" s="6"/>
      <c r="B185" s="3"/>
      <c r="C185" s="3"/>
      <c r="D185" s="3"/>
      <c r="E185" s="3"/>
      <c r="F185" s="3"/>
      <c r="G185" s="1468"/>
      <c r="H185" s="1468"/>
      <c r="I185" s="3"/>
      <c r="J185" s="1536"/>
      <c r="K185" s="1536"/>
      <c r="L185" s="1536"/>
      <c r="M185" s="1536"/>
      <c r="N185" s="1536"/>
      <c r="O185" s="1536"/>
      <c r="P185" s="1536"/>
      <c r="Q185" s="1536"/>
      <c r="R185" s="1536"/>
      <c r="S185" s="1536"/>
      <c r="T185" s="1536"/>
      <c r="U185" s="1536"/>
      <c r="V185" s="1536"/>
      <c r="W185" s="1536"/>
      <c r="X185" s="1536"/>
      <c r="Y185" s="1536"/>
      <c r="Z185" s="1536"/>
      <c r="AA185" s="1536"/>
    </row>
    <row r="186" spans="1:27" ht="15.75" customHeight="1">
      <c r="A186" s="3"/>
      <c r="B186" s="3"/>
      <c r="C186" s="3"/>
      <c r="D186" s="3"/>
      <c r="E186" s="3"/>
      <c r="F186" s="3"/>
      <c r="G186" s="1468"/>
      <c r="H186" s="1468"/>
      <c r="I186" s="3"/>
      <c r="J186" s="1536"/>
      <c r="K186" s="1536"/>
      <c r="L186" s="1536"/>
      <c r="M186" s="1536"/>
      <c r="N186" s="1536"/>
      <c r="O186" s="1536"/>
      <c r="P186" s="1536"/>
      <c r="Q186" s="1536"/>
      <c r="R186" s="1536"/>
      <c r="S186" s="1536"/>
      <c r="T186" s="1536"/>
      <c r="U186" s="1536"/>
      <c r="V186" s="1536"/>
      <c r="W186" s="1536"/>
      <c r="X186" s="1536"/>
      <c r="Y186" s="1536"/>
      <c r="Z186" s="1536"/>
      <c r="AA186" s="1536"/>
    </row>
    <row r="187" spans="1:27" ht="15.75" customHeight="1">
      <c r="A187" s="3"/>
      <c r="B187" s="3"/>
      <c r="C187" s="3"/>
      <c r="D187" s="3"/>
      <c r="E187" s="3"/>
      <c r="F187" s="3"/>
      <c r="G187" s="1468"/>
      <c r="H187" s="1468"/>
      <c r="I187" s="3"/>
      <c r="J187" s="1536"/>
      <c r="K187" s="1536"/>
      <c r="L187" s="1536"/>
      <c r="M187" s="1536"/>
      <c r="N187" s="1536"/>
      <c r="O187" s="1536"/>
      <c r="P187" s="1536"/>
      <c r="Q187" s="1536"/>
      <c r="R187" s="1536"/>
      <c r="S187" s="1536"/>
      <c r="T187" s="1536"/>
      <c r="U187" s="1536"/>
      <c r="V187" s="1536"/>
      <c r="W187" s="1536"/>
      <c r="X187" s="1536"/>
      <c r="Y187" s="1536"/>
      <c r="Z187" s="1536"/>
      <c r="AA187" s="1536"/>
    </row>
    <row r="188" spans="1:27"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5.75" customHeight="1">
      <c r="A189" s="6"/>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c r="A190" s="6"/>
      <c r="B190" s="6"/>
      <c r="C190" s="3"/>
      <c r="D190" s="3"/>
      <c r="E190" s="6"/>
      <c r="F190" s="3"/>
      <c r="G190" s="3"/>
      <c r="H190" s="6"/>
      <c r="I190" s="3"/>
      <c r="J190" s="3"/>
      <c r="K190" s="6"/>
      <c r="L190" s="3"/>
      <c r="M190" s="3"/>
      <c r="N190" s="6"/>
      <c r="O190" s="3"/>
      <c r="P190" s="3"/>
      <c r="Q190" s="3"/>
      <c r="R190" s="6"/>
      <c r="S190" s="3"/>
      <c r="T190" s="3"/>
      <c r="U190" s="3"/>
      <c r="V190" s="3"/>
      <c r="W190" s="6"/>
      <c r="X190" s="7"/>
      <c r="Y190" s="3"/>
      <c r="Z190" s="3"/>
      <c r="AA190" s="2"/>
    </row>
    <row r="191" spans="1:27" ht="15.75" customHeight="1">
      <c r="A191" s="6"/>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5.75" customHeight="1">
      <c r="A192" s="6"/>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c r="A194" s="3"/>
      <c r="B194" s="3"/>
      <c r="C194" s="3"/>
      <c r="D194" s="3"/>
      <c r="E194" s="3"/>
      <c r="F194" s="3"/>
      <c r="G194" s="3"/>
      <c r="H194" s="3"/>
      <c r="I194" s="3"/>
      <c r="J194" s="3"/>
      <c r="K194" s="1468"/>
      <c r="L194" s="1468"/>
      <c r="M194" s="1468"/>
      <c r="N194" s="3"/>
      <c r="O194" s="3"/>
      <c r="P194" s="3"/>
      <c r="Q194" s="3"/>
      <c r="R194" s="3"/>
      <c r="S194" s="3"/>
      <c r="T194" s="3"/>
      <c r="U194" s="3"/>
      <c r="V194" s="3"/>
      <c r="W194" s="3"/>
      <c r="X194" s="3"/>
      <c r="Y194" s="3"/>
      <c r="Z194" s="3"/>
      <c r="AA194" s="3"/>
    </row>
    <row r="195" spans="1:27" ht="15.75" customHeight="1">
      <c r="A195" s="3"/>
      <c r="B195" s="3"/>
      <c r="C195" s="3"/>
      <c r="D195" s="3"/>
      <c r="E195" s="3"/>
      <c r="F195" s="3"/>
      <c r="G195" s="3"/>
      <c r="H195" s="3"/>
      <c r="I195" s="3"/>
      <c r="J195" s="3"/>
      <c r="K195" s="1468"/>
      <c r="L195" s="1468"/>
      <c r="M195" s="1468"/>
      <c r="N195" s="3"/>
      <c r="O195" s="3"/>
      <c r="P195" s="3"/>
      <c r="Q195" s="3"/>
      <c r="R195" s="3"/>
      <c r="S195" s="3"/>
      <c r="T195" s="3"/>
      <c r="U195" s="3"/>
      <c r="V195" s="3"/>
      <c r="W195" s="3"/>
      <c r="X195" s="3"/>
      <c r="Y195" s="3"/>
      <c r="Z195" s="3"/>
      <c r="AA195" s="3"/>
    </row>
    <row r="196" spans="1:27" ht="15.75" customHeight="1">
      <c r="A196" s="3"/>
      <c r="B196" s="3"/>
      <c r="C196" s="3"/>
      <c r="D196" s="3"/>
      <c r="E196" s="3"/>
      <c r="F196" s="3"/>
      <c r="G196" s="3"/>
      <c r="H196" s="3"/>
      <c r="I196" s="3"/>
      <c r="J196" s="3"/>
      <c r="K196" s="1468"/>
      <c r="L196" s="1468"/>
      <c r="M196" s="1468"/>
      <c r="N196" s="3"/>
      <c r="O196" s="3"/>
      <c r="P196" s="3"/>
      <c r="Q196" s="3"/>
      <c r="R196" s="3"/>
      <c r="S196" s="3"/>
      <c r="T196" s="3"/>
      <c r="U196" s="3"/>
      <c r="V196" s="3"/>
      <c r="W196" s="3"/>
      <c r="X196" s="3"/>
      <c r="Y196" s="3"/>
      <c r="Z196" s="3"/>
      <c r="AA196" s="3"/>
    </row>
    <row r="197" spans="1:27" ht="15.75" customHeight="1">
      <c r="A197" s="3"/>
      <c r="B197" s="3"/>
      <c r="C197" s="3"/>
      <c r="D197" s="3"/>
      <c r="E197" s="3"/>
      <c r="F197" s="3"/>
      <c r="G197" s="3"/>
      <c r="H197" s="3"/>
      <c r="I197" s="3"/>
      <c r="J197" s="3"/>
      <c r="K197" s="1468"/>
      <c r="L197" s="1468"/>
      <c r="M197" s="1468"/>
      <c r="N197" s="3"/>
      <c r="O197" s="3"/>
      <c r="P197" s="3"/>
      <c r="Q197" s="3"/>
      <c r="R197" s="3"/>
      <c r="S197" s="3"/>
      <c r="T197" s="3"/>
      <c r="U197" s="3"/>
      <c r="V197" s="3"/>
      <c r="W197" s="3"/>
      <c r="X197" s="3"/>
      <c r="Y197" s="3"/>
      <c r="Z197" s="3"/>
      <c r="AA197" s="3"/>
    </row>
    <row r="198" spans="1:27" ht="15.75" customHeight="1">
      <c r="A198" s="6"/>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5.75" customHeight="1">
      <c r="A199" s="3"/>
      <c r="B199" s="3"/>
      <c r="C199" s="3"/>
      <c r="D199" s="3"/>
      <c r="E199" s="3"/>
      <c r="F199" s="3"/>
      <c r="G199" s="3"/>
      <c r="H199" s="3"/>
      <c r="I199" s="3"/>
      <c r="J199" s="3"/>
      <c r="K199" s="1802"/>
      <c r="L199" s="1802"/>
      <c r="M199" s="1802"/>
      <c r="N199" s="1802"/>
      <c r="O199" s="3"/>
      <c r="P199" s="3"/>
      <c r="Q199" s="3"/>
      <c r="R199" s="3"/>
      <c r="S199" s="3"/>
      <c r="T199" s="3"/>
      <c r="U199" s="3"/>
      <c r="V199" s="3"/>
      <c r="W199" s="3"/>
      <c r="X199" s="3"/>
      <c r="Y199" s="3"/>
      <c r="Z199" s="3"/>
      <c r="AA199" s="3"/>
    </row>
    <row r="200" spans="1:27" ht="15.75" customHeight="1">
      <c r="A200" s="3"/>
      <c r="B200" s="3"/>
      <c r="C200" s="3"/>
      <c r="D200" s="3"/>
      <c r="E200" s="3"/>
      <c r="F200" s="3"/>
      <c r="G200" s="3"/>
      <c r="H200" s="3"/>
      <c r="I200" s="3"/>
      <c r="J200" s="3"/>
      <c r="K200" s="1802"/>
      <c r="L200" s="1802"/>
      <c r="M200" s="1802"/>
      <c r="N200" s="1802"/>
      <c r="O200" s="3"/>
      <c r="P200" s="3"/>
      <c r="Q200" s="3"/>
      <c r="R200" s="3"/>
      <c r="S200" s="3"/>
      <c r="T200" s="3"/>
      <c r="U200" s="3"/>
      <c r="V200" s="3"/>
      <c r="W200" s="3"/>
      <c r="X200" s="3"/>
      <c r="Y200" s="3"/>
      <c r="Z200" s="3"/>
      <c r="AA200" s="3"/>
    </row>
    <row r="201" spans="1:27" ht="15.75" customHeight="1">
      <c r="A201" s="6"/>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c r="A203" s="3"/>
      <c r="B203" s="3"/>
      <c r="C203" s="3"/>
      <c r="D203" s="3"/>
      <c r="E203" s="3"/>
      <c r="F203" s="3"/>
      <c r="G203" s="3"/>
      <c r="H203" s="3"/>
      <c r="I203" s="3"/>
      <c r="J203" s="3"/>
      <c r="K203" s="3"/>
      <c r="L203" s="3"/>
      <c r="M203" s="3"/>
      <c r="N203" s="3"/>
      <c r="O203" s="3"/>
      <c r="P203" s="3"/>
      <c r="Q203" s="3"/>
      <c r="R203" s="3"/>
      <c r="S203" s="3"/>
      <c r="T203" s="3"/>
      <c r="U203" s="6"/>
      <c r="V203" s="3"/>
      <c r="W203" s="3"/>
      <c r="X203" s="6"/>
      <c r="Y203" s="3"/>
      <c r="Z203" s="3"/>
      <c r="AA203" s="3"/>
    </row>
    <row r="204" spans="1:27"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c r="A210" s="6"/>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c r="A211" s="3"/>
      <c r="B211" s="3"/>
      <c r="C211" s="3"/>
      <c r="D211" s="3"/>
      <c r="E211" s="3"/>
      <c r="F211" s="3"/>
      <c r="G211" s="3"/>
      <c r="H211" s="3"/>
      <c r="I211" s="5"/>
      <c r="J211" s="1468"/>
      <c r="K211" s="1468"/>
      <c r="L211" s="1468"/>
      <c r="M211" s="1468"/>
      <c r="N211" s="5"/>
      <c r="O211" s="5"/>
      <c r="P211" s="1468"/>
      <c r="Q211" s="1468"/>
      <c r="R211" s="1468"/>
      <c r="S211" s="1468"/>
      <c r="T211" s="5"/>
      <c r="U211" s="5"/>
      <c r="V211" s="1468"/>
      <c r="W211" s="1468"/>
      <c r="X211" s="1468"/>
      <c r="Y211" s="1468"/>
      <c r="Z211" s="7"/>
      <c r="AA211" s="3"/>
    </row>
    <row r="212" spans="1:27" ht="15.75" customHeight="1">
      <c r="A212" s="3"/>
      <c r="B212" s="3"/>
      <c r="C212" s="3"/>
      <c r="D212" s="5"/>
      <c r="E212" s="1468"/>
      <c r="F212" s="1468"/>
      <c r="G212" s="5"/>
      <c r="H212" s="3"/>
      <c r="I212" s="5"/>
      <c r="J212" s="1800"/>
      <c r="K212" s="1800"/>
      <c r="L212" s="1800"/>
      <c r="M212" s="1800"/>
      <c r="N212" s="5"/>
      <c r="O212" s="5"/>
      <c r="P212" s="1800"/>
      <c r="Q212" s="1800"/>
      <c r="R212" s="1800"/>
      <c r="S212" s="1800"/>
      <c r="T212" s="5"/>
      <c r="U212" s="5"/>
      <c r="V212" s="1495"/>
      <c r="W212" s="1495"/>
      <c r="X212" s="1495"/>
      <c r="Y212" s="1495"/>
      <c r="Z212" s="3"/>
      <c r="AA212" s="3"/>
    </row>
    <row r="213" spans="1:27" ht="15.75" customHeight="1">
      <c r="A213" s="3"/>
      <c r="B213" s="3"/>
      <c r="C213" s="3"/>
      <c r="D213" s="5"/>
      <c r="E213" s="1468"/>
      <c r="F213" s="1468"/>
      <c r="G213" s="5"/>
      <c r="H213" s="3"/>
      <c r="I213" s="5"/>
      <c r="J213" s="1800"/>
      <c r="K213" s="1800"/>
      <c r="L213" s="1800"/>
      <c r="M213" s="1800"/>
      <c r="N213" s="5"/>
      <c r="O213" s="5"/>
      <c r="P213" s="1800"/>
      <c r="Q213" s="1800"/>
      <c r="R213" s="1800"/>
      <c r="S213" s="1800"/>
      <c r="T213" s="5"/>
      <c r="U213" s="5"/>
      <c r="V213" s="1495"/>
      <c r="W213" s="1495"/>
      <c r="X213" s="1495"/>
      <c r="Y213" s="1495"/>
      <c r="Z213" s="3"/>
      <c r="AA213" s="3"/>
    </row>
    <row r="214" spans="1:27" ht="15.75" customHeight="1">
      <c r="A214" s="3"/>
      <c r="B214" s="3"/>
      <c r="C214" s="3"/>
      <c r="D214" s="5"/>
      <c r="E214" s="1468"/>
      <c r="F214" s="1468"/>
      <c r="G214" s="5"/>
      <c r="H214" s="3"/>
      <c r="I214" s="5"/>
      <c r="J214" s="1800"/>
      <c r="K214" s="1800"/>
      <c r="L214" s="1800"/>
      <c r="M214" s="1800"/>
      <c r="N214" s="5"/>
      <c r="O214" s="5"/>
      <c r="P214" s="1800"/>
      <c r="Q214" s="1800"/>
      <c r="R214" s="1800"/>
      <c r="S214" s="1800"/>
      <c r="T214" s="5"/>
      <c r="U214" s="5"/>
      <c r="V214" s="1495"/>
      <c r="W214" s="1495"/>
      <c r="X214" s="1495"/>
      <c r="Y214" s="1495"/>
      <c r="Z214" s="3"/>
      <c r="AA214" s="3"/>
    </row>
    <row r="215" spans="1:27" ht="15.75" customHeight="1">
      <c r="A215" s="3"/>
      <c r="B215" s="3"/>
      <c r="C215" s="3"/>
      <c r="D215" s="5"/>
      <c r="E215" s="1468"/>
      <c r="F215" s="1468"/>
      <c r="G215" s="5"/>
      <c r="H215" s="3"/>
      <c r="I215" s="5"/>
      <c r="J215" s="1800"/>
      <c r="K215" s="1800"/>
      <c r="L215" s="1800"/>
      <c r="M215" s="1800"/>
      <c r="N215" s="5"/>
      <c r="O215" s="5"/>
      <c r="P215" s="1800"/>
      <c r="Q215" s="1800"/>
      <c r="R215" s="1800"/>
      <c r="S215" s="1800"/>
      <c r="T215" s="5"/>
      <c r="U215" s="5"/>
      <c r="V215" s="1495"/>
      <c r="W215" s="1495"/>
      <c r="X215" s="1495"/>
      <c r="Y215" s="1495"/>
      <c r="Z215" s="3"/>
      <c r="AA215" s="3"/>
    </row>
    <row r="216" spans="1:27" ht="15.75" customHeight="1">
      <c r="A216" s="3"/>
      <c r="B216" s="3"/>
      <c r="C216" s="3"/>
      <c r="D216" s="5"/>
      <c r="E216" s="3"/>
      <c r="F216" s="3"/>
      <c r="G216" s="5"/>
      <c r="H216" s="3"/>
      <c r="I216" s="5"/>
      <c r="J216" s="3"/>
      <c r="K216" s="3"/>
      <c r="L216" s="3"/>
      <c r="M216" s="3"/>
      <c r="N216" s="5"/>
      <c r="O216" s="5"/>
      <c r="P216" s="5"/>
      <c r="Q216" s="3"/>
      <c r="R216" s="3"/>
      <c r="S216" s="5"/>
      <c r="T216" s="5"/>
      <c r="U216" s="5"/>
      <c r="V216" s="3"/>
      <c r="W216" s="3"/>
      <c r="X216" s="3"/>
      <c r="Y216" s="3"/>
      <c r="Z216" s="3"/>
      <c r="AA216" s="3"/>
    </row>
    <row r="217" spans="1:27" ht="15.75" customHeight="1">
      <c r="A217" s="3"/>
      <c r="B217" s="3"/>
      <c r="C217" s="3"/>
      <c r="D217" s="5"/>
      <c r="E217" s="3"/>
      <c r="F217" s="3"/>
      <c r="G217" s="5"/>
      <c r="H217" s="3"/>
      <c r="I217" s="5"/>
      <c r="J217" s="3"/>
      <c r="K217" s="3"/>
      <c r="L217" s="3"/>
      <c r="M217" s="3"/>
      <c r="N217" s="5"/>
      <c r="O217" s="5"/>
      <c r="P217" s="5"/>
      <c r="Q217" s="3"/>
      <c r="R217" s="3"/>
      <c r="S217" s="5"/>
      <c r="T217" s="5"/>
      <c r="U217" s="5"/>
      <c r="V217" s="3"/>
      <c r="W217" s="3"/>
      <c r="X217" s="3"/>
      <c r="Y217" s="3"/>
      <c r="Z217" s="3"/>
      <c r="AA217" s="3"/>
    </row>
    <row r="218" spans="1:27" ht="15.75" customHeight="1">
      <c r="A218" s="3"/>
      <c r="B218" s="3"/>
      <c r="C218" s="3"/>
      <c r="D218" s="5"/>
      <c r="E218" s="3"/>
      <c r="F218" s="3"/>
      <c r="G218" s="5"/>
      <c r="H218" s="3"/>
      <c r="I218" s="5"/>
      <c r="J218" s="3"/>
      <c r="K218" s="3"/>
      <c r="L218" s="3"/>
      <c r="M218" s="3"/>
      <c r="N218" s="5"/>
      <c r="O218" s="5"/>
      <c r="P218" s="5"/>
      <c r="Q218" s="3"/>
      <c r="R218" s="3"/>
      <c r="S218" s="5"/>
      <c r="T218" s="5"/>
      <c r="U218" s="5"/>
      <c r="V218" s="3"/>
      <c r="W218" s="3"/>
      <c r="X218" s="3"/>
      <c r="Y218" s="3"/>
      <c r="Z218" s="3"/>
      <c r="AA218" s="3"/>
    </row>
    <row r="219" spans="1:27" ht="15.75" customHeight="1">
      <c r="A219" s="3"/>
      <c r="B219" s="3"/>
      <c r="C219" s="3"/>
      <c r="D219" s="5"/>
      <c r="E219" s="3"/>
      <c r="F219" s="3"/>
      <c r="G219" s="5"/>
      <c r="H219" s="3"/>
      <c r="I219" s="5"/>
      <c r="J219" s="3"/>
      <c r="K219" s="3"/>
      <c r="L219" s="3"/>
      <c r="M219" s="3"/>
      <c r="N219" s="5"/>
      <c r="O219" s="5"/>
      <c r="P219" s="5"/>
      <c r="Q219" s="3"/>
      <c r="R219" s="3"/>
      <c r="S219" s="5"/>
      <c r="T219" s="5"/>
      <c r="U219" s="5"/>
      <c r="V219" s="3"/>
      <c r="W219" s="3"/>
      <c r="X219" s="3"/>
      <c r="Y219" s="3"/>
      <c r="Z219" s="3"/>
      <c r="AA219" s="3"/>
    </row>
    <row r="220" spans="1:27" ht="15.75" customHeight="1">
      <c r="A220" s="3"/>
      <c r="B220" s="3"/>
      <c r="C220" s="3"/>
      <c r="D220" s="3"/>
      <c r="E220" s="3"/>
      <c r="F220" s="3"/>
      <c r="G220" s="3"/>
      <c r="H220" s="3"/>
      <c r="I220" s="5"/>
      <c r="J220" s="1800"/>
      <c r="K220" s="1800"/>
      <c r="L220" s="1800"/>
      <c r="M220" s="1800"/>
      <c r="N220" s="5"/>
      <c r="O220" s="5"/>
      <c r="P220" s="1800"/>
      <c r="Q220" s="1800"/>
      <c r="R220" s="1800"/>
      <c r="S220" s="1800"/>
      <c r="T220" s="5"/>
      <c r="U220" s="5"/>
      <c r="V220" s="1800"/>
      <c r="W220" s="1800"/>
      <c r="X220" s="1800"/>
      <c r="Y220" s="1800"/>
      <c r="Z220" s="3"/>
      <c r="AA220" s="3"/>
    </row>
    <row r="221" spans="1:27" ht="15.75" customHeight="1">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6"/>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6"/>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6"/>
      <c r="B224" s="3"/>
      <c r="C224" s="3"/>
      <c r="D224" s="3"/>
      <c r="E224" s="3"/>
      <c r="F224" s="3"/>
      <c r="G224" s="3"/>
      <c r="H224" s="3"/>
      <c r="I224" s="3"/>
      <c r="J224" s="1558"/>
      <c r="K224" s="1558"/>
      <c r="L224" s="1558"/>
      <c r="M224" s="1558"/>
      <c r="N224" s="1558"/>
      <c r="O224" s="5"/>
      <c r="P224" s="3"/>
      <c r="Q224" s="3"/>
      <c r="R224" s="3"/>
      <c r="S224" s="3"/>
      <c r="T224" s="3"/>
      <c r="U224" s="3"/>
      <c r="V224" s="3"/>
      <c r="W224" s="3"/>
      <c r="X224" s="3"/>
      <c r="Y224" s="3"/>
      <c r="Z224" s="3"/>
      <c r="AA224" s="3"/>
    </row>
    <row r="225" spans="1:28" ht="15.75" customHeight="1">
      <c r="A225" s="6"/>
      <c r="B225" s="3"/>
      <c r="C225" s="3"/>
      <c r="D225" s="3"/>
      <c r="E225" s="3"/>
      <c r="F225" s="3"/>
      <c r="G225" s="3"/>
      <c r="H225" s="3"/>
      <c r="I225" s="3"/>
      <c r="J225" s="3"/>
      <c r="K225" s="3"/>
      <c r="L225" s="1468"/>
      <c r="M225" s="1468"/>
      <c r="N225" s="1468"/>
      <c r="O225" s="1468"/>
      <c r="P225" s="1468"/>
      <c r="Q225" s="1468"/>
      <c r="R225" s="3"/>
      <c r="S225" s="3"/>
      <c r="T225" s="3"/>
      <c r="U225" s="3"/>
      <c r="V225" s="3"/>
      <c r="W225" s="3"/>
      <c r="X225" s="3"/>
      <c r="Y225" s="3"/>
      <c r="Z225" s="3"/>
      <c r="AA225" s="3"/>
    </row>
    <row r="226" spans="1:28" ht="15.75" customHeight="1">
      <c r="A226" s="6"/>
      <c r="B226" s="3"/>
      <c r="C226" s="3"/>
      <c r="D226" s="3"/>
      <c r="E226" s="3"/>
      <c r="F226" s="3"/>
      <c r="G226" s="3"/>
      <c r="H226" s="3"/>
      <c r="I226" s="1491"/>
      <c r="J226" s="1491"/>
      <c r="K226" s="1491"/>
      <c r="L226" s="1491"/>
      <c r="M226" s="1491"/>
      <c r="N226" s="1491"/>
      <c r="O226" s="1491"/>
      <c r="P226" s="1491"/>
      <c r="Q226" s="1491"/>
      <c r="R226" s="1491"/>
      <c r="S226" s="1491"/>
      <c r="T226" s="1491"/>
      <c r="U226" s="1491"/>
      <c r="V226" s="1491"/>
      <c r="W226" s="1491"/>
      <c r="X226" s="1491"/>
      <c r="Y226" s="1491"/>
      <c r="Z226" s="1491"/>
      <c r="AA226" s="1491"/>
    </row>
    <row r="227" spans="1:28">
      <c r="I227" s="1801"/>
      <c r="J227" s="1801"/>
      <c r="K227" s="1801"/>
      <c r="L227" s="1801"/>
      <c r="M227" s="1801"/>
      <c r="N227" s="1801"/>
      <c r="O227" s="1801"/>
      <c r="P227" s="1801"/>
      <c r="Q227" s="1801"/>
      <c r="R227" s="1801"/>
      <c r="S227" s="1801"/>
      <c r="T227" s="1801"/>
      <c r="U227" s="1801"/>
      <c r="V227" s="1801"/>
      <c r="W227" s="1801"/>
      <c r="X227" s="1801"/>
      <c r="Y227" s="1801"/>
      <c r="Z227" s="1801"/>
      <c r="AA227" s="1801"/>
    </row>
    <row r="228" spans="1:28" ht="13.5" customHeight="1">
      <c r="A228" s="6"/>
      <c r="B228" s="3"/>
      <c r="C228" s="3"/>
      <c r="D228" s="3"/>
      <c r="E228" s="3"/>
      <c r="F228" s="1491"/>
      <c r="G228" s="1491"/>
      <c r="H228" s="1491"/>
      <c r="I228" s="1491"/>
      <c r="J228" s="1491"/>
      <c r="K228" s="1491"/>
      <c r="L228" s="1491"/>
      <c r="M228" s="1491"/>
      <c r="N228" s="1491"/>
      <c r="O228" s="1491"/>
      <c r="P228" s="1491"/>
      <c r="Q228" s="1491"/>
      <c r="R228" s="1491"/>
      <c r="S228" s="1491"/>
      <c r="T228" s="1491"/>
      <c r="U228" s="1491"/>
      <c r="V228" s="1491"/>
      <c r="W228" s="1491"/>
      <c r="X228" s="1491"/>
      <c r="Y228" s="1491"/>
      <c r="Z228" s="1491"/>
      <c r="AA228" s="1491"/>
    </row>
    <row r="229" spans="1:28">
      <c r="A229" s="3"/>
      <c r="B229" s="3"/>
      <c r="C229" s="3"/>
      <c r="D229" s="3"/>
      <c r="E229" s="3"/>
      <c r="F229" s="1526"/>
      <c r="G229" s="1526"/>
      <c r="H229" s="1526"/>
      <c r="I229" s="1526"/>
      <c r="J229" s="1526"/>
      <c r="K229" s="1526"/>
      <c r="L229" s="1526"/>
      <c r="M229" s="1526"/>
      <c r="N229" s="1526"/>
      <c r="O229" s="1526"/>
      <c r="P229" s="1526"/>
      <c r="Q229" s="1526"/>
      <c r="R229" s="1526"/>
      <c r="S229" s="1526"/>
      <c r="T229" s="1526"/>
      <c r="U229" s="1526"/>
      <c r="V229" s="1526"/>
      <c r="W229" s="1526"/>
      <c r="X229" s="1526"/>
      <c r="Y229" s="1526"/>
      <c r="Z229" s="1526"/>
      <c r="AA229" s="1526"/>
    </row>
    <row r="230" spans="1:28">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8"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8" ht="18.75" customHeight="1">
      <c r="A233" s="1468"/>
      <c r="B233" s="1468"/>
      <c r="C233" s="1468"/>
      <c r="D233" s="1468"/>
      <c r="E233" s="1468"/>
      <c r="F233" s="1468"/>
      <c r="G233" s="1468"/>
      <c r="H233" s="1468"/>
      <c r="I233" s="1468"/>
      <c r="J233" s="1468"/>
      <c r="K233" s="1468"/>
      <c r="L233" s="1468"/>
      <c r="M233" s="1468"/>
      <c r="N233" s="1468"/>
      <c r="O233" s="1468"/>
      <c r="P233" s="1468"/>
      <c r="Q233" s="1468"/>
      <c r="R233" s="1468"/>
      <c r="S233" s="1468"/>
      <c r="T233" s="1468"/>
      <c r="U233" s="1468"/>
      <c r="V233" s="1468"/>
      <c r="W233" s="1468"/>
      <c r="X233" s="1468"/>
      <c r="Y233" s="1468"/>
      <c r="Z233" s="1468"/>
      <c r="AA233" s="1468"/>
      <c r="AB233" s="2"/>
    </row>
    <row r="234" spans="1:28"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2"/>
    </row>
    <row r="235" spans="1:28" ht="15.75" customHeight="1">
      <c r="A235" s="6"/>
      <c r="B235" s="3"/>
      <c r="C235" s="3"/>
      <c r="D235" s="3"/>
      <c r="E235" s="3"/>
      <c r="F235" s="3"/>
      <c r="G235" s="2"/>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6"/>
      <c r="B236" s="3"/>
      <c r="C236" s="3"/>
      <c r="D236" s="3"/>
      <c r="E236" s="3"/>
      <c r="F236" s="3"/>
      <c r="G236" s="2"/>
      <c r="H236" s="2"/>
      <c r="I236" s="3"/>
      <c r="J236" s="3"/>
      <c r="K236" s="3"/>
      <c r="L236" s="2"/>
      <c r="M236" s="3"/>
      <c r="N236" s="3"/>
      <c r="O236" s="3"/>
      <c r="P236" s="3"/>
      <c r="Q236" s="3"/>
      <c r="R236" s="3"/>
      <c r="S236" s="3"/>
      <c r="T236" s="3"/>
      <c r="U236" s="3"/>
      <c r="V236" s="3"/>
      <c r="W236" s="3"/>
      <c r="X236" s="3"/>
      <c r="Y236" s="3"/>
      <c r="Z236" s="3"/>
      <c r="AA236" s="3"/>
      <c r="AB236" s="2"/>
    </row>
    <row r="237" spans="1:28" ht="15.75" customHeight="1">
      <c r="A237" s="6"/>
      <c r="B237" s="3"/>
      <c r="C237" s="3"/>
      <c r="D237" s="3"/>
      <c r="E237" s="3"/>
      <c r="F237" s="3"/>
      <c r="G237" s="3"/>
      <c r="H237" s="3"/>
      <c r="I237" s="3"/>
      <c r="J237" s="1558"/>
      <c r="K237" s="1558"/>
      <c r="L237" s="1558"/>
      <c r="M237" s="1558"/>
      <c r="N237" s="4"/>
      <c r="O237" s="3"/>
      <c r="P237" s="3"/>
      <c r="Q237" s="3"/>
      <c r="R237" s="3"/>
      <c r="S237" s="3"/>
      <c r="T237" s="3"/>
      <c r="U237" s="3"/>
      <c r="V237" s="3"/>
      <c r="W237" s="3"/>
      <c r="X237" s="3"/>
      <c r="Y237" s="3"/>
      <c r="Z237" s="3"/>
      <c r="AA237" s="3"/>
      <c r="AB237" s="2"/>
    </row>
    <row r="238" spans="1:28" ht="15.75" customHeight="1">
      <c r="A238" s="6"/>
      <c r="B238" s="3"/>
      <c r="C238" s="3"/>
      <c r="D238" s="3"/>
      <c r="E238" s="3"/>
      <c r="F238" s="3"/>
      <c r="G238" s="3"/>
      <c r="H238" s="3"/>
      <c r="I238" s="3"/>
      <c r="J238" s="1558"/>
      <c r="K238" s="1558"/>
      <c r="L238" s="1558"/>
      <c r="M238" s="1558"/>
      <c r="N238" s="4"/>
      <c r="O238" s="3"/>
      <c r="P238" s="3"/>
      <c r="Q238" s="3"/>
      <c r="R238" s="3"/>
      <c r="S238" s="3"/>
      <c r="T238" s="3"/>
      <c r="U238" s="3"/>
      <c r="V238" s="3"/>
      <c r="W238" s="3"/>
      <c r="X238" s="3"/>
      <c r="Y238" s="3"/>
      <c r="Z238" s="3"/>
      <c r="AA238" s="3"/>
      <c r="AB238" s="2"/>
    </row>
    <row r="239" spans="1:28" ht="15.75" customHeight="1">
      <c r="A239" s="6"/>
      <c r="B239" s="3"/>
      <c r="C239" s="3"/>
      <c r="D239" s="3"/>
      <c r="E239" s="3"/>
      <c r="F239" s="3"/>
      <c r="G239" s="3"/>
      <c r="H239" s="3"/>
      <c r="I239" s="3"/>
      <c r="J239" s="1558"/>
      <c r="K239" s="1558"/>
      <c r="L239" s="1558"/>
      <c r="M239" s="1558"/>
      <c r="N239" s="4"/>
      <c r="O239" s="3"/>
      <c r="P239" s="3"/>
      <c r="Q239" s="3"/>
      <c r="R239" s="3"/>
      <c r="S239" s="3"/>
      <c r="T239" s="3"/>
      <c r="U239" s="3"/>
      <c r="V239" s="3"/>
      <c r="W239" s="3"/>
      <c r="X239" s="3"/>
      <c r="Y239" s="3"/>
      <c r="Z239" s="3"/>
      <c r="AA239" s="3"/>
      <c r="AB239" s="2"/>
    </row>
    <row r="240" spans="1:28" ht="15.75" customHeight="1">
      <c r="A240" s="6"/>
      <c r="B240" s="3"/>
      <c r="C240" s="3"/>
      <c r="D240" s="3"/>
      <c r="E240" s="3"/>
      <c r="F240" s="3"/>
      <c r="G240" s="3"/>
      <c r="H240" s="3"/>
      <c r="I240" s="3"/>
      <c r="J240" s="1558"/>
      <c r="K240" s="1558"/>
      <c r="L240" s="1558"/>
      <c r="M240" s="1558"/>
      <c r="N240" s="4"/>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2"/>
    </row>
    <row r="242" spans="1:28" ht="15.75" customHeight="1">
      <c r="A242" s="3"/>
      <c r="B242" s="3"/>
      <c r="C242" s="3"/>
      <c r="D242" s="1468"/>
      <c r="E242" s="1468"/>
      <c r="F242" s="1468"/>
      <c r="G242" s="1468"/>
      <c r="H242" s="5"/>
      <c r="I242" s="1468"/>
      <c r="J242" s="1468"/>
      <c r="K242" s="1468"/>
      <c r="L242" s="1468"/>
      <c r="M242" s="1468"/>
      <c r="N242" s="1468"/>
      <c r="O242" s="1468"/>
      <c r="P242" s="1468"/>
      <c r="Q242" s="1468"/>
      <c r="R242" s="1468"/>
      <c r="S242" s="1468"/>
      <c r="T242" s="1468"/>
      <c r="U242" s="1468"/>
      <c r="V242" s="5"/>
      <c r="W242" s="5"/>
      <c r="X242" s="1468"/>
      <c r="Y242" s="1468"/>
      <c r="Z242" s="1468"/>
      <c r="AA242" s="3"/>
      <c r="AB242" s="2"/>
    </row>
    <row r="243" spans="1:28" ht="15.75" customHeight="1">
      <c r="A243" s="3"/>
      <c r="B243" s="3"/>
      <c r="C243" s="3"/>
      <c r="D243" s="5"/>
      <c r="E243" s="1497"/>
      <c r="F243" s="1497"/>
      <c r="G243" s="5"/>
      <c r="H243" s="5"/>
      <c r="I243" s="3"/>
      <c r="J243" s="3"/>
      <c r="K243" s="3"/>
      <c r="L243" s="2"/>
      <c r="M243" s="3"/>
      <c r="N243" s="3"/>
      <c r="O243" s="3"/>
      <c r="P243" s="3"/>
      <c r="Q243" s="3"/>
      <c r="R243" s="2"/>
      <c r="S243" s="2"/>
      <c r="T243" s="2"/>
      <c r="U243" s="2"/>
      <c r="V243" s="5"/>
      <c r="W243" s="5"/>
      <c r="X243" s="1554"/>
      <c r="Y243" s="1554"/>
      <c r="Z243" s="1554"/>
      <c r="AA243" s="3"/>
      <c r="AB243" s="2"/>
    </row>
    <row r="244" spans="1:28" ht="15.75" customHeight="1">
      <c r="A244" s="3"/>
      <c r="B244" s="3"/>
      <c r="C244" s="3"/>
      <c r="D244" s="5"/>
      <c r="E244" s="1497"/>
      <c r="F244" s="1497"/>
      <c r="G244" s="5"/>
      <c r="H244" s="5"/>
      <c r="I244" s="3"/>
      <c r="J244" s="3"/>
      <c r="K244" s="3"/>
      <c r="L244" s="2"/>
      <c r="M244" s="3"/>
      <c r="N244" s="3"/>
      <c r="O244" s="3"/>
      <c r="P244" s="3"/>
      <c r="Q244" s="3"/>
      <c r="R244" s="2"/>
      <c r="S244" s="2"/>
      <c r="T244" s="2"/>
      <c r="U244" s="2"/>
      <c r="V244" s="5"/>
      <c r="W244" s="5"/>
      <c r="X244" s="1554"/>
      <c r="Y244" s="1554"/>
      <c r="Z244" s="1554"/>
      <c r="AA244" s="3"/>
      <c r="AB244" s="2"/>
    </row>
    <row r="245" spans="1:28" ht="15.75" customHeight="1">
      <c r="A245" s="3"/>
      <c r="B245" s="3"/>
      <c r="C245" s="3"/>
      <c r="D245" s="5"/>
      <c r="E245" s="1497"/>
      <c r="F245" s="1497"/>
      <c r="G245" s="5"/>
      <c r="H245" s="5"/>
      <c r="I245" s="3"/>
      <c r="J245" s="3"/>
      <c r="K245" s="3"/>
      <c r="L245" s="2"/>
      <c r="M245" s="3"/>
      <c r="N245" s="3"/>
      <c r="O245" s="3"/>
      <c r="P245" s="3"/>
      <c r="Q245" s="3"/>
      <c r="R245" s="2"/>
      <c r="S245" s="2"/>
      <c r="T245" s="2"/>
      <c r="U245" s="2"/>
      <c r="V245" s="5"/>
      <c r="W245" s="5"/>
      <c r="X245" s="1554"/>
      <c r="Y245" s="1554"/>
      <c r="Z245" s="1554"/>
      <c r="AA245" s="3"/>
      <c r="AB245" s="2"/>
    </row>
    <row r="246" spans="1:28" ht="15.75" customHeight="1">
      <c r="A246" s="3"/>
      <c r="B246" s="3"/>
      <c r="C246" s="3"/>
      <c r="D246" s="5"/>
      <c r="E246" s="1497"/>
      <c r="F246" s="1497"/>
      <c r="G246" s="5"/>
      <c r="H246" s="5"/>
      <c r="I246" s="3"/>
      <c r="J246" s="3"/>
      <c r="K246" s="3"/>
      <c r="L246" s="2"/>
      <c r="M246" s="3"/>
      <c r="N246" s="3"/>
      <c r="O246" s="3"/>
      <c r="P246" s="3"/>
      <c r="Q246" s="3"/>
      <c r="R246" s="2"/>
      <c r="S246" s="2"/>
      <c r="T246" s="2"/>
      <c r="U246" s="2"/>
      <c r="V246" s="5"/>
      <c r="W246" s="5"/>
      <c r="X246" s="1554"/>
      <c r="Y246" s="1554"/>
      <c r="Z246" s="1554"/>
      <c r="AA246" s="3"/>
      <c r="AB246" s="2"/>
    </row>
    <row r="247" spans="1:28" ht="15.75" customHeight="1">
      <c r="A247" s="3"/>
      <c r="B247" s="3"/>
      <c r="C247" s="3"/>
      <c r="D247" s="5"/>
      <c r="E247" s="1497"/>
      <c r="F247" s="1497"/>
      <c r="G247" s="5"/>
      <c r="H247" s="5"/>
      <c r="I247" s="3"/>
      <c r="J247" s="3"/>
      <c r="K247" s="3"/>
      <c r="L247" s="2"/>
      <c r="M247" s="3"/>
      <c r="N247" s="3"/>
      <c r="O247" s="3"/>
      <c r="P247" s="3"/>
      <c r="Q247" s="3"/>
      <c r="R247" s="2"/>
      <c r="S247" s="2"/>
      <c r="T247" s="2"/>
      <c r="U247" s="2"/>
      <c r="V247" s="5"/>
      <c r="W247" s="5"/>
      <c r="X247" s="1554"/>
      <c r="Y247" s="1554"/>
      <c r="Z247" s="1554"/>
      <c r="AA247" s="3"/>
      <c r="AB247" s="2"/>
    </row>
    <row r="248" spans="1:28" ht="15.75" customHeight="1">
      <c r="A248" s="3"/>
      <c r="B248" s="3"/>
      <c r="C248" s="3"/>
      <c r="D248" s="5"/>
      <c r="E248" s="1497"/>
      <c r="F248" s="1497"/>
      <c r="G248" s="5"/>
      <c r="H248" s="5"/>
      <c r="I248" s="3"/>
      <c r="J248" s="3"/>
      <c r="K248" s="3"/>
      <c r="L248" s="2"/>
      <c r="M248" s="3"/>
      <c r="N248" s="3"/>
      <c r="O248" s="3"/>
      <c r="P248" s="3"/>
      <c r="Q248" s="3"/>
      <c r="R248" s="2"/>
      <c r="S248" s="2"/>
      <c r="T248" s="2"/>
      <c r="U248" s="2"/>
      <c r="V248" s="5"/>
      <c r="W248" s="5"/>
      <c r="X248" s="1554"/>
      <c r="Y248" s="1554"/>
      <c r="Z248" s="1554"/>
      <c r="AA248" s="3"/>
      <c r="AB248" s="2"/>
    </row>
    <row r="249" spans="1:28" ht="15.75" customHeight="1">
      <c r="A249" s="6"/>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2"/>
    </row>
    <row r="250" spans="1:28" ht="15.75" customHeight="1">
      <c r="A250" s="6"/>
      <c r="B250" s="3"/>
      <c r="C250" s="3"/>
      <c r="D250" s="3"/>
      <c r="E250" s="3"/>
      <c r="F250" s="1796"/>
      <c r="G250" s="1796"/>
      <c r="H250" s="1796"/>
      <c r="I250" s="1796"/>
      <c r="J250" s="1796"/>
      <c r="K250" s="1796"/>
      <c r="L250" s="1796"/>
      <c r="M250" s="1796"/>
      <c r="N250" s="1796"/>
      <c r="O250" s="1796"/>
      <c r="P250" s="1796"/>
      <c r="Q250" s="1796"/>
      <c r="R250" s="1796"/>
      <c r="S250" s="1796"/>
      <c r="T250" s="1796"/>
      <c r="U250" s="1796"/>
      <c r="V250" s="1796"/>
      <c r="W250" s="1796"/>
      <c r="X250" s="1796"/>
      <c r="Y250" s="1796"/>
      <c r="Z250" s="1796"/>
      <c r="AA250" s="1796"/>
      <c r="AB250" s="2"/>
    </row>
    <row r="251" spans="1:28" ht="15.75" customHeight="1">
      <c r="A251" s="3"/>
      <c r="B251" s="3"/>
      <c r="C251" s="3"/>
      <c r="D251" s="3"/>
      <c r="E251" s="3"/>
      <c r="F251" s="1796"/>
      <c r="G251" s="1796"/>
      <c r="H251" s="1796"/>
      <c r="I251" s="1796"/>
      <c r="J251" s="1796"/>
      <c r="K251" s="1796"/>
      <c r="L251" s="1796"/>
      <c r="M251" s="1796"/>
      <c r="N251" s="1796"/>
      <c r="O251" s="1796"/>
      <c r="P251" s="1796"/>
      <c r="Q251" s="1796"/>
      <c r="R251" s="1796"/>
      <c r="S251" s="1796"/>
      <c r="T251" s="1796"/>
      <c r="U251" s="1796"/>
      <c r="V251" s="1796"/>
      <c r="W251" s="1796"/>
      <c r="X251" s="1796"/>
      <c r="Y251" s="1796"/>
      <c r="Z251" s="1796"/>
      <c r="AA251" s="1796"/>
      <c r="AB251" s="2"/>
    </row>
    <row r="252" spans="1:28" ht="15.75" customHeight="1">
      <c r="A252" s="6"/>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2"/>
    </row>
    <row r="253" spans="1:28" ht="15.75" customHeight="1">
      <c r="A253" s="3"/>
      <c r="B253" s="3"/>
      <c r="C253" s="3"/>
      <c r="D253" s="3"/>
      <c r="E253" s="3"/>
      <c r="F253" s="1796"/>
      <c r="G253" s="1796"/>
      <c r="H253" s="1796"/>
      <c r="I253" s="1796"/>
      <c r="J253" s="1796"/>
      <c r="K253" s="1796"/>
      <c r="L253" s="1796"/>
      <c r="M253" s="1796"/>
      <c r="N253" s="1796"/>
      <c r="O253" s="1796"/>
      <c r="P253" s="1796"/>
      <c r="Q253" s="1796"/>
      <c r="R253" s="1796"/>
      <c r="S253" s="1796"/>
      <c r="T253" s="1796"/>
      <c r="U253" s="1796"/>
      <c r="V253" s="1796"/>
      <c r="W253" s="1796"/>
      <c r="X253" s="1796"/>
      <c r="Y253" s="1796"/>
      <c r="Z253" s="1796"/>
      <c r="AA253" s="1796"/>
      <c r="AB253" s="2"/>
    </row>
    <row r="254" spans="1:28" ht="15.75" customHeight="1">
      <c r="A254" s="3"/>
      <c r="B254" s="3"/>
      <c r="C254" s="3"/>
      <c r="D254" s="3"/>
      <c r="E254" s="3"/>
      <c r="F254" s="1796"/>
      <c r="G254" s="1796"/>
      <c r="H254" s="1796"/>
      <c r="I254" s="1796"/>
      <c r="J254" s="1796"/>
      <c r="K254" s="1796"/>
      <c r="L254" s="1796"/>
      <c r="M254" s="1796"/>
      <c r="N254" s="1796"/>
      <c r="O254" s="1796"/>
      <c r="P254" s="1796"/>
      <c r="Q254" s="1796"/>
      <c r="R254" s="1796"/>
      <c r="S254" s="1796"/>
      <c r="T254" s="1796"/>
      <c r="U254" s="1796"/>
      <c r="V254" s="1796"/>
      <c r="W254" s="1796"/>
      <c r="X254" s="1796"/>
      <c r="Y254" s="1796"/>
      <c r="Z254" s="1796"/>
      <c r="AA254" s="1796"/>
      <c r="AB254" s="2"/>
    </row>
    <row r="255" spans="1:28"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2"/>
    </row>
    <row r="256" spans="1:28" ht="15.75" customHeight="1">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row>
    <row r="257" spans="1:28" ht="15.7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row>
    <row r="258" spans="1:28" ht="15.7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row>
    <row r="259" spans="1:28" ht="18.75" customHeight="1">
      <c r="A259" s="1468"/>
      <c r="B259" s="1468"/>
      <c r="C259" s="1468"/>
      <c r="D259" s="1468"/>
      <c r="E259" s="1468"/>
      <c r="F259" s="1468"/>
      <c r="G259" s="1468"/>
      <c r="H259" s="1468"/>
      <c r="I259" s="1468"/>
      <c r="J259" s="1468"/>
      <c r="K259" s="1468"/>
      <c r="L259" s="1468"/>
      <c r="M259" s="1468"/>
      <c r="N259" s="1468"/>
      <c r="O259" s="1468"/>
      <c r="P259" s="1468"/>
      <c r="Q259" s="1468"/>
      <c r="R259" s="1468"/>
      <c r="S259" s="1468"/>
      <c r="T259" s="1468"/>
      <c r="U259" s="1468"/>
      <c r="V259" s="1468"/>
      <c r="W259" s="1468"/>
      <c r="X259" s="1468"/>
      <c r="Y259" s="1468"/>
      <c r="Z259" s="1468"/>
      <c r="AA259" s="1468"/>
      <c r="AB259" s="2"/>
    </row>
    <row r="260" spans="1:28"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2"/>
    </row>
    <row r="261" spans="1:28" ht="15.75" customHeight="1">
      <c r="A261" s="6"/>
      <c r="B261" s="3"/>
      <c r="C261" s="3"/>
      <c r="D261" s="3"/>
      <c r="E261" s="3"/>
      <c r="F261" s="3"/>
      <c r="G261" s="2"/>
      <c r="H261" s="3"/>
      <c r="I261" s="3"/>
      <c r="J261" s="3"/>
      <c r="K261" s="3"/>
      <c r="L261" s="3"/>
      <c r="M261" s="3"/>
      <c r="N261" s="3"/>
      <c r="O261" s="3"/>
      <c r="P261" s="3"/>
      <c r="Q261" s="3"/>
      <c r="R261" s="3"/>
      <c r="S261" s="3"/>
      <c r="T261" s="3"/>
      <c r="U261" s="3"/>
      <c r="V261" s="3"/>
      <c r="W261" s="3"/>
      <c r="X261" s="3"/>
      <c r="Y261" s="3"/>
      <c r="Z261" s="3"/>
      <c r="AA261" s="3"/>
      <c r="AB261" s="2"/>
    </row>
    <row r="262" spans="1:28" ht="15.75" customHeight="1">
      <c r="A262" s="6"/>
      <c r="B262" s="3"/>
      <c r="C262" s="3"/>
      <c r="D262" s="3"/>
      <c r="E262" s="3"/>
      <c r="F262" s="3"/>
      <c r="G262" s="2"/>
      <c r="H262" s="2"/>
      <c r="I262" s="3"/>
      <c r="J262" s="3"/>
      <c r="K262" s="3"/>
      <c r="L262" s="2"/>
      <c r="M262" s="3"/>
      <c r="N262" s="3"/>
      <c r="O262" s="3"/>
      <c r="P262" s="3"/>
      <c r="Q262" s="3"/>
      <c r="R262" s="3"/>
      <c r="S262" s="3"/>
      <c r="T262" s="3"/>
      <c r="U262" s="3"/>
      <c r="V262" s="3"/>
      <c r="W262" s="3"/>
      <c r="X262" s="3"/>
      <c r="Y262" s="3"/>
      <c r="Z262" s="3"/>
      <c r="AA262" s="3"/>
      <c r="AB262" s="2"/>
    </row>
    <row r="263" spans="1:28" ht="15.75" customHeight="1">
      <c r="A263" s="6"/>
      <c r="B263" s="3"/>
      <c r="C263" s="3"/>
      <c r="D263" s="3"/>
      <c r="E263" s="3"/>
      <c r="F263" s="3"/>
      <c r="G263" s="3"/>
      <c r="H263" s="3"/>
      <c r="I263" s="3"/>
      <c r="J263" s="1558"/>
      <c r="K263" s="1558"/>
      <c r="L263" s="1558"/>
      <c r="M263" s="1558"/>
      <c r="N263" s="4"/>
      <c r="O263" s="3"/>
      <c r="P263" s="3"/>
      <c r="Q263" s="3"/>
      <c r="R263" s="3"/>
      <c r="S263" s="3"/>
      <c r="T263" s="3"/>
      <c r="U263" s="3"/>
      <c r="V263" s="3"/>
      <c r="W263" s="3"/>
      <c r="X263" s="3"/>
      <c r="Y263" s="3"/>
      <c r="Z263" s="3"/>
      <c r="AA263" s="3"/>
      <c r="AB263" s="2"/>
    </row>
    <row r="264" spans="1:28" ht="15.75" customHeight="1">
      <c r="A264" s="6"/>
      <c r="B264" s="3"/>
      <c r="C264" s="3"/>
      <c r="D264" s="3"/>
      <c r="E264" s="3"/>
      <c r="F264" s="3"/>
      <c r="G264" s="3"/>
      <c r="H264" s="3"/>
      <c r="I264" s="3"/>
      <c r="J264" s="1558"/>
      <c r="K264" s="1558"/>
      <c r="L264" s="1558"/>
      <c r="M264" s="1558"/>
      <c r="N264" s="4"/>
      <c r="O264" s="3"/>
      <c r="P264" s="3"/>
      <c r="Q264" s="3"/>
      <c r="R264" s="3"/>
      <c r="S264" s="3"/>
      <c r="T264" s="3"/>
      <c r="U264" s="3"/>
      <c r="V264" s="3"/>
      <c r="W264" s="3"/>
      <c r="X264" s="3"/>
      <c r="Y264" s="3"/>
      <c r="Z264" s="3"/>
      <c r="AA264" s="3"/>
      <c r="AB264" s="2"/>
    </row>
    <row r="265" spans="1:28" ht="15.75" customHeight="1">
      <c r="A265" s="6"/>
      <c r="B265" s="3"/>
      <c r="C265" s="3"/>
      <c r="D265" s="3"/>
      <c r="E265" s="3"/>
      <c r="F265" s="3"/>
      <c r="G265" s="3"/>
      <c r="H265" s="3"/>
      <c r="I265" s="3"/>
      <c r="J265" s="1558"/>
      <c r="K265" s="1558"/>
      <c r="L265" s="1558"/>
      <c r="M265" s="1558"/>
      <c r="N265" s="4"/>
      <c r="O265" s="3"/>
      <c r="P265" s="3"/>
      <c r="Q265" s="3"/>
      <c r="R265" s="3"/>
      <c r="S265" s="3"/>
      <c r="T265" s="3"/>
      <c r="U265" s="3"/>
      <c r="V265" s="3"/>
      <c r="W265" s="3"/>
      <c r="X265" s="3"/>
      <c r="Y265" s="3"/>
      <c r="Z265" s="3"/>
      <c r="AA265" s="3"/>
      <c r="AB265" s="2"/>
    </row>
    <row r="266" spans="1:28" ht="15.75" customHeight="1">
      <c r="A266" s="6"/>
      <c r="B266" s="3"/>
      <c r="C266" s="3"/>
      <c r="D266" s="3"/>
      <c r="E266" s="3"/>
      <c r="F266" s="3"/>
      <c r="G266" s="3"/>
      <c r="H266" s="3"/>
      <c r="I266" s="3"/>
      <c r="J266" s="1558"/>
      <c r="K266" s="1558"/>
      <c r="L266" s="1558"/>
      <c r="M266" s="1558"/>
      <c r="N266" s="4"/>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2"/>
    </row>
    <row r="268" spans="1:28" ht="15.75" customHeight="1">
      <c r="A268" s="3"/>
      <c r="B268" s="3"/>
      <c r="C268" s="3"/>
      <c r="D268" s="1468"/>
      <c r="E268" s="1468"/>
      <c r="F268" s="1468"/>
      <c r="G268" s="1468"/>
      <c r="H268" s="5"/>
      <c r="I268" s="1468"/>
      <c r="J268" s="1468"/>
      <c r="K268" s="1468"/>
      <c r="L268" s="1468"/>
      <c r="M268" s="1468"/>
      <c r="N268" s="1468"/>
      <c r="O268" s="1468"/>
      <c r="P268" s="1468"/>
      <c r="Q268" s="1468"/>
      <c r="R268" s="1468"/>
      <c r="S268" s="1468"/>
      <c r="T268" s="1468"/>
      <c r="U268" s="1468"/>
      <c r="V268" s="5"/>
      <c r="W268" s="5"/>
      <c r="X268" s="1468"/>
      <c r="Y268" s="1468"/>
      <c r="Z268" s="1468"/>
      <c r="AA268" s="3"/>
      <c r="AB268" s="2"/>
    </row>
    <row r="269" spans="1:28" ht="15.75" customHeight="1">
      <c r="A269" s="3"/>
      <c r="B269" s="3"/>
      <c r="C269" s="3"/>
      <c r="D269" s="5"/>
      <c r="E269" s="1497"/>
      <c r="F269" s="1497"/>
      <c r="G269" s="5"/>
      <c r="H269" s="5"/>
      <c r="I269" s="3"/>
      <c r="J269" s="3"/>
      <c r="K269" s="3"/>
      <c r="L269" s="2"/>
      <c r="M269" s="3"/>
      <c r="N269" s="3"/>
      <c r="O269" s="3"/>
      <c r="P269" s="3"/>
      <c r="Q269" s="3"/>
      <c r="R269" s="2"/>
      <c r="S269" s="2"/>
      <c r="T269" s="2"/>
      <c r="U269" s="2"/>
      <c r="V269" s="5"/>
      <c r="W269" s="5"/>
      <c r="X269" s="1554"/>
      <c r="Y269" s="1554"/>
      <c r="Z269" s="1554"/>
      <c r="AA269" s="3"/>
      <c r="AB269" s="2"/>
    </row>
    <row r="270" spans="1:28" ht="15.75" customHeight="1">
      <c r="A270" s="3"/>
      <c r="B270" s="3"/>
      <c r="C270" s="3"/>
      <c r="D270" s="5"/>
      <c r="E270" s="1497"/>
      <c r="F270" s="1497"/>
      <c r="G270" s="5"/>
      <c r="H270" s="5"/>
      <c r="I270" s="3"/>
      <c r="J270" s="3"/>
      <c r="K270" s="3"/>
      <c r="L270" s="2"/>
      <c r="M270" s="3"/>
      <c r="N270" s="3"/>
      <c r="O270" s="3"/>
      <c r="P270" s="3"/>
      <c r="Q270" s="3"/>
      <c r="R270" s="2"/>
      <c r="S270" s="2"/>
      <c r="T270" s="2"/>
      <c r="U270" s="2"/>
      <c r="V270" s="5"/>
      <c r="W270" s="5"/>
      <c r="X270" s="1554"/>
      <c r="Y270" s="1554"/>
      <c r="Z270" s="1554"/>
      <c r="AA270" s="3"/>
      <c r="AB270" s="2"/>
    </row>
    <row r="271" spans="1:28" ht="15.75" customHeight="1">
      <c r="A271" s="3"/>
      <c r="B271" s="3"/>
      <c r="C271" s="3"/>
      <c r="D271" s="5"/>
      <c r="E271" s="1497"/>
      <c r="F271" s="1497"/>
      <c r="G271" s="5"/>
      <c r="H271" s="5"/>
      <c r="I271" s="3"/>
      <c r="J271" s="3"/>
      <c r="K271" s="3"/>
      <c r="L271" s="2"/>
      <c r="M271" s="3"/>
      <c r="N271" s="3"/>
      <c r="O271" s="3"/>
      <c r="P271" s="3"/>
      <c r="Q271" s="3"/>
      <c r="R271" s="2"/>
      <c r="S271" s="2"/>
      <c r="T271" s="2"/>
      <c r="U271" s="2"/>
      <c r="V271" s="5"/>
      <c r="W271" s="5"/>
      <c r="X271" s="1554"/>
      <c r="Y271" s="1554"/>
      <c r="Z271" s="1554"/>
      <c r="AA271" s="3"/>
      <c r="AB271" s="2"/>
    </row>
    <row r="272" spans="1:28" ht="15.75" customHeight="1">
      <c r="A272" s="3"/>
      <c r="B272" s="3"/>
      <c r="C272" s="3"/>
      <c r="D272" s="5"/>
      <c r="E272" s="1497"/>
      <c r="F272" s="1497"/>
      <c r="G272" s="5"/>
      <c r="H272" s="5"/>
      <c r="I272" s="3"/>
      <c r="J272" s="3"/>
      <c r="K272" s="3"/>
      <c r="L272" s="2"/>
      <c r="M272" s="3"/>
      <c r="N272" s="3"/>
      <c r="O272" s="3"/>
      <c r="P272" s="3"/>
      <c r="Q272" s="3"/>
      <c r="R272" s="2"/>
      <c r="S272" s="2"/>
      <c r="T272" s="2"/>
      <c r="U272" s="2"/>
      <c r="V272" s="5"/>
      <c r="W272" s="5"/>
      <c r="X272" s="1554"/>
      <c r="Y272" s="1554"/>
      <c r="Z272" s="1554"/>
      <c r="AA272" s="3"/>
      <c r="AB272" s="2"/>
    </row>
    <row r="273" spans="1:28" ht="15.75" customHeight="1">
      <c r="A273" s="3"/>
      <c r="B273" s="3"/>
      <c r="C273" s="3"/>
      <c r="D273" s="5"/>
      <c r="E273" s="1497"/>
      <c r="F273" s="1497"/>
      <c r="G273" s="5"/>
      <c r="H273" s="5"/>
      <c r="I273" s="3"/>
      <c r="J273" s="3"/>
      <c r="K273" s="3"/>
      <c r="L273" s="2"/>
      <c r="M273" s="3"/>
      <c r="N273" s="3"/>
      <c r="O273" s="3"/>
      <c r="P273" s="3"/>
      <c r="Q273" s="3"/>
      <c r="R273" s="2"/>
      <c r="S273" s="2"/>
      <c r="T273" s="2"/>
      <c r="U273" s="2"/>
      <c r="V273" s="5"/>
      <c r="W273" s="5"/>
      <c r="X273" s="1554"/>
      <c r="Y273" s="1554"/>
      <c r="Z273" s="1554"/>
      <c r="AA273" s="3"/>
      <c r="AB273" s="2"/>
    </row>
    <row r="274" spans="1:28" ht="15.75" customHeight="1">
      <c r="A274" s="3"/>
      <c r="B274" s="3"/>
      <c r="C274" s="3"/>
      <c r="D274" s="5"/>
      <c r="E274" s="1497"/>
      <c r="F274" s="1497"/>
      <c r="G274" s="5"/>
      <c r="H274" s="5"/>
      <c r="I274" s="3"/>
      <c r="J274" s="3"/>
      <c r="K274" s="3"/>
      <c r="L274" s="2"/>
      <c r="M274" s="3"/>
      <c r="N274" s="3"/>
      <c r="O274" s="3"/>
      <c r="P274" s="3"/>
      <c r="Q274" s="3"/>
      <c r="R274" s="2"/>
      <c r="S274" s="2"/>
      <c r="T274" s="2"/>
      <c r="U274" s="2"/>
      <c r="V274" s="5"/>
      <c r="W274" s="5"/>
      <c r="X274" s="1554"/>
      <c r="Y274" s="1554"/>
      <c r="Z274" s="1554"/>
      <c r="AA274" s="3"/>
      <c r="AB274" s="2"/>
    </row>
    <row r="275" spans="1:28" ht="15.75" customHeight="1">
      <c r="A275" s="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2"/>
    </row>
    <row r="276" spans="1:28" ht="15.75" customHeight="1">
      <c r="A276" s="6"/>
      <c r="B276" s="3"/>
      <c r="C276" s="3"/>
      <c r="D276" s="3"/>
      <c r="E276" s="3"/>
      <c r="F276" s="1796"/>
      <c r="G276" s="1796"/>
      <c r="H276" s="1796"/>
      <c r="I276" s="1796"/>
      <c r="J276" s="1796"/>
      <c r="K276" s="1796"/>
      <c r="L276" s="1796"/>
      <c r="M276" s="1796"/>
      <c r="N276" s="1796"/>
      <c r="O276" s="1796"/>
      <c r="P276" s="1796"/>
      <c r="Q276" s="1796"/>
      <c r="R276" s="1796"/>
      <c r="S276" s="1796"/>
      <c r="T276" s="1796"/>
      <c r="U276" s="1796"/>
      <c r="V276" s="1796"/>
      <c r="W276" s="1796"/>
      <c r="X276" s="1796"/>
      <c r="Y276" s="1796"/>
      <c r="Z276" s="1796"/>
      <c r="AA276" s="1796"/>
      <c r="AB276" s="2"/>
    </row>
    <row r="277" spans="1:28" ht="15.75" customHeight="1">
      <c r="A277" s="3"/>
      <c r="B277" s="3"/>
      <c r="C277" s="3"/>
      <c r="D277" s="3"/>
      <c r="E277" s="3"/>
      <c r="F277" s="1796"/>
      <c r="G277" s="1796"/>
      <c r="H277" s="1796"/>
      <c r="I277" s="1796"/>
      <c r="J277" s="1796"/>
      <c r="K277" s="1796"/>
      <c r="L277" s="1796"/>
      <c r="M277" s="1796"/>
      <c r="N277" s="1796"/>
      <c r="O277" s="1796"/>
      <c r="P277" s="1796"/>
      <c r="Q277" s="1796"/>
      <c r="R277" s="1796"/>
      <c r="S277" s="1796"/>
      <c r="T277" s="1796"/>
      <c r="U277" s="1796"/>
      <c r="V277" s="1796"/>
      <c r="W277" s="1796"/>
      <c r="X277" s="1796"/>
      <c r="Y277" s="1796"/>
      <c r="Z277" s="1796"/>
      <c r="AA277" s="1796"/>
      <c r="AB277" s="2"/>
    </row>
    <row r="278" spans="1:28" ht="15.75" customHeight="1">
      <c r="A278" s="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2"/>
    </row>
    <row r="279" spans="1:28" ht="15.75" customHeight="1">
      <c r="A279" s="3"/>
      <c r="B279" s="3"/>
      <c r="C279" s="3"/>
      <c r="D279" s="3"/>
      <c r="E279" s="3"/>
      <c r="F279" s="1796"/>
      <c r="G279" s="1796"/>
      <c r="H279" s="1796"/>
      <c r="I279" s="1796"/>
      <c r="J279" s="1796"/>
      <c r="K279" s="1796"/>
      <c r="L279" s="1796"/>
      <c r="M279" s="1796"/>
      <c r="N279" s="1796"/>
      <c r="O279" s="1796"/>
      <c r="P279" s="1796"/>
      <c r="Q279" s="1796"/>
      <c r="R279" s="1796"/>
      <c r="S279" s="1796"/>
      <c r="T279" s="1796"/>
      <c r="U279" s="1796"/>
      <c r="V279" s="1796"/>
      <c r="W279" s="1796"/>
      <c r="X279" s="1796"/>
      <c r="Y279" s="1796"/>
      <c r="Z279" s="1796"/>
      <c r="AA279" s="1796"/>
      <c r="AB279" s="2"/>
    </row>
    <row r="280" spans="1:28" ht="15.75" customHeight="1">
      <c r="A280" s="3"/>
      <c r="B280" s="3"/>
      <c r="C280" s="3"/>
      <c r="D280" s="3"/>
      <c r="E280" s="3"/>
      <c r="F280" s="1796"/>
      <c r="G280" s="1796"/>
      <c r="H280" s="1796"/>
      <c r="I280" s="1796"/>
      <c r="J280" s="1796"/>
      <c r="K280" s="1796"/>
      <c r="L280" s="1796"/>
      <c r="M280" s="1796"/>
      <c r="N280" s="1796"/>
      <c r="O280" s="1796"/>
      <c r="P280" s="1796"/>
      <c r="Q280" s="1796"/>
      <c r="R280" s="1796"/>
      <c r="S280" s="1796"/>
      <c r="T280" s="1796"/>
      <c r="U280" s="1796"/>
      <c r="V280" s="1796"/>
      <c r="W280" s="1796"/>
      <c r="X280" s="1796"/>
      <c r="Y280" s="1796"/>
      <c r="Z280" s="1796"/>
      <c r="AA280" s="1796"/>
      <c r="AB280" s="2"/>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2"/>
    </row>
    <row r="287" spans="1:28" ht="18.75" customHeight="1">
      <c r="A287" s="1468"/>
      <c r="B287" s="1468"/>
      <c r="C287" s="1468"/>
      <c r="D287" s="1468"/>
      <c r="E287" s="1468"/>
      <c r="F287" s="1468"/>
      <c r="G287" s="1468"/>
      <c r="H287" s="1468"/>
      <c r="I287" s="1468"/>
      <c r="J287" s="1468"/>
      <c r="K287" s="1468"/>
      <c r="L287" s="1468"/>
      <c r="M287" s="1468"/>
      <c r="N287" s="1468"/>
      <c r="O287" s="1468"/>
      <c r="P287" s="1468"/>
      <c r="Q287" s="1468"/>
      <c r="R287" s="1468"/>
      <c r="S287" s="1468"/>
      <c r="T287" s="1468"/>
      <c r="U287" s="1468"/>
      <c r="V287" s="1468"/>
      <c r="W287" s="1468"/>
      <c r="X287" s="1468"/>
      <c r="Y287" s="1468"/>
      <c r="Z287" s="1468"/>
      <c r="AA287" s="1468"/>
      <c r="AB287" s="2"/>
    </row>
    <row r="288" spans="1:2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2"/>
    </row>
    <row r="289" spans="1:28" ht="15.75" customHeight="1">
      <c r="A289" s="6"/>
      <c r="B289" s="3"/>
      <c r="C289" s="3"/>
      <c r="D289" s="3"/>
      <c r="E289" s="3"/>
      <c r="F289" s="3"/>
      <c r="G289" s="2"/>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6"/>
      <c r="B290" s="3"/>
      <c r="C290" s="3"/>
      <c r="D290" s="3"/>
      <c r="E290" s="3"/>
      <c r="F290" s="3"/>
      <c r="G290" s="2"/>
      <c r="H290" s="2"/>
      <c r="I290" s="3"/>
      <c r="J290" s="3"/>
      <c r="K290" s="3"/>
      <c r="L290" s="2"/>
      <c r="M290" s="3"/>
      <c r="N290" s="3"/>
      <c r="O290" s="3"/>
      <c r="P290" s="3"/>
      <c r="Q290" s="3"/>
      <c r="R290" s="3"/>
      <c r="S290" s="3"/>
      <c r="T290" s="3"/>
      <c r="U290" s="3"/>
      <c r="V290" s="3"/>
      <c r="W290" s="3"/>
      <c r="X290" s="3"/>
      <c r="Y290" s="3"/>
      <c r="Z290" s="3"/>
      <c r="AA290" s="3"/>
      <c r="AB290" s="2"/>
    </row>
    <row r="291" spans="1:28" ht="15.75" customHeight="1">
      <c r="A291" s="6"/>
      <c r="B291" s="3"/>
      <c r="C291" s="3"/>
      <c r="D291" s="3"/>
      <c r="E291" s="3"/>
      <c r="F291" s="3"/>
      <c r="G291" s="3"/>
      <c r="H291" s="3"/>
      <c r="I291" s="3"/>
      <c r="J291" s="1558"/>
      <c r="K291" s="1558"/>
      <c r="L291" s="1558"/>
      <c r="M291" s="1558"/>
      <c r="N291" s="4"/>
      <c r="O291" s="3"/>
      <c r="P291" s="3"/>
      <c r="Q291" s="3"/>
      <c r="R291" s="3"/>
      <c r="S291" s="3"/>
      <c r="T291" s="3"/>
      <c r="U291" s="3"/>
      <c r="V291" s="3"/>
      <c r="W291" s="3"/>
      <c r="X291" s="3"/>
      <c r="Y291" s="3"/>
      <c r="Z291" s="3"/>
      <c r="AA291" s="3"/>
      <c r="AB291" s="2"/>
    </row>
    <row r="292" spans="1:28" ht="15.75" customHeight="1">
      <c r="A292" s="6"/>
      <c r="B292" s="3"/>
      <c r="C292" s="3"/>
      <c r="D292" s="3"/>
      <c r="E292" s="3"/>
      <c r="F292" s="3"/>
      <c r="G292" s="3"/>
      <c r="H292" s="3"/>
      <c r="I292" s="3"/>
      <c r="J292" s="1558"/>
      <c r="K292" s="1558"/>
      <c r="L292" s="1558"/>
      <c r="M292" s="1558"/>
      <c r="N292" s="4"/>
      <c r="O292" s="3"/>
      <c r="P292" s="3"/>
      <c r="Q292" s="3"/>
      <c r="R292" s="3"/>
      <c r="S292" s="3"/>
      <c r="T292" s="3"/>
      <c r="U292" s="3"/>
      <c r="V292" s="3"/>
      <c r="W292" s="3"/>
      <c r="X292" s="3"/>
      <c r="Y292" s="3"/>
      <c r="Z292" s="3"/>
      <c r="AA292" s="3"/>
      <c r="AB292" s="2"/>
    </row>
    <row r="293" spans="1:28" ht="15.75" customHeight="1">
      <c r="A293" s="6"/>
      <c r="B293" s="3"/>
      <c r="C293" s="3"/>
      <c r="D293" s="3"/>
      <c r="E293" s="3"/>
      <c r="F293" s="3"/>
      <c r="G293" s="3"/>
      <c r="H293" s="3"/>
      <c r="I293" s="3"/>
      <c r="J293" s="1558"/>
      <c r="K293" s="1558"/>
      <c r="L293" s="1558"/>
      <c r="M293" s="1558"/>
      <c r="N293" s="4"/>
      <c r="O293" s="3"/>
      <c r="P293" s="3"/>
      <c r="Q293" s="3"/>
      <c r="R293" s="3"/>
      <c r="S293" s="3"/>
      <c r="T293" s="3"/>
      <c r="U293" s="3"/>
      <c r="V293" s="3"/>
      <c r="W293" s="3"/>
      <c r="X293" s="3"/>
      <c r="Y293" s="3"/>
      <c r="Z293" s="3"/>
      <c r="AA293" s="3"/>
      <c r="AB293" s="2"/>
    </row>
    <row r="294" spans="1:28" ht="15.75" customHeight="1">
      <c r="A294" s="6"/>
      <c r="B294" s="3"/>
      <c r="C294" s="3"/>
      <c r="D294" s="3"/>
      <c r="E294" s="3"/>
      <c r="F294" s="3"/>
      <c r="G294" s="3"/>
      <c r="H294" s="3"/>
      <c r="I294" s="3"/>
      <c r="J294" s="1558"/>
      <c r="K294" s="1558"/>
      <c r="L294" s="1558"/>
      <c r="M294" s="1558"/>
      <c r="N294" s="4"/>
      <c r="O294" s="3"/>
      <c r="P294" s="3"/>
      <c r="Q294" s="3"/>
      <c r="R294" s="3"/>
      <c r="S294" s="3"/>
      <c r="T294" s="3"/>
      <c r="U294" s="3"/>
      <c r="V294" s="3"/>
      <c r="W294" s="3"/>
      <c r="X294" s="3"/>
      <c r="Y294" s="3"/>
      <c r="Z294" s="3"/>
      <c r="AA294" s="3"/>
      <c r="AB294" s="2"/>
    </row>
    <row r="295" spans="1:28" ht="15.75" customHeight="1">
      <c r="A295" s="6"/>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2"/>
    </row>
    <row r="296" spans="1:28" ht="15.75" customHeight="1">
      <c r="A296" s="3"/>
      <c r="B296" s="3"/>
      <c r="C296" s="3"/>
      <c r="D296" s="1468"/>
      <c r="E296" s="1468"/>
      <c r="F296" s="1468"/>
      <c r="G296" s="1468"/>
      <c r="H296" s="5"/>
      <c r="I296" s="1468"/>
      <c r="J296" s="1468"/>
      <c r="K296" s="1468"/>
      <c r="L296" s="1468"/>
      <c r="M296" s="1468"/>
      <c r="N296" s="1468"/>
      <c r="O296" s="1468"/>
      <c r="P296" s="1468"/>
      <c r="Q296" s="1468"/>
      <c r="R296" s="1468"/>
      <c r="S296" s="1468"/>
      <c r="T296" s="1468"/>
      <c r="U296" s="1468"/>
      <c r="V296" s="5"/>
      <c r="W296" s="5"/>
      <c r="X296" s="1468"/>
      <c r="Y296" s="1468"/>
      <c r="Z296" s="1468"/>
      <c r="AA296" s="3"/>
      <c r="AB296" s="2"/>
    </row>
    <row r="297" spans="1:28" ht="15.75" customHeight="1">
      <c r="A297" s="3"/>
      <c r="B297" s="3"/>
      <c r="C297" s="3"/>
      <c r="D297" s="5"/>
      <c r="E297" s="1497"/>
      <c r="F297" s="1497"/>
      <c r="G297" s="5"/>
      <c r="H297" s="5"/>
      <c r="I297" s="3"/>
      <c r="J297" s="3"/>
      <c r="K297" s="3"/>
      <c r="L297" s="2"/>
      <c r="M297" s="3"/>
      <c r="N297" s="3"/>
      <c r="O297" s="3"/>
      <c r="P297" s="3"/>
      <c r="Q297" s="3"/>
      <c r="R297" s="2"/>
      <c r="S297" s="2"/>
      <c r="T297" s="2"/>
      <c r="U297" s="2"/>
      <c r="V297" s="5"/>
      <c r="W297" s="5"/>
      <c r="X297" s="1554"/>
      <c r="Y297" s="1554"/>
      <c r="Z297" s="1554"/>
      <c r="AA297" s="3"/>
      <c r="AB297" s="2"/>
    </row>
    <row r="298" spans="1:28" ht="15.75" customHeight="1">
      <c r="A298" s="3"/>
      <c r="B298" s="3"/>
      <c r="C298" s="3"/>
      <c r="D298" s="5"/>
      <c r="E298" s="1497"/>
      <c r="F298" s="1497"/>
      <c r="G298" s="5"/>
      <c r="H298" s="5"/>
      <c r="I298" s="3"/>
      <c r="J298" s="3"/>
      <c r="K298" s="3"/>
      <c r="L298" s="2"/>
      <c r="M298" s="3"/>
      <c r="N298" s="3"/>
      <c r="O298" s="3"/>
      <c r="P298" s="3"/>
      <c r="Q298" s="3"/>
      <c r="R298" s="2"/>
      <c r="S298" s="2"/>
      <c r="T298" s="2"/>
      <c r="U298" s="2"/>
      <c r="V298" s="5"/>
      <c r="W298" s="5"/>
      <c r="X298" s="1554"/>
      <c r="Y298" s="1554"/>
      <c r="Z298" s="1554"/>
      <c r="AA298" s="3"/>
      <c r="AB298" s="2"/>
    </row>
    <row r="299" spans="1:28" ht="15.75" customHeight="1">
      <c r="A299" s="3"/>
      <c r="B299" s="3"/>
      <c r="C299" s="3"/>
      <c r="D299" s="5"/>
      <c r="E299" s="1497"/>
      <c r="F299" s="1497"/>
      <c r="G299" s="5"/>
      <c r="H299" s="5"/>
      <c r="I299" s="3"/>
      <c r="J299" s="3"/>
      <c r="K299" s="3"/>
      <c r="L299" s="2"/>
      <c r="M299" s="3"/>
      <c r="N299" s="3"/>
      <c r="O299" s="3"/>
      <c r="P299" s="3"/>
      <c r="Q299" s="3"/>
      <c r="R299" s="2"/>
      <c r="S299" s="2"/>
      <c r="T299" s="2"/>
      <c r="U299" s="2"/>
      <c r="V299" s="5"/>
      <c r="W299" s="5"/>
      <c r="X299" s="1554"/>
      <c r="Y299" s="1554"/>
      <c r="Z299" s="1554"/>
      <c r="AA299" s="3"/>
      <c r="AB299" s="2"/>
    </row>
    <row r="300" spans="1:28" ht="15.75" customHeight="1">
      <c r="A300" s="3"/>
      <c r="B300" s="3"/>
      <c r="C300" s="3"/>
      <c r="D300" s="5"/>
      <c r="E300" s="1497"/>
      <c r="F300" s="1497"/>
      <c r="G300" s="5"/>
      <c r="H300" s="5"/>
      <c r="I300" s="3"/>
      <c r="J300" s="3"/>
      <c r="K300" s="3"/>
      <c r="L300" s="2"/>
      <c r="M300" s="3"/>
      <c r="N300" s="3"/>
      <c r="O300" s="3"/>
      <c r="P300" s="3"/>
      <c r="Q300" s="3"/>
      <c r="R300" s="2"/>
      <c r="S300" s="2"/>
      <c r="T300" s="2"/>
      <c r="U300" s="2"/>
      <c r="V300" s="5"/>
      <c r="W300" s="5"/>
      <c r="X300" s="1554"/>
      <c r="Y300" s="1554"/>
      <c r="Z300" s="1554"/>
      <c r="AA300" s="3"/>
      <c r="AB300" s="2"/>
    </row>
    <row r="301" spans="1:28" ht="15.75" customHeight="1">
      <c r="A301" s="3"/>
      <c r="B301" s="3"/>
      <c r="C301" s="3"/>
      <c r="D301" s="5"/>
      <c r="E301" s="1497"/>
      <c r="F301" s="1497"/>
      <c r="G301" s="5"/>
      <c r="H301" s="5"/>
      <c r="I301" s="3"/>
      <c r="J301" s="3"/>
      <c r="K301" s="3"/>
      <c r="L301" s="2"/>
      <c r="M301" s="3"/>
      <c r="N301" s="3"/>
      <c r="O301" s="3"/>
      <c r="P301" s="3"/>
      <c r="Q301" s="3"/>
      <c r="R301" s="2"/>
      <c r="S301" s="2"/>
      <c r="T301" s="2"/>
      <c r="U301" s="2"/>
      <c r="V301" s="5"/>
      <c r="W301" s="5"/>
      <c r="X301" s="1554"/>
      <c r="Y301" s="1554"/>
      <c r="Z301" s="1554"/>
      <c r="AA301" s="3"/>
      <c r="AB301" s="2"/>
    </row>
    <row r="302" spans="1:28" ht="15.75" customHeight="1">
      <c r="A302" s="3"/>
      <c r="B302" s="3"/>
      <c r="C302" s="3"/>
      <c r="D302" s="5"/>
      <c r="E302" s="1497"/>
      <c r="F302" s="1497"/>
      <c r="G302" s="5"/>
      <c r="H302" s="5"/>
      <c r="I302" s="3"/>
      <c r="J302" s="3"/>
      <c r="K302" s="3"/>
      <c r="L302" s="2"/>
      <c r="M302" s="3"/>
      <c r="N302" s="3"/>
      <c r="O302" s="3"/>
      <c r="P302" s="3"/>
      <c r="Q302" s="3"/>
      <c r="R302" s="2"/>
      <c r="S302" s="2"/>
      <c r="T302" s="2"/>
      <c r="U302" s="2"/>
      <c r="V302" s="5"/>
      <c r="W302" s="5"/>
      <c r="X302" s="1554"/>
      <c r="Y302" s="1554"/>
      <c r="Z302" s="1554"/>
      <c r="AA302" s="3"/>
      <c r="AB302" s="2"/>
    </row>
    <row r="303" spans="1:28" ht="15.75" customHeight="1">
      <c r="A303" s="6"/>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2"/>
    </row>
    <row r="304" spans="1:28" ht="15.75" customHeight="1">
      <c r="A304" s="6"/>
      <c r="B304" s="3"/>
      <c r="C304" s="3"/>
      <c r="D304" s="3"/>
      <c r="E304" s="3"/>
      <c r="F304" s="1796"/>
      <c r="G304" s="1796"/>
      <c r="H304" s="1796"/>
      <c r="I304" s="1796"/>
      <c r="J304" s="1796"/>
      <c r="K304" s="1796"/>
      <c r="L304" s="1796"/>
      <c r="M304" s="1796"/>
      <c r="N304" s="1796"/>
      <c r="O304" s="1796"/>
      <c r="P304" s="1796"/>
      <c r="Q304" s="1796"/>
      <c r="R304" s="1796"/>
      <c r="S304" s="1796"/>
      <c r="T304" s="1796"/>
      <c r="U304" s="1796"/>
      <c r="V304" s="1796"/>
      <c r="W304" s="1796"/>
      <c r="X304" s="1796"/>
      <c r="Y304" s="1796"/>
      <c r="Z304" s="1796"/>
      <c r="AA304" s="1796"/>
      <c r="AB304" s="2"/>
    </row>
    <row r="305" spans="1:28" ht="15.75" customHeight="1">
      <c r="A305" s="3"/>
      <c r="B305" s="3"/>
      <c r="C305" s="3"/>
      <c r="D305" s="3"/>
      <c r="E305" s="3"/>
      <c r="F305" s="1796"/>
      <c r="G305" s="1796"/>
      <c r="H305" s="1796"/>
      <c r="I305" s="1796"/>
      <c r="J305" s="1796"/>
      <c r="K305" s="1796"/>
      <c r="L305" s="1796"/>
      <c r="M305" s="1796"/>
      <c r="N305" s="1796"/>
      <c r="O305" s="1796"/>
      <c r="P305" s="1796"/>
      <c r="Q305" s="1796"/>
      <c r="R305" s="1796"/>
      <c r="S305" s="1796"/>
      <c r="T305" s="1796"/>
      <c r="U305" s="1796"/>
      <c r="V305" s="1796"/>
      <c r="W305" s="1796"/>
      <c r="X305" s="1796"/>
      <c r="Y305" s="1796"/>
      <c r="Z305" s="1796"/>
      <c r="AA305" s="1796"/>
      <c r="AB305" s="2"/>
    </row>
    <row r="306" spans="1:28" ht="15.75" customHeight="1">
      <c r="A306" s="6"/>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2"/>
    </row>
    <row r="307" spans="1:28" ht="15.75" customHeight="1">
      <c r="A307" s="3"/>
      <c r="B307" s="3"/>
      <c r="C307" s="3"/>
      <c r="D307" s="3"/>
      <c r="E307" s="3"/>
      <c r="F307" s="1796"/>
      <c r="G307" s="1796"/>
      <c r="H307" s="1796"/>
      <c r="I307" s="1796"/>
      <c r="J307" s="1796"/>
      <c r="K307" s="1796"/>
      <c r="L307" s="1796"/>
      <c r="M307" s="1796"/>
      <c r="N307" s="1796"/>
      <c r="O307" s="1796"/>
      <c r="P307" s="1796"/>
      <c r="Q307" s="1796"/>
      <c r="R307" s="1796"/>
      <c r="S307" s="1796"/>
      <c r="T307" s="1796"/>
      <c r="U307" s="1796"/>
      <c r="V307" s="1796"/>
      <c r="W307" s="1796"/>
      <c r="X307" s="1796"/>
      <c r="Y307" s="1796"/>
      <c r="Z307" s="1796"/>
      <c r="AA307" s="1796"/>
      <c r="AB307" s="2"/>
    </row>
    <row r="308" spans="1:28" ht="15.75" customHeight="1">
      <c r="A308" s="3"/>
      <c r="B308" s="3"/>
      <c r="C308" s="3"/>
      <c r="D308" s="3"/>
      <c r="E308" s="3"/>
      <c r="F308" s="1796"/>
      <c r="G308" s="1796"/>
      <c r="H308" s="1796"/>
      <c r="I308" s="1796"/>
      <c r="J308" s="1796"/>
      <c r="K308" s="1796"/>
      <c r="L308" s="1796"/>
      <c r="M308" s="1796"/>
      <c r="N308" s="1796"/>
      <c r="O308" s="1796"/>
      <c r="P308" s="1796"/>
      <c r="Q308" s="1796"/>
      <c r="R308" s="1796"/>
      <c r="S308" s="1796"/>
      <c r="T308" s="1796"/>
      <c r="U308" s="1796"/>
      <c r="V308" s="1796"/>
      <c r="W308" s="1796"/>
      <c r="X308" s="1796"/>
      <c r="Y308" s="1796"/>
      <c r="Z308" s="1796"/>
      <c r="AA308" s="1796"/>
      <c r="AB308" s="2"/>
    </row>
    <row r="309" spans="1:28"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2"/>
    </row>
    <row r="310" spans="1:28" ht="15.75" customHeight="1">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row>
    <row r="311" spans="1:28" ht="15.7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row>
    <row r="312" spans="1:28" ht="15.7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row>
    <row r="313" spans="1:28" ht="18.75" customHeight="1">
      <c r="A313" s="1468"/>
      <c r="B313" s="1468"/>
      <c r="C313" s="1468"/>
      <c r="D313" s="1468"/>
      <c r="E313" s="1468"/>
      <c r="F313" s="1468"/>
      <c r="G313" s="1468"/>
      <c r="H313" s="1468"/>
      <c r="I313" s="1468"/>
      <c r="J313" s="1468"/>
      <c r="K313" s="1468"/>
      <c r="L313" s="1468"/>
      <c r="M313" s="1468"/>
      <c r="N313" s="1468"/>
      <c r="O313" s="1468"/>
      <c r="P313" s="1468"/>
      <c r="Q313" s="1468"/>
      <c r="R313" s="1468"/>
      <c r="S313" s="1468"/>
      <c r="T313" s="1468"/>
      <c r="U313" s="1468"/>
      <c r="V313" s="1468"/>
      <c r="W313" s="1468"/>
      <c r="X313" s="1468"/>
      <c r="Y313" s="1468"/>
      <c r="Z313" s="1468"/>
      <c r="AA313" s="1468"/>
      <c r="AB313" s="2"/>
    </row>
    <row r="314" spans="1:28"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2"/>
    </row>
    <row r="315" spans="1:28" ht="15.75" customHeight="1">
      <c r="A315" s="6"/>
      <c r="B315" s="3"/>
      <c r="C315" s="3"/>
      <c r="D315" s="3"/>
      <c r="E315" s="3"/>
      <c r="F315" s="3"/>
      <c r="G315" s="2"/>
      <c r="H315" s="3"/>
      <c r="I315" s="3"/>
      <c r="J315" s="3"/>
      <c r="K315" s="3"/>
      <c r="L315" s="3"/>
      <c r="M315" s="3"/>
      <c r="N315" s="3"/>
      <c r="O315" s="3"/>
      <c r="P315" s="3"/>
      <c r="Q315" s="3"/>
      <c r="R315" s="3"/>
      <c r="S315" s="3"/>
      <c r="T315" s="3"/>
      <c r="U315" s="3"/>
      <c r="V315" s="3"/>
      <c r="W315" s="3"/>
      <c r="X315" s="3"/>
      <c r="Y315" s="3"/>
      <c r="Z315" s="3"/>
      <c r="AA315" s="3"/>
      <c r="AB315" s="2"/>
    </row>
    <row r="316" spans="1:28" ht="15.75" customHeight="1">
      <c r="A316" s="6"/>
      <c r="B316" s="3"/>
      <c r="C316" s="3"/>
      <c r="D316" s="3"/>
      <c r="E316" s="3"/>
      <c r="F316" s="3"/>
      <c r="G316" s="2"/>
      <c r="H316" s="2"/>
      <c r="I316" s="3"/>
      <c r="J316" s="3"/>
      <c r="K316" s="3"/>
      <c r="L316" s="2"/>
      <c r="M316" s="3"/>
      <c r="N316" s="3"/>
      <c r="O316" s="3"/>
      <c r="P316" s="3"/>
      <c r="Q316" s="3"/>
      <c r="R316" s="3"/>
      <c r="S316" s="3"/>
      <c r="T316" s="3"/>
      <c r="U316" s="3"/>
      <c r="V316" s="3"/>
      <c r="W316" s="3"/>
      <c r="X316" s="3"/>
      <c r="Y316" s="3"/>
      <c r="Z316" s="3"/>
      <c r="AA316" s="3"/>
      <c r="AB316" s="2"/>
    </row>
    <row r="317" spans="1:28" ht="15.75" customHeight="1">
      <c r="A317" s="6"/>
      <c r="B317" s="3"/>
      <c r="C317" s="3"/>
      <c r="D317" s="3"/>
      <c r="E317" s="3"/>
      <c r="F317" s="3"/>
      <c r="G317" s="3"/>
      <c r="H317" s="3"/>
      <c r="I317" s="3"/>
      <c r="J317" s="1558"/>
      <c r="K317" s="1558"/>
      <c r="L317" s="1558"/>
      <c r="M317" s="1558"/>
      <c r="N317" s="4"/>
      <c r="O317" s="3"/>
      <c r="P317" s="3"/>
      <c r="Q317" s="3"/>
      <c r="R317" s="3"/>
      <c r="S317" s="3"/>
      <c r="T317" s="3"/>
      <c r="U317" s="3"/>
      <c r="V317" s="3"/>
      <c r="W317" s="3"/>
      <c r="X317" s="3"/>
      <c r="Y317" s="3"/>
      <c r="Z317" s="3"/>
      <c r="AA317" s="3"/>
      <c r="AB317" s="2"/>
    </row>
    <row r="318" spans="1:28" ht="15.75" customHeight="1">
      <c r="A318" s="6"/>
      <c r="B318" s="3"/>
      <c r="C318" s="3"/>
      <c r="D318" s="3"/>
      <c r="E318" s="3"/>
      <c r="F318" s="3"/>
      <c r="G318" s="3"/>
      <c r="H318" s="3"/>
      <c r="I318" s="3"/>
      <c r="J318" s="1558"/>
      <c r="K318" s="1558"/>
      <c r="L318" s="1558"/>
      <c r="M318" s="1558"/>
      <c r="N318" s="4"/>
      <c r="O318" s="3"/>
      <c r="P318" s="3"/>
      <c r="Q318" s="3"/>
      <c r="R318" s="3"/>
      <c r="S318" s="3"/>
      <c r="T318" s="3"/>
      <c r="U318" s="3"/>
      <c r="V318" s="3"/>
      <c r="W318" s="3"/>
      <c r="X318" s="3"/>
      <c r="Y318" s="3"/>
      <c r="Z318" s="3"/>
      <c r="AA318" s="3"/>
      <c r="AB318" s="2"/>
    </row>
    <row r="319" spans="1:28" ht="15.75" customHeight="1">
      <c r="A319" s="6"/>
      <c r="B319" s="3"/>
      <c r="C319" s="3"/>
      <c r="D319" s="3"/>
      <c r="E319" s="3"/>
      <c r="F319" s="3"/>
      <c r="G319" s="3"/>
      <c r="H319" s="3"/>
      <c r="I319" s="3"/>
      <c r="J319" s="1558"/>
      <c r="K319" s="1558"/>
      <c r="L319" s="1558"/>
      <c r="M319" s="1558"/>
      <c r="N319" s="4"/>
      <c r="O319" s="3"/>
      <c r="P319" s="3"/>
      <c r="Q319" s="3"/>
      <c r="R319" s="3"/>
      <c r="S319" s="3"/>
      <c r="T319" s="3"/>
      <c r="U319" s="3"/>
      <c r="V319" s="3"/>
      <c r="W319" s="3"/>
      <c r="X319" s="3"/>
      <c r="Y319" s="3"/>
      <c r="Z319" s="3"/>
      <c r="AA319" s="3"/>
      <c r="AB319" s="2"/>
    </row>
    <row r="320" spans="1:28" ht="15.75" customHeight="1">
      <c r="A320" s="6"/>
      <c r="B320" s="3"/>
      <c r="C320" s="3"/>
      <c r="D320" s="3"/>
      <c r="E320" s="3"/>
      <c r="F320" s="3"/>
      <c r="G320" s="3"/>
      <c r="H320" s="3"/>
      <c r="I320" s="3"/>
      <c r="J320" s="1558"/>
      <c r="K320" s="1558"/>
      <c r="L320" s="1558"/>
      <c r="M320" s="1558"/>
      <c r="N320" s="4"/>
      <c r="O320" s="3"/>
      <c r="P320" s="3"/>
      <c r="Q320" s="3"/>
      <c r="R320" s="3"/>
      <c r="S320" s="3"/>
      <c r="T320" s="3"/>
      <c r="U320" s="3"/>
      <c r="V320" s="3"/>
      <c r="W320" s="3"/>
      <c r="X320" s="3"/>
      <c r="Y320" s="3"/>
      <c r="Z320" s="3"/>
      <c r="AA320" s="3"/>
      <c r="AB320" s="2"/>
    </row>
    <row r="321" spans="1:28" ht="15.75" customHeight="1">
      <c r="A321" s="6"/>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2"/>
    </row>
    <row r="322" spans="1:28" ht="15.75" customHeight="1">
      <c r="A322" s="3"/>
      <c r="B322" s="3"/>
      <c r="C322" s="3"/>
      <c r="D322" s="1468"/>
      <c r="E322" s="1468"/>
      <c r="F322" s="1468"/>
      <c r="G322" s="1468"/>
      <c r="H322" s="5"/>
      <c r="I322" s="1468"/>
      <c r="J322" s="1468"/>
      <c r="K322" s="1468"/>
      <c r="L322" s="1468"/>
      <c r="M322" s="1468"/>
      <c r="N322" s="1468"/>
      <c r="O322" s="1468"/>
      <c r="P322" s="1468"/>
      <c r="Q322" s="1468"/>
      <c r="R322" s="1468"/>
      <c r="S322" s="1468"/>
      <c r="T322" s="1468"/>
      <c r="U322" s="1468"/>
      <c r="V322" s="5"/>
      <c r="W322" s="5"/>
      <c r="X322" s="1468"/>
      <c r="Y322" s="1468"/>
      <c r="Z322" s="1468"/>
      <c r="AA322" s="3"/>
      <c r="AB322" s="2"/>
    </row>
    <row r="323" spans="1:28" ht="15.75" customHeight="1">
      <c r="A323" s="3"/>
      <c r="B323" s="3"/>
      <c r="C323" s="3"/>
      <c r="D323" s="5"/>
      <c r="E323" s="1497"/>
      <c r="F323" s="1497"/>
      <c r="G323" s="5"/>
      <c r="H323" s="5"/>
      <c r="I323" s="3"/>
      <c r="J323" s="3"/>
      <c r="K323" s="3"/>
      <c r="L323" s="2"/>
      <c r="M323" s="3"/>
      <c r="N323" s="3"/>
      <c r="O323" s="3"/>
      <c r="P323" s="3"/>
      <c r="Q323" s="3"/>
      <c r="R323" s="2"/>
      <c r="S323" s="2"/>
      <c r="T323" s="2"/>
      <c r="U323" s="2"/>
      <c r="V323" s="5"/>
      <c r="W323" s="5"/>
      <c r="X323" s="1554"/>
      <c r="Y323" s="1554"/>
      <c r="Z323" s="1554"/>
      <c r="AA323" s="3"/>
      <c r="AB323" s="2"/>
    </row>
    <row r="324" spans="1:28" ht="15.75" customHeight="1">
      <c r="A324" s="3"/>
      <c r="B324" s="3"/>
      <c r="C324" s="3"/>
      <c r="D324" s="5"/>
      <c r="E324" s="1497"/>
      <c r="F324" s="1497"/>
      <c r="G324" s="5"/>
      <c r="H324" s="5"/>
      <c r="I324" s="3"/>
      <c r="J324" s="3"/>
      <c r="K324" s="3"/>
      <c r="L324" s="2"/>
      <c r="M324" s="3"/>
      <c r="N324" s="3"/>
      <c r="O324" s="3"/>
      <c r="P324" s="3"/>
      <c r="Q324" s="3"/>
      <c r="R324" s="2"/>
      <c r="S324" s="2"/>
      <c r="T324" s="2"/>
      <c r="U324" s="2"/>
      <c r="V324" s="5"/>
      <c r="W324" s="5"/>
      <c r="X324" s="1554"/>
      <c r="Y324" s="1554"/>
      <c r="Z324" s="1554"/>
      <c r="AA324" s="3"/>
      <c r="AB324" s="2"/>
    </row>
    <row r="325" spans="1:28" ht="15.75" customHeight="1">
      <c r="A325" s="3"/>
      <c r="B325" s="3"/>
      <c r="C325" s="3"/>
      <c r="D325" s="5"/>
      <c r="E325" s="1497"/>
      <c r="F325" s="1497"/>
      <c r="G325" s="5"/>
      <c r="H325" s="5"/>
      <c r="I325" s="3"/>
      <c r="J325" s="3"/>
      <c r="K325" s="3"/>
      <c r="L325" s="2"/>
      <c r="M325" s="3"/>
      <c r="N325" s="3"/>
      <c r="O325" s="3"/>
      <c r="P325" s="3"/>
      <c r="Q325" s="3"/>
      <c r="R325" s="2"/>
      <c r="S325" s="2"/>
      <c r="T325" s="2"/>
      <c r="U325" s="2"/>
      <c r="V325" s="5"/>
      <c r="W325" s="5"/>
      <c r="X325" s="1554"/>
      <c r="Y325" s="1554"/>
      <c r="Z325" s="1554"/>
      <c r="AA325" s="3"/>
      <c r="AB325" s="2"/>
    </row>
    <row r="326" spans="1:28" ht="15.75" customHeight="1">
      <c r="A326" s="3"/>
      <c r="B326" s="3"/>
      <c r="C326" s="3"/>
      <c r="D326" s="5"/>
      <c r="E326" s="1497"/>
      <c r="F326" s="1497"/>
      <c r="G326" s="5"/>
      <c r="H326" s="5"/>
      <c r="I326" s="3"/>
      <c r="J326" s="3"/>
      <c r="K326" s="3"/>
      <c r="L326" s="2"/>
      <c r="M326" s="3"/>
      <c r="N326" s="3"/>
      <c r="O326" s="3"/>
      <c r="P326" s="3"/>
      <c r="Q326" s="3"/>
      <c r="R326" s="2"/>
      <c r="S326" s="2"/>
      <c r="T326" s="2"/>
      <c r="U326" s="2"/>
      <c r="V326" s="5"/>
      <c r="W326" s="5"/>
      <c r="X326" s="1554"/>
      <c r="Y326" s="1554"/>
      <c r="Z326" s="1554"/>
      <c r="AA326" s="3"/>
      <c r="AB326" s="2"/>
    </row>
    <row r="327" spans="1:28" ht="15.75" customHeight="1">
      <c r="A327" s="3"/>
      <c r="B327" s="3"/>
      <c r="C327" s="3"/>
      <c r="D327" s="5"/>
      <c r="E327" s="1497"/>
      <c r="F327" s="1497"/>
      <c r="G327" s="5"/>
      <c r="H327" s="5"/>
      <c r="I327" s="3"/>
      <c r="J327" s="3"/>
      <c r="K327" s="3"/>
      <c r="L327" s="2"/>
      <c r="M327" s="3"/>
      <c r="N327" s="3"/>
      <c r="O327" s="3"/>
      <c r="P327" s="3"/>
      <c r="Q327" s="3"/>
      <c r="R327" s="2"/>
      <c r="S327" s="2"/>
      <c r="T327" s="2"/>
      <c r="U327" s="2"/>
      <c r="V327" s="5"/>
      <c r="W327" s="5"/>
      <c r="X327" s="1554"/>
      <c r="Y327" s="1554"/>
      <c r="Z327" s="1554"/>
      <c r="AA327" s="3"/>
      <c r="AB327" s="2"/>
    </row>
    <row r="328" spans="1:28" ht="15.75" customHeight="1">
      <c r="A328" s="3"/>
      <c r="B328" s="3"/>
      <c r="C328" s="3"/>
      <c r="D328" s="5"/>
      <c r="E328" s="1497"/>
      <c r="F328" s="1497"/>
      <c r="G328" s="5"/>
      <c r="H328" s="5"/>
      <c r="I328" s="3"/>
      <c r="J328" s="3"/>
      <c r="K328" s="3"/>
      <c r="L328" s="2"/>
      <c r="M328" s="3"/>
      <c r="N328" s="3"/>
      <c r="O328" s="3"/>
      <c r="P328" s="3"/>
      <c r="Q328" s="3"/>
      <c r="R328" s="2"/>
      <c r="S328" s="2"/>
      <c r="T328" s="2"/>
      <c r="U328" s="2"/>
      <c r="V328" s="5"/>
      <c r="W328" s="5"/>
      <c r="X328" s="1554"/>
      <c r="Y328" s="1554"/>
      <c r="Z328" s="1554"/>
      <c r="AA328" s="3"/>
      <c r="AB328" s="2"/>
    </row>
    <row r="329" spans="1:28" ht="15.75" customHeight="1">
      <c r="A329" s="6"/>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2"/>
    </row>
    <row r="330" spans="1:28" ht="15.75" customHeight="1">
      <c r="A330" s="6"/>
      <c r="B330" s="3"/>
      <c r="C330" s="3"/>
      <c r="D330" s="3"/>
      <c r="E330" s="3"/>
      <c r="F330" s="1796"/>
      <c r="G330" s="1796"/>
      <c r="H330" s="1796"/>
      <c r="I330" s="1796"/>
      <c r="J330" s="1796"/>
      <c r="K330" s="1796"/>
      <c r="L330" s="1796"/>
      <c r="M330" s="1796"/>
      <c r="N330" s="1796"/>
      <c r="O330" s="1796"/>
      <c r="P330" s="1796"/>
      <c r="Q330" s="1796"/>
      <c r="R330" s="1796"/>
      <c r="S330" s="1796"/>
      <c r="T330" s="1796"/>
      <c r="U330" s="1796"/>
      <c r="V330" s="1796"/>
      <c r="W330" s="1796"/>
      <c r="X330" s="1796"/>
      <c r="Y330" s="1796"/>
      <c r="Z330" s="1796"/>
      <c r="AA330" s="1796"/>
      <c r="AB330" s="2"/>
    </row>
    <row r="331" spans="1:28" ht="15.75" customHeight="1">
      <c r="A331" s="3"/>
      <c r="B331" s="3"/>
      <c r="C331" s="3"/>
      <c r="D331" s="3"/>
      <c r="E331" s="3"/>
      <c r="F331" s="1796"/>
      <c r="G331" s="1796"/>
      <c r="H331" s="1796"/>
      <c r="I331" s="1796"/>
      <c r="J331" s="1796"/>
      <c r="K331" s="1796"/>
      <c r="L331" s="1796"/>
      <c r="M331" s="1796"/>
      <c r="N331" s="1796"/>
      <c r="O331" s="1796"/>
      <c r="P331" s="1796"/>
      <c r="Q331" s="1796"/>
      <c r="R331" s="1796"/>
      <c r="S331" s="1796"/>
      <c r="T331" s="1796"/>
      <c r="U331" s="1796"/>
      <c r="V331" s="1796"/>
      <c r="W331" s="1796"/>
      <c r="X331" s="1796"/>
      <c r="Y331" s="1796"/>
      <c r="Z331" s="1796"/>
      <c r="AA331" s="1796"/>
      <c r="AB331" s="2"/>
    </row>
    <row r="332" spans="1:28" ht="15.75" customHeight="1">
      <c r="A332" s="6"/>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2"/>
    </row>
    <row r="333" spans="1:28" ht="15.75" customHeight="1">
      <c r="A333" s="3"/>
      <c r="B333" s="3"/>
      <c r="C333" s="3"/>
      <c r="D333" s="3"/>
      <c r="E333" s="3"/>
      <c r="F333" s="1796"/>
      <c r="G333" s="1796"/>
      <c r="H333" s="1796"/>
      <c r="I333" s="1796"/>
      <c r="J333" s="1796"/>
      <c r="K333" s="1796"/>
      <c r="L333" s="1796"/>
      <c r="M333" s="1796"/>
      <c r="N333" s="1796"/>
      <c r="O333" s="1796"/>
      <c r="P333" s="1796"/>
      <c r="Q333" s="1796"/>
      <c r="R333" s="1796"/>
      <c r="S333" s="1796"/>
      <c r="T333" s="1796"/>
      <c r="U333" s="1796"/>
      <c r="V333" s="1796"/>
      <c r="W333" s="1796"/>
      <c r="X333" s="1796"/>
      <c r="Y333" s="1796"/>
      <c r="Z333" s="1796"/>
      <c r="AA333" s="1796"/>
      <c r="AB333" s="2"/>
    </row>
    <row r="334" spans="1:28" ht="15.75" customHeight="1">
      <c r="A334" s="3"/>
      <c r="B334" s="3"/>
      <c r="C334" s="3"/>
      <c r="D334" s="3"/>
      <c r="E334" s="3"/>
      <c r="F334" s="1796"/>
      <c r="G334" s="1796"/>
      <c r="H334" s="1796"/>
      <c r="I334" s="1796"/>
      <c r="J334" s="1796"/>
      <c r="K334" s="1796"/>
      <c r="L334" s="1796"/>
      <c r="M334" s="1796"/>
      <c r="N334" s="1796"/>
      <c r="O334" s="1796"/>
      <c r="P334" s="1796"/>
      <c r="Q334" s="1796"/>
      <c r="R334" s="1796"/>
      <c r="S334" s="1796"/>
      <c r="T334" s="1796"/>
      <c r="U334" s="1796"/>
      <c r="V334" s="1796"/>
      <c r="W334" s="1796"/>
      <c r="X334" s="1796"/>
      <c r="Y334" s="1796"/>
      <c r="Z334" s="1796"/>
      <c r="AA334" s="1796"/>
      <c r="AB334" s="2"/>
    </row>
    <row r="335" spans="1:28"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2"/>
    </row>
  </sheetData>
  <mergeCells count="233">
    <mergeCell ref="F330:AA331"/>
    <mergeCell ref="F333:AA334"/>
    <mergeCell ref="AL33:AW33"/>
    <mergeCell ref="AL34:AP34"/>
    <mergeCell ref="AL35:BA35"/>
    <mergeCell ref="AL36:BA37"/>
    <mergeCell ref="E327:F327"/>
    <mergeCell ref="X327:Z327"/>
    <mergeCell ref="E328:F328"/>
    <mergeCell ref="X328:Z328"/>
    <mergeCell ref="E324:F324"/>
    <mergeCell ref="X324:Z324"/>
    <mergeCell ref="E325:F325"/>
    <mergeCell ref="X325:Z325"/>
    <mergeCell ref="E326:F326"/>
    <mergeCell ref="X326:Z326"/>
    <mergeCell ref="J320:M320"/>
    <mergeCell ref="D322:G322"/>
    <mergeCell ref="I322:U322"/>
    <mergeCell ref="X322:Z322"/>
    <mergeCell ref="E323:F323"/>
    <mergeCell ref="X323:Z323"/>
    <mergeCell ref="F304:AA305"/>
    <mergeCell ref="F307:AA308"/>
    <mergeCell ref="A313:AA313"/>
    <mergeCell ref="J317:M317"/>
    <mergeCell ref="J318:M318"/>
    <mergeCell ref="J319:M319"/>
    <mergeCell ref="E300:F300"/>
    <mergeCell ref="X300:Z300"/>
    <mergeCell ref="E301:F301"/>
    <mergeCell ref="X301:Z301"/>
    <mergeCell ref="E302:F302"/>
    <mergeCell ref="X302:Z302"/>
    <mergeCell ref="E297:F297"/>
    <mergeCell ref="X297:Z297"/>
    <mergeCell ref="E298:F298"/>
    <mergeCell ref="X298:Z298"/>
    <mergeCell ref="E299:F299"/>
    <mergeCell ref="X299:Z299"/>
    <mergeCell ref="A287:AA287"/>
    <mergeCell ref="J291:M291"/>
    <mergeCell ref="J292:M292"/>
    <mergeCell ref="J293:M293"/>
    <mergeCell ref="J294:M294"/>
    <mergeCell ref="D296:G296"/>
    <mergeCell ref="I296:U296"/>
    <mergeCell ref="X296:Z296"/>
    <mergeCell ref="E273:F273"/>
    <mergeCell ref="X273:Z273"/>
    <mergeCell ref="E274:F274"/>
    <mergeCell ref="X274:Z274"/>
    <mergeCell ref="F276:AA277"/>
    <mergeCell ref="F279:AA280"/>
    <mergeCell ref="E270:F270"/>
    <mergeCell ref="X270:Z270"/>
    <mergeCell ref="E271:F271"/>
    <mergeCell ref="X271:Z271"/>
    <mergeCell ref="E272:F272"/>
    <mergeCell ref="X272:Z272"/>
    <mergeCell ref="J266:M266"/>
    <mergeCell ref="D268:G268"/>
    <mergeCell ref="I268:U268"/>
    <mergeCell ref="X268:Z268"/>
    <mergeCell ref="E269:F269"/>
    <mergeCell ref="X269:Z269"/>
    <mergeCell ref="F250:AA251"/>
    <mergeCell ref="F253:AA254"/>
    <mergeCell ref="A259:AA259"/>
    <mergeCell ref="J263:M263"/>
    <mergeCell ref="J264:M264"/>
    <mergeCell ref="J265:M265"/>
    <mergeCell ref="E246:F246"/>
    <mergeCell ref="X246:Z246"/>
    <mergeCell ref="E247:F247"/>
    <mergeCell ref="X247:Z247"/>
    <mergeCell ref="E248:F248"/>
    <mergeCell ref="X248:Z248"/>
    <mergeCell ref="E243:F243"/>
    <mergeCell ref="X243:Z243"/>
    <mergeCell ref="E244:F244"/>
    <mergeCell ref="X244:Z244"/>
    <mergeCell ref="E245:F245"/>
    <mergeCell ref="X245:Z245"/>
    <mergeCell ref="J238:M238"/>
    <mergeCell ref="J239:M239"/>
    <mergeCell ref="J240:M240"/>
    <mergeCell ref="D242:G242"/>
    <mergeCell ref="I242:U242"/>
    <mergeCell ref="X242:Z242"/>
    <mergeCell ref="J224:N224"/>
    <mergeCell ref="L225:Q225"/>
    <mergeCell ref="I226:AA227"/>
    <mergeCell ref="F228:AA229"/>
    <mergeCell ref="A233:AA233"/>
    <mergeCell ref="J237:M237"/>
    <mergeCell ref="E215:F215"/>
    <mergeCell ref="J215:M215"/>
    <mergeCell ref="P215:S215"/>
    <mergeCell ref="V215:Y215"/>
    <mergeCell ref="J220:M220"/>
    <mergeCell ref="P220:S220"/>
    <mergeCell ref="V220:Y220"/>
    <mergeCell ref="E213:F213"/>
    <mergeCell ref="J213:M213"/>
    <mergeCell ref="P213:S213"/>
    <mergeCell ref="V213:Y213"/>
    <mergeCell ref="E214:F214"/>
    <mergeCell ref="J214:M214"/>
    <mergeCell ref="P214:S214"/>
    <mergeCell ref="V214:Y214"/>
    <mergeCell ref="K199:N199"/>
    <mergeCell ref="K200:N200"/>
    <mergeCell ref="J211:M211"/>
    <mergeCell ref="P211:S211"/>
    <mergeCell ref="V211:Y211"/>
    <mergeCell ref="E212:F212"/>
    <mergeCell ref="J212:M212"/>
    <mergeCell ref="P212:S212"/>
    <mergeCell ref="V212:Y212"/>
    <mergeCell ref="G187:H187"/>
    <mergeCell ref="J187:AA187"/>
    <mergeCell ref="K194:M194"/>
    <mergeCell ref="K195:M195"/>
    <mergeCell ref="K196:M196"/>
    <mergeCell ref="K197:M197"/>
    <mergeCell ref="A182:AA182"/>
    <mergeCell ref="F184:I184"/>
    <mergeCell ref="G185:H185"/>
    <mergeCell ref="J185:AA185"/>
    <mergeCell ref="G186:H186"/>
    <mergeCell ref="J186:AA186"/>
    <mergeCell ref="F176:H176"/>
    <mergeCell ref="S176:Z176"/>
    <mergeCell ref="F177:H177"/>
    <mergeCell ref="S177:Z177"/>
    <mergeCell ref="I178:AA179"/>
    <mergeCell ref="I180:AA181"/>
    <mergeCell ref="J164:N164"/>
    <mergeCell ref="P164:T164"/>
    <mergeCell ref="I166:O166"/>
    <mergeCell ref="P166:V166"/>
    <mergeCell ref="H169:AA171"/>
    <mergeCell ref="F175:H175"/>
    <mergeCell ref="S175:Z175"/>
    <mergeCell ref="M157:Q157"/>
    <mergeCell ref="M158:Q158"/>
    <mergeCell ref="L160:O160"/>
    <mergeCell ref="L161:O161"/>
    <mergeCell ref="J165:N165"/>
    <mergeCell ref="P165:T165"/>
    <mergeCell ref="J162:N162"/>
    <mergeCell ref="P162:T162"/>
    <mergeCell ref="J163:N163"/>
    <mergeCell ref="P163:T163"/>
    <mergeCell ref="V155:Z155"/>
    <mergeCell ref="J156:N156"/>
    <mergeCell ref="P156:T156"/>
    <mergeCell ref="V156:Z156"/>
    <mergeCell ref="J155:N155"/>
    <mergeCell ref="P155:T155"/>
    <mergeCell ref="Q140:T140"/>
    <mergeCell ref="Q141:T141"/>
    <mergeCell ref="J148:N148"/>
    <mergeCell ref="P148:T148"/>
    <mergeCell ref="J150:N150"/>
    <mergeCell ref="P150:T150"/>
    <mergeCell ref="J152:N152"/>
    <mergeCell ref="P152:T152"/>
    <mergeCell ref="V152:Z152"/>
    <mergeCell ref="J154:N154"/>
    <mergeCell ref="P154:T154"/>
    <mergeCell ref="V154:Z154"/>
    <mergeCell ref="V150:Z150"/>
    <mergeCell ref="J151:N151"/>
    <mergeCell ref="P151:T151"/>
    <mergeCell ref="V151:Z151"/>
    <mergeCell ref="H133:K133"/>
    <mergeCell ref="M133:P133"/>
    <mergeCell ref="R133:U133"/>
    <mergeCell ref="W133:Z133"/>
    <mergeCell ref="V148:Z148"/>
    <mergeCell ref="K149:N149"/>
    <mergeCell ref="L143:AA144"/>
    <mergeCell ref="J147:N147"/>
    <mergeCell ref="P147:T147"/>
    <mergeCell ref="V147:Z147"/>
    <mergeCell ref="N138:Q138"/>
    <mergeCell ref="N139:Q139"/>
    <mergeCell ref="W137:Z137"/>
    <mergeCell ref="H135:K135"/>
    <mergeCell ref="M135:P135"/>
    <mergeCell ref="R135:U135"/>
    <mergeCell ref="W135:Z135"/>
    <mergeCell ref="H137:K137"/>
    <mergeCell ref="M137:P137"/>
    <mergeCell ref="R137:U137"/>
    <mergeCell ref="R131:U131"/>
    <mergeCell ref="W131:Z131"/>
    <mergeCell ref="H132:K132"/>
    <mergeCell ref="M132:P132"/>
    <mergeCell ref="R132:U132"/>
    <mergeCell ref="W132:Z132"/>
    <mergeCell ref="N128:Q128"/>
    <mergeCell ref="N129:Q129"/>
    <mergeCell ref="H131:K131"/>
    <mergeCell ref="M131:P131"/>
    <mergeCell ref="AN20:AR20"/>
    <mergeCell ref="B38:H38"/>
    <mergeCell ref="I38:T38"/>
    <mergeCell ref="U38:AB38"/>
    <mergeCell ref="F122:G122"/>
    <mergeCell ref="G98:AB98"/>
    <mergeCell ref="F121:G121"/>
    <mergeCell ref="S121:Z121"/>
    <mergeCell ref="G91:AB92"/>
    <mergeCell ref="F110:AA110"/>
    <mergeCell ref="F111:AA111"/>
    <mergeCell ref="G100:AB101"/>
    <mergeCell ref="S122:Z122"/>
    <mergeCell ref="U41:AB41"/>
    <mergeCell ref="B4:AA4"/>
    <mergeCell ref="B16:Q17"/>
    <mergeCell ref="U19:AA19"/>
    <mergeCell ref="B39:H39"/>
    <mergeCell ref="U39:AB39"/>
    <mergeCell ref="A48:AA48"/>
    <mergeCell ref="U40:AB40"/>
    <mergeCell ref="I39:T41"/>
    <mergeCell ref="G89:AB89"/>
    <mergeCell ref="G72:AB73"/>
    <mergeCell ref="G82:AB83"/>
    <mergeCell ref="G80:AB80"/>
  </mergeCells>
  <phoneticPr fontId="2"/>
  <hyperlinks>
    <hyperlink ref="Q1:T1" location="作業メニュー!A1" display="作業メニュー" xr:uid="{00000000-0004-0000-1E00-000000000000}"/>
  </hyperlinks>
  <pageMargins left="0.70866141732283472" right="0.31496062992125984" top="0.6692913385826772" bottom="0.31496062992125984" header="0.51181102362204722" footer="0.19685039370078741"/>
  <pageSetup paperSize="9" scale="86" orientation="portrait" r:id="rId1"/>
  <headerFooter alignWithMargins="0">
    <oddFooter>&amp;R210101</oddFooter>
  </headerFooter>
  <rowBreaks count="2" manualBreakCount="2">
    <brk id="46" max="27" man="1"/>
    <brk id="101" max="2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H159"/>
  <sheetViews>
    <sheetView showGridLines="0" zoomScaleNormal="100" workbookViewId="0"/>
  </sheetViews>
  <sheetFormatPr defaultColWidth="9" defaultRowHeight="13.5"/>
  <cols>
    <col min="1" max="12" width="3.125" style="1" customWidth="1"/>
    <col min="13" max="13" width="3.875" style="1" customWidth="1"/>
    <col min="14" max="25" width="3.125" style="1" customWidth="1"/>
    <col min="26" max="26" width="3.875" style="1" customWidth="1"/>
    <col min="27" max="27" width="4.875" style="1" customWidth="1"/>
    <col min="28" max="44" width="3.125" style="1" customWidth="1"/>
    <col min="45" max="16384" width="9" style="1"/>
  </cols>
  <sheetData>
    <row r="1" spans="1:32" s="942" customFormat="1" ht="38.25" customHeight="1" thickBot="1">
      <c r="A1" s="948" t="s">
        <v>15</v>
      </c>
      <c r="Q1" s="1828" t="s">
        <v>66</v>
      </c>
      <c r="R1" s="1829"/>
      <c r="S1" s="1829"/>
      <c r="T1" s="1829"/>
      <c r="U1" s="585" t="s">
        <v>565</v>
      </c>
      <c r="AD1" s="585"/>
    </row>
    <row r="2" spans="1:32" s="249" customFormat="1" ht="6.75" customHeight="1" thickTop="1"/>
    <row r="3" spans="1:32" ht="12" customHeight="1">
      <c r="A3" s="72"/>
      <c r="B3" s="112" t="s">
        <v>2700</v>
      </c>
      <c r="M3" s="1830" t="s">
        <v>2699</v>
      </c>
      <c r="N3" s="933"/>
      <c r="O3" s="932"/>
      <c r="P3" s="932"/>
      <c r="Q3" s="932"/>
      <c r="R3" s="932"/>
      <c r="S3" s="932"/>
      <c r="T3" s="931"/>
      <c r="U3" s="1688" t="s">
        <v>537</v>
      </c>
      <c r="V3" s="1831"/>
      <c r="W3" s="1831"/>
      <c r="X3" s="1831"/>
      <c r="Y3" s="1831"/>
      <c r="Z3" s="1831"/>
      <c r="AA3" s="1832"/>
    </row>
    <row r="4" spans="1:32" ht="12.75" customHeight="1">
      <c r="B4" s="930" t="s">
        <v>3338</v>
      </c>
      <c r="M4" s="1580"/>
      <c r="U4" s="1584"/>
      <c r="V4" s="1521"/>
      <c r="W4" s="1521"/>
      <c r="X4" s="1521"/>
      <c r="Y4" s="1521"/>
      <c r="Z4" s="1521"/>
      <c r="AA4" s="1585"/>
    </row>
    <row r="5" spans="1:32" ht="17.25" customHeight="1">
      <c r="M5" s="1580"/>
      <c r="U5" s="1688" t="s">
        <v>2935</v>
      </c>
      <c r="V5" s="1831"/>
      <c r="W5" s="1831"/>
      <c r="X5" s="1831"/>
      <c r="Y5" s="1831"/>
      <c r="Z5" s="1831"/>
      <c r="AA5" s="1832"/>
    </row>
    <row r="6" spans="1:32" ht="22.5" customHeight="1">
      <c r="M6" s="1580"/>
      <c r="U6" s="1584"/>
      <c r="V6" s="1521"/>
      <c r="W6" s="1521"/>
      <c r="X6" s="1521"/>
      <c r="Y6" s="1521"/>
      <c r="Z6" s="1521"/>
      <c r="AA6" s="1585"/>
    </row>
    <row r="7" spans="1:32" ht="35.25" customHeight="1">
      <c r="M7" s="1580"/>
      <c r="U7" s="108" t="s">
        <v>536</v>
      </c>
      <c r="V7" s="38"/>
      <c r="W7" s="107"/>
      <c r="X7" s="107"/>
      <c r="Y7" s="107"/>
      <c r="Z7" s="106"/>
      <c r="AA7" s="105"/>
    </row>
    <row r="8" spans="1:32" ht="20.25" customHeight="1">
      <c r="M8" s="1581"/>
      <c r="N8" s="28"/>
      <c r="O8" s="28"/>
      <c r="P8" s="28"/>
      <c r="Q8" s="28"/>
      <c r="R8" s="28"/>
      <c r="S8" s="28"/>
      <c r="T8" s="104"/>
      <c r="U8" s="103" t="s">
        <v>2698</v>
      </c>
      <c r="V8" s="28"/>
      <c r="W8" s="28"/>
      <c r="X8" s="28"/>
      <c r="Y8" s="28"/>
      <c r="Z8" s="102"/>
      <c r="AA8" s="101" t="s">
        <v>113</v>
      </c>
    </row>
    <row r="9" spans="1:32" ht="39.950000000000003" customHeight="1"/>
    <row r="10" spans="1:32" ht="18.95" customHeight="1">
      <c r="A10" s="100" t="s">
        <v>2697</v>
      </c>
      <c r="B10" s="100"/>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row>
    <row r="11" spans="1:32" ht="0.75" customHeight="1">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row>
    <row r="12" spans="1:32" ht="15.6" customHeight="1">
      <c r="A12" s="6" t="s">
        <v>2695</v>
      </c>
      <c r="B12" s="3" t="s">
        <v>744</v>
      </c>
      <c r="C12" s="3"/>
      <c r="D12" s="3"/>
      <c r="E12" s="3"/>
      <c r="F12" s="3"/>
      <c r="G12" s="3"/>
      <c r="H12" s="3"/>
      <c r="I12" s="3"/>
      <c r="J12" s="3"/>
      <c r="K12" s="3"/>
      <c r="L12" s="3"/>
      <c r="M12" s="3"/>
      <c r="N12" s="3"/>
      <c r="O12" s="3"/>
      <c r="P12" s="3"/>
      <c r="Q12" s="3"/>
      <c r="R12" s="3"/>
      <c r="S12" s="3"/>
      <c r="T12" s="3"/>
      <c r="U12" s="926"/>
      <c r="V12" s="926"/>
      <c r="W12" s="926"/>
      <c r="X12" s="926"/>
      <c r="Y12" s="926"/>
      <c r="Z12" s="926"/>
      <c r="AA12" s="926"/>
      <c r="AE12" s="124" t="s">
        <v>2712</v>
      </c>
    </row>
    <row r="13" spans="1:32" ht="15.6" customHeight="1">
      <c r="A13" s="6"/>
      <c r="B13" s="3" t="s">
        <v>435</v>
      </c>
      <c r="C13" s="3"/>
      <c r="D13" s="3"/>
      <c r="E13" s="3"/>
      <c r="F13" s="3"/>
      <c r="G13" s="3"/>
      <c r="H13" s="3" t="str">
        <f>建築主氏名１フリガナ</f>
        <v/>
      </c>
      <c r="J13" s="3"/>
      <c r="K13" s="3"/>
      <c r="L13" s="3"/>
      <c r="M13" s="3"/>
      <c r="N13" s="3"/>
      <c r="O13" s="3"/>
      <c r="P13" s="3"/>
      <c r="Q13" s="3"/>
      <c r="R13" s="3"/>
      <c r="S13" s="3"/>
      <c r="T13" s="3"/>
      <c r="U13" s="3"/>
      <c r="V13" s="3"/>
      <c r="W13" s="3"/>
      <c r="X13" s="3"/>
      <c r="Y13" s="3"/>
      <c r="Z13" s="3"/>
      <c r="AA13" s="3"/>
      <c r="AE13" s="124" t="s">
        <v>546</v>
      </c>
    </row>
    <row r="14" spans="1:32" ht="15.6" customHeight="1">
      <c r="A14" s="6"/>
      <c r="B14" s="3" t="s">
        <v>412</v>
      </c>
      <c r="C14" s="3"/>
      <c r="D14" s="3"/>
      <c r="E14" s="3"/>
      <c r="F14" s="3"/>
      <c r="G14" s="3"/>
      <c r="H14" s="18" t="str">
        <f>建築主氏名１</f>
        <v/>
      </c>
      <c r="I14" s="41"/>
      <c r="J14" s="18"/>
      <c r="K14" s="18"/>
      <c r="L14" s="18"/>
      <c r="M14" s="18"/>
      <c r="N14" s="18"/>
      <c r="O14" s="18"/>
      <c r="P14" s="18"/>
      <c r="Q14" s="18"/>
      <c r="R14" s="18"/>
      <c r="S14" s="18"/>
      <c r="T14" s="18"/>
      <c r="U14" s="18"/>
      <c r="V14" s="18"/>
      <c r="W14" s="18"/>
      <c r="X14" s="18"/>
      <c r="Y14" s="18"/>
      <c r="Z14" s="18"/>
      <c r="AA14" s="18"/>
      <c r="AB14" s="41"/>
    </row>
    <row r="15" spans="1:32" ht="15.6" customHeight="1">
      <c r="A15" s="6"/>
      <c r="B15" s="3" t="s">
        <v>403</v>
      </c>
      <c r="C15" s="3"/>
      <c r="D15" s="3"/>
      <c r="E15" s="3"/>
      <c r="F15" s="3"/>
      <c r="G15" s="3"/>
      <c r="H15" s="18" t="str">
        <f>建築主郵便番号</f>
        <v/>
      </c>
      <c r="I15" s="41"/>
      <c r="J15" s="18"/>
      <c r="K15" s="18"/>
      <c r="L15" s="18"/>
      <c r="M15" s="18"/>
      <c r="N15" s="18"/>
      <c r="O15" s="18"/>
      <c r="P15" s="18"/>
      <c r="Q15" s="18"/>
      <c r="R15" s="18"/>
      <c r="S15" s="18"/>
      <c r="T15" s="18"/>
      <c r="U15" s="18"/>
      <c r="V15" s="18"/>
      <c r="W15" s="18"/>
      <c r="X15" s="18"/>
      <c r="Y15" s="18"/>
      <c r="Z15" s="18"/>
      <c r="AA15" s="18"/>
      <c r="AB15" s="41"/>
      <c r="AE15" s="84" t="s">
        <v>545</v>
      </c>
    </row>
    <row r="16" spans="1:32" ht="15.6" customHeight="1">
      <c r="A16" s="6"/>
      <c r="B16" s="3" t="s">
        <v>434</v>
      </c>
      <c r="C16" s="3"/>
      <c r="D16" s="3"/>
      <c r="E16" s="3"/>
      <c r="F16" s="3"/>
      <c r="G16" s="3"/>
      <c r="H16" s="1489" t="str">
        <f>建築主住所</f>
        <v/>
      </c>
      <c r="I16" s="1489"/>
      <c r="J16" s="1489"/>
      <c r="K16" s="1489"/>
      <c r="L16" s="1489"/>
      <c r="M16" s="1489"/>
      <c r="N16" s="1489"/>
      <c r="O16" s="1489"/>
      <c r="P16" s="1489"/>
      <c r="Q16" s="1489"/>
      <c r="R16" s="1489"/>
      <c r="S16" s="1489"/>
      <c r="T16" s="1489"/>
      <c r="U16" s="1489"/>
      <c r="V16" s="1489"/>
      <c r="W16" s="1489"/>
      <c r="X16" s="1489"/>
      <c r="Y16" s="1489"/>
      <c r="Z16" s="1489"/>
      <c r="AA16" s="1489"/>
      <c r="AB16" s="1489"/>
      <c r="AF16" s="84" t="s">
        <v>2711</v>
      </c>
    </row>
    <row r="17" spans="1:32" ht="10.5" customHeight="1">
      <c r="A17" s="32"/>
      <c r="B17" s="15"/>
      <c r="C17" s="15"/>
      <c r="D17" s="15"/>
      <c r="E17" s="15"/>
      <c r="F17" s="15"/>
      <c r="G17" s="15"/>
      <c r="H17" s="27"/>
      <c r="I17" s="39"/>
      <c r="J17" s="27"/>
      <c r="K17" s="27"/>
      <c r="L17" s="27"/>
      <c r="M17" s="27"/>
      <c r="N17" s="27"/>
      <c r="O17" s="27"/>
      <c r="P17" s="27"/>
      <c r="Q17" s="27"/>
      <c r="R17" s="27"/>
      <c r="S17" s="27"/>
      <c r="T17" s="27"/>
      <c r="U17" s="27"/>
      <c r="V17" s="27"/>
      <c r="W17" s="27"/>
      <c r="X17" s="27"/>
      <c r="Y17" s="27"/>
      <c r="Z17" s="27"/>
      <c r="AA17" s="27"/>
      <c r="AB17" s="41"/>
      <c r="AF17" s="3" t="str">
        <f>建築主氏名2フリガナ</f>
        <v/>
      </c>
    </row>
    <row r="18" spans="1:32" ht="15.6" customHeight="1">
      <c r="A18" s="6" t="s">
        <v>2710</v>
      </c>
      <c r="B18" s="3" t="s">
        <v>433</v>
      </c>
      <c r="C18" s="3"/>
      <c r="D18" s="3"/>
      <c r="E18" s="3"/>
      <c r="F18" s="3"/>
      <c r="G18" s="3"/>
      <c r="H18" s="18"/>
      <c r="I18" s="18"/>
      <c r="J18" s="18"/>
      <c r="K18" s="18"/>
      <c r="L18" s="18"/>
      <c r="M18" s="18"/>
      <c r="N18" s="18"/>
      <c r="O18" s="18"/>
      <c r="P18" s="18"/>
      <c r="Q18" s="18"/>
      <c r="R18" s="18"/>
      <c r="S18" s="18"/>
      <c r="T18" s="18"/>
      <c r="U18" s="18"/>
      <c r="V18" s="18"/>
      <c r="W18" s="18"/>
      <c r="X18" s="18"/>
      <c r="Y18" s="18"/>
      <c r="Z18" s="18"/>
      <c r="AA18" s="18"/>
      <c r="AB18" s="41"/>
      <c r="AF18" s="3" t="str">
        <f>建築主氏名2</f>
        <v/>
      </c>
    </row>
    <row r="19" spans="1:32" ht="15.6" customHeight="1">
      <c r="A19" s="6"/>
      <c r="B19" s="3" t="s">
        <v>413</v>
      </c>
      <c r="C19" s="3"/>
      <c r="D19" s="3"/>
      <c r="E19" s="3"/>
      <c r="F19" s="3"/>
      <c r="G19" s="3"/>
      <c r="H19" s="48" t="str">
        <f>"("&amp;代理者資格&amp;") 建築士  （"&amp;代理者登録種類&amp;"）登録　第　"&amp;代理者登録番号&amp;" 　号"</f>
        <v>() 建築士  （）登録　第　 　号</v>
      </c>
      <c r="I19" s="41"/>
      <c r="J19" s="18"/>
      <c r="K19" s="18"/>
      <c r="L19" s="18"/>
      <c r="M19" s="18"/>
      <c r="N19" s="18"/>
      <c r="O19" s="18"/>
      <c r="P19" s="18"/>
      <c r="Q19" s="18"/>
      <c r="R19" s="18"/>
      <c r="S19" s="18"/>
      <c r="T19" s="18"/>
      <c r="U19" s="18"/>
      <c r="V19" s="18"/>
      <c r="W19" s="18"/>
      <c r="X19" s="18"/>
      <c r="Y19" s="18"/>
      <c r="Z19" s="18"/>
      <c r="AA19" s="18"/>
      <c r="AB19" s="41"/>
      <c r="AF19" s="3" t="str">
        <f>建築主郵便番号2</f>
        <v/>
      </c>
    </row>
    <row r="20" spans="1:32" ht="15.6" customHeight="1">
      <c r="A20" s="6"/>
      <c r="B20" s="3" t="s">
        <v>412</v>
      </c>
      <c r="C20" s="3"/>
      <c r="D20" s="3"/>
      <c r="E20" s="3"/>
      <c r="F20" s="3"/>
      <c r="G20" s="3"/>
      <c r="H20" s="18" t="str">
        <f>代理者氏名</f>
        <v/>
      </c>
      <c r="I20" s="41"/>
      <c r="J20" s="18"/>
      <c r="K20" s="18"/>
      <c r="L20" s="18"/>
      <c r="M20" s="18"/>
      <c r="N20" s="18"/>
      <c r="O20" s="18"/>
      <c r="P20" s="18"/>
      <c r="Q20" s="18"/>
      <c r="R20" s="18"/>
      <c r="S20" s="18"/>
      <c r="T20" s="18"/>
      <c r="U20" s="18"/>
      <c r="V20" s="18"/>
      <c r="W20" s="18"/>
      <c r="X20" s="18"/>
      <c r="Y20" s="18"/>
      <c r="Z20" s="18"/>
      <c r="AA20" s="18"/>
      <c r="AB20" s="41"/>
      <c r="AF20" s="3" t="str">
        <f>建築主住所2</f>
        <v/>
      </c>
    </row>
    <row r="21" spans="1:32" ht="15.6" customHeight="1">
      <c r="A21" s="6"/>
      <c r="B21" s="3" t="s">
        <v>411</v>
      </c>
      <c r="C21" s="3"/>
      <c r="D21" s="3"/>
      <c r="E21" s="3"/>
      <c r="F21" s="3"/>
      <c r="G21" s="3"/>
      <c r="H21" s="48" t="str">
        <f>"("&amp;代理者事務所名資格&amp;") 建築士事務所  （"&amp;代理者事務所名登録種類&amp;"）知事登録　第　"&amp;代理者事務所登録番号&amp;" 　号"</f>
        <v>() 建築士事務所  （）知事登録　第　 　号</v>
      </c>
      <c r="I21" s="41"/>
      <c r="J21" s="18"/>
      <c r="K21" s="18"/>
      <c r="L21" s="18"/>
      <c r="M21" s="18"/>
      <c r="N21" s="18"/>
      <c r="O21" s="18"/>
      <c r="P21" s="18"/>
      <c r="Q21" s="18"/>
      <c r="R21" s="18"/>
      <c r="S21" s="18"/>
      <c r="T21" s="18"/>
      <c r="U21" s="18"/>
      <c r="V21" s="18"/>
      <c r="W21" s="18"/>
      <c r="X21" s="18"/>
      <c r="Y21" s="18"/>
      <c r="Z21" s="18"/>
      <c r="AA21" s="18"/>
      <c r="AB21" s="41"/>
      <c r="AF21" s="84" t="s">
        <v>2709</v>
      </c>
    </row>
    <row r="22" spans="1:32" ht="15.6" customHeight="1">
      <c r="A22" s="6"/>
      <c r="B22" s="3"/>
      <c r="C22" s="3"/>
      <c r="D22" s="3"/>
      <c r="E22" s="3"/>
      <c r="F22" s="3"/>
      <c r="G22" s="3"/>
      <c r="H22" s="18" t="str">
        <f>代理者事務所名</f>
        <v/>
      </c>
      <c r="I22" s="41"/>
      <c r="J22" s="18"/>
      <c r="K22" s="18"/>
      <c r="L22" s="18"/>
      <c r="M22" s="18"/>
      <c r="N22" s="18"/>
      <c r="O22" s="18"/>
      <c r="P22" s="18"/>
      <c r="Q22" s="18"/>
      <c r="R22" s="18"/>
      <c r="S22" s="18"/>
      <c r="T22" s="18"/>
      <c r="U22" s="18"/>
      <c r="V22" s="18"/>
      <c r="W22" s="18"/>
      <c r="X22" s="18"/>
      <c r="Y22" s="18"/>
      <c r="Z22" s="18"/>
      <c r="AA22" s="18"/>
      <c r="AB22" s="41"/>
      <c r="AF22" s="3" t="str">
        <f>建築主氏名3フリガナ</f>
        <v/>
      </c>
    </row>
    <row r="23" spans="1:32" ht="15.6" customHeight="1">
      <c r="A23" s="6"/>
      <c r="B23" s="3" t="s">
        <v>410</v>
      </c>
      <c r="C23" s="3"/>
      <c r="D23" s="3"/>
      <c r="E23" s="3"/>
      <c r="F23" s="3"/>
      <c r="G23" s="3"/>
      <c r="H23" s="18" t="str">
        <f>代理者郵便番号</f>
        <v/>
      </c>
      <c r="I23" s="41"/>
      <c r="J23" s="18"/>
      <c r="K23" s="18"/>
      <c r="L23" s="18"/>
      <c r="M23" s="18"/>
      <c r="N23" s="18"/>
      <c r="O23" s="18"/>
      <c r="P23" s="18"/>
      <c r="Q23" s="18"/>
      <c r="R23" s="18"/>
      <c r="S23" s="18"/>
      <c r="T23" s="18"/>
      <c r="U23" s="18"/>
      <c r="V23" s="18"/>
      <c r="W23" s="18"/>
      <c r="X23" s="18"/>
      <c r="Y23" s="18"/>
      <c r="Z23" s="18"/>
      <c r="AA23" s="18"/>
      <c r="AB23" s="41"/>
      <c r="AF23" s="3" t="str">
        <f>建築主氏名3</f>
        <v/>
      </c>
    </row>
    <row r="24" spans="1:32" ht="15.6" customHeight="1">
      <c r="A24" s="6"/>
      <c r="B24" s="3" t="s">
        <v>409</v>
      </c>
      <c r="C24" s="3"/>
      <c r="D24" s="3"/>
      <c r="E24" s="3"/>
      <c r="F24" s="3"/>
      <c r="G24" s="3"/>
      <c r="H24" s="1489" t="str">
        <f>代理者所在地</f>
        <v/>
      </c>
      <c r="I24" s="1489"/>
      <c r="J24" s="1489"/>
      <c r="K24" s="1489"/>
      <c r="L24" s="1489"/>
      <c r="M24" s="1489"/>
      <c r="N24" s="1489"/>
      <c r="O24" s="1489"/>
      <c r="P24" s="1489"/>
      <c r="Q24" s="1489"/>
      <c r="R24" s="1489"/>
      <c r="S24" s="1489"/>
      <c r="T24" s="1489"/>
      <c r="U24" s="1489"/>
      <c r="V24" s="1489"/>
      <c r="W24" s="1489"/>
      <c r="X24" s="1489"/>
      <c r="Y24" s="1489"/>
      <c r="Z24" s="1489"/>
      <c r="AA24" s="1489"/>
      <c r="AB24" s="1489"/>
      <c r="AF24" s="3" t="str">
        <f>建築主郵便番号3</f>
        <v/>
      </c>
    </row>
    <row r="25" spans="1:32" ht="15.6" customHeight="1">
      <c r="A25" s="32"/>
      <c r="B25" s="15" t="s">
        <v>408</v>
      </c>
      <c r="C25" s="15"/>
      <c r="D25" s="15"/>
      <c r="E25" s="15"/>
      <c r="F25" s="15"/>
      <c r="G25" s="15"/>
      <c r="H25" s="27" t="str">
        <f>代理者電話番号</f>
        <v/>
      </c>
      <c r="I25" s="39"/>
      <c r="J25" s="27"/>
      <c r="K25" s="27"/>
      <c r="L25" s="27"/>
      <c r="M25" s="27"/>
      <c r="N25" s="27"/>
      <c r="O25" s="27"/>
      <c r="P25" s="27"/>
      <c r="Q25" s="27"/>
      <c r="R25" s="27"/>
      <c r="S25" s="27"/>
      <c r="T25" s="27"/>
      <c r="U25" s="27"/>
      <c r="V25" s="27"/>
      <c r="W25" s="27"/>
      <c r="X25" s="27"/>
      <c r="Y25" s="27"/>
      <c r="Z25" s="27"/>
      <c r="AA25" s="27"/>
      <c r="AB25" s="41"/>
      <c r="AF25" s="3" t="str">
        <f>建築主住所3</f>
        <v/>
      </c>
    </row>
    <row r="26" spans="1:32" ht="15.6" customHeight="1">
      <c r="A26" s="6" t="s">
        <v>2689</v>
      </c>
      <c r="B26" s="3" t="s">
        <v>432</v>
      </c>
      <c r="C26" s="3"/>
      <c r="D26" s="3"/>
      <c r="E26" s="3"/>
      <c r="F26" s="3"/>
      <c r="G26" s="3"/>
      <c r="H26" s="18"/>
      <c r="I26" s="18"/>
      <c r="J26" s="18"/>
      <c r="K26" s="18"/>
      <c r="L26" s="18"/>
      <c r="M26" s="18"/>
      <c r="N26" s="18"/>
      <c r="O26" s="18"/>
      <c r="P26" s="18"/>
      <c r="Q26" s="18"/>
      <c r="R26" s="18"/>
      <c r="S26" s="18"/>
      <c r="T26" s="18"/>
      <c r="U26" s="18"/>
      <c r="V26" s="18"/>
      <c r="W26" s="18"/>
      <c r="X26" s="18"/>
      <c r="Y26" s="18"/>
      <c r="Z26" s="18"/>
      <c r="AA26" s="18"/>
      <c r="AB26" s="41"/>
      <c r="AF26" s="84" t="s">
        <v>2708</v>
      </c>
    </row>
    <row r="27" spans="1:32" ht="15" customHeight="1">
      <c r="A27" s="6"/>
      <c r="B27" s="3" t="s">
        <v>431</v>
      </c>
      <c r="C27" s="3"/>
      <c r="D27" s="3"/>
      <c r="E27" s="3"/>
      <c r="F27" s="3"/>
      <c r="G27" s="3"/>
      <c r="H27" s="18"/>
      <c r="I27" s="18"/>
      <c r="J27" s="18"/>
      <c r="K27" s="18"/>
      <c r="L27" s="18"/>
      <c r="M27" s="18"/>
      <c r="N27" s="18"/>
      <c r="O27" s="18"/>
      <c r="P27" s="18"/>
      <c r="Q27" s="18"/>
      <c r="R27" s="18"/>
      <c r="S27" s="18"/>
      <c r="T27" s="18"/>
      <c r="U27" s="18"/>
      <c r="V27" s="18"/>
      <c r="W27" s="18"/>
      <c r="X27" s="18"/>
      <c r="Y27" s="18"/>
      <c r="Z27" s="18"/>
      <c r="AA27" s="18"/>
      <c r="AB27" s="41"/>
      <c r="AF27" s="3" t="str">
        <f>建築主氏名4フリガナ</f>
        <v/>
      </c>
    </row>
    <row r="28" spans="1:32" ht="15.6" customHeight="1">
      <c r="A28" s="6"/>
      <c r="B28" s="3" t="s">
        <v>413</v>
      </c>
      <c r="C28" s="3"/>
      <c r="D28" s="3"/>
      <c r="E28" s="3"/>
      <c r="F28" s="3"/>
      <c r="G28" s="3"/>
      <c r="H28" s="48" t="str">
        <f>"("&amp;設計者資格&amp;") 建築士  （"&amp;設計者登録種類&amp;"）登録　第 "&amp;設計者登録番号&amp;" 号"</f>
        <v>() 建築士  （）登録　第  号</v>
      </c>
      <c r="I28" s="41"/>
      <c r="J28" s="18"/>
      <c r="K28" s="18"/>
      <c r="L28" s="18"/>
      <c r="M28" s="18"/>
      <c r="N28" s="18"/>
      <c r="O28" s="18"/>
      <c r="P28" s="18"/>
      <c r="Q28" s="18"/>
      <c r="R28" s="18"/>
      <c r="S28" s="18"/>
      <c r="T28" s="18"/>
      <c r="U28" s="18"/>
      <c r="V28" s="18"/>
      <c r="W28" s="18"/>
      <c r="X28" s="18"/>
      <c r="Y28" s="18"/>
      <c r="Z28" s="18"/>
      <c r="AA28" s="18"/>
      <c r="AB28" s="41"/>
      <c r="AF28" s="3" t="str">
        <f>建築主氏名4</f>
        <v/>
      </c>
    </row>
    <row r="29" spans="1:32" ht="15.6" customHeight="1">
      <c r="A29" s="6"/>
      <c r="B29" s="3" t="s">
        <v>412</v>
      </c>
      <c r="C29" s="3"/>
      <c r="D29" s="3"/>
      <c r="E29" s="3"/>
      <c r="F29" s="3"/>
      <c r="G29" s="3"/>
      <c r="H29" s="18" t="str">
        <f>設計者氏名</f>
        <v/>
      </c>
      <c r="I29" s="41"/>
      <c r="J29" s="18"/>
      <c r="K29" s="18"/>
      <c r="L29" s="18"/>
      <c r="M29" s="18"/>
      <c r="N29" s="18"/>
      <c r="O29" s="18"/>
      <c r="P29" s="18"/>
      <c r="Q29" s="18"/>
      <c r="R29" s="18"/>
      <c r="S29" s="18"/>
      <c r="T29" s="18"/>
      <c r="U29" s="18"/>
      <c r="V29" s="18"/>
      <c r="W29" s="18"/>
      <c r="X29" s="18"/>
      <c r="Y29" s="18"/>
      <c r="Z29" s="18"/>
      <c r="AA29" s="18"/>
      <c r="AB29" s="41"/>
      <c r="AF29" s="3" t="str">
        <f>建築主郵便番号4</f>
        <v/>
      </c>
    </row>
    <row r="30" spans="1:32" ht="15.6" customHeight="1">
      <c r="A30" s="7"/>
      <c r="B30" s="3" t="s">
        <v>411</v>
      </c>
      <c r="C30" s="3"/>
      <c r="D30" s="3"/>
      <c r="E30" s="3"/>
      <c r="F30" s="3"/>
      <c r="G30" s="3"/>
      <c r="H30" s="48" t="str">
        <f>"("&amp;設計者事務所名資格&amp;") 建築士事務所  （"&amp;設計者事務所名登録種類&amp;"）知事登録　第 "&amp;設計者事務所登録番号&amp;" 号"</f>
        <v>() 建築士事務所  （）知事登録　第  号</v>
      </c>
      <c r="I30" s="41"/>
      <c r="J30" s="18"/>
      <c r="K30" s="18"/>
      <c r="L30" s="18"/>
      <c r="M30" s="18"/>
      <c r="N30" s="18"/>
      <c r="O30" s="18"/>
      <c r="P30" s="18"/>
      <c r="Q30" s="18"/>
      <c r="R30" s="18"/>
      <c r="S30" s="18"/>
      <c r="T30" s="18"/>
      <c r="U30" s="18"/>
      <c r="V30" s="18"/>
      <c r="W30" s="18"/>
      <c r="X30" s="18"/>
      <c r="Y30" s="18"/>
      <c r="Z30" s="18"/>
      <c r="AA30" s="18"/>
      <c r="AB30" s="41"/>
      <c r="AF30" s="3" t="str">
        <f>建築主住所4</f>
        <v/>
      </c>
    </row>
    <row r="31" spans="1:32" ht="15.6" customHeight="1">
      <c r="A31" s="7"/>
      <c r="B31" s="3"/>
      <c r="C31" s="3"/>
      <c r="D31" s="3"/>
      <c r="E31" s="3"/>
      <c r="F31" s="3"/>
      <c r="G31" s="3"/>
      <c r="H31" s="18" t="str">
        <f>設計者事務所名</f>
        <v/>
      </c>
      <c r="I31" s="41"/>
      <c r="J31" s="18"/>
      <c r="K31" s="18"/>
      <c r="L31" s="18"/>
      <c r="M31" s="18"/>
      <c r="N31" s="18"/>
      <c r="O31" s="18"/>
      <c r="P31" s="18"/>
      <c r="Q31" s="18"/>
      <c r="R31" s="18"/>
      <c r="S31" s="18"/>
      <c r="T31" s="18"/>
      <c r="U31" s="18"/>
      <c r="V31" s="18"/>
      <c r="W31" s="18"/>
      <c r="X31" s="18"/>
      <c r="Y31" s="18"/>
      <c r="Z31" s="18"/>
      <c r="AA31" s="18"/>
      <c r="AB31" s="41"/>
    </row>
    <row r="32" spans="1:32" ht="15.6" customHeight="1">
      <c r="A32" s="7"/>
      <c r="B32" s="3" t="s">
        <v>410</v>
      </c>
      <c r="C32" s="3"/>
      <c r="D32" s="3"/>
      <c r="E32" s="3"/>
      <c r="F32" s="3"/>
      <c r="G32" s="3"/>
      <c r="H32" s="18" t="str">
        <f>設計者郵便番号</f>
        <v/>
      </c>
      <c r="I32" s="41"/>
      <c r="J32" s="18"/>
      <c r="K32" s="18"/>
      <c r="L32" s="18"/>
      <c r="M32" s="18"/>
      <c r="N32" s="18"/>
      <c r="O32" s="18"/>
      <c r="P32" s="18"/>
      <c r="Q32" s="18"/>
      <c r="R32" s="18"/>
      <c r="S32" s="18"/>
      <c r="T32" s="18"/>
      <c r="U32" s="18"/>
      <c r="V32" s="18"/>
      <c r="W32" s="18"/>
      <c r="X32" s="18"/>
      <c r="Y32" s="18"/>
      <c r="Z32" s="18"/>
      <c r="AA32" s="18"/>
      <c r="AB32" s="41"/>
    </row>
    <row r="33" spans="1:28" ht="15.6" customHeight="1">
      <c r="A33" s="7"/>
      <c r="B33" s="3" t="s">
        <v>409</v>
      </c>
      <c r="C33" s="3"/>
      <c r="D33" s="3"/>
      <c r="E33" s="3"/>
      <c r="F33" s="3"/>
      <c r="G33" s="3"/>
      <c r="H33" s="1489" t="str">
        <f>項目一覧!$C$32</f>
        <v/>
      </c>
      <c r="I33" s="1489"/>
      <c r="J33" s="1489"/>
      <c r="K33" s="1489"/>
      <c r="L33" s="1489"/>
      <c r="M33" s="1489"/>
      <c r="N33" s="1489"/>
      <c r="O33" s="1489"/>
      <c r="P33" s="1489"/>
      <c r="Q33" s="1489"/>
      <c r="R33" s="1489"/>
      <c r="S33" s="1489"/>
      <c r="T33" s="1489"/>
      <c r="U33" s="1489"/>
      <c r="V33" s="1489"/>
      <c r="W33" s="1489"/>
      <c r="X33" s="1489"/>
      <c r="Y33" s="1489"/>
      <c r="Z33" s="1489"/>
      <c r="AA33" s="1489"/>
      <c r="AB33" s="1489"/>
    </row>
    <row r="34" spans="1:28" ht="15.6" customHeight="1">
      <c r="A34" s="7"/>
      <c r="B34" s="3" t="s">
        <v>408</v>
      </c>
      <c r="C34" s="3"/>
      <c r="D34" s="3"/>
      <c r="E34" s="3"/>
      <c r="F34" s="3"/>
      <c r="G34" s="3"/>
      <c r="H34" s="18" t="str">
        <f>設計者電話番号</f>
        <v/>
      </c>
      <c r="I34" s="41"/>
      <c r="J34" s="18"/>
      <c r="K34" s="18"/>
      <c r="L34" s="18"/>
      <c r="M34" s="18"/>
      <c r="N34" s="18"/>
      <c r="O34" s="18"/>
      <c r="P34" s="18"/>
      <c r="Q34" s="18"/>
      <c r="R34" s="18"/>
      <c r="S34" s="18"/>
      <c r="T34" s="18"/>
      <c r="U34" s="18"/>
      <c r="V34" s="18"/>
      <c r="W34" s="18"/>
      <c r="X34" s="18"/>
      <c r="Y34" s="18"/>
      <c r="Z34" s="18"/>
      <c r="AA34" s="18"/>
      <c r="AB34" s="41"/>
    </row>
    <row r="35" spans="1:28" ht="15.6" customHeight="1">
      <c r="A35" s="7"/>
      <c r="B35" s="34" t="s">
        <v>2707</v>
      </c>
      <c r="C35" s="3"/>
      <c r="D35" s="3"/>
      <c r="E35" s="3"/>
      <c r="F35" s="3"/>
      <c r="G35" s="3"/>
      <c r="H35" s="1490" t="str">
        <f>項目一覧!$C$35</f>
        <v/>
      </c>
      <c r="I35" s="1490"/>
      <c r="J35" s="1490"/>
      <c r="K35" s="1490"/>
      <c r="L35" s="1490"/>
      <c r="M35" s="1490"/>
      <c r="N35" s="1490"/>
      <c r="O35" s="1490"/>
      <c r="P35" s="1490"/>
      <c r="Q35" s="1490"/>
      <c r="R35" s="1490"/>
      <c r="S35" s="1490"/>
      <c r="T35" s="1490"/>
      <c r="U35" s="1490"/>
      <c r="V35" s="1490"/>
      <c r="W35" s="1490"/>
      <c r="X35" s="1490"/>
      <c r="Y35" s="1490"/>
      <c r="Z35" s="1490"/>
      <c r="AA35" s="1490"/>
      <c r="AB35" s="1490"/>
    </row>
    <row r="36" spans="1:28" ht="10.5" customHeight="1">
      <c r="A36" s="7"/>
      <c r="B36" s="34"/>
      <c r="C36" s="3"/>
      <c r="D36" s="3"/>
      <c r="E36" s="3"/>
      <c r="F36" s="3"/>
      <c r="G36" s="3"/>
      <c r="H36" s="1490"/>
      <c r="I36" s="1490"/>
      <c r="J36" s="1490"/>
      <c r="K36" s="1490"/>
      <c r="L36" s="1490"/>
      <c r="M36" s="1490"/>
      <c r="N36" s="1490"/>
      <c r="O36" s="1490"/>
      <c r="P36" s="1490"/>
      <c r="Q36" s="1490"/>
      <c r="R36" s="1490"/>
      <c r="S36" s="1490"/>
      <c r="T36" s="1490"/>
      <c r="U36" s="1490"/>
      <c r="V36" s="1490"/>
      <c r="W36" s="1490"/>
      <c r="X36" s="1490"/>
      <c r="Y36" s="1490"/>
      <c r="Z36" s="1490"/>
      <c r="AA36" s="1490"/>
      <c r="AB36" s="1490"/>
    </row>
    <row r="37" spans="1:28" ht="15" customHeight="1">
      <c r="A37" s="7"/>
      <c r="B37" s="34" t="s">
        <v>541</v>
      </c>
      <c r="C37" s="3"/>
      <c r="D37" s="3"/>
      <c r="E37" s="3"/>
      <c r="F37" s="3"/>
      <c r="G37" s="3"/>
      <c r="H37" s="18"/>
      <c r="I37" s="41"/>
      <c r="J37" s="18"/>
      <c r="K37" s="18"/>
      <c r="L37" s="18"/>
      <c r="M37" s="18"/>
      <c r="N37" s="18"/>
      <c r="O37" s="18"/>
      <c r="P37" s="18"/>
      <c r="Q37" s="18"/>
      <c r="R37" s="18"/>
      <c r="S37" s="18"/>
      <c r="T37" s="18"/>
      <c r="U37" s="18"/>
      <c r="V37" s="18"/>
      <c r="W37" s="18"/>
      <c r="X37" s="18"/>
      <c r="Y37" s="18"/>
      <c r="Z37" s="18"/>
      <c r="AA37" s="18"/>
      <c r="AB37" s="41"/>
    </row>
    <row r="38" spans="1:28" ht="15.6" customHeight="1">
      <c r="A38" s="6"/>
      <c r="B38" s="3" t="s">
        <v>413</v>
      </c>
      <c r="C38" s="3"/>
      <c r="D38" s="3"/>
      <c r="E38" s="3"/>
      <c r="F38" s="3"/>
      <c r="G38" s="3"/>
      <c r="H38" s="48" t="str">
        <f>"("&amp;設計者資格その他１&amp;") 建築士  （"&amp;設計者登録種類その他１&amp;"）登録　第 "&amp;設計者登録番号その他１&amp;" 号"</f>
        <v>() 建築士  （）登録　第  号</v>
      </c>
      <c r="I38" s="41"/>
      <c r="J38" s="18"/>
      <c r="K38" s="18"/>
      <c r="L38" s="18"/>
      <c r="M38" s="18"/>
      <c r="N38" s="18"/>
      <c r="O38" s="18"/>
      <c r="P38" s="18"/>
      <c r="Q38" s="18"/>
      <c r="R38" s="18"/>
      <c r="S38" s="18"/>
      <c r="T38" s="18"/>
      <c r="U38" s="18"/>
      <c r="V38" s="18"/>
      <c r="W38" s="18"/>
      <c r="X38" s="18"/>
      <c r="Y38" s="18"/>
      <c r="Z38" s="18"/>
      <c r="AA38" s="18"/>
      <c r="AB38" s="41"/>
    </row>
    <row r="39" spans="1:28" ht="15.6" customHeight="1">
      <c r="A39" s="6"/>
      <c r="B39" s="3" t="s">
        <v>412</v>
      </c>
      <c r="C39" s="3"/>
      <c r="D39" s="3"/>
      <c r="E39" s="3"/>
      <c r="F39" s="3"/>
      <c r="G39" s="3"/>
      <c r="H39" s="18" t="str">
        <f>設計者氏名その他１</f>
        <v/>
      </c>
      <c r="I39" s="41"/>
      <c r="J39" s="18"/>
      <c r="K39" s="18"/>
      <c r="L39" s="18"/>
      <c r="M39" s="18"/>
      <c r="N39" s="18"/>
      <c r="O39" s="18"/>
      <c r="P39" s="18"/>
      <c r="Q39" s="18"/>
      <c r="R39" s="18"/>
      <c r="S39" s="18"/>
      <c r="T39" s="18"/>
      <c r="U39" s="18"/>
      <c r="V39" s="18"/>
      <c r="W39" s="18"/>
      <c r="X39" s="18"/>
      <c r="Y39" s="18"/>
      <c r="Z39" s="18"/>
      <c r="AA39" s="18"/>
      <c r="AB39" s="41"/>
    </row>
    <row r="40" spans="1:28" ht="15.6" customHeight="1">
      <c r="A40" s="7"/>
      <c r="B40" s="3" t="s">
        <v>411</v>
      </c>
      <c r="C40" s="3"/>
      <c r="D40" s="3"/>
      <c r="E40" s="3"/>
      <c r="F40" s="3"/>
      <c r="G40" s="3"/>
      <c r="H40" s="48" t="str">
        <f>"("&amp;設計者事務所名資格その他１&amp;") 建築士事務所  （"&amp;設計者事務所名登録種類その他１&amp;"）知事登録　第 "&amp;設計者事務所登録番号その他１&amp;" 号"</f>
        <v>() 建築士事務所  （）知事登録　第  号</v>
      </c>
      <c r="I40" s="41"/>
      <c r="J40" s="41"/>
      <c r="K40" s="41"/>
      <c r="L40" s="41"/>
      <c r="M40" s="41"/>
      <c r="N40" s="41"/>
      <c r="O40" s="41"/>
      <c r="P40" s="41"/>
      <c r="Q40" s="41"/>
      <c r="R40" s="41"/>
      <c r="S40" s="41"/>
      <c r="T40" s="41"/>
      <c r="U40" s="41"/>
      <c r="V40" s="41"/>
      <c r="W40" s="41"/>
      <c r="X40" s="41"/>
      <c r="Y40" s="41"/>
      <c r="Z40" s="41"/>
      <c r="AA40" s="41"/>
      <c r="AB40" s="41"/>
    </row>
    <row r="41" spans="1:28" ht="15.6" customHeight="1">
      <c r="A41" s="7"/>
      <c r="B41" s="3"/>
      <c r="C41" s="3"/>
      <c r="D41" s="3"/>
      <c r="E41" s="3"/>
      <c r="F41" s="3"/>
      <c r="G41" s="3"/>
      <c r="H41" s="1" t="str">
        <f>設計者事務所名その他１</f>
        <v/>
      </c>
      <c r="I41" s="41"/>
      <c r="J41" s="18"/>
      <c r="K41" s="18"/>
      <c r="L41" s="18"/>
      <c r="M41" s="18"/>
      <c r="N41" s="18"/>
      <c r="O41" s="18"/>
      <c r="P41" s="18"/>
      <c r="Q41" s="18"/>
      <c r="R41" s="18"/>
      <c r="S41" s="18"/>
      <c r="T41" s="18"/>
      <c r="U41" s="18"/>
      <c r="V41" s="18"/>
      <c r="W41" s="18"/>
      <c r="X41" s="18"/>
      <c r="Y41" s="18"/>
      <c r="Z41" s="18"/>
      <c r="AA41" s="18"/>
      <c r="AB41" s="41"/>
    </row>
    <row r="42" spans="1:28" ht="15.6" customHeight="1">
      <c r="A42" s="7"/>
      <c r="B42" s="3" t="s">
        <v>410</v>
      </c>
      <c r="C42" s="3"/>
      <c r="D42" s="3"/>
      <c r="E42" s="3"/>
      <c r="F42" s="3"/>
      <c r="G42" s="3"/>
      <c r="H42" s="18" t="str">
        <f>設計者郵便番号その他１</f>
        <v/>
      </c>
      <c r="I42" s="41"/>
      <c r="J42" s="18"/>
      <c r="K42" s="18"/>
      <c r="L42" s="18"/>
      <c r="M42" s="18"/>
      <c r="N42" s="18"/>
      <c r="O42" s="18"/>
      <c r="P42" s="18"/>
      <c r="Q42" s="18"/>
      <c r="R42" s="18"/>
      <c r="S42" s="18"/>
      <c r="T42" s="18"/>
      <c r="U42" s="18"/>
      <c r="V42" s="18"/>
      <c r="W42" s="18"/>
      <c r="X42" s="18"/>
      <c r="Y42" s="18"/>
      <c r="Z42" s="18"/>
      <c r="AA42" s="18"/>
      <c r="AB42" s="41"/>
    </row>
    <row r="43" spans="1:28" ht="15.6" customHeight="1">
      <c r="A43" s="7"/>
      <c r="B43" s="3" t="s">
        <v>409</v>
      </c>
      <c r="C43" s="3"/>
      <c r="D43" s="3"/>
      <c r="E43" s="3"/>
      <c r="F43" s="3"/>
      <c r="G43" s="3"/>
      <c r="H43" s="1489" t="str">
        <f>項目一覧!$C$199</f>
        <v/>
      </c>
      <c r="I43" s="1489"/>
      <c r="J43" s="1489"/>
      <c r="K43" s="1489"/>
      <c r="L43" s="1489"/>
      <c r="M43" s="1489"/>
      <c r="N43" s="1489"/>
      <c r="O43" s="1489"/>
      <c r="P43" s="1489"/>
      <c r="Q43" s="1489"/>
      <c r="R43" s="1489"/>
      <c r="S43" s="1489"/>
      <c r="T43" s="1489"/>
      <c r="U43" s="1489"/>
      <c r="V43" s="1489"/>
      <c r="W43" s="1489"/>
      <c r="X43" s="1489"/>
      <c r="Y43" s="1489"/>
      <c r="Z43" s="1489"/>
      <c r="AA43" s="1489"/>
      <c r="AB43" s="1489"/>
    </row>
    <row r="44" spans="1:28" ht="15.6" customHeight="1">
      <c r="A44" s="7"/>
      <c r="B44" s="3" t="s">
        <v>408</v>
      </c>
      <c r="C44" s="3"/>
      <c r="D44" s="3"/>
      <c r="E44" s="3"/>
      <c r="F44" s="3"/>
      <c r="G44" s="3"/>
      <c r="H44" s="18" t="str">
        <f>設計者電話番号その他１</f>
        <v/>
      </c>
      <c r="I44" s="41"/>
      <c r="J44" s="18"/>
      <c r="K44" s="18"/>
      <c r="L44" s="18"/>
      <c r="M44" s="18"/>
      <c r="N44" s="18"/>
      <c r="O44" s="18"/>
      <c r="P44" s="18"/>
      <c r="Q44" s="18"/>
      <c r="R44" s="18"/>
      <c r="S44" s="18"/>
      <c r="T44" s="18"/>
      <c r="U44" s="18"/>
      <c r="V44" s="18"/>
      <c r="W44" s="18"/>
      <c r="X44" s="18"/>
      <c r="Y44" s="18"/>
      <c r="Z44" s="18"/>
      <c r="AA44" s="18"/>
      <c r="AB44" s="41"/>
    </row>
    <row r="45" spans="1:28" ht="15.6" customHeight="1">
      <c r="A45" s="7"/>
      <c r="B45" s="34" t="s">
        <v>2707</v>
      </c>
      <c r="C45" s="3"/>
      <c r="D45" s="3"/>
      <c r="E45" s="3"/>
      <c r="F45" s="3"/>
      <c r="G45" s="3"/>
      <c r="H45" s="1490" t="str">
        <f>項目一覧!$C$202</f>
        <v/>
      </c>
      <c r="I45" s="1490"/>
      <c r="J45" s="1490"/>
      <c r="K45" s="1490"/>
      <c r="L45" s="1490"/>
      <c r="M45" s="1490"/>
      <c r="N45" s="1490"/>
      <c r="O45" s="1490"/>
      <c r="P45" s="1490"/>
      <c r="Q45" s="1490"/>
      <c r="R45" s="1490"/>
      <c r="S45" s="1490"/>
      <c r="T45" s="1490"/>
      <c r="U45" s="1490"/>
      <c r="V45" s="1490"/>
      <c r="W45" s="1490"/>
      <c r="X45" s="1490"/>
      <c r="Y45" s="1490"/>
      <c r="Z45" s="1490"/>
      <c r="AA45" s="1490"/>
      <c r="AB45" s="1490"/>
    </row>
    <row r="46" spans="1:28" ht="10.5" customHeight="1">
      <c r="A46" s="7"/>
      <c r="B46" s="3"/>
      <c r="C46" s="3"/>
      <c r="D46" s="3"/>
      <c r="E46" s="3"/>
      <c r="F46" s="3"/>
      <c r="G46" s="3"/>
      <c r="H46" s="1490"/>
      <c r="I46" s="1490"/>
      <c r="J46" s="1490"/>
      <c r="K46" s="1490"/>
      <c r="L46" s="1490"/>
      <c r="M46" s="1490"/>
      <c r="N46" s="1490"/>
      <c r="O46" s="1490"/>
      <c r="P46" s="1490"/>
      <c r="Q46" s="1490"/>
      <c r="R46" s="1490"/>
      <c r="S46" s="1490"/>
      <c r="T46" s="1490"/>
      <c r="U46" s="1490"/>
      <c r="V46" s="1490"/>
      <c r="W46" s="1490"/>
      <c r="X46" s="1490"/>
      <c r="Y46" s="1490"/>
      <c r="Z46" s="1490"/>
      <c r="AA46" s="1490"/>
      <c r="AB46" s="1490"/>
    </row>
    <row r="47" spans="1:28" ht="15.6" customHeight="1">
      <c r="A47" s="6"/>
      <c r="B47" s="3" t="s">
        <v>413</v>
      </c>
      <c r="C47" s="3"/>
      <c r="D47" s="3"/>
      <c r="E47" s="3"/>
      <c r="F47" s="3"/>
      <c r="G47" s="3"/>
      <c r="H47" s="48" t="str">
        <f>"("&amp;設計者資格その他２&amp;") 建築士  （"&amp;設計者登録種類その他２&amp;"）登録　第 "&amp;設計者登録番号その他２&amp;" 号"</f>
        <v>() 建築士  （）登録　第  号</v>
      </c>
      <c r="I47" s="41"/>
      <c r="J47" s="18"/>
      <c r="K47" s="18"/>
      <c r="L47" s="18"/>
      <c r="M47" s="18"/>
      <c r="N47" s="18"/>
      <c r="O47" s="18"/>
      <c r="P47" s="18"/>
      <c r="Q47" s="18"/>
      <c r="R47" s="18"/>
      <c r="S47" s="18"/>
      <c r="T47" s="18"/>
      <c r="U47" s="18"/>
      <c r="V47" s="18"/>
      <c r="W47" s="18"/>
      <c r="X47" s="18"/>
      <c r="Y47" s="18"/>
      <c r="Z47" s="18"/>
      <c r="AA47" s="18"/>
      <c r="AB47" s="41"/>
    </row>
    <row r="48" spans="1:28" ht="15.6" customHeight="1">
      <c r="A48" s="6"/>
      <c r="B48" s="3" t="s">
        <v>412</v>
      </c>
      <c r="C48" s="3"/>
      <c r="D48" s="3"/>
      <c r="E48" s="3"/>
      <c r="F48" s="3"/>
      <c r="G48" s="3"/>
      <c r="H48" s="18" t="str">
        <f>設計者氏名その他２</f>
        <v/>
      </c>
      <c r="I48" s="41"/>
      <c r="J48" s="18"/>
      <c r="K48" s="18"/>
      <c r="L48" s="18"/>
      <c r="M48" s="18"/>
      <c r="N48" s="18"/>
      <c r="O48" s="18"/>
      <c r="P48" s="18"/>
      <c r="Q48" s="18"/>
      <c r="R48" s="18"/>
      <c r="S48" s="18"/>
      <c r="T48" s="18"/>
      <c r="U48" s="18"/>
      <c r="V48" s="18"/>
      <c r="W48" s="18"/>
      <c r="X48" s="18"/>
      <c r="Y48" s="18"/>
      <c r="Z48" s="18"/>
      <c r="AA48" s="18"/>
      <c r="AB48" s="41"/>
    </row>
    <row r="49" spans="1:28" ht="15.6" customHeight="1">
      <c r="A49" s="7"/>
      <c r="B49" s="3" t="s">
        <v>411</v>
      </c>
      <c r="C49" s="3"/>
      <c r="D49" s="3"/>
      <c r="E49" s="3"/>
      <c r="F49" s="3"/>
      <c r="G49" s="3"/>
      <c r="H49" s="48" t="str">
        <f>"("&amp;設計者事務所名資格その他２&amp;") 建築士事務所  （"&amp;設計者事務所名登録種類その他２&amp;"）知事登録　第 "&amp;設計者事務所登録番号その他２&amp;" 号"</f>
        <v>() 建築士事務所  （）知事登録　第  号</v>
      </c>
      <c r="I49" s="41"/>
      <c r="J49" s="41"/>
      <c r="K49" s="41"/>
      <c r="L49" s="41"/>
      <c r="M49" s="41"/>
      <c r="N49" s="41"/>
      <c r="O49" s="41"/>
      <c r="P49" s="41"/>
      <c r="Q49" s="41"/>
      <c r="R49" s="41"/>
      <c r="S49" s="41"/>
      <c r="T49" s="41"/>
      <c r="U49" s="41"/>
      <c r="V49" s="41"/>
      <c r="W49" s="41"/>
      <c r="X49" s="41"/>
      <c r="Y49" s="41"/>
      <c r="Z49" s="41"/>
      <c r="AA49" s="41"/>
      <c r="AB49" s="41"/>
    </row>
    <row r="50" spans="1:28" ht="15.6" customHeight="1">
      <c r="A50" s="7"/>
      <c r="B50" s="3"/>
      <c r="C50" s="3"/>
      <c r="D50" s="3"/>
      <c r="E50" s="3"/>
      <c r="F50" s="3"/>
      <c r="G50" s="3"/>
      <c r="H50" s="1" t="str">
        <f>設計者事務所名その他２</f>
        <v/>
      </c>
      <c r="I50" s="41"/>
      <c r="J50" s="18"/>
      <c r="K50" s="18"/>
      <c r="L50" s="18"/>
      <c r="M50" s="18"/>
      <c r="N50" s="18"/>
      <c r="O50" s="18"/>
      <c r="P50" s="18"/>
      <c r="Q50" s="18"/>
      <c r="R50" s="18"/>
      <c r="S50" s="18"/>
      <c r="T50" s="18"/>
      <c r="U50" s="18"/>
      <c r="V50" s="18"/>
      <c r="W50" s="18"/>
      <c r="X50" s="18"/>
      <c r="Y50" s="18"/>
      <c r="Z50" s="18"/>
      <c r="AA50" s="18"/>
      <c r="AB50" s="41"/>
    </row>
    <row r="51" spans="1:28" ht="15.6" customHeight="1">
      <c r="A51" s="7"/>
      <c r="B51" s="3" t="s">
        <v>410</v>
      </c>
      <c r="C51" s="3"/>
      <c r="D51" s="3"/>
      <c r="E51" s="3"/>
      <c r="F51" s="3"/>
      <c r="G51" s="3"/>
      <c r="H51" s="18" t="str">
        <f>設計者郵便番号その他２</f>
        <v/>
      </c>
      <c r="I51" s="41"/>
      <c r="J51" s="18"/>
      <c r="K51" s="18"/>
      <c r="L51" s="18"/>
      <c r="M51" s="18"/>
      <c r="N51" s="18"/>
      <c r="O51" s="18"/>
      <c r="P51" s="18"/>
      <c r="Q51" s="18"/>
      <c r="R51" s="18"/>
      <c r="S51" s="18"/>
      <c r="T51" s="18"/>
      <c r="U51" s="18"/>
      <c r="V51" s="18"/>
      <c r="W51" s="18"/>
      <c r="X51" s="18"/>
      <c r="Y51" s="18"/>
      <c r="Z51" s="18"/>
      <c r="AA51" s="18"/>
      <c r="AB51" s="41"/>
    </row>
    <row r="52" spans="1:28" ht="15.6" customHeight="1">
      <c r="A52" s="7"/>
      <c r="B52" s="3" t="s">
        <v>409</v>
      </c>
      <c r="C52" s="3"/>
      <c r="D52" s="3"/>
      <c r="E52" s="3"/>
      <c r="F52" s="3"/>
      <c r="G52" s="3"/>
      <c r="H52" s="1489" t="str">
        <f>項目一覧!$C$213</f>
        <v/>
      </c>
      <c r="I52" s="1489"/>
      <c r="J52" s="1489"/>
      <c r="K52" s="1489"/>
      <c r="L52" s="1489"/>
      <c r="M52" s="1489"/>
      <c r="N52" s="1489"/>
      <c r="O52" s="1489"/>
      <c r="P52" s="1489"/>
      <c r="Q52" s="1489"/>
      <c r="R52" s="1489"/>
      <c r="S52" s="1489"/>
      <c r="T52" s="1489"/>
      <c r="U52" s="1489"/>
      <c r="V52" s="1489"/>
      <c r="W52" s="1489"/>
      <c r="X52" s="1489"/>
      <c r="Y52" s="1489"/>
      <c r="Z52" s="1489"/>
      <c r="AA52" s="1489"/>
      <c r="AB52" s="1489"/>
    </row>
    <row r="53" spans="1:28" ht="15.6" customHeight="1">
      <c r="A53" s="7"/>
      <c r="B53" s="3" t="s">
        <v>408</v>
      </c>
      <c r="C53" s="3"/>
      <c r="D53" s="3"/>
      <c r="E53" s="3"/>
      <c r="F53" s="3"/>
      <c r="G53" s="3"/>
      <c r="H53" s="18" t="str">
        <f>設計者電話番号その他２</f>
        <v/>
      </c>
      <c r="I53" s="41"/>
      <c r="J53" s="18"/>
      <c r="K53" s="18"/>
      <c r="L53" s="18"/>
      <c r="M53" s="18"/>
      <c r="N53" s="18"/>
      <c r="O53" s="18"/>
      <c r="P53" s="18"/>
      <c r="Q53" s="18"/>
      <c r="R53" s="18"/>
      <c r="S53" s="18"/>
      <c r="T53" s="18"/>
      <c r="U53" s="18"/>
      <c r="V53" s="18"/>
      <c r="W53" s="18"/>
      <c r="X53" s="18"/>
      <c r="Y53" s="18"/>
      <c r="Z53" s="18"/>
      <c r="AA53" s="18"/>
      <c r="AB53" s="41"/>
    </row>
    <row r="54" spans="1:28" ht="18" customHeight="1">
      <c r="A54" s="7"/>
      <c r="B54" s="34" t="s">
        <v>2707</v>
      </c>
      <c r="C54" s="3"/>
      <c r="D54" s="3"/>
      <c r="E54" s="3"/>
      <c r="F54" s="3"/>
      <c r="G54" s="3"/>
      <c r="H54" s="1490" t="str">
        <f>項目一覧!$C$222</f>
        <v/>
      </c>
      <c r="I54" s="1490"/>
      <c r="J54" s="1490"/>
      <c r="K54" s="1490"/>
      <c r="L54" s="1490"/>
      <c r="M54" s="1490"/>
      <c r="N54" s="1490"/>
      <c r="O54" s="1490"/>
      <c r="P54" s="1490"/>
      <c r="Q54" s="1490"/>
      <c r="R54" s="1490"/>
      <c r="S54" s="1490"/>
      <c r="T54" s="1490"/>
      <c r="U54" s="1490"/>
      <c r="V54" s="1490"/>
      <c r="W54" s="1490"/>
      <c r="X54" s="1490"/>
      <c r="Y54" s="1490"/>
      <c r="Z54" s="1490"/>
      <c r="AA54" s="1490"/>
      <c r="AB54" s="1490"/>
    </row>
    <row r="55" spans="1:28" ht="9.9499999999999993" customHeight="1">
      <c r="A55" s="7"/>
      <c r="B55" s="3"/>
      <c r="C55" s="3"/>
      <c r="D55" s="3"/>
      <c r="E55" s="3"/>
      <c r="F55" s="3"/>
      <c r="G55" s="3"/>
      <c r="H55" s="1490"/>
      <c r="I55" s="1490"/>
      <c r="J55" s="1490"/>
      <c r="K55" s="1490"/>
      <c r="L55" s="1490"/>
      <c r="M55" s="1490"/>
      <c r="N55" s="1490"/>
      <c r="O55" s="1490"/>
      <c r="P55" s="1490"/>
      <c r="Q55" s="1490"/>
      <c r="R55" s="1490"/>
      <c r="S55" s="1490"/>
      <c r="T55" s="1490"/>
      <c r="U55" s="1490"/>
      <c r="V55" s="1490"/>
      <c r="W55" s="1490"/>
      <c r="X55" s="1490"/>
      <c r="Y55" s="1490"/>
      <c r="Z55" s="1490"/>
      <c r="AA55" s="1490"/>
      <c r="AB55" s="1490"/>
    </row>
    <row r="56" spans="1:28" ht="15.6" customHeight="1">
      <c r="A56" s="6"/>
      <c r="B56" s="3" t="s">
        <v>413</v>
      </c>
      <c r="C56" s="3"/>
      <c r="D56" s="3"/>
      <c r="E56" s="3"/>
      <c r="F56" s="3"/>
      <c r="G56" s="3"/>
      <c r="H56" s="48" t="s">
        <v>2694</v>
      </c>
      <c r="I56" s="41"/>
      <c r="J56" s="18"/>
      <c r="K56" s="18"/>
      <c r="L56" s="18"/>
      <c r="M56" s="18"/>
      <c r="N56" s="18"/>
      <c r="O56" s="18"/>
      <c r="P56" s="18"/>
      <c r="Q56" s="18"/>
      <c r="R56" s="18"/>
      <c r="S56" s="18"/>
      <c r="T56" s="18"/>
      <c r="U56" s="18"/>
      <c r="V56" s="18"/>
      <c r="W56" s="18"/>
      <c r="X56" s="18"/>
      <c r="Y56" s="18"/>
      <c r="Z56" s="18"/>
      <c r="AA56" s="18"/>
      <c r="AB56" s="41"/>
    </row>
    <row r="57" spans="1:28" ht="15.6" customHeight="1">
      <c r="A57" s="6"/>
      <c r="B57" s="3" t="s">
        <v>412</v>
      </c>
      <c r="C57" s="3"/>
      <c r="D57" s="3"/>
      <c r="E57" s="3"/>
      <c r="F57" s="3"/>
      <c r="G57" s="3"/>
      <c r="H57" s="18" t="s">
        <v>98</v>
      </c>
      <c r="I57" s="41"/>
      <c r="J57" s="18"/>
      <c r="K57" s="18"/>
      <c r="L57" s="18"/>
      <c r="M57" s="18"/>
      <c r="N57" s="18"/>
      <c r="O57" s="18"/>
      <c r="P57" s="18"/>
      <c r="Q57" s="18"/>
      <c r="R57" s="18"/>
      <c r="S57" s="18"/>
      <c r="T57" s="18"/>
      <c r="U57" s="18"/>
      <c r="V57" s="18"/>
      <c r="W57" s="18"/>
      <c r="X57" s="18"/>
      <c r="Y57" s="18"/>
      <c r="Z57" s="18"/>
      <c r="AA57" s="18"/>
      <c r="AB57" s="41"/>
    </row>
    <row r="58" spans="1:28" ht="15.6" customHeight="1">
      <c r="A58" s="7"/>
      <c r="B58" s="3" t="s">
        <v>411</v>
      </c>
      <c r="C58" s="3"/>
      <c r="D58" s="3"/>
      <c r="E58" s="3"/>
      <c r="F58" s="3"/>
      <c r="G58" s="3"/>
      <c r="H58" s="43" t="s">
        <v>2696</v>
      </c>
      <c r="I58" s="41"/>
      <c r="J58" s="41"/>
      <c r="K58" s="41"/>
      <c r="L58" s="41"/>
      <c r="M58" s="41"/>
      <c r="N58" s="41"/>
      <c r="O58" s="41"/>
      <c r="P58" s="41"/>
      <c r="Q58" s="41"/>
      <c r="R58" s="41"/>
      <c r="S58" s="41"/>
      <c r="T58" s="41"/>
      <c r="U58" s="41"/>
      <c r="V58" s="41"/>
      <c r="W58" s="41"/>
      <c r="X58" s="41"/>
      <c r="Y58" s="41"/>
      <c r="Z58" s="41"/>
      <c r="AA58" s="41"/>
      <c r="AB58" s="41"/>
    </row>
    <row r="59" spans="1:28" ht="15.6" customHeight="1">
      <c r="A59" s="7"/>
      <c r="B59" s="3"/>
      <c r="C59" s="3"/>
      <c r="D59" s="3"/>
      <c r="E59" s="3"/>
      <c r="F59" s="3"/>
      <c r="G59" s="3"/>
      <c r="H59" s="18" t="s">
        <v>98</v>
      </c>
      <c r="I59" s="41"/>
      <c r="J59" s="18"/>
      <c r="K59" s="18"/>
      <c r="L59" s="18"/>
      <c r="M59" s="18"/>
      <c r="N59" s="18"/>
      <c r="O59" s="18"/>
      <c r="P59" s="18"/>
      <c r="Q59" s="18"/>
      <c r="R59" s="18"/>
      <c r="S59" s="18"/>
      <c r="T59" s="18"/>
      <c r="U59" s="18"/>
      <c r="V59" s="18"/>
      <c r="W59" s="18"/>
      <c r="X59" s="18"/>
      <c r="Y59" s="18"/>
      <c r="Z59" s="18"/>
      <c r="AA59" s="18"/>
      <c r="AB59" s="41"/>
    </row>
    <row r="60" spans="1:28" ht="15.6" customHeight="1">
      <c r="A60" s="7"/>
      <c r="B60" s="3" t="s">
        <v>410</v>
      </c>
      <c r="C60" s="3"/>
      <c r="D60" s="3"/>
      <c r="E60" s="3"/>
      <c r="F60" s="3"/>
      <c r="G60" s="3"/>
      <c r="H60" s="18" t="s">
        <v>98</v>
      </c>
      <c r="I60" s="41"/>
      <c r="J60" s="18"/>
      <c r="K60" s="18"/>
      <c r="L60" s="18"/>
      <c r="M60" s="18"/>
      <c r="N60" s="18"/>
      <c r="O60" s="18"/>
      <c r="P60" s="18"/>
      <c r="Q60" s="18"/>
      <c r="R60" s="18"/>
      <c r="S60" s="18"/>
      <c r="T60" s="18"/>
      <c r="U60" s="18"/>
      <c r="V60" s="18"/>
      <c r="W60" s="18"/>
      <c r="X60" s="18"/>
      <c r="Y60" s="18"/>
      <c r="Z60" s="18"/>
      <c r="AA60" s="18"/>
      <c r="AB60" s="41"/>
    </row>
    <row r="61" spans="1:28" ht="15.6" customHeight="1">
      <c r="A61" s="7"/>
      <c r="B61" s="3" t="s">
        <v>409</v>
      </c>
      <c r="C61" s="3"/>
      <c r="D61" s="3"/>
      <c r="E61" s="3"/>
      <c r="F61" s="3"/>
      <c r="G61" s="3"/>
      <c r="H61" s="1489" t="s">
        <v>98</v>
      </c>
      <c r="I61" s="1489"/>
      <c r="J61" s="1489"/>
      <c r="K61" s="1489"/>
      <c r="L61" s="1489"/>
      <c r="M61" s="1489"/>
      <c r="N61" s="1489"/>
      <c r="O61" s="1489"/>
      <c r="P61" s="1489"/>
      <c r="Q61" s="1489"/>
      <c r="R61" s="1489"/>
      <c r="S61" s="1489"/>
      <c r="T61" s="1489"/>
      <c r="U61" s="1489"/>
      <c r="V61" s="1489"/>
      <c r="W61" s="1489"/>
      <c r="X61" s="1489"/>
      <c r="Y61" s="1489"/>
      <c r="Z61" s="1489"/>
      <c r="AA61" s="1489"/>
      <c r="AB61" s="1489"/>
    </row>
    <row r="62" spans="1:28" ht="15.6" customHeight="1">
      <c r="A62" s="7"/>
      <c r="B62" s="3" t="s">
        <v>408</v>
      </c>
      <c r="C62" s="3"/>
      <c r="D62" s="3"/>
      <c r="E62" s="3"/>
      <c r="F62" s="3"/>
      <c r="G62" s="3"/>
      <c r="H62" s="18" t="s">
        <v>98</v>
      </c>
      <c r="I62" s="41"/>
      <c r="J62" s="18"/>
      <c r="K62" s="18"/>
      <c r="L62" s="18"/>
      <c r="M62" s="18"/>
      <c r="N62" s="18"/>
      <c r="O62" s="18"/>
      <c r="P62" s="18"/>
      <c r="Q62" s="18"/>
      <c r="R62" s="18"/>
      <c r="S62" s="18"/>
      <c r="T62" s="18"/>
      <c r="U62" s="18"/>
      <c r="V62" s="18"/>
      <c r="W62" s="18"/>
      <c r="X62" s="18"/>
      <c r="Y62" s="18"/>
      <c r="Z62" s="18"/>
      <c r="AA62" s="18"/>
      <c r="AB62" s="41"/>
    </row>
    <row r="63" spans="1:28" ht="15.6" customHeight="1">
      <c r="A63" s="7"/>
      <c r="B63" s="34" t="s">
        <v>2707</v>
      </c>
      <c r="C63" s="3"/>
      <c r="D63" s="3"/>
      <c r="E63" s="3"/>
      <c r="F63" s="3"/>
      <c r="G63" s="3"/>
      <c r="H63" s="1490" t="s">
        <v>98</v>
      </c>
      <c r="I63" s="1490"/>
      <c r="J63" s="1490"/>
      <c r="K63" s="1490"/>
      <c r="L63" s="1490"/>
      <c r="M63" s="1490"/>
      <c r="N63" s="1490"/>
      <c r="O63" s="1490"/>
      <c r="P63" s="1490"/>
      <c r="Q63" s="1490"/>
      <c r="R63" s="1490"/>
      <c r="S63" s="1490"/>
      <c r="T63" s="1490"/>
      <c r="U63" s="1490"/>
      <c r="V63" s="1490"/>
      <c r="W63" s="1490"/>
      <c r="X63" s="1490"/>
      <c r="Y63" s="1490"/>
      <c r="Z63" s="1490"/>
      <c r="AA63" s="1490"/>
      <c r="AB63" s="1490"/>
    </row>
    <row r="64" spans="1:28" ht="7.5" customHeight="1">
      <c r="A64" s="31"/>
      <c r="B64" s="117"/>
      <c r="C64" s="15"/>
      <c r="D64" s="15"/>
      <c r="E64" s="15"/>
      <c r="F64" s="15"/>
      <c r="G64" s="15"/>
      <c r="H64" s="1513"/>
      <c r="I64" s="1513"/>
      <c r="J64" s="1513"/>
      <c r="K64" s="1513"/>
      <c r="L64" s="1513"/>
      <c r="M64" s="1513"/>
      <c r="N64" s="1513"/>
      <c r="O64" s="1513"/>
      <c r="P64" s="1513"/>
      <c r="Q64" s="1513"/>
      <c r="R64" s="1513"/>
      <c r="S64" s="1513"/>
      <c r="T64" s="1513"/>
      <c r="U64" s="1513"/>
      <c r="V64" s="1513"/>
      <c r="W64" s="1513"/>
      <c r="X64" s="1513"/>
      <c r="Y64" s="1513"/>
      <c r="Z64" s="1513"/>
      <c r="AA64" s="1513"/>
      <c r="AB64" s="1513"/>
    </row>
    <row r="65" spans="1:34" ht="15.6" customHeight="1">
      <c r="A65" s="6" t="s">
        <v>2689</v>
      </c>
      <c r="B65" s="3" t="s">
        <v>2706</v>
      </c>
      <c r="C65" s="3"/>
      <c r="D65" s="3"/>
      <c r="E65" s="3"/>
      <c r="F65" s="3"/>
      <c r="G65" s="3"/>
      <c r="H65" s="18"/>
      <c r="I65" s="18"/>
      <c r="J65" s="18"/>
      <c r="K65" s="18"/>
      <c r="L65" s="18"/>
      <c r="M65" s="18"/>
      <c r="N65" s="18"/>
      <c r="O65" s="18"/>
      <c r="P65" s="18"/>
      <c r="Q65" s="18"/>
      <c r="R65" s="18"/>
      <c r="S65" s="18"/>
      <c r="T65" s="18"/>
      <c r="U65" s="18"/>
      <c r="V65" s="18"/>
      <c r="W65" s="18"/>
      <c r="X65" s="18"/>
      <c r="Y65" s="18"/>
      <c r="Z65" s="18"/>
      <c r="AA65" s="18"/>
      <c r="AB65" s="41"/>
    </row>
    <row r="66" spans="1:34" ht="15.6" customHeight="1">
      <c r="A66" s="7"/>
      <c r="B66" s="3" t="s">
        <v>405</v>
      </c>
      <c r="C66" s="3"/>
      <c r="D66" s="3"/>
      <c r="E66" s="3"/>
      <c r="F66" s="3"/>
      <c r="G66" s="3"/>
      <c r="H66" s="18" t="str">
        <f>施工者氏名</f>
        <v/>
      </c>
      <c r="I66" s="41"/>
      <c r="J66" s="18"/>
      <c r="K66" s="18"/>
      <c r="L66" s="18"/>
      <c r="M66" s="18"/>
      <c r="N66" s="18"/>
      <c r="O66" s="18"/>
      <c r="P66" s="18"/>
      <c r="Q66" s="18"/>
      <c r="R66" s="18"/>
      <c r="S66" s="18"/>
      <c r="T66" s="18"/>
      <c r="U66" s="18"/>
      <c r="V66" s="18"/>
      <c r="W66" s="18"/>
      <c r="X66" s="18"/>
      <c r="Y66" s="18"/>
      <c r="Z66" s="18"/>
      <c r="AA66" s="18"/>
      <c r="AB66" s="41"/>
    </row>
    <row r="67" spans="1:34" ht="15.6" customHeight="1">
      <c r="A67" s="7"/>
      <c r="B67" s="3" t="s">
        <v>404</v>
      </c>
      <c r="C67" s="3"/>
      <c r="D67" s="3"/>
      <c r="E67" s="3"/>
      <c r="F67" s="3"/>
      <c r="G67" s="3"/>
      <c r="H67" s="43" t="str">
        <f>"建設業の許可   ("&amp;施工者営業所名登録種類&amp;")  第  （"&amp;施工者営業所名資格&amp;"）"&amp;施工者営業所登録番号&amp;"号"</f>
        <v>建設業の許可   ()  第  （）号</v>
      </c>
      <c r="I67" s="41"/>
      <c r="J67" s="18"/>
      <c r="K67" s="18"/>
      <c r="L67" s="18"/>
      <c r="M67" s="18"/>
      <c r="N67" s="18"/>
      <c r="O67" s="18"/>
      <c r="P67" s="18"/>
      <c r="Q67" s="18"/>
      <c r="R67" s="18"/>
      <c r="S67" s="18"/>
      <c r="T67" s="18"/>
      <c r="U67" s="18"/>
      <c r="V67" s="18"/>
      <c r="W67" s="18"/>
      <c r="X67" s="18"/>
      <c r="Y67" s="18"/>
      <c r="Z67" s="18"/>
      <c r="AA67" s="18"/>
      <c r="AB67" s="41"/>
    </row>
    <row r="68" spans="1:34" ht="15.6" customHeight="1">
      <c r="A68" s="7"/>
      <c r="B68" s="3"/>
      <c r="C68" s="3"/>
      <c r="D68" s="3"/>
      <c r="E68" s="3"/>
      <c r="F68" s="3"/>
      <c r="G68" s="3"/>
      <c r="H68" s="18" t="str">
        <f>施工者営業所名</f>
        <v/>
      </c>
      <c r="I68" s="41"/>
      <c r="J68" s="18"/>
      <c r="K68" s="18"/>
      <c r="L68" s="18"/>
      <c r="M68" s="18"/>
      <c r="N68" s="18"/>
      <c r="O68" s="18"/>
      <c r="P68" s="18"/>
      <c r="Q68" s="18"/>
      <c r="R68" s="18"/>
      <c r="S68" s="18"/>
      <c r="T68" s="18"/>
      <c r="U68" s="18"/>
      <c r="V68" s="18"/>
      <c r="W68" s="18"/>
      <c r="X68" s="18"/>
      <c r="Y68" s="18"/>
      <c r="Z68" s="18"/>
      <c r="AA68" s="18"/>
      <c r="AB68" s="41"/>
    </row>
    <row r="69" spans="1:34" ht="15.6" customHeight="1">
      <c r="A69" s="7"/>
      <c r="B69" s="3" t="s">
        <v>403</v>
      </c>
      <c r="C69" s="3"/>
      <c r="D69" s="3"/>
      <c r="E69" s="3"/>
      <c r="F69" s="3"/>
      <c r="G69" s="3"/>
      <c r="H69" s="18" t="str">
        <f>施工者郵便番号</f>
        <v/>
      </c>
      <c r="I69" s="41"/>
      <c r="J69" s="18"/>
      <c r="K69" s="18"/>
      <c r="L69" s="18"/>
      <c r="M69" s="18"/>
      <c r="N69" s="18"/>
      <c r="O69" s="18"/>
      <c r="P69" s="18"/>
      <c r="Q69" s="18"/>
      <c r="R69" s="18"/>
      <c r="S69" s="18"/>
      <c r="T69" s="18"/>
      <c r="U69" s="18"/>
      <c r="V69" s="18"/>
      <c r="W69" s="18"/>
      <c r="X69" s="18"/>
      <c r="Y69" s="18"/>
      <c r="Z69" s="18"/>
      <c r="AA69" s="18"/>
      <c r="AB69" s="41"/>
    </row>
    <row r="70" spans="1:34" ht="15.6" customHeight="1">
      <c r="A70" s="7"/>
      <c r="B70" s="3" t="s">
        <v>402</v>
      </c>
      <c r="C70" s="3"/>
      <c r="D70" s="3"/>
      <c r="E70" s="3"/>
      <c r="F70" s="3"/>
      <c r="G70" s="3"/>
      <c r="H70" s="1489" t="str">
        <f>施工者所在地</f>
        <v/>
      </c>
      <c r="I70" s="1489"/>
      <c r="J70" s="1489"/>
      <c r="K70" s="1489"/>
      <c r="L70" s="1489"/>
      <c r="M70" s="1489"/>
      <c r="N70" s="1489"/>
      <c r="O70" s="1489"/>
      <c r="P70" s="1489"/>
      <c r="Q70" s="1489"/>
      <c r="R70" s="1489"/>
      <c r="S70" s="1489"/>
      <c r="T70" s="1489"/>
      <c r="U70" s="1489"/>
      <c r="V70" s="1489"/>
      <c r="W70" s="1489"/>
      <c r="X70" s="1489"/>
      <c r="Y70" s="1489"/>
      <c r="Z70" s="1489"/>
      <c r="AA70" s="1489"/>
      <c r="AB70" s="1489"/>
    </row>
    <row r="71" spans="1:34" ht="15.6" customHeight="1">
      <c r="A71" s="15"/>
      <c r="B71" s="15" t="s">
        <v>401</v>
      </c>
      <c r="C71" s="15"/>
      <c r="D71" s="15"/>
      <c r="E71" s="15"/>
      <c r="F71" s="15"/>
      <c r="G71" s="15"/>
      <c r="H71" s="27" t="str">
        <f>施工者電話番号</f>
        <v/>
      </c>
      <c r="I71" s="39"/>
      <c r="J71" s="27"/>
      <c r="K71" s="27"/>
      <c r="L71" s="27"/>
      <c r="M71" s="27"/>
      <c r="N71" s="27"/>
      <c r="O71" s="27"/>
      <c r="P71" s="27"/>
      <c r="Q71" s="27"/>
      <c r="R71" s="27"/>
      <c r="S71" s="27"/>
      <c r="T71" s="27"/>
      <c r="U71" s="27"/>
      <c r="V71" s="27"/>
      <c r="W71" s="27"/>
      <c r="X71" s="27"/>
      <c r="Y71" s="27"/>
      <c r="Z71" s="27"/>
      <c r="AA71" s="27"/>
      <c r="AB71" s="41"/>
    </row>
    <row r="72" spans="1:34" ht="15.6" customHeight="1">
      <c r="A72" s="6" t="s">
        <v>2689</v>
      </c>
      <c r="B72" s="3" t="s">
        <v>741</v>
      </c>
      <c r="C72" s="3"/>
      <c r="D72" s="3"/>
      <c r="E72" s="3"/>
      <c r="F72" s="3"/>
      <c r="G72" s="3"/>
      <c r="H72" s="46"/>
      <c r="J72" s="3"/>
      <c r="K72" s="3"/>
      <c r="L72" s="3"/>
      <c r="M72" s="3"/>
      <c r="N72" s="3"/>
      <c r="O72" s="3"/>
      <c r="P72" s="3"/>
      <c r="Q72" s="3"/>
      <c r="R72" s="3"/>
      <c r="S72" s="3"/>
      <c r="T72" s="3"/>
      <c r="U72" s="3"/>
      <c r="V72" s="3"/>
      <c r="W72" s="3"/>
      <c r="X72" s="3"/>
      <c r="Y72" s="3"/>
      <c r="Z72" s="3"/>
      <c r="AA72" s="3"/>
    </row>
    <row r="73" spans="1:34" ht="15" customHeight="1">
      <c r="A73" s="98"/>
      <c r="B73" s="3" t="s">
        <v>740</v>
      </c>
      <c r="C73" s="3"/>
      <c r="D73" s="3"/>
      <c r="E73" s="3"/>
      <c r="F73" s="1491" t="str">
        <f>地名地番県&amp;地名地番市町&amp;地名地番その他</f>
        <v/>
      </c>
      <c r="G73" s="1491"/>
      <c r="H73" s="1491"/>
      <c r="I73" s="1491"/>
      <c r="J73" s="1491"/>
      <c r="K73" s="1491"/>
      <c r="L73" s="1491"/>
      <c r="M73" s="1491"/>
      <c r="N73" s="1491"/>
      <c r="O73" s="1491"/>
      <c r="P73" s="1491"/>
      <c r="Q73" s="1491"/>
      <c r="R73" s="1491"/>
      <c r="S73" s="1491"/>
      <c r="T73" s="1491"/>
      <c r="U73" s="1491"/>
      <c r="V73" s="1491"/>
      <c r="W73" s="1491"/>
      <c r="X73" s="1491"/>
      <c r="Y73" s="1491"/>
      <c r="Z73" s="1491"/>
      <c r="AA73" s="1491"/>
    </row>
    <row r="74" spans="1:34" ht="15" customHeight="1">
      <c r="A74" s="98"/>
      <c r="B74" s="3" t="s">
        <v>2705</v>
      </c>
      <c r="C74" s="3"/>
      <c r="D74" s="3"/>
      <c r="E74" s="3"/>
      <c r="F74" s="1491" t="str">
        <f>住居表示県&amp;住居表示市町&amp;住居表示その他</f>
        <v/>
      </c>
      <c r="G74" s="1491"/>
      <c r="H74" s="1491"/>
      <c r="I74" s="1491"/>
      <c r="J74" s="1491"/>
      <c r="K74" s="1491"/>
      <c r="L74" s="1491"/>
      <c r="M74" s="1491"/>
      <c r="N74" s="1491"/>
      <c r="O74" s="1491"/>
      <c r="P74" s="1491"/>
      <c r="Q74" s="1491"/>
      <c r="R74" s="1491"/>
      <c r="S74" s="1491"/>
      <c r="T74" s="1491"/>
      <c r="U74" s="1491"/>
      <c r="V74" s="1491"/>
      <c r="W74" s="1491"/>
      <c r="X74" s="1491"/>
      <c r="Y74" s="1491"/>
      <c r="Z74" s="1491"/>
      <c r="AA74" s="1491"/>
    </row>
    <row r="75" spans="1:34" ht="15" customHeight="1">
      <c r="A75" s="98"/>
      <c r="B75" s="3" t="s">
        <v>760</v>
      </c>
      <c r="C75" s="3"/>
      <c r="D75" s="3"/>
      <c r="E75" s="3"/>
      <c r="F75" s="47"/>
      <c r="G75" s="3"/>
      <c r="J75" s="47"/>
      <c r="K75" s="47"/>
      <c r="L75" s="47"/>
      <c r="M75" s="47"/>
      <c r="N75" s="47"/>
      <c r="O75" s="47"/>
      <c r="P75" s="47"/>
      <c r="Q75" s="47"/>
      <c r="R75" s="47"/>
      <c r="S75" s="47"/>
      <c r="T75" s="47"/>
      <c r="U75" s="47"/>
      <c r="V75" s="47"/>
      <c r="W75" s="47"/>
      <c r="X75" s="47"/>
      <c r="Y75" s="47"/>
      <c r="Z75" s="47"/>
      <c r="AA75" s="47"/>
    </row>
    <row r="76" spans="1:34" ht="15" customHeight="1">
      <c r="A76" s="40"/>
      <c r="B76" s="15" t="s">
        <v>759</v>
      </c>
      <c r="C76" s="15"/>
      <c r="D76" s="15"/>
      <c r="E76" s="15"/>
      <c r="F76" s="64"/>
      <c r="G76" s="28"/>
      <c r="H76" s="28"/>
      <c r="I76" s="28"/>
      <c r="J76" s="64"/>
      <c r="K76" s="64"/>
      <c r="L76" s="64"/>
      <c r="M76" s="64"/>
      <c r="N76" s="64"/>
      <c r="O76" s="64"/>
      <c r="P76" s="64"/>
      <c r="Q76" s="64"/>
      <c r="R76" s="64"/>
      <c r="S76" s="64"/>
      <c r="T76" s="64"/>
      <c r="U76" s="64"/>
      <c r="V76" s="64"/>
      <c r="W76" s="64"/>
      <c r="X76" s="64"/>
      <c r="Y76" s="64"/>
      <c r="Z76" s="64"/>
      <c r="AA76" s="64"/>
    </row>
    <row r="77" spans="1:34" ht="15" customHeight="1">
      <c r="A77" s="6" t="s">
        <v>2689</v>
      </c>
      <c r="B77" s="3" t="s">
        <v>739</v>
      </c>
      <c r="C77" s="3"/>
      <c r="D77" s="3"/>
      <c r="E77" s="3"/>
      <c r="F77" s="3"/>
      <c r="G77" s="3"/>
      <c r="H77" s="3"/>
      <c r="I77" s="3"/>
      <c r="J77" s="3"/>
      <c r="K77" s="3"/>
      <c r="L77" s="3"/>
      <c r="M77" s="3"/>
      <c r="N77" s="3"/>
      <c r="O77" s="3"/>
      <c r="P77" s="3"/>
      <c r="Q77" s="3"/>
      <c r="R77" s="3"/>
      <c r="S77" s="3"/>
      <c r="T77" s="3"/>
      <c r="U77" s="3"/>
      <c r="V77" s="3"/>
      <c r="W77" s="3"/>
      <c r="X77" s="3"/>
      <c r="Y77" s="3"/>
      <c r="Z77" s="3"/>
      <c r="AA77" s="3"/>
      <c r="AH77" s="124"/>
    </row>
    <row r="78" spans="1:34" ht="15" customHeight="1">
      <c r="A78" s="7"/>
      <c r="B78" s="3" t="s">
        <v>737</v>
      </c>
      <c r="C78" s="3"/>
      <c r="D78" s="3"/>
      <c r="E78" s="3" t="s">
        <v>167</v>
      </c>
      <c r="F78" s="3"/>
      <c r="G78" s="3"/>
      <c r="H78" s="3"/>
      <c r="I78" s="3"/>
      <c r="J78" s="3" t="s">
        <v>2690</v>
      </c>
      <c r="N78" s="3"/>
      <c r="O78" s="3"/>
      <c r="P78" s="3"/>
      <c r="Q78" s="3"/>
      <c r="R78" s="3"/>
      <c r="S78" s="3"/>
      <c r="T78" s="3"/>
      <c r="U78" s="3"/>
      <c r="V78" s="3"/>
      <c r="W78" s="3"/>
      <c r="X78" s="3"/>
      <c r="Y78" s="3"/>
      <c r="Z78" s="3"/>
      <c r="AA78" s="3"/>
    </row>
    <row r="79" spans="1:34" ht="15" customHeight="1">
      <c r="A79" s="7"/>
      <c r="B79" s="3" t="s">
        <v>736</v>
      </c>
      <c r="C79" s="3"/>
      <c r="D79" s="3"/>
      <c r="E79" s="3"/>
      <c r="F79" s="3"/>
      <c r="G79" s="3"/>
      <c r="H79" s="3"/>
      <c r="I79" s="187"/>
      <c r="J79" s="3"/>
      <c r="K79" s="3"/>
      <c r="L79" s="3" t="s">
        <v>2704</v>
      </c>
      <c r="M79" s="3"/>
      <c r="N79" s="3"/>
      <c r="O79" s="3"/>
      <c r="P79" s="3"/>
      <c r="Q79" s="3"/>
      <c r="R79" s="3"/>
      <c r="S79" s="3"/>
      <c r="T79" s="3"/>
      <c r="U79" s="3"/>
      <c r="V79" s="3"/>
      <c r="W79" s="3"/>
      <c r="X79" s="3"/>
      <c r="Y79" s="3"/>
      <c r="Z79" s="3"/>
      <c r="AA79" s="3"/>
    </row>
    <row r="80" spans="1:34" ht="15" customHeight="1">
      <c r="A80" s="7"/>
      <c r="B80" s="3" t="s">
        <v>758</v>
      </c>
      <c r="C80" s="3"/>
      <c r="D80" s="3"/>
      <c r="E80" s="3"/>
      <c r="F80" s="6" t="s">
        <v>2703</v>
      </c>
      <c r="G80" s="3" t="s">
        <v>310</v>
      </c>
      <c r="H80" s="3"/>
      <c r="I80" s="186" t="s">
        <v>2703</v>
      </c>
      <c r="J80" s="3" t="s">
        <v>309</v>
      </c>
      <c r="K80" s="3"/>
      <c r="L80" s="6" t="s">
        <v>2703</v>
      </c>
      <c r="M80" s="3" t="s">
        <v>733</v>
      </c>
      <c r="N80" s="3"/>
      <c r="O80" s="6" t="s">
        <v>2703</v>
      </c>
      <c r="P80" s="3" t="s">
        <v>179</v>
      </c>
      <c r="Q80" s="3"/>
      <c r="R80" s="3"/>
      <c r="S80" s="3"/>
      <c r="T80" s="3"/>
      <c r="U80" s="3"/>
      <c r="V80" s="3"/>
      <c r="W80" s="3"/>
      <c r="X80" s="3"/>
      <c r="Y80" s="3"/>
      <c r="Z80" s="3"/>
      <c r="AA80" s="3" t="s">
        <v>2690</v>
      </c>
    </row>
    <row r="81" spans="1:27" ht="15" customHeight="1">
      <c r="A81" s="7"/>
      <c r="B81" s="3"/>
      <c r="C81" s="3"/>
      <c r="D81" s="3"/>
      <c r="E81" s="3"/>
      <c r="F81" s="6" t="s">
        <v>2692</v>
      </c>
      <c r="G81" s="3" t="s">
        <v>301</v>
      </c>
      <c r="H81" s="3"/>
      <c r="I81" s="186"/>
      <c r="J81" s="3"/>
      <c r="K81" s="3"/>
      <c r="M81" s="6" t="s">
        <v>2691</v>
      </c>
      <c r="N81" s="3" t="s">
        <v>300</v>
      </c>
      <c r="P81" s="3"/>
      <c r="Q81" s="3"/>
      <c r="T81" s="3" t="s">
        <v>2691</v>
      </c>
      <c r="U81" s="3" t="s">
        <v>299</v>
      </c>
      <c r="W81" s="3"/>
      <c r="X81" s="3"/>
      <c r="Y81" s="3"/>
      <c r="AA81" s="3" t="s">
        <v>2690</v>
      </c>
    </row>
    <row r="82" spans="1:27" ht="15" customHeight="1">
      <c r="A82" s="7"/>
      <c r="B82" s="3" t="s">
        <v>757</v>
      </c>
      <c r="C82" s="3"/>
      <c r="D82" s="3"/>
      <c r="E82" s="3"/>
      <c r="F82" s="6" t="s">
        <v>2692</v>
      </c>
      <c r="G82" s="3"/>
      <c r="H82" s="3"/>
      <c r="I82" s="186"/>
      <c r="J82" s="3"/>
      <c r="K82" s="3"/>
      <c r="L82" s="6"/>
      <c r="M82" s="6" t="s">
        <v>2691</v>
      </c>
      <c r="N82" s="3"/>
      <c r="O82" s="6"/>
      <c r="P82" s="3"/>
      <c r="Q82" s="3"/>
      <c r="R82" s="3"/>
      <c r="S82" s="3"/>
      <c r="T82" s="3" t="s">
        <v>2691</v>
      </c>
      <c r="U82" s="3"/>
      <c r="V82" s="3"/>
      <c r="W82" s="3"/>
      <c r="X82" s="3"/>
      <c r="Y82" s="3"/>
      <c r="Z82" s="3"/>
      <c r="AA82" s="3" t="s">
        <v>2690</v>
      </c>
    </row>
    <row r="83" spans="1:27" ht="15" customHeight="1">
      <c r="A83" s="7"/>
      <c r="B83" s="3" t="s">
        <v>2693</v>
      </c>
      <c r="C83" s="3"/>
      <c r="D83" s="3"/>
      <c r="E83" s="3"/>
      <c r="F83" s="6" t="s">
        <v>2692</v>
      </c>
      <c r="G83" s="3"/>
      <c r="H83" s="3"/>
      <c r="I83" s="186"/>
      <c r="J83" s="3"/>
      <c r="K83" s="3"/>
      <c r="L83" s="6"/>
      <c r="M83" s="6" t="s">
        <v>2691</v>
      </c>
      <c r="N83" s="3"/>
      <c r="O83" s="6"/>
      <c r="P83" s="3"/>
      <c r="Q83" s="3"/>
      <c r="R83" s="3"/>
      <c r="S83" s="3"/>
      <c r="T83" s="3" t="s">
        <v>2691</v>
      </c>
      <c r="U83" s="3"/>
      <c r="V83" s="3"/>
      <c r="W83" s="3"/>
      <c r="X83" s="3"/>
      <c r="Y83" s="3"/>
      <c r="Z83" s="3"/>
      <c r="AA83" s="3" t="s">
        <v>2690</v>
      </c>
    </row>
    <row r="84" spans="1:27" ht="15" customHeight="1">
      <c r="A84" s="7"/>
      <c r="B84" s="3" t="s">
        <v>753</v>
      </c>
      <c r="F84" s="3"/>
      <c r="G84" s="3"/>
      <c r="H84" s="3"/>
      <c r="I84" s="3"/>
      <c r="J84" s="3"/>
      <c r="K84" s="3"/>
      <c r="L84" s="3"/>
      <c r="M84" s="3"/>
      <c r="N84" s="3"/>
      <c r="O84" s="3"/>
      <c r="P84" s="3"/>
      <c r="Q84" s="3"/>
      <c r="R84" s="3"/>
      <c r="S84" s="3"/>
      <c r="T84" s="3"/>
      <c r="U84" s="3"/>
      <c r="V84" s="3"/>
      <c r="W84" s="3"/>
      <c r="X84" s="3"/>
      <c r="Y84" s="3"/>
      <c r="Z84" s="3"/>
      <c r="AA84" s="3"/>
    </row>
    <row r="85" spans="1:27" ht="15" customHeight="1">
      <c r="A85" s="747" t="s">
        <v>2689</v>
      </c>
      <c r="B85" s="609" t="s">
        <v>729</v>
      </c>
      <c r="C85" s="609"/>
      <c r="D85" s="609"/>
      <c r="E85" s="609"/>
      <c r="F85" s="609"/>
      <c r="G85" s="609"/>
      <c r="H85" s="609"/>
      <c r="I85" s="609"/>
      <c r="J85" s="609" t="s">
        <v>2944</v>
      </c>
      <c r="K85" s="609"/>
      <c r="L85" s="747"/>
      <c r="M85" s="609" t="s">
        <v>322</v>
      </c>
      <c r="N85" s="747"/>
      <c r="O85" s="609" t="s">
        <v>321</v>
      </c>
      <c r="P85" s="747"/>
      <c r="Q85" s="609" t="s">
        <v>320</v>
      </c>
      <c r="R85" s="609"/>
      <c r="S85" s="929"/>
      <c r="T85" s="929"/>
      <c r="U85" s="609"/>
      <c r="V85" s="609"/>
      <c r="W85" s="609"/>
      <c r="X85" s="609"/>
      <c r="Y85" s="609"/>
      <c r="Z85" s="609"/>
      <c r="AA85" s="609"/>
    </row>
    <row r="86" spans="1:27" ht="15" customHeight="1">
      <c r="A86" s="747" t="s">
        <v>2689</v>
      </c>
      <c r="B86" s="609" t="s">
        <v>728</v>
      </c>
      <c r="C86" s="609"/>
      <c r="D86" s="609"/>
      <c r="E86" s="609"/>
      <c r="F86" s="609"/>
      <c r="G86" s="609"/>
      <c r="H86" s="609"/>
      <c r="I86" s="609"/>
      <c r="J86" s="15" t="s">
        <v>2944</v>
      </c>
      <c r="K86" s="609"/>
      <c r="L86" s="747"/>
      <c r="M86" s="609" t="s">
        <v>322</v>
      </c>
      <c r="N86" s="747"/>
      <c r="O86" s="609" t="s">
        <v>321</v>
      </c>
      <c r="P86" s="747"/>
      <c r="Q86" s="609" t="s">
        <v>320</v>
      </c>
      <c r="R86" s="609"/>
      <c r="S86" s="929"/>
      <c r="T86" s="929"/>
      <c r="U86" s="609"/>
      <c r="V86" s="609"/>
      <c r="W86" s="609"/>
      <c r="X86" s="609"/>
      <c r="Y86" s="609"/>
      <c r="Z86" s="609"/>
      <c r="AA86" s="609"/>
    </row>
    <row r="87" spans="1:27" ht="15" customHeight="1">
      <c r="A87" s="6" t="s">
        <v>2689</v>
      </c>
      <c r="B87" s="3" t="s">
        <v>727</v>
      </c>
      <c r="C87" s="3"/>
      <c r="D87" s="3"/>
      <c r="E87" s="3"/>
      <c r="F87" s="3"/>
      <c r="G87" s="3"/>
      <c r="H87" s="3"/>
      <c r="I87" s="3"/>
      <c r="J87" s="3"/>
      <c r="K87" s="3"/>
      <c r="L87" s="3"/>
      <c r="M87" s="3"/>
      <c r="N87" s="3"/>
      <c r="O87" s="3"/>
      <c r="P87" s="3"/>
      <c r="Q87" s="3"/>
      <c r="R87" s="3"/>
      <c r="S87" s="2"/>
      <c r="T87" s="2"/>
      <c r="U87" s="3" t="s">
        <v>325</v>
      </c>
      <c r="V87" s="3"/>
      <c r="W87" s="3"/>
      <c r="X87" s="3"/>
      <c r="Y87" s="3"/>
      <c r="Z87" s="3"/>
      <c r="AA87" s="3"/>
    </row>
    <row r="88" spans="1:27" ht="15" customHeight="1">
      <c r="A88" s="6"/>
      <c r="B88" s="3"/>
      <c r="C88" s="3"/>
      <c r="D88" s="3"/>
      <c r="E88" s="5" t="s">
        <v>726</v>
      </c>
      <c r="F88" s="1468"/>
      <c r="G88" s="1468"/>
      <c r="H88" s="6" t="s">
        <v>725</v>
      </c>
      <c r="J88" s="3" t="s">
        <v>2944</v>
      </c>
      <c r="K88" s="3"/>
      <c r="L88" s="6"/>
      <c r="M88" s="3" t="s">
        <v>322</v>
      </c>
      <c r="N88" s="3"/>
      <c r="O88" s="3" t="s">
        <v>321</v>
      </c>
      <c r="P88" s="3"/>
      <c r="Q88" s="3" t="s">
        <v>320</v>
      </c>
      <c r="R88" s="5" t="s">
        <v>2688</v>
      </c>
      <c r="S88" s="1817"/>
      <c r="T88" s="1817"/>
      <c r="U88" s="1817"/>
      <c r="V88" s="1817"/>
      <c r="W88" s="1817"/>
      <c r="X88" s="1817"/>
      <c r="Y88" s="1817"/>
      <c r="Z88" s="1817"/>
      <c r="AA88" s="5" t="s">
        <v>2687</v>
      </c>
    </row>
    <row r="89" spans="1:27" ht="15" customHeight="1">
      <c r="A89" s="30"/>
      <c r="B89" s="30"/>
      <c r="C89" s="30"/>
      <c r="D89" s="30"/>
      <c r="E89" s="35" t="s">
        <v>726</v>
      </c>
      <c r="F89" s="1494"/>
      <c r="G89" s="1494"/>
      <c r="H89" s="32" t="s">
        <v>725</v>
      </c>
      <c r="I89" s="35"/>
      <c r="J89" s="15" t="s">
        <v>2944</v>
      </c>
      <c r="K89" s="15"/>
      <c r="L89" s="15"/>
      <c r="M89" s="15" t="s">
        <v>322</v>
      </c>
      <c r="N89" s="15"/>
      <c r="O89" s="15" t="s">
        <v>321</v>
      </c>
      <c r="P89" s="15"/>
      <c r="Q89" s="15" t="s">
        <v>320</v>
      </c>
      <c r="R89" s="35" t="s">
        <v>2702</v>
      </c>
      <c r="S89" s="1816"/>
      <c r="T89" s="1816"/>
      <c r="U89" s="1816"/>
      <c r="V89" s="1816"/>
      <c r="W89" s="1816"/>
      <c r="X89" s="1816"/>
      <c r="Y89" s="1816"/>
      <c r="Z89" s="1816"/>
      <c r="AA89" s="185" t="s">
        <v>318</v>
      </c>
    </row>
    <row r="90" spans="1:27" ht="14.1" customHeight="1">
      <c r="A90" s="6" t="s">
        <v>2701</v>
      </c>
      <c r="B90" s="3" t="s">
        <v>752</v>
      </c>
      <c r="C90" s="3"/>
      <c r="D90" s="3"/>
      <c r="E90" s="3"/>
      <c r="F90" s="1833"/>
      <c r="G90" s="1833"/>
      <c r="H90" s="1833"/>
      <c r="I90" s="1833"/>
      <c r="J90" s="1833"/>
      <c r="K90" s="1833"/>
      <c r="L90" s="1833"/>
      <c r="M90" s="1833"/>
      <c r="N90" s="1833"/>
      <c r="O90" s="1833"/>
      <c r="P90" s="1833"/>
      <c r="Q90" s="1833"/>
      <c r="R90" s="1833"/>
      <c r="S90" s="1833"/>
      <c r="T90" s="1833"/>
      <c r="U90" s="1833"/>
      <c r="V90" s="1833"/>
      <c r="W90" s="1833"/>
      <c r="X90" s="1833"/>
      <c r="Y90" s="1833"/>
      <c r="Z90" s="1833"/>
      <c r="AA90" s="1833"/>
    </row>
    <row r="91" spans="1:27" ht="14.1" customHeight="1">
      <c r="A91" s="32"/>
      <c r="B91" s="15"/>
      <c r="C91" s="15"/>
      <c r="D91" s="15"/>
      <c r="E91" s="15"/>
      <c r="F91" s="1834"/>
      <c r="G91" s="1834"/>
      <c r="H91" s="1834"/>
      <c r="I91" s="1834"/>
      <c r="J91" s="1834"/>
      <c r="K91" s="1834"/>
      <c r="L91" s="1834"/>
      <c r="M91" s="1834"/>
      <c r="N91" s="1834"/>
      <c r="O91" s="1834"/>
      <c r="P91" s="1834"/>
      <c r="Q91" s="1834"/>
      <c r="R91" s="1834"/>
      <c r="S91" s="1834"/>
      <c r="T91" s="1834"/>
      <c r="U91" s="1834"/>
      <c r="V91" s="1834"/>
      <c r="W91" s="1834"/>
      <c r="X91" s="1834"/>
      <c r="Y91" s="1834"/>
      <c r="Z91" s="1834"/>
      <c r="AA91" s="1834"/>
    </row>
    <row r="92" spans="1:27" ht="14.1" customHeight="1">
      <c r="A92" s="6" t="s">
        <v>2701</v>
      </c>
      <c r="B92" s="3" t="s">
        <v>751</v>
      </c>
      <c r="C92" s="3"/>
      <c r="D92" s="3"/>
      <c r="E92" s="3"/>
      <c r="F92" s="1833"/>
      <c r="G92" s="1833"/>
      <c r="H92" s="1833"/>
      <c r="I92" s="1833"/>
      <c r="J92" s="1833"/>
      <c r="K92" s="1833"/>
      <c r="L92" s="1833"/>
      <c r="M92" s="1833"/>
      <c r="N92" s="1833"/>
      <c r="O92" s="1833"/>
      <c r="P92" s="1833"/>
      <c r="Q92" s="1833"/>
      <c r="R92" s="1833"/>
      <c r="S92" s="1833"/>
      <c r="T92" s="1833"/>
      <c r="U92" s="1833"/>
      <c r="V92" s="1833"/>
      <c r="W92" s="1833"/>
      <c r="X92" s="1833"/>
      <c r="Y92" s="1833"/>
      <c r="Z92" s="1833"/>
      <c r="AA92" s="1833"/>
    </row>
    <row r="93" spans="1:27" ht="14.1" customHeight="1">
      <c r="A93" s="32"/>
      <c r="B93" s="15"/>
      <c r="C93" s="15"/>
      <c r="D93" s="15"/>
      <c r="E93" s="15"/>
      <c r="F93" s="1834"/>
      <c r="G93" s="1834"/>
      <c r="H93" s="1834"/>
      <c r="I93" s="1834"/>
      <c r="J93" s="1834"/>
      <c r="K93" s="1834"/>
      <c r="L93" s="1834"/>
      <c r="M93" s="1834"/>
      <c r="N93" s="1834"/>
      <c r="O93" s="1834"/>
      <c r="P93" s="1834"/>
      <c r="Q93" s="1834"/>
      <c r="R93" s="1834"/>
      <c r="S93" s="1834"/>
      <c r="T93" s="1834"/>
      <c r="U93" s="1834"/>
      <c r="V93" s="1834"/>
      <c r="W93" s="1834"/>
      <c r="X93" s="1834"/>
      <c r="Y93" s="1834"/>
      <c r="Z93" s="1834"/>
      <c r="AA93" s="1834"/>
    </row>
    <row r="94" spans="1:27" ht="14.1" customHeight="1">
      <c r="A94" s="2"/>
      <c r="B94" s="2"/>
      <c r="C94" s="2"/>
      <c r="D94" s="2"/>
      <c r="E94" s="2"/>
      <c r="F94" s="2"/>
      <c r="G94" s="2"/>
      <c r="H94" s="2"/>
      <c r="I94" s="47"/>
      <c r="J94" s="47"/>
      <c r="K94" s="47"/>
      <c r="L94" s="47"/>
      <c r="M94" s="47"/>
      <c r="N94" s="47"/>
      <c r="O94" s="47"/>
      <c r="P94" s="47"/>
      <c r="Q94" s="47"/>
      <c r="R94" s="47"/>
      <c r="S94" s="47"/>
      <c r="T94" s="47"/>
      <c r="U94" s="47"/>
      <c r="V94" s="47"/>
      <c r="W94" s="47"/>
      <c r="X94" s="47"/>
      <c r="Y94" s="47"/>
      <c r="Z94" s="47"/>
      <c r="AA94" s="47"/>
    </row>
    <row r="95" spans="1:27" ht="14.1" customHeight="1"/>
    <row r="96" spans="1:27" ht="14.1" customHeight="1">
      <c r="A96" s="928" t="s">
        <v>2686</v>
      </c>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row>
    <row r="97" spans="1:27" ht="15.75" customHeight="1">
      <c r="B97" s="1" t="s">
        <v>526</v>
      </c>
    </row>
    <row r="98" spans="1:27" ht="15.75" customHeight="1">
      <c r="A98" s="1572"/>
      <c r="B98" s="1572"/>
      <c r="C98" s="1572"/>
      <c r="D98" s="1572"/>
      <c r="E98" s="1572"/>
      <c r="F98" s="1572"/>
      <c r="G98" s="1572"/>
      <c r="H98" s="1572"/>
      <c r="I98" s="1572"/>
      <c r="J98" s="1572"/>
      <c r="K98" s="1572"/>
      <c r="L98" s="1572"/>
      <c r="M98" s="1572"/>
      <c r="N98" s="1572"/>
      <c r="O98" s="1572"/>
      <c r="P98" s="1572"/>
      <c r="Q98" s="1572"/>
      <c r="R98" s="1572"/>
      <c r="S98" s="1572"/>
      <c r="T98" s="1572"/>
      <c r="U98" s="1572"/>
      <c r="V98" s="1572"/>
      <c r="W98" s="1572"/>
      <c r="X98" s="1572"/>
      <c r="Y98" s="1572"/>
      <c r="Z98" s="1572"/>
      <c r="AA98" s="1572"/>
    </row>
    <row r="99" spans="1:27" ht="15.75" customHeight="1">
      <c r="A99" s="1572"/>
      <c r="B99" s="1572"/>
      <c r="C99" s="1572"/>
      <c r="D99" s="1572"/>
      <c r="E99" s="1572"/>
      <c r="F99" s="1572"/>
      <c r="G99" s="1572"/>
      <c r="H99" s="1572"/>
      <c r="I99" s="1572"/>
      <c r="J99" s="1572"/>
      <c r="K99" s="1572"/>
      <c r="L99" s="1572"/>
      <c r="M99" s="1572"/>
      <c r="N99" s="1572"/>
      <c r="O99" s="1572"/>
      <c r="P99" s="1572"/>
      <c r="Q99" s="1572"/>
      <c r="R99" s="1572"/>
      <c r="S99" s="1572"/>
      <c r="T99" s="1572"/>
      <c r="U99" s="1572"/>
      <c r="V99" s="1572"/>
      <c r="W99" s="1572"/>
      <c r="X99" s="1572"/>
      <c r="Y99" s="1572"/>
      <c r="Z99" s="1572"/>
      <c r="AA99" s="1572"/>
    </row>
    <row r="100" spans="1:27" ht="15.75" customHeight="1">
      <c r="A100" s="1572"/>
      <c r="B100" s="1572"/>
      <c r="C100" s="1572"/>
      <c r="D100" s="1572"/>
      <c r="E100" s="1572"/>
      <c r="F100" s="1572"/>
      <c r="G100" s="1572"/>
      <c r="H100" s="1572"/>
      <c r="I100" s="1572"/>
      <c r="J100" s="1572"/>
      <c r="K100" s="1572"/>
      <c r="L100" s="1572"/>
      <c r="M100" s="1572"/>
      <c r="N100" s="1572"/>
      <c r="O100" s="1572"/>
      <c r="P100" s="1572"/>
      <c r="Q100" s="1572"/>
      <c r="R100" s="1572"/>
      <c r="S100" s="1572"/>
      <c r="T100" s="1572"/>
      <c r="U100" s="1572"/>
      <c r="V100" s="1572"/>
      <c r="W100" s="1572"/>
      <c r="X100" s="1572"/>
      <c r="Y100" s="1572"/>
      <c r="Z100" s="1572"/>
      <c r="AA100" s="1572"/>
    </row>
    <row r="101" spans="1:27" ht="15.75" customHeight="1">
      <c r="A101" s="1572"/>
      <c r="B101" s="1572"/>
      <c r="C101" s="1572"/>
      <c r="D101" s="1572"/>
      <c r="E101" s="1572"/>
      <c r="F101" s="1572"/>
      <c r="G101" s="1572"/>
      <c r="H101" s="1572"/>
      <c r="I101" s="1572"/>
      <c r="J101" s="1572"/>
      <c r="K101" s="1572"/>
      <c r="L101" s="1572"/>
      <c r="M101" s="1572"/>
      <c r="N101" s="1572"/>
      <c r="O101" s="1572"/>
      <c r="P101" s="1572"/>
      <c r="Q101" s="1572"/>
      <c r="R101" s="1572"/>
      <c r="S101" s="1572"/>
      <c r="T101" s="1572"/>
      <c r="U101" s="1572"/>
      <c r="V101" s="1572"/>
      <c r="W101" s="1572"/>
      <c r="X101" s="1572"/>
      <c r="Y101" s="1572"/>
      <c r="Z101" s="1572"/>
      <c r="AA101" s="1572"/>
    </row>
    <row r="102" spans="1:27" ht="15.75" customHeight="1">
      <c r="A102" s="1572"/>
      <c r="B102" s="1572"/>
      <c r="C102" s="1572"/>
      <c r="D102" s="1572"/>
      <c r="E102" s="1572"/>
      <c r="F102" s="1572"/>
      <c r="G102" s="1572"/>
      <c r="H102" s="1572"/>
      <c r="I102" s="1572"/>
      <c r="J102" s="1572"/>
      <c r="K102" s="1572"/>
      <c r="L102" s="1572"/>
      <c r="M102" s="1572"/>
      <c r="N102" s="1572"/>
      <c r="O102" s="1572"/>
      <c r="P102" s="1572"/>
      <c r="Q102" s="1572"/>
      <c r="R102" s="1572"/>
      <c r="S102" s="1572"/>
      <c r="T102" s="1572"/>
      <c r="U102" s="1572"/>
      <c r="V102" s="1572"/>
      <c r="W102" s="1572"/>
      <c r="X102" s="1572"/>
      <c r="Y102" s="1572"/>
      <c r="Z102" s="1572"/>
      <c r="AA102" s="1572"/>
    </row>
    <row r="103" spans="1:27" ht="15.75" customHeight="1">
      <c r="A103" s="1572"/>
      <c r="B103" s="1572"/>
      <c r="C103" s="1572"/>
      <c r="D103" s="1572"/>
      <c r="E103" s="1572"/>
      <c r="F103" s="1572"/>
      <c r="G103" s="1572"/>
      <c r="H103" s="1572"/>
      <c r="I103" s="1572"/>
      <c r="J103" s="1572"/>
      <c r="K103" s="1572"/>
      <c r="L103" s="1572"/>
      <c r="M103" s="1572"/>
      <c r="N103" s="1572"/>
      <c r="O103" s="1572"/>
      <c r="P103" s="1572"/>
      <c r="Q103" s="1572"/>
      <c r="R103" s="1572"/>
      <c r="S103" s="1572"/>
      <c r="T103" s="1572"/>
      <c r="U103" s="1572"/>
      <c r="V103" s="1572"/>
      <c r="W103" s="1572"/>
      <c r="X103" s="1572"/>
      <c r="Y103" s="1572"/>
      <c r="Z103" s="1572"/>
      <c r="AA103" s="1572"/>
    </row>
    <row r="104" spans="1:27" ht="15.75" customHeight="1">
      <c r="A104" s="1572"/>
      <c r="B104" s="1572"/>
      <c r="C104" s="1572"/>
      <c r="D104" s="1572"/>
      <c r="E104" s="1572"/>
      <c r="F104" s="1572"/>
      <c r="G104" s="1572"/>
      <c r="H104" s="1572"/>
      <c r="I104" s="1572"/>
      <c r="J104" s="1572"/>
      <c r="K104" s="1572"/>
      <c r="L104" s="1572"/>
      <c r="M104" s="1572"/>
      <c r="N104" s="1572"/>
      <c r="O104" s="1572"/>
      <c r="P104" s="1572"/>
      <c r="Q104" s="1572"/>
      <c r="R104" s="1572"/>
      <c r="S104" s="1572"/>
      <c r="T104" s="1572"/>
      <c r="U104" s="1572"/>
      <c r="V104" s="1572"/>
      <c r="W104" s="1572"/>
      <c r="X104" s="1572"/>
      <c r="Y104" s="1572"/>
      <c r="Z104" s="1572"/>
      <c r="AA104" s="1572"/>
    </row>
    <row r="105" spans="1:27" ht="15.75" customHeight="1">
      <c r="A105" s="1572"/>
      <c r="B105" s="1572"/>
      <c r="C105" s="1572"/>
      <c r="D105" s="1572"/>
      <c r="E105" s="1572"/>
      <c r="F105" s="1572"/>
      <c r="G105" s="1572"/>
      <c r="H105" s="1572"/>
      <c r="I105" s="1572"/>
      <c r="J105" s="1572"/>
      <c r="K105" s="1572"/>
      <c r="L105" s="1572"/>
      <c r="M105" s="1572"/>
      <c r="N105" s="1572"/>
      <c r="O105" s="1572"/>
      <c r="P105" s="1572"/>
      <c r="Q105" s="1572"/>
      <c r="R105" s="1572"/>
      <c r="S105" s="1572"/>
      <c r="T105" s="1572"/>
      <c r="U105" s="1572"/>
      <c r="V105" s="1572"/>
      <c r="W105" s="1572"/>
      <c r="X105" s="1572"/>
      <c r="Y105" s="1572"/>
      <c r="Z105" s="1572"/>
      <c r="AA105" s="1572"/>
    </row>
    <row r="106" spans="1:27" ht="15.75" customHeight="1">
      <c r="A106" s="1572"/>
      <c r="B106" s="1572"/>
      <c r="C106" s="1572"/>
      <c r="D106" s="1572"/>
      <c r="E106" s="1572"/>
      <c r="F106" s="1572"/>
      <c r="G106" s="1572"/>
      <c r="H106" s="1572"/>
      <c r="I106" s="1572"/>
      <c r="J106" s="1572"/>
      <c r="K106" s="1572"/>
      <c r="L106" s="1572"/>
      <c r="M106" s="1572"/>
      <c r="N106" s="1572"/>
      <c r="O106" s="1572"/>
      <c r="P106" s="1572"/>
      <c r="Q106" s="1572"/>
      <c r="R106" s="1572"/>
      <c r="S106" s="1572"/>
      <c r="T106" s="1572"/>
      <c r="U106" s="1572"/>
      <c r="V106" s="1572"/>
      <c r="W106" s="1572"/>
      <c r="X106" s="1572"/>
      <c r="Y106" s="1572"/>
      <c r="Z106" s="1572"/>
      <c r="AA106" s="1572"/>
    </row>
    <row r="107" spans="1:27" ht="15.75" customHeight="1">
      <c r="A107" s="1572"/>
      <c r="B107" s="1572"/>
      <c r="C107" s="1572"/>
      <c r="D107" s="1572"/>
      <c r="E107" s="1572"/>
      <c r="F107" s="1572"/>
      <c r="G107" s="1572"/>
      <c r="H107" s="1572"/>
      <c r="I107" s="1572"/>
      <c r="J107" s="1572"/>
      <c r="K107" s="1572"/>
      <c r="L107" s="1572"/>
      <c r="M107" s="1572"/>
      <c r="N107" s="1572"/>
      <c r="O107" s="1572"/>
      <c r="P107" s="1572"/>
      <c r="Q107" s="1572"/>
      <c r="R107" s="1572"/>
      <c r="S107" s="1572"/>
      <c r="T107" s="1572"/>
      <c r="U107" s="1572"/>
      <c r="V107" s="1572"/>
      <c r="W107" s="1572"/>
      <c r="X107" s="1572"/>
      <c r="Y107" s="1572"/>
      <c r="Z107" s="1572"/>
      <c r="AA107" s="1572"/>
    </row>
    <row r="108" spans="1:27" ht="15.75" customHeight="1">
      <c r="A108" s="1572"/>
      <c r="B108" s="1572"/>
      <c r="C108" s="1572"/>
      <c r="D108" s="1572"/>
      <c r="E108" s="1572"/>
      <c r="F108" s="1572"/>
      <c r="G108" s="1572"/>
      <c r="H108" s="1572"/>
      <c r="I108" s="1572"/>
      <c r="J108" s="1572"/>
      <c r="K108" s="1572"/>
      <c r="L108" s="1572"/>
      <c r="M108" s="1572"/>
      <c r="N108" s="1572"/>
      <c r="O108" s="1572"/>
      <c r="P108" s="1572"/>
      <c r="Q108" s="1572"/>
      <c r="R108" s="1572"/>
      <c r="S108" s="1572"/>
      <c r="T108" s="1572"/>
      <c r="U108" s="1572"/>
      <c r="V108" s="1572"/>
      <c r="W108" s="1572"/>
      <c r="X108" s="1572"/>
      <c r="Y108" s="1572"/>
      <c r="Z108" s="1572"/>
      <c r="AA108" s="1572"/>
    </row>
    <row r="109" spans="1:27" ht="15.75" customHeight="1">
      <c r="A109" s="1572"/>
      <c r="B109" s="1572"/>
      <c r="C109" s="1572"/>
      <c r="D109" s="1572"/>
      <c r="E109" s="1572"/>
      <c r="F109" s="1572"/>
      <c r="G109" s="1572"/>
      <c r="H109" s="1572"/>
      <c r="I109" s="1572"/>
      <c r="J109" s="1572"/>
      <c r="K109" s="1572"/>
      <c r="L109" s="1572"/>
      <c r="M109" s="1572"/>
      <c r="N109" s="1572"/>
      <c r="O109" s="1572"/>
      <c r="P109" s="1572"/>
      <c r="Q109" s="1572"/>
      <c r="R109" s="1572"/>
      <c r="S109" s="1572"/>
      <c r="T109" s="1572"/>
      <c r="U109" s="1572"/>
      <c r="V109" s="1572"/>
      <c r="W109" s="1572"/>
      <c r="X109" s="1572"/>
      <c r="Y109" s="1572"/>
      <c r="Z109" s="1572"/>
      <c r="AA109" s="1572"/>
    </row>
    <row r="110" spans="1:27" ht="15.75" customHeight="1">
      <c r="A110" s="1572"/>
      <c r="B110" s="1572"/>
      <c r="C110" s="1572"/>
      <c r="D110" s="1572"/>
      <c r="E110" s="1572"/>
      <c r="F110" s="1572"/>
      <c r="G110" s="1572"/>
      <c r="H110" s="1572"/>
      <c r="I110" s="1572"/>
      <c r="J110" s="1572"/>
      <c r="K110" s="1572"/>
      <c r="L110" s="1572"/>
      <c r="M110" s="1572"/>
      <c r="N110" s="1572"/>
      <c r="O110" s="1572"/>
      <c r="P110" s="1572"/>
      <c r="Q110" s="1572"/>
      <c r="R110" s="1572"/>
      <c r="S110" s="1572"/>
      <c r="T110" s="1572"/>
      <c r="U110" s="1572"/>
      <c r="V110" s="1572"/>
      <c r="W110" s="1572"/>
      <c r="X110" s="1572"/>
      <c r="Y110" s="1572"/>
      <c r="Z110" s="1572"/>
      <c r="AA110" s="1572"/>
    </row>
    <row r="111" spans="1:27" ht="15.75" customHeight="1">
      <c r="A111" s="1572"/>
      <c r="B111" s="1572"/>
      <c r="C111" s="1572"/>
      <c r="D111" s="1572"/>
      <c r="E111" s="1572"/>
      <c r="F111" s="1572"/>
      <c r="G111" s="1572"/>
      <c r="H111" s="1572"/>
      <c r="I111" s="1572"/>
      <c r="J111" s="1572"/>
      <c r="K111" s="1572"/>
      <c r="L111" s="1572"/>
      <c r="M111" s="1572"/>
      <c r="N111" s="1572"/>
      <c r="O111" s="1572"/>
      <c r="P111" s="1572"/>
      <c r="Q111" s="1572"/>
      <c r="R111" s="1572"/>
      <c r="S111" s="1572"/>
      <c r="T111" s="1572"/>
      <c r="U111" s="1572"/>
      <c r="V111" s="1572"/>
      <c r="W111" s="1572"/>
      <c r="X111" s="1572"/>
      <c r="Y111" s="1572"/>
      <c r="Z111" s="1572"/>
      <c r="AA111" s="1572"/>
    </row>
    <row r="112" spans="1:27" ht="15.75" customHeight="1">
      <c r="A112" s="1572"/>
      <c r="B112" s="1572"/>
      <c r="C112" s="1572"/>
      <c r="D112" s="1572"/>
      <c r="E112" s="1572"/>
      <c r="F112" s="1572"/>
      <c r="G112" s="1572"/>
      <c r="H112" s="1572"/>
      <c r="I112" s="1572"/>
      <c r="J112" s="1572"/>
      <c r="K112" s="1572"/>
      <c r="L112" s="1572"/>
      <c r="M112" s="1572"/>
      <c r="N112" s="1572"/>
      <c r="O112" s="1572"/>
      <c r="P112" s="1572"/>
      <c r="Q112" s="1572"/>
      <c r="R112" s="1572"/>
      <c r="S112" s="1572"/>
      <c r="T112" s="1572"/>
      <c r="U112" s="1572"/>
      <c r="V112" s="1572"/>
      <c r="W112" s="1572"/>
      <c r="X112" s="1572"/>
      <c r="Y112" s="1572"/>
      <c r="Z112" s="1572"/>
      <c r="AA112" s="1572"/>
    </row>
    <row r="113" spans="1:27" ht="15.75" customHeight="1">
      <c r="A113" s="1572"/>
      <c r="B113" s="1572"/>
      <c r="C113" s="1572"/>
      <c r="D113" s="1572"/>
      <c r="E113" s="1572"/>
      <c r="F113" s="1572"/>
      <c r="G113" s="1572"/>
      <c r="H113" s="1572"/>
      <c r="I113" s="1572"/>
      <c r="J113" s="1572"/>
      <c r="K113" s="1572"/>
      <c r="L113" s="1572"/>
      <c r="M113" s="1572"/>
      <c r="N113" s="1572"/>
      <c r="O113" s="1572"/>
      <c r="P113" s="1572"/>
      <c r="Q113" s="1572"/>
      <c r="R113" s="1572"/>
      <c r="S113" s="1572"/>
      <c r="T113" s="1572"/>
      <c r="U113" s="1572"/>
      <c r="V113" s="1572"/>
      <c r="W113" s="1572"/>
      <c r="X113" s="1572"/>
      <c r="Y113" s="1572"/>
      <c r="Z113" s="1572"/>
      <c r="AA113" s="1572"/>
    </row>
    <row r="114" spans="1:27" ht="15.75" customHeight="1">
      <c r="A114" s="1572"/>
      <c r="B114" s="1572"/>
      <c r="C114" s="1572"/>
      <c r="D114" s="1572"/>
      <c r="E114" s="1572"/>
      <c r="F114" s="1572"/>
      <c r="G114" s="1572"/>
      <c r="H114" s="1572"/>
      <c r="I114" s="1572"/>
      <c r="J114" s="1572"/>
      <c r="K114" s="1572"/>
      <c r="L114" s="1572"/>
      <c r="M114" s="1572"/>
      <c r="N114" s="1572"/>
      <c r="O114" s="1572"/>
      <c r="P114" s="1572"/>
      <c r="Q114" s="1572"/>
      <c r="R114" s="1572"/>
      <c r="S114" s="1572"/>
      <c r="T114" s="1572"/>
      <c r="U114" s="1572"/>
      <c r="V114" s="1572"/>
      <c r="W114" s="1572"/>
      <c r="X114" s="1572"/>
      <c r="Y114" s="1572"/>
      <c r="Z114" s="1572"/>
      <c r="AA114" s="1572"/>
    </row>
    <row r="115" spans="1:27" ht="15.75" customHeight="1">
      <c r="A115" s="1572"/>
      <c r="B115" s="1572"/>
      <c r="C115" s="1572"/>
      <c r="D115" s="1572"/>
      <c r="E115" s="1572"/>
      <c r="F115" s="1572"/>
      <c r="G115" s="1572"/>
      <c r="H115" s="1572"/>
      <c r="I115" s="1572"/>
      <c r="J115" s="1572"/>
      <c r="K115" s="1572"/>
      <c r="L115" s="1572"/>
      <c r="M115" s="1572"/>
      <c r="N115" s="1572"/>
      <c r="O115" s="1572"/>
      <c r="P115" s="1572"/>
      <c r="Q115" s="1572"/>
      <c r="R115" s="1572"/>
      <c r="S115" s="1572"/>
      <c r="T115" s="1572"/>
      <c r="U115" s="1572"/>
      <c r="V115" s="1572"/>
      <c r="W115" s="1572"/>
      <c r="X115" s="1572"/>
      <c r="Y115" s="1572"/>
      <c r="Z115" s="1572"/>
      <c r="AA115" s="1572"/>
    </row>
    <row r="116" spans="1:27" ht="15.75" customHeight="1">
      <c r="A116" s="1572"/>
      <c r="B116" s="1572"/>
      <c r="C116" s="1572"/>
      <c r="D116" s="1572"/>
      <c r="E116" s="1572"/>
      <c r="F116" s="1572"/>
      <c r="G116" s="1572"/>
      <c r="H116" s="1572"/>
      <c r="I116" s="1572"/>
      <c r="J116" s="1572"/>
      <c r="K116" s="1572"/>
      <c r="L116" s="1572"/>
      <c r="M116" s="1572"/>
      <c r="N116" s="1572"/>
      <c r="O116" s="1572"/>
      <c r="P116" s="1572"/>
      <c r="Q116" s="1572"/>
      <c r="R116" s="1572"/>
      <c r="S116" s="1572"/>
      <c r="T116" s="1572"/>
      <c r="U116" s="1572"/>
      <c r="V116" s="1572"/>
      <c r="W116" s="1572"/>
      <c r="X116" s="1572"/>
      <c r="Y116" s="1572"/>
      <c r="Z116" s="1572"/>
      <c r="AA116" s="1572"/>
    </row>
    <row r="117" spans="1:27" ht="15.75" customHeight="1">
      <c r="A117" s="1572"/>
      <c r="B117" s="1572"/>
      <c r="C117" s="1572"/>
      <c r="D117" s="1572"/>
      <c r="E117" s="1572"/>
      <c r="F117" s="1572"/>
      <c r="G117" s="1572"/>
      <c r="H117" s="1572"/>
      <c r="I117" s="1572"/>
      <c r="J117" s="1572"/>
      <c r="K117" s="1572"/>
      <c r="L117" s="1572"/>
      <c r="M117" s="1572"/>
      <c r="N117" s="1572"/>
      <c r="O117" s="1572"/>
      <c r="P117" s="1572"/>
      <c r="Q117" s="1572"/>
      <c r="R117" s="1572"/>
      <c r="S117" s="1572"/>
      <c r="T117" s="1572"/>
      <c r="U117" s="1572"/>
      <c r="V117" s="1572"/>
      <c r="W117" s="1572"/>
      <c r="X117" s="1572"/>
      <c r="Y117" s="1572"/>
      <c r="Z117" s="1572"/>
      <c r="AA117" s="1572"/>
    </row>
    <row r="118" spans="1:27" ht="15.75" customHeight="1">
      <c r="A118" s="1572"/>
      <c r="B118" s="1572"/>
      <c r="C118" s="1572"/>
      <c r="D118" s="1572"/>
      <c r="E118" s="1572"/>
      <c r="F118" s="1572"/>
      <c r="G118" s="1572"/>
      <c r="H118" s="1572"/>
      <c r="I118" s="1572"/>
      <c r="J118" s="1572"/>
      <c r="K118" s="1572"/>
      <c r="L118" s="1572"/>
      <c r="M118" s="1572"/>
      <c r="N118" s="1572"/>
      <c r="O118" s="1572"/>
      <c r="P118" s="1572"/>
      <c r="Q118" s="1572"/>
      <c r="R118" s="1572"/>
      <c r="S118" s="1572"/>
      <c r="T118" s="1572"/>
      <c r="U118" s="1572"/>
      <c r="V118" s="1572"/>
      <c r="W118" s="1572"/>
      <c r="X118" s="1572"/>
      <c r="Y118" s="1572"/>
      <c r="Z118" s="1572"/>
      <c r="AA118" s="1572"/>
    </row>
    <row r="119" spans="1:27" ht="15.75" customHeight="1">
      <c r="A119" s="1572"/>
      <c r="B119" s="1572"/>
      <c r="C119" s="1572"/>
      <c r="D119" s="1572"/>
      <c r="E119" s="1572"/>
      <c r="F119" s="1572"/>
      <c r="G119" s="1572"/>
      <c r="H119" s="1572"/>
      <c r="I119" s="1572"/>
      <c r="J119" s="1572"/>
      <c r="K119" s="1572"/>
      <c r="L119" s="1572"/>
      <c r="M119" s="1572"/>
      <c r="N119" s="1572"/>
      <c r="O119" s="1572"/>
      <c r="P119" s="1572"/>
      <c r="Q119" s="1572"/>
      <c r="R119" s="1572"/>
      <c r="S119" s="1572"/>
      <c r="T119" s="1572"/>
      <c r="U119" s="1572"/>
      <c r="V119" s="1572"/>
      <c r="W119" s="1572"/>
      <c r="X119" s="1572"/>
      <c r="Y119" s="1572"/>
      <c r="Z119" s="1572"/>
      <c r="AA119" s="1572"/>
    </row>
    <row r="120" spans="1:27" ht="15.75" customHeight="1">
      <c r="A120" s="1573"/>
      <c r="B120" s="1573"/>
      <c r="C120" s="1573"/>
      <c r="D120" s="1573"/>
      <c r="E120" s="1573"/>
      <c r="F120" s="1573"/>
      <c r="G120" s="1573"/>
      <c r="H120" s="1573"/>
      <c r="I120" s="1573"/>
      <c r="J120" s="1573"/>
      <c r="K120" s="1573"/>
      <c r="L120" s="1573"/>
      <c r="M120" s="1573"/>
      <c r="N120" s="1573"/>
      <c r="O120" s="1573"/>
      <c r="P120" s="1573"/>
      <c r="Q120" s="1573"/>
      <c r="R120" s="1573"/>
      <c r="S120" s="1573"/>
      <c r="T120" s="1573"/>
      <c r="U120" s="1573"/>
      <c r="V120" s="1573"/>
      <c r="W120" s="1573"/>
      <c r="X120" s="1573"/>
      <c r="Y120" s="1573"/>
      <c r="Z120" s="1573"/>
      <c r="AA120" s="1573"/>
    </row>
    <row r="121" spans="1:27" ht="15.75" customHeight="1">
      <c r="A121" s="870"/>
      <c r="B121" s="870" t="s">
        <v>525</v>
      </c>
      <c r="C121" s="870"/>
      <c r="D121" s="870"/>
      <c r="E121" s="870"/>
      <c r="F121" s="870"/>
      <c r="G121" s="870"/>
      <c r="H121" s="870"/>
      <c r="I121" s="870"/>
      <c r="J121" s="870"/>
      <c r="K121" s="870"/>
      <c r="L121" s="870"/>
      <c r="M121" s="870"/>
      <c r="N121" s="870"/>
      <c r="O121" s="870"/>
      <c r="P121" s="870"/>
      <c r="Q121" s="870"/>
      <c r="R121" s="870"/>
      <c r="S121" s="870"/>
      <c r="T121" s="870"/>
      <c r="U121" s="870"/>
      <c r="V121" s="870"/>
      <c r="W121" s="870"/>
      <c r="X121" s="870"/>
      <c r="Y121" s="870"/>
      <c r="Z121" s="870"/>
      <c r="AA121" s="870"/>
    </row>
    <row r="122" spans="1:27" ht="15.75" customHeight="1">
      <c r="A122" s="1572"/>
      <c r="B122" s="1572"/>
      <c r="C122" s="1572"/>
      <c r="D122" s="1572"/>
      <c r="E122" s="1572"/>
      <c r="F122" s="1572"/>
      <c r="G122" s="1572"/>
      <c r="H122" s="1572"/>
      <c r="I122" s="1572"/>
      <c r="J122" s="1572"/>
      <c r="K122" s="1572"/>
      <c r="L122" s="1572"/>
      <c r="M122" s="1572"/>
      <c r="N122" s="1572"/>
      <c r="O122" s="1572"/>
      <c r="P122" s="1572"/>
      <c r="Q122" s="1572"/>
      <c r="R122" s="1572"/>
      <c r="S122" s="1572"/>
      <c r="T122" s="1572"/>
      <c r="U122" s="1572"/>
      <c r="V122" s="1572"/>
      <c r="W122" s="1572"/>
      <c r="X122" s="1572"/>
      <c r="Y122" s="1572"/>
      <c r="Z122" s="1572"/>
      <c r="AA122" s="1572"/>
    </row>
    <row r="123" spans="1:27" ht="15.75" customHeight="1">
      <c r="A123" s="1572"/>
      <c r="B123" s="1572"/>
      <c r="C123" s="1572"/>
      <c r="D123" s="1572"/>
      <c r="E123" s="1572"/>
      <c r="F123" s="1572"/>
      <c r="G123" s="1572"/>
      <c r="H123" s="1572"/>
      <c r="I123" s="1572"/>
      <c r="J123" s="1572"/>
      <c r="K123" s="1572"/>
      <c r="L123" s="1572"/>
      <c r="M123" s="1572"/>
      <c r="N123" s="1572"/>
      <c r="O123" s="1572"/>
      <c r="P123" s="1572"/>
      <c r="Q123" s="1572"/>
      <c r="R123" s="1572"/>
      <c r="S123" s="1572"/>
      <c r="T123" s="1572"/>
      <c r="U123" s="1572"/>
      <c r="V123" s="1572"/>
      <c r="W123" s="1572"/>
      <c r="X123" s="1572"/>
      <c r="Y123" s="1572"/>
      <c r="Z123" s="1572"/>
      <c r="AA123" s="1572"/>
    </row>
    <row r="124" spans="1:27" ht="15.75" customHeight="1">
      <c r="A124" s="1572"/>
      <c r="B124" s="1572"/>
      <c r="C124" s="1572"/>
      <c r="D124" s="1572"/>
      <c r="E124" s="1572"/>
      <c r="F124" s="1572"/>
      <c r="G124" s="1572"/>
      <c r="H124" s="1572"/>
      <c r="I124" s="1572"/>
      <c r="J124" s="1572"/>
      <c r="K124" s="1572"/>
      <c r="L124" s="1572"/>
      <c r="M124" s="1572"/>
      <c r="N124" s="1572"/>
      <c r="O124" s="1572"/>
      <c r="P124" s="1572"/>
      <c r="Q124" s="1572"/>
      <c r="R124" s="1572"/>
      <c r="S124" s="1572"/>
      <c r="T124" s="1572"/>
      <c r="U124" s="1572"/>
      <c r="V124" s="1572"/>
      <c r="W124" s="1572"/>
      <c r="X124" s="1572"/>
      <c r="Y124" s="1572"/>
      <c r="Z124" s="1572"/>
      <c r="AA124" s="1572"/>
    </row>
    <row r="125" spans="1:27" ht="15.75" customHeight="1">
      <c r="A125" s="1572"/>
      <c r="B125" s="1572"/>
      <c r="C125" s="1572"/>
      <c r="D125" s="1572"/>
      <c r="E125" s="1572"/>
      <c r="F125" s="1572"/>
      <c r="G125" s="1572"/>
      <c r="H125" s="1572"/>
      <c r="I125" s="1572"/>
      <c r="J125" s="1572"/>
      <c r="K125" s="1572"/>
      <c r="L125" s="1572"/>
      <c r="M125" s="1572"/>
      <c r="N125" s="1572"/>
      <c r="O125" s="1572"/>
      <c r="P125" s="1572"/>
      <c r="Q125" s="1572"/>
      <c r="R125" s="1572"/>
      <c r="S125" s="1572"/>
      <c r="T125" s="1572"/>
      <c r="U125" s="1572"/>
      <c r="V125" s="1572"/>
      <c r="W125" s="1572"/>
      <c r="X125" s="1572"/>
      <c r="Y125" s="1572"/>
      <c r="Z125" s="1572"/>
      <c r="AA125" s="1572"/>
    </row>
    <row r="126" spans="1:27" ht="15.75" customHeight="1">
      <c r="A126" s="1572"/>
      <c r="B126" s="1572"/>
      <c r="C126" s="1572"/>
      <c r="D126" s="1572"/>
      <c r="E126" s="1572"/>
      <c r="F126" s="1572"/>
      <c r="G126" s="1572"/>
      <c r="H126" s="1572"/>
      <c r="I126" s="1572"/>
      <c r="J126" s="1572"/>
      <c r="K126" s="1572"/>
      <c r="L126" s="1572"/>
      <c r="M126" s="1572"/>
      <c r="N126" s="1572"/>
      <c r="O126" s="1572"/>
      <c r="P126" s="1572"/>
      <c r="Q126" s="1572"/>
      <c r="R126" s="1572"/>
      <c r="S126" s="1572"/>
      <c r="T126" s="1572"/>
      <c r="U126" s="1572"/>
      <c r="V126" s="1572"/>
      <c r="W126" s="1572"/>
      <c r="X126" s="1572"/>
      <c r="Y126" s="1572"/>
      <c r="Z126" s="1572"/>
      <c r="AA126" s="1572"/>
    </row>
    <row r="127" spans="1:27" ht="15.75" customHeight="1">
      <c r="A127" s="1572"/>
      <c r="B127" s="1572"/>
      <c r="C127" s="1572"/>
      <c r="D127" s="1572"/>
      <c r="E127" s="1572"/>
      <c r="F127" s="1572"/>
      <c r="G127" s="1572"/>
      <c r="H127" s="1572"/>
      <c r="I127" s="1572"/>
      <c r="J127" s="1572"/>
      <c r="K127" s="1572"/>
      <c r="L127" s="1572"/>
      <c r="M127" s="1572"/>
      <c r="N127" s="1572"/>
      <c r="O127" s="1572"/>
      <c r="P127" s="1572"/>
      <c r="Q127" s="1572"/>
      <c r="R127" s="1572"/>
      <c r="S127" s="1572"/>
      <c r="T127" s="1572"/>
      <c r="U127" s="1572"/>
      <c r="V127" s="1572"/>
      <c r="W127" s="1572"/>
      <c r="X127" s="1572"/>
      <c r="Y127" s="1572"/>
      <c r="Z127" s="1572"/>
      <c r="AA127" s="1572"/>
    </row>
    <row r="128" spans="1:27" ht="15.75" customHeight="1">
      <c r="A128" s="1572"/>
      <c r="B128" s="1572"/>
      <c r="C128" s="1572"/>
      <c r="D128" s="1572"/>
      <c r="E128" s="1572"/>
      <c r="F128" s="1572"/>
      <c r="G128" s="1572"/>
      <c r="H128" s="1572"/>
      <c r="I128" s="1572"/>
      <c r="J128" s="1572"/>
      <c r="K128" s="1572"/>
      <c r="L128" s="1572"/>
      <c r="M128" s="1572"/>
      <c r="N128" s="1572"/>
      <c r="O128" s="1572"/>
      <c r="P128" s="1572"/>
      <c r="Q128" s="1572"/>
      <c r="R128" s="1572"/>
      <c r="S128" s="1572"/>
      <c r="T128" s="1572"/>
      <c r="U128" s="1572"/>
      <c r="V128" s="1572"/>
      <c r="W128" s="1572"/>
      <c r="X128" s="1572"/>
      <c r="Y128" s="1572"/>
      <c r="Z128" s="1572"/>
      <c r="AA128" s="1572"/>
    </row>
    <row r="129" spans="1:27" ht="15.75" customHeight="1">
      <c r="A129" s="1572"/>
      <c r="B129" s="1572"/>
      <c r="C129" s="1572"/>
      <c r="D129" s="1572"/>
      <c r="E129" s="1572"/>
      <c r="F129" s="1572"/>
      <c r="G129" s="1572"/>
      <c r="H129" s="1572"/>
      <c r="I129" s="1572"/>
      <c r="J129" s="1572"/>
      <c r="K129" s="1572"/>
      <c r="L129" s="1572"/>
      <c r="M129" s="1572"/>
      <c r="N129" s="1572"/>
      <c r="O129" s="1572"/>
      <c r="P129" s="1572"/>
      <c r="Q129" s="1572"/>
      <c r="R129" s="1572"/>
      <c r="S129" s="1572"/>
      <c r="T129" s="1572"/>
      <c r="U129" s="1572"/>
      <c r="V129" s="1572"/>
      <c r="W129" s="1572"/>
      <c r="X129" s="1572"/>
      <c r="Y129" s="1572"/>
      <c r="Z129" s="1572"/>
      <c r="AA129" s="1572"/>
    </row>
    <row r="130" spans="1:27" ht="15.75" customHeight="1">
      <c r="A130" s="1572"/>
      <c r="B130" s="1572"/>
      <c r="C130" s="1572"/>
      <c r="D130" s="1572"/>
      <c r="E130" s="1572"/>
      <c r="F130" s="1572"/>
      <c r="G130" s="1572"/>
      <c r="H130" s="1572"/>
      <c r="I130" s="1572"/>
      <c r="J130" s="1572"/>
      <c r="K130" s="1572"/>
      <c r="L130" s="1572"/>
      <c r="M130" s="1572"/>
      <c r="N130" s="1572"/>
      <c r="O130" s="1572"/>
      <c r="P130" s="1572"/>
      <c r="Q130" s="1572"/>
      <c r="R130" s="1572"/>
      <c r="S130" s="1572"/>
      <c r="T130" s="1572"/>
      <c r="U130" s="1572"/>
      <c r="V130" s="1572"/>
      <c r="W130" s="1572"/>
      <c r="X130" s="1572"/>
      <c r="Y130" s="1572"/>
      <c r="Z130" s="1572"/>
      <c r="AA130" s="1572"/>
    </row>
    <row r="131" spans="1:27" ht="15.75" customHeight="1">
      <c r="A131" s="1572"/>
      <c r="B131" s="1572"/>
      <c r="C131" s="1572"/>
      <c r="D131" s="1572"/>
      <c r="E131" s="1572"/>
      <c r="F131" s="1572"/>
      <c r="G131" s="1572"/>
      <c r="H131" s="1572"/>
      <c r="I131" s="1572"/>
      <c r="J131" s="1572"/>
      <c r="K131" s="1572"/>
      <c r="L131" s="1572"/>
      <c r="M131" s="1572"/>
      <c r="N131" s="1572"/>
      <c r="O131" s="1572"/>
      <c r="P131" s="1572"/>
      <c r="Q131" s="1572"/>
      <c r="R131" s="1572"/>
      <c r="S131" s="1572"/>
      <c r="T131" s="1572"/>
      <c r="U131" s="1572"/>
      <c r="V131" s="1572"/>
      <c r="W131" s="1572"/>
      <c r="X131" s="1572"/>
      <c r="Y131" s="1572"/>
      <c r="Z131" s="1572"/>
      <c r="AA131" s="1572"/>
    </row>
    <row r="132" spans="1:27" ht="15.75" customHeight="1">
      <c r="A132" s="1572"/>
      <c r="B132" s="1572"/>
      <c r="C132" s="1572"/>
      <c r="D132" s="1572"/>
      <c r="E132" s="1572"/>
      <c r="F132" s="1572"/>
      <c r="G132" s="1572"/>
      <c r="H132" s="1572"/>
      <c r="I132" s="1572"/>
      <c r="J132" s="1572"/>
      <c r="K132" s="1572"/>
      <c r="L132" s="1572"/>
      <c r="M132" s="1572"/>
      <c r="N132" s="1572"/>
      <c r="O132" s="1572"/>
      <c r="P132" s="1572"/>
      <c r="Q132" s="1572"/>
      <c r="R132" s="1572"/>
      <c r="S132" s="1572"/>
      <c r="T132" s="1572"/>
      <c r="U132" s="1572"/>
      <c r="V132" s="1572"/>
      <c r="W132" s="1572"/>
      <c r="X132" s="1572"/>
      <c r="Y132" s="1572"/>
      <c r="Z132" s="1572"/>
      <c r="AA132" s="1572"/>
    </row>
    <row r="133" spans="1:27" ht="15.75" customHeight="1">
      <c r="A133" s="1572"/>
      <c r="B133" s="1572"/>
      <c r="C133" s="1572"/>
      <c r="D133" s="1572"/>
      <c r="E133" s="1572"/>
      <c r="F133" s="1572"/>
      <c r="G133" s="1572"/>
      <c r="H133" s="1572"/>
      <c r="I133" s="1572"/>
      <c r="J133" s="1572"/>
      <c r="K133" s="1572"/>
      <c r="L133" s="1572"/>
      <c r="M133" s="1572"/>
      <c r="N133" s="1572"/>
      <c r="O133" s="1572"/>
      <c r="P133" s="1572"/>
      <c r="Q133" s="1572"/>
      <c r="R133" s="1572"/>
      <c r="S133" s="1572"/>
      <c r="T133" s="1572"/>
      <c r="U133" s="1572"/>
      <c r="V133" s="1572"/>
      <c r="W133" s="1572"/>
      <c r="X133" s="1572"/>
      <c r="Y133" s="1572"/>
      <c r="Z133" s="1572"/>
      <c r="AA133" s="1572"/>
    </row>
    <row r="134" spans="1:27" ht="15.75" customHeight="1">
      <c r="A134" s="1572"/>
      <c r="B134" s="1572"/>
      <c r="C134" s="1572"/>
      <c r="D134" s="1572"/>
      <c r="E134" s="1572"/>
      <c r="F134" s="1572"/>
      <c r="G134" s="1572"/>
      <c r="H134" s="1572"/>
      <c r="I134" s="1572"/>
      <c r="J134" s="1572"/>
      <c r="K134" s="1572"/>
      <c r="L134" s="1572"/>
      <c r="M134" s="1572"/>
      <c r="N134" s="1572"/>
      <c r="O134" s="1572"/>
      <c r="P134" s="1572"/>
      <c r="Q134" s="1572"/>
      <c r="R134" s="1572"/>
      <c r="S134" s="1572"/>
      <c r="T134" s="1572"/>
      <c r="U134" s="1572"/>
      <c r="V134" s="1572"/>
      <c r="W134" s="1572"/>
      <c r="X134" s="1572"/>
      <c r="Y134" s="1572"/>
      <c r="Z134" s="1572"/>
      <c r="AA134" s="1572"/>
    </row>
    <row r="135" spans="1:27" ht="15.75" customHeight="1">
      <c r="A135" s="1572"/>
      <c r="B135" s="1572"/>
      <c r="C135" s="1572"/>
      <c r="D135" s="1572"/>
      <c r="E135" s="1572"/>
      <c r="F135" s="1572"/>
      <c r="G135" s="1572"/>
      <c r="H135" s="1572"/>
      <c r="I135" s="1572"/>
      <c r="J135" s="1572"/>
      <c r="K135" s="1572"/>
      <c r="L135" s="1572"/>
      <c r="M135" s="1572"/>
      <c r="N135" s="1572"/>
      <c r="O135" s="1572"/>
      <c r="P135" s="1572"/>
      <c r="Q135" s="1572"/>
      <c r="R135" s="1572"/>
      <c r="S135" s="1572"/>
      <c r="T135" s="1572"/>
      <c r="U135" s="1572"/>
      <c r="V135" s="1572"/>
      <c r="W135" s="1572"/>
      <c r="X135" s="1572"/>
      <c r="Y135" s="1572"/>
      <c r="Z135" s="1572"/>
      <c r="AA135" s="1572"/>
    </row>
    <row r="136" spans="1:27" ht="15.75" customHeight="1">
      <c r="A136" s="1572"/>
      <c r="B136" s="1572"/>
      <c r="C136" s="1572"/>
      <c r="D136" s="1572"/>
      <c r="E136" s="1572"/>
      <c r="F136" s="1572"/>
      <c r="G136" s="1572"/>
      <c r="H136" s="1572"/>
      <c r="I136" s="1572"/>
      <c r="J136" s="1572"/>
      <c r="K136" s="1572"/>
      <c r="L136" s="1572"/>
      <c r="M136" s="1572"/>
      <c r="N136" s="1572"/>
      <c r="O136" s="1572"/>
      <c r="P136" s="1572"/>
      <c r="Q136" s="1572"/>
      <c r="R136" s="1572"/>
      <c r="S136" s="1572"/>
      <c r="T136" s="1572"/>
      <c r="U136" s="1572"/>
      <c r="V136" s="1572"/>
      <c r="W136" s="1572"/>
      <c r="X136" s="1572"/>
      <c r="Y136" s="1572"/>
      <c r="Z136" s="1572"/>
      <c r="AA136" s="1572"/>
    </row>
    <row r="137" spans="1:27" ht="15.75" customHeight="1">
      <c r="A137" s="1572"/>
      <c r="B137" s="1572"/>
      <c r="C137" s="1572"/>
      <c r="D137" s="1572"/>
      <c r="E137" s="1572"/>
      <c r="F137" s="1572"/>
      <c r="G137" s="1572"/>
      <c r="H137" s="1572"/>
      <c r="I137" s="1572"/>
      <c r="J137" s="1572"/>
      <c r="K137" s="1572"/>
      <c r="L137" s="1572"/>
      <c r="M137" s="1572"/>
      <c r="N137" s="1572"/>
      <c r="O137" s="1572"/>
      <c r="P137" s="1572"/>
      <c r="Q137" s="1572"/>
      <c r="R137" s="1572"/>
      <c r="S137" s="1572"/>
      <c r="T137" s="1572"/>
      <c r="U137" s="1572"/>
      <c r="V137" s="1572"/>
      <c r="W137" s="1572"/>
      <c r="X137" s="1572"/>
      <c r="Y137" s="1572"/>
      <c r="Z137" s="1572"/>
      <c r="AA137" s="1572"/>
    </row>
    <row r="138" spans="1:27" ht="15.75" customHeight="1">
      <c r="A138" s="1572"/>
      <c r="B138" s="1572"/>
      <c r="C138" s="1572"/>
      <c r="D138" s="1572"/>
      <c r="E138" s="1572"/>
      <c r="F138" s="1572"/>
      <c r="G138" s="1572"/>
      <c r="H138" s="1572"/>
      <c r="I138" s="1572"/>
      <c r="J138" s="1572"/>
      <c r="K138" s="1572"/>
      <c r="L138" s="1572"/>
      <c r="M138" s="1572"/>
      <c r="N138" s="1572"/>
      <c r="O138" s="1572"/>
      <c r="P138" s="1572"/>
      <c r="Q138" s="1572"/>
      <c r="R138" s="1572"/>
      <c r="S138" s="1572"/>
      <c r="T138" s="1572"/>
      <c r="U138" s="1572"/>
      <c r="V138" s="1572"/>
      <c r="W138" s="1572"/>
      <c r="X138" s="1572"/>
      <c r="Y138" s="1572"/>
      <c r="Z138" s="1572"/>
      <c r="AA138" s="1572"/>
    </row>
    <row r="139" spans="1:27" ht="15.75" customHeight="1">
      <c r="A139" s="1572"/>
      <c r="B139" s="1572"/>
      <c r="C139" s="1572"/>
      <c r="D139" s="1572"/>
      <c r="E139" s="1572"/>
      <c r="F139" s="1572"/>
      <c r="G139" s="1572"/>
      <c r="H139" s="1572"/>
      <c r="I139" s="1572"/>
      <c r="J139" s="1572"/>
      <c r="K139" s="1572"/>
      <c r="L139" s="1572"/>
      <c r="M139" s="1572"/>
      <c r="N139" s="1572"/>
      <c r="O139" s="1572"/>
      <c r="P139" s="1572"/>
      <c r="Q139" s="1572"/>
      <c r="R139" s="1572"/>
      <c r="S139" s="1572"/>
      <c r="T139" s="1572"/>
      <c r="U139" s="1572"/>
      <c r="V139" s="1572"/>
      <c r="W139" s="1572"/>
      <c r="X139" s="1572"/>
      <c r="Y139" s="1572"/>
      <c r="Z139" s="1572"/>
      <c r="AA139" s="1572"/>
    </row>
    <row r="140" spans="1:27" ht="15.75" customHeight="1">
      <c r="A140" s="1572"/>
      <c r="B140" s="1572"/>
      <c r="C140" s="1572"/>
      <c r="D140" s="1572"/>
      <c r="E140" s="1572"/>
      <c r="F140" s="1572"/>
      <c r="G140" s="1572"/>
      <c r="H140" s="1572"/>
      <c r="I140" s="1572"/>
      <c r="J140" s="1572"/>
      <c r="K140" s="1572"/>
      <c r="L140" s="1572"/>
      <c r="M140" s="1572"/>
      <c r="N140" s="1572"/>
      <c r="O140" s="1572"/>
      <c r="P140" s="1572"/>
      <c r="Q140" s="1572"/>
      <c r="R140" s="1572"/>
      <c r="S140" s="1572"/>
      <c r="T140" s="1572"/>
      <c r="U140" s="1572"/>
      <c r="V140" s="1572"/>
      <c r="W140" s="1572"/>
      <c r="X140" s="1572"/>
      <c r="Y140" s="1572"/>
      <c r="Z140" s="1572"/>
      <c r="AA140" s="1572"/>
    </row>
    <row r="141" spans="1:27" ht="15.75" customHeight="1">
      <c r="A141" s="1572"/>
      <c r="B141" s="1572"/>
      <c r="C141" s="1572"/>
      <c r="D141" s="1572"/>
      <c r="E141" s="1572"/>
      <c r="F141" s="1572"/>
      <c r="G141" s="1572"/>
      <c r="H141" s="1572"/>
      <c r="I141" s="1572"/>
      <c r="J141" s="1572"/>
      <c r="K141" s="1572"/>
      <c r="L141" s="1572"/>
      <c r="M141" s="1572"/>
      <c r="N141" s="1572"/>
      <c r="O141" s="1572"/>
      <c r="P141" s="1572"/>
      <c r="Q141" s="1572"/>
      <c r="R141" s="1572"/>
      <c r="S141" s="1572"/>
      <c r="T141" s="1572"/>
      <c r="U141" s="1572"/>
      <c r="V141" s="1572"/>
      <c r="W141" s="1572"/>
      <c r="X141" s="1572"/>
      <c r="Y141" s="1572"/>
      <c r="Z141" s="1572"/>
      <c r="AA141" s="1572"/>
    </row>
    <row r="142" spans="1:27" ht="15.75" customHeight="1">
      <c r="A142" s="1572"/>
      <c r="B142" s="1572"/>
      <c r="C142" s="1572"/>
      <c r="D142" s="1572"/>
      <c r="E142" s="1572"/>
      <c r="F142" s="1572"/>
      <c r="G142" s="1572"/>
      <c r="H142" s="1572"/>
      <c r="I142" s="1572"/>
      <c r="J142" s="1572"/>
      <c r="K142" s="1572"/>
      <c r="L142" s="1572"/>
      <c r="M142" s="1572"/>
      <c r="N142" s="1572"/>
      <c r="O142" s="1572"/>
      <c r="P142" s="1572"/>
      <c r="Q142" s="1572"/>
      <c r="R142" s="1572"/>
      <c r="S142" s="1572"/>
      <c r="T142" s="1572"/>
      <c r="U142" s="1572"/>
      <c r="V142" s="1572"/>
      <c r="W142" s="1572"/>
      <c r="X142" s="1572"/>
      <c r="Y142" s="1572"/>
      <c r="Z142" s="1572"/>
      <c r="AA142" s="1572"/>
    </row>
    <row r="143" spans="1:27" ht="15.75" customHeight="1">
      <c r="A143" s="1572"/>
      <c r="B143" s="1572"/>
      <c r="C143" s="1572"/>
      <c r="D143" s="1572"/>
      <c r="E143" s="1572"/>
      <c r="F143" s="1572"/>
      <c r="G143" s="1572"/>
      <c r="H143" s="1572"/>
      <c r="I143" s="1572"/>
      <c r="J143" s="1572"/>
      <c r="K143" s="1572"/>
      <c r="L143" s="1572"/>
      <c r="M143" s="1572"/>
      <c r="N143" s="1572"/>
      <c r="O143" s="1572"/>
      <c r="P143" s="1572"/>
      <c r="Q143" s="1572"/>
      <c r="R143" s="1572"/>
      <c r="S143" s="1572"/>
      <c r="T143" s="1572"/>
      <c r="U143" s="1572"/>
      <c r="V143" s="1572"/>
      <c r="W143" s="1572"/>
      <c r="X143" s="1572"/>
      <c r="Y143" s="1572"/>
      <c r="Z143" s="1572"/>
      <c r="AA143" s="1572"/>
    </row>
    <row r="144" spans="1:27" ht="15.75" customHeight="1">
      <c r="A144" s="1572"/>
      <c r="B144" s="1572"/>
      <c r="C144" s="1572"/>
      <c r="D144" s="1572"/>
      <c r="E144" s="1572"/>
      <c r="F144" s="1572"/>
      <c r="G144" s="1572"/>
      <c r="H144" s="1572"/>
      <c r="I144" s="1572"/>
      <c r="J144" s="1572"/>
      <c r="K144" s="1572"/>
      <c r="L144" s="1572"/>
      <c r="M144" s="1572"/>
      <c r="N144" s="1572"/>
      <c r="O144" s="1572"/>
      <c r="P144" s="1572"/>
      <c r="Q144" s="1572"/>
      <c r="R144" s="1572"/>
      <c r="S144" s="1572"/>
      <c r="T144" s="1572"/>
      <c r="U144" s="1572"/>
      <c r="V144" s="1572"/>
      <c r="W144" s="1572"/>
      <c r="X144" s="1572"/>
      <c r="Y144" s="1572"/>
      <c r="Z144" s="1572"/>
      <c r="AA144" s="1572"/>
    </row>
    <row r="145" spans="1:28" ht="15.75" customHeight="1">
      <c r="A145" s="1572"/>
      <c r="B145" s="1572"/>
      <c r="C145" s="1572"/>
      <c r="D145" s="1572"/>
      <c r="E145" s="1572"/>
      <c r="F145" s="1572"/>
      <c r="G145" s="1572"/>
      <c r="H145" s="1572"/>
      <c r="I145" s="1572"/>
      <c r="J145" s="1572"/>
      <c r="K145" s="1572"/>
      <c r="L145" s="1572"/>
      <c r="M145" s="1572"/>
      <c r="N145" s="1572"/>
      <c r="O145" s="1572"/>
      <c r="P145" s="1572"/>
      <c r="Q145" s="1572"/>
      <c r="R145" s="1572"/>
      <c r="S145" s="1572"/>
      <c r="T145" s="1572"/>
      <c r="U145" s="1572"/>
      <c r="V145" s="1572"/>
      <c r="W145" s="1572"/>
      <c r="X145" s="1572"/>
      <c r="Y145" s="1572"/>
      <c r="Z145" s="1572"/>
      <c r="AA145" s="1572"/>
    </row>
    <row r="146" spans="1:28">
      <c r="A146" s="1573"/>
      <c r="B146" s="1573"/>
      <c r="C146" s="1573"/>
      <c r="D146" s="1573"/>
      <c r="E146" s="1573"/>
      <c r="F146" s="1573"/>
      <c r="G146" s="1573"/>
      <c r="H146" s="1573"/>
      <c r="I146" s="1573"/>
      <c r="J146" s="1573"/>
      <c r="K146" s="1573"/>
      <c r="L146" s="1573"/>
      <c r="M146" s="1573"/>
      <c r="N146" s="1573"/>
      <c r="O146" s="1573"/>
      <c r="P146" s="1573"/>
      <c r="Q146" s="1573"/>
      <c r="R146" s="1573"/>
      <c r="S146" s="1573"/>
      <c r="T146" s="1573"/>
      <c r="U146" s="1573"/>
      <c r="V146" s="1573"/>
      <c r="W146" s="1573"/>
      <c r="X146" s="1573"/>
      <c r="Y146" s="1573"/>
      <c r="Z146" s="1573"/>
      <c r="AA146" s="1573"/>
    </row>
    <row r="147" spans="1:28">
      <c r="A147" s="927"/>
      <c r="B147" s="926"/>
      <c r="C147" s="926"/>
      <c r="D147" s="926"/>
      <c r="E147" s="926"/>
      <c r="F147" s="926"/>
      <c r="G147" s="926"/>
      <c r="H147" s="926"/>
      <c r="I147" s="926"/>
      <c r="J147" s="926"/>
      <c r="K147" s="926"/>
      <c r="L147" s="926"/>
      <c r="M147" s="926"/>
      <c r="N147" s="926"/>
      <c r="O147" s="926"/>
      <c r="P147" s="926"/>
      <c r="Q147" s="926"/>
      <c r="R147" s="926"/>
      <c r="S147" s="926"/>
      <c r="T147" s="926"/>
      <c r="U147" s="926"/>
      <c r="V147" s="926"/>
      <c r="W147" s="926"/>
      <c r="X147" s="926"/>
      <c r="Y147" s="926"/>
      <c r="Z147" s="926"/>
      <c r="AA147" s="926"/>
      <c r="AB147" s="114"/>
    </row>
    <row r="148" spans="1:28">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114"/>
    </row>
    <row r="149" spans="1:28">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114"/>
    </row>
    <row r="150" spans="1:28">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114"/>
    </row>
    <row r="151" spans="1:28">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114"/>
    </row>
    <row r="152" spans="1:28">
      <c r="A152" s="85"/>
      <c r="B152" s="85"/>
      <c r="C152" s="85"/>
      <c r="D152" s="85"/>
      <c r="E152" s="85"/>
      <c r="F152" s="85"/>
      <c r="G152" s="85"/>
      <c r="H152" s="85"/>
      <c r="I152" s="115"/>
      <c r="J152" s="85"/>
      <c r="K152" s="85"/>
      <c r="L152" s="85"/>
      <c r="M152" s="85"/>
      <c r="N152" s="85"/>
      <c r="O152" s="85"/>
      <c r="P152" s="85"/>
      <c r="Q152" s="85"/>
      <c r="R152" s="85"/>
      <c r="S152" s="85"/>
      <c r="T152" s="85"/>
      <c r="U152" s="85"/>
      <c r="V152" s="85"/>
      <c r="W152" s="85"/>
      <c r="X152" s="85"/>
      <c r="Y152" s="85"/>
      <c r="Z152" s="85"/>
      <c r="AA152" s="85"/>
      <c r="AB152" s="114"/>
    </row>
    <row r="153" spans="1:28">
      <c r="A153" s="85"/>
      <c r="B153" s="85"/>
      <c r="C153" s="85"/>
      <c r="D153" s="85"/>
      <c r="E153" s="85"/>
      <c r="F153" s="85"/>
      <c r="G153" s="85"/>
      <c r="H153" s="85"/>
      <c r="I153" s="115"/>
      <c r="J153" s="85"/>
      <c r="K153" s="85"/>
      <c r="L153" s="85"/>
      <c r="M153" s="85"/>
      <c r="N153" s="85"/>
      <c r="O153" s="85"/>
      <c r="P153" s="85"/>
      <c r="Q153" s="85"/>
      <c r="R153" s="85"/>
      <c r="S153" s="85"/>
      <c r="T153" s="85"/>
      <c r="U153" s="85"/>
      <c r="V153" s="85"/>
      <c r="W153" s="85"/>
      <c r="X153" s="85"/>
      <c r="Y153" s="85"/>
      <c r="Z153" s="85"/>
      <c r="AA153" s="85"/>
      <c r="AB153" s="114"/>
    </row>
    <row r="154" spans="1:28">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114"/>
    </row>
    <row r="155" spans="1:28">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114"/>
    </row>
    <row r="156" spans="1:28">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row>
    <row r="157" spans="1:28">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row>
    <row r="158" spans="1:28">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row>
    <row r="159" spans="1:28">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row>
  </sheetData>
  <sheetProtection selectLockedCells="1"/>
  <mergeCells count="25">
    <mergeCell ref="A122:AA146"/>
    <mergeCell ref="F89:G89"/>
    <mergeCell ref="S89:Z89"/>
    <mergeCell ref="H70:AB70"/>
    <mergeCell ref="F88:G88"/>
    <mergeCell ref="S88:Z88"/>
    <mergeCell ref="F92:AA93"/>
    <mergeCell ref="F90:AA91"/>
    <mergeCell ref="F74:AA74"/>
    <mergeCell ref="Q1:T1"/>
    <mergeCell ref="H33:AB33"/>
    <mergeCell ref="H24:AB24"/>
    <mergeCell ref="A98:AA120"/>
    <mergeCell ref="H43:AB43"/>
    <mergeCell ref="H52:AB52"/>
    <mergeCell ref="H61:AB61"/>
    <mergeCell ref="M3:M8"/>
    <mergeCell ref="U3:AA4"/>
    <mergeCell ref="U5:AA6"/>
    <mergeCell ref="F73:AA73"/>
    <mergeCell ref="H16:AB16"/>
    <mergeCell ref="H35:AB36"/>
    <mergeCell ref="H45:AB46"/>
    <mergeCell ref="H54:AB55"/>
    <mergeCell ref="H63:AB64"/>
  </mergeCells>
  <phoneticPr fontId="2"/>
  <hyperlinks>
    <hyperlink ref="Q1" location="作業メニュー!A1" display="作業メニュー" xr:uid="{00000000-0004-0000-2000-000000000000}"/>
  </hyperlinks>
  <printOptions horizontalCentered="1"/>
  <pageMargins left="0.74803149606299213" right="0.35433070866141736" top="0.70866141732283472" bottom="0.35433070866141736" header="0.51181102362204722" footer="0.27559055118110237"/>
  <pageSetup paperSize="9" scale="90" orientation="portrait" r:id="rId1"/>
  <headerFooter alignWithMargins="0">
    <oddFooter>&amp;R210101</oddFooter>
  </headerFooter>
  <rowBreaks count="2" manualBreakCount="2">
    <brk id="55" max="27" man="1"/>
    <brk id="94" max="2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BA336"/>
  <sheetViews>
    <sheetView showGridLines="0" zoomScale="85" zoomScaleNormal="85" workbookViewId="0"/>
  </sheetViews>
  <sheetFormatPr defaultColWidth="3.375" defaultRowHeight="13.5"/>
  <cols>
    <col min="1" max="16384" width="3.375" style="1"/>
  </cols>
  <sheetData>
    <row r="1" spans="1:30" s="14" customFormat="1" ht="38.25" customHeight="1" thickBot="1">
      <c r="A1" s="13" t="s">
        <v>779</v>
      </c>
      <c r="Q1" s="12" t="s">
        <v>66</v>
      </c>
      <c r="R1" s="12"/>
      <c r="S1" s="12"/>
      <c r="T1" s="12"/>
      <c r="AD1" s="74" t="s">
        <v>565</v>
      </c>
    </row>
    <row r="2" spans="1:30" ht="12" customHeight="1" thickTop="1">
      <c r="A2" s="72"/>
    </row>
    <row r="3" spans="1:30" ht="12" customHeight="1">
      <c r="A3" s="2"/>
      <c r="B3" s="34" t="s">
        <v>778</v>
      </c>
      <c r="C3" s="34"/>
      <c r="D3" s="34"/>
      <c r="E3" s="34"/>
      <c r="F3" s="2"/>
      <c r="G3" s="2"/>
      <c r="H3" s="2"/>
      <c r="I3" s="2"/>
      <c r="J3" s="2"/>
      <c r="K3" s="2"/>
      <c r="L3" s="2"/>
      <c r="M3" s="2"/>
      <c r="N3" s="2"/>
      <c r="O3" s="2"/>
      <c r="P3" s="2"/>
      <c r="Q3" s="2"/>
      <c r="R3" s="2"/>
      <c r="S3" s="2"/>
      <c r="T3" s="2"/>
      <c r="U3" s="2"/>
      <c r="V3" s="2"/>
      <c r="W3" s="2"/>
      <c r="X3" s="2"/>
      <c r="Y3" s="2"/>
      <c r="Z3" s="2"/>
      <c r="AA3" s="2"/>
    </row>
    <row r="4" spans="1:30" ht="24.75" customHeight="1">
      <c r="A4" s="2"/>
      <c r="B4" s="1496" t="s">
        <v>772</v>
      </c>
      <c r="C4" s="1496"/>
      <c r="D4" s="1496"/>
      <c r="E4" s="1496"/>
      <c r="F4" s="1496"/>
      <c r="G4" s="1496"/>
      <c r="H4" s="1496"/>
      <c r="I4" s="1496"/>
      <c r="J4" s="1496"/>
      <c r="K4" s="1496"/>
      <c r="L4" s="1496"/>
      <c r="M4" s="1496"/>
      <c r="N4" s="1496"/>
      <c r="O4" s="1496"/>
      <c r="P4" s="1496"/>
      <c r="Q4" s="1496"/>
      <c r="R4" s="1496"/>
      <c r="S4" s="1496"/>
      <c r="T4" s="1496"/>
      <c r="U4" s="1496"/>
      <c r="V4" s="1496"/>
      <c r="W4" s="1496"/>
      <c r="X4" s="1496"/>
      <c r="Y4" s="1496"/>
      <c r="Z4" s="1496"/>
      <c r="AA4" s="1496"/>
    </row>
    <row r="5" spans="1:30">
      <c r="A5" s="2"/>
      <c r="B5" s="2"/>
      <c r="C5" s="2"/>
      <c r="D5" s="2"/>
      <c r="E5" s="2"/>
      <c r="F5" s="2"/>
      <c r="G5" s="2"/>
      <c r="H5" s="2"/>
      <c r="I5" s="2"/>
      <c r="J5" s="2"/>
      <c r="K5" s="2"/>
      <c r="L5" s="2"/>
      <c r="M5" s="2"/>
      <c r="N5" s="2"/>
      <c r="O5" s="2"/>
      <c r="P5" s="2"/>
      <c r="Q5" s="2"/>
      <c r="R5" s="2"/>
      <c r="S5" s="2"/>
      <c r="T5" s="2"/>
      <c r="U5" s="2"/>
      <c r="V5" s="2"/>
      <c r="W5" s="2"/>
      <c r="X5" s="2"/>
      <c r="Y5" s="2"/>
      <c r="Z5" s="2"/>
      <c r="AA5" s="2"/>
    </row>
    <row r="6" spans="1:30">
      <c r="A6" s="2"/>
      <c r="B6" s="2"/>
      <c r="C6" s="2"/>
      <c r="D6" s="2"/>
      <c r="E6" s="2"/>
      <c r="F6" s="2"/>
      <c r="G6" s="2"/>
      <c r="H6" s="2"/>
      <c r="I6" s="2"/>
      <c r="J6" s="2"/>
      <c r="K6" s="2"/>
      <c r="L6" s="2"/>
      <c r="M6" s="3"/>
      <c r="N6" s="2" t="s">
        <v>448</v>
      </c>
      <c r="O6" s="2"/>
      <c r="P6" s="3"/>
      <c r="Q6" s="3"/>
      <c r="R6" s="2"/>
      <c r="S6" s="2"/>
      <c r="T6" s="2"/>
      <c r="U6" s="2"/>
      <c r="V6" s="2"/>
      <c r="W6" s="2"/>
      <c r="X6" s="2"/>
      <c r="Y6" s="2"/>
      <c r="Z6" s="2"/>
      <c r="AA6" s="2"/>
    </row>
    <row r="7" spans="1:30">
      <c r="A7" s="2"/>
      <c r="B7" s="2"/>
      <c r="C7" s="2"/>
      <c r="D7" s="2"/>
      <c r="E7" s="2"/>
      <c r="F7" s="2"/>
      <c r="G7" s="2"/>
      <c r="H7" s="2"/>
      <c r="I7" s="2"/>
      <c r="J7" s="2"/>
      <c r="K7" s="2"/>
      <c r="L7" s="2"/>
      <c r="M7" s="2"/>
      <c r="N7" s="2"/>
      <c r="O7" s="2"/>
      <c r="P7" s="2"/>
      <c r="Q7" s="2"/>
      <c r="R7" s="2"/>
      <c r="S7" s="2"/>
      <c r="T7" s="2"/>
      <c r="U7" s="2"/>
      <c r="V7" s="2"/>
      <c r="W7" s="2"/>
      <c r="X7" s="2"/>
      <c r="Y7" s="2"/>
      <c r="Z7" s="2"/>
      <c r="AA7" s="2"/>
    </row>
    <row r="8" spans="1:30" ht="18.75" customHeight="1">
      <c r="A8" s="2"/>
      <c r="B8" s="2"/>
      <c r="C8" s="192" t="s">
        <v>777</v>
      </c>
      <c r="D8" s="2"/>
      <c r="E8" s="2"/>
      <c r="F8" s="2"/>
      <c r="G8" s="2"/>
      <c r="H8" s="2"/>
      <c r="I8" s="2"/>
      <c r="J8" s="2"/>
      <c r="K8" s="2"/>
      <c r="L8" s="2"/>
      <c r="M8" s="2"/>
      <c r="N8" s="2"/>
      <c r="O8" s="2"/>
      <c r="P8" s="2"/>
      <c r="Q8" s="2"/>
      <c r="R8" s="2"/>
      <c r="S8" s="2"/>
      <c r="T8" s="2"/>
      <c r="U8" s="2"/>
      <c r="V8" s="2"/>
      <c r="W8" s="2"/>
      <c r="X8" s="2"/>
      <c r="Y8" s="2"/>
      <c r="Z8" s="2"/>
      <c r="AA8" s="2"/>
    </row>
    <row r="9" spans="1:30" ht="18.75" customHeight="1">
      <c r="A9" s="2"/>
      <c r="B9" s="2"/>
      <c r="C9" s="192" t="s">
        <v>770</v>
      </c>
      <c r="D9" s="2"/>
      <c r="E9" s="2"/>
      <c r="F9" s="2"/>
      <c r="G9" s="2"/>
      <c r="H9" s="2"/>
      <c r="I9" s="2"/>
      <c r="J9" s="2"/>
      <c r="K9" s="2"/>
      <c r="L9" s="2"/>
      <c r="M9" s="2"/>
      <c r="N9" s="2"/>
      <c r="O9" s="2"/>
      <c r="P9" s="2"/>
      <c r="Q9" s="2"/>
      <c r="R9" s="2"/>
      <c r="S9" s="2"/>
      <c r="T9" s="2"/>
      <c r="U9" s="2"/>
      <c r="V9" s="2"/>
      <c r="W9" s="2"/>
      <c r="X9" s="2"/>
      <c r="Y9" s="2"/>
      <c r="Z9" s="2"/>
      <c r="AA9" s="2"/>
    </row>
    <row r="10" spans="1:30" ht="18.75" customHeight="1">
      <c r="A10" s="2"/>
      <c r="B10" s="2"/>
      <c r="C10" s="192" t="s">
        <v>769</v>
      </c>
      <c r="D10" s="2"/>
      <c r="E10" s="2"/>
      <c r="F10" s="2"/>
      <c r="G10" s="2"/>
      <c r="H10" s="2"/>
      <c r="I10" s="2"/>
      <c r="J10" s="2"/>
      <c r="K10" s="2"/>
      <c r="L10" s="2"/>
      <c r="M10" s="2"/>
      <c r="N10" s="2"/>
      <c r="O10" s="2"/>
      <c r="P10" s="2"/>
      <c r="Q10" s="2"/>
      <c r="R10" s="2"/>
      <c r="S10" s="2"/>
      <c r="T10" s="2"/>
      <c r="U10" s="2"/>
      <c r="V10" s="2"/>
      <c r="W10" s="2"/>
      <c r="X10" s="2"/>
      <c r="Y10" s="2"/>
      <c r="Z10" s="2"/>
      <c r="AA10" s="2"/>
    </row>
    <row r="11" spans="1:30" ht="18.75" customHeight="1">
      <c r="A11" s="2"/>
      <c r="B11" s="2"/>
      <c r="C11" s="192"/>
      <c r="D11" s="2"/>
      <c r="E11" s="2"/>
      <c r="F11" s="2"/>
      <c r="G11" s="2"/>
      <c r="H11" s="2"/>
      <c r="I11" s="2"/>
      <c r="J11" s="2"/>
      <c r="K11" s="2"/>
      <c r="L11" s="2"/>
      <c r="M11" s="2"/>
      <c r="N11" s="2"/>
      <c r="O11" s="2"/>
      <c r="P11" s="2"/>
      <c r="Q11" s="2"/>
      <c r="R11" s="2"/>
      <c r="S11" s="2"/>
      <c r="T11" s="2"/>
      <c r="U11" s="2"/>
      <c r="V11" s="2"/>
      <c r="W11" s="2"/>
      <c r="X11" s="2"/>
      <c r="Y11" s="2"/>
      <c r="Z11" s="2"/>
      <c r="AA11" s="2"/>
    </row>
    <row r="12" spans="1:30" ht="18.75" customHeight="1">
      <c r="A12" s="2"/>
      <c r="B12" s="2"/>
      <c r="C12" s="192"/>
      <c r="D12" s="2"/>
      <c r="E12" s="2"/>
      <c r="F12" s="2"/>
      <c r="G12" s="2"/>
      <c r="H12" s="2"/>
      <c r="I12" s="2"/>
      <c r="J12" s="2"/>
      <c r="K12" s="2"/>
      <c r="L12" s="2"/>
      <c r="M12" s="2"/>
      <c r="N12" s="2"/>
      <c r="O12" s="2"/>
      <c r="P12" s="2"/>
      <c r="Q12" s="2"/>
      <c r="R12" s="2"/>
      <c r="S12" s="2"/>
      <c r="T12" s="2"/>
      <c r="U12" s="2"/>
      <c r="V12" s="2"/>
      <c r="W12" s="2"/>
      <c r="X12" s="2"/>
      <c r="Y12" s="2"/>
      <c r="Z12" s="2"/>
      <c r="AA12" s="2"/>
    </row>
    <row r="13" spans="1:30" ht="18.75" customHeight="1">
      <c r="A13" s="2"/>
      <c r="B13" s="2"/>
      <c r="D13" s="2"/>
      <c r="E13" s="2"/>
      <c r="F13" s="2"/>
      <c r="G13" s="2"/>
      <c r="H13" s="2"/>
      <c r="I13" s="2"/>
      <c r="J13" s="2"/>
      <c r="K13" s="2"/>
      <c r="L13" s="2"/>
      <c r="M13" s="2"/>
      <c r="N13" s="2"/>
      <c r="O13" s="2"/>
      <c r="P13" s="2"/>
      <c r="Q13" s="2"/>
      <c r="R13" s="2"/>
      <c r="S13" s="2"/>
      <c r="T13" s="2"/>
      <c r="U13" s="2"/>
      <c r="V13" s="2"/>
      <c r="W13" s="2"/>
      <c r="X13" s="2"/>
      <c r="Y13" s="2"/>
      <c r="Z13" s="2"/>
      <c r="AA13" s="2"/>
    </row>
    <row r="14" spans="1:30" ht="18.7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row>
    <row r="15" spans="1:30" ht="16.5" customHeight="1">
      <c r="A15" s="2"/>
      <c r="C15" s="2"/>
      <c r="D15" s="2"/>
      <c r="E15" s="2"/>
      <c r="F15" s="2"/>
      <c r="G15" s="2"/>
      <c r="H15" s="2"/>
      <c r="I15" s="2"/>
      <c r="J15" s="2"/>
      <c r="K15" s="2"/>
      <c r="L15" s="2"/>
      <c r="M15" s="2"/>
      <c r="N15" s="2"/>
      <c r="O15" s="2"/>
      <c r="P15" s="2"/>
      <c r="Q15" s="2"/>
      <c r="R15" s="2"/>
      <c r="S15" s="2"/>
      <c r="T15" s="2"/>
      <c r="U15" s="2"/>
      <c r="V15" s="2"/>
      <c r="W15" s="2"/>
      <c r="X15" s="2"/>
      <c r="Y15" s="2"/>
      <c r="Z15" s="2"/>
      <c r="AA15" s="2"/>
    </row>
    <row r="16" spans="1:30" ht="18.75" customHeight="1">
      <c r="A16" s="2"/>
      <c r="B16" s="1526" t="str">
        <f>IF('確認申請書（建築）入力'!$M$4=0,"",'確認申請書（建築）入力'!$M$4)</f>
        <v>指定確認検査機関
　株式会社東日本住宅評価センター　様</v>
      </c>
      <c r="C16" s="1526"/>
      <c r="D16" s="1526"/>
      <c r="E16" s="1526"/>
      <c r="F16" s="1526"/>
      <c r="G16" s="1526"/>
      <c r="H16" s="1526"/>
      <c r="I16" s="1526"/>
      <c r="J16" s="1526"/>
      <c r="K16" s="1526"/>
      <c r="L16" s="1526"/>
      <c r="M16" s="1526"/>
      <c r="N16" s="1526"/>
      <c r="O16" s="1526"/>
      <c r="P16" s="1526"/>
      <c r="Q16" s="1526"/>
      <c r="R16" s="2"/>
      <c r="S16" s="2"/>
      <c r="T16" s="2"/>
      <c r="U16" s="2"/>
      <c r="V16" s="2"/>
      <c r="W16" s="2"/>
      <c r="X16" s="2"/>
      <c r="Y16" s="2"/>
      <c r="Z16" s="2"/>
      <c r="AA16" s="2"/>
    </row>
    <row r="17" spans="1:44" ht="18.75" customHeight="1">
      <c r="A17" s="2"/>
      <c r="B17" s="1526"/>
      <c r="C17" s="1526"/>
      <c r="D17" s="1526"/>
      <c r="E17" s="1526"/>
      <c r="F17" s="1526"/>
      <c r="G17" s="1526"/>
      <c r="H17" s="1526"/>
      <c r="I17" s="1526"/>
      <c r="J17" s="1526"/>
      <c r="K17" s="1526"/>
      <c r="L17" s="1526"/>
      <c r="M17" s="1526"/>
      <c r="N17" s="1526"/>
      <c r="O17" s="1526"/>
      <c r="P17" s="1526"/>
      <c r="Q17" s="1526"/>
      <c r="R17" s="2"/>
      <c r="S17" s="2"/>
      <c r="T17" s="2"/>
      <c r="U17" s="2"/>
      <c r="V17" s="2"/>
      <c r="W17" s="2"/>
      <c r="X17" s="2"/>
      <c r="Y17" s="2"/>
      <c r="Z17" s="2"/>
      <c r="AA17" s="2"/>
    </row>
    <row r="18" spans="1:44" ht="8.2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44" ht="18" customHeight="1">
      <c r="A19" s="2"/>
      <c r="B19" s="2"/>
      <c r="C19" s="2"/>
      <c r="D19" s="2"/>
      <c r="E19" s="2"/>
      <c r="F19" s="2"/>
      <c r="G19" s="2"/>
      <c r="H19" s="2"/>
      <c r="I19" s="2"/>
      <c r="J19" s="2"/>
      <c r="K19" s="2"/>
      <c r="L19" s="2"/>
      <c r="M19" s="2"/>
      <c r="N19" s="2"/>
      <c r="O19" s="2"/>
      <c r="P19" s="2"/>
      <c r="Q19" s="2"/>
      <c r="R19" s="2"/>
      <c r="S19" s="2"/>
      <c r="T19" s="2"/>
      <c r="U19" s="1807" t="s">
        <v>2937</v>
      </c>
      <c r="V19" s="1807"/>
      <c r="W19" s="1807"/>
      <c r="X19" s="1807"/>
      <c r="Y19" s="1807"/>
      <c r="Z19" s="1807"/>
      <c r="AA19" s="1807"/>
      <c r="AH19" s="124"/>
    </row>
    <row r="20" spans="1:44" ht="18.75" customHeight="1">
      <c r="A20" s="2"/>
      <c r="B20" s="2"/>
      <c r="C20" s="2"/>
      <c r="D20" s="2"/>
      <c r="E20" s="2"/>
      <c r="F20" s="2"/>
      <c r="G20" s="2"/>
      <c r="H20" s="2"/>
      <c r="I20" s="2"/>
      <c r="J20" s="2"/>
      <c r="K20" s="2"/>
      <c r="L20" s="2"/>
      <c r="M20" s="2"/>
      <c r="N20" s="2"/>
      <c r="O20" s="2"/>
      <c r="P20" s="2"/>
      <c r="Q20" s="2"/>
      <c r="R20" s="2"/>
      <c r="AH20" s="3"/>
      <c r="AI20" s="3"/>
      <c r="AM20" s="3"/>
      <c r="AN20" s="1799"/>
      <c r="AO20" s="1799"/>
      <c r="AP20" s="1799"/>
      <c r="AQ20" s="1799"/>
      <c r="AR20" s="1799"/>
    </row>
    <row r="21" spans="1:44" ht="6" customHeight="1">
      <c r="A21" s="2"/>
      <c r="B21" s="2"/>
      <c r="C21" s="2"/>
      <c r="D21" s="2"/>
      <c r="E21" s="2"/>
      <c r="F21" s="2"/>
      <c r="G21" s="2"/>
      <c r="H21" s="2"/>
      <c r="I21" s="2"/>
      <c r="J21" s="2"/>
      <c r="K21" s="2"/>
      <c r="L21" s="2"/>
      <c r="M21" s="2"/>
      <c r="N21" s="2"/>
      <c r="O21" s="2"/>
      <c r="P21" s="2"/>
      <c r="Q21" s="2"/>
      <c r="R21" s="2"/>
      <c r="S21" s="2"/>
      <c r="T21" s="2"/>
      <c r="U21" s="2"/>
    </row>
    <row r="22" spans="1:44" ht="15.75" customHeight="1">
      <c r="A22" s="2"/>
      <c r="B22" s="2"/>
      <c r="C22" s="2"/>
      <c r="D22" s="2"/>
      <c r="E22" s="114"/>
      <c r="F22" s="114"/>
      <c r="G22" s="2"/>
      <c r="H22" s="2"/>
      <c r="I22" s="2"/>
      <c r="J22" s="2"/>
      <c r="K22" s="2"/>
      <c r="L22" s="2"/>
      <c r="M22" s="2"/>
      <c r="N22" s="2"/>
      <c r="O22" s="2"/>
      <c r="P22" s="2"/>
      <c r="Q22" s="2"/>
      <c r="R22" s="2"/>
      <c r="S22" s="2"/>
      <c r="T22" s="2"/>
      <c r="U22" s="2"/>
      <c r="V22" s="2"/>
      <c r="W22" s="2"/>
      <c r="X22" s="2"/>
      <c r="Y22" s="2"/>
      <c r="Z22" s="2"/>
      <c r="AA22" s="2"/>
      <c r="AB22" s="2"/>
    </row>
    <row r="23" spans="1:44" ht="15.75" customHeight="1">
      <c r="A23" s="2"/>
      <c r="B23" s="2"/>
      <c r="C23" s="2"/>
      <c r="D23" s="2"/>
      <c r="E23" s="114"/>
      <c r="F23" s="114"/>
      <c r="G23" s="2"/>
      <c r="H23" s="2"/>
      <c r="I23" s="2"/>
      <c r="J23" s="2"/>
      <c r="K23" s="2"/>
      <c r="L23" s="2"/>
      <c r="M23" s="2"/>
      <c r="N23" s="2"/>
      <c r="O23" s="2"/>
      <c r="P23" s="2"/>
      <c r="Q23" s="2"/>
      <c r="R23" s="2"/>
      <c r="S23" s="2"/>
      <c r="T23" s="2"/>
      <c r="U23" s="2"/>
      <c r="V23" s="2"/>
      <c r="W23" s="2"/>
      <c r="X23" s="2"/>
      <c r="Y23" s="2"/>
      <c r="Z23" s="2"/>
      <c r="AA23" s="2"/>
      <c r="AB23" s="2"/>
    </row>
    <row r="24" spans="1:44" ht="24.75" customHeight="1">
      <c r="A24" s="2"/>
      <c r="B24" s="2"/>
      <c r="C24" s="2"/>
      <c r="D24" s="2"/>
      <c r="E24" s="2"/>
      <c r="F24" s="2"/>
      <c r="G24" s="2"/>
      <c r="H24" s="2"/>
      <c r="I24" s="2"/>
      <c r="J24" s="2"/>
      <c r="K24" s="2"/>
      <c r="L24" s="2"/>
      <c r="M24" s="2"/>
      <c r="N24" s="2"/>
      <c r="O24" s="2"/>
      <c r="P24" s="2"/>
      <c r="Q24" s="2"/>
      <c r="R24" s="2"/>
      <c r="S24" s="2"/>
      <c r="T24" s="2"/>
      <c r="U24" s="2"/>
    </row>
    <row r="25" spans="1:44" ht="18" customHeight="1">
      <c r="A25" s="2"/>
      <c r="B25" s="2"/>
      <c r="C25" s="2"/>
      <c r="D25" s="2"/>
      <c r="E25" s="2"/>
      <c r="F25" s="2"/>
      <c r="G25" s="2"/>
      <c r="H25" s="2"/>
      <c r="I25" s="2"/>
      <c r="J25" s="2"/>
      <c r="K25" s="2"/>
      <c r="L25" s="2"/>
      <c r="M25" s="2"/>
      <c r="N25" s="2"/>
      <c r="O25" s="2"/>
      <c r="P25" s="2" t="str">
        <f>IF(項目一覧!$C$183=0,"",項目一覧!$C$183)</f>
        <v/>
      </c>
      <c r="Q25" s="2"/>
      <c r="R25" s="2"/>
      <c r="S25" s="2"/>
      <c r="T25" s="2"/>
      <c r="U25" s="2"/>
      <c r="V25" s="2"/>
      <c r="W25" s="2"/>
      <c r="X25" s="2"/>
      <c r="AA25" s="2"/>
      <c r="AH25" s="114"/>
    </row>
    <row r="26" spans="1:44" ht="18.75" customHeight="1">
      <c r="A26" s="2"/>
      <c r="B26" s="2"/>
      <c r="C26" s="2"/>
      <c r="D26" s="2"/>
      <c r="E26" s="2"/>
      <c r="F26" s="2"/>
      <c r="G26" s="2"/>
      <c r="H26" s="2"/>
      <c r="I26" s="2"/>
      <c r="J26" s="2" t="s">
        <v>445</v>
      </c>
      <c r="K26" s="2"/>
      <c r="L26" s="2"/>
      <c r="M26" s="2"/>
      <c r="N26" s="2"/>
      <c r="O26" s="2"/>
      <c r="P26" s="2" t="str">
        <f>IF(項目一覧!$C$4=0,"",項目一覧!$C$4)</f>
        <v/>
      </c>
      <c r="Q26" s="2"/>
      <c r="R26" s="2"/>
      <c r="S26" s="2"/>
      <c r="T26" s="2"/>
      <c r="U26" s="2"/>
      <c r="V26" s="2"/>
      <c r="W26" s="2"/>
      <c r="X26" s="2"/>
      <c r="AA26" s="2"/>
    </row>
    <row r="27" spans="1:44" ht="18.75" customHeight="1">
      <c r="A27" s="2"/>
      <c r="B27" s="2"/>
      <c r="C27" s="2"/>
      <c r="D27" s="2"/>
      <c r="E27" s="2"/>
      <c r="F27" s="2"/>
      <c r="G27" s="2"/>
      <c r="H27" s="2"/>
      <c r="I27" s="2"/>
      <c r="J27" s="2"/>
      <c r="K27" s="2"/>
      <c r="L27" s="2"/>
      <c r="M27" s="2"/>
      <c r="N27" s="2"/>
      <c r="O27" s="2"/>
      <c r="P27" s="59"/>
      <c r="Q27" s="59"/>
      <c r="R27" s="59"/>
      <c r="S27" s="59"/>
      <c r="T27" s="59"/>
      <c r="U27" s="59"/>
      <c r="V27" s="59"/>
      <c r="W27" s="59"/>
      <c r="X27" s="59"/>
      <c r="Y27" s="59"/>
      <c r="Z27" s="59"/>
      <c r="AA27" s="59"/>
    </row>
    <row r="28" spans="1:44" ht="9" customHeight="1">
      <c r="A28" s="2"/>
      <c r="B28" s="2"/>
      <c r="C28" s="2"/>
      <c r="D28" s="2"/>
      <c r="E28" s="2"/>
      <c r="F28" s="2"/>
      <c r="G28" s="2"/>
      <c r="H28" s="2"/>
      <c r="I28" s="2"/>
      <c r="J28" s="2"/>
      <c r="K28" s="2"/>
      <c r="L28" s="2"/>
      <c r="M28" s="2"/>
      <c r="N28" s="2"/>
      <c r="O28" s="2"/>
      <c r="P28" s="59"/>
      <c r="Q28" s="59"/>
      <c r="R28" s="59"/>
      <c r="S28" s="59"/>
      <c r="T28" s="59"/>
      <c r="U28" s="59"/>
      <c r="V28" s="59"/>
      <c r="W28" s="59"/>
      <c r="X28" s="59"/>
      <c r="Y28" s="59"/>
      <c r="Z28" s="59"/>
      <c r="AA28" s="59"/>
    </row>
    <row r="29" spans="1:44" ht="18.75" customHeight="1">
      <c r="A29" s="2"/>
      <c r="B29" s="2"/>
      <c r="C29" s="2"/>
      <c r="D29" s="2"/>
      <c r="E29" s="2"/>
      <c r="F29" s="2"/>
      <c r="G29" s="2"/>
      <c r="H29" s="2"/>
      <c r="I29" s="2"/>
      <c r="J29" s="2"/>
      <c r="K29" s="2"/>
      <c r="L29" s="2"/>
      <c r="M29" s="2"/>
      <c r="N29" s="2"/>
      <c r="O29" s="2"/>
      <c r="P29" s="2"/>
      <c r="Q29" s="2"/>
      <c r="R29" s="2"/>
      <c r="S29" s="2"/>
      <c r="T29" s="2"/>
      <c r="U29" s="2"/>
      <c r="V29" s="2"/>
      <c r="W29" s="2"/>
      <c r="X29" s="2"/>
      <c r="AA29" s="2"/>
    </row>
    <row r="30" spans="1:44" ht="18.75" customHeight="1">
      <c r="A30" s="2"/>
      <c r="B30" s="2"/>
      <c r="C30" s="2"/>
      <c r="D30" s="2"/>
      <c r="E30" s="2"/>
      <c r="F30" s="2"/>
      <c r="G30" s="2"/>
      <c r="H30" s="2"/>
      <c r="I30" s="2"/>
      <c r="J30" s="2"/>
      <c r="K30" s="2"/>
      <c r="L30" s="2"/>
      <c r="M30" s="2"/>
      <c r="N30" s="2"/>
      <c r="O30" s="2"/>
      <c r="P30" s="2"/>
      <c r="Q30" s="2"/>
      <c r="R30" s="2"/>
      <c r="S30" s="2"/>
      <c r="T30" s="2"/>
      <c r="U30" s="2"/>
      <c r="V30" s="2"/>
      <c r="W30" s="2"/>
      <c r="X30" s="2"/>
      <c r="AA30" s="2"/>
    </row>
    <row r="31" spans="1:44" ht="18.75" customHeight="1">
      <c r="A31" s="2"/>
      <c r="B31" s="2"/>
      <c r="C31" s="2"/>
      <c r="D31" s="2"/>
      <c r="E31" s="2"/>
      <c r="F31" s="2"/>
      <c r="G31" s="2"/>
      <c r="H31" s="2"/>
      <c r="I31" s="2"/>
      <c r="J31" s="2"/>
      <c r="K31" s="2"/>
      <c r="L31" s="2"/>
      <c r="M31" s="2"/>
      <c r="N31" s="2"/>
      <c r="O31" s="2"/>
      <c r="P31" s="59"/>
      <c r="Q31" s="59"/>
      <c r="R31" s="59"/>
      <c r="S31" s="59"/>
      <c r="T31" s="59"/>
      <c r="U31" s="59"/>
      <c r="V31" s="59"/>
      <c r="W31" s="59"/>
      <c r="X31" s="59"/>
      <c r="Y31" s="59"/>
      <c r="Z31" s="59"/>
      <c r="AA31" s="59"/>
    </row>
    <row r="32" spans="1:44" ht="30.75" customHeight="1">
      <c r="A32" s="2"/>
      <c r="B32" s="30"/>
      <c r="C32" s="30"/>
      <c r="D32" s="30"/>
      <c r="E32" s="30"/>
      <c r="F32" s="30"/>
      <c r="G32" s="30"/>
      <c r="H32" s="30"/>
      <c r="I32" s="30"/>
      <c r="J32" s="30"/>
      <c r="K32" s="30"/>
      <c r="L32" s="30"/>
      <c r="M32" s="30"/>
      <c r="N32" s="30"/>
      <c r="O32" s="30"/>
      <c r="P32" s="1792"/>
      <c r="Q32" s="1792"/>
      <c r="R32" s="1792"/>
      <c r="S32" s="1792"/>
      <c r="T32" s="1792"/>
      <c r="U32" s="1792"/>
      <c r="V32" s="1792"/>
      <c r="W32" s="1792"/>
      <c r="X32" s="1792"/>
      <c r="Y32" s="1792"/>
      <c r="Z32" s="1792"/>
      <c r="AA32" s="1792"/>
    </row>
    <row r="33" spans="1:53" ht="21.75" customHeight="1">
      <c r="B33" s="2"/>
      <c r="C33" s="2"/>
      <c r="D33" s="2" t="s">
        <v>768</v>
      </c>
      <c r="E33" s="2"/>
      <c r="F33" s="2"/>
      <c r="G33" s="2"/>
      <c r="H33" s="2"/>
      <c r="I33" s="2"/>
      <c r="J33" s="2"/>
      <c r="K33" s="2"/>
      <c r="L33" s="2"/>
      <c r="M33" s="2"/>
      <c r="N33" s="2"/>
      <c r="O33" s="2"/>
      <c r="P33" s="2"/>
      <c r="Q33" s="2"/>
      <c r="R33" s="2"/>
      <c r="S33" s="2"/>
      <c r="T33" s="2"/>
      <c r="U33" s="2"/>
      <c r="V33" s="2"/>
      <c r="W33" s="2"/>
      <c r="X33" s="2"/>
      <c r="Y33" s="2"/>
      <c r="Z33" s="2"/>
      <c r="AA33" s="2"/>
      <c r="AB33" s="2"/>
      <c r="AD33" s="2"/>
      <c r="AE33" s="124"/>
      <c r="AX33" s="2"/>
    </row>
    <row r="34" spans="1:53" ht="18.95" customHeight="1">
      <c r="B34" s="2"/>
      <c r="C34" s="2"/>
      <c r="D34" s="2"/>
      <c r="E34" s="2" t="s">
        <v>570</v>
      </c>
      <c r="F34" s="2"/>
      <c r="G34" s="2"/>
      <c r="H34" s="2"/>
      <c r="I34" s="2"/>
      <c r="J34" s="2"/>
      <c r="K34" s="84" t="s">
        <v>767</v>
      </c>
      <c r="L34" s="2"/>
      <c r="M34" s="2"/>
      <c r="N34" s="2"/>
      <c r="O34" s="2"/>
      <c r="P34" s="2"/>
      <c r="Q34" s="2"/>
      <c r="R34" s="2"/>
      <c r="S34" s="2"/>
      <c r="T34" s="2" t="s">
        <v>113</v>
      </c>
      <c r="U34" s="2"/>
      <c r="V34" s="2"/>
      <c r="W34" s="2"/>
      <c r="X34" s="2"/>
      <c r="Y34" s="2"/>
      <c r="Z34" s="2"/>
      <c r="AA34" s="2"/>
      <c r="AB34" s="38"/>
      <c r="AD34" s="2"/>
      <c r="AE34" s="2"/>
      <c r="AL34" s="1826"/>
      <c r="AM34" s="1826"/>
      <c r="AN34" s="1826"/>
      <c r="AO34" s="1826"/>
      <c r="AP34" s="1826"/>
      <c r="AQ34" s="1826"/>
      <c r="AR34" s="1826"/>
      <c r="AS34" s="1826"/>
      <c r="AT34" s="1826"/>
      <c r="AU34" s="1826"/>
      <c r="AV34" s="1826"/>
      <c r="AW34" s="1826"/>
      <c r="AX34" s="2"/>
      <c r="BA34" s="2"/>
    </row>
    <row r="35" spans="1:53" ht="18.95" customHeight="1">
      <c r="B35" s="2"/>
      <c r="C35" s="2"/>
      <c r="D35" s="2"/>
      <c r="E35" s="2" t="s">
        <v>569</v>
      </c>
      <c r="F35" s="2"/>
      <c r="G35" s="2"/>
      <c r="H35" s="2"/>
      <c r="I35" s="2"/>
      <c r="J35" s="2"/>
      <c r="K35" s="84" t="s">
        <v>2944</v>
      </c>
      <c r="L35" s="84"/>
      <c r="M35" s="84"/>
      <c r="N35" s="84" t="s">
        <v>624</v>
      </c>
      <c r="O35" s="84"/>
      <c r="P35" s="84"/>
      <c r="Q35" s="84" t="s">
        <v>623</v>
      </c>
      <c r="R35" s="84"/>
      <c r="S35" s="84"/>
      <c r="T35" s="84" t="s">
        <v>622</v>
      </c>
      <c r="U35" s="84"/>
      <c r="V35" s="193"/>
      <c r="W35" s="193"/>
      <c r="X35" s="193"/>
      <c r="Y35" s="193"/>
      <c r="Z35" s="193"/>
      <c r="AA35" s="193"/>
      <c r="AB35" s="138"/>
      <c r="AD35" s="2"/>
      <c r="AE35" s="2"/>
      <c r="AF35" s="3"/>
      <c r="AJ35" s="3"/>
      <c r="AK35" s="3"/>
      <c r="AL35" s="1799"/>
      <c r="AM35" s="1799"/>
      <c r="AN35" s="1799"/>
      <c r="AO35" s="1799"/>
      <c r="AP35" s="1799"/>
    </row>
    <row r="36" spans="1:53" ht="18.95" customHeight="1">
      <c r="B36" s="2"/>
      <c r="C36" s="2"/>
      <c r="D36" s="2"/>
      <c r="E36" s="2" t="s">
        <v>568</v>
      </c>
      <c r="F36" s="2"/>
      <c r="G36" s="2"/>
      <c r="H36" s="2"/>
      <c r="I36" s="2"/>
      <c r="J36" s="2"/>
      <c r="K36" s="84" t="s">
        <v>521</v>
      </c>
      <c r="L36" s="2"/>
      <c r="M36" s="2"/>
      <c r="N36" s="2"/>
      <c r="O36" s="2"/>
      <c r="P36" s="2"/>
      <c r="Q36" s="2"/>
      <c r="R36" s="2"/>
      <c r="S36" s="2"/>
      <c r="T36" s="2"/>
      <c r="U36" s="2"/>
      <c r="V36" s="2"/>
      <c r="W36" s="2"/>
      <c r="X36" s="2"/>
      <c r="Y36" s="2"/>
      <c r="Z36" s="2"/>
      <c r="AA36" s="2"/>
      <c r="AB36" s="38"/>
      <c r="AD36" s="2"/>
      <c r="AE36" s="2"/>
      <c r="AL36" s="1826"/>
      <c r="AM36" s="1826"/>
      <c r="AN36" s="1826"/>
      <c r="AO36" s="1826"/>
      <c r="AP36" s="1826"/>
      <c r="AQ36" s="1826"/>
      <c r="AR36" s="1826"/>
      <c r="AS36" s="1826"/>
      <c r="AT36" s="1826"/>
      <c r="AU36" s="1826"/>
      <c r="AV36" s="1826"/>
      <c r="AW36" s="1826"/>
      <c r="AX36" s="1826"/>
      <c r="AY36" s="1826"/>
      <c r="AZ36" s="1826"/>
      <c r="BA36" s="1826"/>
    </row>
    <row r="37" spans="1:53" ht="18.95" customHeight="1">
      <c r="B37" s="2"/>
      <c r="C37" s="2"/>
      <c r="D37" s="2"/>
      <c r="E37" s="2" t="s">
        <v>567</v>
      </c>
      <c r="F37" s="2"/>
      <c r="G37" s="2"/>
      <c r="H37" s="2"/>
      <c r="I37" s="2"/>
      <c r="J37" s="2"/>
      <c r="K37" s="2"/>
      <c r="L37" s="1806"/>
      <c r="M37" s="1806"/>
      <c r="N37" s="1806"/>
      <c r="O37" s="1806"/>
      <c r="P37" s="1806"/>
      <c r="Q37" s="1806"/>
      <c r="R37" s="1806"/>
      <c r="S37" s="1806"/>
      <c r="T37" s="1806"/>
      <c r="U37" s="1806"/>
      <c r="V37" s="1806"/>
      <c r="W37" s="1806"/>
      <c r="X37" s="1806"/>
      <c r="Y37" s="1806"/>
      <c r="Z37" s="1806"/>
      <c r="AA37" s="1806"/>
      <c r="AB37" s="59"/>
      <c r="AD37" s="2"/>
      <c r="AE37" s="2"/>
      <c r="AL37" s="1827"/>
      <c r="AM37" s="1827"/>
      <c r="AN37" s="1827"/>
      <c r="AO37" s="1827"/>
      <c r="AP37" s="1827"/>
      <c r="AQ37" s="1827"/>
      <c r="AR37" s="1827"/>
      <c r="AS37" s="1827"/>
      <c r="AT37" s="1827"/>
      <c r="AU37" s="1827"/>
      <c r="AV37" s="1827"/>
      <c r="AW37" s="1827"/>
      <c r="AX37" s="1827"/>
      <c r="AY37" s="1827"/>
      <c r="AZ37" s="1827"/>
      <c r="BA37" s="1827"/>
    </row>
    <row r="38" spans="1:53" ht="18.95" customHeight="1">
      <c r="B38" s="2"/>
      <c r="C38" s="2"/>
      <c r="D38" s="2"/>
      <c r="E38" s="2"/>
      <c r="F38" s="2"/>
      <c r="G38" s="2"/>
      <c r="H38" s="2"/>
      <c r="I38" s="2"/>
      <c r="J38" s="2"/>
      <c r="K38" s="2"/>
      <c r="L38" s="1792"/>
      <c r="M38" s="1792"/>
      <c r="N38" s="1792"/>
      <c r="O38" s="1792"/>
      <c r="P38" s="1792"/>
      <c r="Q38" s="1792"/>
      <c r="R38" s="1792"/>
      <c r="S38" s="1792"/>
      <c r="T38" s="1792"/>
      <c r="U38" s="1792"/>
      <c r="V38" s="1792"/>
      <c r="W38" s="1792"/>
      <c r="X38" s="1792"/>
      <c r="Y38" s="1792"/>
      <c r="Z38" s="1792"/>
      <c r="AA38" s="1792"/>
      <c r="AB38" s="59"/>
      <c r="AC38" s="59"/>
      <c r="AD38" s="2"/>
      <c r="AL38" s="1827"/>
      <c r="AM38" s="1827"/>
      <c r="AN38" s="1827"/>
      <c r="AO38" s="1827"/>
      <c r="AP38" s="1827"/>
      <c r="AQ38" s="1827"/>
      <c r="AR38" s="1827"/>
      <c r="AS38" s="1827"/>
      <c r="AT38" s="1827"/>
      <c r="AU38" s="1827"/>
      <c r="AV38" s="1827"/>
      <c r="AW38" s="1827"/>
      <c r="AX38" s="1827"/>
      <c r="AY38" s="1827"/>
      <c r="AZ38" s="1827"/>
      <c r="BA38" s="1827"/>
    </row>
    <row r="39" spans="1:53" ht="26.25" customHeight="1">
      <c r="A39" s="2"/>
      <c r="B39" s="1509" t="s">
        <v>443</v>
      </c>
      <c r="C39" s="1510"/>
      <c r="D39" s="1510"/>
      <c r="E39" s="1510"/>
      <c r="F39" s="1510"/>
      <c r="G39" s="1510"/>
      <c r="H39" s="1511"/>
      <c r="I39" s="1509" t="s">
        <v>441</v>
      </c>
      <c r="J39" s="1510"/>
      <c r="K39" s="1510"/>
      <c r="L39" s="1510"/>
      <c r="M39" s="1510"/>
      <c r="N39" s="1510"/>
      <c r="O39" s="1510"/>
      <c r="P39" s="1510"/>
      <c r="Q39" s="1510"/>
      <c r="R39" s="1510"/>
      <c r="S39" s="1510"/>
      <c r="T39" s="1511"/>
      <c r="U39" s="1509" t="s">
        <v>440</v>
      </c>
      <c r="V39" s="1510"/>
      <c r="W39" s="1510"/>
      <c r="X39" s="1510"/>
      <c r="Y39" s="1510"/>
      <c r="Z39" s="1510"/>
      <c r="AA39" s="1510"/>
      <c r="AB39" s="1511"/>
      <c r="AC39" s="2"/>
    </row>
    <row r="40" spans="1:53" ht="33" customHeight="1">
      <c r="A40" s="2"/>
      <c r="B40" s="1506"/>
      <c r="C40" s="1507"/>
      <c r="D40" s="1507"/>
      <c r="E40" s="1507"/>
      <c r="F40" s="1507"/>
      <c r="G40" s="1507"/>
      <c r="H40" s="1508"/>
      <c r="I40" s="1531" t="s">
        <v>439</v>
      </c>
      <c r="J40" s="1532"/>
      <c r="K40" s="1532"/>
      <c r="L40" s="1532"/>
      <c r="M40" s="1532"/>
      <c r="N40" s="1532"/>
      <c r="O40" s="1532"/>
      <c r="P40" s="1532"/>
      <c r="Q40" s="1532"/>
      <c r="R40" s="1532"/>
      <c r="S40" s="1532"/>
      <c r="T40" s="1533"/>
      <c r="U40" s="1509" t="s">
        <v>2943</v>
      </c>
      <c r="V40" s="1510"/>
      <c r="W40" s="1510"/>
      <c r="X40" s="1510"/>
      <c r="Y40" s="1510"/>
      <c r="Z40" s="1510"/>
      <c r="AA40" s="1510"/>
      <c r="AB40" s="1511"/>
      <c r="AC40" s="2"/>
    </row>
    <row r="41" spans="1:53" ht="63" customHeight="1">
      <c r="A41" s="2"/>
      <c r="B41" s="54"/>
      <c r="C41" s="2"/>
      <c r="D41" s="2"/>
      <c r="E41" s="2"/>
      <c r="F41" s="2"/>
      <c r="G41" s="2"/>
      <c r="H41" s="56"/>
      <c r="I41" s="1498"/>
      <c r="J41" s="1499"/>
      <c r="K41" s="1499"/>
      <c r="L41" s="1499"/>
      <c r="M41" s="1499"/>
      <c r="N41" s="1499"/>
      <c r="O41" s="1499"/>
      <c r="P41" s="1499"/>
      <c r="Q41" s="1499"/>
      <c r="R41" s="1499"/>
      <c r="S41" s="1499"/>
      <c r="T41" s="1500"/>
      <c r="U41" s="1811" t="s">
        <v>745</v>
      </c>
      <c r="V41" s="1812"/>
      <c r="W41" s="1812"/>
      <c r="X41" s="1812"/>
      <c r="Y41" s="1812"/>
      <c r="Z41" s="1812"/>
      <c r="AA41" s="1812"/>
      <c r="AB41" s="1813"/>
      <c r="AC41" s="2"/>
    </row>
    <row r="42" spans="1:53" ht="33" customHeight="1">
      <c r="A42" s="2"/>
      <c r="B42" s="52"/>
      <c r="C42" s="30"/>
      <c r="D42" s="30"/>
      <c r="E42" s="30"/>
      <c r="F42" s="30"/>
      <c r="G42" s="30"/>
      <c r="H42" s="53"/>
      <c r="I42" s="1501"/>
      <c r="J42" s="1502"/>
      <c r="K42" s="1502"/>
      <c r="L42" s="1502"/>
      <c r="M42" s="1502"/>
      <c r="N42" s="1502"/>
      <c r="O42" s="1502"/>
      <c r="P42" s="1502"/>
      <c r="Q42" s="1502"/>
      <c r="R42" s="1502"/>
      <c r="S42" s="1502"/>
      <c r="T42" s="1503"/>
      <c r="U42" s="1501" t="s">
        <v>2481</v>
      </c>
      <c r="V42" s="1502"/>
      <c r="W42" s="1502"/>
      <c r="X42" s="1502"/>
      <c r="Y42" s="1502"/>
      <c r="Z42" s="1502"/>
      <c r="AA42" s="1502"/>
      <c r="AB42" s="1503"/>
      <c r="AC42" s="2"/>
    </row>
    <row r="43" spans="1:53" ht="15.75" customHeight="1">
      <c r="A43" s="2"/>
      <c r="B43" s="42"/>
      <c r="C43" s="42"/>
      <c r="D43" s="42"/>
      <c r="E43" s="42"/>
      <c r="F43" s="42"/>
      <c r="G43" s="42"/>
      <c r="H43" s="42"/>
      <c r="I43" s="42"/>
      <c r="J43" s="42"/>
      <c r="K43" s="42"/>
      <c r="L43" s="42"/>
      <c r="M43" s="42"/>
      <c r="N43" s="42"/>
      <c r="O43" s="42"/>
      <c r="P43" s="42"/>
      <c r="Q43" s="42"/>
      <c r="R43" s="42"/>
      <c r="S43" s="42"/>
      <c r="T43" s="42"/>
      <c r="U43" s="2"/>
      <c r="V43" s="2"/>
      <c r="W43" s="2"/>
      <c r="X43" s="2"/>
      <c r="Y43" s="2"/>
      <c r="Z43" s="2"/>
      <c r="AA43" s="2"/>
      <c r="AB43" s="2"/>
      <c r="AC43" s="2"/>
    </row>
    <row r="44" spans="1:53" ht="15.75" customHeight="1">
      <c r="A44" s="2"/>
      <c r="B44" s="2"/>
      <c r="C44" s="2"/>
      <c r="D44" s="2"/>
      <c r="E44" s="114"/>
      <c r="F44" s="2"/>
      <c r="G44" s="2"/>
      <c r="H44" s="2"/>
      <c r="I44" s="2"/>
      <c r="J44" s="2"/>
      <c r="K44" s="2"/>
      <c r="L44" s="2"/>
      <c r="M44" s="2"/>
      <c r="N44" s="2"/>
      <c r="O44" s="2"/>
      <c r="P44" s="2"/>
      <c r="Q44" s="2"/>
      <c r="R44" s="2"/>
      <c r="S44" s="2"/>
      <c r="T44" s="2"/>
      <c r="U44" s="2"/>
      <c r="V44" s="2"/>
      <c r="W44" s="2"/>
      <c r="X44" s="2"/>
      <c r="Y44" s="2"/>
      <c r="Z44" s="2"/>
      <c r="AA44" s="2"/>
      <c r="AB44" s="2"/>
      <c r="AC44" s="2"/>
      <c r="AD44" s="2"/>
    </row>
    <row r="45" spans="1:53" ht="15.75" customHeight="1">
      <c r="A45" s="2"/>
      <c r="B45" s="2"/>
      <c r="C45" s="2"/>
      <c r="D45" s="2"/>
      <c r="E45" s="114"/>
      <c r="F45" s="114"/>
      <c r="G45" s="2"/>
      <c r="H45" s="2"/>
      <c r="I45" s="2"/>
      <c r="J45" s="2"/>
      <c r="K45" s="2"/>
      <c r="L45" s="2"/>
      <c r="M45" s="2"/>
      <c r="N45" s="2"/>
      <c r="O45" s="2"/>
      <c r="P45" s="2"/>
      <c r="Q45" s="2"/>
      <c r="R45" s="2"/>
      <c r="S45" s="2"/>
      <c r="T45" s="2"/>
      <c r="U45" s="2"/>
      <c r="V45" s="2"/>
      <c r="W45" s="2"/>
      <c r="X45" s="2"/>
      <c r="Y45" s="2"/>
      <c r="Z45" s="2"/>
      <c r="AA45" s="2"/>
      <c r="AB45" s="2"/>
    </row>
    <row r="46" spans="1:53" ht="15.75" customHeight="1">
      <c r="A46" s="2"/>
      <c r="B46" s="2"/>
      <c r="C46" s="2"/>
      <c r="D46" s="2"/>
      <c r="G46" s="2"/>
      <c r="H46" s="2"/>
      <c r="I46" s="2"/>
      <c r="J46" s="2"/>
      <c r="K46" s="2"/>
      <c r="L46" s="2"/>
      <c r="M46" s="2"/>
      <c r="N46" s="2"/>
      <c r="O46" s="2"/>
      <c r="P46" s="2"/>
      <c r="Q46" s="2"/>
      <c r="R46" s="2"/>
      <c r="S46" s="2"/>
      <c r="T46" s="2"/>
      <c r="U46" s="2"/>
      <c r="V46" s="2"/>
      <c r="W46" s="2"/>
      <c r="X46" s="2"/>
      <c r="Y46" s="2"/>
      <c r="Z46" s="2"/>
      <c r="AA46" s="2"/>
      <c r="AB46" s="2"/>
    </row>
    <row r="47" spans="1:53" ht="15.75" customHeight="1">
      <c r="A47" s="2"/>
      <c r="B47" s="2"/>
      <c r="C47" s="2"/>
      <c r="D47" s="2"/>
      <c r="E47" s="114"/>
      <c r="F47" s="114"/>
      <c r="G47" s="2"/>
      <c r="H47" s="2"/>
      <c r="I47" s="2"/>
      <c r="J47" s="2"/>
      <c r="K47" s="2"/>
      <c r="L47" s="2"/>
      <c r="M47" s="2"/>
      <c r="N47" s="2"/>
      <c r="O47" s="2"/>
      <c r="P47" s="2"/>
      <c r="Q47" s="2"/>
      <c r="R47" s="2"/>
      <c r="S47" s="2"/>
      <c r="T47" s="2"/>
      <c r="U47" s="2"/>
      <c r="V47" s="2"/>
      <c r="W47" s="2"/>
      <c r="X47" s="2"/>
      <c r="Y47" s="2"/>
      <c r="Z47" s="2"/>
      <c r="AA47" s="2"/>
      <c r="AB47" s="2"/>
    </row>
    <row r="48" spans="1:53" ht="15.75" customHeight="1"/>
    <row r="49" spans="1:27" ht="15.75" customHeight="1">
      <c r="A49" s="1497" t="s">
        <v>438</v>
      </c>
      <c r="B49" s="1497"/>
      <c r="C49" s="1497"/>
      <c r="D49" s="1497"/>
      <c r="E49" s="1497"/>
      <c r="F49" s="1497"/>
      <c r="G49" s="1497"/>
      <c r="H49" s="1497"/>
      <c r="I49" s="1497"/>
      <c r="J49" s="1497"/>
      <c r="K49" s="1497"/>
      <c r="L49" s="1497"/>
      <c r="M49" s="1497"/>
      <c r="N49" s="1497"/>
      <c r="O49" s="1497"/>
      <c r="P49" s="1497"/>
      <c r="Q49" s="1497"/>
      <c r="R49" s="1497"/>
      <c r="S49" s="1497"/>
      <c r="T49" s="1497"/>
      <c r="U49" s="1497"/>
      <c r="V49" s="1497"/>
      <c r="W49" s="1497"/>
      <c r="X49" s="1497"/>
      <c r="Y49" s="1497"/>
      <c r="Z49" s="1497"/>
      <c r="AA49" s="1497"/>
    </row>
    <row r="50" spans="1:27" ht="15.75" customHeight="1">
      <c r="A50" s="17" t="s">
        <v>327</v>
      </c>
      <c r="B50" s="16" t="s">
        <v>744</v>
      </c>
      <c r="C50" s="16"/>
      <c r="D50" s="16"/>
      <c r="E50" s="16"/>
      <c r="F50" s="16"/>
      <c r="G50" s="16"/>
      <c r="H50" s="16"/>
      <c r="I50" s="50"/>
      <c r="J50" s="16"/>
      <c r="K50" s="16"/>
      <c r="L50" s="16"/>
      <c r="M50" s="16"/>
      <c r="N50" s="16"/>
      <c r="O50" s="16"/>
      <c r="P50" s="16"/>
      <c r="Q50" s="16"/>
      <c r="R50" s="16"/>
      <c r="S50" s="16"/>
      <c r="T50" s="16"/>
      <c r="U50" s="16"/>
      <c r="V50" s="16"/>
      <c r="W50" s="16"/>
      <c r="X50" s="16"/>
      <c r="Y50" s="16"/>
      <c r="Z50" s="16"/>
      <c r="AA50" s="16"/>
    </row>
    <row r="51" spans="1:27" ht="15.75" customHeight="1">
      <c r="A51" s="6"/>
      <c r="B51" s="3" t="s">
        <v>435</v>
      </c>
      <c r="C51" s="3"/>
      <c r="D51" s="3"/>
      <c r="E51" s="3"/>
      <c r="F51" s="3"/>
      <c r="G51" s="3" t="str">
        <f>IF(項目一覧!$C$21=0,"",項目一覧!$C$21&amp;"  ")&amp;IF(項目一覧!$C$5=0,"",項目一覧!$C$5)</f>
        <v xml:space="preserve">  </v>
      </c>
      <c r="H51" s="3"/>
      <c r="J51" s="3"/>
      <c r="K51" s="3"/>
      <c r="L51" s="3"/>
      <c r="M51" s="3"/>
      <c r="N51" s="3"/>
      <c r="O51" s="3"/>
      <c r="P51" s="3"/>
      <c r="Q51" s="3"/>
      <c r="R51" s="3"/>
      <c r="S51" s="3"/>
      <c r="T51" s="3"/>
      <c r="U51" s="3"/>
      <c r="V51" s="3"/>
      <c r="W51" s="3"/>
      <c r="X51" s="3"/>
      <c r="Y51" s="3"/>
      <c r="Z51" s="3"/>
      <c r="AA51" s="3"/>
    </row>
    <row r="52" spans="1:27" ht="15.75" customHeight="1">
      <c r="A52" s="6"/>
      <c r="B52" s="3" t="s">
        <v>412</v>
      </c>
      <c r="C52" s="3"/>
      <c r="D52" s="3"/>
      <c r="E52" s="3"/>
      <c r="F52" s="3"/>
      <c r="G52" s="3" t="str">
        <f>IF(項目一覧!$C$183=0,"",項目一覧!$C$183&amp;"  ")&amp;IF(項目一覧!$C$4=0,"",項目一覧!$C$4)</f>
        <v xml:space="preserve">  </v>
      </c>
      <c r="H52" s="3"/>
      <c r="J52" s="3"/>
      <c r="K52" s="3"/>
      <c r="L52" s="3"/>
      <c r="M52" s="3"/>
      <c r="N52" s="3"/>
      <c r="O52" s="3"/>
      <c r="P52" s="3"/>
      <c r="Q52" s="3"/>
      <c r="R52" s="3"/>
      <c r="S52" s="3"/>
      <c r="T52" s="3"/>
      <c r="U52" s="3"/>
      <c r="V52" s="3"/>
      <c r="W52" s="3"/>
      <c r="X52" s="3"/>
      <c r="Y52" s="3"/>
      <c r="Z52" s="3"/>
      <c r="AA52" s="3"/>
    </row>
    <row r="53" spans="1:27" ht="15.75" customHeight="1">
      <c r="A53" s="6"/>
      <c r="B53" s="3" t="s">
        <v>403</v>
      </c>
      <c r="C53" s="3"/>
      <c r="D53" s="3"/>
      <c r="E53" s="3"/>
      <c r="F53" s="3"/>
      <c r="G53" s="3" t="str">
        <f>IF(項目一覧!$C$6=0,"",項目一覧!$C$6)</f>
        <v/>
      </c>
      <c r="H53" s="3"/>
      <c r="J53" s="3"/>
      <c r="K53" s="3"/>
      <c r="L53" s="3"/>
      <c r="M53" s="3"/>
      <c r="N53" s="3"/>
      <c r="O53" s="3"/>
      <c r="P53" s="3"/>
      <c r="Q53" s="3"/>
      <c r="R53" s="3"/>
      <c r="S53" s="3"/>
      <c r="T53" s="3"/>
      <c r="U53" s="3"/>
      <c r="V53" s="3"/>
      <c r="W53" s="3"/>
      <c r="X53" s="3"/>
      <c r="Y53" s="3"/>
      <c r="Z53" s="3"/>
      <c r="AA53" s="3"/>
    </row>
    <row r="54" spans="1:27" ht="15.75" customHeight="1">
      <c r="A54" s="6"/>
      <c r="B54" s="3" t="s">
        <v>434</v>
      </c>
      <c r="C54" s="3"/>
      <c r="D54" s="3"/>
      <c r="E54" s="3"/>
      <c r="F54" s="3"/>
      <c r="G54" s="3" t="str">
        <f>IF(項目一覧!$C$7=0,"",項目一覧!$C$7)</f>
        <v/>
      </c>
      <c r="H54" s="3"/>
      <c r="J54" s="3"/>
      <c r="K54" s="3"/>
      <c r="L54" s="3"/>
      <c r="M54" s="3"/>
      <c r="N54" s="3"/>
      <c r="O54" s="3"/>
      <c r="P54" s="3"/>
      <c r="Q54" s="3"/>
      <c r="R54" s="3"/>
      <c r="S54" s="3"/>
      <c r="T54" s="3"/>
      <c r="U54" s="3"/>
      <c r="V54" s="3"/>
      <c r="W54" s="3"/>
      <c r="X54" s="3"/>
      <c r="Y54" s="3"/>
      <c r="Z54" s="3"/>
      <c r="AA54" s="3"/>
    </row>
    <row r="55" spans="1:27" ht="15.75" customHeight="1">
      <c r="A55" s="32"/>
      <c r="B55" s="15" t="s">
        <v>401</v>
      </c>
      <c r="C55" s="15"/>
      <c r="D55" s="15"/>
      <c r="E55" s="15"/>
      <c r="F55" s="15"/>
      <c r="G55" s="15" t="str">
        <f>IF(項目一覧!$C$8=0,"",項目一覧!$C$8)</f>
        <v/>
      </c>
      <c r="H55" s="15"/>
      <c r="I55" s="28"/>
      <c r="J55" s="15"/>
      <c r="K55" s="15"/>
      <c r="L55" s="15"/>
      <c r="M55" s="15"/>
      <c r="N55" s="15"/>
      <c r="O55" s="15"/>
      <c r="P55" s="15"/>
      <c r="Q55" s="15"/>
      <c r="R55" s="15"/>
      <c r="S55" s="15"/>
      <c r="T55" s="15"/>
      <c r="U55" s="15"/>
      <c r="V55" s="15"/>
      <c r="W55" s="15"/>
      <c r="X55" s="15"/>
      <c r="Y55" s="15"/>
      <c r="Z55" s="15"/>
      <c r="AA55" s="15"/>
    </row>
    <row r="56" spans="1:27" ht="15.75" customHeight="1">
      <c r="A56" s="6" t="s">
        <v>327</v>
      </c>
      <c r="B56" s="3" t="s">
        <v>433</v>
      </c>
      <c r="C56" s="3"/>
      <c r="D56" s="3"/>
      <c r="E56" s="3"/>
      <c r="F56" s="3"/>
      <c r="G56" s="3"/>
      <c r="H56" s="3"/>
      <c r="J56" s="3"/>
      <c r="K56" s="3"/>
      <c r="L56" s="3"/>
      <c r="M56" s="3"/>
      <c r="N56" s="3"/>
      <c r="O56" s="3"/>
      <c r="P56" s="3"/>
      <c r="Q56" s="3"/>
      <c r="R56" s="3"/>
      <c r="S56" s="3"/>
      <c r="T56" s="3"/>
      <c r="U56" s="3"/>
      <c r="V56" s="3"/>
      <c r="W56" s="3"/>
      <c r="X56" s="3"/>
      <c r="Y56" s="3"/>
      <c r="Z56" s="3"/>
      <c r="AA56" s="3"/>
    </row>
    <row r="57" spans="1:27" ht="15.75" customHeight="1">
      <c r="A57" s="6"/>
      <c r="B57" s="3" t="s">
        <v>413</v>
      </c>
      <c r="C57" s="3"/>
      <c r="D57" s="3"/>
      <c r="E57" s="3"/>
      <c r="F57" s="3"/>
      <c r="G57" s="46" t="str">
        <f>IF(項目一覧!$C$9=0,"","("&amp;項目一覧!$C$9&amp;") 建築士  （"&amp;項目一覧!$C$10&amp;"）登録　第　 "&amp;項目一覧!$C$11&amp;"　号")</f>
        <v>() 建築士  （）登録　第　 　号</v>
      </c>
      <c r="H57" s="3"/>
      <c r="J57" s="3"/>
      <c r="K57" s="3"/>
      <c r="L57" s="3"/>
      <c r="M57" s="3"/>
      <c r="N57" s="3"/>
      <c r="O57" s="3"/>
      <c r="P57" s="3"/>
      <c r="Q57" s="3"/>
      <c r="R57" s="3"/>
      <c r="S57" s="3"/>
      <c r="T57" s="3"/>
      <c r="U57" s="3"/>
      <c r="V57" s="3"/>
      <c r="W57" s="3"/>
      <c r="X57" s="3"/>
      <c r="Y57" s="3"/>
      <c r="Z57" s="3"/>
      <c r="AA57" s="3"/>
    </row>
    <row r="58" spans="1:27" ht="15.75" customHeight="1">
      <c r="A58" s="6"/>
      <c r="B58" s="3" t="s">
        <v>412</v>
      </c>
      <c r="C58" s="3"/>
      <c r="D58" s="3"/>
      <c r="E58" s="3"/>
      <c r="F58" s="3"/>
      <c r="G58" s="3" t="str">
        <f>IF(項目一覧!$C$12=0,"",項目一覧!$C$12)</f>
        <v/>
      </c>
      <c r="H58" s="3"/>
      <c r="J58" s="3"/>
      <c r="K58" s="3"/>
      <c r="L58" s="3"/>
      <c r="M58" s="3"/>
      <c r="N58" s="3"/>
      <c r="O58" s="3"/>
      <c r="P58" s="3"/>
      <c r="Q58" s="3"/>
      <c r="R58" s="3"/>
      <c r="S58" s="3"/>
      <c r="T58" s="3"/>
      <c r="U58" s="3"/>
      <c r="V58" s="3"/>
      <c r="W58" s="3"/>
      <c r="X58" s="3"/>
      <c r="Y58" s="3"/>
      <c r="Z58" s="3"/>
      <c r="AA58" s="3"/>
    </row>
    <row r="59" spans="1:27" ht="15.75" customHeight="1">
      <c r="A59" s="6"/>
      <c r="B59" s="3" t="s">
        <v>411</v>
      </c>
      <c r="C59" s="3"/>
      <c r="D59" s="3"/>
      <c r="E59" s="3"/>
      <c r="F59" s="3"/>
      <c r="G59" s="46" t="str">
        <f>IF(項目一覧!$C$13=0,"","("&amp;項目一覧!$C$13&amp;") 建築士事務所  （"&amp;項目一覧!$C$14&amp;"）知事登録　第　 "&amp;項目一覧!$C$15&amp;"　号")</f>
        <v>() 建築士事務所  （）知事登録　第　 　号</v>
      </c>
      <c r="H59" s="3"/>
      <c r="J59" s="3"/>
      <c r="K59" s="3"/>
      <c r="L59" s="3"/>
      <c r="M59" s="3"/>
      <c r="N59" s="3"/>
      <c r="O59" s="3"/>
      <c r="P59" s="3"/>
      <c r="Q59" s="3"/>
      <c r="R59" s="3"/>
      <c r="S59" s="3"/>
      <c r="T59" s="3"/>
      <c r="U59" s="3"/>
      <c r="V59" s="3"/>
      <c r="W59" s="3"/>
      <c r="X59" s="3"/>
      <c r="Y59" s="3"/>
      <c r="Z59" s="3"/>
      <c r="AA59" s="3"/>
    </row>
    <row r="60" spans="1:27" ht="15.75" customHeight="1">
      <c r="A60" s="6"/>
      <c r="B60" s="3"/>
      <c r="C60" s="3"/>
      <c r="D60" s="3"/>
      <c r="E60" s="3"/>
      <c r="F60" s="3"/>
      <c r="G60" s="3" t="str">
        <f>IF(項目一覧!$C$16=0,"",項目一覧!$C$16)</f>
        <v/>
      </c>
      <c r="H60" s="3"/>
      <c r="J60" s="3"/>
      <c r="K60" s="3"/>
      <c r="L60" s="3"/>
      <c r="M60" s="3"/>
      <c r="N60" s="3"/>
      <c r="O60" s="3"/>
      <c r="P60" s="3"/>
      <c r="Q60" s="3"/>
      <c r="R60" s="3"/>
      <c r="S60" s="3"/>
      <c r="T60" s="3"/>
      <c r="U60" s="3"/>
      <c r="V60" s="3"/>
      <c r="W60" s="3"/>
      <c r="X60" s="3"/>
      <c r="Y60" s="3"/>
      <c r="Z60" s="3"/>
      <c r="AA60" s="3"/>
    </row>
    <row r="61" spans="1:27" ht="15.75" customHeight="1">
      <c r="A61" s="6"/>
      <c r="B61" s="3" t="s">
        <v>410</v>
      </c>
      <c r="C61" s="3"/>
      <c r="D61" s="3"/>
      <c r="E61" s="3"/>
      <c r="F61" s="3"/>
      <c r="G61" s="3" t="str">
        <f>IF(項目一覧!$C$17=0,"",項目一覧!$C$17)</f>
        <v/>
      </c>
      <c r="H61" s="3"/>
      <c r="J61" s="3"/>
      <c r="K61" s="3"/>
      <c r="L61" s="3"/>
      <c r="M61" s="3"/>
      <c r="N61" s="3"/>
      <c r="O61" s="3"/>
      <c r="P61" s="3"/>
      <c r="Q61" s="3"/>
      <c r="R61" s="3"/>
      <c r="S61" s="3"/>
      <c r="T61" s="3"/>
      <c r="U61" s="3"/>
      <c r="V61" s="3"/>
      <c r="W61" s="3"/>
      <c r="X61" s="3"/>
      <c r="Y61" s="3"/>
      <c r="Z61" s="3"/>
      <c r="AA61" s="3"/>
    </row>
    <row r="62" spans="1:27" ht="15.75" customHeight="1">
      <c r="A62" s="6"/>
      <c r="B62" s="3" t="s">
        <v>409</v>
      </c>
      <c r="C62" s="3"/>
      <c r="D62" s="3"/>
      <c r="E62" s="3"/>
      <c r="F62" s="3"/>
      <c r="G62" s="3" t="str">
        <f>IF(項目一覧!$C$18=0,"",項目一覧!$C$18)</f>
        <v/>
      </c>
      <c r="H62" s="3"/>
      <c r="J62" s="3"/>
      <c r="K62" s="3"/>
      <c r="L62" s="3"/>
      <c r="M62" s="3"/>
      <c r="N62" s="3"/>
      <c r="O62" s="3"/>
      <c r="P62" s="3"/>
      <c r="Q62" s="3"/>
      <c r="R62" s="3"/>
      <c r="S62" s="3"/>
      <c r="T62" s="3"/>
      <c r="U62" s="3"/>
      <c r="V62" s="3"/>
      <c r="W62" s="3"/>
      <c r="X62" s="3"/>
      <c r="Y62" s="3"/>
      <c r="Z62" s="3"/>
      <c r="AA62" s="3"/>
    </row>
    <row r="63" spans="1:27" ht="15.75" customHeight="1">
      <c r="A63" s="32"/>
      <c r="B63" s="15" t="s">
        <v>408</v>
      </c>
      <c r="C63" s="15"/>
      <c r="D63" s="15"/>
      <c r="E63" s="15"/>
      <c r="F63" s="15"/>
      <c r="G63" s="15" t="str">
        <f>IF(項目一覧!$C$19=0,"",項目一覧!$C$19)</f>
        <v/>
      </c>
      <c r="H63" s="15"/>
      <c r="I63" s="28"/>
      <c r="J63" s="15"/>
      <c r="K63" s="15"/>
      <c r="L63" s="15"/>
      <c r="M63" s="15"/>
      <c r="N63" s="15"/>
      <c r="O63" s="15"/>
      <c r="P63" s="15"/>
      <c r="Q63" s="15"/>
      <c r="R63" s="15"/>
      <c r="S63" s="15"/>
      <c r="T63" s="15"/>
      <c r="U63" s="15"/>
      <c r="V63" s="15"/>
      <c r="W63" s="15"/>
      <c r="X63" s="15"/>
      <c r="Y63" s="15"/>
      <c r="Z63" s="15"/>
      <c r="AA63" s="15"/>
    </row>
    <row r="64" spans="1:27" ht="15.75" customHeight="1">
      <c r="A64" s="6" t="s">
        <v>327</v>
      </c>
      <c r="B64" s="3" t="s">
        <v>432</v>
      </c>
      <c r="C64" s="3"/>
      <c r="D64" s="3"/>
      <c r="E64" s="3"/>
      <c r="F64" s="3"/>
      <c r="G64" s="3"/>
      <c r="H64" s="3"/>
      <c r="J64" s="3"/>
      <c r="K64" s="3"/>
      <c r="L64" s="3"/>
      <c r="M64" s="3"/>
      <c r="N64" s="3"/>
      <c r="O64" s="3"/>
      <c r="P64" s="3"/>
      <c r="Q64" s="3"/>
      <c r="R64" s="3"/>
      <c r="S64" s="3"/>
      <c r="T64" s="3"/>
      <c r="U64" s="3"/>
      <c r="V64" s="3"/>
      <c r="W64" s="3"/>
      <c r="X64" s="3"/>
      <c r="Y64" s="3"/>
      <c r="Z64" s="3"/>
      <c r="AA64" s="3"/>
    </row>
    <row r="65" spans="1:28" ht="18" customHeight="1">
      <c r="A65" s="6"/>
      <c r="B65" s="3" t="s">
        <v>431</v>
      </c>
      <c r="C65" s="3"/>
      <c r="D65" s="3"/>
      <c r="E65" s="3"/>
      <c r="F65" s="3"/>
      <c r="G65" s="3"/>
      <c r="H65" s="3"/>
      <c r="I65" s="3"/>
      <c r="J65" s="3"/>
      <c r="K65" s="3"/>
      <c r="L65" s="3"/>
      <c r="M65" s="3"/>
      <c r="N65" s="3"/>
      <c r="O65" s="3"/>
      <c r="P65" s="3"/>
      <c r="Q65" s="3"/>
      <c r="R65" s="3"/>
      <c r="S65" s="3"/>
      <c r="T65" s="3"/>
      <c r="U65" s="3"/>
      <c r="V65" s="3"/>
      <c r="W65" s="3"/>
      <c r="X65" s="3"/>
      <c r="Y65" s="3"/>
      <c r="Z65" s="3"/>
      <c r="AA65" s="3"/>
    </row>
    <row r="66" spans="1:28" ht="15.75" customHeight="1">
      <c r="A66" s="6"/>
      <c r="B66" s="3" t="s">
        <v>413</v>
      </c>
      <c r="C66" s="3"/>
      <c r="D66" s="3"/>
      <c r="E66" s="3"/>
      <c r="F66" s="3"/>
      <c r="G66" s="46" t="str">
        <f>IF(項目一覧!$C$22=0,"","("&amp;項目一覧!$C$22&amp;") 建築士  （"&amp;項目一覧!$C$23&amp;"）登録　第　 "&amp;項目一覧!$C$24&amp;"　号")</f>
        <v>() 建築士  （）登録　第　 　号</v>
      </c>
      <c r="H66" s="3"/>
      <c r="J66" s="3"/>
      <c r="K66" s="3"/>
      <c r="L66" s="3"/>
      <c r="M66" s="3"/>
      <c r="N66" s="3"/>
      <c r="O66" s="3"/>
      <c r="P66" s="3"/>
      <c r="Q66" s="3"/>
      <c r="R66" s="3"/>
      <c r="S66" s="3"/>
      <c r="T66" s="3"/>
      <c r="U66" s="3"/>
      <c r="V66" s="3"/>
      <c r="W66" s="3"/>
      <c r="X66" s="3"/>
      <c r="Y66" s="3"/>
      <c r="Z66" s="3"/>
      <c r="AA66" s="3"/>
    </row>
    <row r="67" spans="1:28" ht="15.75" customHeight="1">
      <c r="A67" s="6"/>
      <c r="B67" s="3" t="s">
        <v>412</v>
      </c>
      <c r="C67" s="3"/>
      <c r="D67" s="3"/>
      <c r="E67" s="3"/>
      <c r="F67" s="3"/>
      <c r="G67" s="3" t="str">
        <f>IF(項目一覧!$C$25=0,"",項目一覧!$C$25)</f>
        <v/>
      </c>
      <c r="H67" s="3"/>
      <c r="J67" s="3"/>
      <c r="K67" s="3"/>
      <c r="L67" s="3"/>
      <c r="M67" s="3"/>
      <c r="N67" s="3"/>
      <c r="O67" s="3"/>
      <c r="P67" s="3"/>
      <c r="Q67" s="3"/>
      <c r="R67" s="3"/>
      <c r="S67" s="3"/>
      <c r="T67" s="3"/>
      <c r="U67" s="3"/>
      <c r="V67" s="3"/>
      <c r="W67" s="3"/>
      <c r="X67" s="3"/>
      <c r="Y67" s="3"/>
      <c r="Z67" s="3"/>
      <c r="AA67" s="3"/>
    </row>
    <row r="68" spans="1:28" ht="15.75" customHeight="1">
      <c r="A68" s="7"/>
      <c r="B68" s="3" t="s">
        <v>411</v>
      </c>
      <c r="C68" s="3"/>
      <c r="D68" s="3"/>
      <c r="E68" s="3"/>
      <c r="F68" s="3"/>
      <c r="G68" s="187" t="str">
        <f>IF(項目一覧!$C$27=0,"","("&amp;項目一覧!$C$27&amp;") 建築士事務所  （"&amp;項目一覧!$C$28&amp;"）知事登録　第　 "&amp;項目一覧!$C$29&amp;"　号")</f>
        <v>() 建築士事務所  （）知事登録　第　 　号</v>
      </c>
      <c r="H68" s="3"/>
    </row>
    <row r="69" spans="1:28" ht="15.75" customHeight="1">
      <c r="A69" s="7"/>
      <c r="B69" s="3"/>
      <c r="C69" s="3"/>
      <c r="D69" s="3"/>
      <c r="E69" s="3"/>
      <c r="F69" s="3"/>
      <c r="G69" s="3" t="str">
        <f>IF(項目一覧!$C$30=0,"",項目一覧!$C$30)</f>
        <v/>
      </c>
      <c r="H69" s="3"/>
      <c r="J69" s="3"/>
      <c r="K69" s="3"/>
      <c r="L69" s="3"/>
      <c r="M69" s="3"/>
      <c r="N69" s="3"/>
      <c r="O69" s="3"/>
      <c r="P69" s="3"/>
      <c r="Q69" s="3"/>
      <c r="R69" s="3"/>
      <c r="S69" s="3"/>
      <c r="T69" s="3"/>
      <c r="U69" s="3"/>
      <c r="V69" s="3"/>
      <c r="W69" s="3"/>
      <c r="X69" s="3"/>
      <c r="Y69" s="3"/>
      <c r="Z69" s="3"/>
      <c r="AA69" s="3"/>
    </row>
    <row r="70" spans="1:28" ht="15.75" customHeight="1">
      <c r="A70" s="7"/>
      <c r="B70" s="3" t="s">
        <v>410</v>
      </c>
      <c r="C70" s="3"/>
      <c r="D70" s="3"/>
      <c r="E70" s="3"/>
      <c r="F70" s="3"/>
      <c r="G70" s="3" t="str">
        <f>IF(項目一覧!$C$31=0,"",項目一覧!$C$31)</f>
        <v/>
      </c>
      <c r="H70" s="3"/>
      <c r="J70" s="3"/>
      <c r="K70" s="3"/>
      <c r="L70" s="3"/>
      <c r="M70" s="3"/>
      <c r="N70" s="3"/>
      <c r="O70" s="3"/>
      <c r="P70" s="3"/>
      <c r="Q70" s="3"/>
      <c r="R70" s="3"/>
      <c r="S70" s="3"/>
      <c r="T70" s="3"/>
      <c r="U70" s="3"/>
      <c r="V70" s="3"/>
      <c r="W70" s="3"/>
      <c r="X70" s="3"/>
      <c r="Y70" s="3"/>
      <c r="Z70" s="3"/>
      <c r="AA70" s="3"/>
    </row>
    <row r="71" spans="1:28" ht="15.75" customHeight="1">
      <c r="A71" s="7"/>
      <c r="B71" s="3" t="s">
        <v>409</v>
      </c>
      <c r="C71" s="3"/>
      <c r="D71" s="3"/>
      <c r="E71" s="3"/>
      <c r="F71" s="3"/>
      <c r="G71" s="3" t="str">
        <f>IF(項目一覧!$C$32=0,"",項目一覧!$C$32)</f>
        <v/>
      </c>
      <c r="H71" s="3"/>
      <c r="J71" s="3"/>
      <c r="K71" s="3"/>
      <c r="L71" s="3"/>
      <c r="M71" s="3"/>
      <c r="N71" s="3"/>
      <c r="O71" s="3"/>
      <c r="P71" s="3"/>
      <c r="Q71" s="3"/>
      <c r="R71" s="3"/>
      <c r="S71" s="3"/>
      <c r="T71" s="3"/>
      <c r="U71" s="3"/>
      <c r="V71" s="3"/>
      <c r="W71" s="3"/>
      <c r="X71" s="3"/>
      <c r="Y71" s="3"/>
      <c r="Z71" s="3"/>
      <c r="AA71" s="3"/>
    </row>
    <row r="72" spans="1:28" ht="15.75" customHeight="1">
      <c r="A72" s="7"/>
      <c r="B72" s="3" t="s">
        <v>408</v>
      </c>
      <c r="C72" s="3"/>
      <c r="D72" s="3"/>
      <c r="E72" s="3"/>
      <c r="F72" s="3"/>
      <c r="G72" s="3" t="str">
        <f>IF(項目一覧!$C$33=0,"",項目一覧!$C$33)</f>
        <v/>
      </c>
      <c r="H72" s="3"/>
      <c r="J72" s="3"/>
      <c r="K72" s="3"/>
      <c r="L72" s="3"/>
      <c r="M72" s="3"/>
      <c r="N72" s="3"/>
      <c r="O72" s="3"/>
      <c r="P72" s="3"/>
      <c r="Q72" s="3"/>
      <c r="R72" s="3"/>
      <c r="S72" s="3"/>
      <c r="T72" s="3"/>
      <c r="U72" s="3"/>
      <c r="V72" s="3"/>
      <c r="W72" s="3"/>
      <c r="X72" s="3"/>
      <c r="Y72" s="3"/>
      <c r="Z72" s="3"/>
      <c r="AA72" s="3"/>
    </row>
    <row r="73" spans="1:28" ht="18" customHeight="1">
      <c r="A73" s="7"/>
      <c r="B73" s="34" t="s">
        <v>743</v>
      </c>
      <c r="C73" s="3"/>
      <c r="D73" s="3"/>
      <c r="E73" s="3"/>
      <c r="F73" s="3"/>
      <c r="G73" s="1491" t="str">
        <f>IF(項目一覧!$C$35=0,"",項目一覧!$C$35)</f>
        <v/>
      </c>
      <c r="H73" s="1491"/>
      <c r="I73" s="1491"/>
      <c r="J73" s="1491"/>
      <c r="K73" s="1491"/>
      <c r="L73" s="1491"/>
      <c r="M73" s="1491"/>
      <c r="N73" s="1491"/>
      <c r="O73" s="1491"/>
      <c r="P73" s="1491"/>
      <c r="Q73" s="1491"/>
      <c r="R73" s="1491"/>
      <c r="S73" s="1491"/>
      <c r="T73" s="1491"/>
      <c r="U73" s="1491"/>
      <c r="V73" s="1491"/>
      <c r="W73" s="1491"/>
      <c r="X73" s="1491"/>
      <c r="Y73" s="1491"/>
      <c r="Z73" s="1491"/>
      <c r="AA73" s="1491"/>
      <c r="AB73" s="1491"/>
    </row>
    <row r="74" spans="1:28" ht="8.25" customHeight="1">
      <c r="A74" s="7"/>
      <c r="B74" s="3"/>
      <c r="C74" s="3"/>
      <c r="D74" s="3"/>
      <c r="E74" s="3"/>
      <c r="F74" s="3"/>
      <c r="G74" s="1491"/>
      <c r="H74" s="1491"/>
      <c r="I74" s="1491"/>
      <c r="J74" s="1491"/>
      <c r="K74" s="1491"/>
      <c r="L74" s="1491"/>
      <c r="M74" s="1491"/>
      <c r="N74" s="1491"/>
      <c r="O74" s="1491"/>
      <c r="P74" s="1491"/>
      <c r="Q74" s="1491"/>
      <c r="R74" s="1491"/>
      <c r="S74" s="1491"/>
      <c r="T74" s="1491"/>
      <c r="U74" s="1491"/>
      <c r="V74" s="1491"/>
      <c r="W74" s="1491"/>
      <c r="X74" s="1491"/>
      <c r="Y74" s="1491"/>
      <c r="Z74" s="1491"/>
      <c r="AA74" s="1491"/>
      <c r="AB74" s="1491"/>
    </row>
    <row r="75" spans="1:28" ht="15" customHeight="1">
      <c r="A75" s="6"/>
      <c r="B75" s="3" t="s">
        <v>430</v>
      </c>
      <c r="C75" s="3"/>
      <c r="D75" s="3"/>
      <c r="E75" s="3"/>
      <c r="F75" s="3"/>
      <c r="G75" s="3"/>
      <c r="H75" s="3"/>
      <c r="I75" s="3"/>
      <c r="J75" s="3"/>
      <c r="K75" s="3"/>
      <c r="L75" s="3"/>
      <c r="M75" s="3"/>
      <c r="N75" s="3"/>
      <c r="O75" s="3"/>
      <c r="P75" s="3"/>
      <c r="Q75" s="3"/>
      <c r="R75" s="3"/>
      <c r="S75" s="3"/>
      <c r="T75" s="3"/>
      <c r="U75" s="3"/>
      <c r="V75" s="3"/>
      <c r="W75" s="3"/>
      <c r="X75" s="3"/>
      <c r="Y75" s="3"/>
      <c r="Z75" s="3"/>
      <c r="AA75" s="3"/>
    </row>
    <row r="76" spans="1:28" ht="18" customHeight="1">
      <c r="A76" s="6"/>
      <c r="B76" s="3" t="s">
        <v>413</v>
      </c>
      <c r="C76" s="3"/>
      <c r="D76" s="3"/>
      <c r="E76" s="3"/>
      <c r="F76" s="3"/>
      <c r="G76" s="46" t="str">
        <f>IF(項目一覧!$C$189=0,"","("&amp;項目一覧!$C$189&amp;") 建築士  （"&amp;項目一覧!$C$190&amp;"）登録　第　 "&amp;項目一覧!$C$191&amp;"　号")</f>
        <v>() 建築士  （）登録　第　 　号</v>
      </c>
      <c r="J76" s="3"/>
      <c r="K76" s="3"/>
      <c r="L76" s="3"/>
      <c r="M76" s="3"/>
      <c r="N76" s="3"/>
      <c r="O76" s="3"/>
      <c r="P76" s="3"/>
      <c r="Q76" s="3"/>
      <c r="R76" s="3"/>
      <c r="S76" s="3"/>
      <c r="T76" s="3"/>
      <c r="U76" s="3"/>
      <c r="V76" s="3"/>
      <c r="W76" s="3"/>
      <c r="X76" s="3"/>
      <c r="Y76" s="3"/>
      <c r="Z76" s="3"/>
      <c r="AA76" s="3"/>
    </row>
    <row r="77" spans="1:28" ht="18" customHeight="1">
      <c r="A77" s="6"/>
      <c r="B77" s="3" t="s">
        <v>412</v>
      </c>
      <c r="C77" s="3"/>
      <c r="D77" s="3"/>
      <c r="E77" s="3"/>
      <c r="F77" s="3"/>
      <c r="G77" s="3" t="str">
        <f>IF(項目一覧!$C$192=0,"",項目一覧!$C$192)</f>
        <v/>
      </c>
      <c r="J77" s="3"/>
      <c r="K77" s="3"/>
      <c r="L77" s="3"/>
      <c r="M77" s="3"/>
      <c r="N77" s="3"/>
      <c r="O77" s="3"/>
      <c r="P77" s="3"/>
      <c r="Q77" s="3"/>
      <c r="R77" s="3"/>
      <c r="S77" s="3"/>
      <c r="T77" s="3"/>
      <c r="U77" s="3"/>
      <c r="V77" s="3"/>
      <c r="W77" s="3"/>
      <c r="X77" s="3"/>
      <c r="Y77" s="3"/>
      <c r="Z77" s="3"/>
      <c r="AA77" s="3"/>
    </row>
    <row r="78" spans="1:28" ht="18" customHeight="1">
      <c r="A78" s="7"/>
      <c r="B78" s="3" t="s">
        <v>411</v>
      </c>
      <c r="C78" s="3"/>
      <c r="D78" s="3"/>
      <c r="E78" s="3"/>
      <c r="F78" s="3"/>
      <c r="G78" s="3" t="str">
        <f>IF(項目一覧!$C$194=0,"","("&amp;項目一覧!$C$194&amp;") 建築士事務所  （"&amp;項目一覧!$C$195&amp;"）知事登録　第　 "&amp;項目一覧!$C$196&amp;"　号")</f>
        <v>() 建築士事務所  （）知事登録　第　 　号</v>
      </c>
      <c r="H78" s="187"/>
    </row>
    <row r="79" spans="1:28" ht="18" customHeight="1">
      <c r="A79" s="7"/>
      <c r="B79" s="3"/>
      <c r="C79" s="3"/>
      <c r="D79" s="3"/>
      <c r="E79" s="3"/>
      <c r="F79" s="3"/>
      <c r="G79" s="3" t="str">
        <f>IF(項目一覧!$C$197=0,"",項目一覧!$C$197)</f>
        <v/>
      </c>
      <c r="J79" s="3"/>
      <c r="K79" s="3"/>
      <c r="L79" s="3"/>
      <c r="M79" s="3"/>
      <c r="N79" s="3"/>
      <c r="O79" s="3"/>
      <c r="P79" s="3"/>
      <c r="Q79" s="3"/>
      <c r="R79" s="3"/>
      <c r="S79" s="3"/>
      <c r="T79" s="3"/>
      <c r="U79" s="3"/>
      <c r="V79" s="3"/>
      <c r="W79" s="3"/>
      <c r="X79" s="3"/>
      <c r="Y79" s="3"/>
      <c r="Z79" s="3"/>
      <c r="AA79" s="3"/>
    </row>
    <row r="80" spans="1:28" ht="18" customHeight="1">
      <c r="A80" s="7"/>
      <c r="B80" s="3" t="s">
        <v>410</v>
      </c>
      <c r="C80" s="3"/>
      <c r="D80" s="3"/>
      <c r="E80" s="3"/>
      <c r="F80" s="3"/>
      <c r="G80" s="3" t="str">
        <f>IF(項目一覧!$C$198=0,"",項目一覧!$C$198)</f>
        <v/>
      </c>
      <c r="J80" s="3"/>
      <c r="K80" s="3"/>
      <c r="L80" s="3"/>
      <c r="M80" s="3"/>
      <c r="N80" s="3"/>
      <c r="O80" s="3"/>
      <c r="P80" s="3"/>
      <c r="Q80" s="3"/>
      <c r="R80" s="3"/>
      <c r="S80" s="3"/>
      <c r="T80" s="3"/>
      <c r="U80" s="3"/>
      <c r="V80" s="3"/>
      <c r="W80" s="3"/>
      <c r="X80" s="3"/>
      <c r="Y80" s="3"/>
      <c r="Z80" s="3"/>
      <c r="AA80" s="3"/>
    </row>
    <row r="81" spans="1:28" ht="18" customHeight="1">
      <c r="A81" s="7"/>
      <c r="B81" s="3" t="s">
        <v>409</v>
      </c>
      <c r="C81" s="3"/>
      <c r="D81" s="3"/>
      <c r="E81" s="3"/>
      <c r="F81" s="3"/>
      <c r="G81" s="1797" t="str">
        <f>IF(項目一覧!$C$199=0,"",項目一覧!$C$199)</f>
        <v/>
      </c>
      <c r="H81" s="1798"/>
      <c r="I81" s="1798"/>
      <c r="J81" s="1798"/>
      <c r="K81" s="1798"/>
      <c r="L81" s="1798"/>
      <c r="M81" s="1798"/>
      <c r="N81" s="1798"/>
      <c r="O81" s="1798"/>
      <c r="P81" s="1798"/>
      <c r="Q81" s="1798"/>
      <c r="R81" s="1798"/>
      <c r="S81" s="1798"/>
      <c r="T81" s="1798"/>
      <c r="U81" s="1798"/>
      <c r="V81" s="1798"/>
      <c r="W81" s="1798"/>
      <c r="X81" s="1798"/>
      <c r="Y81" s="1798"/>
      <c r="Z81" s="1798"/>
      <c r="AA81" s="1798"/>
      <c r="AB81" s="1798"/>
    </row>
    <row r="82" spans="1:28" ht="18" customHeight="1">
      <c r="A82" s="7"/>
      <c r="B82" s="3" t="s">
        <v>408</v>
      </c>
      <c r="C82" s="3"/>
      <c r="D82" s="3"/>
      <c r="E82" s="3"/>
      <c r="F82" s="3"/>
      <c r="G82" s="3" t="str">
        <f>IF(項目一覧!$C$200=0,"",項目一覧!$C$200)</f>
        <v/>
      </c>
      <c r="J82" s="3"/>
      <c r="K82" s="3"/>
      <c r="L82" s="3"/>
      <c r="M82" s="3"/>
      <c r="N82" s="3"/>
      <c r="O82" s="3"/>
      <c r="P82" s="3"/>
      <c r="Q82" s="3"/>
      <c r="R82" s="3"/>
      <c r="S82" s="3"/>
      <c r="T82" s="3"/>
      <c r="U82" s="3"/>
      <c r="V82" s="3"/>
      <c r="W82" s="3"/>
      <c r="X82" s="3"/>
      <c r="Y82" s="3"/>
      <c r="Z82" s="3"/>
      <c r="AA82" s="3"/>
    </row>
    <row r="83" spans="1:28" ht="18" customHeight="1">
      <c r="A83" s="7"/>
      <c r="B83" s="34" t="s">
        <v>743</v>
      </c>
      <c r="C83" s="3"/>
      <c r="D83" s="3"/>
      <c r="E83" s="3"/>
      <c r="F83" s="3"/>
      <c r="G83" s="1491" t="str">
        <f>IF(項目一覧!$C$202=0,"",項目一覧!$C$202)</f>
        <v/>
      </c>
      <c r="H83" s="1491"/>
      <c r="I83" s="1491"/>
      <c r="J83" s="1491"/>
      <c r="K83" s="1491"/>
      <c r="L83" s="1491"/>
      <c r="M83" s="1491"/>
      <c r="N83" s="1491"/>
      <c r="O83" s="1491"/>
      <c r="P83" s="1491"/>
      <c r="Q83" s="1491"/>
      <c r="R83" s="1491"/>
      <c r="S83" s="1491"/>
      <c r="T83" s="1491"/>
      <c r="U83" s="1491"/>
      <c r="V83" s="1491"/>
      <c r="W83" s="1491"/>
      <c r="X83" s="1491"/>
      <c r="Y83" s="1491"/>
      <c r="Z83" s="1491"/>
      <c r="AA83" s="1491"/>
      <c r="AB83" s="1491"/>
    </row>
    <row r="84" spans="1:28" ht="9" customHeight="1">
      <c r="A84" s="6"/>
      <c r="B84" s="3"/>
      <c r="C84" s="3"/>
      <c r="D84" s="3"/>
      <c r="E84" s="3"/>
      <c r="F84" s="3"/>
      <c r="G84" s="1491"/>
      <c r="H84" s="1491"/>
      <c r="I84" s="1491"/>
      <c r="J84" s="1491"/>
      <c r="K84" s="1491"/>
      <c r="L84" s="1491"/>
      <c r="M84" s="1491"/>
      <c r="N84" s="1491"/>
      <c r="O84" s="1491"/>
      <c r="P84" s="1491"/>
      <c r="Q84" s="1491"/>
      <c r="R84" s="1491"/>
      <c r="S84" s="1491"/>
      <c r="T84" s="1491"/>
      <c r="U84" s="1491"/>
      <c r="V84" s="1491"/>
      <c r="W84" s="1491"/>
      <c r="X84" s="1491"/>
      <c r="Y84" s="1491"/>
      <c r="Z84" s="1491"/>
      <c r="AA84" s="1491"/>
      <c r="AB84" s="1491"/>
    </row>
    <row r="85" spans="1:28" ht="18" customHeight="1">
      <c r="A85" s="6"/>
      <c r="B85" s="3" t="s">
        <v>413</v>
      </c>
      <c r="C85" s="3"/>
      <c r="D85" s="3"/>
      <c r="E85" s="3"/>
      <c r="F85" s="3"/>
      <c r="G85" s="46" t="str">
        <f>IF(項目一覧!$C$203=0,"","("&amp;項目一覧!$C$203&amp;") 建築士  （"&amp;項目一覧!$C$204&amp;"）登録　第　 "&amp;項目一覧!$C$205&amp;"　号")</f>
        <v>() 建築士  （）登録　第　 　号</v>
      </c>
      <c r="J85" s="3"/>
      <c r="K85" s="3"/>
      <c r="L85" s="3"/>
      <c r="M85" s="3"/>
      <c r="N85" s="3"/>
      <c r="O85" s="3"/>
      <c r="P85" s="3"/>
      <c r="Q85" s="3"/>
      <c r="R85" s="3"/>
      <c r="S85" s="3"/>
      <c r="T85" s="3"/>
      <c r="U85" s="3"/>
      <c r="V85" s="3"/>
      <c r="W85" s="3"/>
      <c r="X85" s="3"/>
      <c r="Y85" s="3"/>
      <c r="Z85" s="3"/>
      <c r="AA85" s="3"/>
    </row>
    <row r="86" spans="1:28" ht="18" customHeight="1">
      <c r="A86" s="6"/>
      <c r="B86" s="3" t="s">
        <v>412</v>
      </c>
      <c r="C86" s="3"/>
      <c r="D86" s="3"/>
      <c r="E86" s="3"/>
      <c r="F86" s="3"/>
      <c r="G86" s="3" t="str">
        <f>IF(項目一覧!$C$206=0,"",項目一覧!$C$206)</f>
        <v/>
      </c>
      <c r="J86" s="3"/>
      <c r="K86" s="3"/>
      <c r="L86" s="3"/>
      <c r="M86" s="3"/>
      <c r="N86" s="3"/>
      <c r="O86" s="3"/>
      <c r="P86" s="3"/>
      <c r="Q86" s="3"/>
      <c r="R86" s="3"/>
      <c r="S86" s="3"/>
      <c r="T86" s="3"/>
      <c r="U86" s="3"/>
      <c r="V86" s="3"/>
      <c r="W86" s="3"/>
      <c r="X86" s="3"/>
      <c r="Y86" s="3"/>
      <c r="Z86" s="3"/>
      <c r="AA86" s="3"/>
    </row>
    <row r="87" spans="1:28" ht="18" customHeight="1">
      <c r="A87" s="7"/>
      <c r="B87" s="3" t="s">
        <v>411</v>
      </c>
      <c r="C87" s="3"/>
      <c r="D87" s="3"/>
      <c r="E87" s="3"/>
      <c r="F87" s="3"/>
      <c r="G87" s="187" t="str">
        <f>IF(項目一覧!$C$208=0,"","("&amp;項目一覧!$C$208&amp;") 建築士事務所  （"&amp;項目一覧!$C$209&amp;"）知事登録　第　 "&amp;項目一覧!$C$210&amp;"　号")</f>
        <v>() 建築士事務所  （）知事登録　第　 　号</v>
      </c>
    </row>
    <row r="88" spans="1:28" ht="18" customHeight="1">
      <c r="A88" s="7"/>
      <c r="B88" s="3"/>
      <c r="C88" s="3"/>
      <c r="D88" s="3"/>
      <c r="E88" s="3"/>
      <c r="F88" s="3"/>
      <c r="G88" s="3" t="str">
        <f>IF(項目一覧!$C$211=0,"",項目一覧!$C$211)</f>
        <v/>
      </c>
      <c r="J88" s="3"/>
      <c r="K88" s="3"/>
      <c r="L88" s="3"/>
      <c r="M88" s="3"/>
      <c r="N88" s="3"/>
      <c r="O88" s="3"/>
      <c r="P88" s="3"/>
      <c r="Q88" s="3"/>
      <c r="R88" s="3"/>
      <c r="S88" s="3"/>
      <c r="T88" s="3"/>
      <c r="U88" s="3"/>
      <c r="V88" s="3"/>
      <c r="W88" s="3"/>
      <c r="X88" s="3"/>
      <c r="Y88" s="3"/>
      <c r="Z88" s="3"/>
      <c r="AA88" s="3"/>
    </row>
    <row r="89" spans="1:28" ht="18" customHeight="1">
      <c r="A89" s="7"/>
      <c r="B89" s="3" t="s">
        <v>410</v>
      </c>
      <c r="C89" s="3"/>
      <c r="D89" s="3"/>
      <c r="E89" s="3"/>
      <c r="F89" s="3"/>
      <c r="G89" s="3" t="str">
        <f>IF(項目一覧!$C$212=0,"",項目一覧!$C$212)</f>
        <v/>
      </c>
      <c r="J89" s="3"/>
      <c r="K89" s="3"/>
      <c r="L89" s="3"/>
      <c r="M89" s="3"/>
      <c r="N89" s="3"/>
      <c r="O89" s="3"/>
      <c r="P89" s="3"/>
      <c r="Q89" s="3"/>
      <c r="R89" s="3"/>
      <c r="S89" s="3"/>
      <c r="T89" s="3"/>
      <c r="U89" s="3"/>
      <c r="V89" s="3"/>
      <c r="W89" s="3"/>
      <c r="X89" s="3"/>
      <c r="Y89" s="3"/>
      <c r="Z89" s="3"/>
      <c r="AA89" s="3"/>
    </row>
    <row r="90" spans="1:28" ht="18" customHeight="1">
      <c r="A90" s="7"/>
      <c r="B90" s="3" t="s">
        <v>409</v>
      </c>
      <c r="C90" s="3"/>
      <c r="D90" s="3"/>
      <c r="E90" s="3"/>
      <c r="F90" s="3"/>
      <c r="G90" s="1797" t="str">
        <f>IF(項目一覧!$C$213=0,"",項目一覧!$C$213)</f>
        <v/>
      </c>
      <c r="H90" s="1798"/>
      <c r="I90" s="1798"/>
      <c r="J90" s="1798"/>
      <c r="K90" s="1798"/>
      <c r="L90" s="1798"/>
      <c r="M90" s="1798"/>
      <c r="N90" s="1798"/>
      <c r="O90" s="1798"/>
      <c r="P90" s="1798"/>
      <c r="Q90" s="1798"/>
      <c r="R90" s="1798"/>
      <c r="S90" s="1798"/>
      <c r="T90" s="1798"/>
      <c r="U90" s="1798"/>
      <c r="V90" s="1798"/>
      <c r="W90" s="1798"/>
      <c r="X90" s="1798"/>
      <c r="Y90" s="1798"/>
      <c r="Z90" s="1798"/>
      <c r="AA90" s="1798"/>
      <c r="AB90" s="1798"/>
    </row>
    <row r="91" spans="1:28" ht="18" customHeight="1">
      <c r="A91" s="7"/>
      <c r="B91" s="3" t="s">
        <v>408</v>
      </c>
      <c r="C91" s="3"/>
      <c r="D91" s="3"/>
      <c r="E91" s="3"/>
      <c r="F91" s="3"/>
      <c r="G91" s="3" t="str">
        <f>IF(項目一覧!$C$214=0,"",項目一覧!$C$214)</f>
        <v/>
      </c>
      <c r="J91" s="3"/>
      <c r="K91" s="3"/>
      <c r="L91" s="3"/>
      <c r="M91" s="3"/>
      <c r="N91" s="3"/>
      <c r="O91" s="3"/>
      <c r="P91" s="3"/>
      <c r="Q91" s="3"/>
      <c r="R91" s="3"/>
      <c r="S91" s="3"/>
      <c r="T91" s="3"/>
      <c r="U91" s="3"/>
      <c r="V91" s="3"/>
      <c r="W91" s="3"/>
      <c r="X91" s="3"/>
      <c r="Y91" s="3"/>
      <c r="Z91" s="3"/>
      <c r="AA91" s="3"/>
    </row>
    <row r="92" spans="1:28" ht="18" customHeight="1">
      <c r="A92" s="7"/>
      <c r="B92" s="34" t="s">
        <v>743</v>
      </c>
      <c r="C92" s="3"/>
      <c r="D92" s="3"/>
      <c r="E92" s="3"/>
      <c r="F92" s="3"/>
      <c r="G92" s="1491" t="str">
        <f>IF(項目一覧!$C$216=0,"",項目一覧!$C$216)</f>
        <v/>
      </c>
      <c r="H92" s="1491"/>
      <c r="I92" s="1491"/>
      <c r="J92" s="1491"/>
      <c r="K92" s="1491"/>
      <c r="L92" s="1491"/>
      <c r="M92" s="1491"/>
      <c r="N92" s="1491"/>
      <c r="O92" s="1491"/>
      <c r="P92" s="1491"/>
      <c r="Q92" s="1491"/>
      <c r="R92" s="1491"/>
      <c r="S92" s="1491"/>
      <c r="T92" s="1491"/>
      <c r="U92" s="1491"/>
      <c r="V92" s="1491"/>
      <c r="W92" s="1491"/>
      <c r="X92" s="1491"/>
      <c r="Y92" s="1491"/>
      <c r="Z92" s="1491"/>
      <c r="AA92" s="1491"/>
      <c r="AB92" s="1491"/>
    </row>
    <row r="93" spans="1:28" ht="8.25" customHeight="1">
      <c r="A93" s="6"/>
      <c r="B93" s="3"/>
      <c r="C93" s="3"/>
      <c r="D93" s="3"/>
      <c r="E93" s="3"/>
      <c r="F93" s="3"/>
      <c r="G93" s="1491"/>
      <c r="H93" s="1491"/>
      <c r="I93" s="1491"/>
      <c r="J93" s="1491"/>
      <c r="K93" s="1491"/>
      <c r="L93" s="1491"/>
      <c r="M93" s="1491"/>
      <c r="N93" s="1491"/>
      <c r="O93" s="1491"/>
      <c r="P93" s="1491"/>
      <c r="Q93" s="1491"/>
      <c r="R93" s="1491"/>
      <c r="S93" s="1491"/>
      <c r="T93" s="1491"/>
      <c r="U93" s="1491"/>
      <c r="V93" s="1491"/>
      <c r="W93" s="1491"/>
      <c r="X93" s="1491"/>
      <c r="Y93" s="1491"/>
      <c r="Z93" s="1491"/>
      <c r="AA93" s="1491"/>
      <c r="AB93" s="1491"/>
    </row>
    <row r="94" spans="1:28" ht="18" customHeight="1">
      <c r="A94" s="6"/>
      <c r="B94" s="3" t="s">
        <v>413</v>
      </c>
      <c r="C94" s="3"/>
      <c r="D94" s="3"/>
      <c r="E94" s="3"/>
      <c r="F94" s="3"/>
      <c r="G94" s="46" t="str">
        <f>IF(項目一覧!$C$217=0,"","("&amp;項目一覧!$C$217&amp;") 建築士  （"&amp;項目一覧!$C$218&amp;"）登録　第　 "&amp;項目一覧!$C$219&amp;"　号")</f>
        <v>() 建築士  （）登録　第　 　号</v>
      </c>
      <c r="J94" s="3"/>
      <c r="K94" s="3"/>
      <c r="L94" s="3"/>
      <c r="M94" s="3"/>
      <c r="N94" s="3"/>
      <c r="O94" s="3"/>
      <c r="P94" s="3"/>
      <c r="Q94" s="3"/>
      <c r="R94" s="3"/>
      <c r="S94" s="3"/>
      <c r="T94" s="3"/>
      <c r="U94" s="3"/>
      <c r="V94" s="3"/>
      <c r="W94" s="3"/>
      <c r="X94" s="3"/>
      <c r="Y94" s="3"/>
      <c r="Z94" s="3"/>
      <c r="AA94" s="3"/>
    </row>
    <row r="95" spans="1:28" ht="18" customHeight="1">
      <c r="A95" s="6"/>
      <c r="B95" s="3" t="s">
        <v>412</v>
      </c>
      <c r="C95" s="3"/>
      <c r="D95" s="3"/>
      <c r="E95" s="3"/>
      <c r="F95" s="3"/>
      <c r="G95" s="3" t="str">
        <f>IF(項目一覧!$C$220=0,"",項目一覧!$C$220)</f>
        <v/>
      </c>
      <c r="J95" s="3"/>
      <c r="K95" s="3"/>
      <c r="L95" s="3"/>
      <c r="M95" s="3"/>
      <c r="N95" s="3"/>
      <c r="O95" s="3"/>
      <c r="P95" s="3"/>
      <c r="Q95" s="3"/>
      <c r="R95" s="3"/>
      <c r="S95" s="3"/>
      <c r="T95" s="3"/>
      <c r="U95" s="3"/>
      <c r="V95" s="3"/>
      <c r="W95" s="3"/>
      <c r="X95" s="3"/>
      <c r="Y95" s="3"/>
      <c r="Z95" s="3"/>
      <c r="AA95" s="3"/>
    </row>
    <row r="96" spans="1:28" ht="18" customHeight="1">
      <c r="A96" s="7"/>
      <c r="B96" s="3" t="s">
        <v>411</v>
      </c>
      <c r="C96" s="3"/>
      <c r="D96" s="3"/>
      <c r="E96" s="3"/>
      <c r="F96" s="3"/>
      <c r="G96" s="187" t="str">
        <f>IF(項目一覧!$C$222=0,"","("&amp;項目一覧!$C$222&amp;") 建築士事務所  （"&amp;項目一覧!$C$223&amp;"）知事登録　第　 "&amp;項目一覧!$C$224&amp;"　号")</f>
        <v>() 建築士事務所  （）知事登録　第　 　号</v>
      </c>
    </row>
    <row r="97" spans="1:28" ht="18" customHeight="1">
      <c r="A97" s="7"/>
      <c r="B97" s="3"/>
      <c r="C97" s="3"/>
      <c r="D97" s="3"/>
      <c r="E97" s="3"/>
      <c r="F97" s="3"/>
      <c r="G97" s="3" t="str">
        <f>IF(項目一覧!$C$225=0,"",項目一覧!$C$225)</f>
        <v/>
      </c>
      <c r="J97" s="3"/>
      <c r="K97" s="3"/>
      <c r="L97" s="3"/>
      <c r="M97" s="3"/>
      <c r="N97" s="3"/>
      <c r="O97" s="3"/>
      <c r="P97" s="3"/>
      <c r="Q97" s="3"/>
      <c r="R97" s="3"/>
      <c r="S97" s="3"/>
      <c r="T97" s="3"/>
      <c r="U97" s="3"/>
      <c r="V97" s="3"/>
      <c r="W97" s="3"/>
      <c r="X97" s="3"/>
      <c r="Y97" s="3"/>
      <c r="Z97" s="3"/>
      <c r="AA97" s="3"/>
    </row>
    <row r="98" spans="1:28" ht="18" customHeight="1">
      <c r="A98" s="7"/>
      <c r="B98" s="3" t="s">
        <v>410</v>
      </c>
      <c r="C98" s="3"/>
      <c r="D98" s="3"/>
      <c r="E98" s="3"/>
      <c r="F98" s="3"/>
      <c r="G98" s="3" t="str">
        <f>IF(項目一覧!$C$226=0,"",項目一覧!$C$226)</f>
        <v/>
      </c>
      <c r="J98" s="3"/>
      <c r="K98" s="3"/>
      <c r="L98" s="3"/>
      <c r="M98" s="3"/>
      <c r="N98" s="3"/>
      <c r="O98" s="3"/>
      <c r="P98" s="3"/>
      <c r="Q98" s="3"/>
      <c r="R98" s="3"/>
      <c r="S98" s="3"/>
      <c r="T98" s="3"/>
      <c r="U98" s="3"/>
      <c r="V98" s="3"/>
      <c r="W98" s="3"/>
      <c r="X98" s="3"/>
      <c r="Y98" s="3"/>
      <c r="Z98" s="3"/>
      <c r="AA98" s="3"/>
    </row>
    <row r="99" spans="1:28" ht="18" customHeight="1">
      <c r="A99" s="7"/>
      <c r="B99" s="3" t="s">
        <v>409</v>
      </c>
      <c r="C99" s="3"/>
      <c r="D99" s="3"/>
      <c r="E99" s="3"/>
      <c r="F99" s="3"/>
      <c r="G99" s="1797" t="str">
        <f>IF(項目一覧!$C$227=0,"",項目一覧!$C$227)</f>
        <v/>
      </c>
      <c r="H99" s="1798"/>
      <c r="I99" s="1798"/>
      <c r="J99" s="1798"/>
      <c r="K99" s="1798"/>
      <c r="L99" s="1798"/>
      <c r="M99" s="1798"/>
      <c r="N99" s="1798"/>
      <c r="O99" s="1798"/>
      <c r="P99" s="1798"/>
      <c r="Q99" s="1798"/>
      <c r="R99" s="1798"/>
      <c r="S99" s="1798"/>
      <c r="T99" s="1798"/>
      <c r="U99" s="1798"/>
      <c r="V99" s="1798"/>
      <c r="W99" s="1798"/>
      <c r="X99" s="1798"/>
      <c r="Y99" s="1798"/>
      <c r="Z99" s="1798"/>
      <c r="AA99" s="1798"/>
      <c r="AB99" s="1798"/>
    </row>
    <row r="100" spans="1:28" ht="18" customHeight="1">
      <c r="A100" s="7"/>
      <c r="B100" s="3" t="s">
        <v>408</v>
      </c>
      <c r="C100" s="3"/>
      <c r="D100" s="3"/>
      <c r="E100" s="3"/>
      <c r="F100" s="3"/>
      <c r="G100" s="3" t="str">
        <f>IF(項目一覧!$C$228=0,"",項目一覧!$C$228)</f>
        <v/>
      </c>
      <c r="J100" s="3"/>
      <c r="K100" s="3"/>
      <c r="L100" s="3"/>
      <c r="M100" s="3"/>
      <c r="N100" s="3"/>
      <c r="O100" s="3"/>
      <c r="P100" s="3"/>
      <c r="Q100" s="3"/>
      <c r="R100" s="3"/>
      <c r="S100" s="3"/>
      <c r="T100" s="3"/>
      <c r="U100" s="3"/>
      <c r="V100" s="3"/>
      <c r="W100" s="3"/>
      <c r="X100" s="3"/>
      <c r="Y100" s="3"/>
      <c r="Z100" s="3"/>
      <c r="AA100" s="3"/>
    </row>
    <row r="101" spans="1:28" ht="18" customHeight="1">
      <c r="A101" s="7"/>
      <c r="B101" s="34" t="s">
        <v>743</v>
      </c>
      <c r="C101" s="3"/>
      <c r="D101" s="3"/>
      <c r="E101" s="3"/>
      <c r="F101" s="3"/>
      <c r="G101" s="1491" t="str">
        <f>IF(項目一覧!$C$230=0,"",項目一覧!$C$230)</f>
        <v/>
      </c>
      <c r="H101" s="1491"/>
      <c r="I101" s="1491"/>
      <c r="J101" s="1491"/>
      <c r="K101" s="1491"/>
      <c r="L101" s="1491"/>
      <c r="M101" s="1491"/>
      <c r="N101" s="1491"/>
      <c r="O101" s="1491"/>
      <c r="P101" s="1491"/>
      <c r="Q101" s="1491"/>
      <c r="R101" s="1491"/>
      <c r="S101" s="1491"/>
      <c r="T101" s="1491"/>
      <c r="U101" s="1491"/>
      <c r="V101" s="1491"/>
      <c r="W101" s="1491"/>
      <c r="X101" s="1491"/>
      <c r="Y101" s="1491"/>
      <c r="Z101" s="1491"/>
      <c r="AA101" s="1491"/>
      <c r="AB101" s="1491"/>
    </row>
    <row r="102" spans="1:28" ht="11.25" customHeight="1">
      <c r="A102" s="31"/>
      <c r="B102" s="117"/>
      <c r="C102" s="15"/>
      <c r="D102" s="15"/>
      <c r="E102" s="15"/>
      <c r="F102" s="15"/>
      <c r="G102" s="1492"/>
      <c r="H102" s="1492"/>
      <c r="I102" s="1492"/>
      <c r="J102" s="1492"/>
      <c r="K102" s="1492"/>
      <c r="L102" s="1492"/>
      <c r="M102" s="1492"/>
      <c r="N102" s="1492"/>
      <c r="O102" s="1492"/>
      <c r="P102" s="1492"/>
      <c r="Q102" s="1492"/>
      <c r="R102" s="1492"/>
      <c r="S102" s="1492"/>
      <c r="T102" s="1492"/>
      <c r="U102" s="1492"/>
      <c r="V102" s="1492"/>
      <c r="W102" s="1492"/>
      <c r="X102" s="1492"/>
      <c r="Y102" s="1492"/>
      <c r="Z102" s="1492"/>
      <c r="AA102" s="1492"/>
      <c r="AB102" s="1492"/>
    </row>
    <row r="103" spans="1:28" ht="15.75" customHeight="1">
      <c r="A103" s="6" t="s">
        <v>327</v>
      </c>
      <c r="B103" s="3" t="s">
        <v>742</v>
      </c>
      <c r="C103" s="3"/>
      <c r="D103" s="3"/>
      <c r="E103" s="3"/>
      <c r="F103" s="3"/>
      <c r="G103" s="3"/>
      <c r="H103" s="3"/>
      <c r="J103" s="3"/>
      <c r="K103" s="3"/>
      <c r="L103" s="3"/>
      <c r="M103" s="3"/>
      <c r="N103" s="3"/>
      <c r="O103" s="3"/>
      <c r="P103" s="3"/>
      <c r="Q103" s="3"/>
      <c r="R103" s="3"/>
      <c r="S103" s="3"/>
      <c r="T103" s="3"/>
      <c r="U103" s="3"/>
      <c r="V103" s="3"/>
      <c r="W103" s="3"/>
      <c r="X103" s="3"/>
      <c r="Y103" s="3"/>
      <c r="Z103" s="3"/>
      <c r="AA103" s="3"/>
    </row>
    <row r="104" spans="1:28" ht="15.75" customHeight="1">
      <c r="A104" s="7"/>
      <c r="B104" s="3" t="s">
        <v>405</v>
      </c>
      <c r="C104" s="3"/>
      <c r="D104" s="3"/>
      <c r="E104" s="3"/>
      <c r="F104" s="3"/>
      <c r="G104" s="3" t="str">
        <f>IF(項目一覧!$C$55=0,"",項目一覧!$C$55)</f>
        <v/>
      </c>
      <c r="H104" s="3"/>
      <c r="J104" s="3"/>
      <c r="K104" s="3"/>
      <c r="L104" s="3"/>
      <c r="M104" s="3"/>
      <c r="N104" s="3"/>
      <c r="O104" s="3"/>
      <c r="P104" s="3"/>
      <c r="Q104" s="3"/>
      <c r="R104" s="3"/>
      <c r="S104" s="3"/>
      <c r="T104" s="3"/>
      <c r="U104" s="3"/>
      <c r="V104" s="3"/>
      <c r="W104" s="3"/>
      <c r="X104" s="3"/>
      <c r="Y104" s="3"/>
      <c r="Z104" s="3"/>
      <c r="AA104" s="3"/>
    </row>
    <row r="105" spans="1:28" ht="15.75" customHeight="1">
      <c r="A105" s="7"/>
      <c r="B105" s="3" t="s">
        <v>404</v>
      </c>
      <c r="C105" s="3"/>
      <c r="D105" s="3"/>
      <c r="E105" s="3"/>
      <c r="F105" s="3"/>
      <c r="G105" s="187" t="str">
        <f>IF(項目一覧!$C$56=0,"","建設業の許可   ("&amp;項目一覧!$C$56&amp;")  第  （"&amp;項目一覧!$C$57&amp;"）　　 "&amp;項目一覧!$C$58&amp;"　号")</f>
        <v>建設業の許可   ()  第  （）　　 　号</v>
      </c>
      <c r="H105" s="3"/>
      <c r="J105" s="3"/>
      <c r="K105" s="3"/>
      <c r="L105" s="3"/>
      <c r="M105" s="3"/>
      <c r="N105" s="3"/>
      <c r="O105" s="3"/>
      <c r="P105" s="3"/>
      <c r="Q105" s="3"/>
      <c r="R105" s="3"/>
      <c r="S105" s="3"/>
      <c r="T105" s="3"/>
      <c r="U105" s="3"/>
      <c r="V105" s="3"/>
      <c r="W105" s="3"/>
      <c r="X105" s="3"/>
      <c r="Y105" s="3"/>
      <c r="Z105" s="3"/>
      <c r="AA105" s="3"/>
    </row>
    <row r="106" spans="1:28" ht="15.75" customHeight="1">
      <c r="A106" s="7"/>
      <c r="B106" s="3"/>
      <c r="C106" s="3"/>
      <c r="D106" s="3"/>
      <c r="E106" s="3"/>
      <c r="F106" s="3"/>
      <c r="G106" s="3" t="str">
        <f>IF(項目一覧!$C$59=0,"",項目一覧!$C$59)</f>
        <v/>
      </c>
      <c r="H106" s="3"/>
      <c r="J106" s="3"/>
      <c r="K106" s="3"/>
      <c r="L106" s="3"/>
      <c r="M106" s="3"/>
      <c r="N106" s="3"/>
      <c r="O106" s="3"/>
      <c r="P106" s="3"/>
      <c r="Q106" s="3"/>
      <c r="R106" s="3"/>
      <c r="S106" s="3"/>
      <c r="T106" s="3"/>
      <c r="U106" s="3"/>
      <c r="V106" s="3"/>
      <c r="W106" s="3"/>
      <c r="X106" s="3"/>
      <c r="Y106" s="3"/>
      <c r="Z106" s="3"/>
      <c r="AA106" s="3"/>
    </row>
    <row r="107" spans="1:28" ht="15.75" customHeight="1">
      <c r="A107" s="7"/>
      <c r="B107" s="3" t="s">
        <v>403</v>
      </c>
      <c r="C107" s="3"/>
      <c r="D107" s="3"/>
      <c r="E107" s="3"/>
      <c r="F107" s="3"/>
      <c r="G107" s="3" t="str">
        <f>IF(項目一覧!$C$60=0,"",項目一覧!$C$60)</f>
        <v/>
      </c>
      <c r="H107" s="3"/>
      <c r="J107" s="3"/>
      <c r="K107" s="3"/>
      <c r="L107" s="3"/>
      <c r="M107" s="3"/>
      <c r="N107" s="3"/>
      <c r="O107" s="3"/>
      <c r="P107" s="3"/>
      <c r="Q107" s="3"/>
      <c r="R107" s="3"/>
      <c r="S107" s="3"/>
      <c r="T107" s="3"/>
      <c r="U107" s="3"/>
      <c r="V107" s="3"/>
      <c r="W107" s="3"/>
      <c r="X107" s="3"/>
      <c r="Y107" s="3"/>
      <c r="Z107" s="3"/>
      <c r="AA107" s="3"/>
    </row>
    <row r="108" spans="1:28" ht="15.75" customHeight="1">
      <c r="A108" s="7"/>
      <c r="B108" s="3" t="s">
        <v>434</v>
      </c>
      <c r="C108" s="3"/>
      <c r="D108" s="3"/>
      <c r="E108" s="3"/>
      <c r="F108" s="3"/>
      <c r="G108" s="3" t="str">
        <f>IF(項目一覧!$C$61=0,"",項目一覧!$C$61)</f>
        <v/>
      </c>
      <c r="H108" s="3"/>
      <c r="J108" s="3"/>
      <c r="K108" s="3"/>
      <c r="L108" s="3"/>
      <c r="M108" s="3"/>
      <c r="N108" s="3"/>
      <c r="O108" s="3"/>
      <c r="P108" s="3"/>
      <c r="Q108" s="3"/>
      <c r="R108" s="3"/>
      <c r="S108" s="3"/>
      <c r="T108" s="3"/>
      <c r="U108" s="3"/>
      <c r="V108" s="3"/>
      <c r="W108" s="3"/>
      <c r="X108" s="3"/>
      <c r="Y108" s="3"/>
      <c r="Z108" s="3"/>
      <c r="AA108" s="3"/>
    </row>
    <row r="109" spans="1:28" ht="15.75" customHeight="1">
      <c r="A109" s="15"/>
      <c r="B109" s="15" t="s">
        <v>401</v>
      </c>
      <c r="C109" s="15"/>
      <c r="D109" s="15"/>
      <c r="E109" s="15"/>
      <c r="F109" s="15"/>
      <c r="G109" s="15" t="str">
        <f>IF(項目一覧!$C$62=0,"",項目一覧!$C$62)</f>
        <v/>
      </c>
      <c r="H109" s="15"/>
      <c r="I109" s="28"/>
      <c r="J109" s="15"/>
      <c r="K109" s="15"/>
      <c r="L109" s="15"/>
      <c r="M109" s="15"/>
      <c r="N109" s="15"/>
      <c r="O109" s="15"/>
      <c r="P109" s="15"/>
      <c r="Q109" s="15"/>
      <c r="R109" s="15"/>
      <c r="S109" s="15"/>
      <c r="T109" s="15"/>
      <c r="U109" s="15"/>
      <c r="V109" s="15"/>
      <c r="W109" s="15"/>
      <c r="X109" s="15"/>
      <c r="Y109" s="15"/>
      <c r="Z109" s="15"/>
      <c r="AA109" s="15"/>
    </row>
    <row r="110" spans="1:28" ht="15.75" customHeight="1">
      <c r="A110" s="189" t="s">
        <v>327</v>
      </c>
      <c r="B110" s="16" t="s">
        <v>741</v>
      </c>
      <c r="C110" s="42"/>
      <c r="D110" s="42"/>
      <c r="E110" s="42"/>
      <c r="F110" s="188"/>
      <c r="G110" s="188"/>
      <c r="J110" s="47"/>
      <c r="K110" s="188"/>
      <c r="L110" s="188"/>
      <c r="M110" s="188"/>
      <c r="N110" s="188"/>
      <c r="O110" s="188"/>
      <c r="P110" s="188"/>
      <c r="Q110" s="188"/>
      <c r="R110" s="188"/>
      <c r="S110" s="188"/>
      <c r="T110" s="188"/>
      <c r="U110" s="188"/>
      <c r="V110" s="188"/>
      <c r="W110" s="188"/>
      <c r="X110" s="188"/>
      <c r="Y110" s="188"/>
      <c r="Z110" s="188"/>
      <c r="AA110" s="188"/>
    </row>
    <row r="111" spans="1:28" ht="27" customHeight="1">
      <c r="A111" s="98"/>
      <c r="B111" s="3" t="s">
        <v>740</v>
      </c>
      <c r="C111" s="3"/>
      <c r="D111" s="3"/>
      <c r="E111" s="3"/>
      <c r="F111" s="1491" t="str">
        <f>IF(項目一覧!$C$69=0,"",IF(項目一覧!$C$71=0,項目一覧!$C$69&amp;項目一覧!$C$70,項目一覧!$C$69&amp;項目一覧!$C$70&amp;項目一覧!$C$71))</f>
        <v/>
      </c>
      <c r="G111" s="1491"/>
      <c r="H111" s="1491"/>
      <c r="I111" s="1491"/>
      <c r="J111" s="1491"/>
      <c r="K111" s="1491"/>
      <c r="L111" s="1491"/>
      <c r="M111" s="1491"/>
      <c r="N111" s="1491"/>
      <c r="O111" s="1491"/>
      <c r="P111" s="1491"/>
      <c r="Q111" s="1491"/>
      <c r="R111" s="1491"/>
      <c r="S111" s="1491"/>
      <c r="T111" s="1491"/>
      <c r="U111" s="1491"/>
      <c r="V111" s="1491"/>
      <c r="W111" s="1491"/>
      <c r="X111" s="1491"/>
      <c r="Y111" s="1491"/>
      <c r="Z111" s="1491"/>
      <c r="AA111" s="1491"/>
    </row>
    <row r="112" spans="1:28" ht="27" customHeight="1">
      <c r="A112" s="98"/>
      <c r="B112" s="3" t="s">
        <v>761</v>
      </c>
      <c r="C112" s="3"/>
      <c r="D112" s="3"/>
      <c r="E112" s="3"/>
      <c r="F112" s="1491" t="str">
        <f>IF(項目一覧!$C$72=0,"",IF(項目一覧!$C$74=0,項目一覧!$C$72&amp;項目一覧!$C$73,項目一覧!$C$72&amp;項目一覧!$C$73&amp;項目一覧!$C$74))</f>
        <v/>
      </c>
      <c r="G112" s="1491"/>
      <c r="H112" s="1491"/>
      <c r="I112" s="1491"/>
      <c r="J112" s="1491"/>
      <c r="K112" s="1491"/>
      <c r="L112" s="1491"/>
      <c r="M112" s="1491"/>
      <c r="N112" s="1491"/>
      <c r="O112" s="1491"/>
      <c r="P112" s="1491"/>
      <c r="Q112" s="1491"/>
      <c r="R112" s="1491"/>
      <c r="S112" s="1491"/>
      <c r="T112" s="1491"/>
      <c r="U112" s="1491"/>
      <c r="V112" s="1491"/>
      <c r="W112" s="1491"/>
      <c r="X112" s="1491"/>
      <c r="Y112" s="1491"/>
      <c r="Z112" s="1491"/>
      <c r="AA112" s="1491"/>
    </row>
    <row r="113" spans="1:34" ht="15.75" customHeight="1">
      <c r="A113" s="98"/>
      <c r="B113" s="3" t="s">
        <v>760</v>
      </c>
      <c r="C113" s="3"/>
      <c r="D113" s="3"/>
      <c r="E113" s="3"/>
      <c r="F113" s="47"/>
      <c r="G113" s="3"/>
      <c r="J113" s="47"/>
      <c r="K113" s="47"/>
      <c r="L113" s="47"/>
      <c r="M113" s="47"/>
      <c r="N113" s="47"/>
      <c r="O113" s="47"/>
      <c r="P113" s="47"/>
      <c r="Q113" s="47"/>
      <c r="R113" s="47"/>
      <c r="S113" s="47"/>
      <c r="T113" s="47"/>
      <c r="U113" s="47"/>
      <c r="V113" s="47"/>
      <c r="W113" s="47"/>
      <c r="X113" s="47"/>
      <c r="Y113" s="47"/>
      <c r="Z113" s="47"/>
      <c r="AA113" s="47"/>
    </row>
    <row r="114" spans="1:34" ht="15.75" customHeight="1">
      <c r="A114" s="40"/>
      <c r="B114" s="15" t="s">
        <v>759</v>
      </c>
      <c r="C114" s="15"/>
      <c r="D114" s="15"/>
      <c r="E114" s="15"/>
      <c r="F114" s="64"/>
      <c r="G114" s="28"/>
      <c r="H114" s="28"/>
      <c r="I114" s="28"/>
      <c r="J114" s="64"/>
      <c r="K114" s="64"/>
      <c r="L114" s="64"/>
      <c r="M114" s="64"/>
      <c r="N114" s="64"/>
      <c r="O114" s="64"/>
      <c r="P114" s="64"/>
      <c r="Q114" s="64"/>
      <c r="R114" s="64"/>
      <c r="S114" s="64"/>
      <c r="T114" s="64"/>
      <c r="U114" s="64"/>
      <c r="V114" s="64"/>
      <c r="W114" s="64"/>
      <c r="X114" s="64"/>
      <c r="Y114" s="64"/>
      <c r="Z114" s="64"/>
      <c r="AA114" s="64"/>
    </row>
    <row r="115" spans="1:34" ht="15.75" customHeight="1">
      <c r="A115" s="6" t="s">
        <v>327</v>
      </c>
      <c r="B115" s="3" t="s">
        <v>739</v>
      </c>
      <c r="C115" s="3"/>
      <c r="D115" s="3"/>
      <c r="E115" s="3"/>
      <c r="F115" s="3"/>
      <c r="G115" s="3"/>
      <c r="H115" s="3" t="s">
        <v>738</v>
      </c>
      <c r="I115" s="3"/>
      <c r="J115" s="3"/>
      <c r="K115" s="3"/>
      <c r="L115" s="3"/>
      <c r="M115" s="3" t="s">
        <v>731</v>
      </c>
      <c r="N115" s="3"/>
      <c r="O115" s="3"/>
      <c r="P115" s="3"/>
      <c r="Q115" s="3"/>
      <c r="R115" s="3"/>
      <c r="S115" s="3"/>
      <c r="T115" s="3"/>
      <c r="U115" s="3"/>
      <c r="V115" s="3"/>
      <c r="W115" s="3"/>
      <c r="X115" s="3"/>
      <c r="Y115" s="3"/>
      <c r="Z115" s="3"/>
      <c r="AA115" s="3"/>
      <c r="AH115" s="124"/>
    </row>
    <row r="116" spans="1:34" ht="15.75" customHeight="1">
      <c r="A116" s="7"/>
      <c r="B116" s="3" t="s">
        <v>737</v>
      </c>
      <c r="C116" s="3"/>
      <c r="D116" s="3"/>
      <c r="E116" s="3" t="s">
        <v>167</v>
      </c>
      <c r="F116" s="3"/>
      <c r="G116" s="3"/>
      <c r="H116" s="3"/>
      <c r="I116" s="3"/>
      <c r="J116" s="3" t="s">
        <v>731</v>
      </c>
      <c r="N116" s="3"/>
      <c r="O116" s="3"/>
      <c r="P116" s="3"/>
      <c r="Q116" s="3"/>
      <c r="R116" s="3"/>
      <c r="S116" s="3"/>
      <c r="T116" s="3"/>
      <c r="U116" s="3"/>
      <c r="V116" s="3"/>
      <c r="W116" s="3"/>
      <c r="X116" s="3"/>
      <c r="Y116" s="3"/>
      <c r="Z116" s="3"/>
      <c r="AA116" s="3"/>
    </row>
    <row r="117" spans="1:34" ht="15.75" customHeight="1">
      <c r="A117" s="7"/>
      <c r="B117" s="3" t="s">
        <v>736</v>
      </c>
      <c r="C117" s="3"/>
      <c r="D117" s="3"/>
      <c r="E117" s="3"/>
      <c r="F117" s="3"/>
      <c r="G117" s="3"/>
      <c r="H117" s="3"/>
      <c r="I117" s="187"/>
      <c r="J117" s="3"/>
      <c r="K117" s="3"/>
      <c r="L117" s="3" t="s">
        <v>735</v>
      </c>
      <c r="M117" s="3"/>
      <c r="N117" s="3"/>
      <c r="O117" s="3"/>
      <c r="P117" s="3"/>
      <c r="Q117" s="3"/>
      <c r="R117" s="3"/>
      <c r="S117" s="3"/>
      <c r="T117" s="3"/>
      <c r="U117" s="3"/>
      <c r="V117" s="3"/>
      <c r="W117" s="3"/>
      <c r="X117" s="3"/>
      <c r="Y117" s="3"/>
      <c r="Z117" s="3"/>
      <c r="AA117" s="3"/>
    </row>
    <row r="118" spans="1:34" ht="15.75" customHeight="1">
      <c r="A118" s="7"/>
      <c r="B118" s="3" t="s">
        <v>758</v>
      </c>
      <c r="C118" s="3"/>
      <c r="D118" s="3"/>
      <c r="E118" s="3"/>
      <c r="F118" s="6" t="s">
        <v>732</v>
      </c>
      <c r="G118" s="3" t="s">
        <v>310</v>
      </c>
      <c r="H118" s="3"/>
      <c r="I118" s="186" t="s">
        <v>732</v>
      </c>
      <c r="J118" s="3" t="s">
        <v>309</v>
      </c>
      <c r="K118" s="3"/>
      <c r="L118" s="6" t="s">
        <v>732</v>
      </c>
      <c r="M118" s="3" t="s">
        <v>733</v>
      </c>
      <c r="N118" s="3"/>
      <c r="O118" s="6" t="s">
        <v>732</v>
      </c>
      <c r="P118" s="3" t="s">
        <v>179</v>
      </c>
      <c r="Q118" s="3"/>
      <c r="R118" s="3"/>
      <c r="S118" s="3"/>
      <c r="T118" s="3"/>
      <c r="U118" s="3"/>
      <c r="V118" s="3"/>
      <c r="W118" s="3"/>
      <c r="X118" s="3"/>
      <c r="Y118" s="3"/>
      <c r="Z118" s="3"/>
      <c r="AA118" s="3" t="s">
        <v>731</v>
      </c>
    </row>
    <row r="119" spans="1:34" ht="15.75" customHeight="1">
      <c r="A119" s="7"/>
      <c r="B119" s="3"/>
      <c r="C119" s="3"/>
      <c r="D119" s="3"/>
      <c r="E119" s="3"/>
      <c r="F119" s="6" t="s">
        <v>755</v>
      </c>
      <c r="G119" s="3" t="s">
        <v>301</v>
      </c>
      <c r="H119" s="3"/>
      <c r="I119" s="186"/>
      <c r="J119" s="3"/>
      <c r="K119" s="3"/>
      <c r="M119" s="6" t="s">
        <v>754</v>
      </c>
      <c r="N119" s="3" t="s">
        <v>300</v>
      </c>
      <c r="P119" s="3"/>
      <c r="Q119" s="3"/>
      <c r="T119" s="3" t="s">
        <v>754</v>
      </c>
      <c r="U119" s="3" t="s">
        <v>299</v>
      </c>
      <c r="W119" s="3"/>
      <c r="X119" s="3"/>
      <c r="Y119" s="3"/>
      <c r="AA119" s="3" t="s">
        <v>731</v>
      </c>
    </row>
    <row r="120" spans="1:34" ht="15.75" customHeight="1">
      <c r="A120" s="7"/>
      <c r="B120" s="3" t="s">
        <v>757</v>
      </c>
      <c r="C120" s="3"/>
      <c r="D120" s="3"/>
      <c r="E120" s="3"/>
      <c r="F120" s="6" t="s">
        <v>755</v>
      </c>
      <c r="G120" s="3"/>
      <c r="H120" s="3"/>
      <c r="I120" s="186"/>
      <c r="J120" s="3"/>
      <c r="K120" s="3"/>
      <c r="L120" s="6"/>
      <c r="M120" s="6" t="s">
        <v>754</v>
      </c>
      <c r="N120" s="3"/>
      <c r="O120" s="6"/>
      <c r="P120" s="3"/>
      <c r="Q120" s="3"/>
      <c r="R120" s="3"/>
      <c r="S120" s="3"/>
      <c r="T120" s="3" t="s">
        <v>754</v>
      </c>
      <c r="U120" s="3"/>
      <c r="V120" s="3"/>
      <c r="W120" s="3"/>
      <c r="X120" s="3"/>
      <c r="Y120" s="3"/>
      <c r="Z120" s="3"/>
      <c r="AA120" s="3" t="s">
        <v>731</v>
      </c>
    </row>
    <row r="121" spans="1:34" ht="15.75" customHeight="1">
      <c r="A121" s="7"/>
      <c r="B121" s="3" t="s">
        <v>756</v>
      </c>
      <c r="C121" s="3"/>
      <c r="D121" s="3"/>
      <c r="E121" s="3"/>
      <c r="F121" s="6" t="s">
        <v>755</v>
      </c>
      <c r="G121" s="3"/>
      <c r="H121" s="3"/>
      <c r="I121" s="186"/>
      <c r="J121" s="3"/>
      <c r="K121" s="3"/>
      <c r="L121" s="6"/>
      <c r="M121" s="6" t="s">
        <v>754</v>
      </c>
      <c r="N121" s="3"/>
      <c r="O121" s="6"/>
      <c r="P121" s="3"/>
      <c r="Q121" s="3"/>
      <c r="R121" s="3"/>
      <c r="S121" s="3"/>
      <c r="T121" s="3" t="s">
        <v>754</v>
      </c>
      <c r="U121" s="3"/>
      <c r="V121" s="3"/>
      <c r="W121" s="3"/>
      <c r="X121" s="3"/>
      <c r="Y121" s="3"/>
      <c r="Z121" s="3"/>
      <c r="AA121" s="3" t="s">
        <v>731</v>
      </c>
    </row>
    <row r="122" spans="1:34" ht="15.75" customHeight="1">
      <c r="A122" s="7"/>
      <c r="B122" s="3" t="s">
        <v>753</v>
      </c>
      <c r="F122" s="3"/>
      <c r="G122" s="3"/>
      <c r="H122" s="3"/>
      <c r="I122" s="3"/>
      <c r="J122" s="3"/>
      <c r="K122" s="3"/>
      <c r="L122" s="3"/>
      <c r="M122" s="3"/>
      <c r="N122" s="3"/>
      <c r="O122" s="3"/>
      <c r="P122" s="3"/>
      <c r="Q122" s="3"/>
      <c r="R122" s="3"/>
      <c r="S122" s="3"/>
      <c r="T122" s="3"/>
      <c r="U122" s="3"/>
      <c r="V122" s="3"/>
      <c r="W122" s="3"/>
      <c r="X122" s="3"/>
      <c r="Y122" s="3"/>
      <c r="Z122" s="3"/>
      <c r="AA122" s="3"/>
    </row>
    <row r="123" spans="1:34" ht="16.5" customHeight="1">
      <c r="A123" s="22" t="s">
        <v>327</v>
      </c>
      <c r="B123" s="20" t="s">
        <v>729</v>
      </c>
      <c r="C123" s="20"/>
      <c r="D123" s="20"/>
      <c r="E123" s="20"/>
      <c r="F123" s="20"/>
      <c r="G123" s="20"/>
      <c r="H123" s="20"/>
      <c r="I123" s="20"/>
      <c r="J123" s="20" t="s">
        <v>2944</v>
      </c>
      <c r="K123" s="20"/>
      <c r="L123" s="22"/>
      <c r="M123" s="20" t="s">
        <v>322</v>
      </c>
      <c r="N123" s="22"/>
      <c r="O123" s="20" t="s">
        <v>321</v>
      </c>
      <c r="P123" s="22"/>
      <c r="Q123" s="20" t="s">
        <v>320</v>
      </c>
      <c r="R123" s="20"/>
      <c r="S123" s="24"/>
      <c r="T123" s="24"/>
      <c r="U123" s="20"/>
      <c r="V123" s="20"/>
      <c r="W123" s="20"/>
      <c r="X123" s="20"/>
      <c r="Y123" s="20"/>
      <c r="Z123" s="20"/>
      <c r="AA123" s="20"/>
    </row>
    <row r="124" spans="1:34" ht="16.5" customHeight="1">
      <c r="A124" s="22" t="s">
        <v>327</v>
      </c>
      <c r="B124" s="20" t="s">
        <v>728</v>
      </c>
      <c r="C124" s="20"/>
      <c r="D124" s="20"/>
      <c r="E124" s="20"/>
      <c r="F124" s="20"/>
      <c r="G124" s="20"/>
      <c r="H124" s="20"/>
      <c r="I124" s="20"/>
      <c r="J124" s="15" t="s">
        <v>2944</v>
      </c>
      <c r="K124" s="20"/>
      <c r="L124" s="22"/>
      <c r="M124" s="20" t="s">
        <v>322</v>
      </c>
      <c r="N124" s="22"/>
      <c r="O124" s="20" t="s">
        <v>321</v>
      </c>
      <c r="P124" s="22"/>
      <c r="Q124" s="20" t="s">
        <v>320</v>
      </c>
      <c r="R124" s="20"/>
      <c r="S124" s="24"/>
      <c r="T124" s="24"/>
      <c r="U124" s="20"/>
      <c r="V124" s="20"/>
      <c r="W124" s="20"/>
      <c r="X124" s="20"/>
      <c r="Y124" s="20"/>
      <c r="Z124" s="20"/>
      <c r="AA124" s="20"/>
    </row>
    <row r="125" spans="1:34" ht="15.75" customHeight="1">
      <c r="A125" s="6" t="s">
        <v>327</v>
      </c>
      <c r="B125" s="3" t="s">
        <v>727</v>
      </c>
      <c r="C125" s="3"/>
      <c r="D125" s="3"/>
      <c r="E125" s="3"/>
      <c r="F125" s="3"/>
      <c r="G125" s="3"/>
      <c r="H125" s="3"/>
      <c r="I125" s="3"/>
      <c r="J125" s="3"/>
      <c r="K125" s="3"/>
      <c r="L125" s="3"/>
      <c r="M125" s="3"/>
      <c r="N125" s="3"/>
      <c r="O125" s="3"/>
      <c r="P125" s="3"/>
      <c r="Q125" s="3"/>
      <c r="R125" s="3"/>
      <c r="S125" s="2"/>
      <c r="T125" s="2"/>
      <c r="U125" s="3" t="s">
        <v>325</v>
      </c>
      <c r="V125" s="3"/>
      <c r="W125" s="3"/>
      <c r="X125" s="3"/>
      <c r="Y125" s="3"/>
      <c r="Z125" s="3"/>
      <c r="AA125" s="3"/>
    </row>
    <row r="126" spans="1:34" ht="15.75" customHeight="1">
      <c r="A126" s="6"/>
      <c r="B126" s="3"/>
      <c r="C126" s="3"/>
      <c r="D126" s="3"/>
      <c r="E126" s="5" t="s">
        <v>726</v>
      </c>
      <c r="F126" s="1468"/>
      <c r="G126" s="1468"/>
      <c r="H126" s="6" t="s">
        <v>725</v>
      </c>
      <c r="J126" s="3" t="s">
        <v>2944</v>
      </c>
      <c r="K126" s="3"/>
      <c r="L126" s="6"/>
      <c r="M126" s="3" t="s">
        <v>322</v>
      </c>
      <c r="N126" s="3"/>
      <c r="O126" s="3" t="s">
        <v>321</v>
      </c>
      <c r="P126" s="3"/>
      <c r="Q126" s="3" t="s">
        <v>320</v>
      </c>
      <c r="R126" s="5" t="s">
        <v>323</v>
      </c>
      <c r="S126" s="1817"/>
      <c r="T126" s="1817"/>
      <c r="U126" s="1817"/>
      <c r="V126" s="1817"/>
      <c r="W126" s="1817"/>
      <c r="X126" s="1817"/>
      <c r="Y126" s="1817"/>
      <c r="Z126" s="1817"/>
      <c r="AA126" s="5" t="s">
        <v>324</v>
      </c>
    </row>
    <row r="127" spans="1:34" ht="15.75" customHeight="1">
      <c r="A127" s="30"/>
      <c r="B127" s="30"/>
      <c r="C127" s="30"/>
      <c r="D127" s="30"/>
      <c r="E127" s="35" t="s">
        <v>726</v>
      </c>
      <c r="F127" s="1494"/>
      <c r="G127" s="1494"/>
      <c r="H127" s="32" t="s">
        <v>725</v>
      </c>
      <c r="I127" s="35"/>
      <c r="J127" s="15" t="s">
        <v>2944</v>
      </c>
      <c r="K127" s="15"/>
      <c r="L127" s="15"/>
      <c r="M127" s="15" t="s">
        <v>322</v>
      </c>
      <c r="N127" s="15"/>
      <c r="O127" s="15" t="s">
        <v>321</v>
      </c>
      <c r="P127" s="15"/>
      <c r="Q127" s="15" t="s">
        <v>320</v>
      </c>
      <c r="R127" s="35" t="s">
        <v>776</v>
      </c>
      <c r="S127" s="1816"/>
      <c r="T127" s="1816"/>
      <c r="U127" s="1816"/>
      <c r="V127" s="1816"/>
      <c r="W127" s="1816"/>
      <c r="X127" s="1816"/>
      <c r="Y127" s="1816"/>
      <c r="Z127" s="1816"/>
      <c r="AA127" s="185" t="s">
        <v>318</v>
      </c>
    </row>
    <row r="128" spans="1:34" ht="16.5" customHeight="1">
      <c r="A128" s="6" t="s">
        <v>775</v>
      </c>
      <c r="B128" s="3" t="s">
        <v>752</v>
      </c>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6.5" customHeight="1">
      <c r="A129" s="32"/>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row>
    <row r="130" spans="1:27" ht="16.5" customHeight="1">
      <c r="A130" s="6" t="s">
        <v>775</v>
      </c>
      <c r="B130" s="3" t="s">
        <v>751</v>
      </c>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6.5" customHeight="1">
      <c r="A131" s="32"/>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row>
    <row r="132" spans="1:27" ht="13.5" customHeight="1">
      <c r="A132" s="6"/>
      <c r="B132" s="3"/>
      <c r="C132" s="3"/>
      <c r="D132" s="3"/>
      <c r="E132" s="3"/>
      <c r="F132" s="37"/>
      <c r="G132" s="5"/>
      <c r="H132" s="1800"/>
      <c r="I132" s="1497"/>
      <c r="J132" s="1497"/>
      <c r="K132" s="1497"/>
      <c r="L132" s="5"/>
      <c r="M132" s="1800"/>
      <c r="N132" s="1497"/>
      <c r="O132" s="1497"/>
      <c r="P132" s="1497"/>
      <c r="Q132" s="5"/>
      <c r="R132" s="1800"/>
      <c r="S132" s="1497"/>
      <c r="T132" s="1497"/>
      <c r="U132" s="1497"/>
      <c r="V132" s="5"/>
      <c r="W132" s="1800"/>
      <c r="X132" s="1497"/>
      <c r="Y132" s="1497"/>
      <c r="Z132" s="1497"/>
      <c r="AA132" s="7"/>
    </row>
    <row r="133" spans="1:27" ht="13.5" customHeight="1">
      <c r="A133" s="6"/>
      <c r="B133" s="3"/>
      <c r="C133" s="3"/>
      <c r="D133" s="3"/>
      <c r="E133" s="3"/>
      <c r="F133" s="37"/>
      <c r="G133" s="5"/>
      <c r="H133" s="1800"/>
      <c r="I133" s="1497"/>
      <c r="J133" s="1497"/>
      <c r="K133" s="1497"/>
      <c r="L133" s="5"/>
      <c r="M133" s="1800"/>
      <c r="N133" s="1497"/>
      <c r="O133" s="1497"/>
      <c r="P133" s="1497"/>
      <c r="Q133" s="5"/>
      <c r="R133" s="1800"/>
      <c r="S133" s="1497"/>
      <c r="T133" s="1497"/>
      <c r="U133" s="1497"/>
      <c r="V133" s="5"/>
      <c r="W133" s="1800"/>
      <c r="X133" s="1497"/>
      <c r="Y133" s="1497"/>
      <c r="Z133" s="1497"/>
      <c r="AA133" s="7"/>
    </row>
    <row r="134" spans="1:27" ht="13.5" customHeight="1">
      <c r="A134" s="6"/>
      <c r="B134" s="3"/>
      <c r="C134" s="3"/>
      <c r="D134" s="3"/>
      <c r="E134" s="3"/>
      <c r="F134" s="37"/>
      <c r="G134" s="5"/>
      <c r="H134" s="1797"/>
      <c r="I134" s="1797"/>
      <c r="J134" s="1797"/>
      <c r="K134" s="1797"/>
      <c r="L134" s="5"/>
      <c r="M134" s="1797"/>
      <c r="N134" s="1797"/>
      <c r="O134" s="1797"/>
      <c r="P134" s="1797"/>
      <c r="Q134" s="5"/>
      <c r="R134" s="1797"/>
      <c r="S134" s="1797"/>
      <c r="T134" s="1797"/>
      <c r="U134" s="1797"/>
      <c r="V134" s="5"/>
      <c r="W134" s="1797"/>
      <c r="X134" s="1798"/>
      <c r="Y134" s="1798"/>
      <c r="Z134" s="1798"/>
      <c r="AA134" s="7"/>
    </row>
    <row r="135" spans="1:27" ht="13.5" customHeight="1">
      <c r="A135" s="6"/>
      <c r="B135" s="3"/>
      <c r="C135" s="3"/>
      <c r="D135" s="3"/>
      <c r="E135" s="3"/>
      <c r="F135" s="37"/>
      <c r="G135" s="3"/>
      <c r="H135" s="3"/>
      <c r="I135" s="3"/>
      <c r="J135" s="3"/>
      <c r="K135" s="3"/>
      <c r="L135" s="3"/>
      <c r="M135" s="3"/>
      <c r="N135" s="3"/>
      <c r="O135" s="3"/>
      <c r="P135" s="3"/>
      <c r="Q135" s="3"/>
      <c r="R135" s="3"/>
      <c r="S135" s="3"/>
      <c r="T135" s="3"/>
      <c r="U135" s="3"/>
      <c r="V135" s="3"/>
      <c r="W135" s="3"/>
      <c r="X135" s="3"/>
      <c r="Y135" s="3"/>
      <c r="Z135" s="3"/>
      <c r="AA135" s="7"/>
    </row>
    <row r="136" spans="1:27" ht="13.5" customHeight="1">
      <c r="A136" s="6"/>
      <c r="B136" s="3"/>
      <c r="C136" s="3"/>
      <c r="D136" s="3"/>
      <c r="E136" s="3"/>
      <c r="F136" s="37"/>
      <c r="G136" s="5"/>
      <c r="H136" s="1800"/>
      <c r="I136" s="1497"/>
      <c r="J136" s="1497"/>
      <c r="K136" s="1497"/>
      <c r="L136" s="5"/>
      <c r="M136" s="1800"/>
      <c r="N136" s="1497"/>
      <c r="O136" s="1497"/>
      <c r="P136" s="1497"/>
      <c r="Q136" s="5"/>
      <c r="R136" s="1800"/>
      <c r="S136" s="1497"/>
      <c r="T136" s="1497"/>
      <c r="U136" s="1497"/>
      <c r="V136" s="5"/>
      <c r="W136" s="1800"/>
      <c r="X136" s="1497"/>
      <c r="Y136" s="1497"/>
      <c r="Z136" s="1497"/>
      <c r="AA136" s="7"/>
    </row>
    <row r="137" spans="1:27" ht="13.5" customHeight="1">
      <c r="A137" s="6"/>
      <c r="B137" s="3"/>
      <c r="C137" s="3"/>
      <c r="D137" s="3"/>
      <c r="E137" s="3"/>
      <c r="F137" s="37"/>
      <c r="G137" s="3"/>
      <c r="H137" s="3"/>
      <c r="I137" s="3"/>
      <c r="J137" s="3"/>
      <c r="K137" s="3"/>
      <c r="L137" s="3"/>
      <c r="M137" s="3"/>
      <c r="N137" s="3"/>
      <c r="O137" s="3"/>
      <c r="P137" s="3"/>
      <c r="Q137" s="3"/>
      <c r="R137" s="3"/>
      <c r="S137" s="3"/>
      <c r="T137" s="3"/>
      <c r="U137" s="3"/>
      <c r="V137" s="3"/>
      <c r="W137" s="2"/>
      <c r="X137" s="3"/>
      <c r="Y137" s="3"/>
      <c r="Z137" s="2"/>
      <c r="AA137" s="38"/>
    </row>
    <row r="138" spans="1:27" ht="13.5" customHeight="1">
      <c r="A138" s="6"/>
      <c r="B138" s="3"/>
      <c r="C138" s="3"/>
      <c r="D138" s="3"/>
      <c r="E138" s="3"/>
      <c r="F138" s="37"/>
      <c r="G138" s="5"/>
      <c r="H138" s="1800"/>
      <c r="I138" s="1497"/>
      <c r="J138" s="1497"/>
      <c r="K138" s="1497"/>
      <c r="L138" s="5"/>
      <c r="M138" s="1800"/>
      <c r="N138" s="1497"/>
      <c r="O138" s="1497"/>
      <c r="P138" s="1497"/>
      <c r="Q138" s="5"/>
      <c r="R138" s="1800"/>
      <c r="S138" s="1497"/>
      <c r="T138" s="1497"/>
      <c r="U138" s="1497"/>
      <c r="V138" s="5"/>
      <c r="W138" s="1800"/>
      <c r="X138" s="1497"/>
      <c r="Y138" s="1497"/>
      <c r="Z138" s="1497"/>
      <c r="AA138" s="7"/>
    </row>
    <row r="139" spans="1:27" ht="13.5" customHeight="1">
      <c r="A139" s="6"/>
      <c r="B139" s="3"/>
      <c r="C139" s="3"/>
      <c r="D139" s="3"/>
      <c r="E139" s="3"/>
      <c r="F139" s="3"/>
      <c r="G139" s="3"/>
      <c r="H139" s="3"/>
      <c r="I139" s="37"/>
      <c r="J139" s="3"/>
      <c r="K139" s="3"/>
      <c r="L139" s="3"/>
      <c r="M139" s="3"/>
      <c r="N139" s="1800"/>
      <c r="O139" s="1497"/>
      <c r="P139" s="1497"/>
      <c r="Q139" s="1497"/>
      <c r="R139" s="3"/>
      <c r="S139" s="3"/>
      <c r="T139" s="3"/>
      <c r="U139" s="3"/>
      <c r="V139" s="3"/>
      <c r="W139" s="3"/>
      <c r="X139" s="2"/>
      <c r="Y139" s="3"/>
      <c r="Z139" s="3"/>
      <c r="AA139" s="3"/>
    </row>
    <row r="140" spans="1:27" ht="13.5" customHeight="1">
      <c r="A140" s="6"/>
      <c r="B140" s="3"/>
      <c r="C140" s="3"/>
      <c r="D140" s="3"/>
      <c r="E140" s="3"/>
      <c r="F140" s="3"/>
      <c r="G140" s="3"/>
      <c r="H140" s="3"/>
      <c r="I140" s="37"/>
      <c r="J140" s="3"/>
      <c r="K140" s="3"/>
      <c r="L140" s="3"/>
      <c r="M140" s="3"/>
      <c r="N140" s="1800"/>
      <c r="O140" s="1497"/>
      <c r="P140" s="1497"/>
      <c r="Q140" s="1497"/>
      <c r="R140" s="3"/>
      <c r="S140" s="3"/>
      <c r="T140" s="3"/>
      <c r="U140" s="3"/>
      <c r="V140" s="3"/>
      <c r="W140" s="3"/>
      <c r="X140" s="3"/>
      <c r="Y140" s="3"/>
      <c r="Z140" s="3"/>
      <c r="AA140" s="3"/>
    </row>
    <row r="141" spans="1:27" ht="13.5" customHeight="1">
      <c r="A141" s="6"/>
      <c r="B141" s="3"/>
      <c r="C141" s="3"/>
      <c r="D141" s="3"/>
      <c r="E141" s="3"/>
      <c r="F141" s="3"/>
      <c r="G141" s="3"/>
      <c r="H141" s="3"/>
      <c r="I141" s="37"/>
      <c r="J141" s="3"/>
      <c r="K141" s="3"/>
      <c r="L141" s="3"/>
      <c r="M141" s="3"/>
      <c r="N141" s="3"/>
      <c r="O141" s="3"/>
      <c r="P141" s="3"/>
      <c r="Q141" s="1800"/>
      <c r="R141" s="1497"/>
      <c r="S141" s="1497"/>
      <c r="T141" s="1497"/>
      <c r="U141" s="3"/>
      <c r="V141" s="3"/>
      <c r="W141" s="3"/>
      <c r="X141" s="3"/>
      <c r="Y141" s="3"/>
      <c r="Z141" s="3"/>
      <c r="AA141" s="3"/>
    </row>
    <row r="142" spans="1:27" ht="13.5" customHeight="1">
      <c r="A142" s="6"/>
      <c r="B142" s="3"/>
      <c r="C142" s="3"/>
      <c r="D142" s="3"/>
      <c r="E142" s="3"/>
      <c r="F142" s="3"/>
      <c r="G142" s="3"/>
      <c r="H142" s="3"/>
      <c r="I142" s="37"/>
      <c r="J142" s="3"/>
      <c r="K142" s="3"/>
      <c r="L142" s="3"/>
      <c r="M142" s="3"/>
      <c r="N142" s="3"/>
      <c r="O142" s="3"/>
      <c r="P142" s="3"/>
      <c r="Q142" s="1800"/>
      <c r="R142" s="1497"/>
      <c r="S142" s="1497"/>
      <c r="T142" s="1497"/>
      <c r="U142" s="3"/>
      <c r="V142" s="3"/>
      <c r="W142" s="3"/>
      <c r="X142" s="3"/>
      <c r="Y142" s="3"/>
      <c r="Z142" s="3"/>
      <c r="AA142" s="3"/>
    </row>
    <row r="143" spans="1:27" ht="13.5" customHeight="1">
      <c r="A143" s="6"/>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3.5" customHeight="1">
      <c r="A144" s="6"/>
      <c r="B144" s="3"/>
      <c r="C144" s="3"/>
      <c r="D144" s="3"/>
      <c r="E144" s="3"/>
      <c r="F144" s="3"/>
      <c r="G144" s="9"/>
      <c r="H144" s="3"/>
      <c r="I144" s="3"/>
      <c r="J144" s="3"/>
      <c r="K144" s="3"/>
      <c r="L144" s="1589"/>
      <c r="M144" s="1589"/>
      <c r="N144" s="1589"/>
      <c r="O144" s="1589"/>
      <c r="P144" s="1589"/>
      <c r="Q144" s="1589"/>
      <c r="R144" s="1589"/>
      <c r="S144" s="1589"/>
      <c r="T144" s="1589"/>
      <c r="U144" s="1589"/>
      <c r="V144" s="1589"/>
      <c r="W144" s="1589"/>
      <c r="X144" s="1589"/>
      <c r="Y144" s="1589"/>
      <c r="Z144" s="1589"/>
      <c r="AA144" s="1589"/>
    </row>
    <row r="145" spans="1:27" ht="13.5" customHeight="1">
      <c r="A145" s="6"/>
      <c r="B145" s="3"/>
      <c r="C145" s="3"/>
      <c r="D145" s="3"/>
      <c r="E145" s="3"/>
      <c r="F145" s="3"/>
      <c r="G145" s="9"/>
      <c r="H145" s="3"/>
      <c r="I145" s="3"/>
      <c r="J145" s="3"/>
      <c r="K145" s="3"/>
      <c r="L145" s="1825"/>
      <c r="M145" s="1825"/>
      <c r="N145" s="1825"/>
      <c r="O145" s="1825"/>
      <c r="P145" s="1825"/>
      <c r="Q145" s="1825"/>
      <c r="R145" s="1825"/>
      <c r="S145" s="1825"/>
      <c r="T145" s="1825"/>
      <c r="U145" s="1825"/>
      <c r="V145" s="1825"/>
      <c r="W145" s="1825"/>
      <c r="X145" s="1825"/>
      <c r="Y145" s="1825"/>
      <c r="Z145" s="1825"/>
      <c r="AA145" s="1825"/>
    </row>
    <row r="146" spans="1:27">
      <c r="A146" s="6"/>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c r="A147" s="6"/>
      <c r="B147" s="6"/>
      <c r="C147" s="3"/>
      <c r="D147" s="3"/>
      <c r="E147" s="6"/>
      <c r="F147" s="3"/>
      <c r="G147" s="3"/>
      <c r="H147" s="6"/>
      <c r="I147" s="3"/>
      <c r="J147" s="3"/>
      <c r="K147" s="6"/>
      <c r="L147" s="3"/>
      <c r="M147" s="3"/>
      <c r="N147" s="6"/>
      <c r="O147" s="3"/>
      <c r="P147" s="3"/>
      <c r="Q147" s="3"/>
      <c r="R147" s="6"/>
      <c r="S147" s="3"/>
      <c r="T147" s="3"/>
      <c r="U147" s="3"/>
      <c r="V147" s="3"/>
      <c r="W147" s="6"/>
      <c r="X147" s="7"/>
      <c r="Y147" s="3"/>
      <c r="Z147" s="3"/>
      <c r="AA147" s="2"/>
    </row>
    <row r="148" spans="1:27">
      <c r="A148" s="6"/>
      <c r="B148" s="3"/>
      <c r="C148" s="3"/>
      <c r="D148" s="3"/>
      <c r="E148" s="3"/>
      <c r="F148" s="3"/>
      <c r="G148" s="3"/>
      <c r="H148" s="2"/>
      <c r="I148" s="5"/>
      <c r="J148" s="1468"/>
      <c r="K148" s="1468"/>
      <c r="L148" s="1468"/>
      <c r="M148" s="1468"/>
      <c r="N148" s="1468"/>
      <c r="O148" s="5"/>
      <c r="P148" s="1468"/>
      <c r="Q148" s="1468"/>
      <c r="R148" s="1468"/>
      <c r="S148" s="1468"/>
      <c r="T148" s="1468"/>
      <c r="U148" s="5"/>
      <c r="V148" s="1468"/>
      <c r="W148" s="1468"/>
      <c r="X148" s="1468"/>
      <c r="Y148" s="1468"/>
      <c r="Z148" s="1468"/>
      <c r="AA148" s="7"/>
    </row>
    <row r="149" spans="1:27">
      <c r="A149" s="6"/>
      <c r="B149" s="3"/>
      <c r="C149" s="3"/>
      <c r="D149" s="3"/>
      <c r="E149" s="3"/>
      <c r="F149" s="3"/>
      <c r="G149" s="3"/>
      <c r="H149" s="2"/>
      <c r="I149" s="5"/>
      <c r="J149" s="1800"/>
      <c r="K149" s="1800"/>
      <c r="L149" s="1800"/>
      <c r="M149" s="1800"/>
      <c r="N149" s="1800"/>
      <c r="O149" s="5"/>
      <c r="P149" s="1800"/>
      <c r="Q149" s="1800"/>
      <c r="R149" s="1800"/>
      <c r="S149" s="1800"/>
      <c r="T149" s="1800"/>
      <c r="U149" s="5"/>
      <c r="V149" s="1800"/>
      <c r="W149" s="1800"/>
      <c r="X149" s="1800"/>
      <c r="Y149" s="1800"/>
      <c r="Z149" s="1800"/>
      <c r="AA149" s="7"/>
    </row>
    <row r="150" spans="1:27">
      <c r="A150" s="6"/>
      <c r="B150" s="3"/>
      <c r="C150" s="3"/>
      <c r="D150" s="3"/>
      <c r="E150" s="3"/>
      <c r="F150" s="3"/>
      <c r="G150" s="3"/>
      <c r="H150" s="3"/>
      <c r="I150" s="5"/>
      <c r="J150" s="3"/>
      <c r="K150" s="1800"/>
      <c r="L150" s="1800"/>
      <c r="M150" s="1800"/>
      <c r="N150" s="1800"/>
      <c r="O150" s="5"/>
      <c r="P150" s="3"/>
      <c r="Q150" s="3"/>
      <c r="R150" s="3"/>
      <c r="S150" s="3"/>
      <c r="T150" s="3"/>
      <c r="U150" s="5"/>
      <c r="V150" s="3"/>
      <c r="W150" s="3"/>
      <c r="X150" s="3"/>
      <c r="Y150" s="3"/>
      <c r="Z150" s="3"/>
      <c r="AA150" s="5"/>
    </row>
    <row r="151" spans="1:27">
      <c r="A151" s="6"/>
      <c r="B151" s="3"/>
      <c r="C151" s="3"/>
      <c r="D151" s="3"/>
      <c r="E151" s="3"/>
      <c r="F151" s="3"/>
      <c r="G151" s="3"/>
      <c r="H151" s="2"/>
      <c r="I151" s="5"/>
      <c r="J151" s="1468"/>
      <c r="K151" s="1468"/>
      <c r="L151" s="1468"/>
      <c r="M151" s="1468"/>
      <c r="N151" s="1468"/>
      <c r="O151" s="5"/>
      <c r="P151" s="1468"/>
      <c r="Q151" s="1468"/>
      <c r="R151" s="1468"/>
      <c r="S151" s="1468"/>
      <c r="T151" s="1468"/>
      <c r="U151" s="5"/>
      <c r="V151" s="1468"/>
      <c r="W151" s="1468"/>
      <c r="X151" s="1468"/>
      <c r="Y151" s="1468"/>
      <c r="Z151" s="1468"/>
      <c r="AA151" s="7"/>
    </row>
    <row r="152" spans="1:27">
      <c r="A152" s="6"/>
      <c r="B152" s="3"/>
      <c r="C152" s="3"/>
      <c r="D152" s="3"/>
      <c r="E152" s="3"/>
      <c r="F152" s="3"/>
      <c r="G152" s="3"/>
      <c r="H152" s="5"/>
      <c r="I152" s="5"/>
      <c r="J152" s="1800"/>
      <c r="K152" s="1800"/>
      <c r="L152" s="1800"/>
      <c r="M152" s="1800"/>
      <c r="N152" s="1800"/>
      <c r="O152" s="5"/>
      <c r="P152" s="1800"/>
      <c r="Q152" s="1800"/>
      <c r="R152" s="1800"/>
      <c r="S152" s="1800"/>
      <c r="T152" s="1800"/>
      <c r="U152" s="5"/>
      <c r="V152" s="1800"/>
      <c r="W152" s="1800"/>
      <c r="X152" s="1800"/>
      <c r="Y152" s="1800"/>
      <c r="Z152" s="1800"/>
      <c r="AA152" s="7"/>
    </row>
    <row r="153" spans="1:27">
      <c r="A153" s="6"/>
      <c r="B153" s="3"/>
      <c r="C153" s="3"/>
      <c r="D153" s="3"/>
      <c r="E153" s="3"/>
      <c r="F153" s="3"/>
      <c r="G153" s="3"/>
      <c r="H153" s="5"/>
      <c r="I153" s="5"/>
      <c r="J153" s="1800"/>
      <c r="K153" s="1800"/>
      <c r="L153" s="1800"/>
      <c r="M153" s="1800"/>
      <c r="N153" s="1800"/>
      <c r="O153" s="5"/>
      <c r="P153" s="1800"/>
      <c r="Q153" s="1800"/>
      <c r="R153" s="1800"/>
      <c r="S153" s="1800"/>
      <c r="T153" s="1800"/>
      <c r="U153" s="5"/>
      <c r="V153" s="1800"/>
      <c r="W153" s="1800"/>
      <c r="X153" s="1800"/>
      <c r="Y153" s="1800"/>
      <c r="Z153" s="1800"/>
      <c r="AA153" s="7"/>
    </row>
    <row r="154" spans="1:27">
      <c r="A154" s="6"/>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c r="A155" s="6"/>
      <c r="B155" s="3"/>
      <c r="C155" s="3"/>
      <c r="D155" s="3"/>
      <c r="E155" s="3"/>
      <c r="F155" s="3"/>
      <c r="G155" s="3"/>
      <c r="H155" s="3"/>
      <c r="I155" s="5"/>
      <c r="J155" s="1800"/>
      <c r="K155" s="1800"/>
      <c r="L155" s="1800"/>
      <c r="M155" s="1800"/>
      <c r="N155" s="1800"/>
      <c r="O155" s="5"/>
      <c r="P155" s="1800"/>
      <c r="Q155" s="1800"/>
      <c r="R155" s="1800"/>
      <c r="S155" s="1800"/>
      <c r="T155" s="1800"/>
      <c r="U155" s="5"/>
      <c r="V155" s="1800"/>
      <c r="W155" s="1800"/>
      <c r="X155" s="1800"/>
      <c r="Y155" s="1800"/>
      <c r="Z155" s="1800"/>
      <c r="AA155" s="7"/>
    </row>
    <row r="156" spans="1:27">
      <c r="A156" s="6"/>
      <c r="B156" s="3"/>
      <c r="C156" s="3"/>
      <c r="D156" s="3"/>
      <c r="E156" s="3"/>
      <c r="F156" s="3"/>
      <c r="G156" s="3"/>
      <c r="H156" s="3"/>
      <c r="I156" s="5"/>
      <c r="J156" s="1800"/>
      <c r="K156" s="1800"/>
      <c r="L156" s="1800"/>
      <c r="M156" s="1800"/>
      <c r="N156" s="1800"/>
      <c r="O156" s="5"/>
      <c r="P156" s="1800"/>
      <c r="Q156" s="1800"/>
      <c r="R156" s="1800"/>
      <c r="S156" s="1800"/>
      <c r="T156" s="1800"/>
      <c r="U156" s="5"/>
      <c r="V156" s="1800"/>
      <c r="W156" s="1800"/>
      <c r="X156" s="1800"/>
      <c r="Y156" s="1800"/>
      <c r="Z156" s="1800"/>
      <c r="AA156" s="7"/>
    </row>
    <row r="157" spans="1:27">
      <c r="A157" s="6"/>
      <c r="B157" s="3"/>
      <c r="C157" s="3"/>
      <c r="D157" s="3"/>
      <c r="E157" s="3"/>
      <c r="F157" s="3"/>
      <c r="G157" s="3"/>
      <c r="H157" s="3"/>
      <c r="I157" s="5"/>
      <c r="J157" s="1800"/>
      <c r="K157" s="1800"/>
      <c r="L157" s="1800"/>
      <c r="M157" s="1800"/>
      <c r="N157" s="1800"/>
      <c r="O157" s="5"/>
      <c r="P157" s="1800"/>
      <c r="Q157" s="1800"/>
      <c r="R157" s="1800"/>
      <c r="S157" s="1800"/>
      <c r="T157" s="1800"/>
      <c r="U157" s="5"/>
      <c r="V157" s="1800"/>
      <c r="W157" s="1800"/>
      <c r="X157" s="1800"/>
      <c r="Y157" s="1800"/>
      <c r="Z157" s="1800"/>
      <c r="AA157" s="7"/>
    </row>
    <row r="158" spans="1:27">
      <c r="A158" s="6"/>
      <c r="B158" s="3"/>
      <c r="C158" s="3"/>
      <c r="D158" s="3"/>
      <c r="E158" s="3"/>
      <c r="F158" s="3"/>
      <c r="G158" s="3"/>
      <c r="H158" s="3"/>
      <c r="I158" s="3"/>
      <c r="J158" s="3"/>
      <c r="K158" s="3"/>
      <c r="L158" s="3"/>
      <c r="M158" s="1800"/>
      <c r="N158" s="1800"/>
      <c r="O158" s="1800"/>
      <c r="P158" s="1800"/>
      <c r="Q158" s="1800"/>
      <c r="R158" s="3"/>
      <c r="S158" s="3"/>
      <c r="T158" s="3"/>
      <c r="U158" s="3"/>
      <c r="V158" s="3"/>
      <c r="W158" s="3"/>
      <c r="X158" s="3"/>
      <c r="Y158" s="3"/>
      <c r="Z158" s="3"/>
      <c r="AA158" s="3"/>
    </row>
    <row r="159" spans="1:27">
      <c r="A159" s="6"/>
      <c r="B159" s="3"/>
      <c r="C159" s="3"/>
      <c r="D159" s="3"/>
      <c r="E159" s="3"/>
      <c r="F159" s="3"/>
      <c r="G159" s="3"/>
      <c r="H159" s="3"/>
      <c r="I159" s="3"/>
      <c r="J159" s="3"/>
      <c r="K159" s="3"/>
      <c r="L159" s="3"/>
      <c r="M159" s="1800"/>
      <c r="N159" s="1800"/>
      <c r="O159" s="1800"/>
      <c r="P159" s="1800"/>
      <c r="Q159" s="1800"/>
      <c r="R159" s="3"/>
      <c r="S159" s="3"/>
      <c r="T159" s="3"/>
      <c r="U159" s="3"/>
      <c r="V159" s="3"/>
      <c r="W159" s="3"/>
      <c r="X159" s="3"/>
      <c r="Y159" s="3"/>
      <c r="Z159" s="3"/>
      <c r="AA159" s="3"/>
    </row>
    <row r="160" spans="1:27">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c r="A161" s="6"/>
      <c r="B161" s="3"/>
      <c r="C161" s="3"/>
      <c r="D161" s="3"/>
      <c r="E161" s="3"/>
      <c r="F161" s="3"/>
      <c r="G161" s="3"/>
      <c r="H161" s="3"/>
      <c r="I161" s="3"/>
      <c r="J161" s="3"/>
      <c r="K161" s="3"/>
      <c r="L161" s="1538"/>
      <c r="M161" s="1538"/>
      <c r="N161" s="1538"/>
      <c r="O161" s="1538"/>
      <c r="P161" s="3"/>
      <c r="Q161" s="3"/>
      <c r="R161" s="3"/>
      <c r="S161" s="3"/>
      <c r="T161" s="3"/>
      <c r="U161" s="3"/>
      <c r="V161" s="3"/>
      <c r="W161" s="3"/>
      <c r="X161" s="3"/>
      <c r="Y161" s="3"/>
      <c r="Z161" s="3"/>
      <c r="AA161" s="3"/>
    </row>
    <row r="162" spans="1:27">
      <c r="A162" s="6"/>
      <c r="B162" s="3"/>
      <c r="C162" s="3"/>
      <c r="D162" s="3"/>
      <c r="E162" s="3"/>
      <c r="F162" s="3"/>
      <c r="G162" s="3"/>
      <c r="H162" s="3"/>
      <c r="I162" s="3"/>
      <c r="J162" s="3"/>
      <c r="K162" s="3"/>
      <c r="L162" s="1538"/>
      <c r="M162" s="1538"/>
      <c r="N162" s="1538"/>
      <c r="O162" s="1538"/>
      <c r="P162" s="3"/>
      <c r="Q162" s="3"/>
      <c r="R162" s="3"/>
      <c r="S162" s="3"/>
      <c r="T162" s="3"/>
      <c r="U162" s="3"/>
      <c r="V162" s="3"/>
      <c r="W162" s="3"/>
      <c r="X162" s="3"/>
      <c r="Y162" s="3"/>
      <c r="Z162" s="3"/>
      <c r="AA162" s="3"/>
    </row>
    <row r="163" spans="1:27">
      <c r="A163" s="6"/>
      <c r="B163" s="3"/>
      <c r="C163" s="3"/>
      <c r="D163" s="3"/>
      <c r="E163" s="3"/>
      <c r="F163" s="3"/>
      <c r="G163" s="3"/>
      <c r="H163" s="3"/>
      <c r="I163" s="5"/>
      <c r="J163" s="1468"/>
      <c r="K163" s="1468"/>
      <c r="L163" s="1468"/>
      <c r="M163" s="1468"/>
      <c r="N163" s="1468"/>
      <c r="O163" s="5"/>
      <c r="P163" s="1468"/>
      <c r="Q163" s="1468"/>
      <c r="R163" s="1468"/>
      <c r="S163" s="1468"/>
      <c r="T163" s="1468"/>
      <c r="U163" s="3"/>
      <c r="V163" s="3"/>
      <c r="W163" s="3"/>
      <c r="X163" s="3"/>
      <c r="Y163" s="3"/>
      <c r="Z163" s="3"/>
      <c r="AA163" s="3"/>
    </row>
    <row r="164" spans="1:27">
      <c r="A164" s="6"/>
      <c r="B164" s="3"/>
      <c r="C164" s="3"/>
      <c r="D164" s="3"/>
      <c r="E164" s="3"/>
      <c r="F164" s="3"/>
      <c r="G164" s="3"/>
      <c r="H164" s="3"/>
      <c r="I164" s="5"/>
      <c r="J164" s="1802"/>
      <c r="K164" s="1802"/>
      <c r="L164" s="1802"/>
      <c r="M164" s="1802"/>
      <c r="N164" s="1802"/>
      <c r="O164" s="5"/>
      <c r="P164" s="1802"/>
      <c r="Q164" s="1802"/>
      <c r="R164" s="1802"/>
      <c r="S164" s="1802"/>
      <c r="T164" s="1802"/>
      <c r="U164" s="3"/>
      <c r="V164" s="3"/>
      <c r="W164" s="3"/>
      <c r="X164" s="3"/>
      <c r="Y164" s="3"/>
      <c r="Z164" s="3"/>
      <c r="AA164" s="3"/>
    </row>
    <row r="165" spans="1:27">
      <c r="A165" s="6"/>
      <c r="B165" s="3"/>
      <c r="C165" s="3"/>
      <c r="D165" s="3"/>
      <c r="E165" s="3"/>
      <c r="F165" s="3"/>
      <c r="G165" s="3"/>
      <c r="H165" s="3"/>
      <c r="I165" s="5"/>
      <c r="J165" s="1468"/>
      <c r="K165" s="1468"/>
      <c r="L165" s="1468"/>
      <c r="M165" s="1468"/>
      <c r="N165" s="1468"/>
      <c r="O165" s="5"/>
      <c r="P165" s="1468"/>
      <c r="Q165" s="1468"/>
      <c r="R165" s="1468"/>
      <c r="S165" s="1468"/>
      <c r="T165" s="1468"/>
      <c r="U165" s="3"/>
      <c r="V165" s="3"/>
      <c r="W165" s="3"/>
      <c r="X165" s="3"/>
      <c r="Y165" s="3"/>
      <c r="Z165" s="3"/>
      <c r="AA165" s="3"/>
    </row>
    <row r="166" spans="1:27">
      <c r="A166" s="6"/>
      <c r="B166" s="3"/>
      <c r="C166" s="3"/>
      <c r="D166" s="3"/>
      <c r="E166" s="3"/>
      <c r="F166" s="3"/>
      <c r="G166" s="3"/>
      <c r="H166" s="3"/>
      <c r="I166" s="5"/>
      <c r="J166" s="1468"/>
      <c r="K166" s="1468"/>
      <c r="L166" s="1468"/>
      <c r="M166" s="1468"/>
      <c r="N166" s="1468"/>
      <c r="O166" s="5"/>
      <c r="P166" s="1468"/>
      <c r="Q166" s="1468"/>
      <c r="R166" s="1468"/>
      <c r="S166" s="1468"/>
      <c r="T166" s="1468"/>
      <c r="U166" s="3"/>
      <c r="V166" s="3"/>
      <c r="W166" s="3"/>
      <c r="X166" s="3"/>
      <c r="Y166" s="3"/>
      <c r="Z166" s="3"/>
      <c r="AA166" s="3"/>
    </row>
    <row r="167" spans="1:27">
      <c r="A167" s="6"/>
      <c r="B167" s="3"/>
      <c r="C167" s="3"/>
      <c r="D167" s="3"/>
      <c r="E167" s="3"/>
      <c r="F167" s="3"/>
      <c r="G167" s="7"/>
      <c r="H167" s="3"/>
      <c r="I167" s="1536"/>
      <c r="J167" s="1536"/>
      <c r="K167" s="1536"/>
      <c r="L167" s="1536"/>
      <c r="M167" s="1536"/>
      <c r="N167" s="1536"/>
      <c r="O167" s="1536"/>
      <c r="P167" s="1536"/>
      <c r="Q167" s="1536"/>
      <c r="R167" s="1536"/>
      <c r="S167" s="1536"/>
      <c r="T167" s="1536"/>
      <c r="U167" s="1536"/>
      <c r="V167" s="1536"/>
      <c r="W167" s="2"/>
      <c r="X167" s="3"/>
      <c r="Y167" s="3"/>
      <c r="Z167" s="3"/>
      <c r="AA167" s="3"/>
    </row>
    <row r="168" spans="1:27">
      <c r="A168" s="6"/>
      <c r="B168" s="3"/>
      <c r="C168" s="3"/>
      <c r="D168" s="3"/>
      <c r="E168" s="3"/>
      <c r="F168" s="3"/>
      <c r="G168" s="3"/>
      <c r="H168" s="3"/>
      <c r="I168" s="3"/>
      <c r="J168" s="3"/>
      <c r="K168" s="3"/>
      <c r="L168" s="3"/>
      <c r="M168" s="3"/>
      <c r="N168" s="3"/>
      <c r="O168" s="3"/>
      <c r="P168" s="3"/>
      <c r="Q168" s="6"/>
      <c r="R168" s="2"/>
      <c r="S168" s="2"/>
      <c r="T168" s="6"/>
      <c r="U168" s="2"/>
      <c r="V168" s="2"/>
      <c r="W168" s="3"/>
      <c r="X168" s="3"/>
      <c r="Y168" s="3"/>
      <c r="Z168" s="3"/>
      <c r="AA168" s="3"/>
    </row>
    <row r="169" spans="1:27">
      <c r="A169" s="6"/>
      <c r="B169" s="3"/>
      <c r="C169" s="3"/>
      <c r="D169" s="3"/>
      <c r="E169" s="3"/>
      <c r="F169" s="3"/>
      <c r="G169" s="3"/>
      <c r="H169" s="3"/>
      <c r="I169" s="3"/>
      <c r="J169" s="6"/>
      <c r="K169" s="3"/>
      <c r="L169" s="3"/>
      <c r="M169" s="3"/>
      <c r="N169" s="3"/>
      <c r="O169" s="3"/>
      <c r="P169" s="6"/>
      <c r="Q169" s="3"/>
      <c r="R169" s="2"/>
      <c r="S169" s="3"/>
      <c r="T169" s="3"/>
      <c r="U169" s="3"/>
      <c r="V169" s="6"/>
      <c r="W169" s="3"/>
      <c r="X169" s="3"/>
      <c r="Y169" s="2"/>
      <c r="Z169" s="3"/>
      <c r="AA169" s="3"/>
    </row>
    <row r="170" spans="1:27" ht="13.5" customHeight="1">
      <c r="A170" s="6"/>
      <c r="B170" s="3"/>
      <c r="C170" s="3"/>
      <c r="D170" s="3"/>
      <c r="E170" s="3"/>
      <c r="F170" s="3"/>
      <c r="G170" s="3"/>
      <c r="H170" s="1796"/>
      <c r="I170" s="1796"/>
      <c r="J170" s="1796"/>
      <c r="K170" s="1796"/>
      <c r="L170" s="1796"/>
      <c r="M170" s="1796"/>
      <c r="N170" s="1796"/>
      <c r="O170" s="1796"/>
      <c r="P170" s="1796"/>
      <c r="Q170" s="1796"/>
      <c r="R170" s="1796"/>
      <c r="S170" s="1796"/>
      <c r="T170" s="1796"/>
      <c r="U170" s="1796"/>
      <c r="V170" s="1796"/>
      <c r="W170" s="1796"/>
      <c r="X170" s="1796"/>
      <c r="Y170" s="1796"/>
      <c r="Z170" s="1796"/>
      <c r="AA170" s="1796"/>
    </row>
    <row r="171" spans="1:27">
      <c r="A171" s="6"/>
      <c r="B171" s="3"/>
      <c r="C171" s="3"/>
      <c r="D171" s="3"/>
      <c r="E171" s="3"/>
      <c r="F171" s="3"/>
      <c r="G171" s="3"/>
      <c r="H171" s="1796"/>
      <c r="I171" s="1796"/>
      <c r="J171" s="1796"/>
      <c r="K171" s="1796"/>
      <c r="L171" s="1796"/>
      <c r="M171" s="1796"/>
      <c r="N171" s="1796"/>
      <c r="O171" s="1796"/>
      <c r="P171" s="1796"/>
      <c r="Q171" s="1796"/>
      <c r="R171" s="1796"/>
      <c r="S171" s="1796"/>
      <c r="T171" s="1796"/>
      <c r="U171" s="1796"/>
      <c r="V171" s="1796"/>
      <c r="W171" s="1796"/>
      <c r="X171" s="1796"/>
      <c r="Y171" s="1796"/>
      <c r="Z171" s="1796"/>
      <c r="AA171" s="1796"/>
    </row>
    <row r="172" spans="1:27">
      <c r="A172" s="6"/>
      <c r="B172" s="3"/>
      <c r="C172" s="3"/>
      <c r="D172" s="3"/>
      <c r="E172" s="3"/>
      <c r="F172" s="3"/>
      <c r="G172" s="3"/>
      <c r="H172" s="1796"/>
      <c r="I172" s="1796"/>
      <c r="J172" s="1796"/>
      <c r="K172" s="1796"/>
      <c r="L172" s="1796"/>
      <c r="M172" s="1796"/>
      <c r="N172" s="1796"/>
      <c r="O172" s="1796"/>
      <c r="P172" s="1796"/>
      <c r="Q172" s="1796"/>
      <c r="R172" s="1796"/>
      <c r="S172" s="1796"/>
      <c r="T172" s="1796"/>
      <c r="U172" s="1796"/>
      <c r="V172" s="1796"/>
      <c r="W172" s="1796"/>
      <c r="X172" s="1796"/>
      <c r="Y172" s="1796"/>
      <c r="Z172" s="1796"/>
      <c r="AA172" s="1796"/>
    </row>
    <row r="173" spans="1:27">
      <c r="A173" s="6"/>
      <c r="B173" s="3"/>
      <c r="C173" s="3"/>
      <c r="D173" s="3"/>
      <c r="E173" s="3"/>
      <c r="F173" s="3"/>
      <c r="G173" s="3"/>
      <c r="H173" s="3"/>
      <c r="I173" s="3"/>
      <c r="J173" s="3"/>
      <c r="K173" s="3"/>
      <c r="L173" s="6"/>
      <c r="M173" s="3"/>
      <c r="N173" s="6"/>
      <c r="O173" s="3"/>
      <c r="P173" s="6"/>
      <c r="Q173" s="3"/>
      <c r="R173" s="3"/>
      <c r="S173" s="2"/>
      <c r="T173" s="2"/>
      <c r="U173" s="3"/>
      <c r="V173" s="3"/>
      <c r="W173" s="3"/>
      <c r="X173" s="3"/>
      <c r="Y173" s="3"/>
      <c r="Z173" s="3"/>
      <c r="AA173" s="3"/>
    </row>
    <row r="174" spans="1:27">
      <c r="A174" s="6"/>
      <c r="B174" s="3"/>
      <c r="C174" s="3"/>
      <c r="D174" s="3"/>
      <c r="E174" s="3"/>
      <c r="F174" s="3"/>
      <c r="G174" s="3"/>
      <c r="H174" s="3"/>
      <c r="I174" s="3"/>
      <c r="J174" s="3"/>
      <c r="K174" s="3"/>
      <c r="L174" s="6"/>
      <c r="M174" s="3"/>
      <c r="N174" s="6"/>
      <c r="O174" s="3"/>
      <c r="P174" s="6"/>
      <c r="Q174" s="3"/>
      <c r="R174" s="3"/>
      <c r="S174" s="2"/>
      <c r="T174" s="2"/>
      <c r="U174" s="3"/>
      <c r="V174" s="3"/>
      <c r="W174" s="3"/>
      <c r="X174" s="3"/>
      <c r="Y174" s="3"/>
      <c r="Z174" s="3"/>
      <c r="AA174" s="3"/>
    </row>
    <row r="175" spans="1:27" ht="13.5" customHeight="1">
      <c r="A175" s="6"/>
      <c r="B175" s="3"/>
      <c r="C175" s="3"/>
      <c r="D175" s="3"/>
      <c r="E175" s="3"/>
      <c r="F175" s="3"/>
      <c r="G175" s="3"/>
      <c r="H175" s="3"/>
      <c r="I175" s="3"/>
      <c r="J175" s="3"/>
      <c r="K175" s="3"/>
      <c r="L175" s="3"/>
      <c r="M175" s="3"/>
      <c r="N175" s="3"/>
      <c r="O175" s="3"/>
      <c r="P175" s="3"/>
      <c r="Q175" s="3"/>
      <c r="R175" s="3"/>
      <c r="S175" s="2"/>
      <c r="T175" s="2"/>
      <c r="U175" s="3"/>
      <c r="V175" s="3"/>
      <c r="W175" s="3"/>
      <c r="X175" s="3"/>
      <c r="Y175" s="3"/>
      <c r="Z175" s="3"/>
      <c r="AA175" s="3"/>
    </row>
    <row r="176" spans="1:27" ht="15" customHeight="1">
      <c r="A176" s="6"/>
      <c r="B176" s="3"/>
      <c r="C176" s="3"/>
      <c r="D176" s="3"/>
      <c r="E176" s="5"/>
      <c r="F176" s="1468"/>
      <c r="G176" s="1468"/>
      <c r="H176" s="1468"/>
      <c r="I176" s="5"/>
      <c r="J176" s="3"/>
      <c r="K176" s="3"/>
      <c r="L176" s="6"/>
      <c r="M176" s="3"/>
      <c r="N176" s="3"/>
      <c r="O176" s="3"/>
      <c r="P176" s="3"/>
      <c r="Q176" s="3"/>
      <c r="R176" s="5"/>
      <c r="S176" s="1468"/>
      <c r="T176" s="1468"/>
      <c r="U176" s="1468"/>
      <c r="V176" s="1468"/>
      <c r="W176" s="1468"/>
      <c r="X176" s="1468"/>
      <c r="Y176" s="1468"/>
      <c r="Z176" s="1468"/>
      <c r="AA176" s="5"/>
    </row>
    <row r="177" spans="1:27" ht="15" customHeight="1">
      <c r="A177" s="2"/>
      <c r="B177" s="2"/>
      <c r="C177" s="2"/>
      <c r="D177" s="2"/>
      <c r="E177" s="5"/>
      <c r="F177" s="1468"/>
      <c r="G177" s="1468"/>
      <c r="H177" s="1468"/>
      <c r="I177" s="5"/>
      <c r="J177" s="2"/>
      <c r="K177" s="3"/>
      <c r="L177" s="3"/>
      <c r="M177" s="3"/>
      <c r="N177" s="3"/>
      <c r="O177" s="3"/>
      <c r="P177" s="3"/>
      <c r="Q177" s="3"/>
      <c r="R177" s="5"/>
      <c r="S177" s="1468"/>
      <c r="T177" s="1468"/>
      <c r="U177" s="1468"/>
      <c r="V177" s="1468"/>
      <c r="W177" s="1468"/>
      <c r="X177" s="1468"/>
      <c r="Y177" s="1468"/>
      <c r="Z177" s="1468"/>
      <c r="AA177" s="33"/>
    </row>
    <row r="178" spans="1:27" ht="15" customHeight="1">
      <c r="A178" s="2"/>
      <c r="B178" s="2"/>
      <c r="C178" s="2"/>
      <c r="D178" s="2"/>
      <c r="E178" s="5"/>
      <c r="F178" s="1468"/>
      <c r="G178" s="1468"/>
      <c r="H178" s="1468"/>
      <c r="I178" s="5"/>
      <c r="J178" s="2"/>
      <c r="K178" s="3"/>
      <c r="L178" s="3"/>
      <c r="M178" s="3"/>
      <c r="N178" s="3"/>
      <c r="O178" s="3"/>
      <c r="P178" s="3"/>
      <c r="Q178" s="3"/>
      <c r="R178" s="5"/>
      <c r="S178" s="1468"/>
      <c r="T178" s="1468"/>
      <c r="U178" s="1468"/>
      <c r="V178" s="1468"/>
      <c r="W178" s="1468"/>
      <c r="X178" s="1468"/>
      <c r="Y178" s="1468"/>
      <c r="Z178" s="1468"/>
      <c r="AA178" s="33"/>
    </row>
    <row r="179" spans="1:27" ht="13.5" customHeight="1">
      <c r="A179" s="6"/>
      <c r="B179" s="3"/>
      <c r="C179" s="3"/>
      <c r="D179" s="3"/>
      <c r="E179" s="3"/>
      <c r="F179" s="3"/>
      <c r="G179" s="3"/>
      <c r="H179" s="3"/>
      <c r="I179" s="1574"/>
      <c r="J179" s="1574"/>
      <c r="K179" s="1574"/>
      <c r="L179" s="1574"/>
      <c r="M179" s="1574"/>
      <c r="N179" s="1574"/>
      <c r="O179" s="1574"/>
      <c r="P179" s="1574"/>
      <c r="Q179" s="1574"/>
      <c r="R179" s="1574"/>
      <c r="S179" s="1574"/>
      <c r="T179" s="1574"/>
      <c r="U179" s="1574"/>
      <c r="V179" s="1574"/>
      <c r="W179" s="1574"/>
      <c r="X179" s="1574"/>
      <c r="Y179" s="1574"/>
      <c r="Z179" s="1574"/>
      <c r="AA179" s="1574"/>
    </row>
    <row r="180" spans="1:27" ht="15.75" customHeight="1">
      <c r="A180" s="2"/>
      <c r="B180" s="2"/>
      <c r="C180" s="2"/>
      <c r="D180" s="2"/>
      <c r="E180" s="2"/>
      <c r="F180" s="2"/>
      <c r="G180" s="2"/>
      <c r="H180" s="2"/>
      <c r="I180" s="1574"/>
      <c r="J180" s="1574"/>
      <c r="K180" s="1574"/>
      <c r="L180" s="1574"/>
      <c r="M180" s="1574"/>
      <c r="N180" s="1574"/>
      <c r="O180" s="1574"/>
      <c r="P180" s="1574"/>
      <c r="Q180" s="1574"/>
      <c r="R180" s="1574"/>
      <c r="S180" s="1574"/>
      <c r="T180" s="1574"/>
      <c r="U180" s="1574"/>
      <c r="V180" s="1574"/>
      <c r="W180" s="1574"/>
      <c r="X180" s="1574"/>
      <c r="Y180" s="1574"/>
      <c r="Z180" s="1574"/>
      <c r="AA180" s="1574"/>
    </row>
    <row r="181" spans="1:27" ht="15.75" customHeight="1">
      <c r="A181" s="6"/>
      <c r="B181" s="3"/>
      <c r="C181" s="3"/>
      <c r="D181" s="3"/>
      <c r="E181" s="3"/>
      <c r="F181" s="3"/>
      <c r="G181" s="3"/>
      <c r="H181" s="3"/>
      <c r="I181" s="1574"/>
      <c r="J181" s="1520"/>
      <c r="K181" s="1520"/>
      <c r="L181" s="1520"/>
      <c r="M181" s="1520"/>
      <c r="N181" s="1520"/>
      <c r="O181" s="1520"/>
      <c r="P181" s="1520"/>
      <c r="Q181" s="1520"/>
      <c r="R181" s="1520"/>
      <c r="S181" s="1520"/>
      <c r="T181" s="1520"/>
      <c r="U181" s="1520"/>
      <c r="V181" s="1520"/>
      <c r="W181" s="1520"/>
      <c r="X181" s="1520"/>
      <c r="Y181" s="1520"/>
      <c r="Z181" s="1520"/>
      <c r="AA181" s="1520"/>
    </row>
    <row r="182" spans="1:27" ht="15.75" customHeight="1">
      <c r="A182" s="2"/>
      <c r="B182" s="2"/>
      <c r="C182" s="2"/>
      <c r="D182" s="2"/>
      <c r="E182" s="2"/>
      <c r="F182" s="2"/>
      <c r="G182" s="2"/>
      <c r="H182" s="2"/>
      <c r="I182" s="1520"/>
      <c r="J182" s="1520"/>
      <c r="K182" s="1520"/>
      <c r="L182" s="1520"/>
      <c r="M182" s="1520"/>
      <c r="N182" s="1520"/>
      <c r="O182" s="1520"/>
      <c r="P182" s="1520"/>
      <c r="Q182" s="1520"/>
      <c r="R182" s="1520"/>
      <c r="S182" s="1520"/>
      <c r="T182" s="1520"/>
      <c r="U182" s="1520"/>
      <c r="V182" s="1520"/>
      <c r="W182" s="1520"/>
      <c r="X182" s="1520"/>
      <c r="Y182" s="1520"/>
      <c r="Z182" s="1520"/>
      <c r="AA182" s="1520"/>
    </row>
    <row r="183" spans="1:27" ht="18" customHeight="1">
      <c r="A183" s="1497"/>
      <c r="B183" s="1497"/>
      <c r="C183" s="1497"/>
      <c r="D183" s="1497"/>
      <c r="E183" s="1497"/>
      <c r="F183" s="1497"/>
      <c r="G183" s="1497"/>
      <c r="H183" s="1497"/>
      <c r="I183" s="1497"/>
      <c r="J183" s="1497"/>
      <c r="K183" s="1497"/>
      <c r="L183" s="1497"/>
      <c r="M183" s="1497"/>
      <c r="N183" s="1497"/>
      <c r="O183" s="1497"/>
      <c r="P183" s="1497"/>
      <c r="Q183" s="1497"/>
      <c r="R183" s="1497"/>
      <c r="S183" s="1497"/>
      <c r="T183" s="1497"/>
      <c r="U183" s="1497"/>
      <c r="V183" s="1497"/>
      <c r="W183" s="1497"/>
      <c r="X183" s="1497"/>
      <c r="Y183" s="1497"/>
      <c r="Z183" s="1497"/>
      <c r="AA183" s="1497"/>
    </row>
    <row r="184" spans="1:27"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5.75" customHeight="1">
      <c r="A185" s="6"/>
      <c r="B185" s="3"/>
      <c r="C185" s="3"/>
      <c r="D185" s="3"/>
      <c r="E185" s="3"/>
      <c r="F185" s="1468"/>
      <c r="G185" s="1468"/>
      <c r="H185" s="1468"/>
      <c r="I185" s="1468"/>
      <c r="K185" s="3"/>
      <c r="L185" s="3"/>
      <c r="M185" s="3"/>
      <c r="N185" s="3"/>
      <c r="O185" s="3"/>
      <c r="P185" s="3"/>
      <c r="Q185" s="3"/>
      <c r="R185" s="3"/>
      <c r="S185" s="3"/>
      <c r="T185" s="3"/>
      <c r="U185" s="3"/>
      <c r="V185" s="3"/>
      <c r="W185" s="3"/>
      <c r="X185" s="3"/>
      <c r="Y185" s="3"/>
      <c r="Z185" s="3"/>
      <c r="AA185" s="3"/>
    </row>
    <row r="186" spans="1:27" ht="15.75" customHeight="1">
      <c r="A186" s="6"/>
      <c r="B186" s="3"/>
      <c r="C186" s="3"/>
      <c r="D186" s="3"/>
      <c r="E186" s="3"/>
      <c r="F186" s="3"/>
      <c r="G186" s="1468"/>
      <c r="H186" s="1468"/>
      <c r="I186" s="3"/>
      <c r="J186" s="1536"/>
      <c r="K186" s="1536"/>
      <c r="L186" s="1536"/>
      <c r="M186" s="1536"/>
      <c r="N186" s="1536"/>
      <c r="O186" s="1536"/>
      <c r="P186" s="1536"/>
      <c r="Q186" s="1536"/>
      <c r="R186" s="1536"/>
      <c r="S186" s="1536"/>
      <c r="T186" s="1536"/>
      <c r="U186" s="1536"/>
      <c r="V186" s="1536"/>
      <c r="W186" s="1536"/>
      <c r="X186" s="1536"/>
      <c r="Y186" s="1536"/>
      <c r="Z186" s="1536"/>
      <c r="AA186" s="1536"/>
    </row>
    <row r="187" spans="1:27" ht="15.75" customHeight="1">
      <c r="A187" s="3"/>
      <c r="B187" s="3"/>
      <c r="C187" s="3"/>
      <c r="D187" s="3"/>
      <c r="E187" s="3"/>
      <c r="F187" s="3"/>
      <c r="G187" s="1468"/>
      <c r="H187" s="1468"/>
      <c r="I187" s="3"/>
      <c r="J187" s="1536"/>
      <c r="K187" s="1536"/>
      <c r="L187" s="1536"/>
      <c r="M187" s="1536"/>
      <c r="N187" s="1536"/>
      <c r="O187" s="1536"/>
      <c r="P187" s="1536"/>
      <c r="Q187" s="1536"/>
      <c r="R187" s="1536"/>
      <c r="S187" s="1536"/>
      <c r="T187" s="1536"/>
      <c r="U187" s="1536"/>
      <c r="V187" s="1536"/>
      <c r="W187" s="1536"/>
      <c r="X187" s="1536"/>
      <c r="Y187" s="1536"/>
      <c r="Z187" s="1536"/>
      <c r="AA187" s="1536"/>
    </row>
    <row r="188" spans="1:27" ht="15.75" customHeight="1">
      <c r="A188" s="3"/>
      <c r="B188" s="3"/>
      <c r="C188" s="3"/>
      <c r="D188" s="3"/>
      <c r="E188" s="3"/>
      <c r="F188" s="3"/>
      <c r="G188" s="1468"/>
      <c r="H188" s="1468"/>
      <c r="I188" s="3"/>
      <c r="J188" s="1536"/>
      <c r="K188" s="1536"/>
      <c r="L188" s="1536"/>
      <c r="M188" s="1536"/>
      <c r="N188" s="1536"/>
      <c r="O188" s="1536"/>
      <c r="P188" s="1536"/>
      <c r="Q188" s="1536"/>
      <c r="R188" s="1536"/>
      <c r="S188" s="1536"/>
      <c r="T188" s="1536"/>
      <c r="U188" s="1536"/>
      <c r="V188" s="1536"/>
      <c r="W188" s="1536"/>
      <c r="X188" s="1536"/>
      <c r="Y188" s="1536"/>
      <c r="Z188" s="1536"/>
      <c r="AA188" s="1536"/>
    </row>
    <row r="189" spans="1:27"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c r="A191" s="6"/>
      <c r="B191" s="6"/>
      <c r="C191" s="3"/>
      <c r="D191" s="3"/>
      <c r="E191" s="6"/>
      <c r="F191" s="3"/>
      <c r="G191" s="3"/>
      <c r="H191" s="6"/>
      <c r="I191" s="3"/>
      <c r="J191" s="3"/>
      <c r="K191" s="6"/>
      <c r="L191" s="3"/>
      <c r="M191" s="3"/>
      <c r="N191" s="6"/>
      <c r="O191" s="3"/>
      <c r="P191" s="3"/>
      <c r="Q191" s="3"/>
      <c r="R191" s="6"/>
      <c r="S191" s="3"/>
      <c r="T191" s="3"/>
      <c r="U191" s="3"/>
      <c r="V191" s="3"/>
      <c r="W191" s="6"/>
      <c r="X191" s="7"/>
      <c r="Y191" s="3"/>
      <c r="Z191" s="3"/>
      <c r="AA191" s="2"/>
    </row>
    <row r="192" spans="1:27" ht="15.75" customHeight="1">
      <c r="A192" s="6"/>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c r="A194" s="6"/>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5.75" customHeight="1">
      <c r="A195" s="3"/>
      <c r="B195" s="3"/>
      <c r="C195" s="3"/>
      <c r="D195" s="3"/>
      <c r="E195" s="3"/>
      <c r="F195" s="3"/>
      <c r="G195" s="3"/>
      <c r="H195" s="3"/>
      <c r="I195" s="3"/>
      <c r="J195" s="3"/>
      <c r="K195" s="1468"/>
      <c r="L195" s="1468"/>
      <c r="M195" s="1468"/>
      <c r="N195" s="3"/>
      <c r="O195" s="3"/>
      <c r="P195" s="3"/>
      <c r="Q195" s="3"/>
      <c r="R195" s="3"/>
      <c r="S195" s="3"/>
      <c r="T195" s="3"/>
      <c r="U195" s="3"/>
      <c r="V195" s="3"/>
      <c r="W195" s="3"/>
      <c r="X195" s="3"/>
      <c r="Y195" s="3"/>
      <c r="Z195" s="3"/>
      <c r="AA195" s="3"/>
    </row>
    <row r="196" spans="1:27" ht="15.75" customHeight="1">
      <c r="A196" s="3"/>
      <c r="B196" s="3"/>
      <c r="C196" s="3"/>
      <c r="D196" s="3"/>
      <c r="E196" s="3"/>
      <c r="F196" s="3"/>
      <c r="G196" s="3"/>
      <c r="H196" s="3"/>
      <c r="I196" s="3"/>
      <c r="J196" s="3"/>
      <c r="K196" s="1468"/>
      <c r="L196" s="1468"/>
      <c r="M196" s="1468"/>
      <c r="N196" s="3"/>
      <c r="O196" s="3"/>
      <c r="P196" s="3"/>
      <c r="Q196" s="3"/>
      <c r="R196" s="3"/>
      <c r="S196" s="3"/>
      <c r="T196" s="3"/>
      <c r="U196" s="3"/>
      <c r="V196" s="3"/>
      <c r="W196" s="3"/>
      <c r="X196" s="3"/>
      <c r="Y196" s="3"/>
      <c r="Z196" s="3"/>
      <c r="AA196" s="3"/>
    </row>
    <row r="197" spans="1:27" ht="15.75" customHeight="1">
      <c r="A197" s="3"/>
      <c r="B197" s="3"/>
      <c r="C197" s="3"/>
      <c r="D197" s="3"/>
      <c r="E197" s="3"/>
      <c r="F197" s="3"/>
      <c r="G197" s="3"/>
      <c r="H197" s="3"/>
      <c r="I197" s="3"/>
      <c r="J197" s="3"/>
      <c r="K197" s="1468"/>
      <c r="L197" s="1468"/>
      <c r="M197" s="1468"/>
      <c r="N197" s="3"/>
      <c r="O197" s="3"/>
      <c r="P197" s="3"/>
      <c r="Q197" s="3"/>
      <c r="R197" s="3"/>
      <c r="S197" s="3"/>
      <c r="T197" s="3"/>
      <c r="U197" s="3"/>
      <c r="V197" s="3"/>
      <c r="W197" s="3"/>
      <c r="X197" s="3"/>
      <c r="Y197" s="3"/>
      <c r="Z197" s="3"/>
      <c r="AA197" s="3"/>
    </row>
    <row r="198" spans="1:27" ht="15.75" customHeight="1">
      <c r="A198" s="3"/>
      <c r="B198" s="3"/>
      <c r="C198" s="3"/>
      <c r="D198" s="3"/>
      <c r="E198" s="3"/>
      <c r="F198" s="3"/>
      <c r="G198" s="3"/>
      <c r="H198" s="3"/>
      <c r="I198" s="3"/>
      <c r="J198" s="3"/>
      <c r="K198" s="1468"/>
      <c r="L198" s="1468"/>
      <c r="M198" s="1468"/>
      <c r="N198" s="3"/>
      <c r="O198" s="3"/>
      <c r="P198" s="3"/>
      <c r="Q198" s="3"/>
      <c r="R198" s="3"/>
      <c r="S198" s="3"/>
      <c r="T198" s="3"/>
      <c r="U198" s="3"/>
      <c r="V198" s="3"/>
      <c r="W198" s="3"/>
      <c r="X198" s="3"/>
      <c r="Y198" s="3"/>
      <c r="Z198" s="3"/>
      <c r="AA198" s="3"/>
    </row>
    <row r="199" spans="1:27" ht="15.75" customHeight="1">
      <c r="A199" s="6"/>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5.75" customHeight="1">
      <c r="A200" s="3"/>
      <c r="B200" s="3"/>
      <c r="C200" s="3"/>
      <c r="D200" s="3"/>
      <c r="E200" s="3"/>
      <c r="F200" s="3"/>
      <c r="G200" s="3"/>
      <c r="H200" s="3"/>
      <c r="I200" s="3"/>
      <c r="J200" s="3"/>
      <c r="K200" s="1802"/>
      <c r="L200" s="1802"/>
      <c r="M200" s="1802"/>
      <c r="N200" s="1802"/>
      <c r="O200" s="3"/>
      <c r="P200" s="3"/>
      <c r="Q200" s="3"/>
      <c r="R200" s="3"/>
      <c r="S200" s="3"/>
      <c r="T200" s="3"/>
      <c r="U200" s="3"/>
      <c r="V200" s="3"/>
      <c r="W200" s="3"/>
      <c r="X200" s="3"/>
      <c r="Y200" s="3"/>
      <c r="Z200" s="3"/>
      <c r="AA200" s="3"/>
    </row>
    <row r="201" spans="1:27" ht="15.75" customHeight="1">
      <c r="A201" s="3"/>
      <c r="B201" s="3"/>
      <c r="C201" s="3"/>
      <c r="D201" s="3"/>
      <c r="E201" s="3"/>
      <c r="F201" s="3"/>
      <c r="G201" s="3"/>
      <c r="H201" s="3"/>
      <c r="I201" s="3"/>
      <c r="J201" s="3"/>
      <c r="K201" s="1802"/>
      <c r="L201" s="1802"/>
      <c r="M201" s="1802"/>
      <c r="N201" s="1802"/>
      <c r="O201" s="3"/>
      <c r="P201" s="3"/>
      <c r="Q201" s="3"/>
      <c r="R201" s="3"/>
      <c r="S201" s="3"/>
      <c r="T201" s="3"/>
      <c r="U201" s="3"/>
      <c r="V201" s="3"/>
      <c r="W201" s="3"/>
      <c r="X201" s="3"/>
      <c r="Y201" s="3"/>
      <c r="Z201" s="3"/>
      <c r="AA201" s="3"/>
    </row>
    <row r="202" spans="1:27"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c r="A203" s="6"/>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5.75" customHeight="1">
      <c r="A204" s="3"/>
      <c r="B204" s="3"/>
      <c r="C204" s="3"/>
      <c r="D204" s="3"/>
      <c r="E204" s="3"/>
      <c r="F204" s="3"/>
      <c r="G204" s="3"/>
      <c r="H204" s="3"/>
      <c r="I204" s="3"/>
      <c r="J204" s="3"/>
      <c r="K204" s="3"/>
      <c r="L204" s="3"/>
      <c r="M204" s="3"/>
      <c r="N204" s="3"/>
      <c r="O204" s="3"/>
      <c r="P204" s="3"/>
      <c r="Q204" s="3"/>
      <c r="R204" s="3"/>
      <c r="S204" s="3"/>
      <c r="T204" s="3"/>
      <c r="U204" s="6"/>
      <c r="V204" s="3"/>
      <c r="W204" s="3"/>
      <c r="X204" s="6"/>
      <c r="Y204" s="3"/>
      <c r="Z204" s="3"/>
      <c r="AA204" s="3"/>
    </row>
    <row r="205" spans="1:27"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5.75" customHeight="1">
      <c r="A212" s="3"/>
      <c r="B212" s="3"/>
      <c r="C212" s="3"/>
      <c r="D212" s="3"/>
      <c r="E212" s="3"/>
      <c r="F212" s="3"/>
      <c r="G212" s="3"/>
      <c r="H212" s="3"/>
      <c r="I212" s="5"/>
      <c r="J212" s="1468"/>
      <c r="K212" s="1468"/>
      <c r="L212" s="1468"/>
      <c r="M212" s="1468"/>
      <c r="N212" s="5"/>
      <c r="O212" s="5"/>
      <c r="P212" s="1468"/>
      <c r="Q212" s="1468"/>
      <c r="R212" s="1468"/>
      <c r="S212" s="1468"/>
      <c r="T212" s="5"/>
      <c r="U212" s="5"/>
      <c r="V212" s="1468"/>
      <c r="W212" s="1468"/>
      <c r="X212" s="1468"/>
      <c r="Y212" s="1468"/>
      <c r="Z212" s="7"/>
      <c r="AA212" s="3"/>
    </row>
    <row r="213" spans="1:27" ht="15.75" customHeight="1">
      <c r="A213" s="3"/>
      <c r="B213" s="3"/>
      <c r="C213" s="3"/>
      <c r="D213" s="5"/>
      <c r="E213" s="1468"/>
      <c r="F213" s="1468"/>
      <c r="G213" s="5"/>
      <c r="H213" s="3"/>
      <c r="I213" s="5"/>
      <c r="J213" s="1800"/>
      <c r="K213" s="1800"/>
      <c r="L213" s="1800"/>
      <c r="M213" s="1800"/>
      <c r="N213" s="5"/>
      <c r="O213" s="5"/>
      <c r="P213" s="1800"/>
      <c r="Q213" s="1800"/>
      <c r="R213" s="1800"/>
      <c r="S213" s="1800"/>
      <c r="T213" s="5"/>
      <c r="U213" s="5"/>
      <c r="V213" s="1495"/>
      <c r="W213" s="1495"/>
      <c r="X213" s="1495"/>
      <c r="Y213" s="1495"/>
      <c r="Z213" s="3"/>
      <c r="AA213" s="3"/>
    </row>
    <row r="214" spans="1:27" ht="15.75" customHeight="1">
      <c r="A214" s="3"/>
      <c r="B214" s="3"/>
      <c r="C214" s="3"/>
      <c r="D214" s="5"/>
      <c r="E214" s="1468"/>
      <c r="F214" s="1468"/>
      <c r="G214" s="5"/>
      <c r="H214" s="3"/>
      <c r="I214" s="5"/>
      <c r="J214" s="1800"/>
      <c r="K214" s="1800"/>
      <c r="L214" s="1800"/>
      <c r="M214" s="1800"/>
      <c r="N214" s="5"/>
      <c r="O214" s="5"/>
      <c r="P214" s="1800"/>
      <c r="Q214" s="1800"/>
      <c r="R214" s="1800"/>
      <c r="S214" s="1800"/>
      <c r="T214" s="5"/>
      <c r="U214" s="5"/>
      <c r="V214" s="1495"/>
      <c r="W214" s="1495"/>
      <c r="X214" s="1495"/>
      <c r="Y214" s="1495"/>
      <c r="Z214" s="3"/>
      <c r="AA214" s="3"/>
    </row>
    <row r="215" spans="1:27" ht="15.75" customHeight="1">
      <c r="A215" s="3"/>
      <c r="B215" s="3"/>
      <c r="C215" s="3"/>
      <c r="D215" s="5"/>
      <c r="E215" s="1468"/>
      <c r="F215" s="1468"/>
      <c r="G215" s="5"/>
      <c r="H215" s="3"/>
      <c r="I215" s="5"/>
      <c r="J215" s="1800"/>
      <c r="K215" s="1800"/>
      <c r="L215" s="1800"/>
      <c r="M215" s="1800"/>
      <c r="N215" s="5"/>
      <c r="O215" s="5"/>
      <c r="P215" s="1800"/>
      <c r="Q215" s="1800"/>
      <c r="R215" s="1800"/>
      <c r="S215" s="1800"/>
      <c r="T215" s="5"/>
      <c r="U215" s="5"/>
      <c r="V215" s="1495"/>
      <c r="W215" s="1495"/>
      <c r="X215" s="1495"/>
      <c r="Y215" s="1495"/>
      <c r="Z215" s="3"/>
      <c r="AA215" s="3"/>
    </row>
    <row r="216" spans="1:27" ht="15.75" customHeight="1">
      <c r="A216" s="3"/>
      <c r="B216" s="3"/>
      <c r="C216" s="3"/>
      <c r="D216" s="5"/>
      <c r="E216" s="1468"/>
      <c r="F216" s="1468"/>
      <c r="G216" s="5"/>
      <c r="H216" s="3"/>
      <c r="I216" s="5"/>
      <c r="J216" s="1800"/>
      <c r="K216" s="1800"/>
      <c r="L216" s="1800"/>
      <c r="M216" s="1800"/>
      <c r="N216" s="5"/>
      <c r="O216" s="5"/>
      <c r="P216" s="1800"/>
      <c r="Q216" s="1800"/>
      <c r="R216" s="1800"/>
      <c r="S216" s="1800"/>
      <c r="T216" s="5"/>
      <c r="U216" s="5"/>
      <c r="V216" s="1495"/>
      <c r="W216" s="1495"/>
      <c r="X216" s="1495"/>
      <c r="Y216" s="1495"/>
      <c r="Z216" s="3"/>
      <c r="AA216" s="3"/>
    </row>
    <row r="217" spans="1:27" ht="15.75" customHeight="1">
      <c r="A217" s="3"/>
      <c r="B217" s="3"/>
      <c r="C217" s="3"/>
      <c r="D217" s="5"/>
      <c r="E217" s="3"/>
      <c r="F217" s="3"/>
      <c r="G217" s="5"/>
      <c r="H217" s="3"/>
      <c r="I217" s="5"/>
      <c r="J217" s="3"/>
      <c r="K217" s="3"/>
      <c r="L217" s="3"/>
      <c r="M217" s="3"/>
      <c r="N217" s="5"/>
      <c r="O217" s="5"/>
      <c r="P217" s="5"/>
      <c r="Q217" s="3"/>
      <c r="R217" s="3"/>
      <c r="S217" s="5"/>
      <c r="T217" s="5"/>
      <c r="U217" s="5"/>
      <c r="V217" s="3"/>
      <c r="W217" s="3"/>
      <c r="X217" s="3"/>
      <c r="Y217" s="3"/>
      <c r="Z217" s="3"/>
      <c r="AA217" s="3"/>
    </row>
    <row r="218" spans="1:27" ht="15.75" customHeight="1">
      <c r="A218" s="3"/>
      <c r="B218" s="3"/>
      <c r="C218" s="3"/>
      <c r="D218" s="5"/>
      <c r="E218" s="3"/>
      <c r="F218" s="3"/>
      <c r="G218" s="5"/>
      <c r="H218" s="3"/>
      <c r="I218" s="5"/>
      <c r="J218" s="3"/>
      <c r="K218" s="3"/>
      <c r="L218" s="3"/>
      <c r="M218" s="3"/>
      <c r="N218" s="5"/>
      <c r="O218" s="5"/>
      <c r="P218" s="5"/>
      <c r="Q218" s="3"/>
      <c r="R218" s="3"/>
      <c r="S218" s="5"/>
      <c r="T218" s="5"/>
      <c r="U218" s="5"/>
      <c r="V218" s="3"/>
      <c r="W218" s="3"/>
      <c r="X218" s="3"/>
      <c r="Y218" s="3"/>
      <c r="Z218" s="3"/>
      <c r="AA218" s="3"/>
    </row>
    <row r="219" spans="1:27" ht="15.75" customHeight="1">
      <c r="A219" s="3"/>
      <c r="B219" s="3"/>
      <c r="C219" s="3"/>
      <c r="D219" s="5"/>
      <c r="E219" s="3"/>
      <c r="F219" s="3"/>
      <c r="G219" s="5"/>
      <c r="H219" s="3"/>
      <c r="I219" s="5"/>
      <c r="J219" s="3"/>
      <c r="K219" s="3"/>
      <c r="L219" s="3"/>
      <c r="M219" s="3"/>
      <c r="N219" s="5"/>
      <c r="O219" s="5"/>
      <c r="P219" s="5"/>
      <c r="Q219" s="3"/>
      <c r="R219" s="3"/>
      <c r="S219" s="5"/>
      <c r="T219" s="5"/>
      <c r="U219" s="5"/>
      <c r="V219" s="3"/>
      <c r="W219" s="3"/>
      <c r="X219" s="3"/>
      <c r="Y219" s="3"/>
      <c r="Z219" s="3"/>
      <c r="AA219" s="3"/>
    </row>
    <row r="220" spans="1:27" ht="15.75" customHeight="1">
      <c r="A220" s="3"/>
      <c r="B220" s="3"/>
      <c r="C220" s="3"/>
      <c r="D220" s="5"/>
      <c r="E220" s="3"/>
      <c r="F220" s="3"/>
      <c r="G220" s="5"/>
      <c r="H220" s="3"/>
      <c r="I220" s="5"/>
      <c r="J220" s="3"/>
      <c r="K220" s="3"/>
      <c r="L220" s="3"/>
      <c r="M220" s="3"/>
      <c r="N220" s="5"/>
      <c r="O220" s="5"/>
      <c r="P220" s="5"/>
      <c r="Q220" s="3"/>
      <c r="R220" s="3"/>
      <c r="S220" s="5"/>
      <c r="T220" s="5"/>
      <c r="U220" s="5"/>
      <c r="V220" s="3"/>
      <c r="W220" s="3"/>
      <c r="X220" s="3"/>
      <c r="Y220" s="3"/>
      <c r="Z220" s="3"/>
      <c r="AA220" s="3"/>
    </row>
    <row r="221" spans="1:27" ht="15.75" customHeight="1">
      <c r="A221" s="3"/>
      <c r="B221" s="3"/>
      <c r="C221" s="3"/>
      <c r="D221" s="3"/>
      <c r="E221" s="3"/>
      <c r="F221" s="3"/>
      <c r="G221" s="3"/>
      <c r="H221" s="3"/>
      <c r="I221" s="5"/>
      <c r="J221" s="1800"/>
      <c r="K221" s="1800"/>
      <c r="L221" s="1800"/>
      <c r="M221" s="1800"/>
      <c r="N221" s="5"/>
      <c r="O221" s="5"/>
      <c r="P221" s="1800"/>
      <c r="Q221" s="1800"/>
      <c r="R221" s="1800"/>
      <c r="S221" s="1800"/>
      <c r="T221" s="5"/>
      <c r="U221" s="5"/>
      <c r="V221" s="1800"/>
      <c r="W221" s="1800"/>
      <c r="X221" s="1800"/>
      <c r="Y221" s="1800"/>
      <c r="Z221" s="3"/>
      <c r="AA221" s="3"/>
    </row>
    <row r="222" spans="1:27" ht="15.75" customHeight="1">
      <c r="A222" s="6"/>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6"/>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6"/>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8" ht="15.75" customHeight="1">
      <c r="A225" s="6"/>
      <c r="B225" s="3"/>
      <c r="C225" s="3"/>
      <c r="D225" s="3"/>
      <c r="E225" s="3"/>
      <c r="F225" s="3"/>
      <c r="G225" s="3"/>
      <c r="H225" s="3"/>
      <c r="I225" s="3"/>
      <c r="J225" s="1558"/>
      <c r="K225" s="1558"/>
      <c r="L225" s="1558"/>
      <c r="M225" s="1558"/>
      <c r="N225" s="1558"/>
      <c r="O225" s="5"/>
      <c r="P225" s="3"/>
      <c r="Q225" s="3"/>
      <c r="R225" s="3"/>
      <c r="S225" s="3"/>
      <c r="T225" s="3"/>
      <c r="U225" s="3"/>
      <c r="V225" s="3"/>
      <c r="W225" s="3"/>
      <c r="X225" s="3"/>
      <c r="Y225" s="3"/>
      <c r="Z225" s="3"/>
      <c r="AA225" s="3"/>
    </row>
    <row r="226" spans="1:28" ht="15.75" customHeight="1">
      <c r="A226" s="6"/>
      <c r="B226" s="3"/>
      <c r="C226" s="3"/>
      <c r="D226" s="3"/>
      <c r="E226" s="3"/>
      <c r="F226" s="3"/>
      <c r="G226" s="3"/>
      <c r="H226" s="3"/>
      <c r="I226" s="3"/>
      <c r="J226" s="3"/>
      <c r="K226" s="3"/>
      <c r="L226" s="1468"/>
      <c r="M226" s="1468"/>
      <c r="N226" s="1468"/>
      <c r="O226" s="1468"/>
      <c r="P226" s="1468"/>
      <c r="Q226" s="1468"/>
      <c r="R226" s="3"/>
      <c r="S226" s="3"/>
      <c r="T226" s="3"/>
      <c r="U226" s="3"/>
      <c r="V226" s="3"/>
      <c r="W226" s="3"/>
      <c r="X226" s="3"/>
      <c r="Y226" s="3"/>
      <c r="Z226" s="3"/>
      <c r="AA226" s="3"/>
    </row>
    <row r="227" spans="1:28" ht="15.75" customHeight="1">
      <c r="A227" s="6"/>
      <c r="B227" s="3"/>
      <c r="C227" s="3"/>
      <c r="D227" s="3"/>
      <c r="E227" s="3"/>
      <c r="F227" s="3"/>
      <c r="G227" s="3"/>
      <c r="H227" s="3"/>
      <c r="I227" s="1491"/>
      <c r="J227" s="1491"/>
      <c r="K227" s="1491"/>
      <c r="L227" s="1491"/>
      <c r="M227" s="1491"/>
      <c r="N227" s="1491"/>
      <c r="O227" s="1491"/>
      <c r="P227" s="1491"/>
      <c r="Q227" s="1491"/>
      <c r="R227" s="1491"/>
      <c r="S227" s="1491"/>
      <c r="T227" s="1491"/>
      <c r="U227" s="1491"/>
      <c r="V227" s="1491"/>
      <c r="W227" s="1491"/>
      <c r="X227" s="1491"/>
      <c r="Y227" s="1491"/>
      <c r="Z227" s="1491"/>
      <c r="AA227" s="1491"/>
    </row>
    <row r="228" spans="1:28">
      <c r="I228" s="1801"/>
      <c r="J228" s="1801"/>
      <c r="K228" s="1801"/>
      <c r="L228" s="1801"/>
      <c r="M228" s="1801"/>
      <c r="N228" s="1801"/>
      <c r="O228" s="1801"/>
      <c r="P228" s="1801"/>
      <c r="Q228" s="1801"/>
      <c r="R228" s="1801"/>
      <c r="S228" s="1801"/>
      <c r="T228" s="1801"/>
      <c r="U228" s="1801"/>
      <c r="V228" s="1801"/>
      <c r="W228" s="1801"/>
      <c r="X228" s="1801"/>
      <c r="Y228" s="1801"/>
      <c r="Z228" s="1801"/>
      <c r="AA228" s="1801"/>
    </row>
    <row r="229" spans="1:28" ht="13.5" customHeight="1">
      <c r="A229" s="6"/>
      <c r="B229" s="3"/>
      <c r="C229" s="3"/>
      <c r="D229" s="3"/>
      <c r="E229" s="3"/>
      <c r="F229" s="1491"/>
      <c r="G229" s="1491"/>
      <c r="H229" s="1491"/>
      <c r="I229" s="1491"/>
      <c r="J229" s="1491"/>
      <c r="K229" s="1491"/>
      <c r="L229" s="1491"/>
      <c r="M229" s="1491"/>
      <c r="N229" s="1491"/>
      <c r="O229" s="1491"/>
      <c r="P229" s="1491"/>
      <c r="Q229" s="1491"/>
      <c r="R229" s="1491"/>
      <c r="S229" s="1491"/>
      <c r="T229" s="1491"/>
      <c r="U229" s="1491"/>
      <c r="V229" s="1491"/>
      <c r="W229" s="1491"/>
      <c r="X229" s="1491"/>
      <c r="Y229" s="1491"/>
      <c r="Z229" s="1491"/>
      <c r="AA229" s="1491"/>
    </row>
    <row r="230" spans="1:28">
      <c r="A230" s="3"/>
      <c r="B230" s="3"/>
      <c r="C230" s="3"/>
      <c r="D230" s="3"/>
      <c r="E230" s="3"/>
      <c r="F230" s="1526"/>
      <c r="G230" s="1526"/>
      <c r="H230" s="1526"/>
      <c r="I230" s="1526"/>
      <c r="J230" s="1526"/>
      <c r="K230" s="1526"/>
      <c r="L230" s="1526"/>
      <c r="M230" s="1526"/>
      <c r="N230" s="1526"/>
      <c r="O230" s="1526"/>
      <c r="P230" s="1526"/>
      <c r="Q230" s="1526"/>
      <c r="R230" s="1526"/>
      <c r="S230" s="1526"/>
      <c r="T230" s="1526"/>
      <c r="U230" s="1526"/>
      <c r="V230" s="1526"/>
      <c r="W230" s="1526"/>
      <c r="X230" s="1526"/>
      <c r="Y230" s="1526"/>
      <c r="Z230" s="1526"/>
      <c r="AA230" s="1526"/>
    </row>
    <row r="231" spans="1:28">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8"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8" ht="18.75" customHeight="1">
      <c r="A234" s="1468"/>
      <c r="B234" s="1468"/>
      <c r="C234" s="1468"/>
      <c r="D234" s="1468"/>
      <c r="E234" s="1468"/>
      <c r="F234" s="1468"/>
      <c r="G234" s="1468"/>
      <c r="H234" s="1468"/>
      <c r="I234" s="1468"/>
      <c r="J234" s="1468"/>
      <c r="K234" s="1468"/>
      <c r="L234" s="1468"/>
      <c r="M234" s="1468"/>
      <c r="N234" s="1468"/>
      <c r="O234" s="1468"/>
      <c r="P234" s="1468"/>
      <c r="Q234" s="1468"/>
      <c r="R234" s="1468"/>
      <c r="S234" s="1468"/>
      <c r="T234" s="1468"/>
      <c r="U234" s="1468"/>
      <c r="V234" s="1468"/>
      <c r="W234" s="1468"/>
      <c r="X234" s="1468"/>
      <c r="Y234" s="1468"/>
      <c r="Z234" s="1468"/>
      <c r="AA234" s="1468"/>
      <c r="AB234" s="2"/>
    </row>
    <row r="235" spans="1:28"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6"/>
      <c r="B236" s="3"/>
      <c r="C236" s="3"/>
      <c r="D236" s="3"/>
      <c r="E236" s="3"/>
      <c r="F236" s="3"/>
      <c r="G236" s="2"/>
      <c r="H236" s="3"/>
      <c r="I236" s="3"/>
      <c r="J236" s="3"/>
      <c r="K236" s="3"/>
      <c r="L236" s="3"/>
      <c r="M236" s="3"/>
      <c r="N236" s="3"/>
      <c r="O236" s="3"/>
      <c r="P236" s="3"/>
      <c r="Q236" s="3"/>
      <c r="R236" s="3"/>
      <c r="S236" s="3"/>
      <c r="T236" s="3"/>
      <c r="U236" s="3"/>
      <c r="V236" s="3"/>
      <c r="W236" s="3"/>
      <c r="X236" s="3"/>
      <c r="Y236" s="3"/>
      <c r="Z236" s="3"/>
      <c r="AA236" s="3"/>
      <c r="AB236" s="2"/>
    </row>
    <row r="237" spans="1:28" ht="15.75" customHeight="1">
      <c r="A237" s="6"/>
      <c r="B237" s="3"/>
      <c r="C237" s="3"/>
      <c r="D237" s="3"/>
      <c r="E237" s="3"/>
      <c r="F237" s="3"/>
      <c r="G237" s="2"/>
      <c r="H237" s="2"/>
      <c r="I237" s="3"/>
      <c r="J237" s="3"/>
      <c r="K237" s="3"/>
      <c r="L237" s="2"/>
      <c r="M237" s="3"/>
      <c r="N237" s="3"/>
      <c r="O237" s="3"/>
      <c r="P237" s="3"/>
      <c r="Q237" s="3"/>
      <c r="R237" s="3"/>
      <c r="S237" s="3"/>
      <c r="T237" s="3"/>
      <c r="U237" s="3"/>
      <c r="V237" s="3"/>
      <c r="W237" s="3"/>
      <c r="X237" s="3"/>
      <c r="Y237" s="3"/>
      <c r="Z237" s="3"/>
      <c r="AA237" s="3"/>
      <c r="AB237" s="2"/>
    </row>
    <row r="238" spans="1:28" ht="15.75" customHeight="1">
      <c r="A238" s="6"/>
      <c r="B238" s="3"/>
      <c r="C238" s="3"/>
      <c r="D238" s="3"/>
      <c r="E238" s="3"/>
      <c r="F238" s="3"/>
      <c r="G238" s="3"/>
      <c r="H238" s="3"/>
      <c r="I238" s="3"/>
      <c r="J238" s="1558"/>
      <c r="K238" s="1558"/>
      <c r="L238" s="1558"/>
      <c r="M238" s="1558"/>
      <c r="N238" s="4"/>
      <c r="O238" s="3"/>
      <c r="P238" s="3"/>
      <c r="Q238" s="3"/>
      <c r="R238" s="3"/>
      <c r="S238" s="3"/>
      <c r="T238" s="3"/>
      <c r="U238" s="3"/>
      <c r="V238" s="3"/>
      <c r="W238" s="3"/>
      <c r="X238" s="3"/>
      <c r="Y238" s="3"/>
      <c r="Z238" s="3"/>
      <c r="AA238" s="3"/>
      <c r="AB238" s="2"/>
    </row>
    <row r="239" spans="1:28" ht="15.75" customHeight="1">
      <c r="A239" s="6"/>
      <c r="B239" s="3"/>
      <c r="C239" s="3"/>
      <c r="D239" s="3"/>
      <c r="E239" s="3"/>
      <c r="F239" s="3"/>
      <c r="G239" s="3"/>
      <c r="H239" s="3"/>
      <c r="I239" s="3"/>
      <c r="J239" s="1558"/>
      <c r="K239" s="1558"/>
      <c r="L239" s="1558"/>
      <c r="M239" s="1558"/>
      <c r="N239" s="4"/>
      <c r="O239" s="3"/>
      <c r="P239" s="3"/>
      <c r="Q239" s="3"/>
      <c r="R239" s="3"/>
      <c r="S239" s="3"/>
      <c r="T239" s="3"/>
      <c r="U239" s="3"/>
      <c r="V239" s="3"/>
      <c r="W239" s="3"/>
      <c r="X239" s="3"/>
      <c r="Y239" s="3"/>
      <c r="Z239" s="3"/>
      <c r="AA239" s="3"/>
      <c r="AB239" s="2"/>
    </row>
    <row r="240" spans="1:28" ht="15.75" customHeight="1">
      <c r="A240" s="6"/>
      <c r="B240" s="3"/>
      <c r="C240" s="3"/>
      <c r="D240" s="3"/>
      <c r="E240" s="3"/>
      <c r="F240" s="3"/>
      <c r="G240" s="3"/>
      <c r="H240" s="3"/>
      <c r="I240" s="3"/>
      <c r="J240" s="1558"/>
      <c r="K240" s="1558"/>
      <c r="L240" s="1558"/>
      <c r="M240" s="1558"/>
      <c r="N240" s="4"/>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1558"/>
      <c r="K241" s="1558"/>
      <c r="L241" s="1558"/>
      <c r="M241" s="1558"/>
      <c r="N241" s="4"/>
      <c r="O241" s="3"/>
      <c r="P241" s="3"/>
      <c r="Q241" s="3"/>
      <c r="R241" s="3"/>
      <c r="S241" s="3"/>
      <c r="T241" s="3"/>
      <c r="U241" s="3"/>
      <c r="V241" s="3"/>
      <c r="W241" s="3"/>
      <c r="X241" s="3"/>
      <c r="Y241" s="3"/>
      <c r="Z241" s="3"/>
      <c r="AA241" s="3"/>
      <c r="AB241" s="2"/>
    </row>
    <row r="242" spans="1:28" ht="15.75" customHeight="1">
      <c r="A242" s="6"/>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2"/>
    </row>
    <row r="243" spans="1:28" ht="15.75" customHeight="1">
      <c r="A243" s="3"/>
      <c r="B243" s="3"/>
      <c r="C243" s="3"/>
      <c r="D243" s="1468"/>
      <c r="E243" s="1468"/>
      <c r="F243" s="1468"/>
      <c r="G243" s="1468"/>
      <c r="H243" s="5"/>
      <c r="I243" s="1468"/>
      <c r="J243" s="1468"/>
      <c r="K243" s="1468"/>
      <c r="L243" s="1468"/>
      <c r="M243" s="1468"/>
      <c r="N243" s="1468"/>
      <c r="O243" s="1468"/>
      <c r="P243" s="1468"/>
      <c r="Q243" s="1468"/>
      <c r="R243" s="1468"/>
      <c r="S243" s="1468"/>
      <c r="T243" s="1468"/>
      <c r="U243" s="1468"/>
      <c r="V243" s="5"/>
      <c r="W243" s="5"/>
      <c r="X243" s="1468"/>
      <c r="Y243" s="1468"/>
      <c r="Z243" s="1468"/>
      <c r="AA243" s="3"/>
      <c r="AB243" s="2"/>
    </row>
    <row r="244" spans="1:28" ht="15.75" customHeight="1">
      <c r="A244" s="3"/>
      <c r="B244" s="3"/>
      <c r="C244" s="3"/>
      <c r="D244" s="5"/>
      <c r="E244" s="1497"/>
      <c r="F244" s="1497"/>
      <c r="G244" s="5"/>
      <c r="H244" s="5"/>
      <c r="I244" s="3"/>
      <c r="J244" s="3"/>
      <c r="K244" s="3"/>
      <c r="L244" s="2"/>
      <c r="M244" s="3"/>
      <c r="N244" s="3"/>
      <c r="O244" s="3"/>
      <c r="P244" s="3"/>
      <c r="Q244" s="3"/>
      <c r="R244" s="2"/>
      <c r="S244" s="2"/>
      <c r="T244" s="2"/>
      <c r="U244" s="2"/>
      <c r="V244" s="5"/>
      <c r="W244" s="5"/>
      <c r="X244" s="1554"/>
      <c r="Y244" s="1554"/>
      <c r="Z244" s="1554"/>
      <c r="AA244" s="3"/>
      <c r="AB244" s="2"/>
    </row>
    <row r="245" spans="1:28" ht="15.75" customHeight="1">
      <c r="A245" s="3"/>
      <c r="B245" s="3"/>
      <c r="C245" s="3"/>
      <c r="D245" s="5"/>
      <c r="E245" s="1497"/>
      <c r="F245" s="1497"/>
      <c r="G245" s="5"/>
      <c r="H245" s="5"/>
      <c r="I245" s="3"/>
      <c r="J245" s="3"/>
      <c r="K245" s="3"/>
      <c r="L245" s="2"/>
      <c r="M245" s="3"/>
      <c r="N245" s="3"/>
      <c r="O245" s="3"/>
      <c r="P245" s="3"/>
      <c r="Q245" s="3"/>
      <c r="R245" s="2"/>
      <c r="S245" s="2"/>
      <c r="T245" s="2"/>
      <c r="U245" s="2"/>
      <c r="V245" s="5"/>
      <c r="W245" s="5"/>
      <c r="X245" s="1554"/>
      <c r="Y245" s="1554"/>
      <c r="Z245" s="1554"/>
      <c r="AA245" s="3"/>
      <c r="AB245" s="2"/>
    </row>
    <row r="246" spans="1:28" ht="15.75" customHeight="1">
      <c r="A246" s="3"/>
      <c r="B246" s="3"/>
      <c r="C246" s="3"/>
      <c r="D246" s="5"/>
      <c r="E246" s="1497"/>
      <c r="F246" s="1497"/>
      <c r="G246" s="5"/>
      <c r="H246" s="5"/>
      <c r="I246" s="3"/>
      <c r="J246" s="3"/>
      <c r="K246" s="3"/>
      <c r="L246" s="2"/>
      <c r="M246" s="3"/>
      <c r="N246" s="3"/>
      <c r="O246" s="3"/>
      <c r="P246" s="3"/>
      <c r="Q246" s="3"/>
      <c r="R246" s="2"/>
      <c r="S246" s="2"/>
      <c r="T246" s="2"/>
      <c r="U246" s="2"/>
      <c r="V246" s="5"/>
      <c r="W246" s="5"/>
      <c r="X246" s="1554"/>
      <c r="Y246" s="1554"/>
      <c r="Z246" s="1554"/>
      <c r="AA246" s="3"/>
      <c r="AB246" s="2"/>
    </row>
    <row r="247" spans="1:28" ht="15.75" customHeight="1">
      <c r="A247" s="3"/>
      <c r="B247" s="3"/>
      <c r="C247" s="3"/>
      <c r="D247" s="5"/>
      <c r="E247" s="1497"/>
      <c r="F247" s="1497"/>
      <c r="G247" s="5"/>
      <c r="H247" s="5"/>
      <c r="I247" s="3"/>
      <c r="J247" s="3"/>
      <c r="K247" s="3"/>
      <c r="L247" s="2"/>
      <c r="M247" s="3"/>
      <c r="N247" s="3"/>
      <c r="O247" s="3"/>
      <c r="P247" s="3"/>
      <c r="Q247" s="3"/>
      <c r="R247" s="2"/>
      <c r="S247" s="2"/>
      <c r="T247" s="2"/>
      <c r="U247" s="2"/>
      <c r="V247" s="5"/>
      <c r="W247" s="5"/>
      <c r="X247" s="1554"/>
      <c r="Y247" s="1554"/>
      <c r="Z247" s="1554"/>
      <c r="AA247" s="3"/>
      <c r="AB247" s="2"/>
    </row>
    <row r="248" spans="1:28" ht="15.75" customHeight="1">
      <c r="A248" s="3"/>
      <c r="B248" s="3"/>
      <c r="C248" s="3"/>
      <c r="D248" s="5"/>
      <c r="E248" s="1497"/>
      <c r="F248" s="1497"/>
      <c r="G248" s="5"/>
      <c r="H248" s="5"/>
      <c r="I248" s="3"/>
      <c r="J248" s="3"/>
      <c r="K248" s="3"/>
      <c r="L248" s="2"/>
      <c r="M248" s="3"/>
      <c r="N248" s="3"/>
      <c r="O248" s="3"/>
      <c r="P248" s="3"/>
      <c r="Q248" s="3"/>
      <c r="R248" s="2"/>
      <c r="S248" s="2"/>
      <c r="T248" s="2"/>
      <c r="U248" s="2"/>
      <c r="V248" s="5"/>
      <c r="W248" s="5"/>
      <c r="X248" s="1554"/>
      <c r="Y248" s="1554"/>
      <c r="Z248" s="1554"/>
      <c r="AA248" s="3"/>
      <c r="AB248" s="2"/>
    </row>
    <row r="249" spans="1:28" ht="15.75" customHeight="1">
      <c r="A249" s="3"/>
      <c r="B249" s="3"/>
      <c r="C249" s="3"/>
      <c r="D249" s="5"/>
      <c r="E249" s="1497"/>
      <c r="F249" s="1497"/>
      <c r="G249" s="5"/>
      <c r="H249" s="5"/>
      <c r="I249" s="3"/>
      <c r="J249" s="3"/>
      <c r="K249" s="3"/>
      <c r="L249" s="2"/>
      <c r="M249" s="3"/>
      <c r="N249" s="3"/>
      <c r="O249" s="3"/>
      <c r="P249" s="3"/>
      <c r="Q249" s="3"/>
      <c r="R249" s="2"/>
      <c r="S249" s="2"/>
      <c r="T249" s="2"/>
      <c r="U249" s="2"/>
      <c r="V249" s="5"/>
      <c r="W249" s="5"/>
      <c r="X249" s="1554"/>
      <c r="Y249" s="1554"/>
      <c r="Z249" s="1554"/>
      <c r="AA249" s="3"/>
      <c r="AB249" s="2"/>
    </row>
    <row r="250" spans="1:28" ht="15.75" customHeight="1">
      <c r="A250" s="6"/>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2"/>
    </row>
    <row r="251" spans="1:28" ht="15.75" customHeight="1">
      <c r="A251" s="6"/>
      <c r="B251" s="3"/>
      <c r="C251" s="3"/>
      <c r="D251" s="3"/>
      <c r="E251" s="3"/>
      <c r="F251" s="1796"/>
      <c r="G251" s="1796"/>
      <c r="H251" s="1796"/>
      <c r="I251" s="1796"/>
      <c r="J251" s="1796"/>
      <c r="K251" s="1796"/>
      <c r="L251" s="1796"/>
      <c r="M251" s="1796"/>
      <c r="N251" s="1796"/>
      <c r="O251" s="1796"/>
      <c r="P251" s="1796"/>
      <c r="Q251" s="1796"/>
      <c r="R251" s="1796"/>
      <c r="S251" s="1796"/>
      <c r="T251" s="1796"/>
      <c r="U251" s="1796"/>
      <c r="V251" s="1796"/>
      <c r="W251" s="1796"/>
      <c r="X251" s="1796"/>
      <c r="Y251" s="1796"/>
      <c r="Z251" s="1796"/>
      <c r="AA251" s="1796"/>
      <c r="AB251" s="2"/>
    </row>
    <row r="252" spans="1:28" ht="15.75" customHeight="1">
      <c r="A252" s="3"/>
      <c r="B252" s="3"/>
      <c r="C252" s="3"/>
      <c r="D252" s="3"/>
      <c r="E252" s="3"/>
      <c r="F252" s="1796"/>
      <c r="G252" s="1796"/>
      <c r="H252" s="1796"/>
      <c r="I252" s="1796"/>
      <c r="J252" s="1796"/>
      <c r="K252" s="1796"/>
      <c r="L252" s="1796"/>
      <c r="M252" s="1796"/>
      <c r="N252" s="1796"/>
      <c r="O252" s="1796"/>
      <c r="P252" s="1796"/>
      <c r="Q252" s="1796"/>
      <c r="R252" s="1796"/>
      <c r="S252" s="1796"/>
      <c r="T252" s="1796"/>
      <c r="U252" s="1796"/>
      <c r="V252" s="1796"/>
      <c r="W252" s="1796"/>
      <c r="X252" s="1796"/>
      <c r="Y252" s="1796"/>
      <c r="Z252" s="1796"/>
      <c r="AA252" s="1796"/>
      <c r="AB252" s="2"/>
    </row>
    <row r="253" spans="1:28" ht="15.75" customHeight="1">
      <c r="A253" s="6"/>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2"/>
    </row>
    <row r="254" spans="1:28" ht="15.75" customHeight="1">
      <c r="A254" s="3"/>
      <c r="B254" s="3"/>
      <c r="C254" s="3"/>
      <c r="D254" s="3"/>
      <c r="E254" s="3"/>
      <c r="F254" s="1796"/>
      <c r="G254" s="1796"/>
      <c r="H254" s="1796"/>
      <c r="I254" s="1796"/>
      <c r="J254" s="1796"/>
      <c r="K254" s="1796"/>
      <c r="L254" s="1796"/>
      <c r="M254" s="1796"/>
      <c r="N254" s="1796"/>
      <c r="O254" s="1796"/>
      <c r="P254" s="1796"/>
      <c r="Q254" s="1796"/>
      <c r="R254" s="1796"/>
      <c r="S254" s="1796"/>
      <c r="T254" s="1796"/>
      <c r="U254" s="1796"/>
      <c r="V254" s="1796"/>
      <c r="W254" s="1796"/>
      <c r="X254" s="1796"/>
      <c r="Y254" s="1796"/>
      <c r="Z254" s="1796"/>
      <c r="AA254" s="1796"/>
      <c r="AB254" s="2"/>
    </row>
    <row r="255" spans="1:28" ht="15.75" customHeight="1">
      <c r="A255" s="3"/>
      <c r="B255" s="3"/>
      <c r="C255" s="3"/>
      <c r="D255" s="3"/>
      <c r="E255" s="3"/>
      <c r="F255" s="1796"/>
      <c r="G255" s="1796"/>
      <c r="H255" s="1796"/>
      <c r="I255" s="1796"/>
      <c r="J255" s="1796"/>
      <c r="K255" s="1796"/>
      <c r="L255" s="1796"/>
      <c r="M255" s="1796"/>
      <c r="N255" s="1796"/>
      <c r="O255" s="1796"/>
      <c r="P255" s="1796"/>
      <c r="Q255" s="1796"/>
      <c r="R255" s="1796"/>
      <c r="S255" s="1796"/>
      <c r="T255" s="1796"/>
      <c r="U255" s="1796"/>
      <c r="V255" s="1796"/>
      <c r="W255" s="1796"/>
      <c r="X255" s="1796"/>
      <c r="Y255" s="1796"/>
      <c r="Z255" s="1796"/>
      <c r="AA255" s="1796"/>
      <c r="AB255" s="2"/>
    </row>
    <row r="256" spans="1:28"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row>
    <row r="258" spans="1:28" ht="15.7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row>
    <row r="259" spans="1:28" ht="15.75" customHeight="1">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row>
    <row r="260" spans="1:28" ht="18.75" customHeight="1">
      <c r="A260" s="1468"/>
      <c r="B260" s="1468"/>
      <c r="C260" s="1468"/>
      <c r="D260" s="1468"/>
      <c r="E260" s="1468"/>
      <c r="F260" s="1468"/>
      <c r="G260" s="1468"/>
      <c r="H260" s="1468"/>
      <c r="I260" s="1468"/>
      <c r="J260" s="1468"/>
      <c r="K260" s="1468"/>
      <c r="L260" s="1468"/>
      <c r="M260" s="1468"/>
      <c r="N260" s="1468"/>
      <c r="O260" s="1468"/>
      <c r="P260" s="1468"/>
      <c r="Q260" s="1468"/>
      <c r="R260" s="1468"/>
      <c r="S260" s="1468"/>
      <c r="T260" s="1468"/>
      <c r="U260" s="1468"/>
      <c r="V260" s="1468"/>
      <c r="W260" s="1468"/>
      <c r="X260" s="1468"/>
      <c r="Y260" s="1468"/>
      <c r="Z260" s="1468"/>
      <c r="AA260" s="1468"/>
      <c r="AB260" s="2"/>
    </row>
    <row r="261" spans="1:28"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2"/>
    </row>
    <row r="262" spans="1:28" ht="15.75" customHeight="1">
      <c r="A262" s="6"/>
      <c r="B262" s="3"/>
      <c r="C262" s="3"/>
      <c r="D262" s="3"/>
      <c r="E262" s="3"/>
      <c r="F262" s="3"/>
      <c r="G262" s="2"/>
      <c r="H262" s="3"/>
      <c r="I262" s="3"/>
      <c r="J262" s="3"/>
      <c r="K262" s="3"/>
      <c r="L262" s="3"/>
      <c r="M262" s="3"/>
      <c r="N262" s="3"/>
      <c r="O262" s="3"/>
      <c r="P262" s="3"/>
      <c r="Q262" s="3"/>
      <c r="R262" s="3"/>
      <c r="S262" s="3"/>
      <c r="T262" s="3"/>
      <c r="U262" s="3"/>
      <c r="V262" s="3"/>
      <c r="W262" s="3"/>
      <c r="X262" s="3"/>
      <c r="Y262" s="3"/>
      <c r="Z262" s="3"/>
      <c r="AA262" s="3"/>
      <c r="AB262" s="2"/>
    </row>
    <row r="263" spans="1:28" ht="15.75" customHeight="1">
      <c r="A263" s="6"/>
      <c r="B263" s="3"/>
      <c r="C263" s="3"/>
      <c r="D263" s="3"/>
      <c r="E263" s="3"/>
      <c r="F263" s="3"/>
      <c r="G263" s="2"/>
      <c r="H263" s="2"/>
      <c r="I263" s="3"/>
      <c r="J263" s="3"/>
      <c r="K263" s="3"/>
      <c r="L263" s="2"/>
      <c r="M263" s="3"/>
      <c r="N263" s="3"/>
      <c r="O263" s="3"/>
      <c r="P263" s="3"/>
      <c r="Q263" s="3"/>
      <c r="R263" s="3"/>
      <c r="S263" s="3"/>
      <c r="T263" s="3"/>
      <c r="U263" s="3"/>
      <c r="V263" s="3"/>
      <c r="W263" s="3"/>
      <c r="X263" s="3"/>
      <c r="Y263" s="3"/>
      <c r="Z263" s="3"/>
      <c r="AA263" s="3"/>
      <c r="AB263" s="2"/>
    </row>
    <row r="264" spans="1:28" ht="15.75" customHeight="1">
      <c r="A264" s="6"/>
      <c r="B264" s="3"/>
      <c r="C264" s="3"/>
      <c r="D264" s="3"/>
      <c r="E264" s="3"/>
      <c r="F264" s="3"/>
      <c r="G264" s="3"/>
      <c r="H264" s="3"/>
      <c r="I264" s="3"/>
      <c r="J264" s="1558"/>
      <c r="K264" s="1558"/>
      <c r="L264" s="1558"/>
      <c r="M264" s="1558"/>
      <c r="N264" s="4"/>
      <c r="O264" s="3"/>
      <c r="P264" s="3"/>
      <c r="Q264" s="3"/>
      <c r="R264" s="3"/>
      <c r="S264" s="3"/>
      <c r="T264" s="3"/>
      <c r="U264" s="3"/>
      <c r="V264" s="3"/>
      <c r="W264" s="3"/>
      <c r="X264" s="3"/>
      <c r="Y264" s="3"/>
      <c r="Z264" s="3"/>
      <c r="AA264" s="3"/>
      <c r="AB264" s="2"/>
    </row>
    <row r="265" spans="1:28" ht="15.75" customHeight="1">
      <c r="A265" s="6"/>
      <c r="B265" s="3"/>
      <c r="C265" s="3"/>
      <c r="D265" s="3"/>
      <c r="E265" s="3"/>
      <c r="F265" s="3"/>
      <c r="G265" s="3"/>
      <c r="H265" s="3"/>
      <c r="I265" s="3"/>
      <c r="J265" s="1558"/>
      <c r="K265" s="1558"/>
      <c r="L265" s="1558"/>
      <c r="M265" s="1558"/>
      <c r="N265" s="4"/>
      <c r="O265" s="3"/>
      <c r="P265" s="3"/>
      <c r="Q265" s="3"/>
      <c r="R265" s="3"/>
      <c r="S265" s="3"/>
      <c r="T265" s="3"/>
      <c r="U265" s="3"/>
      <c r="V265" s="3"/>
      <c r="W265" s="3"/>
      <c r="X265" s="3"/>
      <c r="Y265" s="3"/>
      <c r="Z265" s="3"/>
      <c r="AA265" s="3"/>
      <c r="AB265" s="2"/>
    </row>
    <row r="266" spans="1:28" ht="15.75" customHeight="1">
      <c r="A266" s="6"/>
      <c r="B266" s="3"/>
      <c r="C266" s="3"/>
      <c r="D266" s="3"/>
      <c r="E266" s="3"/>
      <c r="F266" s="3"/>
      <c r="G266" s="3"/>
      <c r="H266" s="3"/>
      <c r="I266" s="3"/>
      <c r="J266" s="1558"/>
      <c r="K266" s="1558"/>
      <c r="L266" s="1558"/>
      <c r="M266" s="1558"/>
      <c r="N266" s="4"/>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1558"/>
      <c r="K267" s="1558"/>
      <c r="L267" s="1558"/>
      <c r="M267" s="1558"/>
      <c r="N267" s="4"/>
      <c r="O267" s="3"/>
      <c r="P267" s="3"/>
      <c r="Q267" s="3"/>
      <c r="R267" s="3"/>
      <c r="S267" s="3"/>
      <c r="T267" s="3"/>
      <c r="U267" s="3"/>
      <c r="V267" s="3"/>
      <c r="W267" s="3"/>
      <c r="X267" s="3"/>
      <c r="Y267" s="3"/>
      <c r="Z267" s="3"/>
      <c r="AA267" s="3"/>
      <c r="AB267" s="2"/>
    </row>
    <row r="268" spans="1:28" ht="15.75" customHeight="1">
      <c r="A268" s="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2"/>
    </row>
    <row r="269" spans="1:28" ht="15.75" customHeight="1">
      <c r="A269" s="3"/>
      <c r="B269" s="3"/>
      <c r="C269" s="3"/>
      <c r="D269" s="1468"/>
      <c r="E269" s="1468"/>
      <c r="F269" s="1468"/>
      <c r="G269" s="1468"/>
      <c r="H269" s="5"/>
      <c r="I269" s="1468"/>
      <c r="J269" s="1468"/>
      <c r="K269" s="1468"/>
      <c r="L269" s="1468"/>
      <c r="M269" s="1468"/>
      <c r="N269" s="1468"/>
      <c r="O269" s="1468"/>
      <c r="P269" s="1468"/>
      <c r="Q269" s="1468"/>
      <c r="R269" s="1468"/>
      <c r="S269" s="1468"/>
      <c r="T269" s="1468"/>
      <c r="U269" s="1468"/>
      <c r="V269" s="5"/>
      <c r="W269" s="5"/>
      <c r="X269" s="1468"/>
      <c r="Y269" s="1468"/>
      <c r="Z269" s="1468"/>
      <c r="AA269" s="3"/>
      <c r="AB269" s="2"/>
    </row>
    <row r="270" spans="1:28" ht="15.75" customHeight="1">
      <c r="A270" s="3"/>
      <c r="B270" s="3"/>
      <c r="C270" s="3"/>
      <c r="D270" s="5"/>
      <c r="E270" s="1497"/>
      <c r="F270" s="1497"/>
      <c r="G270" s="5"/>
      <c r="H270" s="5"/>
      <c r="I270" s="3"/>
      <c r="J270" s="3"/>
      <c r="K270" s="3"/>
      <c r="L270" s="2"/>
      <c r="M270" s="3"/>
      <c r="N270" s="3"/>
      <c r="O270" s="3"/>
      <c r="P270" s="3"/>
      <c r="Q270" s="3"/>
      <c r="R270" s="2"/>
      <c r="S270" s="2"/>
      <c r="T270" s="2"/>
      <c r="U270" s="2"/>
      <c r="V270" s="5"/>
      <c r="W270" s="5"/>
      <c r="X270" s="1554"/>
      <c r="Y270" s="1554"/>
      <c r="Z270" s="1554"/>
      <c r="AA270" s="3"/>
      <c r="AB270" s="2"/>
    </row>
    <row r="271" spans="1:28" ht="15.75" customHeight="1">
      <c r="A271" s="3"/>
      <c r="B271" s="3"/>
      <c r="C271" s="3"/>
      <c r="D271" s="5"/>
      <c r="E271" s="1497"/>
      <c r="F271" s="1497"/>
      <c r="G271" s="5"/>
      <c r="H271" s="5"/>
      <c r="I271" s="3"/>
      <c r="J271" s="3"/>
      <c r="K271" s="3"/>
      <c r="L271" s="2"/>
      <c r="M271" s="3"/>
      <c r="N271" s="3"/>
      <c r="O271" s="3"/>
      <c r="P271" s="3"/>
      <c r="Q271" s="3"/>
      <c r="R271" s="2"/>
      <c r="S271" s="2"/>
      <c r="T271" s="2"/>
      <c r="U271" s="2"/>
      <c r="V271" s="5"/>
      <c r="W271" s="5"/>
      <c r="X271" s="1554"/>
      <c r="Y271" s="1554"/>
      <c r="Z271" s="1554"/>
      <c r="AA271" s="3"/>
      <c r="AB271" s="2"/>
    </row>
    <row r="272" spans="1:28" ht="15.75" customHeight="1">
      <c r="A272" s="3"/>
      <c r="B272" s="3"/>
      <c r="C272" s="3"/>
      <c r="D272" s="5"/>
      <c r="E272" s="1497"/>
      <c r="F272" s="1497"/>
      <c r="G272" s="5"/>
      <c r="H272" s="5"/>
      <c r="I272" s="3"/>
      <c r="J272" s="3"/>
      <c r="K272" s="3"/>
      <c r="L272" s="2"/>
      <c r="M272" s="3"/>
      <c r="N272" s="3"/>
      <c r="O272" s="3"/>
      <c r="P272" s="3"/>
      <c r="Q272" s="3"/>
      <c r="R272" s="2"/>
      <c r="S272" s="2"/>
      <c r="T272" s="2"/>
      <c r="U272" s="2"/>
      <c r="V272" s="5"/>
      <c r="W272" s="5"/>
      <c r="X272" s="1554"/>
      <c r="Y272" s="1554"/>
      <c r="Z272" s="1554"/>
      <c r="AA272" s="3"/>
      <c r="AB272" s="2"/>
    </row>
    <row r="273" spans="1:28" ht="15.75" customHeight="1">
      <c r="A273" s="3"/>
      <c r="B273" s="3"/>
      <c r="C273" s="3"/>
      <c r="D273" s="5"/>
      <c r="E273" s="1497"/>
      <c r="F273" s="1497"/>
      <c r="G273" s="5"/>
      <c r="H273" s="5"/>
      <c r="I273" s="3"/>
      <c r="J273" s="3"/>
      <c r="K273" s="3"/>
      <c r="L273" s="2"/>
      <c r="M273" s="3"/>
      <c r="N273" s="3"/>
      <c r="O273" s="3"/>
      <c r="P273" s="3"/>
      <c r="Q273" s="3"/>
      <c r="R273" s="2"/>
      <c r="S273" s="2"/>
      <c r="T273" s="2"/>
      <c r="U273" s="2"/>
      <c r="V273" s="5"/>
      <c r="W273" s="5"/>
      <c r="X273" s="1554"/>
      <c r="Y273" s="1554"/>
      <c r="Z273" s="1554"/>
      <c r="AA273" s="3"/>
      <c r="AB273" s="2"/>
    </row>
    <row r="274" spans="1:28" ht="15.75" customHeight="1">
      <c r="A274" s="3"/>
      <c r="B274" s="3"/>
      <c r="C274" s="3"/>
      <c r="D274" s="5"/>
      <c r="E274" s="1497"/>
      <c r="F274" s="1497"/>
      <c r="G274" s="5"/>
      <c r="H274" s="5"/>
      <c r="I274" s="3"/>
      <c r="J274" s="3"/>
      <c r="K274" s="3"/>
      <c r="L274" s="2"/>
      <c r="M274" s="3"/>
      <c r="N274" s="3"/>
      <c r="O274" s="3"/>
      <c r="P274" s="3"/>
      <c r="Q274" s="3"/>
      <c r="R274" s="2"/>
      <c r="S274" s="2"/>
      <c r="T274" s="2"/>
      <c r="U274" s="2"/>
      <c r="V274" s="5"/>
      <c r="W274" s="5"/>
      <c r="X274" s="1554"/>
      <c r="Y274" s="1554"/>
      <c r="Z274" s="1554"/>
      <c r="AA274" s="3"/>
      <c r="AB274" s="2"/>
    </row>
    <row r="275" spans="1:28" ht="15.75" customHeight="1">
      <c r="A275" s="3"/>
      <c r="B275" s="3"/>
      <c r="C275" s="3"/>
      <c r="D275" s="5"/>
      <c r="E275" s="1497"/>
      <c r="F275" s="1497"/>
      <c r="G275" s="5"/>
      <c r="H275" s="5"/>
      <c r="I275" s="3"/>
      <c r="J275" s="3"/>
      <c r="K275" s="3"/>
      <c r="L275" s="2"/>
      <c r="M275" s="3"/>
      <c r="N275" s="3"/>
      <c r="O275" s="3"/>
      <c r="P275" s="3"/>
      <c r="Q275" s="3"/>
      <c r="R275" s="2"/>
      <c r="S275" s="2"/>
      <c r="T275" s="2"/>
      <c r="U275" s="2"/>
      <c r="V275" s="5"/>
      <c r="W275" s="5"/>
      <c r="X275" s="1554"/>
      <c r="Y275" s="1554"/>
      <c r="Z275" s="1554"/>
      <c r="AA275" s="3"/>
      <c r="AB275" s="2"/>
    </row>
    <row r="276" spans="1:28" ht="15.75" customHeight="1">
      <c r="A276" s="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2"/>
    </row>
    <row r="277" spans="1:28" ht="15.75" customHeight="1">
      <c r="A277" s="6"/>
      <c r="B277" s="3"/>
      <c r="C277" s="3"/>
      <c r="D277" s="3"/>
      <c r="E277" s="3"/>
      <c r="F277" s="1796"/>
      <c r="G277" s="1796"/>
      <c r="H277" s="1796"/>
      <c r="I277" s="1796"/>
      <c r="J277" s="1796"/>
      <c r="K277" s="1796"/>
      <c r="L277" s="1796"/>
      <c r="M277" s="1796"/>
      <c r="N277" s="1796"/>
      <c r="O277" s="1796"/>
      <c r="P277" s="1796"/>
      <c r="Q277" s="1796"/>
      <c r="R277" s="1796"/>
      <c r="S277" s="1796"/>
      <c r="T277" s="1796"/>
      <c r="U277" s="1796"/>
      <c r="V277" s="1796"/>
      <c r="W277" s="1796"/>
      <c r="X277" s="1796"/>
      <c r="Y277" s="1796"/>
      <c r="Z277" s="1796"/>
      <c r="AA277" s="1796"/>
      <c r="AB277" s="2"/>
    </row>
    <row r="278" spans="1:28" ht="15.75" customHeight="1">
      <c r="A278" s="3"/>
      <c r="B278" s="3"/>
      <c r="C278" s="3"/>
      <c r="D278" s="3"/>
      <c r="E278" s="3"/>
      <c r="F278" s="1796"/>
      <c r="G278" s="1796"/>
      <c r="H278" s="1796"/>
      <c r="I278" s="1796"/>
      <c r="J278" s="1796"/>
      <c r="K278" s="1796"/>
      <c r="L278" s="1796"/>
      <c r="M278" s="1796"/>
      <c r="N278" s="1796"/>
      <c r="O278" s="1796"/>
      <c r="P278" s="1796"/>
      <c r="Q278" s="1796"/>
      <c r="R278" s="1796"/>
      <c r="S278" s="1796"/>
      <c r="T278" s="1796"/>
      <c r="U278" s="1796"/>
      <c r="V278" s="1796"/>
      <c r="W278" s="1796"/>
      <c r="X278" s="1796"/>
      <c r="Y278" s="1796"/>
      <c r="Z278" s="1796"/>
      <c r="AA278" s="1796"/>
      <c r="AB278" s="2"/>
    </row>
    <row r="279" spans="1:28" ht="15.75" customHeight="1">
      <c r="A279" s="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2"/>
    </row>
    <row r="280" spans="1:28" ht="15.75" customHeight="1">
      <c r="A280" s="3"/>
      <c r="B280" s="3"/>
      <c r="C280" s="3"/>
      <c r="D280" s="3"/>
      <c r="E280" s="3"/>
      <c r="F280" s="1796"/>
      <c r="G280" s="1796"/>
      <c r="H280" s="1796"/>
      <c r="I280" s="1796"/>
      <c r="J280" s="1796"/>
      <c r="K280" s="1796"/>
      <c r="L280" s="1796"/>
      <c r="M280" s="1796"/>
      <c r="N280" s="1796"/>
      <c r="O280" s="1796"/>
      <c r="P280" s="1796"/>
      <c r="Q280" s="1796"/>
      <c r="R280" s="1796"/>
      <c r="S280" s="1796"/>
      <c r="T280" s="1796"/>
      <c r="U280" s="1796"/>
      <c r="V280" s="1796"/>
      <c r="W280" s="1796"/>
      <c r="X280" s="1796"/>
      <c r="Y280" s="1796"/>
      <c r="Z280" s="1796"/>
      <c r="AA280" s="1796"/>
      <c r="AB280" s="2"/>
    </row>
    <row r="281" spans="1:28" ht="15.75" customHeight="1">
      <c r="A281" s="3"/>
      <c r="B281" s="3"/>
      <c r="C281" s="3"/>
      <c r="D281" s="3"/>
      <c r="E281" s="3"/>
      <c r="F281" s="1796"/>
      <c r="G281" s="1796"/>
      <c r="H281" s="1796"/>
      <c r="I281" s="1796"/>
      <c r="J281" s="1796"/>
      <c r="K281" s="1796"/>
      <c r="L281" s="1796"/>
      <c r="M281" s="1796"/>
      <c r="N281" s="1796"/>
      <c r="O281" s="1796"/>
      <c r="P281" s="1796"/>
      <c r="Q281" s="1796"/>
      <c r="R281" s="1796"/>
      <c r="S281" s="1796"/>
      <c r="T281" s="1796"/>
      <c r="U281" s="1796"/>
      <c r="V281" s="1796"/>
      <c r="W281" s="1796"/>
      <c r="X281" s="1796"/>
      <c r="Y281" s="1796"/>
      <c r="Z281" s="1796"/>
      <c r="AA281" s="1796"/>
      <c r="AB281" s="2"/>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2"/>
    </row>
    <row r="288" spans="1:28" ht="18.75" customHeight="1">
      <c r="A288" s="1468"/>
      <c r="B288" s="1468"/>
      <c r="C288" s="1468"/>
      <c r="D288" s="1468"/>
      <c r="E288" s="1468"/>
      <c r="F288" s="1468"/>
      <c r="G288" s="1468"/>
      <c r="H288" s="1468"/>
      <c r="I288" s="1468"/>
      <c r="J288" s="1468"/>
      <c r="K288" s="1468"/>
      <c r="L288" s="1468"/>
      <c r="M288" s="1468"/>
      <c r="N288" s="1468"/>
      <c r="O288" s="1468"/>
      <c r="P288" s="1468"/>
      <c r="Q288" s="1468"/>
      <c r="R288" s="1468"/>
      <c r="S288" s="1468"/>
      <c r="T288" s="1468"/>
      <c r="U288" s="1468"/>
      <c r="V288" s="1468"/>
      <c r="W288" s="1468"/>
      <c r="X288" s="1468"/>
      <c r="Y288" s="1468"/>
      <c r="Z288" s="1468"/>
      <c r="AA288" s="1468"/>
      <c r="AB288" s="2"/>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6"/>
      <c r="B290" s="3"/>
      <c r="C290" s="3"/>
      <c r="D290" s="3"/>
      <c r="E290" s="3"/>
      <c r="F290" s="3"/>
      <c r="G290" s="2"/>
      <c r="H290" s="3"/>
      <c r="I290" s="3"/>
      <c r="J290" s="3"/>
      <c r="K290" s="3"/>
      <c r="L290" s="3"/>
      <c r="M290" s="3"/>
      <c r="N290" s="3"/>
      <c r="O290" s="3"/>
      <c r="P290" s="3"/>
      <c r="Q290" s="3"/>
      <c r="R290" s="3"/>
      <c r="S290" s="3"/>
      <c r="T290" s="3"/>
      <c r="U290" s="3"/>
      <c r="V290" s="3"/>
      <c r="W290" s="3"/>
      <c r="X290" s="3"/>
      <c r="Y290" s="3"/>
      <c r="Z290" s="3"/>
      <c r="AA290" s="3"/>
      <c r="AB290" s="2"/>
    </row>
    <row r="291" spans="1:28" ht="15.75" customHeight="1">
      <c r="A291" s="6"/>
      <c r="B291" s="3"/>
      <c r="C291" s="3"/>
      <c r="D291" s="3"/>
      <c r="E291" s="3"/>
      <c r="F291" s="3"/>
      <c r="G291" s="2"/>
      <c r="H291" s="2"/>
      <c r="I291" s="3"/>
      <c r="J291" s="3"/>
      <c r="K291" s="3"/>
      <c r="L291" s="2"/>
      <c r="M291" s="3"/>
      <c r="N291" s="3"/>
      <c r="O291" s="3"/>
      <c r="P291" s="3"/>
      <c r="Q291" s="3"/>
      <c r="R291" s="3"/>
      <c r="S291" s="3"/>
      <c r="T291" s="3"/>
      <c r="U291" s="3"/>
      <c r="V291" s="3"/>
      <c r="W291" s="3"/>
      <c r="X291" s="3"/>
      <c r="Y291" s="3"/>
      <c r="Z291" s="3"/>
      <c r="AA291" s="3"/>
      <c r="AB291" s="2"/>
    </row>
    <row r="292" spans="1:28" ht="15.75" customHeight="1">
      <c r="A292" s="6"/>
      <c r="B292" s="3"/>
      <c r="C292" s="3"/>
      <c r="D292" s="3"/>
      <c r="E292" s="3"/>
      <c r="F292" s="3"/>
      <c r="G292" s="3"/>
      <c r="H292" s="3"/>
      <c r="I292" s="3"/>
      <c r="J292" s="1558"/>
      <c r="K292" s="1558"/>
      <c r="L292" s="1558"/>
      <c r="M292" s="1558"/>
      <c r="N292" s="4"/>
      <c r="O292" s="3"/>
      <c r="P292" s="3"/>
      <c r="Q292" s="3"/>
      <c r="R292" s="3"/>
      <c r="S292" s="3"/>
      <c r="T292" s="3"/>
      <c r="U292" s="3"/>
      <c r="V292" s="3"/>
      <c r="W292" s="3"/>
      <c r="X292" s="3"/>
      <c r="Y292" s="3"/>
      <c r="Z292" s="3"/>
      <c r="AA292" s="3"/>
      <c r="AB292" s="2"/>
    </row>
    <row r="293" spans="1:28" ht="15.75" customHeight="1">
      <c r="A293" s="6"/>
      <c r="B293" s="3"/>
      <c r="C293" s="3"/>
      <c r="D293" s="3"/>
      <c r="E293" s="3"/>
      <c r="F293" s="3"/>
      <c r="G293" s="3"/>
      <c r="H293" s="3"/>
      <c r="I293" s="3"/>
      <c r="J293" s="1558"/>
      <c r="K293" s="1558"/>
      <c r="L293" s="1558"/>
      <c r="M293" s="1558"/>
      <c r="N293" s="4"/>
      <c r="O293" s="3"/>
      <c r="P293" s="3"/>
      <c r="Q293" s="3"/>
      <c r="R293" s="3"/>
      <c r="S293" s="3"/>
      <c r="T293" s="3"/>
      <c r="U293" s="3"/>
      <c r="V293" s="3"/>
      <c r="W293" s="3"/>
      <c r="X293" s="3"/>
      <c r="Y293" s="3"/>
      <c r="Z293" s="3"/>
      <c r="AA293" s="3"/>
      <c r="AB293" s="2"/>
    </row>
    <row r="294" spans="1:28" ht="15.75" customHeight="1">
      <c r="A294" s="6"/>
      <c r="B294" s="3"/>
      <c r="C294" s="3"/>
      <c r="D294" s="3"/>
      <c r="E294" s="3"/>
      <c r="F294" s="3"/>
      <c r="G294" s="3"/>
      <c r="H294" s="3"/>
      <c r="I294" s="3"/>
      <c r="J294" s="1558"/>
      <c r="K294" s="1558"/>
      <c r="L294" s="1558"/>
      <c r="M294" s="1558"/>
      <c r="N294" s="4"/>
      <c r="O294" s="3"/>
      <c r="P294" s="3"/>
      <c r="Q294" s="3"/>
      <c r="R294" s="3"/>
      <c r="S294" s="3"/>
      <c r="T294" s="3"/>
      <c r="U294" s="3"/>
      <c r="V294" s="3"/>
      <c r="W294" s="3"/>
      <c r="X294" s="3"/>
      <c r="Y294" s="3"/>
      <c r="Z294" s="3"/>
      <c r="AA294" s="3"/>
      <c r="AB294" s="2"/>
    </row>
    <row r="295" spans="1:28" ht="15.75" customHeight="1">
      <c r="A295" s="6"/>
      <c r="B295" s="3"/>
      <c r="C295" s="3"/>
      <c r="D295" s="3"/>
      <c r="E295" s="3"/>
      <c r="F295" s="3"/>
      <c r="G295" s="3"/>
      <c r="H295" s="3"/>
      <c r="I295" s="3"/>
      <c r="J295" s="1558"/>
      <c r="K295" s="1558"/>
      <c r="L295" s="1558"/>
      <c r="M295" s="1558"/>
      <c r="N295" s="4"/>
      <c r="O295" s="3"/>
      <c r="P295" s="3"/>
      <c r="Q295" s="3"/>
      <c r="R295" s="3"/>
      <c r="S295" s="3"/>
      <c r="T295" s="3"/>
      <c r="U295" s="3"/>
      <c r="V295" s="3"/>
      <c r="W295" s="3"/>
      <c r="X295" s="3"/>
      <c r="Y295" s="3"/>
      <c r="Z295" s="3"/>
      <c r="AA295" s="3"/>
      <c r="AB295" s="2"/>
    </row>
    <row r="296" spans="1:28" ht="15.75" customHeight="1">
      <c r="A296" s="6"/>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2"/>
    </row>
    <row r="297" spans="1:28" ht="15.75" customHeight="1">
      <c r="A297" s="3"/>
      <c r="B297" s="3"/>
      <c r="C297" s="3"/>
      <c r="D297" s="1468"/>
      <c r="E297" s="1468"/>
      <c r="F297" s="1468"/>
      <c r="G297" s="1468"/>
      <c r="H297" s="5"/>
      <c r="I297" s="1468"/>
      <c r="J297" s="1468"/>
      <c r="K297" s="1468"/>
      <c r="L297" s="1468"/>
      <c r="M297" s="1468"/>
      <c r="N297" s="1468"/>
      <c r="O297" s="1468"/>
      <c r="P297" s="1468"/>
      <c r="Q297" s="1468"/>
      <c r="R297" s="1468"/>
      <c r="S297" s="1468"/>
      <c r="T297" s="1468"/>
      <c r="U297" s="1468"/>
      <c r="V297" s="5"/>
      <c r="W297" s="5"/>
      <c r="X297" s="1468"/>
      <c r="Y297" s="1468"/>
      <c r="Z297" s="1468"/>
      <c r="AA297" s="3"/>
      <c r="AB297" s="2"/>
    </row>
    <row r="298" spans="1:28" ht="15.75" customHeight="1">
      <c r="A298" s="3"/>
      <c r="B298" s="3"/>
      <c r="C298" s="3"/>
      <c r="D298" s="5"/>
      <c r="E298" s="1497"/>
      <c r="F298" s="1497"/>
      <c r="G298" s="5"/>
      <c r="H298" s="5"/>
      <c r="I298" s="3"/>
      <c r="J298" s="3"/>
      <c r="K298" s="3"/>
      <c r="L298" s="2"/>
      <c r="M298" s="3"/>
      <c r="N298" s="3"/>
      <c r="O298" s="3"/>
      <c r="P298" s="3"/>
      <c r="Q298" s="3"/>
      <c r="R298" s="2"/>
      <c r="S298" s="2"/>
      <c r="T298" s="2"/>
      <c r="U298" s="2"/>
      <c r="V298" s="5"/>
      <c r="W298" s="5"/>
      <c r="X298" s="1554"/>
      <c r="Y298" s="1554"/>
      <c r="Z298" s="1554"/>
      <c r="AA298" s="3"/>
      <c r="AB298" s="2"/>
    </row>
    <row r="299" spans="1:28" ht="15.75" customHeight="1">
      <c r="A299" s="3"/>
      <c r="B299" s="3"/>
      <c r="C299" s="3"/>
      <c r="D299" s="5"/>
      <c r="E299" s="1497"/>
      <c r="F299" s="1497"/>
      <c r="G299" s="5"/>
      <c r="H299" s="5"/>
      <c r="I299" s="3"/>
      <c r="J299" s="3"/>
      <c r="K299" s="3"/>
      <c r="L299" s="2"/>
      <c r="M299" s="3"/>
      <c r="N299" s="3"/>
      <c r="O299" s="3"/>
      <c r="P299" s="3"/>
      <c r="Q299" s="3"/>
      <c r="R299" s="2"/>
      <c r="S299" s="2"/>
      <c r="T299" s="2"/>
      <c r="U299" s="2"/>
      <c r="V299" s="5"/>
      <c r="W299" s="5"/>
      <c r="X299" s="1554"/>
      <c r="Y299" s="1554"/>
      <c r="Z299" s="1554"/>
      <c r="AA299" s="3"/>
      <c r="AB299" s="2"/>
    </row>
    <row r="300" spans="1:28" ht="15.75" customHeight="1">
      <c r="A300" s="3"/>
      <c r="B300" s="3"/>
      <c r="C300" s="3"/>
      <c r="D300" s="5"/>
      <c r="E300" s="1497"/>
      <c r="F300" s="1497"/>
      <c r="G300" s="5"/>
      <c r="H300" s="5"/>
      <c r="I300" s="3"/>
      <c r="J300" s="3"/>
      <c r="K300" s="3"/>
      <c r="L300" s="2"/>
      <c r="M300" s="3"/>
      <c r="N300" s="3"/>
      <c r="O300" s="3"/>
      <c r="P300" s="3"/>
      <c r="Q300" s="3"/>
      <c r="R300" s="2"/>
      <c r="S300" s="2"/>
      <c r="T300" s="2"/>
      <c r="U300" s="2"/>
      <c r="V300" s="5"/>
      <c r="W300" s="5"/>
      <c r="X300" s="1554"/>
      <c r="Y300" s="1554"/>
      <c r="Z300" s="1554"/>
      <c r="AA300" s="3"/>
      <c r="AB300" s="2"/>
    </row>
    <row r="301" spans="1:28" ht="15.75" customHeight="1">
      <c r="A301" s="3"/>
      <c r="B301" s="3"/>
      <c r="C301" s="3"/>
      <c r="D301" s="5"/>
      <c r="E301" s="1497"/>
      <c r="F301" s="1497"/>
      <c r="G301" s="5"/>
      <c r="H301" s="5"/>
      <c r="I301" s="3"/>
      <c r="J301" s="3"/>
      <c r="K301" s="3"/>
      <c r="L301" s="2"/>
      <c r="M301" s="3"/>
      <c r="N301" s="3"/>
      <c r="O301" s="3"/>
      <c r="P301" s="3"/>
      <c r="Q301" s="3"/>
      <c r="R301" s="2"/>
      <c r="S301" s="2"/>
      <c r="T301" s="2"/>
      <c r="U301" s="2"/>
      <c r="V301" s="5"/>
      <c r="W301" s="5"/>
      <c r="X301" s="1554"/>
      <c r="Y301" s="1554"/>
      <c r="Z301" s="1554"/>
      <c r="AA301" s="3"/>
      <c r="AB301" s="2"/>
    </row>
    <row r="302" spans="1:28" ht="15.75" customHeight="1">
      <c r="A302" s="3"/>
      <c r="B302" s="3"/>
      <c r="C302" s="3"/>
      <c r="D302" s="5"/>
      <c r="E302" s="1497"/>
      <c r="F302" s="1497"/>
      <c r="G302" s="5"/>
      <c r="H302" s="5"/>
      <c r="I302" s="3"/>
      <c r="J302" s="3"/>
      <c r="K302" s="3"/>
      <c r="L302" s="2"/>
      <c r="M302" s="3"/>
      <c r="N302" s="3"/>
      <c r="O302" s="3"/>
      <c r="P302" s="3"/>
      <c r="Q302" s="3"/>
      <c r="R302" s="2"/>
      <c r="S302" s="2"/>
      <c r="T302" s="2"/>
      <c r="U302" s="2"/>
      <c r="V302" s="5"/>
      <c r="W302" s="5"/>
      <c r="X302" s="1554"/>
      <c r="Y302" s="1554"/>
      <c r="Z302" s="1554"/>
      <c r="AA302" s="3"/>
      <c r="AB302" s="2"/>
    </row>
    <row r="303" spans="1:28" ht="15.75" customHeight="1">
      <c r="A303" s="3"/>
      <c r="B303" s="3"/>
      <c r="C303" s="3"/>
      <c r="D303" s="5"/>
      <c r="E303" s="1497"/>
      <c r="F303" s="1497"/>
      <c r="G303" s="5"/>
      <c r="H303" s="5"/>
      <c r="I303" s="3"/>
      <c r="J303" s="3"/>
      <c r="K303" s="3"/>
      <c r="L303" s="2"/>
      <c r="M303" s="3"/>
      <c r="N303" s="3"/>
      <c r="O303" s="3"/>
      <c r="P303" s="3"/>
      <c r="Q303" s="3"/>
      <c r="R303" s="2"/>
      <c r="S303" s="2"/>
      <c r="T303" s="2"/>
      <c r="U303" s="2"/>
      <c r="V303" s="5"/>
      <c r="W303" s="5"/>
      <c r="X303" s="1554"/>
      <c r="Y303" s="1554"/>
      <c r="Z303" s="1554"/>
      <c r="AA303" s="3"/>
      <c r="AB303" s="2"/>
    </row>
    <row r="304" spans="1:28" ht="15.75" customHeight="1">
      <c r="A304" s="6"/>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2"/>
    </row>
    <row r="305" spans="1:28" ht="15.75" customHeight="1">
      <c r="A305" s="6"/>
      <c r="B305" s="3"/>
      <c r="C305" s="3"/>
      <c r="D305" s="3"/>
      <c r="E305" s="3"/>
      <c r="F305" s="1796"/>
      <c r="G305" s="1796"/>
      <c r="H305" s="1796"/>
      <c r="I305" s="1796"/>
      <c r="J305" s="1796"/>
      <c r="K305" s="1796"/>
      <c r="L305" s="1796"/>
      <c r="M305" s="1796"/>
      <c r="N305" s="1796"/>
      <c r="O305" s="1796"/>
      <c r="P305" s="1796"/>
      <c r="Q305" s="1796"/>
      <c r="R305" s="1796"/>
      <c r="S305" s="1796"/>
      <c r="T305" s="1796"/>
      <c r="U305" s="1796"/>
      <c r="V305" s="1796"/>
      <c r="W305" s="1796"/>
      <c r="X305" s="1796"/>
      <c r="Y305" s="1796"/>
      <c r="Z305" s="1796"/>
      <c r="AA305" s="1796"/>
      <c r="AB305" s="2"/>
    </row>
    <row r="306" spans="1:28" ht="15.75" customHeight="1">
      <c r="A306" s="3"/>
      <c r="B306" s="3"/>
      <c r="C306" s="3"/>
      <c r="D306" s="3"/>
      <c r="E306" s="3"/>
      <c r="F306" s="1796"/>
      <c r="G306" s="1796"/>
      <c r="H306" s="1796"/>
      <c r="I306" s="1796"/>
      <c r="J306" s="1796"/>
      <c r="K306" s="1796"/>
      <c r="L306" s="1796"/>
      <c r="M306" s="1796"/>
      <c r="N306" s="1796"/>
      <c r="O306" s="1796"/>
      <c r="P306" s="1796"/>
      <c r="Q306" s="1796"/>
      <c r="R306" s="1796"/>
      <c r="S306" s="1796"/>
      <c r="T306" s="1796"/>
      <c r="U306" s="1796"/>
      <c r="V306" s="1796"/>
      <c r="W306" s="1796"/>
      <c r="X306" s="1796"/>
      <c r="Y306" s="1796"/>
      <c r="Z306" s="1796"/>
      <c r="AA306" s="1796"/>
      <c r="AB306" s="2"/>
    </row>
    <row r="307" spans="1:28" ht="15.75" customHeight="1">
      <c r="A307" s="6"/>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2"/>
    </row>
    <row r="308" spans="1:28" ht="15.75" customHeight="1">
      <c r="A308" s="3"/>
      <c r="B308" s="3"/>
      <c r="C308" s="3"/>
      <c r="D308" s="3"/>
      <c r="E308" s="3"/>
      <c r="F308" s="1796"/>
      <c r="G308" s="1796"/>
      <c r="H308" s="1796"/>
      <c r="I308" s="1796"/>
      <c r="J308" s="1796"/>
      <c r="K308" s="1796"/>
      <c r="L308" s="1796"/>
      <c r="M308" s="1796"/>
      <c r="N308" s="1796"/>
      <c r="O308" s="1796"/>
      <c r="P308" s="1796"/>
      <c r="Q308" s="1796"/>
      <c r="R308" s="1796"/>
      <c r="S308" s="1796"/>
      <c r="T308" s="1796"/>
      <c r="U308" s="1796"/>
      <c r="V308" s="1796"/>
      <c r="W308" s="1796"/>
      <c r="X308" s="1796"/>
      <c r="Y308" s="1796"/>
      <c r="Z308" s="1796"/>
      <c r="AA308" s="1796"/>
      <c r="AB308" s="2"/>
    </row>
    <row r="309" spans="1:28" ht="15.75" customHeight="1">
      <c r="A309" s="3"/>
      <c r="B309" s="3"/>
      <c r="C309" s="3"/>
      <c r="D309" s="3"/>
      <c r="E309" s="3"/>
      <c r="F309" s="1796"/>
      <c r="G309" s="1796"/>
      <c r="H309" s="1796"/>
      <c r="I309" s="1796"/>
      <c r="J309" s="1796"/>
      <c r="K309" s="1796"/>
      <c r="L309" s="1796"/>
      <c r="M309" s="1796"/>
      <c r="N309" s="1796"/>
      <c r="O309" s="1796"/>
      <c r="P309" s="1796"/>
      <c r="Q309" s="1796"/>
      <c r="R309" s="1796"/>
      <c r="S309" s="1796"/>
      <c r="T309" s="1796"/>
      <c r="U309" s="1796"/>
      <c r="V309" s="1796"/>
      <c r="W309" s="1796"/>
      <c r="X309" s="1796"/>
      <c r="Y309" s="1796"/>
      <c r="Z309" s="1796"/>
      <c r="AA309" s="1796"/>
      <c r="AB309" s="2"/>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2"/>
    </row>
    <row r="311" spans="1:28" ht="15.7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row>
    <row r="312" spans="1:28" ht="15.7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row>
    <row r="313" spans="1:28" ht="15.75" customHeight="1">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row>
    <row r="314" spans="1:28" ht="18.75" customHeight="1">
      <c r="A314" s="1468"/>
      <c r="B314" s="1468"/>
      <c r="C314" s="1468"/>
      <c r="D314" s="1468"/>
      <c r="E314" s="1468"/>
      <c r="F314" s="1468"/>
      <c r="G314" s="1468"/>
      <c r="H314" s="1468"/>
      <c r="I314" s="1468"/>
      <c r="J314" s="1468"/>
      <c r="K314" s="1468"/>
      <c r="L314" s="1468"/>
      <c r="M314" s="1468"/>
      <c r="N314" s="1468"/>
      <c r="O314" s="1468"/>
      <c r="P314" s="1468"/>
      <c r="Q314" s="1468"/>
      <c r="R314" s="1468"/>
      <c r="S314" s="1468"/>
      <c r="T314" s="1468"/>
      <c r="U314" s="1468"/>
      <c r="V314" s="1468"/>
      <c r="W314" s="1468"/>
      <c r="X314" s="1468"/>
      <c r="Y314" s="1468"/>
      <c r="Z314" s="1468"/>
      <c r="AA314" s="1468"/>
      <c r="AB314" s="2"/>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2"/>
    </row>
    <row r="316" spans="1:28" ht="15.75" customHeight="1">
      <c r="A316" s="6"/>
      <c r="B316" s="3"/>
      <c r="C316" s="3"/>
      <c r="D316" s="3"/>
      <c r="E316" s="3"/>
      <c r="F316" s="3"/>
      <c r="G316" s="2"/>
      <c r="H316" s="3"/>
      <c r="I316" s="3"/>
      <c r="J316" s="3"/>
      <c r="K316" s="3"/>
      <c r="L316" s="3"/>
      <c r="M316" s="3"/>
      <c r="N316" s="3"/>
      <c r="O316" s="3"/>
      <c r="P316" s="3"/>
      <c r="Q316" s="3"/>
      <c r="R316" s="3"/>
      <c r="S316" s="3"/>
      <c r="T316" s="3"/>
      <c r="U316" s="3"/>
      <c r="V316" s="3"/>
      <c r="W316" s="3"/>
      <c r="X316" s="3"/>
      <c r="Y316" s="3"/>
      <c r="Z316" s="3"/>
      <c r="AA316" s="3"/>
      <c r="AB316" s="2"/>
    </row>
    <row r="317" spans="1:28" ht="15.75" customHeight="1">
      <c r="A317" s="6"/>
      <c r="B317" s="3"/>
      <c r="C317" s="3"/>
      <c r="D317" s="3"/>
      <c r="E317" s="3"/>
      <c r="F317" s="3"/>
      <c r="G317" s="2"/>
      <c r="H317" s="2"/>
      <c r="I317" s="3"/>
      <c r="J317" s="3"/>
      <c r="K317" s="3"/>
      <c r="L317" s="2"/>
      <c r="M317" s="3"/>
      <c r="N317" s="3"/>
      <c r="O317" s="3"/>
      <c r="P317" s="3"/>
      <c r="Q317" s="3"/>
      <c r="R317" s="3"/>
      <c r="S317" s="3"/>
      <c r="T317" s="3"/>
      <c r="U317" s="3"/>
      <c r="V317" s="3"/>
      <c r="W317" s="3"/>
      <c r="X317" s="3"/>
      <c r="Y317" s="3"/>
      <c r="Z317" s="3"/>
      <c r="AA317" s="3"/>
      <c r="AB317" s="2"/>
    </row>
    <row r="318" spans="1:28" ht="15.75" customHeight="1">
      <c r="A318" s="6"/>
      <c r="B318" s="3"/>
      <c r="C318" s="3"/>
      <c r="D318" s="3"/>
      <c r="E318" s="3"/>
      <c r="F318" s="3"/>
      <c r="G318" s="3"/>
      <c r="H318" s="3"/>
      <c r="I318" s="3"/>
      <c r="J318" s="1558"/>
      <c r="K318" s="1558"/>
      <c r="L318" s="1558"/>
      <c r="M318" s="1558"/>
      <c r="N318" s="4"/>
      <c r="O318" s="3"/>
      <c r="P318" s="3"/>
      <c r="Q318" s="3"/>
      <c r="R318" s="3"/>
      <c r="S318" s="3"/>
      <c r="T318" s="3"/>
      <c r="U318" s="3"/>
      <c r="V318" s="3"/>
      <c r="W318" s="3"/>
      <c r="X318" s="3"/>
      <c r="Y318" s="3"/>
      <c r="Z318" s="3"/>
      <c r="AA318" s="3"/>
      <c r="AB318" s="2"/>
    </row>
    <row r="319" spans="1:28" ht="15.75" customHeight="1">
      <c r="A319" s="6"/>
      <c r="B319" s="3"/>
      <c r="C319" s="3"/>
      <c r="D319" s="3"/>
      <c r="E319" s="3"/>
      <c r="F319" s="3"/>
      <c r="G319" s="3"/>
      <c r="H319" s="3"/>
      <c r="I319" s="3"/>
      <c r="J319" s="1558"/>
      <c r="K319" s="1558"/>
      <c r="L319" s="1558"/>
      <c r="M319" s="1558"/>
      <c r="N319" s="4"/>
      <c r="O319" s="3"/>
      <c r="P319" s="3"/>
      <c r="Q319" s="3"/>
      <c r="R319" s="3"/>
      <c r="S319" s="3"/>
      <c r="T319" s="3"/>
      <c r="U319" s="3"/>
      <c r="V319" s="3"/>
      <c r="W319" s="3"/>
      <c r="X319" s="3"/>
      <c r="Y319" s="3"/>
      <c r="Z319" s="3"/>
      <c r="AA319" s="3"/>
      <c r="AB319" s="2"/>
    </row>
    <row r="320" spans="1:28" ht="15.75" customHeight="1">
      <c r="A320" s="6"/>
      <c r="B320" s="3"/>
      <c r="C320" s="3"/>
      <c r="D320" s="3"/>
      <c r="E320" s="3"/>
      <c r="F320" s="3"/>
      <c r="G320" s="3"/>
      <c r="H320" s="3"/>
      <c r="I320" s="3"/>
      <c r="J320" s="1558"/>
      <c r="K320" s="1558"/>
      <c r="L320" s="1558"/>
      <c r="M320" s="1558"/>
      <c r="N320" s="4"/>
      <c r="O320" s="3"/>
      <c r="P320" s="3"/>
      <c r="Q320" s="3"/>
      <c r="R320" s="3"/>
      <c r="S320" s="3"/>
      <c r="T320" s="3"/>
      <c r="U320" s="3"/>
      <c r="V320" s="3"/>
      <c r="W320" s="3"/>
      <c r="X320" s="3"/>
      <c r="Y320" s="3"/>
      <c r="Z320" s="3"/>
      <c r="AA320" s="3"/>
      <c r="AB320" s="2"/>
    </row>
    <row r="321" spans="1:28" ht="15.75" customHeight="1">
      <c r="A321" s="6"/>
      <c r="B321" s="3"/>
      <c r="C321" s="3"/>
      <c r="D321" s="3"/>
      <c r="E321" s="3"/>
      <c r="F321" s="3"/>
      <c r="G321" s="3"/>
      <c r="H321" s="3"/>
      <c r="I321" s="3"/>
      <c r="J321" s="1558"/>
      <c r="K321" s="1558"/>
      <c r="L321" s="1558"/>
      <c r="M321" s="1558"/>
      <c r="N321" s="4"/>
      <c r="O321" s="3"/>
      <c r="P321" s="3"/>
      <c r="Q321" s="3"/>
      <c r="R321" s="3"/>
      <c r="S321" s="3"/>
      <c r="T321" s="3"/>
      <c r="U321" s="3"/>
      <c r="V321" s="3"/>
      <c r="W321" s="3"/>
      <c r="X321" s="3"/>
      <c r="Y321" s="3"/>
      <c r="Z321" s="3"/>
      <c r="AA321" s="3"/>
      <c r="AB321" s="2"/>
    </row>
    <row r="322" spans="1:28" ht="15.75" customHeight="1">
      <c r="A322" s="6"/>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2"/>
    </row>
    <row r="323" spans="1:28" ht="15.75" customHeight="1">
      <c r="A323" s="3"/>
      <c r="B323" s="3"/>
      <c r="C323" s="3"/>
      <c r="D323" s="1468"/>
      <c r="E323" s="1468"/>
      <c r="F323" s="1468"/>
      <c r="G323" s="1468"/>
      <c r="H323" s="5"/>
      <c r="I323" s="1468"/>
      <c r="J323" s="1468"/>
      <c r="K323" s="1468"/>
      <c r="L323" s="1468"/>
      <c r="M323" s="1468"/>
      <c r="N323" s="1468"/>
      <c r="O323" s="1468"/>
      <c r="P323" s="1468"/>
      <c r="Q323" s="1468"/>
      <c r="R323" s="1468"/>
      <c r="S323" s="1468"/>
      <c r="T323" s="1468"/>
      <c r="U323" s="1468"/>
      <c r="V323" s="5"/>
      <c r="W323" s="5"/>
      <c r="X323" s="1468"/>
      <c r="Y323" s="1468"/>
      <c r="Z323" s="1468"/>
      <c r="AA323" s="3"/>
      <c r="AB323" s="2"/>
    </row>
    <row r="324" spans="1:28" ht="15.75" customHeight="1">
      <c r="A324" s="3"/>
      <c r="B324" s="3"/>
      <c r="C324" s="3"/>
      <c r="D324" s="5"/>
      <c r="E324" s="1497"/>
      <c r="F324" s="1497"/>
      <c r="G324" s="5"/>
      <c r="H324" s="5"/>
      <c r="I324" s="3"/>
      <c r="J324" s="3"/>
      <c r="K324" s="3"/>
      <c r="L324" s="2"/>
      <c r="M324" s="3"/>
      <c r="N324" s="3"/>
      <c r="O324" s="3"/>
      <c r="P324" s="3"/>
      <c r="Q324" s="3"/>
      <c r="R324" s="2"/>
      <c r="S324" s="2"/>
      <c r="T324" s="2"/>
      <c r="U324" s="2"/>
      <c r="V324" s="5"/>
      <c r="W324" s="5"/>
      <c r="X324" s="1554"/>
      <c r="Y324" s="1554"/>
      <c r="Z324" s="1554"/>
      <c r="AA324" s="3"/>
      <c r="AB324" s="2"/>
    </row>
    <row r="325" spans="1:28" ht="15.75" customHeight="1">
      <c r="A325" s="3"/>
      <c r="B325" s="3"/>
      <c r="C325" s="3"/>
      <c r="D325" s="5"/>
      <c r="E325" s="1497"/>
      <c r="F325" s="1497"/>
      <c r="G325" s="5"/>
      <c r="H325" s="5"/>
      <c r="I325" s="3"/>
      <c r="J325" s="3"/>
      <c r="K325" s="3"/>
      <c r="L325" s="2"/>
      <c r="M325" s="3"/>
      <c r="N325" s="3"/>
      <c r="O325" s="3"/>
      <c r="P325" s="3"/>
      <c r="Q325" s="3"/>
      <c r="R325" s="2"/>
      <c r="S325" s="2"/>
      <c r="T325" s="2"/>
      <c r="U325" s="2"/>
      <c r="V325" s="5"/>
      <c r="W325" s="5"/>
      <c r="X325" s="1554"/>
      <c r="Y325" s="1554"/>
      <c r="Z325" s="1554"/>
      <c r="AA325" s="3"/>
      <c r="AB325" s="2"/>
    </row>
    <row r="326" spans="1:28" ht="15.75" customHeight="1">
      <c r="A326" s="3"/>
      <c r="B326" s="3"/>
      <c r="C326" s="3"/>
      <c r="D326" s="5"/>
      <c r="E326" s="1497"/>
      <c r="F326" s="1497"/>
      <c r="G326" s="5"/>
      <c r="H326" s="5"/>
      <c r="I326" s="3"/>
      <c r="J326" s="3"/>
      <c r="K326" s="3"/>
      <c r="L326" s="2"/>
      <c r="M326" s="3"/>
      <c r="N326" s="3"/>
      <c r="O326" s="3"/>
      <c r="P326" s="3"/>
      <c r="Q326" s="3"/>
      <c r="R326" s="2"/>
      <c r="S326" s="2"/>
      <c r="T326" s="2"/>
      <c r="U326" s="2"/>
      <c r="V326" s="5"/>
      <c r="W326" s="5"/>
      <c r="X326" s="1554"/>
      <c r="Y326" s="1554"/>
      <c r="Z326" s="1554"/>
      <c r="AA326" s="3"/>
      <c r="AB326" s="2"/>
    </row>
    <row r="327" spans="1:28" ht="15.75" customHeight="1">
      <c r="A327" s="3"/>
      <c r="B327" s="3"/>
      <c r="C327" s="3"/>
      <c r="D327" s="5"/>
      <c r="E327" s="1497"/>
      <c r="F327" s="1497"/>
      <c r="G327" s="5"/>
      <c r="H327" s="5"/>
      <c r="I327" s="3"/>
      <c r="J327" s="3"/>
      <c r="K327" s="3"/>
      <c r="L327" s="2"/>
      <c r="M327" s="3"/>
      <c r="N327" s="3"/>
      <c r="O327" s="3"/>
      <c r="P327" s="3"/>
      <c r="Q327" s="3"/>
      <c r="R327" s="2"/>
      <c r="S327" s="2"/>
      <c r="T327" s="2"/>
      <c r="U327" s="2"/>
      <c r="V327" s="5"/>
      <c r="W327" s="5"/>
      <c r="X327" s="1554"/>
      <c r="Y327" s="1554"/>
      <c r="Z327" s="1554"/>
      <c r="AA327" s="3"/>
      <c r="AB327" s="2"/>
    </row>
    <row r="328" spans="1:28" ht="15.75" customHeight="1">
      <c r="A328" s="3"/>
      <c r="B328" s="3"/>
      <c r="C328" s="3"/>
      <c r="D328" s="5"/>
      <c r="E328" s="1497"/>
      <c r="F328" s="1497"/>
      <c r="G328" s="5"/>
      <c r="H328" s="5"/>
      <c r="I328" s="3"/>
      <c r="J328" s="3"/>
      <c r="K328" s="3"/>
      <c r="L328" s="2"/>
      <c r="M328" s="3"/>
      <c r="N328" s="3"/>
      <c r="O328" s="3"/>
      <c r="P328" s="3"/>
      <c r="Q328" s="3"/>
      <c r="R328" s="2"/>
      <c r="S328" s="2"/>
      <c r="T328" s="2"/>
      <c r="U328" s="2"/>
      <c r="V328" s="5"/>
      <c r="W328" s="5"/>
      <c r="X328" s="1554"/>
      <c r="Y328" s="1554"/>
      <c r="Z328" s="1554"/>
      <c r="AA328" s="3"/>
      <c r="AB328" s="2"/>
    </row>
    <row r="329" spans="1:28" ht="15.75" customHeight="1">
      <c r="A329" s="3"/>
      <c r="B329" s="3"/>
      <c r="C329" s="3"/>
      <c r="D329" s="5"/>
      <c r="E329" s="1497"/>
      <c r="F329" s="1497"/>
      <c r="G329" s="5"/>
      <c r="H329" s="5"/>
      <c r="I329" s="3"/>
      <c r="J329" s="3"/>
      <c r="K329" s="3"/>
      <c r="L329" s="2"/>
      <c r="M329" s="3"/>
      <c r="N329" s="3"/>
      <c r="O329" s="3"/>
      <c r="P329" s="3"/>
      <c r="Q329" s="3"/>
      <c r="R329" s="2"/>
      <c r="S329" s="2"/>
      <c r="T329" s="2"/>
      <c r="U329" s="2"/>
      <c r="V329" s="5"/>
      <c r="W329" s="5"/>
      <c r="X329" s="1554"/>
      <c r="Y329" s="1554"/>
      <c r="Z329" s="1554"/>
      <c r="AA329" s="3"/>
      <c r="AB329" s="2"/>
    </row>
    <row r="330" spans="1:28" ht="15.75" customHeight="1">
      <c r="A330" s="6"/>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2"/>
    </row>
    <row r="331" spans="1:28" ht="15.75" customHeight="1">
      <c r="A331" s="6"/>
      <c r="B331" s="3"/>
      <c r="C331" s="3"/>
      <c r="D331" s="3"/>
      <c r="E331" s="3"/>
      <c r="F331" s="1796"/>
      <c r="G331" s="1796"/>
      <c r="H331" s="1796"/>
      <c r="I331" s="1796"/>
      <c r="J331" s="1796"/>
      <c r="K331" s="1796"/>
      <c r="L331" s="1796"/>
      <c r="M331" s="1796"/>
      <c r="N331" s="1796"/>
      <c r="O331" s="1796"/>
      <c r="P331" s="1796"/>
      <c r="Q331" s="1796"/>
      <c r="R331" s="1796"/>
      <c r="S331" s="1796"/>
      <c r="T331" s="1796"/>
      <c r="U331" s="1796"/>
      <c r="V331" s="1796"/>
      <c r="W331" s="1796"/>
      <c r="X331" s="1796"/>
      <c r="Y331" s="1796"/>
      <c r="Z331" s="1796"/>
      <c r="AA331" s="1796"/>
      <c r="AB331" s="2"/>
    </row>
    <row r="332" spans="1:28" ht="15.75" customHeight="1">
      <c r="A332" s="3"/>
      <c r="B332" s="3"/>
      <c r="C332" s="3"/>
      <c r="D332" s="3"/>
      <c r="E332" s="3"/>
      <c r="F332" s="1796"/>
      <c r="G332" s="1796"/>
      <c r="H332" s="1796"/>
      <c r="I332" s="1796"/>
      <c r="J332" s="1796"/>
      <c r="K332" s="1796"/>
      <c r="L332" s="1796"/>
      <c r="M332" s="1796"/>
      <c r="N332" s="1796"/>
      <c r="O332" s="1796"/>
      <c r="P332" s="1796"/>
      <c r="Q332" s="1796"/>
      <c r="R332" s="1796"/>
      <c r="S332" s="1796"/>
      <c r="T332" s="1796"/>
      <c r="U332" s="1796"/>
      <c r="V332" s="1796"/>
      <c r="W332" s="1796"/>
      <c r="X332" s="1796"/>
      <c r="Y332" s="1796"/>
      <c r="Z332" s="1796"/>
      <c r="AA332" s="1796"/>
      <c r="AB332" s="2"/>
    </row>
    <row r="333" spans="1:28" ht="15.75" customHeight="1">
      <c r="A333" s="6"/>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2"/>
    </row>
    <row r="334" spans="1:28" ht="15.75" customHeight="1">
      <c r="A334" s="3"/>
      <c r="B334" s="3"/>
      <c r="C334" s="3"/>
      <c r="D334" s="3"/>
      <c r="E334" s="3"/>
      <c r="F334" s="1796"/>
      <c r="G334" s="1796"/>
      <c r="H334" s="1796"/>
      <c r="I334" s="1796"/>
      <c r="J334" s="1796"/>
      <c r="K334" s="1796"/>
      <c r="L334" s="1796"/>
      <c r="M334" s="1796"/>
      <c r="N334" s="1796"/>
      <c r="O334" s="1796"/>
      <c r="P334" s="1796"/>
      <c r="Q334" s="1796"/>
      <c r="R334" s="1796"/>
      <c r="S334" s="1796"/>
      <c r="T334" s="1796"/>
      <c r="U334" s="1796"/>
      <c r="V334" s="1796"/>
      <c r="W334" s="1796"/>
      <c r="X334" s="1796"/>
      <c r="Y334" s="1796"/>
      <c r="Z334" s="1796"/>
      <c r="AA334" s="1796"/>
      <c r="AB334" s="2"/>
    </row>
    <row r="335" spans="1:28" ht="15.75" customHeight="1">
      <c r="A335" s="3"/>
      <c r="B335" s="3"/>
      <c r="C335" s="3"/>
      <c r="D335" s="3"/>
      <c r="E335" s="3"/>
      <c r="F335" s="1796"/>
      <c r="G335" s="1796"/>
      <c r="H335" s="1796"/>
      <c r="I335" s="1796"/>
      <c r="J335" s="1796"/>
      <c r="K335" s="1796"/>
      <c r="L335" s="1796"/>
      <c r="M335" s="1796"/>
      <c r="N335" s="1796"/>
      <c r="O335" s="1796"/>
      <c r="P335" s="1796"/>
      <c r="Q335" s="1796"/>
      <c r="R335" s="1796"/>
      <c r="S335" s="1796"/>
      <c r="T335" s="1796"/>
      <c r="U335" s="1796"/>
      <c r="V335" s="1796"/>
      <c r="W335" s="1796"/>
      <c r="X335" s="1796"/>
      <c r="Y335" s="1796"/>
      <c r="Z335" s="1796"/>
      <c r="AA335" s="1796"/>
      <c r="AB335" s="2"/>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2"/>
    </row>
  </sheetData>
  <mergeCells count="233">
    <mergeCell ref="B4:AA4"/>
    <mergeCell ref="B16:Q17"/>
    <mergeCell ref="U19:AA19"/>
    <mergeCell ref="A49:AA49"/>
    <mergeCell ref="U41:AB41"/>
    <mergeCell ref="G81:AB81"/>
    <mergeCell ref="AN20:AR20"/>
    <mergeCell ref="B39:H39"/>
    <mergeCell ref="I39:T39"/>
    <mergeCell ref="U39:AB39"/>
    <mergeCell ref="P32:AA32"/>
    <mergeCell ref="U42:AB42"/>
    <mergeCell ref="G99:AB99"/>
    <mergeCell ref="G92:AB93"/>
    <mergeCell ref="G73:AB74"/>
    <mergeCell ref="G90:AB90"/>
    <mergeCell ref="F126:G126"/>
    <mergeCell ref="S126:Z126"/>
    <mergeCell ref="F127:G127"/>
    <mergeCell ref="S127:Z127"/>
    <mergeCell ref="B40:H40"/>
    <mergeCell ref="U40:AB40"/>
    <mergeCell ref="I40:T42"/>
    <mergeCell ref="F112:AA112"/>
    <mergeCell ref="G101:AB102"/>
    <mergeCell ref="H132:K132"/>
    <mergeCell ref="M132:P132"/>
    <mergeCell ref="R132:U132"/>
    <mergeCell ref="W132:Z132"/>
    <mergeCell ref="H133:K133"/>
    <mergeCell ref="M133:P133"/>
    <mergeCell ref="R133:U133"/>
    <mergeCell ref="W133:Z133"/>
    <mergeCell ref="R134:U134"/>
    <mergeCell ref="W134:Z134"/>
    <mergeCell ref="H136:K136"/>
    <mergeCell ref="M136:P136"/>
    <mergeCell ref="R136:U136"/>
    <mergeCell ref="W136:Z136"/>
    <mergeCell ref="N139:Q139"/>
    <mergeCell ref="N140:Q140"/>
    <mergeCell ref="H134:K134"/>
    <mergeCell ref="M134:P134"/>
    <mergeCell ref="H138:K138"/>
    <mergeCell ref="M138:P138"/>
    <mergeCell ref="R138:U138"/>
    <mergeCell ref="W138:Z138"/>
    <mergeCell ref="J151:N151"/>
    <mergeCell ref="P151:T151"/>
    <mergeCell ref="V151:Z151"/>
    <mergeCell ref="Q141:T141"/>
    <mergeCell ref="Q142:T142"/>
    <mergeCell ref="L144:AA145"/>
    <mergeCell ref="J148:N148"/>
    <mergeCell ref="P148:T148"/>
    <mergeCell ref="V148:Z148"/>
    <mergeCell ref="J149:N149"/>
    <mergeCell ref="P149:T149"/>
    <mergeCell ref="V149:Z149"/>
    <mergeCell ref="K150:N150"/>
    <mergeCell ref="J152:N152"/>
    <mergeCell ref="P152:T152"/>
    <mergeCell ref="V152:Z152"/>
    <mergeCell ref="J153:N153"/>
    <mergeCell ref="P153:T153"/>
    <mergeCell ref="V153:Z153"/>
    <mergeCell ref="J155:N155"/>
    <mergeCell ref="P155:T155"/>
    <mergeCell ref="V155:Z155"/>
    <mergeCell ref="V156:Z156"/>
    <mergeCell ref="V157:Z157"/>
    <mergeCell ref="J157:N157"/>
    <mergeCell ref="P157:T157"/>
    <mergeCell ref="J164:N164"/>
    <mergeCell ref="P164:T164"/>
    <mergeCell ref="J156:N156"/>
    <mergeCell ref="P156:T156"/>
    <mergeCell ref="M158:Q158"/>
    <mergeCell ref="M159:Q159"/>
    <mergeCell ref="L161:O161"/>
    <mergeCell ref="J165:N165"/>
    <mergeCell ref="P165:T165"/>
    <mergeCell ref="L162:O162"/>
    <mergeCell ref="J163:N163"/>
    <mergeCell ref="P163:T163"/>
    <mergeCell ref="J166:N166"/>
    <mergeCell ref="P166:T166"/>
    <mergeCell ref="I167:O167"/>
    <mergeCell ref="P167:V167"/>
    <mergeCell ref="K198:M198"/>
    <mergeCell ref="F177:H177"/>
    <mergeCell ref="S177:Z177"/>
    <mergeCell ref="I179:AA180"/>
    <mergeCell ref="I181:AA182"/>
    <mergeCell ref="H170:AA172"/>
    <mergeCell ref="F176:H176"/>
    <mergeCell ref="S176:Z176"/>
    <mergeCell ref="F178:H178"/>
    <mergeCell ref="S178:Z178"/>
    <mergeCell ref="A183:AA183"/>
    <mergeCell ref="F185:I185"/>
    <mergeCell ref="G186:H186"/>
    <mergeCell ref="J186:AA186"/>
    <mergeCell ref="G187:H187"/>
    <mergeCell ref="J187:AA187"/>
    <mergeCell ref="G188:H188"/>
    <mergeCell ref="J188:AA188"/>
    <mergeCell ref="K195:M195"/>
    <mergeCell ref="K197:M197"/>
    <mergeCell ref="K196:M196"/>
    <mergeCell ref="K200:N200"/>
    <mergeCell ref="K201:N201"/>
    <mergeCell ref="J212:M212"/>
    <mergeCell ref="P212:S212"/>
    <mergeCell ref="E216:F216"/>
    <mergeCell ref="J216:M216"/>
    <mergeCell ref="P216:S216"/>
    <mergeCell ref="V216:Y216"/>
    <mergeCell ref="E215:F215"/>
    <mergeCell ref="J215:M215"/>
    <mergeCell ref="P215:S215"/>
    <mergeCell ref="V215:Y215"/>
    <mergeCell ref="E214:F214"/>
    <mergeCell ref="J214:M214"/>
    <mergeCell ref="P214:S214"/>
    <mergeCell ref="V214:Y214"/>
    <mergeCell ref="V212:Y212"/>
    <mergeCell ref="E213:F213"/>
    <mergeCell ref="J213:M213"/>
    <mergeCell ref="P213:S213"/>
    <mergeCell ref="V213:Y213"/>
    <mergeCell ref="V221:Y221"/>
    <mergeCell ref="J221:M221"/>
    <mergeCell ref="P221:S221"/>
    <mergeCell ref="E244:F244"/>
    <mergeCell ref="X244:Z244"/>
    <mergeCell ref="E245:F245"/>
    <mergeCell ref="X245:Z245"/>
    <mergeCell ref="E246:F246"/>
    <mergeCell ref="X246:Z246"/>
    <mergeCell ref="X243:Z243"/>
    <mergeCell ref="J225:N225"/>
    <mergeCell ref="L226:Q226"/>
    <mergeCell ref="I227:AA228"/>
    <mergeCell ref="F229:AA230"/>
    <mergeCell ref="A234:AA234"/>
    <mergeCell ref="J238:M238"/>
    <mergeCell ref="J239:M239"/>
    <mergeCell ref="J240:M240"/>
    <mergeCell ref="J241:M241"/>
    <mergeCell ref="D243:G243"/>
    <mergeCell ref="I243:U243"/>
    <mergeCell ref="E247:F247"/>
    <mergeCell ref="X247:Z247"/>
    <mergeCell ref="E248:F248"/>
    <mergeCell ref="X248:Z248"/>
    <mergeCell ref="F251:AA252"/>
    <mergeCell ref="F254:AA255"/>
    <mergeCell ref="A260:AA260"/>
    <mergeCell ref="J264:M264"/>
    <mergeCell ref="E249:F249"/>
    <mergeCell ref="X249:Z249"/>
    <mergeCell ref="E275:F275"/>
    <mergeCell ref="X275:Z275"/>
    <mergeCell ref="J265:M265"/>
    <mergeCell ref="J266:M266"/>
    <mergeCell ref="F277:AA278"/>
    <mergeCell ref="F280:AA281"/>
    <mergeCell ref="E271:F271"/>
    <mergeCell ref="X271:Z271"/>
    <mergeCell ref="E272:F272"/>
    <mergeCell ref="X272:Z272"/>
    <mergeCell ref="I269:U269"/>
    <mergeCell ref="X269:Z269"/>
    <mergeCell ref="E270:F270"/>
    <mergeCell ref="X270:Z270"/>
    <mergeCell ref="E274:F274"/>
    <mergeCell ref="X274:Z274"/>
    <mergeCell ref="E273:F273"/>
    <mergeCell ref="X273:Z273"/>
    <mergeCell ref="D269:G269"/>
    <mergeCell ref="J267:M267"/>
    <mergeCell ref="J295:M295"/>
    <mergeCell ref="D297:G297"/>
    <mergeCell ref="I297:U297"/>
    <mergeCell ref="X297:Z297"/>
    <mergeCell ref="A288:AA288"/>
    <mergeCell ref="J292:M292"/>
    <mergeCell ref="J293:M293"/>
    <mergeCell ref="J294:M294"/>
    <mergeCell ref="X298:Z298"/>
    <mergeCell ref="E299:F299"/>
    <mergeCell ref="X299:Z299"/>
    <mergeCell ref="E300:F300"/>
    <mergeCell ref="X300:Z300"/>
    <mergeCell ref="E298:F298"/>
    <mergeCell ref="F334:AA335"/>
    <mergeCell ref="AL34:AW34"/>
    <mergeCell ref="AL35:AP35"/>
    <mergeCell ref="AL36:BA36"/>
    <mergeCell ref="L37:AA38"/>
    <mergeCell ref="AL37:BA38"/>
    <mergeCell ref="E301:F301"/>
    <mergeCell ref="X301:Z301"/>
    <mergeCell ref="E302:F302"/>
    <mergeCell ref="E325:F325"/>
    <mergeCell ref="J319:M319"/>
    <mergeCell ref="G83:AB84"/>
    <mergeCell ref="F111:AA111"/>
    <mergeCell ref="F308:AA309"/>
    <mergeCell ref="A314:AA314"/>
    <mergeCell ref="J318:M318"/>
    <mergeCell ref="E303:F303"/>
    <mergeCell ref="X303:Z303"/>
    <mergeCell ref="F305:AA306"/>
    <mergeCell ref="X302:Z302"/>
    <mergeCell ref="X325:Z325"/>
    <mergeCell ref="E328:F328"/>
    <mergeCell ref="X328:Z328"/>
    <mergeCell ref="E329:F329"/>
    <mergeCell ref="X329:Z329"/>
    <mergeCell ref="F331:AA332"/>
    <mergeCell ref="E326:F326"/>
    <mergeCell ref="X326:Z326"/>
    <mergeCell ref="E327:F327"/>
    <mergeCell ref="X327:Z327"/>
    <mergeCell ref="E324:F324"/>
    <mergeCell ref="X324:Z324"/>
    <mergeCell ref="J320:M320"/>
    <mergeCell ref="J321:M321"/>
    <mergeCell ref="D323:G323"/>
    <mergeCell ref="I323:U323"/>
    <mergeCell ref="X323:Z323"/>
  </mergeCells>
  <phoneticPr fontId="2"/>
  <hyperlinks>
    <hyperlink ref="Q1:T1" location="作業メニュー!A1" display="作業メニュー" xr:uid="{00000000-0004-0000-2100-000000000000}"/>
  </hyperlinks>
  <printOptions horizontalCentered="1"/>
  <pageMargins left="0.70866141732283472" right="0.31496062992125984" top="0.6692913385826772" bottom="0.31496062992125984" header="0.51181102362204722" footer="7.874015748031496E-2"/>
  <pageSetup paperSize="9" scale="86" orientation="portrait" r:id="rId1"/>
  <headerFooter alignWithMargins="0">
    <oddFooter>&amp;R210101</oddFooter>
  </headerFooter>
  <rowBreaks count="1" manualBreakCount="1">
    <brk id="47" max="2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N95"/>
  <sheetViews>
    <sheetView showGridLines="0" zoomScale="90" zoomScaleNormal="90" workbookViewId="0"/>
  </sheetViews>
  <sheetFormatPr defaultColWidth="2.875" defaultRowHeight="15.95" customHeight="1"/>
  <cols>
    <col min="1" max="1" width="2.875" style="606" customWidth="1"/>
    <col min="2" max="16384" width="2.875" style="606"/>
  </cols>
  <sheetData>
    <row r="1" spans="1:40" s="767" customFormat="1" ht="18.95" customHeight="1">
      <c r="B1" s="1838" t="s">
        <v>2545</v>
      </c>
      <c r="C1" s="1838"/>
      <c r="D1" s="1838"/>
      <c r="E1" s="1838"/>
      <c r="F1" s="1838"/>
      <c r="G1" s="1838"/>
      <c r="H1" s="1838"/>
      <c r="I1" s="1838"/>
      <c r="J1" s="1838"/>
      <c r="K1" s="1838"/>
      <c r="L1" s="1838"/>
      <c r="M1" s="1838"/>
      <c r="AD1" s="1835" t="s">
        <v>2544</v>
      </c>
      <c r="AE1" s="1835"/>
      <c r="AF1" s="1835"/>
      <c r="AG1" s="1835"/>
      <c r="AH1" s="1835"/>
      <c r="AI1" s="1835"/>
      <c r="AJ1" s="1835"/>
      <c r="AK1" s="1835"/>
      <c r="AL1" s="1835"/>
      <c r="AM1" s="1835"/>
      <c r="AN1" s="1835"/>
    </row>
    <row r="2" spans="1:40" s="766" customFormat="1" ht="18.95" customHeight="1" thickBot="1">
      <c r="B2" s="1839"/>
      <c r="C2" s="1839"/>
      <c r="D2" s="1839"/>
      <c r="E2" s="1839"/>
      <c r="F2" s="1839"/>
      <c r="G2" s="1839"/>
      <c r="H2" s="1839"/>
      <c r="I2" s="1839"/>
      <c r="J2" s="1839"/>
      <c r="K2" s="1839"/>
      <c r="L2" s="1839"/>
      <c r="M2" s="1839"/>
      <c r="X2" s="1840" t="s">
        <v>2182</v>
      </c>
      <c r="Y2" s="1840"/>
      <c r="Z2" s="1840"/>
      <c r="AA2" s="1840"/>
      <c r="AB2" s="1840"/>
      <c r="AD2" s="1836"/>
      <c r="AE2" s="1836"/>
      <c r="AF2" s="1836"/>
      <c r="AG2" s="1836"/>
      <c r="AH2" s="1836"/>
      <c r="AI2" s="1836"/>
      <c r="AJ2" s="1836"/>
      <c r="AK2" s="1836"/>
      <c r="AL2" s="1836"/>
      <c r="AM2" s="1836"/>
      <c r="AN2" s="1836"/>
    </row>
    <row r="3" spans="1:40" ht="15.95" customHeight="1" thickTop="1"/>
    <row r="4" spans="1:40" ht="15.95" customHeight="1">
      <c r="A4" s="765" t="s">
        <v>2543</v>
      </c>
    </row>
    <row r="7" spans="1:40" ht="20.100000000000001" customHeight="1">
      <c r="A7" s="764" t="s">
        <v>2542</v>
      </c>
      <c r="B7" s="648"/>
      <c r="C7" s="648"/>
      <c r="D7" s="648"/>
      <c r="E7" s="648"/>
      <c r="F7" s="648"/>
      <c r="G7" s="648"/>
      <c r="H7" s="648"/>
      <c r="I7" s="648"/>
      <c r="J7" s="648"/>
      <c r="K7" s="648"/>
      <c r="L7" s="648"/>
      <c r="M7" s="648"/>
      <c r="N7" s="648"/>
      <c r="O7" s="648"/>
      <c r="P7" s="648"/>
      <c r="Q7" s="648"/>
      <c r="R7" s="648"/>
      <c r="S7" s="648"/>
      <c r="T7" s="648"/>
      <c r="U7" s="648"/>
      <c r="V7" s="648"/>
      <c r="W7" s="648"/>
      <c r="X7" s="648"/>
      <c r="Y7" s="648"/>
      <c r="Z7" s="648"/>
      <c r="AA7" s="648"/>
      <c r="AB7" s="648"/>
    </row>
    <row r="8" spans="1:40" ht="15.95" customHeight="1">
      <c r="A8" s="648" t="s">
        <v>672</v>
      </c>
      <c r="B8" s="648"/>
      <c r="C8" s="648"/>
      <c r="D8" s="648"/>
      <c r="E8" s="648"/>
      <c r="F8" s="648"/>
      <c r="G8" s="648"/>
      <c r="H8" s="648"/>
      <c r="I8" s="648"/>
      <c r="J8" s="648"/>
      <c r="K8" s="648"/>
      <c r="L8" s="648"/>
      <c r="M8" s="648"/>
      <c r="N8" s="648"/>
      <c r="O8" s="648"/>
      <c r="P8" s="648"/>
      <c r="Q8" s="648"/>
      <c r="R8" s="648"/>
      <c r="S8" s="648"/>
      <c r="T8" s="648"/>
      <c r="U8" s="648"/>
      <c r="V8" s="648"/>
      <c r="W8" s="648"/>
      <c r="X8" s="648"/>
      <c r="Y8" s="648"/>
      <c r="Z8" s="648"/>
      <c r="AA8" s="648"/>
      <c r="AB8" s="648"/>
    </row>
    <row r="13" spans="1:40" ht="15.95" customHeight="1">
      <c r="A13" s="1841" t="s">
        <v>3016</v>
      </c>
      <c r="B13" s="1841"/>
      <c r="C13" s="1841"/>
      <c r="D13" s="1841"/>
      <c r="E13" s="1841"/>
      <c r="F13" s="1841"/>
      <c r="G13" s="1841"/>
      <c r="H13" s="1841"/>
      <c r="I13" s="1841"/>
      <c r="J13" s="1841"/>
      <c r="K13" s="1841"/>
      <c r="L13" s="1841"/>
      <c r="M13" s="1841"/>
      <c r="N13" s="1841"/>
      <c r="O13" s="1841"/>
      <c r="P13" s="1841"/>
      <c r="Q13" s="1841"/>
      <c r="R13" s="1841"/>
      <c r="S13" s="1841"/>
      <c r="T13" s="1841"/>
      <c r="U13" s="1841"/>
      <c r="V13" s="1841"/>
      <c r="W13" s="1841"/>
      <c r="X13" s="1841"/>
      <c r="Y13" s="1841"/>
      <c r="Z13" s="1841"/>
      <c r="AA13" s="1841"/>
      <c r="AB13" s="1841"/>
    </row>
    <row r="14" spans="1:40" ht="15.95" customHeight="1">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c r="W14" s="1841"/>
      <c r="X14" s="1841"/>
      <c r="Y14" s="1841"/>
      <c r="Z14" s="1841"/>
      <c r="AA14" s="1841"/>
      <c r="AB14" s="1841"/>
    </row>
    <row r="17" spans="1:28" ht="15.95" customHeight="1">
      <c r="A17" s="1574" t="s">
        <v>2541</v>
      </c>
      <c r="B17" s="1574"/>
      <c r="C17" s="1574"/>
      <c r="D17" s="1574"/>
      <c r="E17" s="1574"/>
      <c r="F17" s="1574"/>
      <c r="G17" s="1574"/>
      <c r="H17" s="1574"/>
      <c r="I17" s="1574"/>
      <c r="J17" s="1574"/>
      <c r="K17" s="1574"/>
      <c r="L17" s="1574"/>
      <c r="M17" s="1574"/>
      <c r="N17" s="1574"/>
      <c r="O17" s="1574"/>
      <c r="P17" s="1574"/>
    </row>
    <row r="18" spans="1:28" ht="15.95" customHeight="1">
      <c r="A18" s="1574"/>
      <c r="B18" s="1574"/>
      <c r="C18" s="1574"/>
      <c r="D18" s="1574"/>
      <c r="E18" s="1574"/>
      <c r="F18" s="1574"/>
      <c r="G18" s="1574"/>
      <c r="H18" s="1574"/>
      <c r="I18" s="1574"/>
      <c r="J18" s="1574"/>
      <c r="K18" s="1574"/>
      <c r="L18" s="1574"/>
      <c r="M18" s="1574"/>
      <c r="N18" s="1574"/>
      <c r="O18" s="1574"/>
      <c r="P18" s="1574"/>
      <c r="V18" s="763"/>
    </row>
    <row r="22" spans="1:28" ht="15.95" customHeight="1">
      <c r="T22" s="1837" t="s">
        <v>2945</v>
      </c>
      <c r="U22" s="1837"/>
      <c r="V22" s="1837"/>
      <c r="W22" s="1837"/>
      <c r="X22" s="1837"/>
      <c r="Y22" s="1837"/>
      <c r="Z22" s="1837"/>
      <c r="AA22" s="1837"/>
      <c r="AB22" s="1837"/>
    </row>
    <row r="26" spans="1:28" ht="15.95" customHeight="1">
      <c r="P26" s="606" t="str">
        <f>項目一覧!$C$183</f>
        <v/>
      </c>
    </row>
    <row r="27" spans="1:28" ht="15.95" customHeight="1">
      <c r="O27" s="607" t="s">
        <v>2540</v>
      </c>
      <c r="P27" s="606" t="str">
        <f>建築主氏名１</f>
        <v/>
      </c>
    </row>
    <row r="33" spans="1:28" ht="15.95" customHeight="1">
      <c r="A33" s="606" t="s">
        <v>2539</v>
      </c>
    </row>
    <row r="34" spans="1:28" ht="15.95" customHeight="1">
      <c r="B34" s="607" t="s">
        <v>639</v>
      </c>
      <c r="C34" s="606" t="s">
        <v>667</v>
      </c>
      <c r="J34" s="607" t="s">
        <v>2536</v>
      </c>
      <c r="K34" s="606" t="s">
        <v>666</v>
      </c>
      <c r="T34" s="607" t="s">
        <v>639</v>
      </c>
      <c r="U34" s="606" t="s">
        <v>2538</v>
      </c>
    </row>
    <row r="35" spans="1:28" ht="15.95" customHeight="1">
      <c r="B35" s="607" t="s">
        <v>639</v>
      </c>
      <c r="C35" s="606" t="s">
        <v>2537</v>
      </c>
      <c r="J35" s="607" t="s">
        <v>2536</v>
      </c>
      <c r="K35" s="606" t="s">
        <v>2535</v>
      </c>
      <c r="T35" s="607" t="s">
        <v>639</v>
      </c>
      <c r="U35" s="606" t="s">
        <v>2534</v>
      </c>
    </row>
    <row r="38" spans="1:28" ht="15.95" customHeight="1">
      <c r="A38" s="1842" t="s">
        <v>664</v>
      </c>
      <c r="B38" s="1562"/>
      <c r="C38" s="1562"/>
      <c r="D38" s="1562"/>
      <c r="E38" s="1562"/>
      <c r="F38" s="1562"/>
      <c r="G38" s="1843"/>
      <c r="H38" s="1842" t="s">
        <v>661</v>
      </c>
      <c r="I38" s="1562"/>
      <c r="J38" s="1562"/>
      <c r="K38" s="1562"/>
      <c r="L38" s="1562"/>
      <c r="M38" s="1562"/>
      <c r="N38" s="1843"/>
      <c r="O38" s="1842" t="s">
        <v>2533</v>
      </c>
      <c r="P38" s="1562"/>
      <c r="Q38" s="1562"/>
      <c r="R38" s="1562"/>
      <c r="S38" s="1562"/>
      <c r="T38" s="1562"/>
      <c r="U38" s="1843"/>
      <c r="V38" s="1842" t="s">
        <v>2532</v>
      </c>
      <c r="W38" s="1562"/>
      <c r="X38" s="1562"/>
      <c r="Y38" s="1562"/>
      <c r="Z38" s="1562"/>
      <c r="AA38" s="1562"/>
      <c r="AB38" s="1843"/>
    </row>
    <row r="39" spans="1:28" ht="15.95" customHeight="1">
      <c r="A39" s="1852"/>
      <c r="B39" s="1853"/>
      <c r="C39" s="1853"/>
      <c r="D39" s="1853"/>
      <c r="E39" s="1853"/>
      <c r="F39" s="1853"/>
      <c r="G39" s="1854"/>
      <c r="H39" s="1844" t="s">
        <v>2531</v>
      </c>
      <c r="I39" s="1845"/>
      <c r="J39" s="1845"/>
      <c r="K39" s="1845"/>
      <c r="L39" s="1845"/>
      <c r="M39" s="1845"/>
      <c r="N39" s="1846"/>
      <c r="O39" s="1860" t="s">
        <v>2934</v>
      </c>
      <c r="P39" s="1861"/>
      <c r="Q39" s="1861"/>
      <c r="R39" s="1861"/>
      <c r="S39" s="1861"/>
      <c r="T39" s="1861"/>
      <c r="U39" s="1862"/>
      <c r="V39" s="758"/>
      <c r="AB39" s="757"/>
    </row>
    <row r="40" spans="1:28" ht="15.95" customHeight="1">
      <c r="A40" s="758"/>
      <c r="G40" s="762"/>
      <c r="H40" s="1847"/>
      <c r="I40" s="1478"/>
      <c r="J40" s="1478"/>
      <c r="K40" s="1478"/>
      <c r="L40" s="1478"/>
      <c r="M40" s="1478"/>
      <c r="N40" s="1848"/>
      <c r="O40" s="1863"/>
      <c r="P40" s="1864"/>
      <c r="Q40" s="1864"/>
      <c r="R40" s="1864"/>
      <c r="S40" s="1864"/>
      <c r="T40" s="1864"/>
      <c r="U40" s="1865"/>
      <c r="V40" s="758"/>
      <c r="AB40" s="757"/>
    </row>
    <row r="41" spans="1:28" ht="15.95" customHeight="1">
      <c r="A41" s="758"/>
      <c r="G41" s="757"/>
      <c r="H41" s="1847"/>
      <c r="I41" s="1478"/>
      <c r="J41" s="1478"/>
      <c r="K41" s="1478"/>
      <c r="L41" s="1478"/>
      <c r="M41" s="1478"/>
      <c r="N41" s="1848"/>
      <c r="O41" s="761" t="s">
        <v>2530</v>
      </c>
      <c r="P41" s="760"/>
      <c r="Q41" s="760"/>
      <c r="R41" s="760"/>
      <c r="S41" s="760"/>
      <c r="T41" s="760"/>
      <c r="U41" s="759"/>
      <c r="AB41" s="757"/>
    </row>
    <row r="42" spans="1:28" ht="15.95" customHeight="1">
      <c r="A42" s="758"/>
      <c r="G42" s="757"/>
      <c r="H42" s="1847"/>
      <c r="I42" s="1478"/>
      <c r="J42" s="1478"/>
      <c r="K42" s="1478"/>
      <c r="L42" s="1478"/>
      <c r="M42" s="1478"/>
      <c r="N42" s="1848"/>
      <c r="O42" s="758"/>
      <c r="U42" s="757" t="s">
        <v>2524</v>
      </c>
      <c r="AB42" s="757"/>
    </row>
    <row r="43" spans="1:28" ht="15.95" customHeight="1">
      <c r="A43" s="758"/>
      <c r="G43" s="757"/>
      <c r="H43" s="1847"/>
      <c r="I43" s="1478"/>
      <c r="J43" s="1478"/>
      <c r="K43" s="1478"/>
      <c r="L43" s="1478"/>
      <c r="M43" s="1478"/>
      <c r="N43" s="1848"/>
      <c r="O43" s="1868" t="s">
        <v>2734</v>
      </c>
      <c r="P43" s="1869"/>
      <c r="Q43" s="1869"/>
      <c r="R43" s="1869"/>
      <c r="S43" s="1869"/>
      <c r="T43" s="1869"/>
      <c r="U43" s="1870"/>
      <c r="AB43" s="757"/>
    </row>
    <row r="44" spans="1:28" ht="15.95" customHeight="1">
      <c r="A44" s="756"/>
      <c r="B44" s="621"/>
      <c r="C44" s="621"/>
      <c r="D44" s="621"/>
      <c r="E44" s="621"/>
      <c r="F44" s="621"/>
      <c r="G44" s="755"/>
      <c r="H44" s="1849"/>
      <c r="I44" s="1850"/>
      <c r="J44" s="1850"/>
      <c r="K44" s="1850"/>
      <c r="L44" s="1850"/>
      <c r="M44" s="1850"/>
      <c r="N44" s="1851"/>
      <c r="O44" s="1871"/>
      <c r="P44" s="1872"/>
      <c r="Q44" s="1872"/>
      <c r="R44" s="1872"/>
      <c r="S44" s="1872"/>
      <c r="T44" s="1872"/>
      <c r="U44" s="1873"/>
      <c r="V44" s="621"/>
      <c r="W44" s="621"/>
      <c r="X44" s="621"/>
      <c r="Y44" s="621"/>
      <c r="Z44" s="621"/>
      <c r="AA44" s="621"/>
      <c r="AB44" s="755"/>
    </row>
    <row r="48" spans="1:28" ht="15.95" customHeight="1">
      <c r="A48" s="648" t="s">
        <v>566</v>
      </c>
      <c r="B48" s="648"/>
      <c r="C48" s="648"/>
      <c r="D48" s="648"/>
      <c r="E48" s="648"/>
      <c r="F48" s="648"/>
      <c r="G48" s="648"/>
      <c r="H48" s="648"/>
      <c r="I48" s="648"/>
      <c r="J48" s="648"/>
      <c r="K48" s="648"/>
      <c r="L48" s="648"/>
      <c r="M48" s="648"/>
      <c r="N48" s="648"/>
      <c r="O48" s="648"/>
      <c r="P48" s="648"/>
      <c r="Q48" s="648"/>
      <c r="R48" s="648"/>
      <c r="S48" s="648"/>
      <c r="T48" s="648"/>
      <c r="U48" s="648"/>
      <c r="V48" s="648"/>
      <c r="W48" s="648"/>
      <c r="X48" s="648"/>
      <c r="Y48" s="648"/>
      <c r="Z48" s="648"/>
      <c r="AA48" s="648"/>
      <c r="AB48" s="648"/>
    </row>
    <row r="49" spans="1:28" ht="15.95" customHeight="1">
      <c r="A49" s="621"/>
      <c r="B49" s="621"/>
      <c r="C49" s="621"/>
      <c r="D49" s="621"/>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row>
    <row r="50" spans="1:28" ht="15.95" customHeight="1">
      <c r="A50" s="606" t="s">
        <v>2529</v>
      </c>
    </row>
    <row r="51" spans="1:28" ht="15.95" customHeight="1">
      <c r="B51" s="606" t="s">
        <v>2528</v>
      </c>
      <c r="G51" s="3" t="str">
        <f>建築主氏名１フリガナ</f>
        <v/>
      </c>
      <c r="H51" s="1"/>
      <c r="I51" s="3"/>
      <c r="J51" s="3"/>
      <c r="K51" s="3"/>
      <c r="L51" s="3"/>
      <c r="M51" s="3"/>
      <c r="N51" s="3"/>
      <c r="O51" s="3"/>
      <c r="P51" s="3"/>
      <c r="Q51" s="3"/>
      <c r="R51" s="3"/>
      <c r="S51" s="3"/>
      <c r="T51" s="3"/>
      <c r="U51" s="3"/>
      <c r="V51" s="3"/>
      <c r="W51" s="3"/>
      <c r="X51" s="3"/>
      <c r="Y51" s="3"/>
      <c r="Z51" s="3"/>
      <c r="AA51" s="1"/>
    </row>
    <row r="52" spans="1:28" ht="15.95" customHeight="1">
      <c r="B52" s="606" t="s">
        <v>210</v>
      </c>
      <c r="G52" s="18" t="str">
        <f>建築主氏名１</f>
        <v/>
      </c>
      <c r="H52" s="41"/>
      <c r="I52" s="18"/>
      <c r="J52" s="18"/>
      <c r="K52" s="18"/>
      <c r="L52" s="18"/>
      <c r="M52" s="18"/>
      <c r="N52" s="18"/>
      <c r="O52" s="18"/>
      <c r="P52" s="18"/>
      <c r="Q52" s="18"/>
      <c r="R52" s="18"/>
      <c r="S52" s="18"/>
      <c r="T52" s="18"/>
      <c r="U52" s="18"/>
      <c r="V52" s="18"/>
      <c r="W52" s="18"/>
      <c r="X52" s="18"/>
      <c r="Y52" s="18"/>
      <c r="Z52" s="18"/>
      <c r="AA52" s="41"/>
    </row>
    <row r="53" spans="1:28" ht="15.95" customHeight="1">
      <c r="B53" s="606" t="s">
        <v>197</v>
      </c>
      <c r="G53" s="18" t="str">
        <f>建築主郵便番号</f>
        <v/>
      </c>
      <c r="H53" s="41"/>
      <c r="I53" s="18"/>
      <c r="J53" s="18"/>
      <c r="K53" s="18"/>
      <c r="L53" s="18"/>
      <c r="M53" s="18"/>
      <c r="N53" s="18"/>
      <c r="O53" s="18"/>
      <c r="P53" s="18"/>
      <c r="Q53" s="18"/>
      <c r="R53" s="18"/>
      <c r="S53" s="18"/>
      <c r="T53" s="18"/>
      <c r="U53" s="18"/>
      <c r="V53" s="18"/>
      <c r="W53" s="18"/>
      <c r="X53" s="18"/>
      <c r="Y53" s="18"/>
      <c r="Z53" s="18"/>
      <c r="AA53" s="41"/>
    </row>
    <row r="54" spans="1:28" ht="15.95" customHeight="1">
      <c r="B54" s="606" t="s">
        <v>229</v>
      </c>
      <c r="G54" s="1489" t="str">
        <f>建築主住所</f>
        <v/>
      </c>
      <c r="H54" s="1489"/>
      <c r="I54" s="1489"/>
      <c r="J54" s="1489"/>
      <c r="K54" s="1489"/>
      <c r="L54" s="1489"/>
      <c r="M54" s="1489"/>
      <c r="N54" s="1489"/>
      <c r="O54" s="1489"/>
      <c r="P54" s="1489"/>
      <c r="Q54" s="1489"/>
      <c r="R54" s="1489"/>
      <c r="S54" s="1489"/>
      <c r="T54" s="1489"/>
      <c r="U54" s="1489"/>
      <c r="V54" s="1489"/>
      <c r="W54" s="1489"/>
      <c r="X54" s="1489"/>
      <c r="Y54" s="1489"/>
      <c r="Z54" s="1489"/>
      <c r="AA54" s="1489"/>
    </row>
    <row r="55" spans="1:28" ht="15.95" customHeight="1">
      <c r="B55" s="606" t="s">
        <v>196</v>
      </c>
      <c r="G55" s="18" t="str">
        <f>建築主電話番号</f>
        <v/>
      </c>
      <c r="H55" s="41"/>
      <c r="I55" s="18"/>
      <c r="J55" s="18"/>
      <c r="K55" s="18"/>
      <c r="L55" s="18"/>
      <c r="M55" s="18"/>
      <c r="N55" s="18"/>
      <c r="O55" s="18"/>
      <c r="P55" s="18"/>
      <c r="Q55" s="18"/>
      <c r="R55" s="18"/>
      <c r="S55" s="18"/>
      <c r="T55" s="18"/>
      <c r="U55" s="18"/>
      <c r="V55" s="18"/>
      <c r="W55" s="18"/>
      <c r="X55" s="18"/>
      <c r="Y55" s="18"/>
      <c r="Z55" s="18"/>
      <c r="AA55" s="41"/>
    </row>
    <row r="56" spans="1:28" ht="15.95" customHeight="1">
      <c r="A56" s="621"/>
      <c r="B56" s="621"/>
      <c r="C56" s="621"/>
      <c r="D56" s="621"/>
      <c r="E56" s="621"/>
      <c r="F56" s="621"/>
      <c r="G56" s="621"/>
      <c r="H56" s="621"/>
      <c r="I56" s="621"/>
      <c r="J56" s="621"/>
      <c r="K56" s="621"/>
      <c r="L56" s="621"/>
      <c r="M56" s="621"/>
      <c r="N56" s="621"/>
      <c r="O56" s="621"/>
      <c r="P56" s="621"/>
      <c r="Q56" s="621"/>
      <c r="R56" s="621"/>
      <c r="S56" s="621"/>
      <c r="T56" s="621"/>
      <c r="U56" s="621"/>
      <c r="V56" s="621"/>
      <c r="W56" s="621"/>
      <c r="X56" s="621"/>
      <c r="Y56" s="621"/>
      <c r="Z56" s="621"/>
      <c r="AA56" s="621"/>
      <c r="AB56" s="621"/>
    </row>
    <row r="57" spans="1:28" ht="15.95" customHeight="1">
      <c r="A57" s="606" t="s">
        <v>2527</v>
      </c>
    </row>
    <row r="58" spans="1:28" ht="15.95" customHeight="1">
      <c r="B58" s="606" t="s">
        <v>2526</v>
      </c>
      <c r="H58" s="48" t="str">
        <f>"("&amp;代理者資格&amp;") 建築士  （"&amp;代理者登録種類&amp;"）登録　第　"&amp;代理者登録番号&amp;" 　号"</f>
        <v>() 建築士  （）登録　第　 　号</v>
      </c>
      <c r="I58" s="41"/>
      <c r="J58" s="18"/>
      <c r="K58" s="18"/>
      <c r="L58" s="18"/>
      <c r="M58" s="18"/>
      <c r="N58" s="18"/>
      <c r="O58" s="18"/>
      <c r="P58" s="18"/>
      <c r="Q58" s="18"/>
      <c r="R58" s="18"/>
      <c r="S58" s="18"/>
      <c r="T58" s="18"/>
      <c r="U58" s="18"/>
      <c r="V58" s="18"/>
      <c r="W58" s="18"/>
      <c r="X58" s="18"/>
      <c r="Y58" s="18"/>
      <c r="Z58" s="18"/>
      <c r="AA58" s="18"/>
      <c r="AB58" s="41"/>
    </row>
    <row r="59" spans="1:28" ht="15.95" customHeight="1">
      <c r="B59" s="606" t="s">
        <v>210</v>
      </c>
      <c r="H59" s="18" t="str">
        <f>代理者氏名</f>
        <v/>
      </c>
      <c r="I59" s="41"/>
      <c r="J59" s="18"/>
      <c r="K59" s="18"/>
      <c r="L59" s="18"/>
      <c r="M59" s="18"/>
      <c r="N59" s="18"/>
      <c r="O59" s="18"/>
      <c r="P59" s="18"/>
      <c r="Q59" s="18"/>
      <c r="R59" s="18"/>
      <c r="S59" s="18"/>
      <c r="T59" s="18"/>
      <c r="U59" s="18"/>
      <c r="V59" s="18"/>
      <c r="W59" s="18"/>
      <c r="X59" s="18"/>
      <c r="Y59" s="18"/>
      <c r="Z59" s="18"/>
      <c r="AA59" s="18"/>
      <c r="AB59" s="41"/>
    </row>
    <row r="60" spans="1:28" ht="15.95" customHeight="1">
      <c r="B60" s="606" t="s">
        <v>2525</v>
      </c>
      <c r="H60" s="48" t="str">
        <f>"("&amp;代理者事務所名資格&amp;") 建築士事務所  （"&amp;代理者事務所名登録種類&amp;"）知事登録　第　"&amp;代理者事務所登録番号&amp;" 　号"</f>
        <v>() 建築士事務所  （）知事登録　第　 　号</v>
      </c>
      <c r="I60" s="41"/>
      <c r="J60" s="18"/>
      <c r="K60" s="18"/>
      <c r="L60" s="18"/>
      <c r="M60" s="18"/>
      <c r="N60" s="18"/>
      <c r="O60" s="18"/>
      <c r="P60" s="18"/>
      <c r="Q60" s="18"/>
      <c r="R60" s="18"/>
      <c r="S60" s="18"/>
      <c r="T60" s="18"/>
      <c r="U60" s="18"/>
      <c r="V60" s="18"/>
      <c r="W60" s="18"/>
      <c r="X60" s="18"/>
      <c r="Y60" s="18"/>
      <c r="Z60" s="18"/>
      <c r="AA60" s="18"/>
      <c r="AB60" s="41"/>
    </row>
    <row r="61" spans="1:28" ht="15.95" customHeight="1">
      <c r="H61" s="18" t="str">
        <f>代理者事務所名</f>
        <v/>
      </c>
      <c r="I61" s="41"/>
      <c r="J61" s="18"/>
      <c r="K61" s="18"/>
      <c r="L61" s="18"/>
      <c r="M61" s="18"/>
      <c r="N61" s="18"/>
      <c r="O61" s="18"/>
      <c r="P61" s="18"/>
      <c r="Q61" s="18"/>
      <c r="R61" s="18"/>
      <c r="S61" s="18"/>
      <c r="T61" s="18"/>
      <c r="U61" s="18"/>
      <c r="V61" s="18"/>
      <c r="W61" s="18"/>
      <c r="X61" s="18"/>
      <c r="Y61" s="18"/>
      <c r="Z61" s="18"/>
      <c r="AA61" s="18"/>
      <c r="AB61" s="41"/>
    </row>
    <row r="62" spans="1:28" ht="15.95" customHeight="1">
      <c r="B62" s="606" t="s">
        <v>207</v>
      </c>
      <c r="H62" s="18" t="str">
        <f>代理者郵便番号</f>
        <v/>
      </c>
      <c r="I62" s="41"/>
      <c r="J62" s="18"/>
      <c r="K62" s="18"/>
      <c r="L62" s="18"/>
      <c r="M62" s="18"/>
      <c r="N62" s="18"/>
      <c r="O62" s="18"/>
      <c r="P62" s="18"/>
      <c r="Q62" s="18"/>
      <c r="R62" s="18"/>
      <c r="S62" s="18"/>
      <c r="T62" s="18"/>
      <c r="U62" s="18"/>
      <c r="V62" s="18"/>
      <c r="W62" s="18"/>
      <c r="X62" s="18"/>
      <c r="Y62" s="18"/>
      <c r="Z62" s="18"/>
      <c r="AA62" s="18"/>
      <c r="AB62" s="41"/>
    </row>
    <row r="63" spans="1:28" ht="15.95" customHeight="1">
      <c r="B63" s="606" t="s">
        <v>206</v>
      </c>
      <c r="H63" s="1489" t="str">
        <f>代理者所在地</f>
        <v/>
      </c>
      <c r="I63" s="1489"/>
      <c r="J63" s="1489"/>
      <c r="K63" s="1489"/>
      <c r="L63" s="1489"/>
      <c r="M63" s="1489"/>
      <c r="N63" s="1489"/>
      <c r="O63" s="1489"/>
      <c r="P63" s="1489"/>
      <c r="Q63" s="1489"/>
      <c r="R63" s="1489"/>
      <c r="S63" s="1489"/>
      <c r="T63" s="1489"/>
      <c r="U63" s="1489"/>
      <c r="V63" s="1489"/>
      <c r="W63" s="1489"/>
      <c r="X63" s="1489"/>
      <c r="Y63" s="1489"/>
      <c r="Z63" s="1489"/>
      <c r="AA63" s="1489"/>
      <c r="AB63" s="1489"/>
    </row>
    <row r="64" spans="1:28" ht="15.95" customHeight="1">
      <c r="B64" s="606" t="s">
        <v>205</v>
      </c>
      <c r="H64" s="18" t="str">
        <f>代理者電話番号</f>
        <v/>
      </c>
      <c r="I64" s="41"/>
      <c r="J64" s="18"/>
      <c r="K64" s="18"/>
      <c r="L64" s="18"/>
      <c r="M64" s="18"/>
      <c r="N64" s="18"/>
      <c r="O64" s="18"/>
      <c r="P64" s="18"/>
      <c r="Q64" s="18"/>
      <c r="R64" s="18"/>
      <c r="S64" s="18"/>
      <c r="T64" s="18"/>
      <c r="U64" s="18"/>
      <c r="V64" s="18"/>
      <c r="W64" s="18"/>
      <c r="X64" s="18"/>
      <c r="Y64" s="18"/>
      <c r="Z64" s="18"/>
      <c r="AA64" s="18"/>
      <c r="AB64" s="41"/>
    </row>
    <row r="65" spans="1:28" ht="15.95" customHeight="1">
      <c r="A65" s="621"/>
      <c r="B65" s="621"/>
      <c r="C65" s="621"/>
      <c r="D65" s="621"/>
      <c r="E65" s="621"/>
      <c r="F65" s="621"/>
      <c r="G65" s="621"/>
      <c r="H65" s="621"/>
      <c r="I65" s="621"/>
      <c r="J65" s="621"/>
      <c r="K65" s="621"/>
      <c r="L65" s="621"/>
      <c r="M65" s="621"/>
      <c r="N65" s="621"/>
      <c r="O65" s="621"/>
      <c r="P65" s="621"/>
      <c r="Q65" s="621"/>
      <c r="R65" s="621"/>
      <c r="S65" s="621"/>
      <c r="T65" s="621"/>
      <c r="U65" s="621"/>
      <c r="V65" s="621"/>
      <c r="W65" s="621"/>
      <c r="X65" s="621"/>
      <c r="Y65" s="621"/>
      <c r="Z65" s="621"/>
      <c r="AA65" s="621"/>
      <c r="AB65" s="621"/>
    </row>
    <row r="66" spans="1:28" ht="15.95" customHeight="1">
      <c r="A66" s="606" t="s">
        <v>2523</v>
      </c>
    </row>
    <row r="67" spans="1:28" ht="15.95" customHeight="1">
      <c r="B67" s="606" t="s">
        <v>2522</v>
      </c>
      <c r="J67" s="606" t="s">
        <v>2521</v>
      </c>
      <c r="K67" s="1478"/>
      <c r="L67" s="1478"/>
      <c r="M67" s="1478"/>
      <c r="N67" s="1478"/>
      <c r="O67" s="1478"/>
      <c r="P67" s="1478"/>
      <c r="Q67" s="1478"/>
      <c r="R67" s="1478"/>
      <c r="S67" s="606" t="s">
        <v>2520</v>
      </c>
    </row>
    <row r="68" spans="1:28" ht="15.95" customHeight="1">
      <c r="B68" s="606" t="s">
        <v>2519</v>
      </c>
      <c r="J68" s="1867" t="s">
        <v>2934</v>
      </c>
      <c r="K68" s="1867"/>
      <c r="L68" s="1867"/>
      <c r="M68" s="1867"/>
      <c r="N68" s="1867"/>
      <c r="O68" s="1867"/>
      <c r="P68" s="1867"/>
      <c r="Q68" s="1867"/>
    </row>
    <row r="69" spans="1:28" ht="15.95" customHeight="1">
      <c r="B69" s="606" t="s">
        <v>2518</v>
      </c>
    </row>
    <row r="70" spans="1:28" ht="15.95" customHeight="1">
      <c r="A70" s="621"/>
      <c r="B70" s="621"/>
      <c r="C70" s="621"/>
      <c r="D70" s="621"/>
      <c r="E70" s="621"/>
      <c r="F70" s="621"/>
      <c r="G70" s="621"/>
      <c r="H70" s="621"/>
      <c r="I70" s="621"/>
      <c r="J70" s="621"/>
      <c r="K70" s="621"/>
      <c r="L70" s="621"/>
      <c r="M70" s="621"/>
      <c r="N70" s="621"/>
      <c r="O70" s="621"/>
      <c r="P70" s="621"/>
      <c r="Q70" s="621"/>
      <c r="R70" s="621"/>
      <c r="S70" s="621"/>
      <c r="T70" s="621"/>
      <c r="U70" s="621"/>
      <c r="V70" s="621"/>
      <c r="W70" s="621"/>
      <c r="X70" s="621"/>
      <c r="Y70" s="621"/>
      <c r="Z70" s="621"/>
      <c r="AA70" s="621"/>
      <c r="AB70" s="621"/>
    </row>
    <row r="71" spans="1:28" ht="15.95" customHeight="1">
      <c r="A71" s="606" t="s">
        <v>2517</v>
      </c>
    </row>
    <row r="72" spans="1:28" ht="15.95" customHeight="1">
      <c r="B72" s="606" t="s">
        <v>2516</v>
      </c>
      <c r="F72" s="1856" t="str">
        <f>地名地番県&amp;地名地番市町&amp;地名地番その他</f>
        <v/>
      </c>
      <c r="G72" s="1856"/>
      <c r="H72" s="1856"/>
      <c r="I72" s="1856"/>
      <c r="J72" s="1856"/>
      <c r="K72" s="1856"/>
      <c r="L72" s="1856"/>
      <c r="M72" s="1856"/>
      <c r="N72" s="1856"/>
      <c r="O72" s="1856"/>
      <c r="P72" s="1856"/>
      <c r="Q72" s="1856"/>
      <c r="R72" s="1856"/>
      <c r="S72" s="1856"/>
      <c r="T72" s="1856"/>
      <c r="U72" s="1856"/>
      <c r="V72" s="1856"/>
      <c r="W72" s="1856"/>
      <c r="X72" s="1856"/>
      <c r="Y72" s="1856"/>
      <c r="Z72" s="1856"/>
      <c r="AA72" s="1856"/>
      <c r="AB72" s="1856"/>
    </row>
    <row r="73" spans="1:28" ht="15.95" customHeight="1">
      <c r="F73" s="1856"/>
      <c r="G73" s="1856"/>
      <c r="H73" s="1856"/>
      <c r="I73" s="1856"/>
      <c r="J73" s="1856"/>
      <c r="K73" s="1856"/>
      <c r="L73" s="1856"/>
      <c r="M73" s="1856"/>
      <c r="N73" s="1856"/>
      <c r="O73" s="1856"/>
      <c r="P73" s="1856"/>
      <c r="Q73" s="1856"/>
      <c r="R73" s="1856"/>
      <c r="S73" s="1856"/>
      <c r="T73" s="1856"/>
      <c r="U73" s="1856"/>
      <c r="V73" s="1856"/>
      <c r="W73" s="1856"/>
      <c r="X73" s="1856"/>
      <c r="Y73" s="1856"/>
      <c r="Z73" s="1856"/>
      <c r="AA73" s="1856"/>
      <c r="AB73" s="1856"/>
    </row>
    <row r="74" spans="1:28" ht="15.95" customHeight="1">
      <c r="B74" s="606" t="s">
        <v>2515</v>
      </c>
      <c r="F74" s="1856" t="str">
        <f>住居表示県&amp;住居表示市町&amp;住居表示その他</f>
        <v/>
      </c>
      <c r="G74" s="1856"/>
      <c r="H74" s="1856"/>
      <c r="I74" s="1856"/>
      <c r="J74" s="1856"/>
      <c r="K74" s="1856"/>
      <c r="L74" s="1856"/>
      <c r="M74" s="1856"/>
      <c r="N74" s="1856"/>
      <c r="O74" s="1856"/>
      <c r="P74" s="1856"/>
      <c r="Q74" s="1856"/>
      <c r="R74" s="1856"/>
      <c r="S74" s="1856"/>
      <c r="T74" s="1856"/>
      <c r="U74" s="1856"/>
      <c r="V74" s="1856"/>
      <c r="W74" s="1856"/>
      <c r="X74" s="1856"/>
      <c r="Y74" s="1856"/>
      <c r="Z74" s="1856"/>
      <c r="AA74" s="1856"/>
      <c r="AB74" s="1856"/>
    </row>
    <row r="75" spans="1:28" ht="15.95" customHeight="1">
      <c r="A75" s="621"/>
      <c r="B75" s="621"/>
      <c r="C75" s="621"/>
      <c r="D75" s="621"/>
      <c r="E75" s="621"/>
      <c r="F75" s="1866"/>
      <c r="G75" s="1866"/>
      <c r="H75" s="1866"/>
      <c r="I75" s="1866"/>
      <c r="J75" s="1866"/>
      <c r="K75" s="1866"/>
      <c r="L75" s="1866"/>
      <c r="M75" s="1866"/>
      <c r="N75" s="1866"/>
      <c r="O75" s="1866"/>
      <c r="P75" s="1866"/>
      <c r="Q75" s="1866"/>
      <c r="R75" s="1866"/>
      <c r="S75" s="1866"/>
      <c r="T75" s="1866"/>
      <c r="U75" s="1866"/>
      <c r="V75" s="1866"/>
      <c r="W75" s="1866"/>
      <c r="X75" s="1866"/>
      <c r="Y75" s="1866"/>
      <c r="Z75" s="1866"/>
      <c r="AA75" s="1866"/>
      <c r="AB75" s="1866"/>
    </row>
    <row r="76" spans="1:28" ht="15.95" customHeight="1">
      <c r="A76" s="606" t="s">
        <v>2514</v>
      </c>
    </row>
    <row r="77" spans="1:28" ht="15.95" customHeight="1">
      <c r="B77" s="606" t="s">
        <v>2513</v>
      </c>
    </row>
    <row r="78" spans="1:28" ht="15.95" customHeight="1">
      <c r="B78" s="606" t="s">
        <v>2512</v>
      </c>
      <c r="G78" s="606" t="str">
        <f>建築名称フリガナ</f>
        <v/>
      </c>
    </row>
    <row r="79" spans="1:28" ht="15.95" customHeight="1">
      <c r="B79" s="606" t="s">
        <v>2511</v>
      </c>
      <c r="G79" s="606" t="str">
        <f>建築名称</f>
        <v/>
      </c>
    </row>
    <row r="80" spans="1:28" ht="15.95" customHeight="1">
      <c r="A80" s="621"/>
      <c r="B80" s="621"/>
      <c r="C80" s="621"/>
      <c r="D80" s="621"/>
      <c r="E80" s="621"/>
      <c r="F80" s="621"/>
      <c r="G80" s="621"/>
      <c r="H80" s="621"/>
      <c r="I80" s="621"/>
      <c r="J80" s="621"/>
      <c r="K80" s="621"/>
      <c r="L80" s="621"/>
      <c r="M80" s="621"/>
      <c r="N80" s="621"/>
      <c r="O80" s="621"/>
      <c r="P80" s="621"/>
      <c r="Q80" s="621"/>
      <c r="R80" s="621"/>
      <c r="S80" s="621"/>
      <c r="T80" s="621"/>
      <c r="U80" s="621"/>
      <c r="V80" s="621"/>
      <c r="W80" s="621"/>
      <c r="X80" s="621"/>
      <c r="Y80" s="621"/>
      <c r="Z80" s="621"/>
      <c r="AA80" s="621"/>
      <c r="AB80" s="621"/>
    </row>
    <row r="81" spans="1:28" ht="15.95" customHeight="1">
      <c r="A81" s="606" t="s">
        <v>2510</v>
      </c>
      <c r="F81" s="1857"/>
      <c r="G81" s="1857"/>
      <c r="H81" s="1857"/>
      <c r="I81" s="1857"/>
      <c r="J81" s="1857"/>
      <c r="K81" s="1857"/>
      <c r="L81" s="1857"/>
      <c r="M81" s="1857"/>
      <c r="N81" s="1857"/>
      <c r="O81" s="1857"/>
      <c r="P81" s="1857"/>
      <c r="Q81" s="1857"/>
      <c r="R81" s="1857"/>
      <c r="S81" s="1857"/>
      <c r="T81" s="1857"/>
      <c r="U81" s="1857"/>
      <c r="V81" s="1857"/>
      <c r="W81" s="1857"/>
      <c r="X81" s="1857"/>
      <c r="Y81" s="1857"/>
      <c r="Z81" s="1857"/>
      <c r="AA81" s="1857"/>
      <c r="AB81" s="1857"/>
    </row>
    <row r="82" spans="1:28" ht="15.95" customHeight="1">
      <c r="F82" s="1858"/>
      <c r="G82" s="1858"/>
      <c r="H82" s="1858"/>
      <c r="I82" s="1858"/>
      <c r="J82" s="1858"/>
      <c r="K82" s="1858"/>
      <c r="L82" s="1858"/>
      <c r="M82" s="1858"/>
      <c r="N82" s="1858"/>
      <c r="O82" s="1858"/>
      <c r="P82" s="1858"/>
      <c r="Q82" s="1858"/>
      <c r="R82" s="1858"/>
      <c r="S82" s="1858"/>
      <c r="T82" s="1858"/>
      <c r="U82" s="1858"/>
      <c r="V82" s="1858"/>
      <c r="W82" s="1858"/>
      <c r="X82" s="1858"/>
      <c r="Y82" s="1858"/>
      <c r="Z82" s="1858"/>
      <c r="AA82" s="1858"/>
      <c r="AB82" s="1858"/>
    </row>
    <row r="83" spans="1:28" ht="15.95" customHeight="1">
      <c r="A83" s="621"/>
      <c r="B83" s="621"/>
      <c r="C83" s="621"/>
      <c r="D83" s="621"/>
      <c r="E83" s="621"/>
      <c r="F83" s="185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row>
    <row r="84" spans="1:28" ht="15.95" customHeight="1">
      <c r="A84" s="606" t="s">
        <v>2509</v>
      </c>
      <c r="J84" s="1855" t="s">
        <v>2934</v>
      </c>
      <c r="K84" s="1855"/>
      <c r="L84" s="1855"/>
      <c r="M84" s="1855"/>
      <c r="N84" s="1855"/>
      <c r="O84" s="1855"/>
      <c r="P84" s="1855"/>
      <c r="Q84" s="1855"/>
    </row>
    <row r="85" spans="1:28" ht="15.95" customHeight="1">
      <c r="A85" s="621"/>
      <c r="B85" s="621"/>
      <c r="C85" s="621"/>
      <c r="D85" s="621"/>
      <c r="E85" s="621"/>
      <c r="F85" s="621"/>
      <c r="G85" s="621"/>
      <c r="H85" s="621"/>
      <c r="I85" s="621"/>
      <c r="J85" s="621"/>
      <c r="K85" s="621"/>
      <c r="L85" s="621"/>
      <c r="M85" s="621"/>
      <c r="N85" s="621"/>
      <c r="O85" s="621"/>
      <c r="P85" s="621"/>
      <c r="Q85" s="621"/>
      <c r="R85" s="621"/>
      <c r="S85" s="621"/>
      <c r="T85" s="621"/>
      <c r="U85" s="621"/>
      <c r="V85" s="621"/>
      <c r="W85" s="621"/>
      <c r="X85" s="621"/>
      <c r="Y85" s="621"/>
      <c r="Z85" s="621"/>
      <c r="AA85" s="621"/>
      <c r="AB85" s="621"/>
    </row>
    <row r="86" spans="1:28" ht="15.95" customHeight="1">
      <c r="A86" s="606" t="s">
        <v>2508</v>
      </c>
      <c r="H86" s="1867" t="s">
        <v>2934</v>
      </c>
      <c r="I86" s="1867"/>
      <c r="J86" s="1867"/>
      <c r="K86" s="1867"/>
      <c r="L86" s="1867"/>
      <c r="M86" s="1867"/>
      <c r="N86" s="1867"/>
      <c r="O86" s="1867"/>
      <c r="P86" s="606" t="s">
        <v>2507</v>
      </c>
      <c r="R86" s="1867" t="s">
        <v>2934</v>
      </c>
      <c r="S86" s="1867"/>
      <c r="T86" s="1867"/>
      <c r="U86" s="1867"/>
      <c r="V86" s="1867"/>
      <c r="W86" s="1867"/>
      <c r="X86" s="1867"/>
      <c r="Y86" s="1867"/>
      <c r="Z86" s="606" t="s">
        <v>2506</v>
      </c>
    </row>
    <row r="87" spans="1:28" ht="15.95" customHeight="1">
      <c r="A87" s="621"/>
      <c r="B87" s="621"/>
      <c r="C87" s="621"/>
      <c r="D87" s="621"/>
      <c r="E87" s="621"/>
      <c r="F87" s="621"/>
      <c r="G87" s="621"/>
      <c r="H87" s="621"/>
      <c r="I87" s="621"/>
      <c r="J87" s="621"/>
      <c r="K87" s="621"/>
      <c r="L87" s="621"/>
      <c r="M87" s="621"/>
      <c r="N87" s="621"/>
      <c r="O87" s="621"/>
      <c r="P87" s="621"/>
      <c r="Q87" s="621"/>
      <c r="R87" s="621"/>
      <c r="S87" s="621"/>
      <c r="T87" s="621"/>
      <c r="U87" s="621"/>
      <c r="V87" s="621"/>
      <c r="W87" s="621"/>
      <c r="X87" s="621"/>
      <c r="Y87" s="621"/>
      <c r="Z87" s="621"/>
      <c r="AA87" s="621"/>
      <c r="AB87" s="621"/>
    </row>
    <row r="88" spans="1:28" ht="15.95" customHeight="1">
      <c r="A88" s="606" t="s">
        <v>2505</v>
      </c>
      <c r="F88" s="1857"/>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row>
    <row r="89" spans="1:28" ht="15.95" customHeight="1">
      <c r="F89" s="1858"/>
      <c r="G89" s="1858"/>
      <c r="H89" s="1858"/>
      <c r="I89" s="1858"/>
      <c r="J89" s="1858"/>
      <c r="K89" s="1858"/>
      <c r="L89" s="1858"/>
      <c r="M89" s="1858"/>
      <c r="N89" s="1858"/>
      <c r="O89" s="1858"/>
      <c r="P89" s="1858"/>
      <c r="Q89" s="1858"/>
      <c r="R89" s="1858"/>
      <c r="S89" s="1858"/>
      <c r="T89" s="1858"/>
      <c r="U89" s="1858"/>
      <c r="V89" s="1858"/>
      <c r="W89" s="1858"/>
      <c r="X89" s="1858"/>
      <c r="Y89" s="1858"/>
      <c r="Z89" s="1858"/>
      <c r="AA89" s="1858"/>
      <c r="AB89" s="1858"/>
    </row>
    <row r="90" spans="1:28" ht="15.95" customHeight="1">
      <c r="A90" s="621"/>
      <c r="B90" s="621"/>
      <c r="C90" s="621"/>
      <c r="D90" s="621"/>
      <c r="E90" s="621"/>
      <c r="F90" s="1859"/>
      <c r="G90" s="1859"/>
      <c r="H90" s="1859"/>
      <c r="I90" s="1859"/>
      <c r="J90" s="1859"/>
      <c r="K90" s="1859"/>
      <c r="L90" s="1859"/>
      <c r="M90" s="1859"/>
      <c r="N90" s="1859"/>
      <c r="O90" s="1859"/>
      <c r="P90" s="1859"/>
      <c r="Q90" s="1859"/>
      <c r="R90" s="1859"/>
      <c r="S90" s="1859"/>
      <c r="T90" s="1859"/>
      <c r="U90" s="1859"/>
      <c r="V90" s="1859"/>
      <c r="W90" s="1859"/>
      <c r="X90" s="1859"/>
      <c r="Y90" s="1859"/>
      <c r="Z90" s="1859"/>
      <c r="AA90" s="1859"/>
      <c r="AB90" s="1859"/>
    </row>
    <row r="91" spans="1:28" ht="15.95" customHeight="1">
      <c r="A91" s="606" t="s">
        <v>2504</v>
      </c>
      <c r="D91" s="1857"/>
      <c r="E91" s="1857"/>
      <c r="F91" s="1857"/>
      <c r="G91" s="1857"/>
      <c r="H91" s="1857"/>
      <c r="I91" s="1857"/>
      <c r="J91" s="1857"/>
      <c r="K91" s="1857"/>
      <c r="L91" s="1857"/>
      <c r="M91" s="1857"/>
      <c r="N91" s="1857"/>
      <c r="O91" s="1857"/>
      <c r="P91" s="1857"/>
      <c r="Q91" s="1857"/>
      <c r="R91" s="1857"/>
      <c r="S91" s="1857"/>
      <c r="T91" s="1857"/>
      <c r="U91" s="1857"/>
      <c r="V91" s="1857"/>
      <c r="W91" s="1857"/>
      <c r="X91" s="1857"/>
      <c r="Y91" s="1857"/>
      <c r="Z91" s="1857"/>
      <c r="AA91" s="1857"/>
      <c r="AB91" s="1857"/>
    </row>
    <row r="92" spans="1:28" ht="15.95" customHeight="1">
      <c r="D92" s="1858"/>
      <c r="E92" s="1858"/>
      <c r="F92" s="1858"/>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row>
    <row r="93" spans="1:28" ht="15.95" customHeight="1">
      <c r="D93" s="1858"/>
      <c r="E93" s="1858"/>
      <c r="F93" s="1858"/>
      <c r="G93" s="1858"/>
      <c r="H93" s="1858"/>
      <c r="I93" s="1858"/>
      <c r="J93" s="1858"/>
      <c r="K93" s="1858"/>
      <c r="L93" s="1858"/>
      <c r="M93" s="1858"/>
      <c r="N93" s="1858"/>
      <c r="O93" s="1858"/>
      <c r="P93" s="1858"/>
      <c r="Q93" s="1858"/>
      <c r="R93" s="1858"/>
      <c r="S93" s="1858"/>
      <c r="T93" s="1858"/>
      <c r="U93" s="1858"/>
      <c r="V93" s="1858"/>
      <c r="W93" s="1858"/>
      <c r="X93" s="1858"/>
      <c r="Y93" s="1858"/>
      <c r="Z93" s="1858"/>
      <c r="AA93" s="1858"/>
      <c r="AB93" s="1858"/>
    </row>
    <row r="94" spans="1:28" ht="15.95" customHeight="1">
      <c r="D94" s="1858"/>
      <c r="E94" s="1858"/>
      <c r="F94" s="1858"/>
      <c r="G94" s="1858"/>
      <c r="H94" s="1858"/>
      <c r="I94" s="1858"/>
      <c r="J94" s="1858"/>
      <c r="K94" s="1858"/>
      <c r="L94" s="1858"/>
      <c r="M94" s="1858"/>
      <c r="N94" s="1858"/>
      <c r="O94" s="1858"/>
      <c r="P94" s="1858"/>
      <c r="Q94" s="1858"/>
      <c r="R94" s="1858"/>
      <c r="S94" s="1858"/>
      <c r="T94" s="1858"/>
      <c r="U94" s="1858"/>
      <c r="V94" s="1858"/>
      <c r="W94" s="1858"/>
      <c r="X94" s="1858"/>
      <c r="Y94" s="1858"/>
      <c r="Z94" s="1858"/>
      <c r="AA94" s="1858"/>
      <c r="AB94" s="1858"/>
    </row>
    <row r="95" spans="1:28" ht="15.95" customHeight="1">
      <c r="A95" s="621"/>
      <c r="B95" s="621"/>
      <c r="C95" s="621"/>
      <c r="D95" s="1859"/>
      <c r="E95" s="1859"/>
      <c r="F95" s="185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row>
  </sheetData>
  <mergeCells count="26">
    <mergeCell ref="J84:Q84"/>
    <mergeCell ref="F72:AB73"/>
    <mergeCell ref="D91:AB95"/>
    <mergeCell ref="O39:U40"/>
    <mergeCell ref="H63:AB63"/>
    <mergeCell ref="F74:AB75"/>
    <mergeCell ref="F81:AB83"/>
    <mergeCell ref="H86:O86"/>
    <mergeCell ref="R86:Y86"/>
    <mergeCell ref="J68:Q68"/>
    <mergeCell ref="K67:R67"/>
    <mergeCell ref="O43:U44"/>
    <mergeCell ref="F88:AB90"/>
    <mergeCell ref="AD1:AN2"/>
    <mergeCell ref="A17:P18"/>
    <mergeCell ref="T22:AB22"/>
    <mergeCell ref="G54:AA54"/>
    <mergeCell ref="B1:M2"/>
    <mergeCell ref="X2:AB2"/>
    <mergeCell ref="A13:AB14"/>
    <mergeCell ref="V38:AB38"/>
    <mergeCell ref="O38:U38"/>
    <mergeCell ref="H38:N38"/>
    <mergeCell ref="A38:G38"/>
    <mergeCell ref="H39:N44"/>
    <mergeCell ref="A39:G39"/>
  </mergeCells>
  <phoneticPr fontId="2"/>
  <dataValidations count="1">
    <dataValidation imeMode="off" allowBlank="1" showInputMessage="1" showErrorMessage="1" sqref="A39:G39 H86:O86 R86:Y86 J68:Q68 J84:Q84 O39" xr:uid="{00000000-0002-0000-2200-000000000000}"/>
  </dataValidations>
  <hyperlinks>
    <hyperlink ref="X2:AB2" location="作業メニュー!A1" display="作業メニュー" xr:uid="{00000000-0004-0000-22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&amp;R210101</oddFooter>
  </headerFooter>
  <rowBreaks count="1" manualBreakCount="1">
    <brk id="47" max="2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M651"/>
  <sheetViews>
    <sheetView showGridLines="0" zoomScaleNormal="100" workbookViewId="0">
      <selection activeCell="Y1" sqref="Y1"/>
    </sheetView>
  </sheetViews>
  <sheetFormatPr defaultColWidth="3.125" defaultRowHeight="12" customHeight="1"/>
  <cols>
    <col min="1" max="11" width="3.125" style="382"/>
    <col min="12" max="16384" width="3.125" style="384"/>
  </cols>
  <sheetData>
    <row r="1" spans="1:51" s="379" customFormat="1" ht="38.1" customHeight="1" thickBot="1">
      <c r="A1" s="377" t="s">
        <v>244</v>
      </c>
      <c r="B1" s="378"/>
      <c r="C1" s="378"/>
      <c r="D1" s="378"/>
      <c r="E1" s="378"/>
      <c r="F1" s="378"/>
      <c r="G1" s="378"/>
      <c r="H1" s="378"/>
      <c r="I1" s="378"/>
      <c r="J1" s="378"/>
      <c r="K1" s="378"/>
      <c r="X1" s="380" t="s">
        <v>66</v>
      </c>
      <c r="Y1" s="381"/>
      <c r="Z1" s="381"/>
      <c r="AA1" s="381"/>
    </row>
    <row r="2" spans="1:51" ht="21" customHeight="1" thickTop="1">
      <c r="B2" s="383" t="s">
        <v>2006</v>
      </c>
      <c r="C2" s="383"/>
      <c r="D2" s="383"/>
      <c r="E2" s="383"/>
      <c r="F2" s="383"/>
      <c r="G2" s="383"/>
      <c r="H2" s="383"/>
      <c r="I2" s="383"/>
      <c r="J2" s="383"/>
      <c r="K2" s="383"/>
    </row>
    <row r="3" spans="1:51" ht="11.25" customHeight="1">
      <c r="A3" s="385"/>
      <c r="B3" s="386"/>
      <c r="C3" s="386"/>
      <c r="D3" s="386"/>
      <c r="E3" s="386"/>
      <c r="F3" s="386"/>
      <c r="G3" s="386"/>
      <c r="H3" s="386"/>
      <c r="I3" s="386"/>
      <c r="J3" s="386"/>
      <c r="K3" s="386"/>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row>
    <row r="4" spans="1:51" ht="19.5" customHeight="1">
      <c r="B4" s="388" t="s">
        <v>243</v>
      </c>
      <c r="C4" s="388"/>
      <c r="D4" s="388"/>
      <c r="E4" s="388"/>
      <c r="F4" s="388"/>
      <c r="G4" s="388"/>
      <c r="H4" s="388"/>
      <c r="I4" s="388"/>
      <c r="J4" s="388"/>
      <c r="K4" s="388"/>
      <c r="M4" s="1391" t="s">
        <v>242</v>
      </c>
      <c r="N4" s="1392"/>
      <c r="O4" s="1392"/>
      <c r="P4" s="1392"/>
      <c r="Q4" s="1392"/>
      <c r="R4" s="1392"/>
      <c r="S4" s="1392"/>
      <c r="T4" s="1392"/>
      <c r="U4" s="1392"/>
      <c r="V4" s="1392"/>
      <c r="W4" s="1392"/>
      <c r="X4" s="1392"/>
      <c r="Y4" s="1392"/>
      <c r="Z4" s="1392"/>
      <c r="AA4" s="1392"/>
      <c r="AB4" s="1393"/>
    </row>
    <row r="5" spans="1:51" ht="19.5" customHeight="1">
      <c r="M5" s="1394"/>
      <c r="N5" s="1395"/>
      <c r="O5" s="1395"/>
      <c r="P5" s="1395"/>
      <c r="Q5" s="1395"/>
      <c r="R5" s="1395"/>
      <c r="S5" s="1395"/>
      <c r="T5" s="1395"/>
      <c r="U5" s="1395"/>
      <c r="V5" s="1395"/>
      <c r="W5" s="1395"/>
      <c r="X5" s="1395"/>
      <c r="Y5" s="1395"/>
      <c r="Z5" s="1395"/>
      <c r="AA5" s="1395"/>
      <c r="AB5" s="1396"/>
    </row>
    <row r="6" spans="1:51" ht="18.75" customHeight="1">
      <c r="B6" s="388" t="s">
        <v>241</v>
      </c>
      <c r="C6" s="388"/>
      <c r="D6" s="388"/>
      <c r="E6" s="388"/>
      <c r="F6" s="388"/>
      <c r="G6" s="388"/>
      <c r="H6" s="388"/>
      <c r="I6" s="388"/>
      <c r="J6" s="388"/>
      <c r="K6" s="388"/>
      <c r="Y6" s="10"/>
      <c r="Z6" s="10"/>
      <c r="AA6" s="10"/>
      <c r="AB6" s="10"/>
      <c r="AC6" s="10"/>
      <c r="AD6" s="10"/>
      <c r="AE6" s="10"/>
      <c r="AF6" s="10"/>
      <c r="AH6" s="10"/>
      <c r="AI6" s="10"/>
      <c r="AJ6" s="10"/>
      <c r="AK6" s="10"/>
      <c r="AL6" s="10"/>
      <c r="AM6" s="10"/>
    </row>
    <row r="7" spans="1:51" ht="7.5" customHeight="1" thickBot="1">
      <c r="B7" s="388"/>
      <c r="C7" s="388"/>
      <c r="D7" s="388"/>
      <c r="E7" s="388"/>
      <c r="F7" s="388"/>
      <c r="G7" s="388"/>
      <c r="H7" s="388"/>
      <c r="I7" s="388"/>
      <c r="J7" s="388"/>
      <c r="K7" s="388"/>
      <c r="O7" s="389"/>
      <c r="P7" s="389"/>
      <c r="Y7" s="10"/>
      <c r="Z7" s="10"/>
      <c r="AA7" s="10"/>
      <c r="AB7" s="10"/>
      <c r="AC7" s="10"/>
      <c r="AD7" s="10"/>
      <c r="AE7" s="10"/>
      <c r="AF7" s="10"/>
      <c r="AI7" s="10"/>
      <c r="AJ7" s="10"/>
      <c r="AK7" s="10"/>
      <c r="AL7" s="10"/>
      <c r="AM7" s="10"/>
    </row>
    <row r="8" spans="1:51" ht="18.75" customHeight="1" thickBot="1">
      <c r="B8" s="388" t="s">
        <v>240</v>
      </c>
      <c r="C8" s="388"/>
      <c r="D8" s="388"/>
      <c r="E8" s="388"/>
      <c r="F8" s="388"/>
      <c r="G8" s="388"/>
      <c r="H8" s="388"/>
      <c r="I8" s="388"/>
      <c r="J8" s="388"/>
      <c r="K8" s="388"/>
      <c r="M8" s="1405"/>
      <c r="N8" s="1406"/>
      <c r="O8" s="1406"/>
      <c r="P8" s="1406"/>
      <c r="Q8" s="1406"/>
      <c r="R8" s="1407"/>
      <c r="S8" s="10" t="s">
        <v>2928</v>
      </c>
      <c r="Z8" s="10"/>
      <c r="AA8" s="10"/>
      <c r="AE8" s="1402"/>
      <c r="AF8" s="1402"/>
      <c r="AG8" s="1402"/>
      <c r="AH8" s="1402"/>
      <c r="AI8" s="1402"/>
      <c r="AJ8" s="1403"/>
      <c r="AK8" s="1403"/>
      <c r="AM8" s="10"/>
    </row>
    <row r="9" spans="1:51" ht="7.5" customHeight="1">
      <c r="B9" s="388"/>
      <c r="C9" s="388"/>
      <c r="D9" s="388"/>
      <c r="E9" s="388"/>
      <c r="F9" s="388"/>
      <c r="G9" s="388"/>
      <c r="H9" s="388"/>
      <c r="I9" s="388"/>
      <c r="J9" s="388"/>
      <c r="K9" s="388"/>
      <c r="M9" s="390"/>
      <c r="N9" s="390"/>
      <c r="O9" s="390"/>
      <c r="P9" s="390"/>
      <c r="Q9" s="390"/>
      <c r="S9" s="10"/>
      <c r="Z9" s="10"/>
      <c r="AA9" s="10"/>
      <c r="AE9" s="391"/>
      <c r="AF9" s="391"/>
      <c r="AG9" s="391"/>
      <c r="AH9" s="391"/>
      <c r="AI9" s="391"/>
      <c r="AJ9" s="392"/>
      <c r="AK9" s="392"/>
      <c r="AM9" s="10"/>
    </row>
    <row r="10" spans="1:51" ht="18" customHeight="1" thickBot="1">
      <c r="B10" s="388" t="s">
        <v>239</v>
      </c>
      <c r="C10" s="388"/>
      <c r="D10" s="388"/>
      <c r="E10" s="388"/>
      <c r="F10" s="388"/>
      <c r="G10" s="388"/>
      <c r="H10" s="388"/>
      <c r="I10" s="388"/>
      <c r="J10" s="388"/>
      <c r="K10" s="388"/>
      <c r="M10" s="1298"/>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1"/>
      <c r="AI10" s="391"/>
      <c r="AJ10" s="392"/>
      <c r="AK10" s="392"/>
      <c r="AM10" s="10"/>
    </row>
    <row r="11" spans="1:51" ht="18" customHeight="1" thickBot="1">
      <c r="B11" s="388" t="s">
        <v>238</v>
      </c>
      <c r="C11" s="388"/>
      <c r="D11" s="388"/>
      <c r="E11" s="388"/>
      <c r="F11" s="388"/>
      <c r="G11" s="388"/>
      <c r="H11" s="388"/>
      <c r="I11" s="388"/>
      <c r="J11" s="388"/>
      <c r="K11" s="388"/>
      <c r="M11" s="1298"/>
      <c r="N11" s="1400"/>
      <c r="O11" s="1400"/>
      <c r="P11" s="1400"/>
      <c r="Q11" s="1400"/>
      <c r="R11" s="1400"/>
      <c r="S11" s="1400"/>
      <c r="T11" s="1400"/>
      <c r="U11" s="1400"/>
      <c r="V11" s="1400"/>
      <c r="W11" s="1400"/>
      <c r="X11" s="1400"/>
      <c r="Y11" s="1400"/>
      <c r="Z11" s="1400"/>
      <c r="AA11" s="1400"/>
      <c r="AB11" s="1400"/>
      <c r="AC11" s="1400"/>
      <c r="AD11" s="1400"/>
      <c r="AE11" s="1400"/>
      <c r="AF11" s="1400"/>
      <c r="AG11" s="1400"/>
      <c r="AH11" s="1401"/>
      <c r="AI11" s="10"/>
      <c r="AJ11" s="10"/>
      <c r="AK11" s="1349" t="s">
        <v>237</v>
      </c>
      <c r="AL11" s="1349"/>
      <c r="AM11" s="1349"/>
      <c r="AN11" s="1349"/>
      <c r="AO11" s="1350"/>
      <c r="AP11" s="1346"/>
      <c r="AQ11" s="1347"/>
      <c r="AR11" s="1347"/>
      <c r="AS11" s="1347"/>
      <c r="AT11" s="1347"/>
      <c r="AU11" s="1347"/>
      <c r="AV11" s="1347"/>
      <c r="AW11" s="1347"/>
      <c r="AX11" s="1348"/>
    </row>
    <row r="12" spans="1:51" ht="11.25" customHeight="1">
      <c r="B12" s="1404"/>
      <c r="C12" s="1404"/>
      <c r="D12" s="1404"/>
      <c r="E12" s="1404"/>
      <c r="F12" s="1404"/>
      <c r="G12" s="1404"/>
      <c r="H12" s="1404"/>
      <c r="I12" s="1404"/>
      <c r="J12" s="1404"/>
      <c r="K12" s="1404"/>
      <c r="L12" s="1246"/>
      <c r="M12" s="1246"/>
      <c r="N12" s="1246"/>
      <c r="O12" s="1246"/>
      <c r="P12" s="1246"/>
      <c r="Q12" s="1246"/>
      <c r="R12" s="1246"/>
      <c r="S12" s="1246"/>
      <c r="T12" s="1246"/>
      <c r="U12" s="1246"/>
      <c r="V12" s="1246"/>
      <c r="W12" s="1246"/>
      <c r="X12" s="1246"/>
      <c r="Y12" s="1246"/>
      <c r="Z12" s="1246"/>
      <c r="AA12" s="1246"/>
      <c r="AB12" s="1246"/>
      <c r="AC12" s="1246"/>
      <c r="AD12" s="1246"/>
      <c r="AE12" s="1246"/>
      <c r="AF12" s="1246"/>
      <c r="AG12" s="1246"/>
      <c r="AH12" s="1246"/>
      <c r="AI12" s="1246"/>
      <c r="AJ12" s="1246"/>
      <c r="AK12" s="1246"/>
      <c r="AL12" s="1246"/>
      <c r="AS12" s="393"/>
      <c r="AT12" s="393"/>
      <c r="AU12" s="393"/>
      <c r="AV12" s="393"/>
      <c r="AW12" s="393"/>
      <c r="AX12" s="393"/>
      <c r="AY12" s="393"/>
    </row>
    <row r="13" spans="1:51" ht="17.25" customHeight="1">
      <c r="A13" s="394" t="s">
        <v>236</v>
      </c>
      <c r="B13" s="395"/>
      <c r="C13" s="395"/>
      <c r="D13" s="395"/>
      <c r="E13" s="395"/>
      <c r="F13" s="395"/>
      <c r="G13" s="395"/>
      <c r="H13" s="395"/>
      <c r="I13" s="395"/>
      <c r="J13" s="395"/>
      <c r="K13" s="395"/>
      <c r="L13" s="396"/>
      <c r="M13" s="396"/>
      <c r="N13" s="396"/>
      <c r="O13" s="396"/>
      <c r="P13" s="396"/>
      <c r="Q13" s="396"/>
      <c r="R13" s="396"/>
      <c r="S13" s="396"/>
      <c r="T13" s="396"/>
      <c r="U13" s="396"/>
      <c r="V13" s="396"/>
      <c r="W13" s="396"/>
      <c r="X13" s="396"/>
      <c r="Y13" s="396"/>
      <c r="Z13" s="396"/>
      <c r="AA13" s="396"/>
      <c r="AB13" s="396"/>
      <c r="AC13" s="396"/>
      <c r="AD13" s="396"/>
      <c r="AE13" s="396"/>
      <c r="AF13" s="397"/>
      <c r="AG13" s="397"/>
      <c r="AH13" s="397"/>
      <c r="AI13" s="397"/>
      <c r="AJ13" s="397"/>
      <c r="AK13" s="396"/>
      <c r="AL13" s="396"/>
      <c r="AM13" s="396"/>
      <c r="AN13" s="396"/>
      <c r="AO13" s="396"/>
      <c r="AP13" s="396"/>
      <c r="AQ13" s="396"/>
      <c r="AR13" s="396"/>
    </row>
    <row r="14" spans="1:51" ht="17.25" customHeight="1">
      <c r="A14" s="398" t="s">
        <v>202</v>
      </c>
      <c r="B14" s="399" t="s">
        <v>2770</v>
      </c>
      <c r="C14" s="399"/>
      <c r="D14" s="399"/>
      <c r="E14" s="399"/>
      <c r="F14" s="399"/>
      <c r="G14" s="399"/>
      <c r="H14" s="399"/>
      <c r="I14" s="399"/>
      <c r="J14" s="399"/>
      <c r="K14" s="399"/>
      <c r="L14" s="400"/>
      <c r="M14" s="400" t="s">
        <v>235</v>
      </c>
      <c r="AG14" s="401" t="s">
        <v>234</v>
      </c>
      <c r="AH14" s="402"/>
      <c r="AI14" s="402"/>
      <c r="AJ14" s="402"/>
      <c r="AK14" s="402"/>
    </row>
    <row r="15" spans="1:51" ht="18" customHeight="1">
      <c r="A15" s="403"/>
      <c r="B15" s="388" t="s">
        <v>233</v>
      </c>
      <c r="C15" s="388"/>
      <c r="D15" s="388"/>
      <c r="E15" s="388"/>
      <c r="F15" s="388"/>
      <c r="G15" s="388"/>
      <c r="H15" s="388"/>
      <c r="I15" s="388"/>
      <c r="J15" s="388"/>
      <c r="K15" s="388"/>
      <c r="L15" s="404"/>
      <c r="M15" s="1397"/>
      <c r="N15" s="1398"/>
      <c r="O15" s="1398"/>
      <c r="P15" s="1398"/>
      <c r="Q15" s="1398"/>
      <c r="R15" s="1398"/>
      <c r="S15" s="1398"/>
      <c r="T15" s="1398"/>
      <c r="U15" s="1398"/>
      <c r="V15" s="1398"/>
      <c r="W15" s="1398"/>
      <c r="X15" s="1398"/>
      <c r="Y15" s="1398"/>
      <c r="Z15" s="1398"/>
      <c r="AA15" s="1398"/>
      <c r="AB15" s="1398"/>
      <c r="AC15" s="1399"/>
      <c r="AD15" s="388" t="s">
        <v>232</v>
      </c>
      <c r="AF15" s="405"/>
      <c r="AG15" s="405"/>
      <c r="AH15" s="405"/>
      <c r="AI15" s="405"/>
      <c r="AJ15" s="405"/>
    </row>
    <row r="16" spans="1:51" ht="18" customHeight="1">
      <c r="B16" s="388" t="s">
        <v>231</v>
      </c>
      <c r="C16" s="388"/>
      <c r="D16" s="388"/>
      <c r="E16" s="388"/>
      <c r="F16" s="388"/>
      <c r="G16" s="388"/>
      <c r="H16" s="388"/>
      <c r="I16" s="388"/>
      <c r="J16" s="388"/>
      <c r="K16" s="388"/>
      <c r="M16" s="1397"/>
      <c r="N16" s="1398"/>
      <c r="O16" s="1398"/>
      <c r="P16" s="1398"/>
      <c r="Q16" s="1398"/>
      <c r="R16" s="1398"/>
      <c r="S16" s="1398"/>
      <c r="T16" s="1398"/>
      <c r="U16" s="1398"/>
      <c r="V16" s="1398"/>
      <c r="W16" s="1398"/>
      <c r="X16" s="1398"/>
      <c r="Y16" s="1398"/>
      <c r="Z16" s="1398"/>
      <c r="AA16" s="1398"/>
      <c r="AB16" s="1398"/>
      <c r="AC16" s="1399"/>
      <c r="AP16" s="10"/>
      <c r="AQ16" s="10"/>
      <c r="AR16" s="10"/>
    </row>
    <row r="17" spans="1:53" ht="7.5" customHeight="1">
      <c r="B17" s="388"/>
      <c r="C17" s="388"/>
      <c r="D17" s="388"/>
      <c r="E17" s="388"/>
      <c r="F17" s="388"/>
      <c r="G17" s="388"/>
      <c r="H17" s="388"/>
      <c r="I17" s="388"/>
      <c r="J17" s="388"/>
      <c r="K17" s="388"/>
      <c r="M17" s="406"/>
      <c r="N17" s="406"/>
      <c r="O17" s="406"/>
      <c r="P17" s="406"/>
      <c r="Q17" s="406"/>
      <c r="R17" s="406"/>
      <c r="S17" s="406"/>
      <c r="T17" s="406"/>
      <c r="U17" s="406"/>
      <c r="V17" s="406"/>
      <c r="W17" s="406"/>
      <c r="X17" s="406"/>
      <c r="Y17" s="406"/>
      <c r="Z17" s="406"/>
      <c r="AA17" s="406"/>
      <c r="AB17" s="406"/>
      <c r="AC17" s="406"/>
      <c r="AP17" s="10"/>
      <c r="AQ17" s="10"/>
      <c r="AR17" s="10"/>
    </row>
    <row r="18" spans="1:53" ht="18" customHeight="1">
      <c r="B18" s="388" t="s">
        <v>2802</v>
      </c>
      <c r="C18" s="388"/>
      <c r="D18" s="388"/>
      <c r="E18" s="388"/>
      <c r="F18" s="388"/>
      <c r="G18" s="388"/>
      <c r="H18" s="388"/>
      <c r="I18" s="388"/>
      <c r="J18" s="388"/>
      <c r="K18" s="388"/>
      <c r="L18" s="10"/>
      <c r="M18" s="1298"/>
      <c r="N18" s="1299"/>
      <c r="O18" s="1299"/>
      <c r="P18" s="1299"/>
      <c r="Q18" s="1299"/>
      <c r="R18" s="1299"/>
      <c r="S18" s="1299"/>
      <c r="T18" s="1300"/>
      <c r="U18" s="10"/>
      <c r="V18" s="1408" t="str">
        <f>IF(他の建築主入力!$F$4="","",他の建築主入力!$F$4)</f>
        <v/>
      </c>
      <c r="W18" s="1408"/>
      <c r="X18" s="1408"/>
      <c r="Y18" s="1408"/>
      <c r="Z18" s="1408"/>
      <c r="AA18" s="1408"/>
      <c r="AB18" s="1408"/>
      <c r="AC18" s="1408"/>
      <c r="AD18" s="10"/>
      <c r="AE18" s="1408" t="str">
        <f>IF(他の建築主入力!$F$12="","",他の建築主入力!$F$12)</f>
        <v/>
      </c>
      <c r="AF18" s="1408"/>
      <c r="AG18" s="1408"/>
      <c r="AH18" s="1408"/>
      <c r="AI18" s="1408"/>
      <c r="AJ18" s="1408"/>
      <c r="AK18" s="1408"/>
      <c r="AL18" s="1408"/>
      <c r="AN18" s="1408" t="str">
        <f>IF(他の建築主入力!$F$20="","",他の建築主入力!$F$20)</f>
        <v/>
      </c>
      <c r="AO18" s="1408"/>
      <c r="AP18" s="1408"/>
      <c r="AQ18" s="1408"/>
      <c r="AR18" s="1408"/>
      <c r="AS18" s="1408"/>
      <c r="AT18" s="1408"/>
      <c r="AU18" s="1408"/>
    </row>
    <row r="19" spans="1:53" ht="18" customHeight="1">
      <c r="B19" s="388" t="s">
        <v>2803</v>
      </c>
      <c r="C19" s="388"/>
      <c r="D19" s="388"/>
      <c r="E19" s="388"/>
      <c r="F19" s="388"/>
      <c r="G19" s="388"/>
      <c r="H19" s="388"/>
      <c r="I19" s="388"/>
      <c r="J19" s="388"/>
      <c r="K19" s="388"/>
      <c r="L19" s="10"/>
      <c r="M19" s="1298"/>
      <c r="N19" s="1299"/>
      <c r="O19" s="1299"/>
      <c r="P19" s="1299"/>
      <c r="Q19" s="1299"/>
      <c r="R19" s="1299"/>
      <c r="S19" s="1299"/>
      <c r="T19" s="1300"/>
      <c r="U19" s="10"/>
      <c r="V19" s="1408" t="str">
        <f>IF(他の建築主入力!$F$5="","",他の建築主入力!$F$5)</f>
        <v/>
      </c>
      <c r="W19" s="1408"/>
      <c r="X19" s="1408"/>
      <c r="Y19" s="1408"/>
      <c r="Z19" s="1408"/>
      <c r="AA19" s="1408"/>
      <c r="AB19" s="1408"/>
      <c r="AC19" s="1408"/>
      <c r="AD19" s="10"/>
      <c r="AE19" s="1408" t="str">
        <f>IF(他の建築主入力!$F$13="","",他の建築主入力!$F$13)</f>
        <v/>
      </c>
      <c r="AF19" s="1408"/>
      <c r="AG19" s="1408"/>
      <c r="AH19" s="1408"/>
      <c r="AI19" s="1408"/>
      <c r="AJ19" s="1408"/>
      <c r="AK19" s="1408"/>
      <c r="AL19" s="1408"/>
      <c r="AN19" s="1408" t="str">
        <f>IF(他の建築主入力!$F$21="","",他の建築主入力!$F$21)</f>
        <v/>
      </c>
      <c r="AO19" s="1408"/>
      <c r="AP19" s="1408"/>
      <c r="AQ19" s="1408"/>
      <c r="AR19" s="1408"/>
      <c r="AS19" s="1408"/>
      <c r="AT19" s="1408"/>
      <c r="AU19" s="1408"/>
    </row>
    <row r="20" spans="1:53" ht="18" customHeight="1">
      <c r="B20" s="388" t="s">
        <v>2804</v>
      </c>
      <c r="C20" s="388"/>
      <c r="D20" s="388"/>
      <c r="E20" s="388"/>
      <c r="F20" s="388"/>
      <c r="G20" s="388"/>
      <c r="H20" s="388"/>
      <c r="I20" s="388"/>
      <c r="J20" s="388"/>
      <c r="K20" s="388"/>
      <c r="L20" s="10"/>
      <c r="M20" s="1338"/>
      <c r="N20" s="1339"/>
      <c r="O20" s="1339"/>
      <c r="P20" s="1339"/>
      <c r="Q20" s="1339"/>
      <c r="R20" s="1339"/>
      <c r="S20" s="1339"/>
      <c r="T20" s="1340"/>
      <c r="U20" s="10"/>
      <c r="V20" s="10"/>
      <c r="W20" s="10"/>
      <c r="X20" s="10"/>
      <c r="Y20" s="10"/>
      <c r="Z20" s="10"/>
      <c r="AA20" s="10"/>
      <c r="AB20" s="10"/>
      <c r="AC20" s="10"/>
      <c r="AD20" s="10"/>
      <c r="AE20" s="10"/>
      <c r="AF20" s="10"/>
      <c r="AG20" s="10"/>
      <c r="AH20" s="10"/>
      <c r="AI20" s="10"/>
      <c r="AJ20" s="10"/>
      <c r="AK20" s="10"/>
      <c r="AL20" s="10"/>
      <c r="AN20" s="10"/>
      <c r="AO20" s="10"/>
      <c r="AP20" s="10"/>
      <c r="AQ20" s="10"/>
      <c r="AR20" s="10"/>
    </row>
    <row r="21" spans="1:53" ht="18" customHeight="1">
      <c r="B21" s="388" t="s">
        <v>2805</v>
      </c>
      <c r="C21" s="388"/>
      <c r="D21" s="388"/>
      <c r="E21" s="388"/>
      <c r="F21" s="388"/>
      <c r="G21" s="388"/>
      <c r="H21" s="388"/>
      <c r="I21" s="388"/>
      <c r="J21" s="388"/>
      <c r="K21" s="388"/>
      <c r="L21" s="10"/>
      <c r="M21" s="1351"/>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c r="AL21" s="1300"/>
      <c r="AP21" s="10"/>
    </row>
    <row r="22" spans="1:53" ht="18" customHeight="1">
      <c r="B22" s="388" t="s">
        <v>2806</v>
      </c>
      <c r="C22" s="388"/>
      <c r="D22" s="388"/>
      <c r="E22" s="388"/>
      <c r="F22" s="388"/>
      <c r="G22" s="388"/>
      <c r="H22" s="388"/>
      <c r="I22" s="388"/>
      <c r="J22" s="388"/>
      <c r="K22" s="388"/>
      <c r="L22" s="10"/>
      <c r="M22" s="1338"/>
      <c r="N22" s="1339"/>
      <c r="O22" s="1339"/>
      <c r="P22" s="1339"/>
      <c r="Q22" s="1339"/>
      <c r="R22" s="1339"/>
      <c r="S22" s="1339"/>
      <c r="T22" s="1340"/>
      <c r="U22" s="10"/>
      <c r="V22" s="10"/>
      <c r="W22" s="10"/>
      <c r="X22" s="10"/>
      <c r="Y22" s="10"/>
      <c r="Z22" s="10"/>
      <c r="AA22" s="10"/>
      <c r="AB22" s="10"/>
      <c r="AC22" s="10"/>
      <c r="AD22" s="10"/>
      <c r="AE22" s="10"/>
      <c r="AF22" s="10"/>
      <c r="AG22" s="10"/>
      <c r="AH22" s="10"/>
      <c r="AI22" s="10"/>
      <c r="AJ22" s="10"/>
      <c r="AK22" s="10"/>
      <c r="AL22" s="10"/>
    </row>
    <row r="23" spans="1:53" ht="11.25" customHeight="1">
      <c r="B23" s="388"/>
      <c r="C23" s="388"/>
      <c r="D23" s="388"/>
      <c r="E23" s="388"/>
      <c r="F23" s="388"/>
      <c r="G23" s="388"/>
      <c r="H23" s="388"/>
      <c r="I23" s="388"/>
      <c r="J23" s="388"/>
      <c r="K23" s="388"/>
      <c r="L23" s="10"/>
      <c r="M23" s="407"/>
      <c r="N23" s="407"/>
      <c r="O23" s="407"/>
      <c r="P23" s="407"/>
      <c r="Q23" s="407"/>
      <c r="R23" s="407"/>
      <c r="S23" s="407"/>
      <c r="T23" s="407"/>
      <c r="U23" s="10"/>
      <c r="V23" s="10"/>
      <c r="W23" s="10"/>
      <c r="X23" s="10"/>
      <c r="Y23" s="10"/>
      <c r="Z23" s="10"/>
      <c r="AA23" s="10"/>
      <c r="AB23" s="10"/>
      <c r="AC23" s="10"/>
      <c r="AD23" s="10"/>
      <c r="AE23" s="10"/>
      <c r="AF23" s="10"/>
      <c r="AG23" s="10"/>
      <c r="AH23" s="10"/>
      <c r="AI23" s="10"/>
      <c r="AJ23" s="10"/>
      <c r="AK23" s="10"/>
      <c r="AL23" s="10"/>
      <c r="AS23" s="393"/>
      <c r="AT23" s="393"/>
      <c r="AU23" s="393"/>
      <c r="AV23" s="393"/>
      <c r="AW23" s="393"/>
      <c r="AX23" s="393"/>
      <c r="AY23" s="393"/>
    </row>
    <row r="24" spans="1:53" s="10" customFormat="1" ht="17.25" customHeight="1">
      <c r="A24" s="408" t="s">
        <v>202</v>
      </c>
      <c r="B24" s="409" t="s">
        <v>2774</v>
      </c>
      <c r="C24" s="409"/>
      <c r="D24" s="409"/>
      <c r="E24" s="409"/>
      <c r="F24" s="409"/>
      <c r="G24" s="409"/>
      <c r="H24" s="409"/>
      <c r="I24" s="409"/>
      <c r="J24" s="409"/>
      <c r="K24" s="409"/>
      <c r="L24" s="410"/>
      <c r="M24" s="411"/>
      <c r="N24" s="411"/>
      <c r="O24" s="411"/>
      <c r="P24" s="411"/>
      <c r="Q24" s="411"/>
      <c r="R24" s="411"/>
      <c r="S24" s="411"/>
      <c r="T24" s="411"/>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row>
    <row r="25" spans="1:53" ht="7.5" customHeight="1">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row>
    <row r="26" spans="1:53" ht="18" customHeight="1">
      <c r="B26" s="388" t="s">
        <v>2807</v>
      </c>
      <c r="C26" s="388"/>
      <c r="D26" s="388"/>
      <c r="E26" s="388"/>
      <c r="F26" s="388"/>
      <c r="G26" s="388"/>
      <c r="H26" s="388"/>
      <c r="I26" s="388"/>
      <c r="J26" s="388"/>
      <c r="K26" s="388"/>
      <c r="L26" s="10"/>
      <c r="M26" s="403" t="s">
        <v>189</v>
      </c>
      <c r="N26" s="1361" t="str">
        <f>IF($M$27="","",VLOOKUP($M$27,担当者登録!$B$2:$J$51,2,FALSE))</f>
        <v/>
      </c>
      <c r="O26" s="1409"/>
      <c r="P26" s="1409"/>
      <c r="Q26" s="388" t="s">
        <v>212</v>
      </c>
      <c r="R26" s="10"/>
      <c r="S26" s="10"/>
      <c r="T26" s="10"/>
      <c r="U26" s="403" t="s">
        <v>189</v>
      </c>
      <c r="V26" s="1389" t="str">
        <f>IF($M$27="","",VLOOKUP($M$27,担当者登録!$B$2:$J$51,3,FALSE))</f>
        <v/>
      </c>
      <c r="W26" s="1389"/>
      <c r="X26" s="1389"/>
      <c r="Y26" s="1389"/>
      <c r="Z26" s="1389"/>
      <c r="AA26" s="1389"/>
      <c r="AB26" s="388" t="s">
        <v>211</v>
      </c>
      <c r="AC26" s="10"/>
      <c r="AD26" s="10"/>
      <c r="AE26" s="1386" t="str">
        <f>IF($M$27="","",VLOOKUP($M$27,担当者登録!$B$2:$J$51,4,FALSE))</f>
        <v/>
      </c>
      <c r="AF26" s="1387"/>
      <c r="AG26" s="1387"/>
      <c r="AH26" s="1387"/>
      <c r="AI26" s="1387"/>
      <c r="AJ26" s="1388"/>
      <c r="AK26" s="388" t="s">
        <v>113</v>
      </c>
      <c r="AL26" s="10"/>
      <c r="AN26" s="751" t="s">
        <v>2501</v>
      </c>
      <c r="AO26" s="752"/>
      <c r="AP26" s="752"/>
      <c r="AQ26" s="752"/>
      <c r="AR26" s="752"/>
      <c r="AS26" s="752"/>
      <c r="AT26" s="752"/>
      <c r="AU26" s="752"/>
      <c r="AV26" s="749"/>
    </row>
    <row r="27" spans="1:53" ht="18" customHeight="1">
      <c r="B27" s="388" t="s">
        <v>2803</v>
      </c>
      <c r="C27" s="388"/>
      <c r="D27" s="388"/>
      <c r="E27" s="388"/>
      <c r="F27" s="388"/>
      <c r="G27" s="388"/>
      <c r="H27" s="388"/>
      <c r="I27" s="388"/>
      <c r="J27" s="388"/>
      <c r="K27" s="388"/>
      <c r="L27" s="10"/>
      <c r="M27" s="1298"/>
      <c r="N27" s="1299"/>
      <c r="O27" s="1299"/>
      <c r="P27" s="1299"/>
      <c r="Q27" s="1299"/>
      <c r="R27" s="1299"/>
      <c r="S27" s="1299"/>
      <c r="T27" s="1300"/>
      <c r="U27" s="10"/>
      <c r="V27" s="10"/>
      <c r="AJ27" s="10"/>
      <c r="AK27" s="10"/>
      <c r="AO27" s="401"/>
      <c r="AP27" s="401"/>
      <c r="AQ27" s="401"/>
      <c r="AR27" s="401"/>
      <c r="AS27" s="10"/>
      <c r="AT27" s="10"/>
    </row>
    <row r="28" spans="1:53" ht="18" customHeight="1">
      <c r="B28" s="388" t="s">
        <v>2808</v>
      </c>
      <c r="C28" s="388"/>
      <c r="D28" s="388"/>
      <c r="E28" s="388"/>
      <c r="F28" s="388"/>
      <c r="G28" s="388"/>
      <c r="H28" s="388"/>
      <c r="I28" s="388"/>
      <c r="J28" s="388"/>
      <c r="K28" s="388"/>
      <c r="L28" s="10"/>
      <c r="M28" s="403" t="s">
        <v>189</v>
      </c>
      <c r="N28" s="1361" t="str">
        <f>IF($M$27="","",VLOOKUP($M$27,担当者登録!$B$2:$J$51,7,FALSE))</f>
        <v/>
      </c>
      <c r="O28" s="1361"/>
      <c r="P28" s="1361"/>
      <c r="Q28" s="388" t="s">
        <v>209</v>
      </c>
      <c r="R28" s="10"/>
      <c r="S28" s="10"/>
      <c r="T28" s="10"/>
      <c r="U28" s="10"/>
      <c r="V28" s="403" t="s">
        <v>189</v>
      </c>
      <c r="W28" s="1361" t="str">
        <f>IF($M$27="","",VLOOKUP($M$27,担当者登録!$B$2:$J$51,8,FALSE))</f>
        <v/>
      </c>
      <c r="X28" s="1361"/>
      <c r="Y28" s="1361"/>
      <c r="Z28" s="1361"/>
      <c r="AA28" s="388" t="s">
        <v>208</v>
      </c>
      <c r="AB28" s="10"/>
      <c r="AC28" s="10"/>
      <c r="AD28" s="10"/>
      <c r="AE28" s="1386" t="str">
        <f>IF($M$27="","",VLOOKUP($M$27,担当者登録!$B$2:$J$51,9,FALSE))</f>
        <v/>
      </c>
      <c r="AF28" s="1387"/>
      <c r="AG28" s="1387"/>
      <c r="AH28" s="1387"/>
      <c r="AI28" s="1387"/>
      <c r="AJ28" s="1388"/>
      <c r="AK28" s="388" t="s">
        <v>113</v>
      </c>
      <c r="AL28" s="10"/>
      <c r="AO28" s="388"/>
      <c r="AP28" s="10"/>
      <c r="AQ28" s="10"/>
      <c r="AR28" s="10"/>
      <c r="AT28" s="10"/>
    </row>
    <row r="29" spans="1:53" ht="18" customHeight="1">
      <c r="B29" s="388"/>
      <c r="C29" s="388"/>
      <c r="D29" s="388"/>
      <c r="E29" s="388"/>
      <c r="F29" s="388"/>
      <c r="G29" s="388"/>
      <c r="H29" s="388"/>
      <c r="I29" s="388"/>
      <c r="J29" s="388"/>
      <c r="K29" s="388"/>
      <c r="L29" s="10"/>
      <c r="M29" s="1357" t="str">
        <f>IF($M$27="","",VLOOKUP($M$27,担当者登録!$B$2:$J$51,6,FALSE))</f>
        <v/>
      </c>
      <c r="N29" s="1358"/>
      <c r="O29" s="1358"/>
      <c r="P29" s="1358"/>
      <c r="Q29" s="1358"/>
      <c r="R29" s="1358"/>
      <c r="S29" s="1358"/>
      <c r="T29" s="1358"/>
      <c r="U29" s="1358"/>
      <c r="V29" s="1358"/>
      <c r="W29" s="1358"/>
      <c r="X29" s="1358"/>
      <c r="Y29" s="1358"/>
      <c r="Z29" s="1358"/>
      <c r="AA29" s="1358"/>
      <c r="AB29" s="1358"/>
      <c r="AC29" s="1358"/>
      <c r="AD29" s="1358"/>
      <c r="AE29" s="1358"/>
      <c r="AF29" s="1358"/>
      <c r="AG29" s="1358"/>
      <c r="AH29" s="1358"/>
      <c r="AI29" s="1358"/>
      <c r="AJ29" s="1358"/>
      <c r="AK29" s="1358"/>
      <c r="AL29" s="1359"/>
      <c r="AO29" s="388"/>
      <c r="AP29" s="10"/>
      <c r="AQ29" s="10"/>
      <c r="AR29" s="10"/>
      <c r="AS29" s="10"/>
      <c r="AT29" s="10"/>
      <c r="AU29" s="10"/>
      <c r="AV29" s="10"/>
      <c r="AW29" s="10"/>
      <c r="AX29" s="10"/>
      <c r="AY29" s="10"/>
      <c r="AZ29" s="10"/>
      <c r="BA29" s="10"/>
    </row>
    <row r="30" spans="1:53" ht="18" customHeight="1">
      <c r="B30" s="388" t="s">
        <v>2809</v>
      </c>
      <c r="C30" s="388"/>
      <c r="D30" s="388"/>
      <c r="E30" s="388"/>
      <c r="F30" s="388"/>
      <c r="G30" s="388"/>
      <c r="H30" s="388"/>
      <c r="I30" s="388"/>
      <c r="J30" s="388"/>
      <c r="K30" s="388"/>
      <c r="L30" s="10"/>
      <c r="M30" s="1357" t="str">
        <f>IF($M$27="","",VLOOKUP($M$27,担当者登録!$B$2:$M$51,10,FALSE))</f>
        <v/>
      </c>
      <c r="N30" s="1358"/>
      <c r="O30" s="1358"/>
      <c r="P30" s="1358"/>
      <c r="Q30" s="1358"/>
      <c r="R30" s="1358"/>
      <c r="S30" s="1358"/>
      <c r="T30" s="1359"/>
      <c r="U30" s="10"/>
      <c r="V30" s="10"/>
      <c r="W30" s="10"/>
      <c r="X30" s="10"/>
      <c r="Y30" s="10"/>
      <c r="Z30" s="10"/>
      <c r="AA30" s="10"/>
      <c r="AB30" s="10"/>
      <c r="AC30" s="10"/>
      <c r="AD30" s="10"/>
      <c r="AE30" s="10"/>
      <c r="AF30" s="10"/>
      <c r="AG30" s="10"/>
      <c r="AH30" s="10"/>
      <c r="AI30" s="10"/>
      <c r="AJ30" s="10"/>
      <c r="AK30" s="10"/>
      <c r="AL30" s="10"/>
      <c r="AN30" s="10"/>
      <c r="AO30" s="10"/>
      <c r="AP30" s="10"/>
      <c r="AQ30" s="10"/>
      <c r="AR30" s="10"/>
      <c r="AS30" s="1241"/>
      <c r="AT30" s="1241"/>
      <c r="AU30" s="1241"/>
      <c r="AV30" s="1241"/>
      <c r="AW30" s="1241"/>
      <c r="AX30" s="1241"/>
      <c r="AY30" s="1241"/>
      <c r="AZ30" s="1241"/>
    </row>
    <row r="31" spans="1:53" ht="18" customHeight="1">
      <c r="B31" s="388" t="s">
        <v>2810</v>
      </c>
      <c r="C31" s="388"/>
      <c r="D31" s="388"/>
      <c r="E31" s="388"/>
      <c r="F31" s="388"/>
      <c r="G31" s="388"/>
      <c r="H31" s="388"/>
      <c r="I31" s="388"/>
      <c r="J31" s="388"/>
      <c r="K31" s="388"/>
      <c r="L31" s="10"/>
      <c r="M31" s="1360" t="str">
        <f>IF($M$27="","",VLOOKUP($M$27,担当者登録!$B$2:$M$51,11,FALSE))</f>
        <v/>
      </c>
      <c r="N31" s="1358"/>
      <c r="O31" s="1358"/>
      <c r="P31" s="1358"/>
      <c r="Q31" s="1358"/>
      <c r="R31" s="1358"/>
      <c r="S31" s="1358"/>
      <c r="T31" s="1358"/>
      <c r="U31" s="1358"/>
      <c r="V31" s="1358"/>
      <c r="W31" s="1358"/>
      <c r="X31" s="1358"/>
      <c r="Y31" s="1358"/>
      <c r="Z31" s="1358"/>
      <c r="AA31" s="1358"/>
      <c r="AB31" s="1358"/>
      <c r="AC31" s="1358"/>
      <c r="AD31" s="1358"/>
      <c r="AE31" s="1358"/>
      <c r="AF31" s="1358"/>
      <c r="AG31" s="1358"/>
      <c r="AH31" s="1358"/>
      <c r="AI31" s="1358"/>
      <c r="AJ31" s="1358"/>
      <c r="AK31" s="1358"/>
      <c r="AL31" s="1359"/>
    </row>
    <row r="32" spans="1:53" ht="18" customHeight="1">
      <c r="B32" s="388" t="s">
        <v>2811</v>
      </c>
      <c r="C32" s="388"/>
      <c r="D32" s="388"/>
      <c r="E32" s="388"/>
      <c r="F32" s="388"/>
      <c r="G32" s="388"/>
      <c r="H32" s="388"/>
      <c r="I32" s="388"/>
      <c r="J32" s="388"/>
      <c r="K32" s="388"/>
      <c r="L32" s="10"/>
      <c r="M32" s="1357" t="str">
        <f>IF($M$27="","",VLOOKUP($M$27,担当者登録!$B$2:$M$51,12,FALSE))</f>
        <v/>
      </c>
      <c r="N32" s="1358"/>
      <c r="O32" s="1358"/>
      <c r="P32" s="1358"/>
      <c r="Q32" s="1358"/>
      <c r="R32" s="1358"/>
      <c r="S32" s="1358"/>
      <c r="T32" s="1359"/>
      <c r="U32" s="10"/>
      <c r="AI32" s="10"/>
      <c r="AJ32" s="10"/>
      <c r="AK32" s="10"/>
      <c r="AL32" s="10"/>
      <c r="AN32" s="10"/>
      <c r="AO32" s="10"/>
      <c r="AP32" s="10"/>
      <c r="AQ32" s="10"/>
      <c r="AR32" s="10"/>
      <c r="AS32" s="1385"/>
      <c r="AT32" s="1385"/>
      <c r="AU32" s="1385"/>
      <c r="AV32" s="1385"/>
      <c r="AW32" s="1385"/>
      <c r="AX32" s="1385"/>
      <c r="AY32" s="1385"/>
      <c r="AZ32" s="1385"/>
    </row>
    <row r="33" spans="1:65" ht="11.25" customHeight="1">
      <c r="B33" s="388"/>
      <c r="C33" s="388"/>
      <c r="D33" s="388"/>
      <c r="E33" s="388"/>
      <c r="F33" s="388"/>
      <c r="G33" s="388"/>
      <c r="H33" s="388"/>
      <c r="I33" s="388"/>
      <c r="J33" s="388"/>
      <c r="K33" s="388"/>
      <c r="L33" s="10"/>
      <c r="M33" s="407"/>
      <c r="N33" s="407"/>
      <c r="O33" s="407"/>
      <c r="P33" s="407"/>
      <c r="Q33" s="407"/>
      <c r="R33" s="407"/>
      <c r="S33" s="407"/>
      <c r="T33" s="407"/>
      <c r="U33" s="10"/>
      <c r="V33" s="10"/>
      <c r="W33" s="10"/>
      <c r="X33" s="10"/>
      <c r="Y33" s="10"/>
      <c r="Z33" s="10"/>
      <c r="AA33" s="10"/>
      <c r="AB33" s="10"/>
      <c r="AC33" s="10"/>
      <c r="AD33" s="10"/>
      <c r="AE33" s="10"/>
      <c r="AF33" s="10"/>
      <c r="AG33" s="10"/>
      <c r="AH33" s="10"/>
      <c r="AI33" s="10"/>
      <c r="AJ33" s="10"/>
      <c r="AK33" s="10"/>
      <c r="AL33" s="10"/>
      <c r="AS33" s="393"/>
      <c r="AT33" s="393"/>
      <c r="AU33" s="393"/>
      <c r="AV33" s="393"/>
      <c r="AW33" s="393"/>
      <c r="AX33" s="393"/>
      <c r="AY33" s="393"/>
    </row>
    <row r="34" spans="1:65" s="10" customFormat="1" ht="18" customHeight="1">
      <c r="A34" s="408" t="s">
        <v>202</v>
      </c>
      <c r="B34" s="409" t="s">
        <v>2778</v>
      </c>
      <c r="C34" s="409"/>
      <c r="D34" s="409"/>
      <c r="E34" s="409"/>
      <c r="F34" s="409"/>
      <c r="G34" s="409"/>
      <c r="H34" s="409"/>
      <c r="I34" s="409"/>
      <c r="J34" s="409"/>
      <c r="K34" s="409"/>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0"/>
      <c r="AK34" s="410"/>
      <c r="AL34" s="410"/>
      <c r="AM34" s="410"/>
      <c r="AN34" s="410"/>
      <c r="AO34" s="410"/>
      <c r="AP34" s="410"/>
      <c r="AQ34" s="410"/>
      <c r="AR34" s="410"/>
    </row>
    <row r="35" spans="1:65" s="10" customFormat="1" ht="18" customHeight="1">
      <c r="A35" s="398"/>
      <c r="B35" s="399" t="s">
        <v>228</v>
      </c>
      <c r="C35" s="399"/>
      <c r="D35" s="399"/>
      <c r="E35" s="399"/>
      <c r="F35" s="399"/>
      <c r="G35" s="399"/>
      <c r="H35" s="399"/>
      <c r="I35" s="399"/>
      <c r="J35" s="399"/>
      <c r="K35" s="399"/>
    </row>
    <row r="36" spans="1:65" ht="18" customHeight="1">
      <c r="B36" s="388" t="s">
        <v>2807</v>
      </c>
      <c r="C36" s="388"/>
      <c r="D36" s="388"/>
      <c r="E36" s="388"/>
      <c r="F36" s="388"/>
      <c r="G36" s="388"/>
      <c r="H36" s="388"/>
      <c r="I36" s="388"/>
      <c r="J36" s="388"/>
      <c r="K36" s="388"/>
      <c r="L36" s="10"/>
      <c r="M36" s="403" t="s">
        <v>189</v>
      </c>
      <c r="N36" s="1361" t="str">
        <f>IF($M$37="","",VLOOKUP($M$37,担当者登録!$B$2:$J$51,2,FALSE))</f>
        <v/>
      </c>
      <c r="O36" s="1361"/>
      <c r="P36" s="1361"/>
      <c r="Q36" s="388" t="s">
        <v>212</v>
      </c>
      <c r="R36" s="10"/>
      <c r="S36" s="10"/>
      <c r="T36" s="10"/>
      <c r="U36" s="403" t="s">
        <v>189</v>
      </c>
      <c r="V36" s="1389" t="str">
        <f>IF($M$37="","",VLOOKUP($M$37,担当者登録!$B$2:$J$51,3,FALSE))</f>
        <v/>
      </c>
      <c r="W36" s="1389"/>
      <c r="X36" s="1389"/>
      <c r="Y36" s="1389"/>
      <c r="Z36" s="1389"/>
      <c r="AA36" s="1389"/>
      <c r="AB36" s="388" t="s">
        <v>211</v>
      </c>
      <c r="AC36" s="10"/>
      <c r="AD36" s="10"/>
      <c r="AE36" s="1386" t="str">
        <f>IF($M$37="","",VLOOKUP($M$37,担当者登録!$B$2:$J$51,4,FALSE))</f>
        <v/>
      </c>
      <c r="AF36" s="1387"/>
      <c r="AG36" s="1387"/>
      <c r="AH36" s="1387"/>
      <c r="AI36" s="1387"/>
      <c r="AJ36" s="1388"/>
      <c r="AK36" s="388" t="s">
        <v>113</v>
      </c>
      <c r="AL36" s="10"/>
      <c r="AN36" s="751" t="s">
        <v>2501</v>
      </c>
      <c r="AO36" s="752"/>
      <c r="AP36" s="752"/>
      <c r="AQ36" s="752"/>
      <c r="AR36" s="752"/>
      <c r="AS36" s="752"/>
      <c r="AT36" s="752"/>
      <c r="AU36" s="752"/>
      <c r="AV36" s="749"/>
    </row>
    <row r="37" spans="1:65" ht="18" customHeight="1">
      <c r="B37" s="388" t="s">
        <v>2803</v>
      </c>
      <c r="C37" s="388"/>
      <c r="D37" s="388"/>
      <c r="E37" s="388"/>
      <c r="F37" s="388"/>
      <c r="G37" s="388"/>
      <c r="H37" s="388"/>
      <c r="I37" s="388"/>
      <c r="J37" s="388"/>
      <c r="K37" s="388"/>
      <c r="L37" s="10"/>
      <c r="M37" s="1298"/>
      <c r="N37" s="1299"/>
      <c r="O37" s="1299"/>
      <c r="P37" s="1299"/>
      <c r="Q37" s="1299"/>
      <c r="R37" s="1299"/>
      <c r="S37" s="1299"/>
      <c r="T37" s="1300"/>
      <c r="U37" s="10"/>
      <c r="V37" s="10"/>
      <c r="AJ37" s="10"/>
      <c r="AK37" s="10"/>
      <c r="AO37" s="401"/>
      <c r="AP37" s="401"/>
      <c r="AQ37" s="401"/>
      <c r="AR37" s="401"/>
      <c r="AS37" s="10"/>
      <c r="AT37" s="1241"/>
      <c r="AU37" s="1246"/>
      <c r="AV37" s="1246"/>
      <c r="AW37" s="1246"/>
      <c r="AX37" s="1246"/>
      <c r="AY37" s="1246"/>
      <c r="AZ37" s="1246"/>
      <c r="BA37" s="1246"/>
      <c r="BB37" s="1246"/>
      <c r="BC37" s="1246"/>
      <c r="BD37" s="1246"/>
      <c r="BE37" s="1246"/>
      <c r="BF37" s="1246"/>
      <c r="BG37" s="1246"/>
      <c r="BH37" s="1246"/>
      <c r="BI37" s="1246"/>
      <c r="BJ37" s="1246"/>
      <c r="BK37" s="1246"/>
      <c r="BL37" s="1246"/>
      <c r="BM37" s="1246"/>
    </row>
    <row r="38" spans="1:65" ht="18" customHeight="1">
      <c r="B38" s="388" t="s">
        <v>2808</v>
      </c>
      <c r="C38" s="388"/>
      <c r="D38" s="388"/>
      <c r="E38" s="388"/>
      <c r="F38" s="388"/>
      <c r="G38" s="388"/>
      <c r="H38" s="388"/>
      <c r="I38" s="388"/>
      <c r="J38" s="388"/>
      <c r="K38" s="388"/>
      <c r="L38" s="10"/>
      <c r="M38" s="403" t="s">
        <v>189</v>
      </c>
      <c r="N38" s="1361" t="str">
        <f>IF($M$37="","",VLOOKUP($M$37,担当者登録!$B$2:$J$51,7,FALSE))</f>
        <v/>
      </c>
      <c r="O38" s="1361"/>
      <c r="P38" s="1361"/>
      <c r="Q38" s="388" t="s">
        <v>209</v>
      </c>
      <c r="R38" s="10"/>
      <c r="S38" s="10"/>
      <c r="T38" s="10"/>
      <c r="U38" s="10"/>
      <c r="V38" s="403" t="s">
        <v>189</v>
      </c>
      <c r="W38" s="1361" t="str">
        <f>IF($M$37="","",VLOOKUP($M$37,担当者登録!$B$2:$J$51,8,FALSE))</f>
        <v/>
      </c>
      <c r="X38" s="1361"/>
      <c r="Y38" s="1361"/>
      <c r="Z38" s="1361"/>
      <c r="AA38" s="388" t="s">
        <v>208</v>
      </c>
      <c r="AB38" s="10"/>
      <c r="AC38" s="10"/>
      <c r="AD38" s="10"/>
      <c r="AE38" s="1386" t="str">
        <f>IF($M$37="","",VLOOKUP($M$37,担当者登録!$B$2:$J$51,9,FALSE))</f>
        <v/>
      </c>
      <c r="AF38" s="1387"/>
      <c r="AG38" s="1387"/>
      <c r="AH38" s="1387"/>
      <c r="AI38" s="1387"/>
      <c r="AJ38" s="1388"/>
      <c r="AK38" s="388" t="s">
        <v>113</v>
      </c>
      <c r="AL38" s="10"/>
      <c r="AO38" s="388"/>
      <c r="AP38" s="10"/>
      <c r="AQ38" s="10"/>
      <c r="AR38" s="10"/>
      <c r="AT38" s="1241"/>
      <c r="AU38" s="1246"/>
      <c r="AV38" s="1246"/>
      <c r="AW38" s="1246"/>
      <c r="AX38" s="1246"/>
      <c r="AY38" s="1246"/>
      <c r="AZ38" s="1246"/>
      <c r="BA38" s="1246"/>
      <c r="BB38" s="1246"/>
      <c r="BC38" s="1246"/>
      <c r="BD38" s="1246"/>
      <c r="BE38" s="1246"/>
      <c r="BF38" s="1246"/>
      <c r="BG38" s="1246"/>
      <c r="BH38" s="1246"/>
      <c r="BI38" s="1246"/>
      <c r="BJ38" s="1246"/>
      <c r="BK38" s="1246"/>
      <c r="BL38" s="1246"/>
      <c r="BM38" s="1246"/>
    </row>
    <row r="39" spans="1:65" ht="18" customHeight="1">
      <c r="B39" s="388"/>
      <c r="C39" s="388"/>
      <c r="D39" s="388"/>
      <c r="E39" s="388"/>
      <c r="F39" s="388"/>
      <c r="G39" s="388"/>
      <c r="H39" s="388"/>
      <c r="I39" s="388"/>
      <c r="J39" s="388"/>
      <c r="K39" s="388"/>
      <c r="L39" s="10"/>
      <c r="M39" s="1357" t="str">
        <f>IF($M$37="","",VLOOKUP($M$37,担当者登録!$B$2:$J$51,6,FALSE))</f>
        <v/>
      </c>
      <c r="N39" s="1358"/>
      <c r="O39" s="1358"/>
      <c r="P39" s="1358"/>
      <c r="Q39" s="1358"/>
      <c r="R39" s="1358"/>
      <c r="S39" s="1358"/>
      <c r="T39" s="1358"/>
      <c r="U39" s="1358"/>
      <c r="V39" s="1358"/>
      <c r="W39" s="1358"/>
      <c r="X39" s="1358"/>
      <c r="Y39" s="1358"/>
      <c r="Z39" s="1358"/>
      <c r="AA39" s="1358"/>
      <c r="AB39" s="1358"/>
      <c r="AC39" s="1358"/>
      <c r="AD39" s="1358"/>
      <c r="AE39" s="1358"/>
      <c r="AF39" s="1358"/>
      <c r="AG39" s="1358"/>
      <c r="AH39" s="1358"/>
      <c r="AI39" s="1358"/>
      <c r="AJ39" s="1358"/>
      <c r="AK39" s="1358"/>
      <c r="AL39" s="1359"/>
      <c r="AO39" s="388"/>
      <c r="AP39" s="10"/>
      <c r="AQ39" s="10"/>
      <c r="AR39" s="10"/>
      <c r="AS39" s="10"/>
      <c r="AT39" s="1241"/>
      <c r="AU39" s="1241"/>
      <c r="AV39" s="1241"/>
      <c r="AW39" s="1241"/>
      <c r="AX39" s="1241"/>
      <c r="AY39" s="1241"/>
      <c r="AZ39" s="1241"/>
      <c r="BA39" s="1241"/>
    </row>
    <row r="40" spans="1:65" ht="18" customHeight="1">
      <c r="B40" s="388" t="s">
        <v>2809</v>
      </c>
      <c r="C40" s="388"/>
      <c r="D40" s="388"/>
      <c r="E40" s="388"/>
      <c r="F40" s="388"/>
      <c r="G40" s="388"/>
      <c r="H40" s="388"/>
      <c r="I40" s="388"/>
      <c r="J40" s="388"/>
      <c r="K40" s="388"/>
      <c r="L40" s="10"/>
      <c r="M40" s="1357" t="str">
        <f>IF($M$37="","",VLOOKUP($M$37,担当者登録!$B$2:$M$51,10,FALSE))</f>
        <v/>
      </c>
      <c r="N40" s="1358"/>
      <c r="O40" s="1358"/>
      <c r="P40" s="1358"/>
      <c r="Q40" s="1358"/>
      <c r="R40" s="1358"/>
      <c r="S40" s="1358"/>
      <c r="T40" s="1359"/>
      <c r="U40" s="10"/>
      <c r="V40" s="10"/>
      <c r="W40" s="10"/>
      <c r="X40" s="10"/>
      <c r="Y40" s="10"/>
      <c r="Z40" s="10"/>
      <c r="AA40" s="10"/>
      <c r="AB40" s="10"/>
      <c r="AC40" s="10"/>
      <c r="AD40" s="10"/>
      <c r="AE40" s="10"/>
      <c r="AF40" s="10"/>
      <c r="AG40" s="10"/>
      <c r="AH40" s="10"/>
      <c r="AI40" s="10"/>
      <c r="AJ40" s="10"/>
      <c r="AK40" s="10"/>
      <c r="AL40" s="10"/>
    </row>
    <row r="41" spans="1:65" ht="18" customHeight="1">
      <c r="B41" s="388" t="s">
        <v>2810</v>
      </c>
      <c r="C41" s="388"/>
      <c r="D41" s="388"/>
      <c r="E41" s="388"/>
      <c r="F41" s="388"/>
      <c r="G41" s="388"/>
      <c r="H41" s="388"/>
      <c r="I41" s="388"/>
      <c r="J41" s="388"/>
      <c r="K41" s="388"/>
      <c r="L41" s="10"/>
      <c r="M41" s="1360" t="str">
        <f>IF($M$37="","",VLOOKUP($M$37,担当者登録!$B$2:$M$51,11,FALSE))</f>
        <v/>
      </c>
      <c r="N41" s="1358"/>
      <c r="O41" s="1358"/>
      <c r="P41" s="1358"/>
      <c r="Q41" s="1358"/>
      <c r="R41" s="1358"/>
      <c r="S41" s="1358"/>
      <c r="T41" s="1358"/>
      <c r="U41" s="1358"/>
      <c r="V41" s="1358"/>
      <c r="W41" s="1358"/>
      <c r="X41" s="1358"/>
      <c r="Y41" s="1358"/>
      <c r="Z41" s="1358"/>
      <c r="AA41" s="1358"/>
      <c r="AB41" s="1358"/>
      <c r="AC41" s="1358"/>
      <c r="AD41" s="1358"/>
      <c r="AE41" s="1358"/>
      <c r="AF41" s="1358"/>
      <c r="AG41" s="1358"/>
      <c r="AH41" s="1358"/>
      <c r="AI41" s="1358"/>
      <c r="AJ41" s="1358"/>
      <c r="AK41" s="1358"/>
      <c r="AL41" s="1359"/>
    </row>
    <row r="42" spans="1:65" ht="18" customHeight="1">
      <c r="B42" s="388" t="s">
        <v>2811</v>
      </c>
      <c r="C42" s="388"/>
      <c r="D42" s="388"/>
      <c r="E42" s="388"/>
      <c r="F42" s="388"/>
      <c r="G42" s="388"/>
      <c r="H42" s="388"/>
      <c r="I42" s="388"/>
      <c r="J42" s="388"/>
      <c r="K42" s="388"/>
      <c r="L42" s="10"/>
      <c r="M42" s="1357" t="str">
        <f>IF($M$37="","",VLOOKUP($M$37,担当者登録!$B$2:$M$51,12,FALSE))</f>
        <v/>
      </c>
      <c r="N42" s="1358"/>
      <c r="O42" s="1358"/>
      <c r="P42" s="1358"/>
      <c r="Q42" s="1358"/>
      <c r="R42" s="1358"/>
      <c r="S42" s="1358"/>
      <c r="T42" s="1359"/>
      <c r="U42" s="10"/>
      <c r="AI42" s="10"/>
      <c r="AJ42" s="10"/>
      <c r="AK42" s="10"/>
      <c r="AL42" s="10"/>
      <c r="AN42" s="10"/>
      <c r="AO42" s="10"/>
      <c r="AP42" s="10"/>
      <c r="AQ42" s="10"/>
      <c r="AR42" s="10"/>
      <c r="AS42" s="1385"/>
      <c r="AT42" s="1385"/>
      <c r="AU42" s="1385"/>
      <c r="AV42" s="1385"/>
      <c r="AW42" s="1385"/>
      <c r="AX42" s="1385"/>
      <c r="AY42" s="1385"/>
      <c r="AZ42" s="1385"/>
    </row>
    <row r="43" spans="1:65" ht="18" customHeight="1">
      <c r="B43" s="388" t="s">
        <v>2812</v>
      </c>
      <c r="C43" s="388"/>
      <c r="D43" s="388"/>
      <c r="E43" s="388"/>
      <c r="F43" s="388"/>
      <c r="G43" s="388"/>
      <c r="H43" s="388"/>
      <c r="I43" s="388"/>
      <c r="J43" s="388"/>
      <c r="K43" s="388"/>
      <c r="L43" s="10"/>
      <c r="M43" s="1351"/>
      <c r="N43" s="1299"/>
      <c r="O43" s="1299"/>
      <c r="P43" s="1299"/>
      <c r="Q43" s="1299"/>
      <c r="R43" s="1299"/>
      <c r="S43" s="1299"/>
      <c r="T43" s="1299"/>
      <c r="U43" s="1299"/>
      <c r="V43" s="1299"/>
      <c r="W43" s="1299"/>
      <c r="X43" s="1299"/>
      <c r="Y43" s="1299"/>
      <c r="Z43" s="1299"/>
      <c r="AA43" s="1299"/>
      <c r="AB43" s="1299"/>
      <c r="AC43" s="1299"/>
      <c r="AD43" s="1299"/>
      <c r="AE43" s="1299"/>
      <c r="AF43" s="1299"/>
      <c r="AG43" s="1299"/>
      <c r="AH43" s="1299"/>
      <c r="AI43" s="1299"/>
      <c r="AJ43" s="1299"/>
      <c r="AK43" s="1299"/>
      <c r="AL43" s="1300"/>
      <c r="AN43" s="10"/>
      <c r="AO43" s="10"/>
      <c r="AP43" s="10"/>
      <c r="AQ43" s="10"/>
      <c r="AR43" s="10"/>
      <c r="AS43" s="407"/>
      <c r="AT43" s="407"/>
      <c r="AU43" s="407"/>
      <c r="AV43" s="407"/>
      <c r="AW43" s="407"/>
      <c r="AX43" s="407"/>
      <c r="AY43" s="407"/>
      <c r="AZ43" s="407"/>
    </row>
    <row r="44" spans="1:65" ht="9" customHeight="1">
      <c r="B44" s="388"/>
      <c r="C44" s="388"/>
      <c r="D44" s="388"/>
      <c r="E44" s="388"/>
      <c r="F44" s="388"/>
      <c r="G44" s="388"/>
      <c r="H44" s="388"/>
      <c r="I44" s="388"/>
      <c r="J44" s="388"/>
      <c r="K44" s="388"/>
      <c r="L44" s="10"/>
      <c r="M44" s="413"/>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N44" s="10"/>
      <c r="AO44" s="10"/>
      <c r="AP44" s="10"/>
      <c r="AQ44" s="10"/>
      <c r="AR44" s="10"/>
      <c r="AS44" s="407"/>
      <c r="AT44" s="407"/>
      <c r="AU44" s="407"/>
      <c r="AV44" s="407"/>
      <c r="AW44" s="407"/>
      <c r="AX44" s="407"/>
      <c r="AY44" s="407"/>
      <c r="AZ44" s="407"/>
    </row>
    <row r="45" spans="1:65" s="10" customFormat="1" ht="18" customHeight="1">
      <c r="A45" s="398"/>
      <c r="B45" s="399" t="s">
        <v>227</v>
      </c>
      <c r="C45" s="399"/>
      <c r="D45" s="399"/>
      <c r="E45" s="399"/>
      <c r="F45" s="399"/>
      <c r="G45" s="399"/>
      <c r="H45" s="399"/>
      <c r="I45" s="399"/>
      <c r="J45" s="399"/>
      <c r="K45" s="399"/>
    </row>
    <row r="46" spans="1:65" ht="18" customHeight="1">
      <c r="B46" s="388" t="s">
        <v>2807</v>
      </c>
      <c r="C46" s="388"/>
      <c r="D46" s="388"/>
      <c r="E46" s="388"/>
      <c r="F46" s="388"/>
      <c r="G46" s="388"/>
      <c r="H46" s="388"/>
      <c r="I46" s="388"/>
      <c r="J46" s="388"/>
      <c r="K46" s="388"/>
      <c r="L46" s="10"/>
      <c r="M46" s="403" t="s">
        <v>189</v>
      </c>
      <c r="N46" s="1361" t="str">
        <f>IF($M$47="","",VLOOKUP($M$47,担当者登録!$B$2:$J$51,2,FALSE))</f>
        <v/>
      </c>
      <c r="O46" s="1361"/>
      <c r="P46" s="1361"/>
      <c r="Q46" s="388" t="s">
        <v>212</v>
      </c>
      <c r="R46" s="10"/>
      <c r="S46" s="10"/>
      <c r="T46" s="10"/>
      <c r="U46" s="403" t="s">
        <v>189</v>
      </c>
      <c r="V46" s="1389" t="str">
        <f>IF($M$47="","",VLOOKUP($M$47,担当者登録!$B$2:$J$51,3,FALSE))</f>
        <v/>
      </c>
      <c r="W46" s="1389"/>
      <c r="X46" s="1389"/>
      <c r="Y46" s="1389"/>
      <c r="Z46" s="1389"/>
      <c r="AA46" s="1389"/>
      <c r="AB46" s="388" t="s">
        <v>211</v>
      </c>
      <c r="AC46" s="10"/>
      <c r="AD46" s="10"/>
      <c r="AE46" s="1386" t="str">
        <f>IF($M$47="","",VLOOKUP($M$47,担当者登録!$B$2:$J$51,4,FALSE))</f>
        <v/>
      </c>
      <c r="AF46" s="1387"/>
      <c r="AG46" s="1387"/>
      <c r="AH46" s="1387"/>
      <c r="AI46" s="1387"/>
      <c r="AJ46" s="1388"/>
      <c r="AK46" s="388" t="s">
        <v>113</v>
      </c>
      <c r="AL46" s="10"/>
    </row>
    <row r="47" spans="1:65" ht="18" customHeight="1">
      <c r="B47" s="388" t="s">
        <v>2803</v>
      </c>
      <c r="C47" s="388"/>
      <c r="D47" s="388"/>
      <c r="E47" s="388"/>
      <c r="F47" s="388"/>
      <c r="G47" s="388"/>
      <c r="H47" s="388"/>
      <c r="I47" s="388"/>
      <c r="J47" s="388"/>
      <c r="K47" s="388"/>
      <c r="L47" s="10"/>
      <c r="M47" s="1298"/>
      <c r="N47" s="1299"/>
      <c r="O47" s="1299"/>
      <c r="P47" s="1299"/>
      <c r="Q47" s="1299"/>
      <c r="R47" s="1299"/>
      <c r="S47" s="1299"/>
      <c r="T47" s="1300"/>
      <c r="U47" s="10"/>
      <c r="V47" s="10"/>
      <c r="AJ47" s="10"/>
      <c r="AK47" s="10"/>
      <c r="AN47" s="10"/>
      <c r="AO47" s="10"/>
      <c r="AP47" s="10"/>
      <c r="AQ47" s="10"/>
      <c r="AR47" s="10"/>
      <c r="AS47" s="1241"/>
      <c r="AT47" s="1241"/>
      <c r="AU47" s="1241"/>
      <c r="AV47" s="1241"/>
      <c r="AW47" s="1241"/>
      <c r="AX47" s="1241"/>
      <c r="AY47" s="1241"/>
      <c r="AZ47" s="1241"/>
    </row>
    <row r="48" spans="1:65" ht="18" customHeight="1">
      <c r="B48" s="388" t="s">
        <v>2808</v>
      </c>
      <c r="C48" s="388"/>
      <c r="D48" s="388"/>
      <c r="E48" s="388"/>
      <c r="F48" s="388"/>
      <c r="G48" s="388"/>
      <c r="H48" s="388"/>
      <c r="I48" s="388"/>
      <c r="J48" s="388"/>
      <c r="K48" s="388"/>
      <c r="L48" s="10"/>
      <c r="M48" s="403" t="s">
        <v>189</v>
      </c>
      <c r="N48" s="1361" t="str">
        <f>IF($M$47="","",VLOOKUP($M$47,担当者登録!$B$2:$J$51,7,FALSE))</f>
        <v/>
      </c>
      <c r="O48" s="1361"/>
      <c r="P48" s="1361"/>
      <c r="Q48" s="388" t="s">
        <v>209</v>
      </c>
      <c r="R48" s="10"/>
      <c r="S48" s="10"/>
      <c r="T48" s="10"/>
      <c r="U48" s="10"/>
      <c r="V48" s="403" t="s">
        <v>189</v>
      </c>
      <c r="W48" s="1361" t="str">
        <f>IF($M$47="","",VLOOKUP($M$47,担当者登録!$B$2:$J$51,8,FALSE))</f>
        <v/>
      </c>
      <c r="X48" s="1361"/>
      <c r="Y48" s="1361"/>
      <c r="Z48" s="1361"/>
      <c r="AA48" s="388" t="s">
        <v>208</v>
      </c>
      <c r="AB48" s="10"/>
      <c r="AC48" s="10"/>
      <c r="AD48" s="10"/>
      <c r="AE48" s="1386" t="str">
        <f>IF($M$47="","",VLOOKUP($M$47,担当者登録!$B$2:$J$51,9,FALSE))</f>
        <v/>
      </c>
      <c r="AF48" s="1387"/>
      <c r="AG48" s="1387"/>
      <c r="AH48" s="1387"/>
      <c r="AI48" s="1387"/>
      <c r="AJ48" s="1388"/>
      <c r="AK48" s="388" t="s">
        <v>113</v>
      </c>
      <c r="AL48" s="10"/>
      <c r="AN48" s="10"/>
      <c r="AO48" s="10"/>
      <c r="AP48" s="10"/>
      <c r="AQ48" s="10"/>
      <c r="AR48" s="10"/>
      <c r="AS48" s="1241"/>
      <c r="AT48" s="1241"/>
      <c r="AU48" s="1241"/>
      <c r="AV48" s="1241"/>
      <c r="AW48" s="1241"/>
      <c r="AX48" s="1241"/>
      <c r="AY48" s="1241"/>
      <c r="AZ48" s="1241"/>
    </row>
    <row r="49" spans="2:52" ht="18" customHeight="1">
      <c r="B49" s="388"/>
      <c r="C49" s="388"/>
      <c r="D49" s="388"/>
      <c r="E49" s="388"/>
      <c r="F49" s="388"/>
      <c r="G49" s="388"/>
      <c r="H49" s="388"/>
      <c r="I49" s="388"/>
      <c r="J49" s="388"/>
      <c r="K49" s="388"/>
      <c r="L49" s="10"/>
      <c r="M49" s="1357" t="str">
        <f>IF($M$47="","",VLOOKUP($M$47,担当者登録!$B$2:$J$51,6,FALSE))</f>
        <v/>
      </c>
      <c r="N49" s="1358"/>
      <c r="O49" s="1358"/>
      <c r="P49" s="1358"/>
      <c r="Q49" s="1358"/>
      <c r="R49" s="1358"/>
      <c r="S49" s="1358"/>
      <c r="T49" s="1358"/>
      <c r="U49" s="1358"/>
      <c r="V49" s="1358"/>
      <c r="W49" s="1358"/>
      <c r="X49" s="1358"/>
      <c r="Y49" s="1358"/>
      <c r="Z49" s="1358"/>
      <c r="AA49" s="1358"/>
      <c r="AB49" s="1358"/>
      <c r="AC49" s="1358"/>
      <c r="AD49" s="1358"/>
      <c r="AE49" s="1358"/>
      <c r="AF49" s="1358"/>
      <c r="AG49" s="1358"/>
      <c r="AH49" s="1358"/>
      <c r="AI49" s="1358"/>
      <c r="AJ49" s="1358"/>
      <c r="AK49" s="1358"/>
      <c r="AL49" s="1359"/>
    </row>
    <row r="50" spans="2:52" ht="18" customHeight="1">
      <c r="B50" s="388" t="s">
        <v>2809</v>
      </c>
      <c r="C50" s="388"/>
      <c r="D50" s="388"/>
      <c r="E50" s="388"/>
      <c r="F50" s="388"/>
      <c r="G50" s="388"/>
      <c r="H50" s="388"/>
      <c r="I50" s="388"/>
      <c r="J50" s="388"/>
      <c r="K50" s="388"/>
      <c r="L50" s="10"/>
      <c r="M50" s="1357" t="str">
        <f>IF($M$47="","",VLOOKUP($M$47,担当者登録!$B$2:$M$51,10,FALSE))</f>
        <v/>
      </c>
      <c r="N50" s="1358"/>
      <c r="O50" s="1358"/>
      <c r="P50" s="1358"/>
      <c r="Q50" s="1358"/>
      <c r="R50" s="1358"/>
      <c r="S50" s="1358"/>
      <c r="T50" s="1359"/>
      <c r="U50" s="10"/>
      <c r="V50" s="10"/>
      <c r="W50" s="10"/>
      <c r="X50" s="10"/>
      <c r="Y50" s="10"/>
      <c r="Z50" s="10"/>
      <c r="AA50" s="10"/>
      <c r="AB50" s="10"/>
      <c r="AC50" s="10"/>
      <c r="AD50" s="10"/>
      <c r="AE50" s="10"/>
      <c r="AF50" s="10"/>
      <c r="AG50" s="10"/>
      <c r="AH50" s="10"/>
      <c r="AI50" s="10"/>
      <c r="AJ50" s="10"/>
      <c r="AK50" s="10"/>
      <c r="AL50" s="10"/>
    </row>
    <row r="51" spans="2:52" ht="18" customHeight="1">
      <c r="B51" s="388" t="s">
        <v>2810</v>
      </c>
      <c r="C51" s="388"/>
      <c r="D51" s="388"/>
      <c r="E51" s="388"/>
      <c r="F51" s="388"/>
      <c r="G51" s="388"/>
      <c r="H51" s="388"/>
      <c r="I51" s="388"/>
      <c r="J51" s="388"/>
      <c r="K51" s="388"/>
      <c r="L51" s="10"/>
      <c r="M51" s="1360" t="str">
        <f>IF($M$47="","",VLOOKUP($M$47,担当者登録!$B$2:$M$51,11,FALSE))</f>
        <v/>
      </c>
      <c r="N51" s="1358"/>
      <c r="O51" s="1358"/>
      <c r="P51" s="1358"/>
      <c r="Q51" s="1358"/>
      <c r="R51" s="1358"/>
      <c r="S51" s="1358"/>
      <c r="T51" s="1358"/>
      <c r="U51" s="1358"/>
      <c r="V51" s="1358"/>
      <c r="W51" s="1358"/>
      <c r="X51" s="1358"/>
      <c r="Y51" s="1358"/>
      <c r="Z51" s="1358"/>
      <c r="AA51" s="1358"/>
      <c r="AB51" s="1358"/>
      <c r="AC51" s="1358"/>
      <c r="AD51" s="1358"/>
      <c r="AE51" s="1358"/>
      <c r="AF51" s="1358"/>
      <c r="AG51" s="1358"/>
      <c r="AH51" s="1358"/>
      <c r="AI51" s="1358"/>
      <c r="AJ51" s="1358"/>
      <c r="AK51" s="1358"/>
      <c r="AL51" s="1359"/>
    </row>
    <row r="52" spans="2:52" ht="18" customHeight="1">
      <c r="B52" s="388" t="s">
        <v>2811</v>
      </c>
      <c r="C52" s="388"/>
      <c r="D52" s="388"/>
      <c r="E52" s="388"/>
      <c r="F52" s="388"/>
      <c r="G52" s="388"/>
      <c r="H52" s="388"/>
      <c r="I52" s="388"/>
      <c r="J52" s="388"/>
      <c r="K52" s="388"/>
      <c r="L52" s="10"/>
      <c r="M52" s="1357" t="str">
        <f>IF($M$47="","",VLOOKUP($M$47,担当者登録!$B$2:$M$51,12,FALSE))</f>
        <v/>
      </c>
      <c r="N52" s="1358"/>
      <c r="O52" s="1358"/>
      <c r="P52" s="1358"/>
      <c r="Q52" s="1358"/>
      <c r="R52" s="1358"/>
      <c r="S52" s="1358"/>
      <c r="T52" s="1359"/>
      <c r="U52" s="10"/>
      <c r="AI52" s="10"/>
      <c r="AJ52" s="10"/>
      <c r="AK52" s="10"/>
      <c r="AL52" s="10"/>
      <c r="AN52" s="10"/>
      <c r="AO52" s="10"/>
      <c r="AP52" s="10"/>
      <c r="AQ52" s="10"/>
      <c r="AR52" s="10"/>
      <c r="AS52" s="1385"/>
      <c r="AT52" s="1385"/>
      <c r="AU52" s="1385"/>
      <c r="AV52" s="1385"/>
      <c r="AW52" s="1385"/>
      <c r="AX52" s="1385"/>
      <c r="AY52" s="1385"/>
      <c r="AZ52" s="1385"/>
    </row>
    <row r="53" spans="2:52" ht="18" customHeight="1">
      <c r="B53" s="388" t="s">
        <v>2812</v>
      </c>
      <c r="C53" s="388"/>
      <c r="D53" s="388"/>
      <c r="E53" s="388"/>
      <c r="F53" s="388"/>
      <c r="G53" s="388"/>
      <c r="H53" s="388"/>
      <c r="I53" s="388"/>
      <c r="J53" s="388"/>
      <c r="K53" s="388"/>
      <c r="L53" s="10"/>
      <c r="M53" s="1351"/>
      <c r="N53" s="1352"/>
      <c r="O53" s="1352"/>
      <c r="P53" s="1352"/>
      <c r="Q53" s="1352"/>
      <c r="R53" s="1352"/>
      <c r="S53" s="1352"/>
      <c r="T53" s="1352"/>
      <c r="U53" s="1352"/>
      <c r="V53" s="1352"/>
      <c r="W53" s="1352"/>
      <c r="X53" s="1352"/>
      <c r="Y53" s="1352"/>
      <c r="Z53" s="1352"/>
      <c r="AA53" s="1352"/>
      <c r="AB53" s="1352"/>
      <c r="AC53" s="1352"/>
      <c r="AD53" s="1352"/>
      <c r="AE53" s="1352"/>
      <c r="AF53" s="1352"/>
      <c r="AG53" s="1352"/>
      <c r="AH53" s="1352"/>
      <c r="AI53" s="1352"/>
      <c r="AJ53" s="1352"/>
      <c r="AK53" s="1352"/>
      <c r="AL53" s="1353"/>
      <c r="AN53" s="10"/>
      <c r="AO53" s="10"/>
      <c r="AP53" s="10"/>
      <c r="AQ53" s="10"/>
      <c r="AR53" s="10"/>
      <c r="AS53" s="407"/>
      <c r="AT53" s="407"/>
      <c r="AU53" s="407"/>
      <c r="AV53" s="407"/>
      <c r="AW53" s="407"/>
      <c r="AX53" s="407"/>
      <c r="AY53" s="407"/>
      <c r="AZ53" s="407"/>
    </row>
    <row r="54" spans="2:52" ht="18" customHeight="1">
      <c r="B54" s="388"/>
      <c r="C54" s="388"/>
      <c r="D54" s="388"/>
      <c r="E54" s="388"/>
      <c r="F54" s="388"/>
      <c r="G54" s="388"/>
      <c r="H54" s="388"/>
      <c r="I54" s="388"/>
      <c r="J54" s="388"/>
      <c r="K54" s="388"/>
      <c r="L54" s="10"/>
      <c r="M54" s="415"/>
      <c r="N54" s="415"/>
      <c r="O54" s="415"/>
      <c r="P54" s="415"/>
      <c r="Q54" s="415"/>
      <c r="R54" s="415"/>
      <c r="S54" s="415"/>
      <c r="T54" s="415"/>
      <c r="U54" s="10"/>
      <c r="AG54" s="10"/>
      <c r="AH54" s="10"/>
      <c r="AI54" s="10"/>
      <c r="AJ54" s="10"/>
      <c r="AK54" s="10"/>
      <c r="AL54" s="10"/>
      <c r="AN54" s="10"/>
      <c r="AO54" s="10"/>
      <c r="AP54" s="10"/>
      <c r="AQ54" s="10"/>
      <c r="AR54" s="10"/>
      <c r="AS54" s="407"/>
      <c r="AT54" s="407"/>
      <c r="AU54" s="407"/>
      <c r="AV54" s="407"/>
      <c r="AW54" s="407"/>
      <c r="AX54" s="407"/>
      <c r="AY54" s="407"/>
      <c r="AZ54" s="407"/>
    </row>
    <row r="55" spans="2:52" ht="18" customHeight="1">
      <c r="B55" s="388" t="s">
        <v>2807</v>
      </c>
      <c r="C55" s="388"/>
      <c r="D55" s="388"/>
      <c r="E55" s="388"/>
      <c r="F55" s="388"/>
      <c r="G55" s="388"/>
      <c r="H55" s="388"/>
      <c r="I55" s="388"/>
      <c r="J55" s="388"/>
      <c r="K55" s="388"/>
      <c r="L55" s="10"/>
      <c r="M55" s="403" t="s">
        <v>189</v>
      </c>
      <c r="N55" s="1361" t="str">
        <f>IF($M$56="","",VLOOKUP($M$56,担当者登録!$B$2:$J$51,2,FALSE))</f>
        <v/>
      </c>
      <c r="O55" s="1361"/>
      <c r="P55" s="1361"/>
      <c r="Q55" s="388" t="s">
        <v>212</v>
      </c>
      <c r="R55" s="10"/>
      <c r="S55" s="10"/>
      <c r="T55" s="10"/>
      <c r="U55" s="403" t="s">
        <v>189</v>
      </c>
      <c r="V55" s="1389" t="str">
        <f>IF($M$56="","",VLOOKUP($M$56,担当者登録!$B$2:$J$51,3,FALSE))</f>
        <v/>
      </c>
      <c r="W55" s="1389"/>
      <c r="X55" s="1389"/>
      <c r="Y55" s="1389"/>
      <c r="Z55" s="1389"/>
      <c r="AA55" s="1389"/>
      <c r="AB55" s="388" t="s">
        <v>211</v>
      </c>
      <c r="AC55" s="10"/>
      <c r="AD55" s="10"/>
      <c r="AE55" s="1386" t="str">
        <f>IF($M$56="","",VLOOKUP($M$56,担当者登録!$B$2:$J$51,4,FALSE))</f>
        <v/>
      </c>
      <c r="AF55" s="1387"/>
      <c r="AG55" s="1387"/>
      <c r="AH55" s="1387"/>
      <c r="AI55" s="1387"/>
      <c r="AJ55" s="1388"/>
      <c r="AK55" s="388" t="s">
        <v>113</v>
      </c>
      <c r="AL55" s="10"/>
    </row>
    <row r="56" spans="2:52" ht="18" customHeight="1">
      <c r="B56" s="388" t="s">
        <v>2803</v>
      </c>
      <c r="C56" s="388"/>
      <c r="D56" s="388"/>
      <c r="E56" s="388"/>
      <c r="F56" s="388"/>
      <c r="G56" s="388"/>
      <c r="H56" s="388"/>
      <c r="I56" s="388"/>
      <c r="J56" s="388"/>
      <c r="K56" s="388"/>
      <c r="L56" s="10"/>
      <c r="M56" s="1298"/>
      <c r="N56" s="1299"/>
      <c r="O56" s="1299"/>
      <c r="P56" s="1299"/>
      <c r="Q56" s="1299"/>
      <c r="R56" s="1299"/>
      <c r="S56" s="1299"/>
      <c r="T56" s="1300"/>
      <c r="U56" s="10"/>
      <c r="V56" s="10"/>
      <c r="AJ56" s="10"/>
      <c r="AK56" s="10"/>
      <c r="AN56" s="10"/>
      <c r="AO56" s="10"/>
      <c r="AP56" s="10"/>
      <c r="AQ56" s="10"/>
      <c r="AR56" s="10"/>
      <c r="AS56" s="1241"/>
      <c r="AT56" s="1241"/>
      <c r="AU56" s="1241"/>
      <c r="AV56" s="1241"/>
      <c r="AW56" s="1241"/>
      <c r="AX56" s="1241"/>
      <c r="AY56" s="1241"/>
      <c r="AZ56" s="1241"/>
    </row>
    <row r="57" spans="2:52" ht="18" customHeight="1">
      <c r="B57" s="388" t="s">
        <v>2808</v>
      </c>
      <c r="C57" s="388"/>
      <c r="D57" s="388"/>
      <c r="E57" s="388"/>
      <c r="F57" s="388"/>
      <c r="G57" s="388"/>
      <c r="H57" s="388"/>
      <c r="I57" s="388"/>
      <c r="J57" s="388"/>
      <c r="K57" s="388"/>
      <c r="L57" s="10"/>
      <c r="M57" s="403" t="s">
        <v>189</v>
      </c>
      <c r="N57" s="1361" t="str">
        <f>IF($M$56="","",VLOOKUP($M$56,担当者登録!$B$2:$J$51,7,FALSE))</f>
        <v/>
      </c>
      <c r="O57" s="1361"/>
      <c r="P57" s="1361"/>
      <c r="Q57" s="388" t="s">
        <v>209</v>
      </c>
      <c r="R57" s="10"/>
      <c r="S57" s="10"/>
      <c r="T57" s="10"/>
      <c r="U57" s="10"/>
      <c r="V57" s="403" t="s">
        <v>189</v>
      </c>
      <c r="W57" s="1361" t="str">
        <f>IF($M$56="","",VLOOKUP($M$56,担当者登録!$B$2:$J$51,8,FALSE))</f>
        <v/>
      </c>
      <c r="X57" s="1361"/>
      <c r="Y57" s="1361"/>
      <c r="Z57" s="1361"/>
      <c r="AA57" s="388" t="s">
        <v>208</v>
      </c>
      <c r="AB57" s="10"/>
      <c r="AC57" s="10"/>
      <c r="AD57" s="10"/>
      <c r="AE57" s="1386" t="str">
        <f>IF($M$56="","",VLOOKUP($M$56,担当者登録!$B$2:$J$51,9,FALSE))</f>
        <v/>
      </c>
      <c r="AF57" s="1387"/>
      <c r="AG57" s="1387"/>
      <c r="AH57" s="1387"/>
      <c r="AI57" s="1387"/>
      <c r="AJ57" s="1388"/>
      <c r="AK57" s="388" t="s">
        <v>113</v>
      </c>
      <c r="AL57" s="10"/>
      <c r="AN57" s="10"/>
      <c r="AO57" s="10"/>
      <c r="AP57" s="10"/>
      <c r="AQ57" s="10"/>
      <c r="AR57" s="10"/>
      <c r="AS57" s="1241"/>
      <c r="AT57" s="1241"/>
      <c r="AU57" s="1241"/>
      <c r="AV57" s="1241"/>
      <c r="AW57" s="1241"/>
      <c r="AX57" s="1241"/>
      <c r="AY57" s="1241"/>
      <c r="AZ57" s="1241"/>
    </row>
    <row r="58" spans="2:52" ht="18" customHeight="1">
      <c r="B58" s="388"/>
      <c r="C58" s="388"/>
      <c r="D58" s="388"/>
      <c r="E58" s="388"/>
      <c r="F58" s="388"/>
      <c r="G58" s="388"/>
      <c r="H58" s="388"/>
      <c r="I58" s="388"/>
      <c r="J58" s="388"/>
      <c r="K58" s="388"/>
      <c r="L58" s="10"/>
      <c r="M58" s="1357" t="str">
        <f>IF($M$56="","",VLOOKUP($M$56,担当者登録!$B$2:$J$51,6,FALSE))</f>
        <v/>
      </c>
      <c r="N58" s="1358"/>
      <c r="O58" s="1358"/>
      <c r="P58" s="1358"/>
      <c r="Q58" s="1358"/>
      <c r="R58" s="1358"/>
      <c r="S58" s="1358"/>
      <c r="T58" s="1358"/>
      <c r="U58" s="1358"/>
      <c r="V58" s="1358"/>
      <c r="W58" s="1358"/>
      <c r="X58" s="1358"/>
      <c r="Y58" s="1358"/>
      <c r="Z58" s="1358"/>
      <c r="AA58" s="1358"/>
      <c r="AB58" s="1358"/>
      <c r="AC58" s="1358"/>
      <c r="AD58" s="1358"/>
      <c r="AE58" s="1358"/>
      <c r="AF58" s="1358"/>
      <c r="AG58" s="1358"/>
      <c r="AH58" s="1358"/>
      <c r="AI58" s="1358"/>
      <c r="AJ58" s="1358"/>
      <c r="AK58" s="1358"/>
      <c r="AL58" s="1359"/>
    </row>
    <row r="59" spans="2:52" ht="18" customHeight="1">
      <c r="B59" s="388" t="s">
        <v>2809</v>
      </c>
      <c r="C59" s="388"/>
      <c r="D59" s="388"/>
      <c r="E59" s="388"/>
      <c r="F59" s="388"/>
      <c r="G59" s="388"/>
      <c r="H59" s="388"/>
      <c r="I59" s="388"/>
      <c r="J59" s="388"/>
      <c r="K59" s="388"/>
      <c r="L59" s="10"/>
      <c r="M59" s="1357" t="str">
        <f>IF($M$56="","",VLOOKUP($M$56,担当者登録!$B$2:$M$51,10,FALSE))</f>
        <v/>
      </c>
      <c r="N59" s="1358"/>
      <c r="O59" s="1358"/>
      <c r="P59" s="1358"/>
      <c r="Q59" s="1358"/>
      <c r="R59" s="1358"/>
      <c r="S59" s="1358"/>
      <c r="T59" s="1359"/>
      <c r="U59" s="10"/>
      <c r="V59" s="10"/>
      <c r="W59" s="10"/>
      <c r="X59" s="10"/>
      <c r="Y59" s="10"/>
      <c r="Z59" s="10"/>
      <c r="AA59" s="10"/>
      <c r="AB59" s="10"/>
      <c r="AC59" s="10"/>
      <c r="AD59" s="10"/>
      <c r="AE59" s="10"/>
      <c r="AF59" s="10"/>
      <c r="AG59" s="10"/>
      <c r="AH59" s="10"/>
      <c r="AI59" s="10"/>
      <c r="AJ59" s="10"/>
      <c r="AK59" s="10"/>
      <c r="AL59" s="10"/>
    </row>
    <row r="60" spans="2:52" ht="18" customHeight="1">
      <c r="B60" s="388" t="s">
        <v>2810</v>
      </c>
      <c r="C60" s="388"/>
      <c r="D60" s="388"/>
      <c r="E60" s="388"/>
      <c r="F60" s="388"/>
      <c r="G60" s="388"/>
      <c r="H60" s="388"/>
      <c r="I60" s="388"/>
      <c r="J60" s="388"/>
      <c r="K60" s="388"/>
      <c r="L60" s="10"/>
      <c r="M60" s="1360" t="str">
        <f>IF($M$56="","",VLOOKUP($M$56,担当者登録!$B$2:$M$51,11,FALSE))</f>
        <v/>
      </c>
      <c r="N60" s="1358"/>
      <c r="O60" s="1358"/>
      <c r="P60" s="1358"/>
      <c r="Q60" s="1358"/>
      <c r="R60" s="1358"/>
      <c r="S60" s="1358"/>
      <c r="T60" s="1358"/>
      <c r="U60" s="1358"/>
      <c r="V60" s="1358"/>
      <c r="W60" s="1358"/>
      <c r="X60" s="1358"/>
      <c r="Y60" s="1358"/>
      <c r="Z60" s="1358"/>
      <c r="AA60" s="1358"/>
      <c r="AB60" s="1358"/>
      <c r="AC60" s="1358"/>
      <c r="AD60" s="1358"/>
      <c r="AE60" s="1358"/>
      <c r="AF60" s="1358"/>
      <c r="AG60" s="1358"/>
      <c r="AH60" s="1358"/>
      <c r="AI60" s="1358"/>
      <c r="AJ60" s="1358"/>
      <c r="AK60" s="1358"/>
      <c r="AL60" s="1359"/>
    </row>
    <row r="61" spans="2:52" ht="18" customHeight="1">
      <c r="B61" s="388" t="s">
        <v>2811</v>
      </c>
      <c r="C61" s="388"/>
      <c r="D61" s="388"/>
      <c r="E61" s="388"/>
      <c r="F61" s="388"/>
      <c r="G61" s="388"/>
      <c r="H61" s="388"/>
      <c r="I61" s="388"/>
      <c r="J61" s="388"/>
      <c r="K61" s="388"/>
      <c r="L61" s="10"/>
      <c r="M61" s="1357" t="str">
        <f>IF($M$56="","",VLOOKUP($M$56,担当者登録!$B$2:$M$51,12,FALSE))</f>
        <v/>
      </c>
      <c r="N61" s="1358"/>
      <c r="O61" s="1358"/>
      <c r="P61" s="1358"/>
      <c r="Q61" s="1358"/>
      <c r="R61" s="1358"/>
      <c r="S61" s="1358"/>
      <c r="T61" s="1359"/>
      <c r="U61" s="10"/>
      <c r="AI61" s="10"/>
      <c r="AJ61" s="10"/>
      <c r="AK61" s="10"/>
      <c r="AL61" s="10"/>
      <c r="AN61" s="10"/>
      <c r="AO61" s="10"/>
      <c r="AP61" s="10"/>
      <c r="AQ61" s="10"/>
      <c r="AR61" s="10"/>
      <c r="AS61" s="1385"/>
      <c r="AT61" s="1385"/>
      <c r="AU61" s="1385"/>
      <c r="AV61" s="1385"/>
      <c r="AW61" s="1385"/>
      <c r="AX61" s="1385"/>
      <c r="AY61" s="1385"/>
      <c r="AZ61" s="1385"/>
    </row>
    <row r="62" spans="2:52" ht="18" customHeight="1">
      <c r="B62" s="388" t="s">
        <v>2813</v>
      </c>
      <c r="C62" s="388"/>
      <c r="D62" s="388"/>
      <c r="E62" s="388"/>
      <c r="F62" s="388"/>
      <c r="G62" s="388"/>
      <c r="H62" s="388"/>
      <c r="I62" s="388"/>
      <c r="J62" s="388"/>
      <c r="K62" s="388"/>
      <c r="L62" s="10"/>
      <c r="M62" s="1351"/>
      <c r="N62" s="1352"/>
      <c r="O62" s="1352"/>
      <c r="P62" s="1352"/>
      <c r="Q62" s="1352"/>
      <c r="R62" s="1352"/>
      <c r="S62" s="1352"/>
      <c r="T62" s="1352"/>
      <c r="U62" s="1352"/>
      <c r="V62" s="1352"/>
      <c r="W62" s="1352"/>
      <c r="X62" s="1352"/>
      <c r="Y62" s="1352"/>
      <c r="Z62" s="1352"/>
      <c r="AA62" s="1352"/>
      <c r="AB62" s="1352"/>
      <c r="AC62" s="1352"/>
      <c r="AD62" s="1352"/>
      <c r="AE62" s="1352"/>
      <c r="AF62" s="1352"/>
      <c r="AG62" s="1352"/>
      <c r="AH62" s="1352"/>
      <c r="AI62" s="1352"/>
      <c r="AJ62" s="1352"/>
      <c r="AK62" s="1352"/>
      <c r="AL62" s="1353"/>
      <c r="AN62" s="10"/>
      <c r="AO62" s="10"/>
      <c r="AP62" s="10"/>
      <c r="AQ62" s="10"/>
      <c r="AR62" s="10"/>
      <c r="AS62" s="407"/>
      <c r="AT62" s="407"/>
      <c r="AU62" s="407"/>
      <c r="AV62" s="407"/>
      <c r="AW62" s="407"/>
      <c r="AX62" s="407"/>
      <c r="AY62" s="407"/>
      <c r="AZ62" s="407"/>
    </row>
    <row r="63" spans="2:52" ht="18" customHeight="1">
      <c r="B63" s="388"/>
      <c r="C63" s="388"/>
      <c r="D63" s="388"/>
      <c r="E63" s="388"/>
      <c r="F63" s="388"/>
      <c r="G63" s="388"/>
      <c r="H63" s="388"/>
      <c r="I63" s="388"/>
      <c r="J63" s="388"/>
      <c r="K63" s="388"/>
      <c r="L63" s="10"/>
      <c r="M63" s="415"/>
      <c r="N63" s="415"/>
      <c r="O63" s="415"/>
      <c r="P63" s="415"/>
      <c r="Q63" s="415"/>
      <c r="R63" s="415"/>
      <c r="S63" s="415"/>
      <c r="T63" s="415"/>
      <c r="U63" s="10"/>
      <c r="AG63" s="10"/>
      <c r="AH63" s="10"/>
      <c r="AI63" s="10"/>
      <c r="AJ63" s="10"/>
      <c r="AK63" s="10"/>
      <c r="AL63" s="10"/>
      <c r="AN63" s="10"/>
      <c r="AO63" s="10"/>
      <c r="AP63" s="10"/>
      <c r="AQ63" s="10"/>
      <c r="AR63" s="10"/>
      <c r="AS63" s="407"/>
      <c r="AT63" s="407"/>
      <c r="AU63" s="407"/>
      <c r="AV63" s="407"/>
      <c r="AW63" s="407"/>
      <c r="AX63" s="407"/>
      <c r="AY63" s="407"/>
      <c r="AZ63" s="407"/>
    </row>
    <row r="64" spans="2:52" ht="18" customHeight="1">
      <c r="B64" s="388" t="s">
        <v>2807</v>
      </c>
      <c r="C64" s="388"/>
      <c r="D64" s="388"/>
      <c r="E64" s="388"/>
      <c r="F64" s="388"/>
      <c r="G64" s="388"/>
      <c r="H64" s="388"/>
      <c r="I64" s="388"/>
      <c r="J64" s="388"/>
      <c r="K64" s="388"/>
      <c r="L64" s="10"/>
      <c r="M64" s="403" t="s">
        <v>189</v>
      </c>
      <c r="N64" s="1361" t="str">
        <f>IF($M$65="","",VLOOKUP($M$65,担当者登録!$B$2:$J$51,2,FALSE))</f>
        <v/>
      </c>
      <c r="O64" s="1361"/>
      <c r="P64" s="1361"/>
      <c r="Q64" s="388" t="s">
        <v>212</v>
      </c>
      <c r="R64" s="10"/>
      <c r="S64" s="10"/>
      <c r="T64" s="10"/>
      <c r="U64" s="403" t="s">
        <v>189</v>
      </c>
      <c r="V64" s="1389" t="str">
        <f>IF($M$65="","",VLOOKUP($M$65,担当者登録!$B$2:$J$51,3,FALSE))</f>
        <v/>
      </c>
      <c r="W64" s="1389"/>
      <c r="X64" s="1389"/>
      <c r="Y64" s="1389"/>
      <c r="Z64" s="1389"/>
      <c r="AA64" s="1389"/>
      <c r="AB64" s="388" t="s">
        <v>211</v>
      </c>
      <c r="AC64" s="10"/>
      <c r="AD64" s="10"/>
      <c r="AE64" s="1386" t="str">
        <f>IF($M$65="","",VLOOKUP($M$65,担当者登録!$B$2:$J$51,4,FALSE))</f>
        <v/>
      </c>
      <c r="AF64" s="1387"/>
      <c r="AG64" s="1387"/>
      <c r="AH64" s="1387"/>
      <c r="AI64" s="1387"/>
      <c r="AJ64" s="1388"/>
      <c r="AK64" s="388" t="s">
        <v>113</v>
      </c>
      <c r="AL64" s="10"/>
    </row>
    <row r="65" spans="2:52" ht="18" customHeight="1">
      <c r="B65" s="388" t="s">
        <v>2803</v>
      </c>
      <c r="C65" s="388"/>
      <c r="D65" s="388"/>
      <c r="E65" s="388"/>
      <c r="F65" s="388"/>
      <c r="G65" s="388"/>
      <c r="H65" s="388"/>
      <c r="I65" s="388"/>
      <c r="J65" s="388"/>
      <c r="K65" s="388"/>
      <c r="L65" s="10"/>
      <c r="M65" s="1298"/>
      <c r="N65" s="1299"/>
      <c r="O65" s="1299"/>
      <c r="P65" s="1299"/>
      <c r="Q65" s="1299"/>
      <c r="R65" s="1299"/>
      <c r="S65" s="1299"/>
      <c r="T65" s="1300"/>
      <c r="U65" s="10"/>
      <c r="V65" s="10"/>
      <c r="AJ65" s="10"/>
      <c r="AK65" s="10"/>
      <c r="AN65" s="10"/>
      <c r="AO65" s="10"/>
      <c r="AP65" s="10"/>
      <c r="AQ65" s="10"/>
      <c r="AR65" s="10"/>
      <c r="AS65" s="1241"/>
      <c r="AT65" s="1241"/>
      <c r="AU65" s="1241"/>
      <c r="AV65" s="1241"/>
      <c r="AW65" s="1241"/>
      <c r="AX65" s="1241"/>
      <c r="AY65" s="1241"/>
      <c r="AZ65" s="1241"/>
    </row>
    <row r="66" spans="2:52" ht="18" customHeight="1">
      <c r="B66" s="388" t="s">
        <v>2808</v>
      </c>
      <c r="C66" s="388"/>
      <c r="D66" s="388"/>
      <c r="E66" s="388"/>
      <c r="F66" s="388"/>
      <c r="G66" s="388"/>
      <c r="H66" s="388"/>
      <c r="I66" s="388"/>
      <c r="J66" s="388"/>
      <c r="K66" s="388"/>
      <c r="L66" s="10"/>
      <c r="M66" s="403" t="s">
        <v>189</v>
      </c>
      <c r="N66" s="1361" t="str">
        <f>IF($M$65="","",VLOOKUP($M$65,担当者登録!$B$2:$J$51,7,FALSE))</f>
        <v/>
      </c>
      <c r="O66" s="1361"/>
      <c r="P66" s="1361"/>
      <c r="Q66" s="388" t="s">
        <v>209</v>
      </c>
      <c r="R66" s="10"/>
      <c r="S66" s="10"/>
      <c r="T66" s="10"/>
      <c r="U66" s="10"/>
      <c r="V66" s="403" t="s">
        <v>189</v>
      </c>
      <c r="W66" s="1361" t="str">
        <f>IF($M$65="","",VLOOKUP($M$65,担当者登録!$B$2:$J$51,8,FALSE))</f>
        <v/>
      </c>
      <c r="X66" s="1361"/>
      <c r="Y66" s="1361"/>
      <c r="Z66" s="1361"/>
      <c r="AA66" s="388" t="s">
        <v>208</v>
      </c>
      <c r="AB66" s="10"/>
      <c r="AC66" s="10"/>
      <c r="AD66" s="10"/>
      <c r="AE66" s="1386" t="str">
        <f>IF($M$65="","",VLOOKUP($M$65,担当者登録!$B$2:$J$51,9,FALSE))</f>
        <v/>
      </c>
      <c r="AF66" s="1387"/>
      <c r="AG66" s="1387"/>
      <c r="AH66" s="1387"/>
      <c r="AI66" s="1387"/>
      <c r="AJ66" s="1388"/>
      <c r="AK66" s="388" t="s">
        <v>113</v>
      </c>
      <c r="AL66" s="10"/>
      <c r="AN66" s="10"/>
      <c r="AO66" s="10"/>
      <c r="AP66" s="10"/>
      <c r="AQ66" s="10"/>
      <c r="AR66" s="10"/>
      <c r="AS66" s="1241"/>
      <c r="AT66" s="1241"/>
      <c r="AU66" s="1241"/>
      <c r="AV66" s="1241"/>
      <c r="AW66" s="1241"/>
      <c r="AX66" s="1241"/>
      <c r="AY66" s="1241"/>
      <c r="AZ66" s="1241"/>
    </row>
    <row r="67" spans="2:52" ht="18" customHeight="1">
      <c r="B67" s="388"/>
      <c r="C67" s="388"/>
      <c r="D67" s="388"/>
      <c r="E67" s="388"/>
      <c r="F67" s="388"/>
      <c r="G67" s="388"/>
      <c r="H67" s="388"/>
      <c r="I67" s="388"/>
      <c r="J67" s="388"/>
      <c r="K67" s="388"/>
      <c r="L67" s="10"/>
      <c r="M67" s="1357" t="str">
        <f>IF($M$65="","",VLOOKUP($M$65,担当者登録!$B$2:$J$51,6,FALSE))</f>
        <v/>
      </c>
      <c r="N67" s="1358"/>
      <c r="O67" s="1358"/>
      <c r="P67" s="1358"/>
      <c r="Q67" s="1358"/>
      <c r="R67" s="1358"/>
      <c r="S67" s="1358"/>
      <c r="T67" s="1358"/>
      <c r="U67" s="1358"/>
      <c r="V67" s="1358"/>
      <c r="W67" s="1358"/>
      <c r="X67" s="1358"/>
      <c r="Y67" s="1358"/>
      <c r="Z67" s="1358"/>
      <c r="AA67" s="1358"/>
      <c r="AB67" s="1358"/>
      <c r="AC67" s="1358"/>
      <c r="AD67" s="1358"/>
      <c r="AE67" s="1358"/>
      <c r="AF67" s="1358"/>
      <c r="AG67" s="1358"/>
      <c r="AH67" s="1358"/>
      <c r="AI67" s="1358"/>
      <c r="AJ67" s="1358"/>
      <c r="AK67" s="1358"/>
      <c r="AL67" s="1359"/>
    </row>
    <row r="68" spans="2:52" ht="18" customHeight="1">
      <c r="B68" s="388" t="s">
        <v>2809</v>
      </c>
      <c r="C68" s="388"/>
      <c r="D68" s="388"/>
      <c r="E68" s="388"/>
      <c r="F68" s="388"/>
      <c r="G68" s="388"/>
      <c r="H68" s="388"/>
      <c r="I68" s="388"/>
      <c r="J68" s="388"/>
      <c r="K68" s="388"/>
      <c r="L68" s="10"/>
      <c r="M68" s="1357" t="str">
        <f>IF($M$65="","",VLOOKUP($M$65,担当者登録!$B$2:$M$51,10,FALSE))</f>
        <v/>
      </c>
      <c r="N68" s="1358"/>
      <c r="O68" s="1358"/>
      <c r="P68" s="1358"/>
      <c r="Q68" s="1358"/>
      <c r="R68" s="1358"/>
      <c r="S68" s="1358"/>
      <c r="T68" s="1359"/>
      <c r="U68" s="10"/>
      <c r="V68" s="10"/>
      <c r="W68" s="10"/>
      <c r="X68" s="10"/>
      <c r="Y68" s="10"/>
      <c r="Z68" s="10"/>
      <c r="AA68" s="10"/>
      <c r="AB68" s="10"/>
      <c r="AC68" s="10"/>
      <c r="AD68" s="10"/>
      <c r="AE68" s="10"/>
      <c r="AF68" s="10"/>
      <c r="AG68" s="10"/>
      <c r="AH68" s="10"/>
      <c r="AI68" s="10"/>
      <c r="AJ68" s="10"/>
      <c r="AK68" s="10"/>
      <c r="AL68" s="10"/>
    </row>
    <row r="69" spans="2:52" ht="18" customHeight="1">
      <c r="B69" s="388" t="s">
        <v>2810</v>
      </c>
      <c r="C69" s="388"/>
      <c r="D69" s="388"/>
      <c r="E69" s="388"/>
      <c r="F69" s="388"/>
      <c r="G69" s="388"/>
      <c r="H69" s="388"/>
      <c r="I69" s="388"/>
      <c r="J69" s="388"/>
      <c r="K69" s="388"/>
      <c r="L69" s="10"/>
      <c r="M69" s="1360" t="str">
        <f>IF($M$65="","",VLOOKUP($M$65,担当者登録!$B$2:$M$51,11,FALSE))</f>
        <v/>
      </c>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c r="AI69" s="1358"/>
      <c r="AJ69" s="1358"/>
      <c r="AK69" s="1358"/>
      <c r="AL69" s="1359"/>
    </row>
    <row r="70" spans="2:52" ht="18" customHeight="1">
      <c r="B70" s="388" t="s">
        <v>2811</v>
      </c>
      <c r="C70" s="388"/>
      <c r="D70" s="388"/>
      <c r="E70" s="388"/>
      <c r="F70" s="388"/>
      <c r="G70" s="388"/>
      <c r="H70" s="388"/>
      <c r="I70" s="388"/>
      <c r="J70" s="388"/>
      <c r="K70" s="388"/>
      <c r="L70" s="10"/>
      <c r="M70" s="1357" t="str">
        <f>IF($M$65="","",VLOOKUP($M$65,担当者登録!$B$2:$M$51,12,FALSE))</f>
        <v/>
      </c>
      <c r="N70" s="1358"/>
      <c r="O70" s="1358"/>
      <c r="P70" s="1358"/>
      <c r="Q70" s="1358"/>
      <c r="R70" s="1358"/>
      <c r="S70" s="1358"/>
      <c r="T70" s="1359"/>
      <c r="U70" s="10"/>
      <c r="AI70" s="10"/>
      <c r="AJ70" s="10"/>
      <c r="AK70" s="10"/>
      <c r="AL70" s="10"/>
      <c r="AN70" s="10"/>
      <c r="AO70" s="10"/>
      <c r="AP70" s="10"/>
      <c r="AQ70" s="10"/>
      <c r="AR70" s="10"/>
      <c r="AS70" s="1385"/>
      <c r="AT70" s="1385"/>
      <c r="AU70" s="1385"/>
      <c r="AV70" s="1385"/>
      <c r="AW70" s="1385"/>
      <c r="AX70" s="1385"/>
      <c r="AY70" s="1385"/>
      <c r="AZ70" s="1385"/>
    </row>
    <row r="71" spans="2:52" ht="18" customHeight="1">
      <c r="B71" s="388" t="s">
        <v>2813</v>
      </c>
      <c r="C71" s="388"/>
      <c r="D71" s="388"/>
      <c r="E71" s="388"/>
      <c r="F71" s="388"/>
      <c r="G71" s="388"/>
      <c r="H71" s="388"/>
      <c r="I71" s="388"/>
      <c r="J71" s="388"/>
      <c r="K71" s="388"/>
      <c r="L71" s="10"/>
      <c r="M71" s="1351"/>
      <c r="N71" s="1352"/>
      <c r="O71" s="1352"/>
      <c r="P71" s="1352"/>
      <c r="Q71" s="1352"/>
      <c r="R71" s="1352"/>
      <c r="S71" s="1352"/>
      <c r="T71" s="1352"/>
      <c r="U71" s="1352"/>
      <c r="V71" s="1352"/>
      <c r="W71" s="1352"/>
      <c r="X71" s="1352"/>
      <c r="Y71" s="1352"/>
      <c r="Z71" s="1352"/>
      <c r="AA71" s="1352"/>
      <c r="AB71" s="1352"/>
      <c r="AC71" s="1352"/>
      <c r="AD71" s="1352"/>
      <c r="AE71" s="1352"/>
      <c r="AF71" s="1352"/>
      <c r="AG71" s="1352"/>
      <c r="AH71" s="1352"/>
      <c r="AI71" s="1352"/>
      <c r="AJ71" s="1352"/>
      <c r="AK71" s="1352"/>
      <c r="AL71" s="1353"/>
      <c r="AN71" s="10"/>
      <c r="AO71" s="10"/>
      <c r="AP71" s="10"/>
      <c r="AQ71" s="10"/>
      <c r="AR71" s="10"/>
      <c r="AS71" s="407"/>
      <c r="AT71" s="407"/>
      <c r="AU71" s="407"/>
      <c r="AV71" s="407"/>
      <c r="AW71" s="407"/>
      <c r="AX71" s="407"/>
      <c r="AY71" s="407"/>
      <c r="AZ71" s="407"/>
    </row>
    <row r="72" spans="2:52" ht="11.25" customHeight="1">
      <c r="B72" s="388"/>
      <c r="C72" s="388"/>
      <c r="D72" s="388"/>
      <c r="E72" s="388"/>
      <c r="F72" s="388"/>
      <c r="G72" s="388"/>
      <c r="H72" s="388"/>
      <c r="I72" s="388"/>
      <c r="J72" s="388"/>
      <c r="K72" s="388"/>
      <c r="L72" s="10"/>
      <c r="M72" s="407"/>
      <c r="N72" s="407"/>
      <c r="O72" s="407"/>
      <c r="P72" s="407"/>
      <c r="Q72" s="407"/>
      <c r="R72" s="407"/>
      <c r="S72" s="407"/>
      <c r="T72" s="407"/>
      <c r="U72" s="10"/>
      <c r="V72" s="10"/>
      <c r="W72" s="10"/>
      <c r="X72" s="10"/>
      <c r="Y72" s="10"/>
      <c r="Z72" s="10"/>
      <c r="AA72" s="10"/>
      <c r="AB72" s="10"/>
      <c r="AC72" s="10"/>
      <c r="AD72" s="10"/>
      <c r="AE72" s="10"/>
      <c r="AF72" s="10"/>
      <c r="AG72" s="10"/>
      <c r="AH72" s="10"/>
      <c r="AI72" s="10"/>
      <c r="AJ72" s="10"/>
      <c r="AK72" s="10"/>
      <c r="AL72" s="10"/>
    </row>
    <row r="73" spans="2:52" ht="18" customHeight="1">
      <c r="B73" s="399" t="s">
        <v>226</v>
      </c>
      <c r="C73" s="399"/>
      <c r="D73" s="399"/>
      <c r="E73" s="399"/>
      <c r="F73" s="399"/>
      <c r="G73" s="399"/>
      <c r="H73" s="399"/>
      <c r="I73" s="399"/>
      <c r="J73" s="399"/>
      <c r="K73" s="399"/>
      <c r="L73" s="10"/>
      <c r="M73" s="407"/>
      <c r="N73" s="407"/>
      <c r="O73" s="407"/>
      <c r="P73" s="407"/>
      <c r="Q73" s="407"/>
      <c r="R73" s="407"/>
      <c r="S73" s="407"/>
      <c r="T73" s="407"/>
      <c r="U73" s="10"/>
      <c r="V73" s="10"/>
      <c r="W73" s="10"/>
      <c r="X73" s="10"/>
      <c r="Y73" s="10"/>
      <c r="Z73" s="10"/>
      <c r="AA73" s="10"/>
      <c r="AB73" s="10"/>
      <c r="AC73" s="10"/>
      <c r="AD73" s="10"/>
      <c r="AE73" s="10"/>
      <c r="AF73" s="10"/>
      <c r="AG73" s="10"/>
      <c r="AH73" s="10"/>
      <c r="AI73" s="10"/>
      <c r="AJ73" s="10"/>
      <c r="AK73" s="10"/>
      <c r="AL73" s="10"/>
    </row>
    <row r="74" spans="2:52" ht="18" customHeight="1">
      <c r="B74" s="388" t="s">
        <v>225</v>
      </c>
      <c r="C74" s="388"/>
      <c r="D74" s="388"/>
      <c r="E74" s="388"/>
      <c r="F74" s="388"/>
      <c r="G74" s="388"/>
      <c r="H74" s="388"/>
      <c r="I74" s="388"/>
      <c r="J74" s="388"/>
      <c r="K74" s="388"/>
    </row>
    <row r="75" spans="2:52" ht="18" customHeight="1">
      <c r="B75" s="388" t="s">
        <v>224</v>
      </c>
      <c r="C75" s="388"/>
      <c r="D75" s="388"/>
      <c r="E75" s="388"/>
      <c r="F75" s="388"/>
      <c r="G75" s="388"/>
      <c r="H75" s="388"/>
      <c r="I75" s="388"/>
      <c r="J75" s="388"/>
      <c r="K75" s="388"/>
      <c r="L75" s="10"/>
      <c r="M75" s="407"/>
      <c r="N75" s="407"/>
      <c r="O75" s="407"/>
      <c r="P75" s="407"/>
      <c r="Q75" s="407"/>
      <c r="R75" s="407"/>
      <c r="S75" s="407"/>
      <c r="T75" s="407"/>
      <c r="U75" s="10"/>
      <c r="V75" s="10"/>
      <c r="W75" s="10"/>
      <c r="X75" s="10"/>
      <c r="Y75" s="10"/>
      <c r="Z75" s="10"/>
      <c r="AA75" s="10"/>
      <c r="AB75" s="10"/>
      <c r="AC75" s="10"/>
      <c r="AD75" s="10"/>
      <c r="AE75" s="10"/>
      <c r="AF75" s="10"/>
      <c r="AG75" s="10"/>
      <c r="AH75" s="10"/>
      <c r="AI75" s="10"/>
      <c r="AJ75" s="10"/>
      <c r="AK75" s="10"/>
      <c r="AL75" s="10"/>
    </row>
    <row r="76" spans="2:52" ht="18" customHeight="1">
      <c r="B76" s="384"/>
      <c r="C76" s="416"/>
      <c r="D76" s="416"/>
      <c r="E76" s="416"/>
      <c r="F76" s="416"/>
      <c r="G76" s="416"/>
      <c r="H76" s="416"/>
      <c r="I76" s="416"/>
      <c r="J76" s="416"/>
      <c r="K76" s="384"/>
      <c r="L76" s="623" t="s">
        <v>219</v>
      </c>
      <c r="M76" s="1298"/>
      <c r="N76" s="1299"/>
      <c r="O76" s="1299"/>
      <c r="P76" s="1299"/>
      <c r="Q76" s="1299"/>
      <c r="R76" s="1299"/>
      <c r="S76" s="1299"/>
      <c r="T76" s="1300"/>
      <c r="U76" s="414"/>
      <c r="V76" s="414"/>
      <c r="W76" s="414"/>
      <c r="X76" s="414"/>
      <c r="Y76" s="414"/>
      <c r="Z76" s="414"/>
      <c r="AA76" s="414"/>
      <c r="AB76" s="414"/>
      <c r="AC76" s="754" t="s">
        <v>2502</v>
      </c>
      <c r="AD76" s="754"/>
      <c r="AE76" s="750"/>
      <c r="AF76" s="750"/>
      <c r="AG76" s="750"/>
      <c r="AH76" s="750"/>
      <c r="AI76" s="750"/>
      <c r="AJ76" s="750"/>
      <c r="AK76" s="750"/>
      <c r="AL76" s="10"/>
      <c r="AM76" s="10"/>
    </row>
    <row r="77" spans="2:52" ht="18" customHeight="1">
      <c r="B77" s="384"/>
      <c r="C77" s="416"/>
      <c r="D77" s="416"/>
      <c r="E77" s="416"/>
      <c r="F77" s="416"/>
      <c r="G77" s="416"/>
      <c r="H77" s="416"/>
      <c r="I77" s="416"/>
      <c r="J77" s="416"/>
      <c r="K77" s="384"/>
      <c r="L77" s="623" t="s">
        <v>218</v>
      </c>
      <c r="M77" s="10" t="s">
        <v>222</v>
      </c>
      <c r="N77" s="407"/>
      <c r="O77" s="407"/>
      <c r="P77" s="407"/>
      <c r="Q77" s="407"/>
      <c r="R77" s="407"/>
      <c r="S77" s="407"/>
      <c r="T77" s="1386" t="str">
        <f>IF($M$76="","",VLOOKUP($M$76,構造・設備担当者登録!$B$2:$C$514,2,FALSE))</f>
        <v/>
      </c>
      <c r="U77" s="1387"/>
      <c r="V77" s="1387"/>
      <c r="W77" s="1387"/>
      <c r="X77" s="1387"/>
      <c r="Y77" s="1388"/>
      <c r="Z77" s="10" t="s">
        <v>113</v>
      </c>
      <c r="AA77" s="10"/>
      <c r="AB77" s="10"/>
      <c r="AC77" s="10"/>
      <c r="AD77" s="10"/>
      <c r="AE77" s="10"/>
      <c r="AF77" s="10"/>
      <c r="AG77" s="10"/>
      <c r="AH77" s="10"/>
    </row>
    <row r="78" spans="2:52" ht="18" customHeight="1">
      <c r="B78" s="388" t="s">
        <v>223</v>
      </c>
      <c r="C78" s="388"/>
      <c r="D78" s="388"/>
      <c r="E78" s="388"/>
      <c r="F78" s="388"/>
      <c r="G78" s="388"/>
      <c r="H78" s="388"/>
      <c r="I78" s="388"/>
      <c r="J78" s="388"/>
      <c r="K78" s="388"/>
      <c r="L78" s="10"/>
      <c r="M78" s="407"/>
      <c r="N78" s="407"/>
      <c r="O78" s="407"/>
      <c r="P78" s="407"/>
      <c r="Q78" s="407"/>
      <c r="R78" s="407"/>
      <c r="S78" s="407"/>
      <c r="T78" s="407"/>
      <c r="U78" s="10"/>
      <c r="V78" s="10"/>
      <c r="W78" s="10"/>
      <c r="X78" s="10"/>
      <c r="Y78" s="10"/>
      <c r="Z78" s="10"/>
      <c r="AA78" s="10"/>
      <c r="AB78" s="10"/>
      <c r="AC78" s="10"/>
      <c r="AD78" s="10"/>
      <c r="AE78" s="10"/>
      <c r="AF78" s="10"/>
      <c r="AG78" s="10"/>
      <c r="AH78" s="10"/>
      <c r="AI78" s="10"/>
      <c r="AJ78" s="10"/>
      <c r="AK78" s="10"/>
      <c r="AL78" s="10"/>
    </row>
    <row r="79" spans="2:52" ht="18" customHeight="1">
      <c r="B79" s="384"/>
      <c r="C79" s="416"/>
      <c r="D79" s="416"/>
      <c r="E79" s="416"/>
      <c r="F79" s="416"/>
      <c r="G79" s="416"/>
      <c r="H79" s="416"/>
      <c r="I79" s="416"/>
      <c r="J79" s="416"/>
      <c r="K79" s="416"/>
      <c r="L79" s="623" t="s">
        <v>219</v>
      </c>
      <c r="M79" s="1298"/>
      <c r="N79" s="1299"/>
      <c r="O79" s="1299"/>
      <c r="P79" s="1299"/>
      <c r="Q79" s="1299"/>
      <c r="R79" s="1299"/>
      <c r="S79" s="1299"/>
      <c r="T79" s="1300"/>
      <c r="U79" s="414"/>
      <c r="V79" s="414"/>
      <c r="W79" s="414"/>
      <c r="X79" s="414"/>
      <c r="Y79" s="414"/>
      <c r="Z79" s="414"/>
      <c r="AA79" s="414"/>
      <c r="AB79" s="414"/>
      <c r="AC79" s="414"/>
      <c r="AD79" s="414"/>
      <c r="AE79" s="10"/>
      <c r="AF79" s="10"/>
      <c r="AG79" s="10"/>
      <c r="AH79" s="10"/>
      <c r="AI79" s="10"/>
      <c r="AJ79" s="10"/>
      <c r="AK79" s="10"/>
      <c r="AL79" s="10"/>
      <c r="AM79" s="10"/>
    </row>
    <row r="80" spans="2:52" ht="18" customHeight="1">
      <c r="B80" s="384"/>
      <c r="C80" s="416"/>
      <c r="D80" s="416"/>
      <c r="E80" s="416"/>
      <c r="F80" s="416"/>
      <c r="G80" s="416"/>
      <c r="H80" s="416"/>
      <c r="I80" s="416"/>
      <c r="J80" s="416"/>
      <c r="K80" s="416"/>
      <c r="L80" s="623" t="s">
        <v>218</v>
      </c>
      <c r="M80" s="10" t="s">
        <v>222</v>
      </c>
      <c r="N80" s="407"/>
      <c r="O80" s="407"/>
      <c r="P80" s="407"/>
      <c r="Q80" s="407"/>
      <c r="R80" s="407"/>
      <c r="S80" s="407"/>
      <c r="T80" s="1386" t="str">
        <f>IF($M$79="","",VLOOKUP($M$79,構造・設備担当者登録!$B$2:$C$514,2,FALSE))</f>
        <v/>
      </c>
      <c r="U80" s="1387"/>
      <c r="V80" s="1387"/>
      <c r="W80" s="1387"/>
      <c r="X80" s="1387"/>
      <c r="Y80" s="1388"/>
      <c r="Z80" s="10" t="s">
        <v>113</v>
      </c>
      <c r="AA80" s="10"/>
      <c r="AB80" s="10"/>
      <c r="AC80" s="10"/>
      <c r="AD80" s="10"/>
      <c r="AE80" s="10"/>
      <c r="AF80" s="10"/>
      <c r="AG80" s="10"/>
      <c r="AH80" s="10"/>
    </row>
    <row r="81" spans="1:52" ht="18" customHeight="1">
      <c r="B81" s="388" t="s">
        <v>221</v>
      </c>
      <c r="C81" s="388"/>
      <c r="D81" s="388"/>
      <c r="E81" s="388"/>
      <c r="F81" s="388"/>
      <c r="G81" s="388"/>
      <c r="H81" s="388"/>
      <c r="I81" s="388"/>
      <c r="J81" s="388"/>
      <c r="K81" s="388"/>
      <c r="L81" s="10"/>
      <c r="M81" s="407"/>
      <c r="N81" s="407"/>
      <c r="O81" s="407"/>
      <c r="P81" s="407"/>
      <c r="Q81" s="407"/>
      <c r="R81" s="407"/>
      <c r="S81" s="407"/>
      <c r="T81" s="407"/>
      <c r="U81" s="10"/>
      <c r="V81" s="10"/>
      <c r="W81" s="10"/>
      <c r="X81" s="10"/>
      <c r="Y81" s="10"/>
      <c r="Z81" s="10"/>
      <c r="AA81" s="10"/>
      <c r="AB81" s="10"/>
      <c r="AC81" s="10"/>
      <c r="AD81" s="10"/>
      <c r="AE81" s="10"/>
      <c r="AF81" s="10"/>
      <c r="AG81" s="10"/>
      <c r="AH81" s="10"/>
      <c r="AI81" s="10"/>
      <c r="AJ81" s="10"/>
      <c r="AK81" s="10"/>
      <c r="AL81" s="10"/>
    </row>
    <row r="82" spans="1:52" ht="18" customHeight="1">
      <c r="B82" s="384"/>
      <c r="C82" s="416"/>
      <c r="D82" s="416"/>
      <c r="E82" s="416"/>
      <c r="F82" s="416"/>
      <c r="G82" s="416"/>
      <c r="H82" s="416"/>
      <c r="I82" s="416"/>
      <c r="J82" s="416"/>
      <c r="K82" s="416"/>
      <c r="L82" s="623" t="s">
        <v>219</v>
      </c>
      <c r="M82" s="414"/>
      <c r="N82" s="414"/>
      <c r="O82" s="414"/>
      <c r="P82" s="414"/>
      <c r="Q82" s="414"/>
      <c r="R82" s="414"/>
      <c r="S82" s="414"/>
      <c r="T82" s="414"/>
      <c r="U82" s="414"/>
      <c r="V82" s="414"/>
      <c r="W82" s="414"/>
      <c r="X82" s="414"/>
      <c r="Y82" s="414"/>
      <c r="Z82" s="414"/>
      <c r="AA82" s="414"/>
      <c r="AB82" s="414"/>
      <c r="AC82" s="414"/>
      <c r="AD82" s="414"/>
      <c r="AE82" s="10"/>
      <c r="AF82" s="10"/>
      <c r="AG82" s="10"/>
      <c r="AH82" s="10"/>
      <c r="AI82" s="10"/>
      <c r="AJ82" s="10"/>
      <c r="AK82" s="10"/>
      <c r="AL82" s="10"/>
      <c r="AM82" s="10"/>
    </row>
    <row r="83" spans="1:52" ht="18" customHeight="1">
      <c r="B83" s="384"/>
      <c r="C83" s="416"/>
      <c r="D83" s="416"/>
      <c r="E83" s="416"/>
      <c r="F83" s="416"/>
      <c r="G83" s="416"/>
      <c r="H83" s="416"/>
      <c r="I83" s="416"/>
      <c r="J83" s="416"/>
      <c r="K83" s="416"/>
      <c r="L83" s="623" t="s">
        <v>218</v>
      </c>
      <c r="M83" s="10" t="s">
        <v>217</v>
      </c>
      <c r="N83" s="407"/>
      <c r="O83" s="407"/>
      <c r="P83" s="407"/>
      <c r="Q83" s="407"/>
      <c r="R83" s="407"/>
      <c r="S83" s="407"/>
      <c r="T83" s="415"/>
      <c r="U83" s="415"/>
      <c r="V83" s="415"/>
      <c r="W83" s="415"/>
      <c r="X83" s="415"/>
      <c r="Y83" s="415"/>
      <c r="Z83" s="10" t="s">
        <v>113</v>
      </c>
      <c r="AA83" s="10"/>
      <c r="AB83" s="10"/>
      <c r="AC83" s="10"/>
      <c r="AD83" s="10"/>
      <c r="AE83" s="10"/>
      <c r="AF83" s="10"/>
      <c r="AG83" s="10"/>
      <c r="AH83" s="10"/>
    </row>
    <row r="84" spans="1:52" ht="18" customHeight="1">
      <c r="B84" s="384"/>
      <c r="C84" s="416"/>
      <c r="D84" s="416"/>
      <c r="E84" s="416"/>
      <c r="F84" s="416"/>
      <c r="G84" s="416"/>
      <c r="H84" s="416"/>
      <c r="I84" s="416"/>
      <c r="J84" s="416"/>
      <c r="K84" s="416"/>
      <c r="L84" s="623" t="s">
        <v>219</v>
      </c>
      <c r="M84" s="414"/>
      <c r="N84" s="414"/>
      <c r="O84" s="414"/>
      <c r="P84" s="414"/>
      <c r="Q84" s="414"/>
      <c r="R84" s="414"/>
      <c r="S84" s="414"/>
      <c r="T84" s="414"/>
      <c r="U84" s="414"/>
      <c r="V84" s="414"/>
      <c r="W84" s="414"/>
      <c r="X84" s="414"/>
      <c r="Y84" s="414"/>
      <c r="Z84" s="414"/>
      <c r="AA84" s="414"/>
      <c r="AB84" s="414"/>
      <c r="AC84" s="414"/>
      <c r="AD84" s="10"/>
      <c r="AE84" s="10"/>
      <c r="AF84" s="10"/>
      <c r="AG84" s="10"/>
      <c r="AH84" s="10"/>
      <c r="AI84" s="10"/>
      <c r="AJ84" s="10"/>
      <c r="AK84" s="10"/>
      <c r="AL84" s="10"/>
    </row>
    <row r="85" spans="1:52" ht="18" customHeight="1">
      <c r="B85" s="384"/>
      <c r="C85" s="416"/>
      <c r="D85" s="416"/>
      <c r="E85" s="416"/>
      <c r="F85" s="416"/>
      <c r="G85" s="416"/>
      <c r="H85" s="416"/>
      <c r="I85" s="416"/>
      <c r="J85" s="416"/>
      <c r="K85" s="416"/>
      <c r="L85" s="623" t="s">
        <v>218</v>
      </c>
      <c r="M85" s="10" t="s">
        <v>217</v>
      </c>
      <c r="N85" s="407"/>
      <c r="O85" s="407"/>
      <c r="P85" s="407"/>
      <c r="Q85" s="407"/>
      <c r="R85" s="407"/>
      <c r="S85" s="407"/>
      <c r="T85" s="415"/>
      <c r="U85" s="415"/>
      <c r="V85" s="415"/>
      <c r="W85" s="415"/>
      <c r="X85" s="415"/>
      <c r="Y85" s="415"/>
      <c r="Z85" s="10" t="s">
        <v>113</v>
      </c>
      <c r="AA85" s="10"/>
      <c r="AB85" s="10"/>
      <c r="AC85" s="10"/>
      <c r="AD85" s="10"/>
      <c r="AE85" s="10"/>
      <c r="AF85" s="10"/>
      <c r="AG85" s="10"/>
      <c r="AH85" s="10"/>
    </row>
    <row r="86" spans="1:52" ht="18" customHeight="1">
      <c r="B86" s="384"/>
      <c r="C86" s="416"/>
      <c r="D86" s="416"/>
      <c r="E86" s="416"/>
      <c r="F86" s="416"/>
      <c r="G86" s="416"/>
      <c r="H86" s="416"/>
      <c r="I86" s="416"/>
      <c r="J86" s="416"/>
      <c r="K86" s="416"/>
      <c r="L86" s="623" t="s">
        <v>219</v>
      </c>
      <c r="M86" s="414"/>
      <c r="N86" s="414"/>
      <c r="O86" s="414"/>
      <c r="P86" s="414"/>
      <c r="Q86" s="414"/>
      <c r="R86" s="414"/>
      <c r="S86" s="414"/>
      <c r="T86" s="414"/>
      <c r="U86" s="414"/>
      <c r="V86" s="414"/>
      <c r="W86" s="414"/>
      <c r="X86" s="414"/>
      <c r="Y86" s="414"/>
      <c r="Z86" s="414"/>
      <c r="AA86" s="414"/>
      <c r="AB86" s="414"/>
      <c r="AC86" s="414"/>
      <c r="AD86" s="10"/>
      <c r="AE86" s="10"/>
      <c r="AF86" s="10"/>
      <c r="AG86" s="10"/>
      <c r="AH86" s="10"/>
      <c r="AI86" s="10"/>
      <c r="AJ86" s="10"/>
      <c r="AK86" s="10"/>
      <c r="AL86" s="10"/>
    </row>
    <row r="87" spans="1:52" ht="18" customHeight="1">
      <c r="B87" s="384"/>
      <c r="C87" s="416"/>
      <c r="D87" s="416"/>
      <c r="E87" s="416"/>
      <c r="F87" s="416"/>
      <c r="G87" s="416"/>
      <c r="H87" s="416"/>
      <c r="I87" s="416"/>
      <c r="J87" s="416"/>
      <c r="K87" s="416"/>
      <c r="L87" s="623" t="s">
        <v>218</v>
      </c>
      <c r="M87" s="10" t="s">
        <v>217</v>
      </c>
      <c r="N87" s="407"/>
      <c r="O87" s="407"/>
      <c r="P87" s="407"/>
      <c r="Q87" s="407"/>
      <c r="R87" s="407"/>
      <c r="S87" s="407"/>
      <c r="T87" s="415"/>
      <c r="U87" s="415"/>
      <c r="V87" s="415"/>
      <c r="W87" s="415"/>
      <c r="X87" s="415"/>
      <c r="Y87" s="415"/>
      <c r="Z87" s="10" t="s">
        <v>113</v>
      </c>
      <c r="AA87" s="10"/>
      <c r="AB87" s="10"/>
      <c r="AC87" s="10"/>
      <c r="AD87" s="10"/>
      <c r="AE87" s="10"/>
      <c r="AF87" s="10"/>
      <c r="AG87" s="10"/>
      <c r="AH87" s="10"/>
    </row>
    <row r="88" spans="1:52" ht="18" customHeight="1">
      <c r="B88" s="388" t="s">
        <v>220</v>
      </c>
      <c r="C88" s="388"/>
      <c r="D88" s="388"/>
      <c r="E88" s="388"/>
      <c r="F88" s="388"/>
      <c r="G88" s="388"/>
      <c r="H88" s="388"/>
      <c r="I88" s="388"/>
      <c r="J88" s="388"/>
      <c r="K88" s="388"/>
      <c r="L88" s="10"/>
      <c r="M88" s="407"/>
      <c r="N88" s="407"/>
      <c r="O88" s="407"/>
      <c r="P88" s="407"/>
      <c r="Q88" s="407"/>
      <c r="R88" s="407"/>
      <c r="S88" s="407"/>
      <c r="T88" s="10"/>
      <c r="U88" s="10"/>
      <c r="V88" s="10"/>
      <c r="W88" s="10"/>
      <c r="X88" s="10"/>
      <c r="Y88" s="10"/>
      <c r="Z88" s="10"/>
      <c r="AA88" s="10"/>
      <c r="AB88" s="10"/>
      <c r="AC88" s="10"/>
      <c r="AD88" s="10"/>
      <c r="AE88" s="10"/>
      <c r="AF88" s="10"/>
      <c r="AG88" s="10"/>
      <c r="AH88" s="10"/>
      <c r="AI88" s="10"/>
      <c r="AJ88" s="10"/>
      <c r="AK88" s="10"/>
    </row>
    <row r="89" spans="1:52" ht="18" customHeight="1">
      <c r="B89" s="416"/>
      <c r="C89" s="416"/>
      <c r="D89" s="416"/>
      <c r="E89" s="416"/>
      <c r="F89" s="416"/>
      <c r="G89" s="416"/>
      <c r="H89" s="416"/>
      <c r="I89" s="416"/>
      <c r="J89" s="416"/>
      <c r="K89" s="416"/>
      <c r="L89" s="403" t="s">
        <v>2274</v>
      </c>
      <c r="M89" s="414"/>
      <c r="N89" s="414"/>
      <c r="O89" s="414"/>
      <c r="P89" s="414"/>
      <c r="Q89" s="414"/>
      <c r="R89" s="414"/>
      <c r="S89" s="414"/>
      <c r="T89" s="414"/>
      <c r="U89" s="414"/>
      <c r="V89" s="414"/>
      <c r="W89" s="414"/>
      <c r="X89" s="414"/>
      <c r="Y89" s="414"/>
      <c r="Z89" s="414"/>
      <c r="AA89" s="414"/>
      <c r="AB89" s="414"/>
      <c r="AC89" s="414"/>
      <c r="AD89" s="10"/>
      <c r="AE89" s="10"/>
      <c r="AF89" s="10"/>
      <c r="AG89" s="10"/>
      <c r="AH89" s="10"/>
      <c r="AI89" s="10"/>
      <c r="AJ89" s="10"/>
      <c r="AK89" s="10"/>
      <c r="AL89" s="10"/>
    </row>
    <row r="90" spans="1:52" ht="18" customHeight="1">
      <c r="B90" s="416"/>
      <c r="C90" s="416"/>
      <c r="D90" s="416"/>
      <c r="E90" s="416"/>
      <c r="F90" s="416"/>
      <c r="G90" s="416"/>
      <c r="H90" s="416"/>
      <c r="I90" s="416"/>
      <c r="J90" s="416"/>
      <c r="K90" s="416"/>
      <c r="L90" s="403" t="s">
        <v>2275</v>
      </c>
      <c r="M90" s="10" t="s">
        <v>217</v>
      </c>
      <c r="N90" s="407"/>
      <c r="O90" s="407"/>
      <c r="P90" s="407"/>
      <c r="Q90" s="407"/>
      <c r="R90" s="407"/>
      <c r="S90" s="407"/>
      <c r="T90" s="415"/>
      <c r="U90" s="415"/>
      <c r="V90" s="415"/>
      <c r="W90" s="415"/>
      <c r="X90" s="415"/>
      <c r="Y90" s="415"/>
      <c r="Z90" s="10" t="s">
        <v>113</v>
      </c>
      <c r="AA90" s="10"/>
      <c r="AB90" s="10"/>
      <c r="AC90" s="10"/>
      <c r="AD90" s="10"/>
      <c r="AE90" s="10"/>
      <c r="AF90" s="10"/>
      <c r="AG90" s="10"/>
      <c r="AH90" s="10"/>
    </row>
    <row r="91" spans="1:52" ht="18" customHeight="1">
      <c r="B91" s="416"/>
      <c r="C91" s="416"/>
      <c r="D91" s="416"/>
      <c r="E91" s="416"/>
      <c r="F91" s="416"/>
      <c r="G91" s="416"/>
      <c r="H91" s="416"/>
      <c r="I91" s="416"/>
      <c r="J91" s="416"/>
      <c r="K91" s="416"/>
      <c r="L91" s="403" t="s">
        <v>2274</v>
      </c>
      <c r="M91" s="414"/>
      <c r="N91" s="414"/>
      <c r="O91" s="414"/>
      <c r="P91" s="414"/>
      <c r="Q91" s="414"/>
      <c r="R91" s="414"/>
      <c r="S91" s="414"/>
      <c r="T91" s="414"/>
      <c r="U91" s="414"/>
      <c r="V91" s="414"/>
      <c r="W91" s="414"/>
      <c r="X91" s="414"/>
      <c r="Y91" s="414"/>
      <c r="Z91" s="414"/>
      <c r="AA91" s="414"/>
      <c r="AB91" s="414"/>
      <c r="AC91" s="414"/>
      <c r="AD91" s="10"/>
      <c r="AE91" s="10"/>
      <c r="AF91" s="10"/>
      <c r="AG91" s="10"/>
      <c r="AH91" s="10"/>
      <c r="AI91" s="10"/>
      <c r="AJ91" s="10"/>
      <c r="AK91" s="10"/>
      <c r="AL91" s="10"/>
    </row>
    <row r="92" spans="1:52" ht="18" customHeight="1">
      <c r="B92" s="416"/>
      <c r="C92" s="416"/>
      <c r="D92" s="416"/>
      <c r="E92" s="416"/>
      <c r="F92" s="416"/>
      <c r="G92" s="416"/>
      <c r="H92" s="416"/>
      <c r="I92" s="416"/>
      <c r="J92" s="416"/>
      <c r="K92" s="416"/>
      <c r="L92" s="403" t="s">
        <v>2275</v>
      </c>
      <c r="M92" s="10" t="s">
        <v>217</v>
      </c>
      <c r="N92" s="407"/>
      <c r="O92" s="407"/>
      <c r="P92" s="407"/>
      <c r="Q92" s="407"/>
      <c r="R92" s="407"/>
      <c r="S92" s="407"/>
      <c r="T92" s="415"/>
      <c r="U92" s="415"/>
      <c r="V92" s="415"/>
      <c r="W92" s="415"/>
      <c r="X92" s="415"/>
      <c r="Y92" s="415"/>
      <c r="Z92" s="10" t="s">
        <v>113</v>
      </c>
      <c r="AA92" s="10"/>
      <c r="AB92" s="10"/>
      <c r="AC92" s="10"/>
      <c r="AD92" s="10"/>
      <c r="AE92" s="10"/>
      <c r="AF92" s="10"/>
      <c r="AG92" s="10"/>
      <c r="AH92" s="10"/>
    </row>
    <row r="93" spans="1:52" ht="18" customHeight="1">
      <c r="B93" s="416"/>
      <c r="C93" s="416"/>
      <c r="D93" s="416"/>
      <c r="E93" s="416"/>
      <c r="F93" s="416"/>
      <c r="G93" s="416"/>
      <c r="H93" s="416"/>
      <c r="I93" s="416"/>
      <c r="J93" s="416"/>
      <c r="K93" s="416"/>
      <c r="L93" s="403" t="s">
        <v>2274</v>
      </c>
      <c r="M93" s="414"/>
      <c r="N93" s="414"/>
      <c r="O93" s="414"/>
      <c r="P93" s="414"/>
      <c r="Q93" s="414"/>
      <c r="R93" s="414"/>
      <c r="S93" s="414"/>
      <c r="T93" s="414"/>
      <c r="U93" s="414"/>
      <c r="V93" s="414"/>
      <c r="W93" s="414"/>
      <c r="X93" s="414"/>
      <c r="Y93" s="414"/>
      <c r="Z93" s="414"/>
      <c r="AA93" s="414"/>
      <c r="AB93" s="414"/>
      <c r="AC93" s="414"/>
      <c r="AD93" s="10"/>
      <c r="AE93" s="10"/>
      <c r="AF93" s="10"/>
      <c r="AG93" s="10"/>
      <c r="AH93" s="10"/>
      <c r="AI93" s="10"/>
      <c r="AJ93" s="10"/>
      <c r="AK93" s="10"/>
      <c r="AL93" s="10"/>
    </row>
    <row r="94" spans="1:52" ht="18" customHeight="1">
      <c r="B94" s="416"/>
      <c r="C94" s="416"/>
      <c r="D94" s="416"/>
      <c r="E94" s="416"/>
      <c r="F94" s="416"/>
      <c r="G94" s="416"/>
      <c r="H94" s="416"/>
      <c r="I94" s="416"/>
      <c r="J94" s="416"/>
      <c r="K94" s="416"/>
      <c r="L94" s="403" t="s">
        <v>2275</v>
      </c>
      <c r="M94" s="10" t="s">
        <v>217</v>
      </c>
      <c r="N94" s="407"/>
      <c r="O94" s="407"/>
      <c r="P94" s="407"/>
      <c r="Q94" s="407"/>
      <c r="R94" s="407"/>
      <c r="S94" s="407"/>
      <c r="T94" s="417"/>
      <c r="U94" s="417"/>
      <c r="V94" s="417"/>
      <c r="W94" s="417"/>
      <c r="X94" s="417"/>
      <c r="Y94" s="417"/>
      <c r="Z94" s="418" t="s">
        <v>113</v>
      </c>
      <c r="AA94" s="418"/>
      <c r="AB94" s="10"/>
      <c r="AC94" s="10"/>
      <c r="AD94" s="10"/>
      <c r="AE94" s="10"/>
      <c r="AF94" s="10"/>
      <c r="AG94" s="10"/>
      <c r="AQ94" s="393"/>
      <c r="AR94" s="393"/>
      <c r="AS94" s="393"/>
      <c r="AT94" s="393"/>
      <c r="AU94" s="393"/>
      <c r="AV94" s="393"/>
      <c r="AW94" s="393"/>
    </row>
    <row r="95" spans="1:52" s="10" customFormat="1" ht="18" customHeight="1">
      <c r="A95" s="408" t="s">
        <v>202</v>
      </c>
      <c r="B95" s="409" t="s">
        <v>2782</v>
      </c>
      <c r="C95" s="409"/>
      <c r="D95" s="409"/>
      <c r="E95" s="409"/>
      <c r="F95" s="409"/>
      <c r="G95" s="409"/>
      <c r="H95" s="409"/>
      <c r="I95" s="409"/>
      <c r="J95" s="409"/>
      <c r="K95" s="409"/>
      <c r="L95" s="419"/>
      <c r="M95" s="419"/>
      <c r="N95" s="419"/>
      <c r="O95" s="419"/>
      <c r="P95" s="419"/>
      <c r="Q95" s="410"/>
      <c r="R95" s="410"/>
      <c r="S95" s="410"/>
      <c r="AB95" s="410"/>
      <c r="AC95" s="410"/>
      <c r="AD95" s="410"/>
      <c r="AE95" s="410"/>
      <c r="AF95" s="410"/>
      <c r="AG95" s="410"/>
      <c r="AH95" s="410"/>
      <c r="AI95" s="410"/>
      <c r="AJ95" s="410"/>
      <c r="AK95" s="410"/>
      <c r="AL95" s="410"/>
      <c r="AM95" s="410"/>
      <c r="AN95" s="410"/>
      <c r="AO95" s="410"/>
      <c r="AP95" s="410"/>
      <c r="AQ95" s="410"/>
      <c r="AR95" s="410"/>
      <c r="AS95" s="384"/>
      <c r="AT95" s="384"/>
      <c r="AU95" s="384"/>
      <c r="AV95" s="384"/>
      <c r="AW95" s="384"/>
      <c r="AX95" s="384"/>
      <c r="AY95" s="384"/>
      <c r="AZ95" s="384"/>
    </row>
    <row r="96" spans="1:52" s="10" customFormat="1" ht="18" customHeight="1">
      <c r="A96" s="398"/>
      <c r="B96" s="399" t="s">
        <v>216</v>
      </c>
      <c r="C96" s="399"/>
      <c r="D96" s="399"/>
      <c r="E96" s="399"/>
      <c r="F96" s="399"/>
      <c r="G96" s="399"/>
      <c r="H96" s="399"/>
      <c r="I96" s="399"/>
      <c r="J96" s="399"/>
      <c r="K96" s="399"/>
      <c r="AS96" s="384"/>
      <c r="AT96" s="384"/>
      <c r="AU96" s="384"/>
      <c r="AV96" s="384"/>
      <c r="AW96" s="384"/>
      <c r="AX96" s="384"/>
      <c r="AY96" s="384"/>
      <c r="AZ96" s="384"/>
    </row>
    <row r="97" spans="1:38" ht="18" customHeight="1">
      <c r="B97" s="388" t="s">
        <v>2274</v>
      </c>
      <c r="C97" s="388"/>
      <c r="D97" s="388"/>
      <c r="E97" s="388"/>
      <c r="F97" s="388"/>
      <c r="G97" s="388"/>
      <c r="H97" s="388"/>
      <c r="I97" s="388"/>
      <c r="J97" s="388"/>
      <c r="K97" s="388"/>
      <c r="L97" s="10"/>
      <c r="M97" s="1298"/>
      <c r="N97" s="1299"/>
      <c r="O97" s="1299"/>
      <c r="P97" s="1299"/>
      <c r="Q97" s="1299"/>
      <c r="R97" s="1299"/>
      <c r="S97" s="1299"/>
      <c r="T97" s="1300"/>
      <c r="U97" s="10"/>
      <c r="V97" s="10"/>
      <c r="W97" s="10"/>
      <c r="X97" s="10"/>
      <c r="Y97" s="10"/>
      <c r="Z97" s="10"/>
      <c r="AA97" s="10"/>
      <c r="AB97" s="10"/>
      <c r="AC97" s="10"/>
      <c r="AD97" s="10"/>
      <c r="AE97" s="10"/>
      <c r="AF97" s="10"/>
      <c r="AG97" s="10"/>
      <c r="AH97" s="10"/>
      <c r="AI97" s="10"/>
      <c r="AJ97" s="10"/>
      <c r="AK97" s="10"/>
      <c r="AL97" s="10"/>
    </row>
    <row r="98" spans="1:38" ht="18" customHeight="1">
      <c r="B98" s="388" t="s">
        <v>2814</v>
      </c>
      <c r="C98" s="388"/>
      <c r="D98" s="388"/>
      <c r="E98" s="388"/>
      <c r="F98" s="388"/>
      <c r="G98" s="388"/>
      <c r="H98" s="388"/>
      <c r="I98" s="388"/>
      <c r="J98" s="388"/>
      <c r="K98" s="388"/>
      <c r="L98" s="10"/>
      <c r="M98" s="1298"/>
      <c r="N98" s="1299"/>
      <c r="O98" s="1299"/>
      <c r="P98" s="1299"/>
      <c r="Q98" s="1299"/>
      <c r="R98" s="1299"/>
      <c r="S98" s="1299"/>
      <c r="T98" s="1300"/>
      <c r="U98" s="10"/>
      <c r="V98" s="10"/>
      <c r="W98" s="10"/>
      <c r="X98" s="10"/>
      <c r="Y98" s="10"/>
      <c r="Z98" s="10"/>
      <c r="AA98" s="10"/>
      <c r="AB98" s="10"/>
      <c r="AC98" s="10"/>
      <c r="AD98" s="10"/>
      <c r="AE98" s="10"/>
      <c r="AF98" s="10"/>
      <c r="AG98" s="10"/>
      <c r="AH98" s="10"/>
      <c r="AI98" s="10"/>
      <c r="AJ98" s="10"/>
      <c r="AK98" s="10"/>
      <c r="AL98" s="10"/>
    </row>
    <row r="99" spans="1:38" ht="18" customHeight="1">
      <c r="B99" s="388" t="s">
        <v>2804</v>
      </c>
      <c r="C99" s="388"/>
      <c r="D99" s="388"/>
      <c r="E99" s="388"/>
      <c r="F99" s="388"/>
      <c r="G99" s="388"/>
      <c r="H99" s="388"/>
      <c r="I99" s="388"/>
      <c r="J99" s="388"/>
      <c r="K99" s="388"/>
      <c r="L99" s="10"/>
      <c r="M99" s="1338"/>
      <c r="N99" s="1339"/>
      <c r="O99" s="1339"/>
      <c r="P99" s="1339"/>
      <c r="Q99" s="1339"/>
      <c r="R99" s="1339"/>
      <c r="S99" s="1339"/>
      <c r="T99" s="1340"/>
      <c r="U99" s="10"/>
      <c r="V99" s="10"/>
      <c r="W99" s="10"/>
      <c r="X99" s="10"/>
      <c r="Y99" s="10"/>
      <c r="Z99" s="10"/>
      <c r="AA99" s="10"/>
      <c r="AB99" s="10"/>
      <c r="AC99" s="10"/>
      <c r="AD99" s="10"/>
      <c r="AE99" s="10"/>
      <c r="AF99" s="10"/>
      <c r="AG99" s="10"/>
      <c r="AH99" s="10"/>
      <c r="AI99" s="10"/>
      <c r="AJ99" s="10"/>
      <c r="AK99" s="10"/>
      <c r="AL99" s="10"/>
    </row>
    <row r="100" spans="1:38" ht="18" customHeight="1">
      <c r="B100" s="388" t="s">
        <v>2815</v>
      </c>
      <c r="C100" s="388"/>
      <c r="D100" s="388"/>
      <c r="E100" s="388"/>
      <c r="F100" s="388"/>
      <c r="G100" s="388"/>
      <c r="H100" s="388"/>
      <c r="I100" s="388"/>
      <c r="J100" s="388"/>
      <c r="K100" s="388"/>
      <c r="L100" s="10"/>
      <c r="M100" s="1351"/>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300"/>
    </row>
    <row r="101" spans="1:38" ht="18" customHeight="1">
      <c r="B101" s="388" t="s">
        <v>2806</v>
      </c>
      <c r="C101" s="388"/>
      <c r="D101" s="388"/>
      <c r="E101" s="388"/>
      <c r="F101" s="388"/>
      <c r="G101" s="388"/>
      <c r="H101" s="388"/>
      <c r="I101" s="388"/>
      <c r="J101" s="388"/>
      <c r="K101" s="388"/>
      <c r="L101" s="10"/>
      <c r="M101" s="1338"/>
      <c r="N101" s="1339"/>
      <c r="O101" s="1339"/>
      <c r="P101" s="1339"/>
      <c r="Q101" s="1339"/>
      <c r="R101" s="1339"/>
      <c r="S101" s="1339"/>
      <c r="T101" s="1340"/>
      <c r="U101" s="10"/>
      <c r="V101" s="10"/>
      <c r="W101" s="10"/>
      <c r="X101" s="10"/>
      <c r="Y101" s="10"/>
      <c r="Z101" s="10"/>
      <c r="AA101" s="10"/>
      <c r="AB101" s="10"/>
      <c r="AC101" s="10"/>
      <c r="AD101" s="10"/>
      <c r="AE101" s="10"/>
      <c r="AF101" s="10"/>
      <c r="AG101" s="10"/>
      <c r="AH101" s="10"/>
      <c r="AI101" s="10"/>
      <c r="AJ101" s="10"/>
      <c r="AK101" s="10"/>
      <c r="AL101" s="10"/>
    </row>
    <row r="102" spans="1:38" ht="18" customHeight="1">
      <c r="B102" s="388" t="s">
        <v>2816</v>
      </c>
      <c r="C102" s="388"/>
      <c r="D102" s="388"/>
      <c r="E102" s="388"/>
      <c r="F102" s="388"/>
      <c r="G102" s="388"/>
      <c r="H102" s="388"/>
      <c r="I102" s="388"/>
      <c r="J102" s="388"/>
      <c r="K102" s="388"/>
      <c r="L102" s="10"/>
      <c r="M102" s="1338"/>
      <c r="N102" s="1339"/>
      <c r="O102" s="1339"/>
      <c r="P102" s="1339"/>
      <c r="Q102" s="1339"/>
      <c r="R102" s="1339"/>
      <c r="S102" s="1339"/>
      <c r="T102" s="1340"/>
      <c r="U102" s="10"/>
      <c r="V102" s="10"/>
      <c r="W102" s="10"/>
      <c r="X102" s="10"/>
      <c r="Y102" s="10"/>
      <c r="Z102" s="10"/>
      <c r="AA102" s="10"/>
      <c r="AB102" s="10"/>
      <c r="AC102" s="10"/>
      <c r="AD102" s="10"/>
      <c r="AE102" s="10"/>
      <c r="AF102" s="10"/>
      <c r="AG102" s="10"/>
      <c r="AH102" s="10"/>
      <c r="AI102" s="10"/>
      <c r="AJ102" s="10"/>
      <c r="AK102" s="10"/>
      <c r="AL102" s="10"/>
    </row>
    <row r="103" spans="1:38" ht="18" customHeight="1">
      <c r="B103" s="388" t="s">
        <v>2817</v>
      </c>
      <c r="C103" s="388"/>
      <c r="D103" s="388"/>
      <c r="E103" s="388"/>
      <c r="F103" s="388"/>
      <c r="G103" s="388"/>
      <c r="H103" s="388"/>
      <c r="I103" s="388"/>
      <c r="J103" s="388"/>
      <c r="K103" s="388"/>
      <c r="L103" s="10"/>
      <c r="M103" s="1351"/>
      <c r="N103" s="1352"/>
      <c r="O103" s="1352"/>
      <c r="P103" s="1352"/>
      <c r="Q103" s="1352"/>
      <c r="R103" s="1352"/>
      <c r="S103" s="1352"/>
      <c r="T103" s="1352"/>
      <c r="U103" s="1352"/>
      <c r="V103" s="1352"/>
      <c r="W103" s="1352"/>
      <c r="X103" s="1352"/>
      <c r="Y103" s="1352"/>
      <c r="Z103" s="1352"/>
      <c r="AA103" s="1352"/>
      <c r="AB103" s="1352"/>
      <c r="AC103" s="1352"/>
      <c r="AD103" s="1352"/>
      <c r="AE103" s="1352"/>
      <c r="AF103" s="1352"/>
      <c r="AG103" s="1352"/>
      <c r="AH103" s="1352"/>
      <c r="AI103" s="1352"/>
      <c r="AJ103" s="1352"/>
      <c r="AK103" s="1352"/>
      <c r="AL103" s="1353"/>
    </row>
    <row r="104" spans="1:38" ht="7.5" customHeight="1">
      <c r="B104" s="388"/>
      <c r="C104" s="388"/>
      <c r="D104" s="388"/>
      <c r="E104" s="388"/>
      <c r="F104" s="388"/>
      <c r="G104" s="388"/>
      <c r="H104" s="388"/>
      <c r="I104" s="388"/>
      <c r="J104" s="388"/>
      <c r="K104" s="388"/>
      <c r="L104" s="10"/>
      <c r="M104" s="407"/>
      <c r="N104" s="407"/>
      <c r="O104" s="407"/>
      <c r="P104" s="407"/>
      <c r="Q104" s="407"/>
      <c r="R104" s="407"/>
      <c r="S104" s="407"/>
      <c r="T104" s="407"/>
      <c r="U104" s="10"/>
      <c r="V104" s="10"/>
      <c r="W104" s="10"/>
      <c r="X104" s="10"/>
      <c r="Y104" s="10"/>
      <c r="Z104" s="10"/>
      <c r="AA104" s="10"/>
      <c r="AB104" s="10"/>
      <c r="AC104" s="10"/>
      <c r="AD104" s="10"/>
      <c r="AE104" s="10"/>
      <c r="AF104" s="10"/>
      <c r="AG104" s="10"/>
      <c r="AH104" s="10"/>
      <c r="AI104" s="10"/>
      <c r="AJ104" s="10"/>
      <c r="AK104" s="10"/>
      <c r="AL104" s="10"/>
    </row>
    <row r="105" spans="1:38" s="10" customFormat="1" ht="18" customHeight="1">
      <c r="A105" s="398"/>
      <c r="B105" s="399" t="s">
        <v>215</v>
      </c>
      <c r="C105" s="399"/>
      <c r="D105" s="399"/>
      <c r="E105" s="399"/>
      <c r="F105" s="399"/>
      <c r="G105" s="399"/>
      <c r="H105" s="399"/>
      <c r="I105" s="399"/>
      <c r="J105" s="399"/>
      <c r="K105" s="399"/>
    </row>
    <row r="106" spans="1:38" ht="18" customHeight="1">
      <c r="B106" s="388" t="s">
        <v>2274</v>
      </c>
      <c r="C106" s="388"/>
      <c r="D106" s="388"/>
      <c r="E106" s="388"/>
      <c r="F106" s="388"/>
      <c r="G106" s="388"/>
      <c r="H106" s="388"/>
      <c r="I106" s="388"/>
      <c r="J106" s="388"/>
      <c r="K106" s="388"/>
      <c r="L106" s="10"/>
      <c r="M106" s="1298"/>
      <c r="N106" s="1299"/>
      <c r="O106" s="1299"/>
      <c r="P106" s="1299"/>
      <c r="Q106" s="1299"/>
      <c r="R106" s="1299"/>
      <c r="S106" s="1299"/>
      <c r="T106" s="1300"/>
      <c r="U106" s="10"/>
      <c r="V106" s="10"/>
      <c r="W106" s="10"/>
      <c r="X106" s="10"/>
      <c r="Y106" s="10"/>
      <c r="Z106" s="10"/>
      <c r="AA106" s="10"/>
      <c r="AB106" s="10"/>
      <c r="AC106" s="10"/>
      <c r="AD106" s="10"/>
      <c r="AE106" s="10"/>
      <c r="AF106" s="10"/>
      <c r="AG106" s="10"/>
      <c r="AH106" s="10"/>
      <c r="AI106" s="10"/>
      <c r="AJ106" s="10"/>
      <c r="AK106" s="10"/>
      <c r="AL106" s="10"/>
    </row>
    <row r="107" spans="1:38" ht="18" customHeight="1">
      <c r="B107" s="388" t="s">
        <v>2814</v>
      </c>
      <c r="C107" s="388"/>
      <c r="D107" s="388"/>
      <c r="E107" s="388"/>
      <c r="F107" s="388"/>
      <c r="G107" s="388"/>
      <c r="H107" s="388"/>
      <c r="I107" s="388"/>
      <c r="J107" s="388"/>
      <c r="K107" s="388"/>
      <c r="L107" s="10"/>
      <c r="M107" s="1298"/>
      <c r="N107" s="1299"/>
      <c r="O107" s="1299"/>
      <c r="P107" s="1299"/>
      <c r="Q107" s="1299"/>
      <c r="R107" s="1299"/>
      <c r="S107" s="1299"/>
      <c r="T107" s="1300"/>
      <c r="U107" s="10"/>
      <c r="V107" s="10"/>
      <c r="W107" s="10"/>
      <c r="X107" s="10"/>
      <c r="Y107" s="10"/>
      <c r="Z107" s="10"/>
      <c r="AA107" s="10"/>
      <c r="AB107" s="10"/>
      <c r="AC107" s="10"/>
      <c r="AD107" s="10"/>
      <c r="AE107" s="10"/>
      <c r="AF107" s="10"/>
      <c r="AG107" s="10"/>
      <c r="AH107" s="10"/>
      <c r="AI107" s="10"/>
      <c r="AJ107" s="10"/>
      <c r="AK107" s="10"/>
      <c r="AL107" s="10"/>
    </row>
    <row r="108" spans="1:38" ht="18" customHeight="1">
      <c r="B108" s="388" t="s">
        <v>2804</v>
      </c>
      <c r="C108" s="388"/>
      <c r="D108" s="388"/>
      <c r="E108" s="388"/>
      <c r="F108" s="388"/>
      <c r="G108" s="388"/>
      <c r="H108" s="388"/>
      <c r="I108" s="388"/>
      <c r="J108" s="388"/>
      <c r="K108" s="388"/>
      <c r="L108" s="10"/>
      <c r="M108" s="1338"/>
      <c r="N108" s="1339"/>
      <c r="O108" s="1339"/>
      <c r="P108" s="1339"/>
      <c r="Q108" s="1339"/>
      <c r="R108" s="1339"/>
      <c r="S108" s="1339"/>
      <c r="T108" s="1340"/>
      <c r="U108" s="10"/>
      <c r="V108" s="10"/>
      <c r="W108" s="10"/>
      <c r="X108" s="10"/>
      <c r="Y108" s="10"/>
      <c r="Z108" s="10"/>
      <c r="AA108" s="10"/>
      <c r="AB108" s="10"/>
      <c r="AC108" s="10"/>
      <c r="AD108" s="10"/>
      <c r="AE108" s="10"/>
      <c r="AF108" s="10"/>
      <c r="AG108" s="10"/>
      <c r="AH108" s="10"/>
      <c r="AI108" s="10"/>
      <c r="AJ108" s="10"/>
      <c r="AK108" s="10"/>
      <c r="AL108" s="10"/>
    </row>
    <row r="109" spans="1:38" ht="18" customHeight="1">
      <c r="B109" s="388" t="s">
        <v>2815</v>
      </c>
      <c r="C109" s="388"/>
      <c r="D109" s="388"/>
      <c r="E109" s="388"/>
      <c r="F109" s="388"/>
      <c r="G109" s="388"/>
      <c r="H109" s="388"/>
      <c r="I109" s="388"/>
      <c r="J109" s="388"/>
      <c r="K109" s="388"/>
      <c r="L109" s="10"/>
      <c r="M109" s="1351"/>
      <c r="N109" s="1299"/>
      <c r="O109" s="1299"/>
      <c r="P109" s="1299"/>
      <c r="Q109" s="1299"/>
      <c r="R109" s="1299"/>
      <c r="S109" s="1299"/>
      <c r="T109" s="1299"/>
      <c r="U109" s="1299"/>
      <c r="V109" s="1299"/>
      <c r="W109" s="1299"/>
      <c r="X109" s="1299"/>
      <c r="Y109" s="1299"/>
      <c r="Z109" s="1299"/>
      <c r="AA109" s="1299"/>
      <c r="AB109" s="1299"/>
      <c r="AC109" s="1299"/>
      <c r="AD109" s="1299"/>
      <c r="AE109" s="1299"/>
      <c r="AF109" s="1299"/>
      <c r="AG109" s="1299"/>
      <c r="AH109" s="1299"/>
      <c r="AI109" s="1299"/>
      <c r="AJ109" s="1299"/>
      <c r="AK109" s="1299"/>
      <c r="AL109" s="1300"/>
    </row>
    <row r="110" spans="1:38" ht="18" customHeight="1">
      <c r="B110" s="388" t="s">
        <v>2806</v>
      </c>
      <c r="C110" s="388"/>
      <c r="D110" s="388"/>
      <c r="E110" s="388"/>
      <c r="F110" s="388"/>
      <c r="G110" s="388"/>
      <c r="H110" s="388"/>
      <c r="I110" s="388"/>
      <c r="J110" s="388"/>
      <c r="K110" s="388"/>
      <c r="L110" s="10"/>
      <c r="M110" s="1338"/>
      <c r="N110" s="1339"/>
      <c r="O110" s="1339"/>
      <c r="P110" s="1339"/>
      <c r="Q110" s="1339"/>
      <c r="R110" s="1339"/>
      <c r="S110" s="1339"/>
      <c r="T110" s="1340"/>
      <c r="U110" s="10"/>
      <c r="V110" s="10"/>
      <c r="W110" s="10"/>
      <c r="X110" s="10"/>
      <c r="Y110" s="10"/>
      <c r="Z110" s="10"/>
      <c r="AA110" s="10"/>
      <c r="AB110" s="10"/>
      <c r="AC110" s="10"/>
      <c r="AD110" s="10"/>
      <c r="AE110" s="10"/>
      <c r="AF110" s="10"/>
      <c r="AG110" s="10"/>
      <c r="AH110" s="10"/>
      <c r="AI110" s="10"/>
      <c r="AJ110" s="10"/>
      <c r="AK110" s="10"/>
      <c r="AL110" s="10"/>
    </row>
    <row r="111" spans="1:38" ht="18" customHeight="1">
      <c r="B111" s="388" t="s">
        <v>2816</v>
      </c>
      <c r="C111" s="388"/>
      <c r="D111" s="388"/>
      <c r="E111" s="388"/>
      <c r="F111" s="388"/>
      <c r="G111" s="388"/>
      <c r="H111" s="388"/>
      <c r="I111" s="388"/>
      <c r="J111" s="388"/>
      <c r="K111" s="388"/>
      <c r="L111" s="10"/>
      <c r="M111" s="1338"/>
      <c r="N111" s="1339"/>
      <c r="O111" s="1339"/>
      <c r="P111" s="1339"/>
      <c r="Q111" s="1339"/>
      <c r="R111" s="1339"/>
      <c r="S111" s="1339"/>
      <c r="T111" s="1340"/>
      <c r="U111" s="10"/>
      <c r="V111" s="10"/>
      <c r="W111" s="10"/>
      <c r="X111" s="10"/>
      <c r="Y111" s="10"/>
      <c r="Z111" s="10"/>
      <c r="AA111" s="10"/>
      <c r="AB111" s="10"/>
      <c r="AC111" s="10"/>
      <c r="AD111" s="10"/>
      <c r="AE111" s="10"/>
      <c r="AF111" s="10"/>
      <c r="AG111" s="10"/>
      <c r="AH111" s="10"/>
      <c r="AI111" s="10"/>
      <c r="AJ111" s="10"/>
      <c r="AK111" s="10"/>
      <c r="AL111" s="10"/>
    </row>
    <row r="112" spans="1:38" ht="18" customHeight="1">
      <c r="B112" s="388" t="s">
        <v>2817</v>
      </c>
      <c r="C112" s="388"/>
      <c r="D112" s="388"/>
      <c r="E112" s="388"/>
      <c r="F112" s="388"/>
      <c r="G112" s="388"/>
      <c r="H112" s="388"/>
      <c r="I112" s="388"/>
      <c r="J112" s="388"/>
      <c r="K112" s="388"/>
      <c r="L112" s="10"/>
      <c r="M112" s="1351"/>
      <c r="N112" s="1352"/>
      <c r="O112" s="1352"/>
      <c r="P112" s="1352"/>
      <c r="Q112" s="1352"/>
      <c r="R112" s="1352"/>
      <c r="S112" s="1352"/>
      <c r="T112" s="1352"/>
      <c r="U112" s="1352"/>
      <c r="V112" s="1352"/>
      <c r="W112" s="1352"/>
      <c r="X112" s="1352"/>
      <c r="Y112" s="1352"/>
      <c r="Z112" s="1352"/>
      <c r="AA112" s="1352"/>
      <c r="AB112" s="1352"/>
      <c r="AC112" s="1352"/>
      <c r="AD112" s="1352"/>
      <c r="AE112" s="1352"/>
      <c r="AF112" s="1352"/>
      <c r="AG112" s="1352"/>
      <c r="AH112" s="1352"/>
      <c r="AI112" s="1352"/>
      <c r="AJ112" s="1352"/>
      <c r="AK112" s="1352"/>
      <c r="AL112" s="1353"/>
    </row>
    <row r="113" spans="1:38" s="10" customFormat="1" ht="15.75" customHeight="1">
      <c r="A113" s="398"/>
      <c r="B113" s="399"/>
      <c r="C113" s="399"/>
      <c r="D113" s="399"/>
      <c r="E113" s="399"/>
      <c r="F113" s="399"/>
      <c r="G113" s="399"/>
      <c r="H113" s="399"/>
      <c r="I113" s="399"/>
      <c r="J113" s="399"/>
      <c r="K113" s="399"/>
    </row>
    <row r="114" spans="1:38" ht="18" customHeight="1">
      <c r="B114" s="388" t="s">
        <v>2274</v>
      </c>
      <c r="C114" s="388"/>
      <c r="D114" s="388"/>
      <c r="E114" s="388"/>
      <c r="F114" s="388"/>
      <c r="G114" s="388"/>
      <c r="H114" s="388"/>
      <c r="I114" s="388"/>
      <c r="J114" s="388"/>
      <c r="K114" s="388"/>
      <c r="L114" s="10"/>
      <c r="M114" s="1298"/>
      <c r="N114" s="1299"/>
      <c r="O114" s="1299"/>
      <c r="P114" s="1299"/>
      <c r="Q114" s="1299"/>
      <c r="R114" s="1299"/>
      <c r="S114" s="1299"/>
      <c r="T114" s="1300"/>
      <c r="U114" s="10"/>
      <c r="V114" s="10"/>
      <c r="W114" s="10"/>
      <c r="X114" s="10"/>
      <c r="Y114" s="10"/>
      <c r="Z114" s="10"/>
      <c r="AA114" s="10"/>
      <c r="AB114" s="10"/>
      <c r="AC114" s="10"/>
      <c r="AD114" s="10"/>
      <c r="AE114" s="10"/>
      <c r="AF114" s="10"/>
      <c r="AG114" s="10"/>
      <c r="AH114" s="10"/>
      <c r="AI114" s="10"/>
      <c r="AJ114" s="10"/>
      <c r="AK114" s="10"/>
      <c r="AL114" s="10"/>
    </row>
    <row r="115" spans="1:38" ht="18" customHeight="1">
      <c r="B115" s="388" t="s">
        <v>2814</v>
      </c>
      <c r="C115" s="388"/>
      <c r="D115" s="388"/>
      <c r="E115" s="388"/>
      <c r="F115" s="388"/>
      <c r="G115" s="388"/>
      <c r="H115" s="388"/>
      <c r="I115" s="388"/>
      <c r="J115" s="388"/>
      <c r="K115" s="388"/>
      <c r="L115" s="10"/>
      <c r="M115" s="1298"/>
      <c r="N115" s="1299"/>
      <c r="O115" s="1299"/>
      <c r="P115" s="1299"/>
      <c r="Q115" s="1299"/>
      <c r="R115" s="1299"/>
      <c r="S115" s="1299"/>
      <c r="T115" s="1300"/>
      <c r="U115" s="10"/>
      <c r="V115" s="10"/>
      <c r="W115" s="10"/>
      <c r="X115" s="10"/>
      <c r="Y115" s="10"/>
      <c r="Z115" s="10"/>
      <c r="AA115" s="10"/>
      <c r="AB115" s="10"/>
      <c r="AC115" s="10"/>
      <c r="AD115" s="10"/>
      <c r="AE115" s="10"/>
      <c r="AF115" s="10"/>
      <c r="AG115" s="10"/>
      <c r="AH115" s="10"/>
      <c r="AI115" s="10"/>
      <c r="AJ115" s="10"/>
      <c r="AK115" s="10"/>
      <c r="AL115" s="10"/>
    </row>
    <row r="116" spans="1:38" ht="18" customHeight="1">
      <c r="B116" s="388" t="s">
        <v>2804</v>
      </c>
      <c r="C116" s="388"/>
      <c r="D116" s="388"/>
      <c r="E116" s="388"/>
      <c r="F116" s="388"/>
      <c r="G116" s="388"/>
      <c r="H116" s="388"/>
      <c r="I116" s="388"/>
      <c r="J116" s="388"/>
      <c r="K116" s="388"/>
      <c r="L116" s="10"/>
      <c r="M116" s="1338"/>
      <c r="N116" s="1339"/>
      <c r="O116" s="1339"/>
      <c r="P116" s="1339"/>
      <c r="Q116" s="1339"/>
      <c r="R116" s="1339"/>
      <c r="S116" s="1339"/>
      <c r="T116" s="1340"/>
      <c r="U116" s="10"/>
      <c r="V116" s="10"/>
      <c r="W116" s="10"/>
      <c r="X116" s="10"/>
      <c r="Y116" s="10"/>
      <c r="Z116" s="10"/>
      <c r="AA116" s="10"/>
      <c r="AB116" s="10"/>
      <c r="AC116" s="10"/>
      <c r="AD116" s="10"/>
      <c r="AE116" s="10"/>
      <c r="AF116" s="10"/>
      <c r="AG116" s="10"/>
      <c r="AH116" s="10"/>
      <c r="AI116" s="10"/>
      <c r="AJ116" s="10"/>
      <c r="AK116" s="10"/>
      <c r="AL116" s="10"/>
    </row>
    <row r="117" spans="1:38" ht="18" customHeight="1">
      <c r="B117" s="388" t="s">
        <v>2815</v>
      </c>
      <c r="C117" s="388"/>
      <c r="D117" s="388"/>
      <c r="E117" s="388"/>
      <c r="F117" s="388"/>
      <c r="G117" s="388"/>
      <c r="H117" s="388"/>
      <c r="I117" s="388"/>
      <c r="J117" s="388"/>
      <c r="K117" s="388"/>
      <c r="L117" s="10"/>
      <c r="M117" s="1351"/>
      <c r="N117" s="1299"/>
      <c r="O117" s="1299"/>
      <c r="P117" s="1299"/>
      <c r="Q117" s="1299"/>
      <c r="R117" s="1299"/>
      <c r="S117" s="1299"/>
      <c r="T117" s="1299"/>
      <c r="U117" s="1299"/>
      <c r="V117" s="1299"/>
      <c r="W117" s="1299"/>
      <c r="X117" s="1299"/>
      <c r="Y117" s="1299"/>
      <c r="Z117" s="1299"/>
      <c r="AA117" s="1299"/>
      <c r="AB117" s="1299"/>
      <c r="AC117" s="1299"/>
      <c r="AD117" s="1299"/>
      <c r="AE117" s="1299"/>
      <c r="AF117" s="1299"/>
      <c r="AG117" s="1299"/>
      <c r="AH117" s="1299"/>
      <c r="AI117" s="1299"/>
      <c r="AJ117" s="1299"/>
      <c r="AK117" s="1299"/>
      <c r="AL117" s="1300"/>
    </row>
    <row r="118" spans="1:38" ht="18" customHeight="1">
      <c r="B118" s="388" t="s">
        <v>2806</v>
      </c>
      <c r="C118" s="388"/>
      <c r="D118" s="388"/>
      <c r="E118" s="388"/>
      <c r="F118" s="388"/>
      <c r="G118" s="388"/>
      <c r="H118" s="388"/>
      <c r="I118" s="388"/>
      <c r="J118" s="388"/>
      <c r="K118" s="388"/>
      <c r="L118" s="10"/>
      <c r="M118" s="1338"/>
      <c r="N118" s="1339"/>
      <c r="O118" s="1339"/>
      <c r="P118" s="1339"/>
      <c r="Q118" s="1339"/>
      <c r="R118" s="1339"/>
      <c r="S118" s="1339"/>
      <c r="T118" s="1340"/>
      <c r="U118" s="10"/>
      <c r="V118" s="10"/>
      <c r="W118" s="10"/>
      <c r="X118" s="10"/>
      <c r="Y118" s="10"/>
      <c r="Z118" s="10"/>
      <c r="AA118" s="10"/>
      <c r="AB118" s="10"/>
      <c r="AC118" s="10"/>
      <c r="AD118" s="10"/>
      <c r="AE118" s="10"/>
      <c r="AF118" s="10"/>
      <c r="AG118" s="10"/>
      <c r="AH118" s="10"/>
      <c r="AI118" s="10"/>
      <c r="AJ118" s="10"/>
      <c r="AK118" s="10"/>
      <c r="AL118" s="10"/>
    </row>
    <row r="119" spans="1:38" ht="18" customHeight="1">
      <c r="B119" s="388" t="s">
        <v>2816</v>
      </c>
      <c r="C119" s="388"/>
      <c r="D119" s="388"/>
      <c r="E119" s="388"/>
      <c r="F119" s="388"/>
      <c r="G119" s="388"/>
      <c r="H119" s="388"/>
      <c r="I119" s="388"/>
      <c r="J119" s="388"/>
      <c r="K119" s="388"/>
      <c r="L119" s="10"/>
      <c r="M119" s="1338"/>
      <c r="N119" s="1339"/>
      <c r="O119" s="1339"/>
      <c r="P119" s="1339"/>
      <c r="Q119" s="1339"/>
      <c r="R119" s="1339"/>
      <c r="S119" s="1339"/>
      <c r="T119" s="1340"/>
      <c r="U119" s="10"/>
      <c r="V119" s="10"/>
      <c r="W119" s="10"/>
      <c r="X119" s="10"/>
      <c r="Y119" s="10"/>
      <c r="Z119" s="10"/>
      <c r="AA119" s="10"/>
      <c r="AB119" s="10"/>
      <c r="AC119" s="10"/>
      <c r="AD119" s="10"/>
      <c r="AE119" s="10"/>
      <c r="AF119" s="10"/>
      <c r="AG119" s="10"/>
      <c r="AH119" s="10"/>
      <c r="AI119" s="10"/>
      <c r="AJ119" s="10"/>
      <c r="AK119" s="10"/>
      <c r="AL119" s="10"/>
    </row>
    <row r="120" spans="1:38" ht="18" customHeight="1">
      <c r="B120" s="388" t="s">
        <v>2817</v>
      </c>
      <c r="C120" s="388"/>
      <c r="D120" s="388"/>
      <c r="E120" s="388"/>
      <c r="F120" s="388"/>
      <c r="G120" s="388"/>
      <c r="H120" s="388"/>
      <c r="I120" s="388"/>
      <c r="J120" s="388"/>
      <c r="K120" s="388"/>
      <c r="L120" s="10"/>
      <c r="M120" s="1351"/>
      <c r="N120" s="1352"/>
      <c r="O120" s="1352"/>
      <c r="P120" s="1352"/>
      <c r="Q120" s="1352"/>
      <c r="R120" s="1352"/>
      <c r="S120" s="1352"/>
      <c r="T120" s="1352"/>
      <c r="U120" s="1352"/>
      <c r="V120" s="1352"/>
      <c r="W120" s="1352"/>
      <c r="X120" s="1352"/>
      <c r="Y120" s="1352"/>
      <c r="Z120" s="1352"/>
      <c r="AA120" s="1352"/>
      <c r="AB120" s="1352"/>
      <c r="AC120" s="1352"/>
      <c r="AD120" s="1352"/>
      <c r="AE120" s="1352"/>
      <c r="AF120" s="1352"/>
      <c r="AG120" s="1352"/>
      <c r="AH120" s="1352"/>
      <c r="AI120" s="1352"/>
      <c r="AJ120" s="1352"/>
      <c r="AK120" s="1352"/>
      <c r="AL120" s="1353"/>
    </row>
    <row r="121" spans="1:38" s="10" customFormat="1" ht="15" customHeight="1">
      <c r="A121" s="398"/>
      <c r="B121" s="399"/>
      <c r="C121" s="399"/>
      <c r="D121" s="399"/>
      <c r="E121" s="399"/>
      <c r="F121" s="399"/>
      <c r="G121" s="399"/>
      <c r="H121" s="399"/>
      <c r="I121" s="399"/>
      <c r="J121" s="399"/>
      <c r="K121" s="399"/>
    </row>
    <row r="122" spans="1:38" ht="18" customHeight="1">
      <c r="B122" s="388" t="s">
        <v>2274</v>
      </c>
      <c r="C122" s="388"/>
      <c r="D122" s="388"/>
      <c r="E122" s="388"/>
      <c r="F122" s="388"/>
      <c r="G122" s="388"/>
      <c r="H122" s="388"/>
      <c r="I122" s="388"/>
      <c r="J122" s="388"/>
      <c r="K122" s="388"/>
      <c r="L122" s="10"/>
      <c r="M122" s="1298"/>
      <c r="N122" s="1299"/>
      <c r="O122" s="1299"/>
      <c r="P122" s="1299"/>
      <c r="Q122" s="1299"/>
      <c r="R122" s="1299"/>
      <c r="S122" s="1299"/>
      <c r="T122" s="1300"/>
      <c r="U122" s="10"/>
      <c r="V122" s="10"/>
      <c r="W122" s="10"/>
      <c r="X122" s="10"/>
      <c r="Y122" s="10"/>
      <c r="Z122" s="10"/>
      <c r="AA122" s="10"/>
      <c r="AB122" s="10"/>
      <c r="AC122" s="10"/>
      <c r="AD122" s="10"/>
      <c r="AE122" s="10"/>
      <c r="AF122" s="10"/>
      <c r="AG122" s="10"/>
      <c r="AH122" s="10"/>
      <c r="AI122" s="10"/>
      <c r="AJ122" s="10"/>
      <c r="AK122" s="10"/>
      <c r="AL122" s="10"/>
    </row>
    <row r="123" spans="1:38" ht="18" customHeight="1">
      <c r="B123" s="388" t="s">
        <v>2814</v>
      </c>
      <c r="C123" s="388"/>
      <c r="D123" s="388"/>
      <c r="E123" s="388"/>
      <c r="F123" s="388"/>
      <c r="G123" s="388"/>
      <c r="H123" s="388"/>
      <c r="I123" s="388"/>
      <c r="J123" s="388"/>
      <c r="K123" s="388"/>
      <c r="L123" s="10"/>
      <c r="M123" s="1298"/>
      <c r="N123" s="1299"/>
      <c r="O123" s="1299"/>
      <c r="P123" s="1299"/>
      <c r="Q123" s="1299"/>
      <c r="R123" s="1299"/>
      <c r="S123" s="1299"/>
      <c r="T123" s="1300"/>
      <c r="U123" s="10"/>
      <c r="V123" s="10"/>
      <c r="W123" s="10"/>
      <c r="X123" s="10"/>
      <c r="Y123" s="10"/>
      <c r="Z123" s="10"/>
      <c r="AA123" s="10"/>
      <c r="AB123" s="10"/>
      <c r="AC123" s="10"/>
      <c r="AD123" s="10"/>
      <c r="AE123" s="10"/>
      <c r="AF123" s="10"/>
      <c r="AG123" s="10"/>
      <c r="AH123" s="10"/>
      <c r="AI123" s="10"/>
      <c r="AJ123" s="10"/>
      <c r="AK123" s="10"/>
      <c r="AL123" s="10"/>
    </row>
    <row r="124" spans="1:38" ht="18" customHeight="1">
      <c r="B124" s="388" t="s">
        <v>2804</v>
      </c>
      <c r="C124" s="388"/>
      <c r="D124" s="388"/>
      <c r="E124" s="388"/>
      <c r="F124" s="388"/>
      <c r="G124" s="388"/>
      <c r="H124" s="388"/>
      <c r="I124" s="388"/>
      <c r="J124" s="388"/>
      <c r="K124" s="388"/>
      <c r="L124" s="10"/>
      <c r="M124" s="1338"/>
      <c r="N124" s="1339"/>
      <c r="O124" s="1339"/>
      <c r="P124" s="1339"/>
      <c r="Q124" s="1339"/>
      <c r="R124" s="1339"/>
      <c r="S124" s="1339"/>
      <c r="T124" s="1340"/>
      <c r="U124" s="10"/>
      <c r="V124" s="10"/>
      <c r="W124" s="10"/>
      <c r="X124" s="10"/>
      <c r="Y124" s="10"/>
      <c r="Z124" s="10"/>
      <c r="AA124" s="10"/>
      <c r="AB124" s="10"/>
      <c r="AC124" s="10"/>
      <c r="AD124" s="10"/>
      <c r="AE124" s="10"/>
      <c r="AF124" s="10"/>
      <c r="AG124" s="10"/>
      <c r="AH124" s="10"/>
      <c r="AI124" s="10"/>
      <c r="AJ124" s="10"/>
      <c r="AK124" s="10"/>
      <c r="AL124" s="10"/>
    </row>
    <row r="125" spans="1:38" ht="18" customHeight="1">
      <c r="B125" s="388" t="s">
        <v>2815</v>
      </c>
      <c r="C125" s="388"/>
      <c r="D125" s="388"/>
      <c r="E125" s="388"/>
      <c r="F125" s="388"/>
      <c r="G125" s="388"/>
      <c r="H125" s="388"/>
      <c r="I125" s="388"/>
      <c r="J125" s="388"/>
      <c r="K125" s="388"/>
      <c r="L125" s="10"/>
      <c r="M125" s="1351"/>
      <c r="N125" s="1299"/>
      <c r="O125" s="1299"/>
      <c r="P125" s="1299"/>
      <c r="Q125" s="1299"/>
      <c r="R125" s="1299"/>
      <c r="S125" s="1299"/>
      <c r="T125" s="1299"/>
      <c r="U125" s="1299"/>
      <c r="V125" s="1299"/>
      <c r="W125" s="1299"/>
      <c r="X125" s="1299"/>
      <c r="Y125" s="1299"/>
      <c r="Z125" s="1299"/>
      <c r="AA125" s="1299"/>
      <c r="AB125" s="1299"/>
      <c r="AC125" s="1299"/>
      <c r="AD125" s="1299"/>
      <c r="AE125" s="1299"/>
      <c r="AF125" s="1299"/>
      <c r="AG125" s="1299"/>
      <c r="AH125" s="1299"/>
      <c r="AI125" s="1299"/>
      <c r="AJ125" s="1299"/>
      <c r="AK125" s="1299"/>
      <c r="AL125" s="1300"/>
    </row>
    <row r="126" spans="1:38" ht="18" customHeight="1">
      <c r="B126" s="388" t="s">
        <v>2806</v>
      </c>
      <c r="C126" s="388"/>
      <c r="D126" s="388"/>
      <c r="E126" s="388"/>
      <c r="F126" s="388"/>
      <c r="G126" s="388"/>
      <c r="H126" s="388"/>
      <c r="I126" s="388"/>
      <c r="J126" s="388"/>
      <c r="K126" s="388"/>
      <c r="L126" s="10"/>
      <c r="M126" s="1338"/>
      <c r="N126" s="1339"/>
      <c r="O126" s="1339"/>
      <c r="P126" s="1339"/>
      <c r="Q126" s="1339"/>
      <c r="R126" s="1339"/>
      <c r="S126" s="1339"/>
      <c r="T126" s="1340"/>
      <c r="U126" s="10"/>
      <c r="V126" s="10"/>
      <c r="W126" s="10"/>
      <c r="X126" s="10"/>
      <c r="Y126" s="10"/>
      <c r="Z126" s="10"/>
      <c r="AA126" s="10"/>
      <c r="AB126" s="10"/>
      <c r="AC126" s="10"/>
      <c r="AD126" s="10"/>
      <c r="AE126" s="10"/>
      <c r="AF126" s="10"/>
      <c r="AG126" s="10"/>
      <c r="AH126" s="10"/>
      <c r="AI126" s="10"/>
      <c r="AJ126" s="10"/>
      <c r="AK126" s="10"/>
      <c r="AL126" s="10"/>
    </row>
    <row r="127" spans="1:38" ht="18" customHeight="1">
      <c r="B127" s="388" t="s">
        <v>2816</v>
      </c>
      <c r="C127" s="388"/>
      <c r="D127" s="388"/>
      <c r="E127" s="388"/>
      <c r="F127" s="388"/>
      <c r="G127" s="388"/>
      <c r="H127" s="388"/>
      <c r="I127" s="388"/>
      <c r="J127" s="388"/>
      <c r="K127" s="388"/>
      <c r="L127" s="10"/>
      <c r="M127" s="1338"/>
      <c r="N127" s="1339"/>
      <c r="O127" s="1339"/>
      <c r="P127" s="1339"/>
      <c r="Q127" s="1339"/>
      <c r="R127" s="1339"/>
      <c r="S127" s="1339"/>
      <c r="T127" s="1340"/>
      <c r="U127" s="10"/>
      <c r="V127" s="10"/>
      <c r="W127" s="10"/>
      <c r="X127" s="10"/>
      <c r="Y127" s="10"/>
      <c r="Z127" s="10"/>
      <c r="AA127" s="10"/>
      <c r="AB127" s="10"/>
      <c r="AC127" s="10"/>
      <c r="AD127" s="10"/>
      <c r="AE127" s="10"/>
      <c r="AF127" s="10"/>
      <c r="AG127" s="10"/>
      <c r="AH127" s="10"/>
      <c r="AI127" s="10"/>
      <c r="AJ127" s="10"/>
      <c r="AK127" s="10"/>
      <c r="AL127" s="10"/>
    </row>
    <row r="128" spans="1:38" ht="18" customHeight="1">
      <c r="B128" s="388" t="s">
        <v>2817</v>
      </c>
      <c r="C128" s="388"/>
      <c r="D128" s="388"/>
      <c r="E128" s="388"/>
      <c r="F128" s="388"/>
      <c r="G128" s="388"/>
      <c r="H128" s="388"/>
      <c r="I128" s="388"/>
      <c r="J128" s="388"/>
      <c r="K128" s="388"/>
      <c r="L128" s="10"/>
      <c r="M128" s="1351"/>
      <c r="N128" s="1352"/>
      <c r="O128" s="1352"/>
      <c r="P128" s="1352"/>
      <c r="Q128" s="1352"/>
      <c r="R128" s="1352"/>
      <c r="S128" s="1352"/>
      <c r="T128" s="1352"/>
      <c r="U128" s="1352"/>
      <c r="V128" s="1352"/>
      <c r="W128" s="1352"/>
      <c r="X128" s="1352"/>
      <c r="Y128" s="1352"/>
      <c r="Z128" s="1352"/>
      <c r="AA128" s="1352"/>
      <c r="AB128" s="1352"/>
      <c r="AC128" s="1352"/>
      <c r="AD128" s="1352"/>
      <c r="AE128" s="1352"/>
      <c r="AF128" s="1352"/>
      <c r="AG128" s="1352"/>
      <c r="AH128" s="1352"/>
      <c r="AI128" s="1352"/>
      <c r="AJ128" s="1352"/>
      <c r="AK128" s="1352"/>
      <c r="AL128" s="1353"/>
    </row>
    <row r="129" spans="1:65" ht="12.75" customHeight="1">
      <c r="B129" s="388"/>
      <c r="C129" s="388"/>
      <c r="D129" s="388"/>
      <c r="E129" s="388"/>
      <c r="F129" s="388"/>
      <c r="G129" s="388"/>
      <c r="H129" s="388"/>
      <c r="I129" s="388"/>
      <c r="J129" s="388"/>
      <c r="K129" s="388"/>
      <c r="L129" s="10"/>
      <c r="M129" s="407"/>
      <c r="N129" s="407"/>
      <c r="O129" s="407"/>
      <c r="P129" s="407"/>
      <c r="Q129" s="407"/>
      <c r="R129" s="407"/>
      <c r="S129" s="407"/>
      <c r="T129" s="407"/>
      <c r="U129" s="10"/>
      <c r="V129" s="10"/>
      <c r="W129" s="10"/>
      <c r="X129" s="10"/>
      <c r="Y129" s="10"/>
      <c r="Z129" s="10"/>
      <c r="AA129" s="10"/>
      <c r="AB129" s="10"/>
      <c r="AC129" s="10"/>
      <c r="AD129" s="10"/>
      <c r="AE129" s="10"/>
      <c r="AF129" s="10"/>
      <c r="AG129" s="10"/>
      <c r="AH129" s="10"/>
      <c r="AI129" s="10"/>
      <c r="AJ129" s="10"/>
      <c r="AK129" s="10"/>
      <c r="AL129" s="10"/>
      <c r="AS129" s="393"/>
      <c r="AT129" s="393"/>
      <c r="AU129" s="393"/>
      <c r="AV129" s="393"/>
      <c r="AW129" s="393"/>
      <c r="AX129" s="393"/>
      <c r="AY129" s="393"/>
    </row>
    <row r="130" spans="1:65" s="10" customFormat="1" ht="18" customHeight="1">
      <c r="A130" s="408" t="s">
        <v>202</v>
      </c>
      <c r="B130" s="409" t="s">
        <v>2786</v>
      </c>
      <c r="C130" s="409"/>
      <c r="D130" s="409"/>
      <c r="E130" s="409"/>
      <c r="F130" s="409"/>
      <c r="G130" s="409"/>
      <c r="H130" s="409"/>
      <c r="I130" s="409"/>
      <c r="J130" s="409"/>
      <c r="K130" s="409"/>
      <c r="L130" s="419"/>
      <c r="M130" s="410"/>
      <c r="N130" s="410"/>
      <c r="O130" s="410"/>
      <c r="P130" s="410"/>
      <c r="Q130" s="410"/>
      <c r="R130" s="410"/>
      <c r="S130" s="410"/>
      <c r="T130" s="410"/>
      <c r="U130" s="410"/>
      <c r="V130" s="410"/>
      <c r="W130" s="410"/>
      <c r="X130" s="410"/>
      <c r="Y130" s="410"/>
      <c r="Z130" s="410"/>
      <c r="AA130" s="410"/>
      <c r="AB130" s="410"/>
      <c r="AC130" s="410"/>
      <c r="AD130" s="410"/>
      <c r="AE130" s="410"/>
      <c r="AF130" s="410"/>
      <c r="AG130" s="410"/>
      <c r="AH130" s="410"/>
      <c r="AI130" s="410"/>
      <c r="AJ130" s="410"/>
      <c r="AK130" s="410"/>
      <c r="AL130" s="410"/>
      <c r="AM130" s="410"/>
      <c r="AN130" s="410"/>
      <c r="AO130" s="410"/>
      <c r="AP130" s="410"/>
      <c r="AQ130" s="410"/>
      <c r="AR130" s="410"/>
    </row>
    <row r="131" spans="1:65" s="10" customFormat="1" ht="18" customHeight="1">
      <c r="A131" s="398"/>
      <c r="B131" s="399" t="s">
        <v>214</v>
      </c>
      <c r="C131" s="399"/>
      <c r="D131" s="399"/>
      <c r="E131" s="399"/>
      <c r="F131" s="399"/>
      <c r="G131" s="399"/>
      <c r="H131" s="399"/>
      <c r="I131" s="399"/>
      <c r="J131" s="399"/>
      <c r="K131" s="399"/>
    </row>
    <row r="132" spans="1:65" ht="18" customHeight="1">
      <c r="B132" s="388" t="s">
        <v>2807</v>
      </c>
      <c r="C132" s="388"/>
      <c r="D132" s="388"/>
      <c r="E132" s="388"/>
      <c r="F132" s="388"/>
      <c r="G132" s="388"/>
      <c r="H132" s="388"/>
      <c r="I132" s="388"/>
      <c r="J132" s="388"/>
      <c r="K132" s="388"/>
      <c r="L132" s="10"/>
      <c r="M132" s="403" t="s">
        <v>189</v>
      </c>
      <c r="N132" s="1361" t="str">
        <f>IF($M$133="","",VLOOKUP($M$133,担当者登録!$B$2:$J$51,2,FALSE))</f>
        <v/>
      </c>
      <c r="O132" s="1361"/>
      <c r="P132" s="1361"/>
      <c r="Q132" s="388" t="s">
        <v>212</v>
      </c>
      <c r="R132" s="10"/>
      <c r="S132" s="10"/>
      <c r="T132" s="10"/>
      <c r="U132" s="403" t="s">
        <v>189</v>
      </c>
      <c r="V132" s="1389" t="str">
        <f>IF($M$133="","",VLOOKUP($M$133,担当者登録!$B$2:$J$51,3,FALSE))</f>
        <v/>
      </c>
      <c r="W132" s="1389"/>
      <c r="X132" s="1389"/>
      <c r="Y132" s="1389"/>
      <c r="Z132" s="1389"/>
      <c r="AA132" s="1389"/>
      <c r="AB132" s="388" t="s">
        <v>211</v>
      </c>
      <c r="AC132" s="10"/>
      <c r="AD132" s="10"/>
      <c r="AE132" s="1386" t="str">
        <f>IF($M$133="","",VLOOKUP($M$133,担当者登録!$B$2:$J$51,4,FALSE))</f>
        <v/>
      </c>
      <c r="AF132" s="1387"/>
      <c r="AG132" s="1387"/>
      <c r="AH132" s="1387"/>
      <c r="AI132" s="1387"/>
      <c r="AJ132" s="1388"/>
      <c r="AK132" s="388" t="s">
        <v>113</v>
      </c>
      <c r="AL132" s="10"/>
      <c r="AN132" s="751" t="s">
        <v>2501</v>
      </c>
      <c r="AO132" s="752"/>
      <c r="AP132" s="752"/>
      <c r="AQ132" s="752"/>
      <c r="AR132" s="752"/>
      <c r="AS132" s="752"/>
      <c r="AT132" s="752"/>
      <c r="AU132" s="752"/>
      <c r="AV132" s="749"/>
    </row>
    <row r="133" spans="1:65" ht="18" customHeight="1">
      <c r="B133" s="388" t="s">
        <v>2803</v>
      </c>
      <c r="C133" s="388"/>
      <c r="D133" s="388"/>
      <c r="E133" s="388"/>
      <c r="F133" s="388"/>
      <c r="G133" s="388"/>
      <c r="H133" s="388"/>
      <c r="I133" s="388"/>
      <c r="J133" s="388"/>
      <c r="K133" s="388"/>
      <c r="L133" s="10"/>
      <c r="M133" s="1298"/>
      <c r="N133" s="1299"/>
      <c r="O133" s="1299"/>
      <c r="P133" s="1299"/>
      <c r="Q133" s="1299"/>
      <c r="R133" s="1299"/>
      <c r="S133" s="1299"/>
      <c r="T133" s="1300"/>
      <c r="U133" s="10"/>
      <c r="V133" s="10"/>
      <c r="AJ133" s="10"/>
      <c r="AK133" s="10"/>
      <c r="AO133" s="401"/>
      <c r="AP133" s="401"/>
      <c r="AQ133" s="401"/>
      <c r="AR133" s="401"/>
      <c r="AS133" s="10"/>
      <c r="AT133" s="1241"/>
      <c r="AU133" s="1246"/>
      <c r="AV133" s="1246"/>
      <c r="AW133" s="1246"/>
      <c r="AX133" s="1246"/>
      <c r="AY133" s="1246"/>
      <c r="AZ133" s="1246"/>
      <c r="BA133" s="1246"/>
      <c r="BB133" s="1246"/>
      <c r="BC133" s="1246"/>
      <c r="BD133" s="1246"/>
      <c r="BE133" s="1246"/>
      <c r="BF133" s="1246"/>
      <c r="BG133" s="1246"/>
      <c r="BH133" s="1246"/>
      <c r="BI133" s="1246"/>
      <c r="BJ133" s="1246"/>
      <c r="BK133" s="1246"/>
      <c r="BL133" s="1246"/>
      <c r="BM133" s="1246"/>
    </row>
    <row r="134" spans="1:65" ht="18" customHeight="1">
      <c r="B134" s="388" t="s">
        <v>2808</v>
      </c>
      <c r="C134" s="388"/>
      <c r="D134" s="388"/>
      <c r="E134" s="388"/>
      <c r="F134" s="388"/>
      <c r="G134" s="388"/>
      <c r="H134" s="388"/>
      <c r="I134" s="388"/>
      <c r="J134" s="388"/>
      <c r="K134" s="388"/>
      <c r="L134" s="10"/>
      <c r="M134" s="403" t="s">
        <v>189</v>
      </c>
      <c r="N134" s="1361" t="str">
        <f>IF($M$133="","",VLOOKUP($M$133,担当者登録!$B$2:$J$51,7,FALSE))</f>
        <v/>
      </c>
      <c r="O134" s="1361"/>
      <c r="P134" s="1361"/>
      <c r="Q134" s="388" t="s">
        <v>209</v>
      </c>
      <c r="R134" s="10"/>
      <c r="S134" s="10"/>
      <c r="T134" s="10"/>
      <c r="U134" s="10"/>
      <c r="V134" s="403" t="s">
        <v>189</v>
      </c>
      <c r="W134" s="1361" t="str">
        <f>IF($M$133="","",VLOOKUP($M$133,担当者登録!$B$2:$J$51,8,FALSE))</f>
        <v/>
      </c>
      <c r="X134" s="1361"/>
      <c r="Y134" s="1361"/>
      <c r="Z134" s="1361"/>
      <c r="AA134" s="388" t="s">
        <v>208</v>
      </c>
      <c r="AB134" s="10"/>
      <c r="AC134" s="10"/>
      <c r="AD134" s="10"/>
      <c r="AE134" s="1386" t="str">
        <f>IF($M$133="","",VLOOKUP($M$133,担当者登録!$B$2:$J$51,9,FALSE))</f>
        <v/>
      </c>
      <c r="AF134" s="1387"/>
      <c r="AG134" s="1387"/>
      <c r="AH134" s="1387"/>
      <c r="AI134" s="1387"/>
      <c r="AJ134" s="1388"/>
      <c r="AK134" s="388" t="s">
        <v>113</v>
      </c>
      <c r="AL134" s="10"/>
      <c r="AO134" s="388"/>
      <c r="AP134" s="10"/>
      <c r="AQ134" s="10"/>
      <c r="AR134" s="10"/>
      <c r="AT134" s="1241"/>
      <c r="AU134" s="1246"/>
      <c r="AV134" s="1246"/>
      <c r="AW134" s="1246"/>
      <c r="AX134" s="1246"/>
      <c r="AY134" s="1246"/>
      <c r="AZ134" s="1246"/>
      <c r="BA134" s="1246"/>
      <c r="BB134" s="1246"/>
      <c r="BC134" s="1246"/>
      <c r="BD134" s="1246"/>
      <c r="BE134" s="1246"/>
      <c r="BF134" s="1246"/>
      <c r="BG134" s="1246"/>
      <c r="BH134" s="1246"/>
      <c r="BI134" s="1246"/>
      <c r="BJ134" s="1246"/>
      <c r="BK134" s="1246"/>
      <c r="BL134" s="1246"/>
      <c r="BM134" s="1246"/>
    </row>
    <row r="135" spans="1:65" ht="18" customHeight="1">
      <c r="B135" s="388"/>
      <c r="C135" s="388"/>
      <c r="D135" s="388"/>
      <c r="E135" s="388"/>
      <c r="F135" s="388"/>
      <c r="G135" s="388"/>
      <c r="H135" s="388"/>
      <c r="I135" s="388"/>
      <c r="J135" s="388"/>
      <c r="K135" s="388"/>
      <c r="L135" s="10"/>
      <c r="M135" s="1357" t="str">
        <f>IF($M$133="","",VLOOKUP($M$133,担当者登録!$B$2:$J$51,6,FALSE))</f>
        <v/>
      </c>
      <c r="N135" s="1358"/>
      <c r="O135" s="1358"/>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9"/>
      <c r="AO135" s="388"/>
      <c r="AP135" s="10"/>
      <c r="AQ135" s="10"/>
      <c r="AR135" s="10"/>
      <c r="AS135" s="10"/>
      <c r="AT135" s="1241"/>
      <c r="AU135" s="1241"/>
      <c r="AV135" s="1241"/>
      <c r="AW135" s="1241"/>
      <c r="AX135" s="1241"/>
      <c r="AY135" s="1241"/>
      <c r="AZ135" s="1241"/>
      <c r="BA135" s="1241"/>
    </row>
    <row r="136" spans="1:65" ht="18" customHeight="1">
      <c r="B136" s="388" t="s">
        <v>2809</v>
      </c>
      <c r="C136" s="388"/>
      <c r="D136" s="388"/>
      <c r="E136" s="388"/>
      <c r="F136" s="388"/>
      <c r="G136" s="388"/>
      <c r="H136" s="388"/>
      <c r="I136" s="388"/>
      <c r="J136" s="388"/>
      <c r="K136" s="388"/>
      <c r="L136" s="10"/>
      <c r="M136" s="1357" t="str">
        <f>IF($M$133="","",VLOOKUP($M$133,担当者登録!$B$2:$M$51,10,FALSE))</f>
        <v/>
      </c>
      <c r="N136" s="1358"/>
      <c r="O136" s="1358"/>
      <c r="P136" s="1358"/>
      <c r="Q136" s="1358"/>
      <c r="R136" s="1358"/>
      <c r="S136" s="1358"/>
      <c r="T136" s="1359"/>
      <c r="U136" s="10"/>
      <c r="V136" s="10"/>
      <c r="W136" s="10"/>
      <c r="X136" s="10"/>
      <c r="Y136" s="10"/>
      <c r="Z136" s="10"/>
      <c r="AA136" s="10"/>
      <c r="AB136" s="10"/>
      <c r="AC136" s="10"/>
      <c r="AD136" s="10"/>
      <c r="AE136" s="10"/>
      <c r="AF136" s="10"/>
      <c r="AG136" s="10"/>
      <c r="AH136" s="10"/>
      <c r="AI136" s="10"/>
      <c r="AJ136" s="10"/>
      <c r="AK136" s="10"/>
      <c r="AL136" s="10"/>
    </row>
    <row r="137" spans="1:65" ht="18" customHeight="1">
      <c r="B137" s="388" t="s">
        <v>2810</v>
      </c>
      <c r="C137" s="388"/>
      <c r="D137" s="388"/>
      <c r="E137" s="388"/>
      <c r="F137" s="388"/>
      <c r="G137" s="388"/>
      <c r="H137" s="388"/>
      <c r="I137" s="388"/>
      <c r="J137" s="388"/>
      <c r="K137" s="388"/>
      <c r="L137" s="10"/>
      <c r="M137" s="1360" t="str">
        <f>IF($M$133="","",VLOOKUP($M$133,担当者登録!$B$2:$M$51,11,FALSE))</f>
        <v/>
      </c>
      <c r="N137" s="1358"/>
      <c r="O137" s="1358"/>
      <c r="P137" s="1358"/>
      <c r="Q137" s="1358"/>
      <c r="R137" s="1358"/>
      <c r="S137" s="1358"/>
      <c r="T137" s="1358"/>
      <c r="U137" s="1358"/>
      <c r="V137" s="1358"/>
      <c r="W137" s="1358"/>
      <c r="X137" s="1358"/>
      <c r="Y137" s="1358"/>
      <c r="Z137" s="1358"/>
      <c r="AA137" s="1358"/>
      <c r="AB137" s="1358"/>
      <c r="AC137" s="1358"/>
      <c r="AD137" s="1358"/>
      <c r="AE137" s="1358"/>
      <c r="AF137" s="1358"/>
      <c r="AG137" s="1358"/>
      <c r="AH137" s="1358"/>
      <c r="AI137" s="1358"/>
      <c r="AJ137" s="1358"/>
      <c r="AK137" s="1358"/>
      <c r="AL137" s="1359"/>
    </row>
    <row r="138" spans="1:65" ht="18" customHeight="1">
      <c r="B138" s="388" t="s">
        <v>2811</v>
      </c>
      <c r="C138" s="388"/>
      <c r="D138" s="388"/>
      <c r="E138" s="388"/>
      <c r="F138" s="388"/>
      <c r="G138" s="388"/>
      <c r="H138" s="388"/>
      <c r="I138" s="388"/>
      <c r="J138" s="388"/>
      <c r="K138" s="388"/>
      <c r="L138" s="10"/>
      <c r="M138" s="1357" t="str">
        <f>IF($M$133="","",VLOOKUP($M$133,担当者登録!$B$2:$M$51,12,FALSE))</f>
        <v/>
      </c>
      <c r="N138" s="1358"/>
      <c r="O138" s="1358"/>
      <c r="P138" s="1358"/>
      <c r="Q138" s="1358"/>
      <c r="R138" s="1358"/>
      <c r="S138" s="1358"/>
      <c r="T138" s="1359"/>
      <c r="U138" s="10"/>
      <c r="AI138" s="10"/>
      <c r="AJ138" s="10"/>
      <c r="AK138" s="10"/>
      <c r="AL138" s="10"/>
    </row>
    <row r="139" spans="1:65" ht="18" customHeight="1">
      <c r="B139" s="388" t="s">
        <v>2818</v>
      </c>
      <c r="C139" s="388"/>
      <c r="D139" s="388"/>
      <c r="E139" s="388"/>
      <c r="F139" s="388"/>
      <c r="G139" s="388"/>
      <c r="H139" s="388"/>
      <c r="I139" s="388"/>
      <c r="J139" s="388"/>
      <c r="K139" s="388"/>
      <c r="L139" s="10"/>
      <c r="M139" s="1351"/>
      <c r="N139" s="1352"/>
      <c r="O139" s="1352"/>
      <c r="P139" s="1352"/>
      <c r="Q139" s="1352"/>
      <c r="R139" s="1352"/>
      <c r="S139" s="1352"/>
      <c r="T139" s="1352"/>
      <c r="U139" s="1352"/>
      <c r="V139" s="1352"/>
      <c r="W139" s="1352"/>
      <c r="X139" s="1352"/>
      <c r="Y139" s="1352"/>
      <c r="Z139" s="1352"/>
      <c r="AA139" s="1352"/>
      <c r="AB139" s="1352"/>
      <c r="AC139" s="1352"/>
      <c r="AD139" s="1352"/>
      <c r="AE139" s="1352"/>
      <c r="AF139" s="1352"/>
      <c r="AG139" s="1352"/>
      <c r="AH139" s="1352"/>
      <c r="AI139" s="1352"/>
      <c r="AJ139" s="1352"/>
      <c r="AK139" s="1352"/>
      <c r="AL139" s="1353"/>
    </row>
    <row r="140" spans="1:65" ht="9" customHeight="1">
      <c r="B140" s="421"/>
      <c r="C140" s="421"/>
      <c r="D140" s="421"/>
      <c r="E140" s="421"/>
      <c r="F140" s="421"/>
      <c r="G140" s="421"/>
      <c r="H140" s="421"/>
      <c r="I140" s="421"/>
      <c r="J140" s="421"/>
      <c r="K140" s="421"/>
      <c r="L140" s="10"/>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c r="AJ140" s="413"/>
      <c r="AK140" s="413"/>
      <c r="AL140" s="413"/>
    </row>
    <row r="141" spans="1:65" s="10" customFormat="1" ht="18" customHeight="1">
      <c r="A141" s="398"/>
      <c r="B141" s="399" t="s">
        <v>213</v>
      </c>
      <c r="C141" s="399"/>
      <c r="D141" s="399"/>
      <c r="E141" s="399"/>
      <c r="F141" s="399"/>
      <c r="G141" s="399"/>
      <c r="H141" s="399"/>
      <c r="I141" s="399"/>
      <c r="J141" s="399"/>
      <c r="K141" s="399"/>
    </row>
    <row r="142" spans="1:65" ht="18" customHeight="1">
      <c r="B142" s="388" t="s">
        <v>2807</v>
      </c>
      <c r="C142" s="388"/>
      <c r="D142" s="388"/>
      <c r="E142" s="388"/>
      <c r="F142" s="388"/>
      <c r="G142" s="388"/>
      <c r="H142" s="388"/>
      <c r="I142" s="388"/>
      <c r="J142" s="388"/>
      <c r="K142" s="388"/>
      <c r="L142" s="10"/>
      <c r="M142" s="403" t="s">
        <v>189</v>
      </c>
      <c r="N142" s="1361" t="str">
        <f>IF($M$143="","",VLOOKUP($M$143,担当者登録!$B$2:$J$51,2,FALSE))</f>
        <v/>
      </c>
      <c r="O142" s="1361"/>
      <c r="P142" s="1361"/>
      <c r="Q142" s="388" t="s">
        <v>212</v>
      </c>
      <c r="R142" s="10"/>
      <c r="S142" s="10"/>
      <c r="T142" s="10"/>
      <c r="U142" s="403" t="s">
        <v>189</v>
      </c>
      <c r="V142" s="1389" t="str">
        <f>IF($M$143="","",VLOOKUP($M$143,担当者登録!$B$2:$J$51,3,FALSE))</f>
        <v/>
      </c>
      <c r="W142" s="1389"/>
      <c r="X142" s="1389"/>
      <c r="Y142" s="1389"/>
      <c r="Z142" s="1389"/>
      <c r="AA142" s="1389"/>
      <c r="AB142" s="388" t="s">
        <v>211</v>
      </c>
      <c r="AC142" s="10"/>
      <c r="AD142" s="10"/>
      <c r="AE142" s="1386" t="str">
        <f>IF($M$143="","",VLOOKUP($M$143,担当者登録!$B$2:$J$51,4,FALSE))</f>
        <v/>
      </c>
      <c r="AF142" s="1387"/>
      <c r="AG142" s="1387"/>
      <c r="AH142" s="1387"/>
      <c r="AI142" s="1387"/>
      <c r="AJ142" s="1388"/>
      <c r="AK142" s="388" t="s">
        <v>113</v>
      </c>
      <c r="AL142" s="10"/>
    </row>
    <row r="143" spans="1:65" ht="18" customHeight="1">
      <c r="B143" s="388" t="s">
        <v>2803</v>
      </c>
      <c r="C143" s="388"/>
      <c r="D143" s="388"/>
      <c r="E143" s="388"/>
      <c r="F143" s="388"/>
      <c r="G143" s="388"/>
      <c r="H143" s="388"/>
      <c r="I143" s="388"/>
      <c r="J143" s="388"/>
      <c r="K143" s="388"/>
      <c r="L143" s="10"/>
      <c r="M143" s="1298"/>
      <c r="N143" s="1299"/>
      <c r="O143" s="1299"/>
      <c r="P143" s="1299"/>
      <c r="Q143" s="1299"/>
      <c r="R143" s="1299"/>
      <c r="S143" s="1299"/>
      <c r="T143" s="1300"/>
      <c r="U143" s="10"/>
      <c r="V143" s="10"/>
      <c r="AJ143" s="10"/>
      <c r="AK143" s="10"/>
    </row>
    <row r="144" spans="1:65" ht="18" customHeight="1">
      <c r="B144" s="388" t="s">
        <v>2808</v>
      </c>
      <c r="C144" s="388"/>
      <c r="D144" s="388"/>
      <c r="E144" s="388"/>
      <c r="F144" s="388"/>
      <c r="G144" s="388"/>
      <c r="H144" s="388"/>
      <c r="I144" s="388"/>
      <c r="J144" s="388"/>
      <c r="K144" s="388"/>
      <c r="L144" s="10"/>
      <c r="M144" s="403" t="s">
        <v>189</v>
      </c>
      <c r="N144" s="1361" t="str">
        <f>IF($M$143="","",VLOOKUP($M$143,担当者登録!$B$2:$J$51,7,FALSE))</f>
        <v/>
      </c>
      <c r="O144" s="1361"/>
      <c r="P144" s="1361"/>
      <c r="Q144" s="388" t="s">
        <v>209</v>
      </c>
      <c r="R144" s="10"/>
      <c r="S144" s="10"/>
      <c r="T144" s="10"/>
      <c r="U144" s="10"/>
      <c r="V144" s="403" t="s">
        <v>189</v>
      </c>
      <c r="W144" s="1361" t="str">
        <f>IF($M$143="","",VLOOKUP($M$143,担当者登録!$B$2:$J$51,8,FALSE))</f>
        <v/>
      </c>
      <c r="X144" s="1361"/>
      <c r="Y144" s="1361"/>
      <c r="Z144" s="1361"/>
      <c r="AA144" s="388" t="s">
        <v>208</v>
      </c>
      <c r="AB144" s="10"/>
      <c r="AC144" s="10"/>
      <c r="AD144" s="10"/>
      <c r="AE144" s="1386" t="str">
        <f>IF($M$143="","",VLOOKUP($M$143,担当者登録!$B$2:$J$51,9,FALSE))</f>
        <v/>
      </c>
      <c r="AF144" s="1387"/>
      <c r="AG144" s="1387"/>
      <c r="AH144" s="1387"/>
      <c r="AI144" s="1387"/>
      <c r="AJ144" s="1388"/>
      <c r="AK144" s="388" t="s">
        <v>113</v>
      </c>
      <c r="AL144" s="10"/>
    </row>
    <row r="145" spans="2:38" ht="18" customHeight="1">
      <c r="B145" s="388"/>
      <c r="C145" s="388"/>
      <c r="D145" s="388"/>
      <c r="E145" s="388"/>
      <c r="F145" s="388"/>
      <c r="G145" s="388"/>
      <c r="H145" s="388"/>
      <c r="I145" s="388"/>
      <c r="J145" s="388"/>
      <c r="K145" s="388"/>
      <c r="L145" s="10"/>
      <c r="M145" s="1357" t="str">
        <f>IF($M$143="","",VLOOKUP($M$143,担当者登録!$B$2:$J$51,6,FALSE))</f>
        <v/>
      </c>
      <c r="N145" s="1358"/>
      <c r="O145" s="1358"/>
      <c r="P145" s="1358"/>
      <c r="Q145" s="1358"/>
      <c r="R145" s="1358"/>
      <c r="S145" s="1358"/>
      <c r="T145" s="1358"/>
      <c r="U145" s="1358"/>
      <c r="V145" s="1358"/>
      <c r="W145" s="1358"/>
      <c r="X145" s="1358"/>
      <c r="Y145" s="1358"/>
      <c r="Z145" s="1358"/>
      <c r="AA145" s="1358"/>
      <c r="AB145" s="1358"/>
      <c r="AC145" s="1358"/>
      <c r="AD145" s="1358"/>
      <c r="AE145" s="1358"/>
      <c r="AF145" s="1358"/>
      <c r="AG145" s="1358"/>
      <c r="AH145" s="1358"/>
      <c r="AI145" s="1358"/>
      <c r="AJ145" s="1358"/>
      <c r="AK145" s="1358"/>
      <c r="AL145" s="1359"/>
    </row>
    <row r="146" spans="2:38" ht="18" customHeight="1">
      <c r="B146" s="388" t="s">
        <v>2809</v>
      </c>
      <c r="C146" s="388"/>
      <c r="D146" s="388"/>
      <c r="E146" s="388"/>
      <c r="F146" s="388"/>
      <c r="G146" s="388"/>
      <c r="H146" s="388"/>
      <c r="I146" s="388"/>
      <c r="J146" s="388"/>
      <c r="K146" s="388"/>
      <c r="L146" s="10"/>
      <c r="M146" s="1357" t="str">
        <f>IF($M$143="","",VLOOKUP($M$143,担当者登録!$B$2:$M$51,10,FALSE))</f>
        <v/>
      </c>
      <c r="N146" s="1358"/>
      <c r="O146" s="1358"/>
      <c r="P146" s="1358"/>
      <c r="Q146" s="1358"/>
      <c r="R146" s="1358"/>
      <c r="S146" s="1358"/>
      <c r="T146" s="1359"/>
      <c r="U146" s="10"/>
      <c r="V146" s="10"/>
      <c r="W146" s="10"/>
      <c r="X146" s="10"/>
      <c r="Y146" s="10"/>
      <c r="Z146" s="10"/>
      <c r="AA146" s="10"/>
      <c r="AB146" s="10"/>
      <c r="AC146" s="10"/>
      <c r="AD146" s="10"/>
      <c r="AE146" s="10"/>
      <c r="AF146" s="10"/>
      <c r="AG146" s="10"/>
      <c r="AH146" s="10"/>
      <c r="AI146" s="10"/>
      <c r="AJ146" s="10"/>
      <c r="AK146" s="10"/>
      <c r="AL146" s="10"/>
    </row>
    <row r="147" spans="2:38" ht="18" customHeight="1">
      <c r="B147" s="388" t="s">
        <v>2810</v>
      </c>
      <c r="C147" s="388"/>
      <c r="D147" s="388"/>
      <c r="E147" s="388"/>
      <c r="F147" s="388"/>
      <c r="G147" s="388"/>
      <c r="H147" s="388"/>
      <c r="I147" s="388"/>
      <c r="J147" s="388"/>
      <c r="K147" s="388"/>
      <c r="L147" s="10"/>
      <c r="M147" s="1360" t="str">
        <f>IF($M$143="","",VLOOKUP($M$143,担当者登録!$B$2:$M$51,11,FALSE))</f>
        <v/>
      </c>
      <c r="N147" s="1358"/>
      <c r="O147" s="1358"/>
      <c r="P147" s="1358"/>
      <c r="Q147" s="1358"/>
      <c r="R147" s="1358"/>
      <c r="S147" s="1358"/>
      <c r="T147" s="1358"/>
      <c r="U147" s="1358"/>
      <c r="V147" s="1358"/>
      <c r="W147" s="1358"/>
      <c r="X147" s="1358"/>
      <c r="Y147" s="1358"/>
      <c r="Z147" s="1358"/>
      <c r="AA147" s="1358"/>
      <c r="AB147" s="1358"/>
      <c r="AC147" s="1358"/>
      <c r="AD147" s="1358"/>
      <c r="AE147" s="1358"/>
      <c r="AF147" s="1358"/>
      <c r="AG147" s="1358"/>
      <c r="AH147" s="1358"/>
      <c r="AI147" s="1358"/>
      <c r="AJ147" s="1358"/>
      <c r="AK147" s="1358"/>
      <c r="AL147" s="1359"/>
    </row>
    <row r="148" spans="2:38" ht="18" customHeight="1">
      <c r="B148" s="388" t="s">
        <v>2811</v>
      </c>
      <c r="C148" s="388"/>
      <c r="D148" s="388"/>
      <c r="E148" s="388"/>
      <c r="F148" s="388"/>
      <c r="G148" s="388"/>
      <c r="H148" s="388"/>
      <c r="I148" s="388"/>
      <c r="J148" s="388"/>
      <c r="K148" s="388"/>
      <c r="L148" s="10"/>
      <c r="M148" s="1357" t="str">
        <f>IF($M$143="","",VLOOKUP($M$143,担当者登録!$B$2:$M$51,12,FALSE))</f>
        <v/>
      </c>
      <c r="N148" s="1358"/>
      <c r="O148" s="1358"/>
      <c r="P148" s="1358"/>
      <c r="Q148" s="1358"/>
      <c r="R148" s="1358"/>
      <c r="S148" s="1358"/>
      <c r="T148" s="1359"/>
      <c r="U148" s="10"/>
      <c r="AI148" s="10"/>
      <c r="AJ148" s="10"/>
      <c r="AK148" s="10"/>
      <c r="AL148" s="10"/>
    </row>
    <row r="149" spans="2:38" ht="18" customHeight="1">
      <c r="B149" s="388" t="s">
        <v>2818</v>
      </c>
      <c r="C149" s="388"/>
      <c r="D149" s="388"/>
      <c r="E149" s="388"/>
      <c r="F149" s="388"/>
      <c r="G149" s="388"/>
      <c r="H149" s="388"/>
      <c r="I149" s="388"/>
      <c r="J149" s="388"/>
      <c r="K149" s="388"/>
      <c r="L149" s="10"/>
      <c r="M149" s="1351"/>
      <c r="N149" s="1352"/>
      <c r="O149" s="1352"/>
      <c r="P149" s="1352"/>
      <c r="Q149" s="1352"/>
      <c r="R149" s="1352"/>
      <c r="S149" s="1352"/>
      <c r="T149" s="1352"/>
      <c r="U149" s="1352"/>
      <c r="V149" s="1352"/>
      <c r="W149" s="1352"/>
      <c r="X149" s="1352"/>
      <c r="Y149" s="1352"/>
      <c r="Z149" s="1352"/>
      <c r="AA149" s="1352"/>
      <c r="AB149" s="1352"/>
      <c r="AC149" s="1352"/>
      <c r="AD149" s="1352"/>
      <c r="AE149" s="1352"/>
      <c r="AF149" s="1352"/>
      <c r="AG149" s="1352"/>
      <c r="AH149" s="1352"/>
      <c r="AI149" s="1352"/>
      <c r="AJ149" s="1352"/>
      <c r="AK149" s="1352"/>
      <c r="AL149" s="1353"/>
    </row>
    <row r="150" spans="2:38" ht="15" customHeight="1">
      <c r="B150" s="421"/>
      <c r="C150" s="421"/>
      <c r="D150" s="421"/>
      <c r="E150" s="421"/>
      <c r="F150" s="421"/>
      <c r="G150" s="421"/>
      <c r="H150" s="421"/>
      <c r="I150" s="421"/>
      <c r="J150" s="421"/>
      <c r="K150" s="421"/>
      <c r="L150" s="10"/>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c r="AJ150" s="413"/>
      <c r="AK150" s="413"/>
      <c r="AL150" s="413"/>
    </row>
    <row r="151" spans="2:38" ht="18" customHeight="1">
      <c r="B151" s="388" t="s">
        <v>2807</v>
      </c>
      <c r="C151" s="388"/>
      <c r="D151" s="388"/>
      <c r="E151" s="388"/>
      <c r="F151" s="388"/>
      <c r="G151" s="388"/>
      <c r="H151" s="388"/>
      <c r="I151" s="388"/>
      <c r="J151" s="388"/>
      <c r="K151" s="388"/>
      <c r="L151" s="10"/>
      <c r="M151" s="403" t="s">
        <v>189</v>
      </c>
      <c r="N151" s="1361" t="str">
        <f>IF($M$152="","",VLOOKUP($M$152,担当者登録!$B$2:$J$51,2,FALSE))</f>
        <v/>
      </c>
      <c r="O151" s="1361"/>
      <c r="P151" s="1361"/>
      <c r="Q151" s="388" t="s">
        <v>212</v>
      </c>
      <c r="R151" s="10"/>
      <c r="S151" s="10"/>
      <c r="T151" s="10"/>
      <c r="U151" s="403" t="s">
        <v>189</v>
      </c>
      <c r="V151" s="1389" t="str">
        <f>IF($M$152="","",VLOOKUP($M$152,担当者登録!$B$2:$J$51,3,FALSE))</f>
        <v/>
      </c>
      <c r="W151" s="1389"/>
      <c r="X151" s="1389"/>
      <c r="Y151" s="1389"/>
      <c r="Z151" s="1389"/>
      <c r="AA151" s="1389"/>
      <c r="AB151" s="388" t="s">
        <v>211</v>
      </c>
      <c r="AC151" s="10"/>
      <c r="AD151" s="10"/>
      <c r="AE151" s="1386" t="str">
        <f>IF($M$152="","",VLOOKUP($M$152,担当者登録!$B$2:$J$51,4,FALSE))</f>
        <v/>
      </c>
      <c r="AF151" s="1387"/>
      <c r="AG151" s="1387"/>
      <c r="AH151" s="1387"/>
      <c r="AI151" s="1387"/>
      <c r="AJ151" s="1388"/>
      <c r="AK151" s="388" t="s">
        <v>113</v>
      </c>
      <c r="AL151" s="10"/>
    </row>
    <row r="152" spans="2:38" ht="18" customHeight="1">
      <c r="B152" s="388" t="s">
        <v>2803</v>
      </c>
      <c r="C152" s="388"/>
      <c r="D152" s="388"/>
      <c r="E152" s="388"/>
      <c r="F152" s="388"/>
      <c r="G152" s="388"/>
      <c r="H152" s="388"/>
      <c r="I152" s="388"/>
      <c r="J152" s="388"/>
      <c r="K152" s="388"/>
      <c r="L152" s="10"/>
      <c r="M152" s="1298"/>
      <c r="N152" s="1299"/>
      <c r="O152" s="1299"/>
      <c r="P152" s="1299"/>
      <c r="Q152" s="1299"/>
      <c r="R152" s="1299"/>
      <c r="S152" s="1299"/>
      <c r="T152" s="1300"/>
      <c r="U152" s="10"/>
      <c r="V152" s="10"/>
      <c r="AJ152" s="10"/>
      <c r="AK152" s="10"/>
    </row>
    <row r="153" spans="2:38" ht="18" customHeight="1">
      <c r="B153" s="388" t="s">
        <v>2808</v>
      </c>
      <c r="C153" s="388"/>
      <c r="D153" s="388"/>
      <c r="E153" s="388"/>
      <c r="F153" s="388"/>
      <c r="G153" s="388"/>
      <c r="H153" s="388"/>
      <c r="I153" s="388"/>
      <c r="J153" s="388"/>
      <c r="K153" s="388"/>
      <c r="L153" s="10"/>
      <c r="M153" s="403" t="s">
        <v>189</v>
      </c>
      <c r="N153" s="1361" t="str">
        <f>IF($M$152="","",VLOOKUP($M$152,担当者登録!$B$2:$J$51,7,FALSE))</f>
        <v/>
      </c>
      <c r="O153" s="1361"/>
      <c r="P153" s="1361"/>
      <c r="Q153" s="388" t="s">
        <v>209</v>
      </c>
      <c r="R153" s="10"/>
      <c r="S153" s="10"/>
      <c r="T153" s="10"/>
      <c r="U153" s="10"/>
      <c r="V153" s="403" t="s">
        <v>189</v>
      </c>
      <c r="W153" s="1361" t="str">
        <f>IF($M$152="","",VLOOKUP($M$152,担当者登録!$B$2:$J$51,8,FALSE))</f>
        <v/>
      </c>
      <c r="X153" s="1361"/>
      <c r="Y153" s="1361"/>
      <c r="Z153" s="1361"/>
      <c r="AA153" s="388" t="s">
        <v>208</v>
      </c>
      <c r="AB153" s="10"/>
      <c r="AC153" s="10"/>
      <c r="AD153" s="10"/>
      <c r="AE153" s="1386" t="str">
        <f>IF($M$152="","",VLOOKUP($M$152,担当者登録!$B$2:$J$51,9,FALSE))</f>
        <v/>
      </c>
      <c r="AF153" s="1387"/>
      <c r="AG153" s="1387"/>
      <c r="AH153" s="1387"/>
      <c r="AI153" s="1387"/>
      <c r="AJ153" s="1388"/>
      <c r="AK153" s="388" t="s">
        <v>113</v>
      </c>
      <c r="AL153" s="10"/>
    </row>
    <row r="154" spans="2:38" ht="18" customHeight="1">
      <c r="B154" s="388"/>
      <c r="C154" s="388"/>
      <c r="D154" s="388"/>
      <c r="E154" s="388"/>
      <c r="F154" s="388"/>
      <c r="G154" s="388"/>
      <c r="H154" s="388"/>
      <c r="I154" s="388"/>
      <c r="J154" s="388"/>
      <c r="K154" s="388"/>
      <c r="L154" s="10"/>
      <c r="M154" s="1357" t="str">
        <f>IF($M$152="","",VLOOKUP($M$152,担当者登録!$B$2:$J$51,6,FALSE))</f>
        <v/>
      </c>
      <c r="N154" s="1358"/>
      <c r="O154" s="1358"/>
      <c r="P154" s="1358"/>
      <c r="Q154" s="1358"/>
      <c r="R154" s="1358"/>
      <c r="S154" s="1358"/>
      <c r="T154" s="1358"/>
      <c r="U154" s="1358"/>
      <c r="V154" s="1358"/>
      <c r="W154" s="1358"/>
      <c r="X154" s="1358"/>
      <c r="Y154" s="1358"/>
      <c r="Z154" s="1358"/>
      <c r="AA154" s="1358"/>
      <c r="AB154" s="1358"/>
      <c r="AC154" s="1358"/>
      <c r="AD154" s="1358"/>
      <c r="AE154" s="1358"/>
      <c r="AF154" s="1358"/>
      <c r="AG154" s="1358"/>
      <c r="AH154" s="1358"/>
      <c r="AI154" s="1358"/>
      <c r="AJ154" s="1358"/>
      <c r="AK154" s="1358"/>
      <c r="AL154" s="1359"/>
    </row>
    <row r="155" spans="2:38" ht="18" customHeight="1">
      <c r="B155" s="388" t="s">
        <v>2809</v>
      </c>
      <c r="C155" s="388"/>
      <c r="D155" s="388"/>
      <c r="E155" s="388"/>
      <c r="F155" s="388"/>
      <c r="G155" s="388"/>
      <c r="H155" s="388"/>
      <c r="I155" s="388"/>
      <c r="J155" s="388"/>
      <c r="K155" s="388"/>
      <c r="L155" s="10"/>
      <c r="M155" s="1357" t="str">
        <f>IF($M$152="","",VLOOKUP($M$152,担当者登録!$B$2:$M$51,10,FALSE))</f>
        <v/>
      </c>
      <c r="N155" s="1358"/>
      <c r="O155" s="1358"/>
      <c r="P155" s="1358"/>
      <c r="Q155" s="1358"/>
      <c r="R155" s="1358"/>
      <c r="S155" s="1358"/>
      <c r="T155" s="1359"/>
      <c r="U155" s="10"/>
      <c r="V155" s="10"/>
      <c r="W155" s="10"/>
      <c r="X155" s="10"/>
      <c r="Y155" s="10"/>
      <c r="Z155" s="10"/>
      <c r="AA155" s="10"/>
      <c r="AB155" s="10"/>
      <c r="AC155" s="10"/>
      <c r="AD155" s="10"/>
      <c r="AE155" s="10"/>
      <c r="AF155" s="10"/>
      <c r="AG155" s="10"/>
      <c r="AH155" s="10"/>
      <c r="AI155" s="10"/>
      <c r="AJ155" s="10"/>
      <c r="AK155" s="10"/>
      <c r="AL155" s="10"/>
    </row>
    <row r="156" spans="2:38" ht="18" customHeight="1">
      <c r="B156" s="388" t="s">
        <v>2810</v>
      </c>
      <c r="C156" s="388"/>
      <c r="D156" s="388"/>
      <c r="E156" s="388"/>
      <c r="F156" s="388"/>
      <c r="G156" s="388"/>
      <c r="H156" s="388"/>
      <c r="I156" s="388"/>
      <c r="J156" s="388"/>
      <c r="K156" s="388"/>
      <c r="L156" s="10"/>
      <c r="M156" s="1360" t="str">
        <f>IF($M$152="","",VLOOKUP($M$152,担当者登録!$B$2:$M$51,11,FALSE))</f>
        <v/>
      </c>
      <c r="N156" s="1358"/>
      <c r="O156" s="1358"/>
      <c r="P156" s="1358"/>
      <c r="Q156" s="1358"/>
      <c r="R156" s="1358"/>
      <c r="S156" s="1358"/>
      <c r="T156" s="1358"/>
      <c r="U156" s="1358"/>
      <c r="V156" s="1358"/>
      <c r="W156" s="1358"/>
      <c r="X156" s="1358"/>
      <c r="Y156" s="1358"/>
      <c r="Z156" s="1358"/>
      <c r="AA156" s="1358"/>
      <c r="AB156" s="1358"/>
      <c r="AC156" s="1358"/>
      <c r="AD156" s="1358"/>
      <c r="AE156" s="1358"/>
      <c r="AF156" s="1358"/>
      <c r="AG156" s="1358"/>
      <c r="AH156" s="1358"/>
      <c r="AI156" s="1358"/>
      <c r="AJ156" s="1358"/>
      <c r="AK156" s="1358"/>
      <c r="AL156" s="1359"/>
    </row>
    <row r="157" spans="2:38" ht="18" customHeight="1">
      <c r="B157" s="388" t="s">
        <v>2811</v>
      </c>
      <c r="C157" s="388"/>
      <c r="D157" s="388"/>
      <c r="E157" s="388"/>
      <c r="F157" s="388"/>
      <c r="G157" s="388"/>
      <c r="H157" s="388"/>
      <c r="I157" s="388"/>
      <c r="J157" s="388"/>
      <c r="K157" s="388"/>
      <c r="L157" s="10"/>
      <c r="M157" s="1357" t="str">
        <f>IF($M$152="","",VLOOKUP($M$152,担当者登録!$B$2:$M$51,12,FALSE))</f>
        <v/>
      </c>
      <c r="N157" s="1358"/>
      <c r="O157" s="1358"/>
      <c r="P157" s="1358"/>
      <c r="Q157" s="1358"/>
      <c r="R157" s="1358"/>
      <c r="S157" s="1358"/>
      <c r="T157" s="1359"/>
      <c r="U157" s="10"/>
      <c r="AI157" s="10"/>
      <c r="AJ157" s="10"/>
      <c r="AK157" s="10"/>
      <c r="AL157" s="10"/>
    </row>
    <row r="158" spans="2:38" ht="18" customHeight="1">
      <c r="B158" s="388" t="s">
        <v>2818</v>
      </c>
      <c r="C158" s="388"/>
      <c r="D158" s="388"/>
      <c r="E158" s="388"/>
      <c r="F158" s="388"/>
      <c r="G158" s="388"/>
      <c r="H158" s="388"/>
      <c r="I158" s="388"/>
      <c r="J158" s="388"/>
      <c r="K158" s="388"/>
      <c r="L158" s="10"/>
      <c r="M158" s="1351"/>
      <c r="N158" s="1352"/>
      <c r="O158" s="1352"/>
      <c r="P158" s="1352"/>
      <c r="Q158" s="1352"/>
      <c r="R158" s="1352"/>
      <c r="S158" s="1352"/>
      <c r="T158" s="1352"/>
      <c r="U158" s="1352"/>
      <c r="V158" s="1352"/>
      <c r="W158" s="1352"/>
      <c r="X158" s="1352"/>
      <c r="Y158" s="1352"/>
      <c r="Z158" s="1352"/>
      <c r="AA158" s="1352"/>
      <c r="AB158" s="1352"/>
      <c r="AC158" s="1352"/>
      <c r="AD158" s="1352"/>
      <c r="AE158" s="1352"/>
      <c r="AF158" s="1352"/>
      <c r="AG158" s="1352"/>
      <c r="AH158" s="1352"/>
      <c r="AI158" s="1352"/>
      <c r="AJ158" s="1352"/>
      <c r="AK158" s="1352"/>
      <c r="AL158" s="1353"/>
    </row>
    <row r="159" spans="2:38" ht="15" customHeight="1">
      <c r="B159" s="421"/>
      <c r="C159" s="421"/>
      <c r="D159" s="421"/>
      <c r="E159" s="421"/>
      <c r="F159" s="421"/>
      <c r="G159" s="421"/>
      <c r="H159" s="421"/>
      <c r="I159" s="421"/>
      <c r="J159" s="421"/>
      <c r="K159" s="421"/>
      <c r="L159" s="10"/>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c r="AJ159" s="413"/>
      <c r="AK159" s="413"/>
      <c r="AL159" s="413"/>
    </row>
    <row r="160" spans="2:38" ht="18" customHeight="1">
      <c r="B160" s="388" t="s">
        <v>2807</v>
      </c>
      <c r="C160" s="388"/>
      <c r="D160" s="388"/>
      <c r="E160" s="388"/>
      <c r="F160" s="388"/>
      <c r="G160" s="388"/>
      <c r="H160" s="388"/>
      <c r="I160" s="388"/>
      <c r="J160" s="388"/>
      <c r="K160" s="388"/>
      <c r="L160" s="10"/>
      <c r="M160" s="403" t="s">
        <v>189</v>
      </c>
      <c r="N160" s="1361" t="str">
        <f>IF($M$161="","",VLOOKUP($M$161,担当者登録!$B$2:$J$51,2,FALSE))</f>
        <v/>
      </c>
      <c r="O160" s="1361"/>
      <c r="P160" s="1361"/>
      <c r="Q160" s="388" t="s">
        <v>212</v>
      </c>
      <c r="R160" s="10"/>
      <c r="S160" s="10"/>
      <c r="T160" s="10"/>
      <c r="U160" s="403" t="s">
        <v>189</v>
      </c>
      <c r="V160" s="1389" t="str">
        <f>IF($M$161="","",VLOOKUP($M$161,担当者登録!$B$2:$J$51,3,FALSE))</f>
        <v/>
      </c>
      <c r="W160" s="1389"/>
      <c r="X160" s="1389"/>
      <c r="Y160" s="1389"/>
      <c r="Z160" s="1389"/>
      <c r="AA160" s="1389"/>
      <c r="AB160" s="388" t="s">
        <v>211</v>
      </c>
      <c r="AC160" s="10"/>
      <c r="AD160" s="10"/>
      <c r="AE160" s="1386" t="str">
        <f>IF($M$161="","",VLOOKUP($M$161,担当者登録!$B$2:$J$51,4,FALSE))</f>
        <v/>
      </c>
      <c r="AF160" s="1387"/>
      <c r="AG160" s="1387"/>
      <c r="AH160" s="1387"/>
      <c r="AI160" s="1387"/>
      <c r="AJ160" s="1388"/>
      <c r="AK160" s="388" t="s">
        <v>113</v>
      </c>
      <c r="AL160" s="10"/>
    </row>
    <row r="161" spans="1:51" ht="18" customHeight="1">
      <c r="B161" s="388" t="s">
        <v>2803</v>
      </c>
      <c r="C161" s="388"/>
      <c r="D161" s="388"/>
      <c r="E161" s="388"/>
      <c r="F161" s="388"/>
      <c r="G161" s="388"/>
      <c r="H161" s="388"/>
      <c r="I161" s="388"/>
      <c r="J161" s="388"/>
      <c r="K161" s="388"/>
      <c r="L161" s="10"/>
      <c r="M161" s="1298"/>
      <c r="N161" s="1299"/>
      <c r="O161" s="1299"/>
      <c r="P161" s="1299"/>
      <c r="Q161" s="1299"/>
      <c r="R161" s="1299"/>
      <c r="S161" s="1299"/>
      <c r="T161" s="1300"/>
      <c r="U161" s="10"/>
      <c r="V161" s="10"/>
      <c r="AJ161" s="10"/>
      <c r="AK161" s="10"/>
    </row>
    <row r="162" spans="1:51" ht="18" customHeight="1">
      <c r="B162" s="388" t="s">
        <v>2808</v>
      </c>
      <c r="C162" s="388"/>
      <c r="D162" s="388"/>
      <c r="E162" s="388"/>
      <c r="F162" s="388"/>
      <c r="G162" s="388"/>
      <c r="H162" s="388"/>
      <c r="I162" s="388"/>
      <c r="J162" s="388"/>
      <c r="K162" s="388"/>
      <c r="L162" s="10"/>
      <c r="M162" s="403" t="s">
        <v>189</v>
      </c>
      <c r="N162" s="1361" t="str">
        <f>IF($M$161="","",VLOOKUP($M$161,担当者登録!$B$2:$J$51,7,FALSE))</f>
        <v/>
      </c>
      <c r="O162" s="1361"/>
      <c r="P162" s="1361"/>
      <c r="Q162" s="388" t="s">
        <v>209</v>
      </c>
      <c r="R162" s="10"/>
      <c r="S162" s="10"/>
      <c r="T162" s="10"/>
      <c r="U162" s="10"/>
      <c r="V162" s="403" t="s">
        <v>189</v>
      </c>
      <c r="W162" s="1361" t="str">
        <f>IF($M$161="","",VLOOKUP($M$161,担当者登録!$B$2:$J$51,8,FALSE))</f>
        <v/>
      </c>
      <c r="X162" s="1361"/>
      <c r="Y162" s="1361"/>
      <c r="Z162" s="1361"/>
      <c r="AA162" s="388" t="s">
        <v>208</v>
      </c>
      <c r="AB162" s="10"/>
      <c r="AC162" s="10"/>
      <c r="AD162" s="10"/>
      <c r="AE162" s="1386" t="str">
        <f>IF($M$161="","",VLOOKUP($M$161,担当者登録!$B$2:$J$51,9,FALSE))</f>
        <v/>
      </c>
      <c r="AF162" s="1387"/>
      <c r="AG162" s="1387"/>
      <c r="AH162" s="1387"/>
      <c r="AI162" s="1387"/>
      <c r="AJ162" s="1388"/>
      <c r="AK162" s="388" t="s">
        <v>113</v>
      </c>
      <c r="AL162" s="10"/>
    </row>
    <row r="163" spans="1:51" ht="18" customHeight="1">
      <c r="B163" s="388"/>
      <c r="C163" s="388"/>
      <c r="D163" s="388"/>
      <c r="E163" s="388"/>
      <c r="F163" s="388"/>
      <c r="G163" s="388"/>
      <c r="H163" s="388"/>
      <c r="I163" s="388"/>
      <c r="J163" s="388"/>
      <c r="K163" s="388"/>
      <c r="L163" s="10"/>
      <c r="M163" s="1357" t="str">
        <f>IF($M$161="","",VLOOKUP($M$161,担当者登録!$B$2:$J$51,6,FALSE))</f>
        <v/>
      </c>
      <c r="N163" s="1358"/>
      <c r="O163" s="1358"/>
      <c r="P163" s="1358"/>
      <c r="Q163" s="1358"/>
      <c r="R163" s="1358"/>
      <c r="S163" s="1358"/>
      <c r="T163" s="1358"/>
      <c r="U163" s="1358"/>
      <c r="V163" s="1358"/>
      <c r="W163" s="1358"/>
      <c r="X163" s="1358"/>
      <c r="Y163" s="1358"/>
      <c r="Z163" s="1358"/>
      <c r="AA163" s="1358"/>
      <c r="AB163" s="1358"/>
      <c r="AC163" s="1358"/>
      <c r="AD163" s="1358"/>
      <c r="AE163" s="1358"/>
      <c r="AF163" s="1358"/>
      <c r="AG163" s="1358"/>
      <c r="AH163" s="1358"/>
      <c r="AI163" s="1358"/>
      <c r="AJ163" s="1358"/>
      <c r="AK163" s="1358"/>
      <c r="AL163" s="1359"/>
    </row>
    <row r="164" spans="1:51" ht="18" customHeight="1">
      <c r="B164" s="388" t="s">
        <v>2809</v>
      </c>
      <c r="C164" s="388"/>
      <c r="D164" s="388"/>
      <c r="E164" s="388"/>
      <c r="F164" s="388"/>
      <c r="G164" s="388"/>
      <c r="H164" s="388"/>
      <c r="I164" s="388"/>
      <c r="J164" s="388"/>
      <c r="K164" s="388"/>
      <c r="L164" s="10"/>
      <c r="M164" s="1357" t="str">
        <f>IF($M$161="","",VLOOKUP($M$161,担当者登録!$B$2:$M$51,10,FALSE))</f>
        <v/>
      </c>
      <c r="N164" s="1358"/>
      <c r="O164" s="1358"/>
      <c r="P164" s="1358"/>
      <c r="Q164" s="1358"/>
      <c r="R164" s="1358"/>
      <c r="S164" s="1358"/>
      <c r="T164" s="1359"/>
      <c r="U164" s="10"/>
      <c r="V164" s="10"/>
      <c r="W164" s="10"/>
      <c r="X164" s="10"/>
      <c r="Y164" s="10"/>
      <c r="Z164" s="10"/>
      <c r="AA164" s="10"/>
      <c r="AB164" s="10"/>
      <c r="AC164" s="10"/>
      <c r="AD164" s="10"/>
      <c r="AE164" s="10"/>
      <c r="AF164" s="10"/>
      <c r="AG164" s="10"/>
      <c r="AH164" s="10"/>
      <c r="AI164" s="10"/>
      <c r="AJ164" s="10"/>
      <c r="AK164" s="10"/>
      <c r="AL164" s="10"/>
    </row>
    <row r="165" spans="1:51" ht="18" customHeight="1">
      <c r="B165" s="388" t="s">
        <v>2810</v>
      </c>
      <c r="C165" s="388"/>
      <c r="D165" s="388"/>
      <c r="E165" s="388"/>
      <c r="F165" s="388"/>
      <c r="G165" s="388"/>
      <c r="H165" s="388"/>
      <c r="I165" s="388"/>
      <c r="J165" s="388"/>
      <c r="K165" s="388"/>
      <c r="L165" s="10"/>
      <c r="M165" s="1360" t="str">
        <f>IF($M$161="","",VLOOKUP($M$161,担当者登録!$B$2:$M$51,11,FALSE))</f>
        <v/>
      </c>
      <c r="N165" s="1358"/>
      <c r="O165" s="1358"/>
      <c r="P165" s="1358"/>
      <c r="Q165" s="1358"/>
      <c r="R165" s="1358"/>
      <c r="S165" s="1358"/>
      <c r="T165" s="1358"/>
      <c r="U165" s="1358"/>
      <c r="V165" s="1358"/>
      <c r="W165" s="1358"/>
      <c r="X165" s="1358"/>
      <c r="Y165" s="1358"/>
      <c r="Z165" s="1358"/>
      <c r="AA165" s="1358"/>
      <c r="AB165" s="1358"/>
      <c r="AC165" s="1358"/>
      <c r="AD165" s="1358"/>
      <c r="AE165" s="1358"/>
      <c r="AF165" s="1358"/>
      <c r="AG165" s="1358"/>
      <c r="AH165" s="1358"/>
      <c r="AI165" s="1358"/>
      <c r="AJ165" s="1358"/>
      <c r="AK165" s="1358"/>
      <c r="AL165" s="1359"/>
    </row>
    <row r="166" spans="1:51" ht="18" customHeight="1">
      <c r="B166" s="388" t="s">
        <v>2811</v>
      </c>
      <c r="C166" s="388"/>
      <c r="D166" s="388"/>
      <c r="E166" s="388"/>
      <c r="F166" s="388"/>
      <c r="G166" s="388"/>
      <c r="H166" s="388"/>
      <c r="I166" s="388"/>
      <c r="J166" s="388"/>
      <c r="K166" s="388"/>
      <c r="L166" s="10"/>
      <c r="M166" s="1357" t="str">
        <f>IF($M$161="","",VLOOKUP($M$161,担当者登録!$B$2:$M$51,12,FALSE))</f>
        <v/>
      </c>
      <c r="N166" s="1358"/>
      <c r="O166" s="1358"/>
      <c r="P166" s="1358"/>
      <c r="Q166" s="1358"/>
      <c r="R166" s="1358"/>
      <c r="S166" s="1358"/>
      <c r="T166" s="1359"/>
      <c r="U166" s="10"/>
      <c r="AI166" s="10"/>
      <c r="AJ166" s="10"/>
      <c r="AK166" s="10"/>
      <c r="AL166" s="10"/>
    </row>
    <row r="167" spans="1:51" ht="18" customHeight="1">
      <c r="B167" s="388" t="s">
        <v>2818</v>
      </c>
      <c r="C167" s="388"/>
      <c r="D167" s="388"/>
      <c r="E167" s="388"/>
      <c r="F167" s="388"/>
      <c r="G167" s="388"/>
      <c r="H167" s="388"/>
      <c r="I167" s="388"/>
      <c r="J167" s="388"/>
      <c r="K167" s="388"/>
      <c r="L167" s="10"/>
      <c r="M167" s="1351"/>
      <c r="N167" s="1352"/>
      <c r="O167" s="1352"/>
      <c r="P167" s="1352"/>
      <c r="Q167" s="1352"/>
      <c r="R167" s="1352"/>
      <c r="S167" s="1352"/>
      <c r="T167" s="1352"/>
      <c r="U167" s="1352"/>
      <c r="V167" s="1352"/>
      <c r="W167" s="1352"/>
      <c r="X167" s="1352"/>
      <c r="Y167" s="1352"/>
      <c r="Z167" s="1352"/>
      <c r="AA167" s="1352"/>
      <c r="AB167" s="1352"/>
      <c r="AC167" s="1352"/>
      <c r="AD167" s="1352"/>
      <c r="AE167" s="1352"/>
      <c r="AF167" s="1352"/>
      <c r="AG167" s="1352"/>
      <c r="AH167" s="1352"/>
      <c r="AI167" s="1352"/>
      <c r="AJ167" s="1352"/>
      <c r="AK167" s="1352"/>
      <c r="AL167" s="1353"/>
    </row>
    <row r="168" spans="1:51" ht="11.25" customHeight="1">
      <c r="B168" s="388"/>
      <c r="C168" s="388"/>
      <c r="D168" s="388"/>
      <c r="E168" s="388"/>
      <c r="F168" s="388"/>
      <c r="G168" s="388"/>
      <c r="H168" s="388"/>
      <c r="I168" s="388"/>
      <c r="J168" s="388"/>
      <c r="K168" s="388"/>
      <c r="L168" s="10"/>
      <c r="M168" s="407"/>
      <c r="N168" s="407"/>
      <c r="O168" s="407"/>
      <c r="P168" s="407"/>
      <c r="Q168" s="407"/>
      <c r="R168" s="407"/>
      <c r="S168" s="407"/>
      <c r="T168" s="407"/>
      <c r="U168" s="10"/>
      <c r="V168" s="10"/>
      <c r="W168" s="10"/>
      <c r="X168" s="10"/>
      <c r="Y168" s="10"/>
      <c r="Z168" s="10"/>
      <c r="AA168" s="10"/>
      <c r="AB168" s="10"/>
      <c r="AC168" s="10"/>
      <c r="AD168" s="10"/>
      <c r="AE168" s="10"/>
      <c r="AF168" s="10"/>
      <c r="AG168" s="10"/>
      <c r="AH168" s="10"/>
      <c r="AI168" s="10"/>
      <c r="AJ168" s="10"/>
      <c r="AK168" s="10"/>
      <c r="AL168" s="10"/>
      <c r="AS168" s="393"/>
      <c r="AT168" s="393"/>
      <c r="AU168" s="393"/>
      <c r="AV168" s="393"/>
      <c r="AW168" s="393"/>
      <c r="AX168" s="393"/>
      <c r="AY168" s="393"/>
    </row>
    <row r="169" spans="1:51" s="10" customFormat="1" ht="18" customHeight="1">
      <c r="A169" s="408" t="s">
        <v>202</v>
      </c>
      <c r="B169" s="409" t="s">
        <v>2787</v>
      </c>
      <c r="C169" s="409"/>
      <c r="D169" s="409"/>
      <c r="E169" s="409"/>
      <c r="F169" s="409"/>
      <c r="G169" s="409"/>
      <c r="H169" s="409"/>
      <c r="I169" s="409"/>
      <c r="J169" s="409"/>
      <c r="K169" s="409"/>
      <c r="L169" s="419"/>
      <c r="M169" s="419"/>
      <c r="N169" s="419"/>
      <c r="O169" s="419"/>
      <c r="P169" s="419"/>
      <c r="Q169" s="410"/>
      <c r="R169" s="410"/>
      <c r="S169" s="410"/>
      <c r="T169" s="410"/>
      <c r="U169" s="410"/>
      <c r="V169" s="410"/>
      <c r="W169" s="410"/>
      <c r="X169" s="410"/>
      <c r="Y169" s="410"/>
      <c r="Z169" s="410"/>
      <c r="AA169" s="410"/>
      <c r="AB169" s="410"/>
      <c r="AC169" s="410"/>
      <c r="AD169" s="410"/>
      <c r="AE169" s="410"/>
      <c r="AF169" s="410"/>
      <c r="AG169" s="410"/>
      <c r="AH169" s="410"/>
      <c r="AI169" s="410"/>
      <c r="AJ169" s="410"/>
      <c r="AK169" s="410"/>
      <c r="AL169" s="410"/>
      <c r="AM169" s="410"/>
      <c r="AN169" s="410"/>
      <c r="AO169" s="410"/>
      <c r="AP169" s="410"/>
      <c r="AQ169" s="410"/>
      <c r="AR169" s="410"/>
    </row>
    <row r="170" spans="1:51" s="10" customFormat="1" ht="18" customHeight="1">
      <c r="A170" s="398"/>
      <c r="B170" s="399" t="s">
        <v>204</v>
      </c>
      <c r="C170" s="399"/>
      <c r="D170" s="399"/>
      <c r="E170" s="399"/>
      <c r="F170" s="399"/>
      <c r="G170" s="399"/>
      <c r="H170" s="399"/>
      <c r="I170" s="399"/>
      <c r="J170" s="399"/>
      <c r="K170" s="399"/>
    </row>
    <row r="171" spans="1:51" ht="18" customHeight="1">
      <c r="B171" s="388" t="s">
        <v>2274</v>
      </c>
      <c r="C171" s="388"/>
      <c r="D171" s="388"/>
      <c r="E171" s="388"/>
      <c r="F171" s="388"/>
      <c r="G171" s="388"/>
      <c r="H171" s="388"/>
      <c r="I171" s="388"/>
      <c r="J171" s="388"/>
      <c r="K171" s="388"/>
      <c r="L171" s="10"/>
      <c r="M171" s="1298"/>
      <c r="N171" s="1299"/>
      <c r="O171" s="1299"/>
      <c r="P171" s="1299"/>
      <c r="Q171" s="1299"/>
      <c r="R171" s="1299"/>
      <c r="S171" s="1299"/>
      <c r="T171" s="1300"/>
      <c r="U171" s="10"/>
      <c r="V171" s="10"/>
      <c r="W171" s="10"/>
      <c r="X171" s="10"/>
      <c r="Y171" s="10"/>
      <c r="Z171" s="10"/>
      <c r="AA171" s="10"/>
      <c r="AB171" s="10"/>
      <c r="AC171" s="10"/>
      <c r="AD171" s="10"/>
      <c r="AE171" s="10"/>
      <c r="AF171" s="10"/>
      <c r="AG171" s="10"/>
      <c r="AH171" s="10"/>
      <c r="AI171" s="10"/>
      <c r="AJ171" s="10"/>
      <c r="AK171" s="10"/>
      <c r="AL171" s="10"/>
    </row>
    <row r="172" spans="1:51" ht="18" customHeight="1">
      <c r="B172" s="388" t="s">
        <v>2814</v>
      </c>
      <c r="C172" s="388"/>
      <c r="D172" s="388"/>
      <c r="E172" s="388"/>
      <c r="F172" s="388"/>
      <c r="G172" s="388"/>
      <c r="H172" s="388"/>
      <c r="I172" s="388"/>
      <c r="J172" s="388"/>
      <c r="K172" s="388"/>
      <c r="L172" s="10"/>
      <c r="M172" s="1298"/>
      <c r="N172" s="1299"/>
      <c r="O172" s="1299"/>
      <c r="P172" s="1299"/>
      <c r="Q172" s="1299"/>
      <c r="R172" s="1299"/>
      <c r="S172" s="1299"/>
      <c r="T172" s="1300"/>
      <c r="U172" s="10"/>
      <c r="V172" s="10"/>
      <c r="W172" s="10"/>
      <c r="X172" s="10"/>
      <c r="Y172" s="10"/>
      <c r="Z172" s="10"/>
      <c r="AA172" s="10"/>
      <c r="AB172" s="10"/>
      <c r="AC172" s="10"/>
      <c r="AD172" s="10"/>
      <c r="AE172" s="10"/>
      <c r="AF172" s="10"/>
      <c r="AG172" s="10"/>
      <c r="AH172" s="10"/>
      <c r="AI172" s="10"/>
      <c r="AJ172" s="10"/>
      <c r="AK172" s="10"/>
      <c r="AL172" s="10"/>
    </row>
    <row r="173" spans="1:51" ht="18" customHeight="1">
      <c r="B173" s="388" t="s">
        <v>2804</v>
      </c>
      <c r="C173" s="388"/>
      <c r="D173" s="388"/>
      <c r="E173" s="388"/>
      <c r="F173" s="388"/>
      <c r="G173" s="388"/>
      <c r="H173" s="388"/>
      <c r="I173" s="388"/>
      <c r="J173" s="388"/>
      <c r="K173" s="388"/>
      <c r="L173" s="10"/>
      <c r="M173" s="1338"/>
      <c r="N173" s="1339"/>
      <c r="O173" s="1339"/>
      <c r="P173" s="1339"/>
      <c r="Q173" s="1339"/>
      <c r="R173" s="1339"/>
      <c r="S173" s="1339"/>
      <c r="T173" s="1340"/>
      <c r="U173" s="10"/>
      <c r="V173" s="10"/>
      <c r="W173" s="10"/>
      <c r="X173" s="10"/>
      <c r="Y173" s="10"/>
      <c r="Z173" s="10"/>
      <c r="AA173" s="10"/>
      <c r="AB173" s="10"/>
      <c r="AC173" s="10"/>
      <c r="AD173" s="10"/>
      <c r="AE173" s="10"/>
      <c r="AF173" s="10"/>
      <c r="AG173" s="10"/>
      <c r="AH173" s="10"/>
      <c r="AI173" s="10"/>
      <c r="AJ173" s="10"/>
      <c r="AK173" s="10"/>
      <c r="AL173" s="10"/>
    </row>
    <row r="174" spans="1:51" ht="18" customHeight="1">
      <c r="B174" s="388" t="s">
        <v>2815</v>
      </c>
      <c r="C174" s="388"/>
      <c r="D174" s="388"/>
      <c r="E174" s="388"/>
      <c r="F174" s="388"/>
      <c r="G174" s="388"/>
      <c r="H174" s="388"/>
      <c r="I174" s="388"/>
      <c r="J174" s="388"/>
      <c r="K174" s="388"/>
      <c r="L174" s="10"/>
      <c r="M174" s="1351"/>
      <c r="N174" s="1299"/>
      <c r="O174" s="1299"/>
      <c r="P174" s="1299"/>
      <c r="Q174" s="1299"/>
      <c r="R174" s="1299"/>
      <c r="S174" s="1299"/>
      <c r="T174" s="1299"/>
      <c r="U174" s="1299"/>
      <c r="V174" s="1299"/>
      <c r="W174" s="1299"/>
      <c r="X174" s="1299"/>
      <c r="Y174" s="1299"/>
      <c r="Z174" s="1299"/>
      <c r="AA174" s="1299"/>
      <c r="AB174" s="1299"/>
      <c r="AC174" s="1299"/>
      <c r="AD174" s="1299"/>
      <c r="AE174" s="1299"/>
      <c r="AF174" s="1299"/>
      <c r="AG174" s="1299"/>
      <c r="AH174" s="1299"/>
      <c r="AI174" s="1299"/>
      <c r="AJ174" s="1299"/>
      <c r="AK174" s="1299"/>
      <c r="AL174" s="1300"/>
    </row>
    <row r="175" spans="1:51" ht="18" customHeight="1">
      <c r="B175" s="388" t="s">
        <v>2806</v>
      </c>
      <c r="C175" s="388"/>
      <c r="D175" s="388"/>
      <c r="E175" s="388"/>
      <c r="F175" s="388"/>
      <c r="G175" s="388"/>
      <c r="H175" s="388"/>
      <c r="I175" s="388"/>
      <c r="J175" s="388"/>
      <c r="K175" s="388"/>
      <c r="L175" s="10"/>
      <c r="M175" s="1338"/>
      <c r="N175" s="1339"/>
      <c r="O175" s="1339"/>
      <c r="P175" s="1339"/>
      <c r="Q175" s="1339"/>
      <c r="R175" s="1339"/>
      <c r="S175" s="1339"/>
      <c r="T175" s="1340"/>
      <c r="U175" s="10"/>
      <c r="V175" s="10"/>
      <c r="W175" s="10"/>
      <c r="X175" s="10"/>
      <c r="Y175" s="10"/>
      <c r="Z175" s="10"/>
      <c r="AA175" s="10"/>
      <c r="AB175" s="10"/>
      <c r="AC175" s="10"/>
      <c r="AD175" s="10"/>
      <c r="AE175" s="10"/>
      <c r="AF175" s="10"/>
      <c r="AG175" s="10"/>
      <c r="AH175" s="10"/>
      <c r="AI175" s="10"/>
      <c r="AJ175" s="10"/>
      <c r="AK175" s="10"/>
      <c r="AL175" s="10"/>
    </row>
    <row r="176" spans="1:51" ht="18" customHeight="1">
      <c r="B176" s="388" t="s">
        <v>2816</v>
      </c>
      <c r="C176" s="388"/>
      <c r="D176" s="388"/>
      <c r="E176" s="388"/>
      <c r="F176" s="388"/>
      <c r="G176" s="388"/>
      <c r="H176" s="388"/>
      <c r="I176" s="388"/>
      <c r="J176" s="388"/>
      <c r="K176" s="388"/>
      <c r="L176" s="10"/>
      <c r="M176" s="1338"/>
      <c r="N176" s="1339"/>
      <c r="O176" s="1339"/>
      <c r="P176" s="1339"/>
      <c r="Q176" s="1339"/>
      <c r="R176" s="1339"/>
      <c r="S176" s="1339"/>
      <c r="T176" s="1340"/>
      <c r="U176" s="10"/>
      <c r="V176" s="10"/>
      <c r="W176" s="10"/>
      <c r="X176" s="10"/>
      <c r="Y176" s="10"/>
      <c r="Z176" s="10"/>
      <c r="AA176" s="10"/>
      <c r="AB176" s="10"/>
      <c r="AC176" s="10"/>
      <c r="AD176" s="10"/>
      <c r="AE176" s="10"/>
      <c r="AF176" s="10"/>
      <c r="AG176" s="10"/>
      <c r="AH176" s="10"/>
      <c r="AI176" s="10"/>
      <c r="AJ176" s="10"/>
      <c r="AK176" s="10"/>
      <c r="AL176" s="10"/>
    </row>
    <row r="177" spans="1:38" ht="18" customHeight="1">
      <c r="B177" s="388" t="s">
        <v>2817</v>
      </c>
      <c r="C177" s="388"/>
      <c r="D177" s="388"/>
      <c r="E177" s="388"/>
      <c r="F177" s="388"/>
      <c r="G177" s="388"/>
      <c r="H177" s="388"/>
      <c r="I177" s="388"/>
      <c r="J177" s="388"/>
      <c r="K177" s="388"/>
      <c r="L177" s="10"/>
      <c r="M177" s="1351"/>
      <c r="N177" s="1352"/>
      <c r="O177" s="1352"/>
      <c r="P177" s="1352"/>
      <c r="Q177" s="1352"/>
      <c r="R177" s="1352"/>
      <c r="S177" s="1352"/>
      <c r="T177" s="1352"/>
      <c r="U177" s="1352"/>
      <c r="V177" s="1352"/>
      <c r="W177" s="1352"/>
      <c r="X177" s="1352"/>
      <c r="Y177" s="1352"/>
      <c r="Z177" s="1352"/>
      <c r="AA177" s="1352"/>
      <c r="AB177" s="1352"/>
      <c r="AC177" s="1352"/>
      <c r="AD177" s="1352"/>
      <c r="AE177" s="1352"/>
      <c r="AF177" s="1352"/>
      <c r="AG177" s="1352"/>
      <c r="AH177" s="1352"/>
      <c r="AI177" s="1352"/>
      <c r="AJ177" s="1352"/>
      <c r="AK177" s="1352"/>
      <c r="AL177" s="1353"/>
    </row>
    <row r="178" spans="1:38" ht="7.5" customHeight="1">
      <c r="B178" s="388"/>
      <c r="C178" s="388"/>
      <c r="D178" s="388"/>
      <c r="E178" s="388"/>
      <c r="F178" s="388"/>
      <c r="G178" s="388"/>
      <c r="H178" s="388"/>
      <c r="I178" s="388"/>
      <c r="J178" s="388"/>
      <c r="K178" s="388"/>
      <c r="L178" s="10"/>
      <c r="M178" s="407"/>
      <c r="N178" s="407"/>
      <c r="O178" s="407"/>
      <c r="P178" s="407"/>
      <c r="Q178" s="407"/>
      <c r="R178" s="407"/>
      <c r="S178" s="407"/>
      <c r="T178" s="407"/>
      <c r="U178" s="10"/>
      <c r="V178" s="10"/>
      <c r="W178" s="10"/>
      <c r="X178" s="10"/>
      <c r="Y178" s="10"/>
      <c r="Z178" s="10"/>
      <c r="AA178" s="10"/>
      <c r="AB178" s="10"/>
      <c r="AC178" s="10"/>
      <c r="AD178" s="10"/>
      <c r="AE178" s="10"/>
      <c r="AF178" s="10"/>
      <c r="AG178" s="10"/>
      <c r="AH178" s="10"/>
      <c r="AI178" s="10"/>
      <c r="AJ178" s="10"/>
      <c r="AK178" s="10"/>
      <c r="AL178" s="10"/>
    </row>
    <row r="179" spans="1:38" s="10" customFormat="1" ht="18" customHeight="1">
      <c r="A179" s="398"/>
      <c r="B179" s="399" t="s">
        <v>203</v>
      </c>
      <c r="C179" s="399"/>
      <c r="D179" s="399"/>
      <c r="E179" s="399"/>
      <c r="F179" s="399"/>
      <c r="G179" s="399"/>
      <c r="H179" s="399"/>
      <c r="I179" s="399"/>
      <c r="J179" s="399"/>
      <c r="K179" s="399"/>
    </row>
    <row r="180" spans="1:38" ht="18" customHeight="1">
      <c r="B180" s="388" t="s">
        <v>2274</v>
      </c>
      <c r="C180" s="388"/>
      <c r="D180" s="388"/>
      <c r="E180" s="388"/>
      <c r="F180" s="388"/>
      <c r="G180" s="388"/>
      <c r="H180" s="388"/>
      <c r="I180" s="388"/>
      <c r="J180" s="388"/>
      <c r="K180" s="388"/>
      <c r="L180" s="10"/>
      <c r="M180" s="1298"/>
      <c r="N180" s="1299"/>
      <c r="O180" s="1299"/>
      <c r="P180" s="1299"/>
      <c r="Q180" s="1299"/>
      <c r="R180" s="1299"/>
      <c r="S180" s="1299"/>
      <c r="T180" s="1300"/>
      <c r="U180" s="10"/>
      <c r="V180" s="10"/>
      <c r="W180" s="10"/>
      <c r="X180" s="10"/>
      <c r="Y180" s="10"/>
      <c r="Z180" s="10"/>
      <c r="AA180" s="10"/>
      <c r="AB180" s="10"/>
      <c r="AC180" s="10"/>
      <c r="AD180" s="10"/>
      <c r="AE180" s="10"/>
      <c r="AF180" s="10"/>
      <c r="AG180" s="10"/>
      <c r="AH180" s="10"/>
      <c r="AI180" s="10"/>
      <c r="AJ180" s="10"/>
      <c r="AK180" s="10"/>
      <c r="AL180" s="10"/>
    </row>
    <row r="181" spans="1:38" ht="18" customHeight="1">
      <c r="B181" s="388" t="s">
        <v>2814</v>
      </c>
      <c r="C181" s="388"/>
      <c r="D181" s="388"/>
      <c r="E181" s="388"/>
      <c r="F181" s="388"/>
      <c r="G181" s="388"/>
      <c r="H181" s="388"/>
      <c r="I181" s="388"/>
      <c r="J181" s="388"/>
      <c r="K181" s="388"/>
      <c r="L181" s="10"/>
      <c r="M181" s="1298"/>
      <c r="N181" s="1299"/>
      <c r="O181" s="1299"/>
      <c r="P181" s="1299"/>
      <c r="Q181" s="1299"/>
      <c r="R181" s="1299"/>
      <c r="S181" s="1299"/>
      <c r="T181" s="1300"/>
      <c r="U181" s="10"/>
      <c r="V181" s="10"/>
      <c r="W181" s="10"/>
      <c r="X181" s="10"/>
      <c r="Y181" s="10"/>
      <c r="Z181" s="10"/>
      <c r="AA181" s="10"/>
      <c r="AB181" s="10"/>
      <c r="AC181" s="10"/>
      <c r="AD181" s="10"/>
      <c r="AE181" s="10"/>
      <c r="AF181" s="10"/>
      <c r="AG181" s="10"/>
      <c r="AH181" s="10"/>
      <c r="AI181" s="10"/>
      <c r="AJ181" s="10"/>
      <c r="AK181" s="10"/>
      <c r="AL181" s="10"/>
    </row>
    <row r="182" spans="1:38" ht="18" customHeight="1">
      <c r="B182" s="388" t="s">
        <v>2804</v>
      </c>
      <c r="C182" s="388"/>
      <c r="D182" s="388"/>
      <c r="E182" s="388"/>
      <c r="F182" s="388"/>
      <c r="G182" s="388"/>
      <c r="H182" s="388"/>
      <c r="I182" s="388"/>
      <c r="J182" s="388"/>
      <c r="K182" s="388"/>
      <c r="L182" s="10"/>
      <c r="M182" s="1338"/>
      <c r="N182" s="1339"/>
      <c r="O182" s="1339"/>
      <c r="P182" s="1339"/>
      <c r="Q182" s="1339"/>
      <c r="R182" s="1339"/>
      <c r="S182" s="1339"/>
      <c r="T182" s="1340"/>
      <c r="U182" s="10"/>
      <c r="V182" s="10"/>
      <c r="W182" s="10"/>
      <c r="X182" s="10"/>
      <c r="Y182" s="10"/>
      <c r="Z182" s="10"/>
      <c r="AA182" s="10"/>
      <c r="AB182" s="10"/>
      <c r="AC182" s="10"/>
      <c r="AD182" s="10"/>
      <c r="AE182" s="10"/>
      <c r="AF182" s="10"/>
      <c r="AG182" s="10"/>
      <c r="AH182" s="10"/>
      <c r="AI182" s="10"/>
      <c r="AJ182" s="10"/>
      <c r="AK182" s="10"/>
      <c r="AL182" s="10"/>
    </row>
    <row r="183" spans="1:38" ht="18" customHeight="1">
      <c r="B183" s="388" t="s">
        <v>2815</v>
      </c>
      <c r="C183" s="388"/>
      <c r="D183" s="388"/>
      <c r="E183" s="388"/>
      <c r="F183" s="388"/>
      <c r="G183" s="388"/>
      <c r="H183" s="388"/>
      <c r="I183" s="388"/>
      <c r="J183" s="388"/>
      <c r="K183" s="388"/>
      <c r="L183" s="10"/>
      <c r="M183" s="1351"/>
      <c r="N183" s="1299"/>
      <c r="O183" s="1299"/>
      <c r="P183" s="1299"/>
      <c r="Q183" s="1299"/>
      <c r="R183" s="1299"/>
      <c r="S183" s="1299"/>
      <c r="T183" s="1299"/>
      <c r="U183" s="1299"/>
      <c r="V183" s="1299"/>
      <c r="W183" s="1299"/>
      <c r="X183" s="1299"/>
      <c r="Y183" s="1299"/>
      <c r="Z183" s="1299"/>
      <c r="AA183" s="1299"/>
      <c r="AB183" s="1299"/>
      <c r="AC183" s="1299"/>
      <c r="AD183" s="1299"/>
      <c r="AE183" s="1299"/>
      <c r="AF183" s="1299"/>
      <c r="AG183" s="1299"/>
      <c r="AH183" s="1299"/>
      <c r="AI183" s="1299"/>
      <c r="AJ183" s="1299"/>
      <c r="AK183" s="1299"/>
      <c r="AL183" s="1300"/>
    </row>
    <row r="184" spans="1:38" ht="18" customHeight="1">
      <c r="B184" s="388" t="s">
        <v>2806</v>
      </c>
      <c r="C184" s="388"/>
      <c r="D184" s="388"/>
      <c r="E184" s="388"/>
      <c r="F184" s="388"/>
      <c r="G184" s="388"/>
      <c r="H184" s="388"/>
      <c r="I184" s="388"/>
      <c r="J184" s="388"/>
      <c r="K184" s="388"/>
      <c r="L184" s="10"/>
      <c r="M184" s="1338"/>
      <c r="N184" s="1339"/>
      <c r="O184" s="1339"/>
      <c r="P184" s="1339"/>
      <c r="Q184" s="1339"/>
      <c r="R184" s="1339"/>
      <c r="S184" s="1339"/>
      <c r="T184" s="1340"/>
      <c r="U184" s="10"/>
      <c r="V184" s="10"/>
      <c r="W184" s="10"/>
      <c r="X184" s="10"/>
      <c r="Y184" s="10"/>
      <c r="Z184" s="10"/>
      <c r="AA184" s="10"/>
      <c r="AB184" s="10"/>
      <c r="AC184" s="10"/>
      <c r="AD184" s="10"/>
      <c r="AE184" s="10"/>
      <c r="AF184" s="10"/>
      <c r="AG184" s="10"/>
      <c r="AH184" s="10"/>
      <c r="AI184" s="10"/>
      <c r="AJ184" s="10"/>
      <c r="AK184" s="10"/>
      <c r="AL184" s="10"/>
    </row>
    <row r="185" spans="1:38" ht="18" customHeight="1">
      <c r="B185" s="388" t="s">
        <v>2816</v>
      </c>
      <c r="C185" s="388"/>
      <c r="D185" s="388"/>
      <c r="E185" s="388"/>
      <c r="F185" s="388"/>
      <c r="G185" s="388"/>
      <c r="H185" s="388"/>
      <c r="I185" s="388"/>
      <c r="J185" s="388"/>
      <c r="K185" s="388"/>
      <c r="L185" s="10"/>
      <c r="M185" s="1338"/>
      <c r="N185" s="1339"/>
      <c r="O185" s="1339"/>
      <c r="P185" s="1339"/>
      <c r="Q185" s="1339"/>
      <c r="R185" s="1339"/>
      <c r="S185" s="1339"/>
      <c r="T185" s="1340"/>
      <c r="U185" s="10"/>
      <c r="V185" s="10"/>
      <c r="W185" s="10"/>
      <c r="X185" s="10"/>
      <c r="Y185" s="10"/>
      <c r="Z185" s="10"/>
      <c r="AA185" s="10"/>
      <c r="AB185" s="10"/>
      <c r="AC185" s="10"/>
      <c r="AD185" s="10"/>
      <c r="AE185" s="10"/>
      <c r="AF185" s="10"/>
      <c r="AG185" s="10"/>
      <c r="AH185" s="10"/>
      <c r="AI185" s="10"/>
      <c r="AJ185" s="10"/>
      <c r="AK185" s="10"/>
      <c r="AL185" s="10"/>
    </row>
    <row r="186" spans="1:38" ht="18" customHeight="1">
      <c r="B186" s="388" t="s">
        <v>2817</v>
      </c>
      <c r="C186" s="388"/>
      <c r="D186" s="388"/>
      <c r="E186" s="388"/>
      <c r="F186" s="388"/>
      <c r="G186" s="388"/>
      <c r="H186" s="388"/>
      <c r="I186" s="388"/>
      <c r="J186" s="388"/>
      <c r="K186" s="388"/>
      <c r="L186" s="10"/>
      <c r="M186" s="1351"/>
      <c r="N186" s="1352"/>
      <c r="O186" s="1352"/>
      <c r="P186" s="1352"/>
      <c r="Q186" s="1352"/>
      <c r="R186" s="1352"/>
      <c r="S186" s="1352"/>
      <c r="T186" s="1352"/>
      <c r="U186" s="1352"/>
      <c r="V186" s="1352"/>
      <c r="W186" s="1352"/>
      <c r="X186" s="1352"/>
      <c r="Y186" s="1352"/>
      <c r="Z186" s="1352"/>
      <c r="AA186" s="1352"/>
      <c r="AB186" s="1352"/>
      <c r="AC186" s="1352"/>
      <c r="AD186" s="1352"/>
      <c r="AE186" s="1352"/>
      <c r="AF186" s="1352"/>
      <c r="AG186" s="1352"/>
      <c r="AH186" s="1352"/>
      <c r="AI186" s="1352"/>
      <c r="AJ186" s="1352"/>
      <c r="AK186" s="1352"/>
      <c r="AL186" s="1353"/>
    </row>
    <row r="187" spans="1:38" s="10" customFormat="1" ht="15.75" customHeight="1">
      <c r="A187" s="398"/>
      <c r="B187" s="399"/>
      <c r="C187" s="399"/>
      <c r="D187" s="399"/>
      <c r="E187" s="399"/>
      <c r="F187" s="399"/>
      <c r="G187" s="399"/>
      <c r="H187" s="399"/>
      <c r="I187" s="399"/>
      <c r="J187" s="399"/>
      <c r="K187" s="399"/>
    </row>
    <row r="188" spans="1:38" ht="18" customHeight="1">
      <c r="B188" s="388" t="s">
        <v>2274</v>
      </c>
      <c r="C188" s="388"/>
      <c r="D188" s="388"/>
      <c r="E188" s="388"/>
      <c r="F188" s="388"/>
      <c r="G188" s="388"/>
      <c r="H188" s="388"/>
      <c r="I188" s="388"/>
      <c r="J188" s="388"/>
      <c r="K188" s="388"/>
      <c r="L188" s="10"/>
      <c r="M188" s="1298"/>
      <c r="N188" s="1299"/>
      <c r="O188" s="1299"/>
      <c r="P188" s="1299"/>
      <c r="Q188" s="1299"/>
      <c r="R188" s="1299"/>
      <c r="S188" s="1299"/>
      <c r="T188" s="1300"/>
      <c r="U188" s="10"/>
      <c r="V188" s="10"/>
      <c r="W188" s="10"/>
      <c r="X188" s="10"/>
      <c r="Y188" s="10"/>
      <c r="Z188" s="10"/>
      <c r="AA188" s="10"/>
      <c r="AB188" s="10"/>
      <c r="AC188" s="10"/>
      <c r="AD188" s="10"/>
      <c r="AE188" s="10"/>
      <c r="AF188" s="10"/>
      <c r="AG188" s="10"/>
      <c r="AH188" s="10"/>
      <c r="AI188" s="10"/>
      <c r="AJ188" s="10"/>
      <c r="AK188" s="10"/>
      <c r="AL188" s="10"/>
    </row>
    <row r="189" spans="1:38" ht="18" customHeight="1">
      <c r="B189" s="388" t="s">
        <v>2814</v>
      </c>
      <c r="C189" s="388"/>
      <c r="D189" s="388"/>
      <c r="E189" s="388"/>
      <c r="F189" s="388"/>
      <c r="G189" s="388"/>
      <c r="H189" s="388"/>
      <c r="I189" s="388"/>
      <c r="J189" s="388"/>
      <c r="K189" s="388"/>
      <c r="L189" s="10"/>
      <c r="M189" s="1298"/>
      <c r="N189" s="1299"/>
      <c r="O189" s="1299"/>
      <c r="P189" s="1299"/>
      <c r="Q189" s="1299"/>
      <c r="R189" s="1299"/>
      <c r="S189" s="1299"/>
      <c r="T189" s="1300"/>
      <c r="U189" s="10"/>
      <c r="V189" s="10"/>
      <c r="W189" s="10"/>
      <c r="X189" s="10"/>
      <c r="Y189" s="10"/>
      <c r="Z189" s="10"/>
      <c r="AA189" s="10"/>
      <c r="AB189" s="10"/>
      <c r="AC189" s="10"/>
      <c r="AD189" s="10"/>
      <c r="AE189" s="10"/>
      <c r="AF189" s="10"/>
      <c r="AG189" s="10"/>
      <c r="AH189" s="10"/>
      <c r="AI189" s="10"/>
      <c r="AJ189" s="10"/>
      <c r="AK189" s="10"/>
      <c r="AL189" s="10"/>
    </row>
    <row r="190" spans="1:38" ht="18" customHeight="1">
      <c r="B190" s="388" t="s">
        <v>2804</v>
      </c>
      <c r="C190" s="388"/>
      <c r="D190" s="388"/>
      <c r="E190" s="388"/>
      <c r="F190" s="388"/>
      <c r="G190" s="388"/>
      <c r="H190" s="388"/>
      <c r="I190" s="388"/>
      <c r="J190" s="388"/>
      <c r="K190" s="388"/>
      <c r="L190" s="10"/>
      <c r="M190" s="1338"/>
      <c r="N190" s="1339"/>
      <c r="O190" s="1339"/>
      <c r="P190" s="1339"/>
      <c r="Q190" s="1339"/>
      <c r="R190" s="1339"/>
      <c r="S190" s="1339"/>
      <c r="T190" s="1340"/>
      <c r="U190" s="10"/>
      <c r="V190" s="10"/>
      <c r="W190" s="10"/>
      <c r="X190" s="10"/>
      <c r="Y190" s="10"/>
      <c r="Z190" s="10"/>
      <c r="AA190" s="10"/>
      <c r="AB190" s="10"/>
      <c r="AC190" s="10"/>
      <c r="AD190" s="10"/>
      <c r="AE190" s="10"/>
      <c r="AF190" s="10"/>
      <c r="AG190" s="10"/>
      <c r="AH190" s="10"/>
      <c r="AI190" s="10"/>
      <c r="AJ190" s="10"/>
      <c r="AK190" s="10"/>
      <c r="AL190" s="10"/>
    </row>
    <row r="191" spans="1:38" ht="18" customHeight="1">
      <c r="B191" s="388" t="s">
        <v>2815</v>
      </c>
      <c r="C191" s="388"/>
      <c r="D191" s="388"/>
      <c r="E191" s="388"/>
      <c r="F191" s="388"/>
      <c r="G191" s="388"/>
      <c r="H191" s="388"/>
      <c r="I191" s="388"/>
      <c r="J191" s="388"/>
      <c r="K191" s="388"/>
      <c r="L191" s="10"/>
      <c r="M191" s="1351"/>
      <c r="N191" s="1299"/>
      <c r="O191" s="1299"/>
      <c r="P191" s="1299"/>
      <c r="Q191" s="1299"/>
      <c r="R191" s="1299"/>
      <c r="S191" s="1299"/>
      <c r="T191" s="1299"/>
      <c r="U191" s="1299"/>
      <c r="V191" s="1299"/>
      <c r="W191" s="1299"/>
      <c r="X191" s="1299"/>
      <c r="Y191" s="1299"/>
      <c r="Z191" s="1299"/>
      <c r="AA191" s="1299"/>
      <c r="AB191" s="1299"/>
      <c r="AC191" s="1299"/>
      <c r="AD191" s="1299"/>
      <c r="AE191" s="1299"/>
      <c r="AF191" s="1299"/>
      <c r="AG191" s="1299"/>
      <c r="AH191" s="1299"/>
      <c r="AI191" s="1299"/>
      <c r="AJ191" s="1299"/>
      <c r="AK191" s="1299"/>
      <c r="AL191" s="1300"/>
    </row>
    <row r="192" spans="1:38" ht="18" customHeight="1">
      <c r="B192" s="388" t="s">
        <v>2806</v>
      </c>
      <c r="C192" s="388"/>
      <c r="D192" s="388"/>
      <c r="E192" s="388"/>
      <c r="F192" s="388"/>
      <c r="G192" s="388"/>
      <c r="H192" s="388"/>
      <c r="I192" s="388"/>
      <c r="J192" s="388"/>
      <c r="K192" s="388"/>
      <c r="L192" s="10"/>
      <c r="M192" s="1338"/>
      <c r="N192" s="1339"/>
      <c r="O192" s="1339"/>
      <c r="P192" s="1339"/>
      <c r="Q192" s="1339"/>
      <c r="R192" s="1339"/>
      <c r="S192" s="1339"/>
      <c r="T192" s="1340"/>
      <c r="U192" s="10"/>
      <c r="V192" s="10"/>
      <c r="W192" s="10"/>
      <c r="X192" s="10"/>
      <c r="Y192" s="10"/>
      <c r="Z192" s="10"/>
      <c r="AA192" s="10"/>
      <c r="AB192" s="10"/>
      <c r="AC192" s="10"/>
      <c r="AD192" s="10"/>
      <c r="AE192" s="10"/>
      <c r="AF192" s="10"/>
      <c r="AG192" s="10"/>
      <c r="AH192" s="10"/>
      <c r="AI192" s="10"/>
      <c r="AJ192" s="10"/>
      <c r="AK192" s="10"/>
      <c r="AL192" s="10"/>
    </row>
    <row r="193" spans="1:65" ht="18" customHeight="1">
      <c r="B193" s="388" t="s">
        <v>2816</v>
      </c>
      <c r="C193" s="388"/>
      <c r="D193" s="388"/>
      <c r="E193" s="388"/>
      <c r="F193" s="388"/>
      <c r="G193" s="388"/>
      <c r="H193" s="388"/>
      <c r="I193" s="388"/>
      <c r="J193" s="388"/>
      <c r="K193" s="388"/>
      <c r="L193" s="10"/>
      <c r="M193" s="1338"/>
      <c r="N193" s="1339"/>
      <c r="O193" s="1339"/>
      <c r="P193" s="1339"/>
      <c r="Q193" s="1339"/>
      <c r="R193" s="1339"/>
      <c r="S193" s="1339"/>
      <c r="T193" s="1340"/>
      <c r="U193" s="10"/>
      <c r="V193" s="10"/>
      <c r="W193" s="10"/>
      <c r="X193" s="10"/>
      <c r="Y193" s="10"/>
      <c r="Z193" s="10"/>
      <c r="AA193" s="10"/>
      <c r="AB193" s="10"/>
      <c r="AC193" s="10"/>
      <c r="AD193" s="10"/>
      <c r="AE193" s="10"/>
      <c r="AF193" s="10"/>
      <c r="AG193" s="10"/>
      <c r="AH193" s="10"/>
      <c r="AI193" s="10"/>
      <c r="AJ193" s="10"/>
      <c r="AK193" s="10"/>
      <c r="AL193" s="10"/>
    </row>
    <row r="194" spans="1:65" ht="18" customHeight="1">
      <c r="B194" s="388" t="s">
        <v>2817</v>
      </c>
      <c r="C194" s="388"/>
      <c r="D194" s="388"/>
      <c r="E194" s="388"/>
      <c r="F194" s="388"/>
      <c r="G194" s="388"/>
      <c r="H194" s="388"/>
      <c r="I194" s="388"/>
      <c r="J194" s="388"/>
      <c r="K194" s="388"/>
      <c r="L194" s="10"/>
      <c r="M194" s="1351"/>
      <c r="N194" s="1352"/>
      <c r="O194" s="1352"/>
      <c r="P194" s="1352"/>
      <c r="Q194" s="1352"/>
      <c r="R194" s="1352"/>
      <c r="S194" s="1352"/>
      <c r="T194" s="1352"/>
      <c r="U194" s="1352"/>
      <c r="V194" s="1352"/>
      <c r="W194" s="1352"/>
      <c r="X194" s="1352"/>
      <c r="Y194" s="1352"/>
      <c r="Z194" s="1352"/>
      <c r="AA194" s="1352"/>
      <c r="AB194" s="1352"/>
      <c r="AC194" s="1352"/>
      <c r="AD194" s="1352"/>
      <c r="AE194" s="1352"/>
      <c r="AF194" s="1352"/>
      <c r="AG194" s="1352"/>
      <c r="AH194" s="1352"/>
      <c r="AI194" s="1352"/>
      <c r="AJ194" s="1352"/>
      <c r="AK194" s="1352"/>
      <c r="AL194" s="1353"/>
    </row>
    <row r="195" spans="1:65" s="10" customFormat="1" ht="15" customHeight="1">
      <c r="A195" s="398"/>
      <c r="B195" s="399"/>
      <c r="C195" s="399"/>
      <c r="D195" s="399"/>
      <c r="E195" s="399"/>
      <c r="F195" s="399"/>
      <c r="G195" s="399"/>
      <c r="H195" s="399"/>
      <c r="I195" s="399"/>
      <c r="J195" s="399"/>
      <c r="K195" s="399"/>
    </row>
    <row r="196" spans="1:65" ht="18" customHeight="1">
      <c r="B196" s="388" t="s">
        <v>2274</v>
      </c>
      <c r="C196" s="388"/>
      <c r="D196" s="388"/>
      <c r="E196" s="388"/>
      <c r="F196" s="388"/>
      <c r="G196" s="388"/>
      <c r="H196" s="388"/>
      <c r="I196" s="388"/>
      <c r="J196" s="388"/>
      <c r="K196" s="388"/>
      <c r="L196" s="10"/>
      <c r="M196" s="1298"/>
      <c r="N196" s="1299"/>
      <c r="O196" s="1299"/>
      <c r="P196" s="1299"/>
      <c r="Q196" s="1299"/>
      <c r="R196" s="1299"/>
      <c r="S196" s="1299"/>
      <c r="T196" s="1300"/>
      <c r="U196" s="10"/>
      <c r="V196" s="10"/>
      <c r="W196" s="10"/>
      <c r="X196" s="10"/>
      <c r="Y196" s="10"/>
      <c r="Z196" s="10"/>
      <c r="AA196" s="10"/>
      <c r="AB196" s="10"/>
      <c r="AC196" s="10"/>
      <c r="AD196" s="10"/>
      <c r="AE196" s="10"/>
      <c r="AF196" s="10"/>
      <c r="AG196" s="10"/>
      <c r="AH196" s="10"/>
      <c r="AI196" s="10"/>
      <c r="AJ196" s="10"/>
      <c r="AK196" s="10"/>
      <c r="AL196" s="10"/>
    </row>
    <row r="197" spans="1:65" ht="18" customHeight="1">
      <c r="B197" s="388" t="s">
        <v>2814</v>
      </c>
      <c r="C197" s="388"/>
      <c r="D197" s="388"/>
      <c r="E197" s="388"/>
      <c r="F197" s="388"/>
      <c r="G197" s="388"/>
      <c r="H197" s="388"/>
      <c r="I197" s="388"/>
      <c r="J197" s="388"/>
      <c r="K197" s="388"/>
      <c r="L197" s="10"/>
      <c r="M197" s="1298"/>
      <c r="N197" s="1299"/>
      <c r="O197" s="1299"/>
      <c r="P197" s="1299"/>
      <c r="Q197" s="1299"/>
      <c r="R197" s="1299"/>
      <c r="S197" s="1299"/>
      <c r="T197" s="1300"/>
      <c r="U197" s="10"/>
      <c r="V197" s="10"/>
      <c r="W197" s="10"/>
      <c r="X197" s="10"/>
      <c r="Y197" s="10"/>
      <c r="Z197" s="10"/>
      <c r="AA197" s="10"/>
      <c r="AB197" s="10"/>
      <c r="AC197" s="10"/>
      <c r="AD197" s="10"/>
      <c r="AE197" s="10"/>
      <c r="AF197" s="10"/>
      <c r="AG197" s="10"/>
      <c r="AH197" s="10"/>
      <c r="AI197" s="10"/>
      <c r="AJ197" s="10"/>
      <c r="AK197" s="10"/>
      <c r="AL197" s="10"/>
    </row>
    <row r="198" spans="1:65" ht="18" customHeight="1">
      <c r="B198" s="388" t="s">
        <v>2804</v>
      </c>
      <c r="C198" s="388"/>
      <c r="D198" s="388"/>
      <c r="E198" s="388"/>
      <c r="F198" s="388"/>
      <c r="G198" s="388"/>
      <c r="H198" s="388"/>
      <c r="I198" s="388"/>
      <c r="J198" s="388"/>
      <c r="K198" s="388"/>
      <c r="L198" s="10"/>
      <c r="M198" s="1338"/>
      <c r="N198" s="1339"/>
      <c r="O198" s="1339"/>
      <c r="P198" s="1339"/>
      <c r="Q198" s="1339"/>
      <c r="R198" s="1339"/>
      <c r="S198" s="1339"/>
      <c r="T198" s="1340"/>
      <c r="U198" s="10"/>
      <c r="V198" s="10"/>
      <c r="W198" s="10"/>
      <c r="X198" s="10"/>
      <c r="Y198" s="10"/>
      <c r="Z198" s="10"/>
      <c r="AA198" s="10"/>
      <c r="AB198" s="10"/>
      <c r="AC198" s="10"/>
      <c r="AD198" s="10"/>
      <c r="AE198" s="10"/>
      <c r="AF198" s="10"/>
      <c r="AG198" s="10"/>
      <c r="AH198" s="10"/>
      <c r="AI198" s="10"/>
      <c r="AJ198" s="10"/>
      <c r="AK198" s="10"/>
      <c r="AL198" s="10"/>
    </row>
    <row r="199" spans="1:65" ht="18" customHeight="1">
      <c r="B199" s="388" t="s">
        <v>2815</v>
      </c>
      <c r="C199" s="388"/>
      <c r="D199" s="388"/>
      <c r="E199" s="388"/>
      <c r="F199" s="388"/>
      <c r="G199" s="388"/>
      <c r="H199" s="388"/>
      <c r="I199" s="388"/>
      <c r="J199" s="388"/>
      <c r="K199" s="388"/>
      <c r="L199" s="10"/>
      <c r="M199" s="1351"/>
      <c r="N199" s="1299"/>
      <c r="O199" s="1299"/>
      <c r="P199" s="1299"/>
      <c r="Q199" s="1299"/>
      <c r="R199" s="1299"/>
      <c r="S199" s="1299"/>
      <c r="T199" s="1299"/>
      <c r="U199" s="1299"/>
      <c r="V199" s="1299"/>
      <c r="W199" s="1299"/>
      <c r="X199" s="1299"/>
      <c r="Y199" s="1299"/>
      <c r="Z199" s="1299"/>
      <c r="AA199" s="1299"/>
      <c r="AB199" s="1299"/>
      <c r="AC199" s="1299"/>
      <c r="AD199" s="1299"/>
      <c r="AE199" s="1299"/>
      <c r="AF199" s="1299"/>
      <c r="AG199" s="1299"/>
      <c r="AH199" s="1299"/>
      <c r="AI199" s="1299"/>
      <c r="AJ199" s="1299"/>
      <c r="AK199" s="1299"/>
      <c r="AL199" s="1300"/>
    </row>
    <row r="200" spans="1:65" ht="18" customHeight="1">
      <c r="B200" s="388" t="s">
        <v>2806</v>
      </c>
      <c r="C200" s="388"/>
      <c r="D200" s="388"/>
      <c r="E200" s="388"/>
      <c r="F200" s="388"/>
      <c r="G200" s="388"/>
      <c r="H200" s="388"/>
      <c r="I200" s="388"/>
      <c r="J200" s="388"/>
      <c r="K200" s="388"/>
      <c r="L200" s="10"/>
      <c r="M200" s="1338"/>
      <c r="N200" s="1339"/>
      <c r="O200" s="1339"/>
      <c r="P200" s="1339"/>
      <c r="Q200" s="1339"/>
      <c r="R200" s="1339"/>
      <c r="S200" s="1339"/>
      <c r="T200" s="1340"/>
      <c r="U200" s="10"/>
      <c r="V200" s="10"/>
      <c r="W200" s="10"/>
      <c r="X200" s="10"/>
      <c r="Y200" s="10"/>
      <c r="Z200" s="10"/>
      <c r="AA200" s="10"/>
      <c r="AB200" s="10"/>
      <c r="AC200" s="10"/>
      <c r="AD200" s="10"/>
      <c r="AE200" s="10"/>
      <c r="AF200" s="10"/>
      <c r="AG200" s="10"/>
      <c r="AH200" s="10"/>
      <c r="AI200" s="10"/>
      <c r="AJ200" s="10"/>
      <c r="AK200" s="10"/>
      <c r="AL200" s="10"/>
    </row>
    <row r="201" spans="1:65" ht="18" customHeight="1">
      <c r="B201" s="388" t="s">
        <v>2816</v>
      </c>
      <c r="C201" s="388"/>
      <c r="D201" s="388"/>
      <c r="E201" s="388"/>
      <c r="F201" s="388"/>
      <c r="G201" s="388"/>
      <c r="H201" s="388"/>
      <c r="I201" s="388"/>
      <c r="J201" s="388"/>
      <c r="K201" s="388"/>
      <c r="L201" s="10"/>
      <c r="M201" s="1338"/>
      <c r="N201" s="1339"/>
      <c r="O201" s="1339"/>
      <c r="P201" s="1339"/>
      <c r="Q201" s="1339"/>
      <c r="R201" s="1339"/>
      <c r="S201" s="1339"/>
      <c r="T201" s="1340"/>
      <c r="U201" s="10"/>
      <c r="V201" s="10"/>
      <c r="W201" s="10"/>
      <c r="X201" s="10"/>
      <c r="Y201" s="10"/>
      <c r="Z201" s="10"/>
      <c r="AA201" s="10"/>
      <c r="AB201" s="10"/>
      <c r="AC201" s="10"/>
      <c r="AD201" s="10"/>
      <c r="AE201" s="10"/>
      <c r="AF201" s="10"/>
      <c r="AG201" s="10"/>
      <c r="AH201" s="10"/>
      <c r="AI201" s="10"/>
      <c r="AJ201" s="10"/>
      <c r="AK201" s="10"/>
      <c r="AL201" s="10"/>
    </row>
    <row r="202" spans="1:65" ht="18" customHeight="1">
      <c r="B202" s="388" t="s">
        <v>2817</v>
      </c>
      <c r="C202" s="388"/>
      <c r="D202" s="388"/>
      <c r="E202" s="388"/>
      <c r="F202" s="388"/>
      <c r="G202" s="388"/>
      <c r="H202" s="388"/>
      <c r="I202" s="388"/>
      <c r="J202" s="388"/>
      <c r="K202" s="388"/>
      <c r="L202" s="10"/>
      <c r="M202" s="1351"/>
      <c r="N202" s="1352"/>
      <c r="O202" s="1352"/>
      <c r="P202" s="1352"/>
      <c r="Q202" s="1352"/>
      <c r="R202" s="1352"/>
      <c r="S202" s="1352"/>
      <c r="T202" s="1352"/>
      <c r="U202" s="1352"/>
      <c r="V202" s="1352"/>
      <c r="W202" s="1352"/>
      <c r="X202" s="1352"/>
      <c r="Y202" s="1352"/>
      <c r="Z202" s="1352"/>
      <c r="AA202" s="1352"/>
      <c r="AB202" s="1352"/>
      <c r="AC202" s="1352"/>
      <c r="AD202" s="1352"/>
      <c r="AE202" s="1352"/>
      <c r="AF202" s="1352"/>
      <c r="AG202" s="1352"/>
      <c r="AH202" s="1352"/>
      <c r="AI202" s="1352"/>
      <c r="AJ202" s="1352"/>
      <c r="AK202" s="1352"/>
      <c r="AL202" s="1353"/>
    </row>
    <row r="203" spans="1:65" ht="12.75" customHeight="1">
      <c r="B203" s="388"/>
      <c r="C203" s="388"/>
      <c r="D203" s="388"/>
      <c r="E203" s="388"/>
      <c r="F203" s="388"/>
      <c r="G203" s="388"/>
      <c r="H203" s="388"/>
      <c r="I203" s="388"/>
      <c r="J203" s="388"/>
      <c r="K203" s="388"/>
      <c r="L203" s="10"/>
      <c r="M203" s="407"/>
      <c r="N203" s="407"/>
      <c r="O203" s="407"/>
      <c r="P203" s="407"/>
      <c r="Q203" s="407"/>
      <c r="R203" s="407"/>
      <c r="S203" s="407"/>
      <c r="T203" s="407"/>
      <c r="U203" s="10"/>
      <c r="V203" s="10"/>
      <c r="W203" s="10"/>
      <c r="X203" s="10"/>
      <c r="Y203" s="10"/>
      <c r="Z203" s="10"/>
      <c r="AA203" s="10"/>
      <c r="AB203" s="10"/>
      <c r="AC203" s="10"/>
      <c r="AD203" s="10"/>
      <c r="AE203" s="10"/>
      <c r="AF203" s="10"/>
      <c r="AG203" s="10"/>
      <c r="AH203" s="10"/>
      <c r="AI203" s="10"/>
      <c r="AJ203" s="10"/>
      <c r="AK203" s="10"/>
      <c r="AL203" s="10"/>
      <c r="AS203" s="393"/>
      <c r="AT203" s="393"/>
      <c r="AU203" s="393"/>
      <c r="AV203" s="393"/>
      <c r="AW203" s="393"/>
      <c r="AX203" s="393"/>
      <c r="AY203" s="393"/>
    </row>
    <row r="204" spans="1:65" s="423" customFormat="1" ht="18" customHeight="1">
      <c r="A204" s="408" t="s">
        <v>202</v>
      </c>
      <c r="B204" s="409" t="s">
        <v>2790</v>
      </c>
      <c r="C204" s="409"/>
      <c r="D204" s="409"/>
      <c r="E204" s="409"/>
      <c r="F204" s="409"/>
      <c r="G204" s="409"/>
      <c r="H204" s="409"/>
      <c r="I204" s="409"/>
      <c r="J204" s="409"/>
      <c r="K204" s="40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c r="AJ204" s="419"/>
      <c r="AK204" s="419"/>
      <c r="AL204" s="419"/>
      <c r="AM204" s="422"/>
      <c r="AN204" s="422"/>
      <c r="AO204" s="422"/>
      <c r="AP204" s="422"/>
      <c r="AQ204" s="422"/>
      <c r="AR204" s="422"/>
    </row>
    <row r="205" spans="1:65" ht="7.5" customHeight="1">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row>
    <row r="206" spans="1:65" ht="18" customHeight="1">
      <c r="B206" s="388" t="s">
        <v>2274</v>
      </c>
      <c r="C206" s="388"/>
      <c r="D206" s="388"/>
      <c r="E206" s="388"/>
      <c r="F206" s="388"/>
      <c r="G206" s="388"/>
      <c r="H206" s="388"/>
      <c r="I206" s="388"/>
      <c r="J206" s="388"/>
      <c r="K206" s="388"/>
      <c r="L206" s="10"/>
      <c r="M206" s="1298"/>
      <c r="N206" s="1299"/>
      <c r="O206" s="1299"/>
      <c r="P206" s="1299"/>
      <c r="Q206" s="1299"/>
      <c r="R206" s="1299"/>
      <c r="S206" s="1299"/>
      <c r="T206" s="1381"/>
      <c r="U206" s="10"/>
      <c r="AI206" s="10"/>
      <c r="AJ206" s="10"/>
      <c r="AK206" s="10"/>
      <c r="AN206" s="10"/>
      <c r="AO206" s="10"/>
      <c r="AP206" s="10"/>
      <c r="AQ206" s="10"/>
      <c r="AR206" s="10"/>
      <c r="AS206" s="1241"/>
      <c r="AT206" s="1241"/>
      <c r="AU206" s="1241"/>
      <c r="AV206" s="1241"/>
      <c r="AW206" s="1241"/>
      <c r="AX206" s="1241"/>
      <c r="AY206" s="1241"/>
      <c r="AZ206" s="1241"/>
    </row>
    <row r="207" spans="1:65" ht="18" customHeight="1">
      <c r="B207" s="388" t="s">
        <v>2819</v>
      </c>
      <c r="C207" s="388"/>
      <c r="D207" s="388"/>
      <c r="E207" s="388"/>
      <c r="F207" s="388"/>
      <c r="G207" s="388"/>
      <c r="H207" s="388"/>
      <c r="I207" s="388"/>
      <c r="J207" s="388"/>
      <c r="K207" s="388"/>
      <c r="L207" s="10"/>
      <c r="M207" s="10"/>
      <c r="N207" s="10" t="s">
        <v>201</v>
      </c>
      <c r="O207" s="10"/>
      <c r="P207" s="10"/>
      <c r="Q207" s="10"/>
      <c r="R207" s="420" t="s">
        <v>200</v>
      </c>
      <c r="S207" s="1378" t="str">
        <f>IF($M$206="","",VLOOKUP($M$206,施工者登録!$B$2:$I$51,2,FALSE))</f>
        <v/>
      </c>
      <c r="T207" s="1379"/>
      <c r="U207" s="1379"/>
      <c r="V207" s="1379"/>
      <c r="W207" s="1380"/>
      <c r="X207" s="10" t="s">
        <v>199</v>
      </c>
      <c r="Y207" s="10"/>
      <c r="Z207" s="1378" t="str">
        <f>IF($M$206="","",VLOOKUP($M$206,施工者登録!$B$2:$I$51,3,FALSE))</f>
        <v/>
      </c>
      <c r="AA207" s="1379"/>
      <c r="AB207" s="1379"/>
      <c r="AC207" s="1380"/>
      <c r="AD207" s="10" t="s">
        <v>198</v>
      </c>
      <c r="AE207" s="1382" t="str">
        <f>IF($M$206="","",VLOOKUP($M$206,施工者登録!$B$2:$I$51,4,FALSE))</f>
        <v/>
      </c>
      <c r="AF207" s="1383"/>
      <c r="AG207" s="1383"/>
      <c r="AH207" s="1383"/>
      <c r="AI207" s="1383"/>
      <c r="AJ207" s="1384"/>
      <c r="AK207" s="10" t="s">
        <v>113</v>
      </c>
      <c r="AL207" s="10"/>
      <c r="AN207" s="753" t="s">
        <v>2503</v>
      </c>
      <c r="AO207" s="753"/>
      <c r="AP207" s="753"/>
      <c r="AQ207" s="753"/>
      <c r="AR207" s="753"/>
      <c r="AS207" s="753"/>
      <c r="AT207" s="753"/>
      <c r="AU207" s="753"/>
      <c r="AV207" s="753"/>
    </row>
    <row r="208" spans="1:65" ht="18" customHeight="1">
      <c r="B208" s="388"/>
      <c r="C208" s="388"/>
      <c r="D208" s="388"/>
      <c r="E208" s="388"/>
      <c r="F208" s="388"/>
      <c r="G208" s="388"/>
      <c r="H208" s="388"/>
      <c r="I208" s="388"/>
      <c r="J208" s="388"/>
      <c r="K208" s="388"/>
      <c r="L208" s="10"/>
      <c r="M208" s="1372" t="str">
        <f>IF($M$206="","",VLOOKUP($M$206,施工者登録!$B$2:$I$51,5,FALSE))</f>
        <v/>
      </c>
      <c r="N208" s="1373"/>
      <c r="O208" s="1373"/>
      <c r="P208" s="1373"/>
      <c r="Q208" s="1373"/>
      <c r="R208" s="1373"/>
      <c r="S208" s="1373"/>
      <c r="T208" s="1373"/>
      <c r="U208" s="1373"/>
      <c r="V208" s="1373"/>
      <c r="W208" s="1373"/>
      <c r="X208" s="1373"/>
      <c r="Y208" s="1373"/>
      <c r="Z208" s="1373"/>
      <c r="AA208" s="1373"/>
      <c r="AB208" s="1373"/>
      <c r="AC208" s="1373"/>
      <c r="AD208" s="1373"/>
      <c r="AE208" s="1373"/>
      <c r="AF208" s="1373"/>
      <c r="AG208" s="1373"/>
      <c r="AH208" s="1373"/>
      <c r="AI208" s="1373"/>
      <c r="AJ208" s="1373"/>
      <c r="AK208" s="1373"/>
      <c r="AL208" s="1374"/>
      <c r="AO208" s="401"/>
      <c r="AP208" s="401"/>
      <c r="AQ208" s="401"/>
      <c r="AR208" s="401"/>
      <c r="AS208" s="10"/>
      <c r="AT208" s="1241"/>
      <c r="AU208" s="1246"/>
      <c r="AV208" s="1246"/>
      <c r="AW208" s="1246"/>
      <c r="AX208" s="1246"/>
      <c r="AY208" s="1246"/>
      <c r="AZ208" s="1246"/>
      <c r="BA208" s="1246"/>
      <c r="BB208" s="1246"/>
      <c r="BC208" s="1246"/>
      <c r="BD208" s="1246"/>
      <c r="BE208" s="1246"/>
      <c r="BF208" s="1246"/>
      <c r="BG208" s="1246"/>
      <c r="BH208" s="1246"/>
      <c r="BI208" s="1246"/>
      <c r="BJ208" s="1246"/>
      <c r="BK208" s="1246"/>
      <c r="BL208" s="1246"/>
      <c r="BM208" s="1246"/>
    </row>
    <row r="209" spans="1:65" ht="18" customHeight="1">
      <c r="B209" s="388" t="s">
        <v>2804</v>
      </c>
      <c r="C209" s="388"/>
      <c r="D209" s="388"/>
      <c r="E209" s="388"/>
      <c r="F209" s="388"/>
      <c r="G209" s="388"/>
      <c r="H209" s="388"/>
      <c r="I209" s="388"/>
      <c r="J209" s="388"/>
      <c r="K209" s="388"/>
      <c r="L209" s="10"/>
      <c r="M209" s="1372" t="str">
        <f>IF($M$206="","",VLOOKUP($M$206,施工者登録!$B$2:$I$51,6,FALSE))</f>
        <v/>
      </c>
      <c r="N209" s="1373"/>
      <c r="O209" s="1373"/>
      <c r="P209" s="1373"/>
      <c r="Q209" s="1373"/>
      <c r="R209" s="1373"/>
      <c r="S209" s="1373"/>
      <c r="T209" s="1374"/>
      <c r="U209" s="10"/>
      <c r="V209" s="10"/>
      <c r="W209" s="10"/>
      <c r="X209" s="10"/>
      <c r="Y209" s="10"/>
      <c r="Z209" s="10"/>
      <c r="AA209" s="10"/>
      <c r="AB209" s="10"/>
      <c r="AC209" s="10"/>
      <c r="AD209" s="10"/>
      <c r="AE209" s="10"/>
      <c r="AF209" s="10"/>
      <c r="AG209" s="10"/>
      <c r="AH209" s="10"/>
      <c r="AI209" s="10"/>
      <c r="AJ209" s="10"/>
      <c r="AK209" s="10"/>
      <c r="AL209" s="10"/>
      <c r="AO209" s="388"/>
      <c r="AP209" s="10"/>
      <c r="AQ209" s="10"/>
      <c r="AR209" s="10"/>
      <c r="AT209" s="1241"/>
      <c r="AU209" s="1246"/>
      <c r="AV209" s="1246"/>
      <c r="AW209" s="1246"/>
      <c r="AX209" s="1246"/>
      <c r="AY209" s="1246"/>
      <c r="AZ209" s="1246"/>
      <c r="BA209" s="1246"/>
      <c r="BB209" s="1246"/>
      <c r="BC209" s="1246"/>
      <c r="BD209" s="1246"/>
      <c r="BE209" s="1246"/>
      <c r="BF209" s="1246"/>
      <c r="BG209" s="1246"/>
      <c r="BH209" s="1246"/>
      <c r="BI209" s="1246"/>
      <c r="BJ209" s="1246"/>
      <c r="BK209" s="1246"/>
      <c r="BL209" s="1246"/>
      <c r="BM209" s="1246"/>
    </row>
    <row r="210" spans="1:65" ht="18" customHeight="1">
      <c r="B210" s="388" t="s">
        <v>2815</v>
      </c>
      <c r="C210" s="388"/>
      <c r="D210" s="388"/>
      <c r="E210" s="388"/>
      <c r="F210" s="388"/>
      <c r="G210" s="388"/>
      <c r="H210" s="388"/>
      <c r="I210" s="388"/>
      <c r="J210" s="388"/>
      <c r="K210" s="388"/>
      <c r="L210" s="10"/>
      <c r="M210" s="1390" t="str">
        <f>IF($M$206="","",VLOOKUP($M$206,施工者登録!$B$2:$I$51,7,FALSE))</f>
        <v/>
      </c>
      <c r="N210" s="1373"/>
      <c r="O210" s="1373"/>
      <c r="P210" s="1373"/>
      <c r="Q210" s="1373"/>
      <c r="R210" s="1373"/>
      <c r="S210" s="1373"/>
      <c r="T210" s="1373"/>
      <c r="U210" s="1373"/>
      <c r="V210" s="1373"/>
      <c r="W210" s="1373"/>
      <c r="X210" s="1373"/>
      <c r="Y210" s="1373"/>
      <c r="Z210" s="1373"/>
      <c r="AA210" s="1373"/>
      <c r="AB210" s="1373"/>
      <c r="AC210" s="1373"/>
      <c r="AD210" s="1373"/>
      <c r="AE210" s="1373"/>
      <c r="AF210" s="1373"/>
      <c r="AG210" s="1373"/>
      <c r="AH210" s="1373"/>
      <c r="AI210" s="1373"/>
      <c r="AJ210" s="1373"/>
      <c r="AK210" s="1373"/>
      <c r="AL210" s="1374"/>
      <c r="AO210" s="388"/>
      <c r="AP210" s="10"/>
      <c r="AQ210" s="10"/>
      <c r="AR210" s="10"/>
      <c r="AS210" s="10"/>
      <c r="AT210" s="1241"/>
      <c r="AU210" s="1241"/>
      <c r="AV210" s="1241"/>
      <c r="AW210" s="1241"/>
      <c r="AX210" s="1241"/>
      <c r="AY210" s="1241"/>
      <c r="AZ210" s="1241"/>
      <c r="BA210" s="1241"/>
    </row>
    <row r="211" spans="1:65" ht="18" customHeight="1">
      <c r="B211" s="388" t="s">
        <v>2806</v>
      </c>
      <c r="C211" s="388"/>
      <c r="D211" s="388"/>
      <c r="E211" s="388"/>
      <c r="F211" s="388"/>
      <c r="G211" s="388"/>
      <c r="H211" s="388"/>
      <c r="I211" s="388"/>
      <c r="J211" s="388"/>
      <c r="K211" s="388"/>
      <c r="L211" s="10"/>
      <c r="M211" s="1372" t="str">
        <f>IF($M$206="","",VLOOKUP($M$206,施工者登録!$B$2:$I$51,8,FALSE))</f>
        <v/>
      </c>
      <c r="N211" s="1373"/>
      <c r="O211" s="1373"/>
      <c r="P211" s="1373"/>
      <c r="Q211" s="1373"/>
      <c r="R211" s="1373"/>
      <c r="S211" s="1373"/>
      <c r="T211" s="1374"/>
      <c r="U211" s="10"/>
      <c r="AI211" s="10"/>
      <c r="AJ211" s="10"/>
      <c r="AK211" s="10"/>
    </row>
    <row r="212" spans="1:65" ht="7.5" customHeight="1">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row>
    <row r="213" spans="1:65" ht="18" customHeight="1">
      <c r="B213" s="388" t="s">
        <v>3545</v>
      </c>
      <c r="C213" s="388"/>
      <c r="D213" s="388"/>
      <c r="E213" s="388"/>
      <c r="F213" s="388"/>
      <c r="G213" s="388"/>
      <c r="H213" s="388"/>
      <c r="I213" s="388"/>
      <c r="J213" s="388"/>
      <c r="K213" s="388"/>
      <c r="L213" s="10"/>
      <c r="M213" s="414"/>
      <c r="N213" s="414"/>
      <c r="O213" s="414"/>
      <c r="P213" s="414"/>
      <c r="Q213" s="414"/>
      <c r="R213" s="414"/>
      <c r="S213" s="414"/>
      <c r="T213" s="414"/>
      <c r="U213" s="10"/>
      <c r="AI213" s="10"/>
      <c r="AJ213" s="10"/>
      <c r="AK213" s="10"/>
    </row>
    <row r="214" spans="1:65" ht="18" customHeight="1">
      <c r="B214" s="388" t="s">
        <v>2274</v>
      </c>
      <c r="C214" s="388"/>
      <c r="D214" s="388"/>
      <c r="E214" s="388"/>
      <c r="F214" s="388"/>
      <c r="G214" s="388"/>
      <c r="H214" s="388"/>
      <c r="I214" s="388"/>
      <c r="J214" s="388"/>
      <c r="K214" s="388"/>
      <c r="L214" s="10"/>
      <c r="M214" s="1298"/>
      <c r="N214" s="1299"/>
      <c r="O214" s="1299"/>
      <c r="P214" s="1299"/>
      <c r="Q214" s="1299"/>
      <c r="R214" s="1299"/>
      <c r="S214" s="1299"/>
      <c r="T214" s="1381"/>
      <c r="U214" s="10"/>
      <c r="AI214" s="10"/>
      <c r="AJ214" s="10"/>
      <c r="AK214" s="10"/>
      <c r="AN214" s="10"/>
      <c r="AO214" s="10"/>
      <c r="AP214" s="10"/>
      <c r="AQ214" s="10"/>
      <c r="AR214" s="10"/>
      <c r="AS214" s="1241"/>
      <c r="AT214" s="1241"/>
      <c r="AU214" s="1241"/>
      <c r="AV214" s="1241"/>
      <c r="AW214" s="1241"/>
      <c r="AX214" s="1241"/>
      <c r="AY214" s="1241"/>
      <c r="AZ214" s="1241"/>
    </row>
    <row r="215" spans="1:65" ht="18" customHeight="1">
      <c r="B215" s="388" t="s">
        <v>2819</v>
      </c>
      <c r="C215" s="388"/>
      <c r="D215" s="388"/>
      <c r="E215" s="388"/>
      <c r="F215" s="388"/>
      <c r="G215" s="388"/>
      <c r="H215" s="388"/>
      <c r="I215" s="388"/>
      <c r="J215" s="388"/>
      <c r="K215" s="388"/>
      <c r="L215" s="10"/>
      <c r="M215" s="10"/>
      <c r="N215" s="10" t="s">
        <v>201</v>
      </c>
      <c r="O215" s="10"/>
      <c r="P215" s="10"/>
      <c r="Q215" s="10"/>
      <c r="R215" s="420" t="s">
        <v>189</v>
      </c>
      <c r="S215" s="1378" t="str">
        <f>IF($M$214="","",VLOOKUP($M$214,施工者登録!$B$2:$I$51,2,FALSE))</f>
        <v/>
      </c>
      <c r="T215" s="1379"/>
      <c r="U215" s="1379"/>
      <c r="V215" s="1379"/>
      <c r="W215" s="1380"/>
      <c r="X215" s="10" t="s">
        <v>199</v>
      </c>
      <c r="Y215" s="10"/>
      <c r="Z215" s="1378" t="str">
        <f>IF($M$214="","",VLOOKUP($M$214,施工者登録!$B$2:$I$51,3,FALSE))</f>
        <v/>
      </c>
      <c r="AA215" s="1379"/>
      <c r="AB215" s="1379"/>
      <c r="AC215" s="1380"/>
      <c r="AD215" s="10" t="s">
        <v>198</v>
      </c>
      <c r="AE215" s="1382" t="str">
        <f>IF($M$214="","",VLOOKUP($M$214,施工者登録!$B$2:$I$51,4,FALSE))</f>
        <v/>
      </c>
      <c r="AF215" s="1383"/>
      <c r="AG215" s="1383"/>
      <c r="AH215" s="1383"/>
      <c r="AI215" s="1383"/>
      <c r="AJ215" s="1384"/>
      <c r="AK215" s="10" t="s">
        <v>113</v>
      </c>
      <c r="AL215" s="10"/>
      <c r="AN215" s="753" t="s">
        <v>2503</v>
      </c>
      <c r="AO215" s="753"/>
      <c r="AP215" s="753"/>
      <c r="AQ215" s="753"/>
      <c r="AR215" s="753"/>
      <c r="AS215" s="753"/>
      <c r="AT215" s="753"/>
      <c r="AU215" s="753"/>
      <c r="AV215" s="753"/>
    </row>
    <row r="216" spans="1:65" ht="18" customHeight="1">
      <c r="B216" s="388"/>
      <c r="C216" s="388"/>
      <c r="D216" s="388"/>
      <c r="E216" s="388"/>
      <c r="F216" s="388"/>
      <c r="G216" s="388"/>
      <c r="H216" s="388"/>
      <c r="I216" s="388"/>
      <c r="J216" s="388"/>
      <c r="K216" s="388"/>
      <c r="L216" s="10"/>
      <c r="M216" s="1372" t="str">
        <f>IF($M$214="","",VLOOKUP($M$214,施工者登録!$B$2:$I$51,5,FALSE))</f>
        <v/>
      </c>
      <c r="N216" s="1373"/>
      <c r="O216" s="1373"/>
      <c r="P216" s="1373"/>
      <c r="Q216" s="1373"/>
      <c r="R216" s="1373"/>
      <c r="S216" s="1373"/>
      <c r="T216" s="1373"/>
      <c r="U216" s="1373"/>
      <c r="V216" s="1373"/>
      <c r="W216" s="1373"/>
      <c r="X216" s="1373"/>
      <c r="Y216" s="1373"/>
      <c r="Z216" s="1373"/>
      <c r="AA216" s="1373"/>
      <c r="AB216" s="1373"/>
      <c r="AC216" s="1373"/>
      <c r="AD216" s="1373"/>
      <c r="AE216" s="1373"/>
      <c r="AF216" s="1373"/>
      <c r="AG216" s="1373"/>
      <c r="AH216" s="1373"/>
      <c r="AI216" s="1373"/>
      <c r="AJ216" s="1373"/>
      <c r="AK216" s="1373"/>
      <c r="AL216" s="1374"/>
      <c r="AO216" s="401"/>
      <c r="AP216" s="401"/>
      <c r="AQ216" s="401"/>
      <c r="AR216" s="401"/>
      <c r="AS216" s="10"/>
      <c r="AT216" s="1241"/>
      <c r="AU216" s="1246"/>
      <c r="AV216" s="1246"/>
      <c r="AW216" s="1246"/>
      <c r="AX216" s="1246"/>
      <c r="AY216" s="1246"/>
      <c r="AZ216" s="1246"/>
      <c r="BA216" s="1246"/>
      <c r="BB216" s="1246"/>
      <c r="BC216" s="1246"/>
      <c r="BD216" s="1246"/>
      <c r="BE216" s="1246"/>
      <c r="BF216" s="1246"/>
      <c r="BG216" s="1246"/>
      <c r="BH216" s="1246"/>
      <c r="BI216" s="1246"/>
      <c r="BJ216" s="1246"/>
      <c r="BK216" s="1246"/>
      <c r="BL216" s="1246"/>
      <c r="BM216" s="1246"/>
    </row>
    <row r="217" spans="1:65" ht="18" customHeight="1">
      <c r="B217" s="388" t="s">
        <v>2804</v>
      </c>
      <c r="C217" s="388"/>
      <c r="D217" s="388"/>
      <c r="E217" s="388"/>
      <c r="F217" s="388"/>
      <c r="G217" s="388"/>
      <c r="H217" s="388"/>
      <c r="I217" s="388"/>
      <c r="J217" s="388"/>
      <c r="K217" s="388"/>
      <c r="L217" s="10"/>
      <c r="M217" s="1372" t="str">
        <f>IF($M$214="","",VLOOKUP($M$214,施工者登録!$B$2:$I$51,6,FALSE))</f>
        <v/>
      </c>
      <c r="N217" s="1373"/>
      <c r="O217" s="1373"/>
      <c r="P217" s="1373"/>
      <c r="Q217" s="1373"/>
      <c r="R217" s="1373"/>
      <c r="S217" s="1373"/>
      <c r="T217" s="1374"/>
      <c r="U217" s="10"/>
      <c r="V217" s="10"/>
      <c r="W217" s="10"/>
      <c r="X217" s="10"/>
      <c r="Y217" s="10"/>
      <c r="Z217" s="10"/>
      <c r="AA217" s="10"/>
      <c r="AB217" s="10"/>
      <c r="AC217" s="10"/>
      <c r="AD217" s="10"/>
      <c r="AE217" s="10"/>
      <c r="AF217" s="10"/>
      <c r="AG217" s="10"/>
      <c r="AH217" s="10"/>
      <c r="AI217" s="10"/>
      <c r="AJ217" s="10"/>
      <c r="AK217" s="10"/>
      <c r="AL217" s="10"/>
      <c r="AO217" s="388"/>
      <c r="AP217" s="10"/>
      <c r="AQ217" s="10"/>
      <c r="AR217" s="10"/>
      <c r="AT217" s="1241"/>
      <c r="AU217" s="1246"/>
      <c r="AV217" s="1246"/>
      <c r="AW217" s="1246"/>
      <c r="AX217" s="1246"/>
      <c r="AY217" s="1246"/>
      <c r="AZ217" s="1246"/>
      <c r="BA217" s="1246"/>
      <c r="BB217" s="1246"/>
      <c r="BC217" s="1246"/>
      <c r="BD217" s="1246"/>
      <c r="BE217" s="1246"/>
      <c r="BF217" s="1246"/>
      <c r="BG217" s="1246"/>
      <c r="BH217" s="1246"/>
      <c r="BI217" s="1246"/>
      <c r="BJ217" s="1246"/>
      <c r="BK217" s="1246"/>
      <c r="BL217" s="1246"/>
      <c r="BM217" s="1246"/>
    </row>
    <row r="218" spans="1:65" ht="18" customHeight="1">
      <c r="B218" s="388" t="s">
        <v>2815</v>
      </c>
      <c r="C218" s="388"/>
      <c r="D218" s="388"/>
      <c r="E218" s="388"/>
      <c r="F218" s="388"/>
      <c r="G218" s="388"/>
      <c r="H218" s="388"/>
      <c r="I218" s="388"/>
      <c r="J218" s="388"/>
      <c r="K218" s="388"/>
      <c r="L218" s="10"/>
      <c r="M218" s="1390" t="str">
        <f>IF($M$214="","",VLOOKUP($M$214,施工者登録!$B$2:$I$51,7,FALSE))</f>
        <v/>
      </c>
      <c r="N218" s="1373"/>
      <c r="O218" s="1373"/>
      <c r="P218" s="1373"/>
      <c r="Q218" s="1373"/>
      <c r="R218" s="1373"/>
      <c r="S218" s="1373"/>
      <c r="T218" s="1373"/>
      <c r="U218" s="1373"/>
      <c r="V218" s="1373"/>
      <c r="W218" s="1373"/>
      <c r="X218" s="1373"/>
      <c r="Y218" s="1373"/>
      <c r="Z218" s="1373"/>
      <c r="AA218" s="1373"/>
      <c r="AB218" s="1373"/>
      <c r="AC218" s="1373"/>
      <c r="AD218" s="1373"/>
      <c r="AE218" s="1373"/>
      <c r="AF218" s="1373"/>
      <c r="AG218" s="1373"/>
      <c r="AH218" s="1373"/>
      <c r="AI218" s="1373"/>
      <c r="AJ218" s="1373"/>
      <c r="AK218" s="1373"/>
      <c r="AL218" s="1374"/>
      <c r="AO218" s="388"/>
      <c r="AP218" s="10"/>
      <c r="AQ218" s="10"/>
      <c r="AR218" s="10"/>
      <c r="AS218" s="10"/>
      <c r="AT218" s="1241"/>
      <c r="AU218" s="1241"/>
      <c r="AV218" s="1241"/>
      <c r="AW218" s="1241"/>
      <c r="AX218" s="1241"/>
      <c r="AY218" s="1241"/>
      <c r="AZ218" s="1241"/>
      <c r="BA218" s="1241"/>
    </row>
    <row r="219" spans="1:65" ht="18" customHeight="1">
      <c r="B219" s="388" t="s">
        <v>2806</v>
      </c>
      <c r="C219" s="388"/>
      <c r="D219" s="388"/>
      <c r="E219" s="388"/>
      <c r="F219" s="388"/>
      <c r="G219" s="388"/>
      <c r="H219" s="388"/>
      <c r="I219" s="388"/>
      <c r="J219" s="388"/>
      <c r="K219" s="388"/>
      <c r="L219" s="10"/>
      <c r="M219" s="1372" t="str">
        <f>IF($M$214="","",VLOOKUP($M$214,施工者登録!$B$2:$I$51,8,FALSE))</f>
        <v/>
      </c>
      <c r="N219" s="1373"/>
      <c r="O219" s="1373"/>
      <c r="P219" s="1373"/>
      <c r="Q219" s="1373"/>
      <c r="R219" s="1373"/>
      <c r="S219" s="1373"/>
      <c r="T219" s="1374"/>
      <c r="U219" s="10"/>
      <c r="AI219" s="10"/>
      <c r="AJ219" s="10"/>
      <c r="AK219" s="10"/>
    </row>
    <row r="220" spans="1:65" ht="11.25" customHeight="1">
      <c r="B220" s="388"/>
      <c r="C220" s="388"/>
      <c r="D220" s="388"/>
      <c r="E220" s="388"/>
      <c r="F220" s="388"/>
      <c r="G220" s="388"/>
      <c r="H220" s="388"/>
      <c r="I220" s="388"/>
      <c r="J220" s="388"/>
      <c r="K220" s="388"/>
      <c r="L220" s="10"/>
      <c r="M220" s="407"/>
      <c r="N220" s="407"/>
      <c r="O220" s="407"/>
      <c r="P220" s="407"/>
      <c r="Q220" s="407"/>
      <c r="R220" s="407"/>
      <c r="S220" s="407"/>
      <c r="T220" s="407"/>
      <c r="U220" s="10"/>
      <c r="AI220" s="10"/>
      <c r="AJ220" s="10"/>
      <c r="AK220" s="10"/>
      <c r="AS220" s="393"/>
      <c r="AT220" s="393"/>
      <c r="AU220" s="393"/>
      <c r="AV220" s="393"/>
      <c r="AW220" s="393"/>
      <c r="AX220" s="393"/>
      <c r="AY220" s="393"/>
    </row>
    <row r="221" spans="1:65" ht="11.25" customHeight="1">
      <c r="A221" s="523"/>
      <c r="B221" s="524"/>
      <c r="C221" s="524"/>
      <c r="D221" s="524"/>
      <c r="E221" s="524"/>
      <c r="F221" s="524"/>
      <c r="G221" s="524"/>
      <c r="H221" s="524"/>
      <c r="I221" s="524"/>
      <c r="J221" s="524"/>
      <c r="K221" s="524"/>
      <c r="L221" s="525"/>
      <c r="M221" s="526"/>
      <c r="N221" s="526"/>
      <c r="O221" s="526"/>
      <c r="P221" s="526"/>
      <c r="Q221" s="526"/>
      <c r="R221" s="526"/>
      <c r="S221" s="526"/>
      <c r="T221" s="526"/>
      <c r="U221" s="525"/>
      <c r="V221" s="527"/>
      <c r="W221" s="527"/>
      <c r="X221" s="527"/>
      <c r="Y221" s="527"/>
      <c r="Z221" s="527"/>
      <c r="AA221" s="527"/>
      <c r="AB221" s="527"/>
      <c r="AC221" s="527"/>
      <c r="AD221" s="527"/>
      <c r="AE221" s="527"/>
      <c r="AF221" s="527"/>
      <c r="AG221" s="527"/>
      <c r="AH221" s="527"/>
      <c r="AI221" s="525"/>
      <c r="AJ221" s="525"/>
      <c r="AK221" s="525"/>
      <c r="AL221" s="527"/>
      <c r="AM221" s="527"/>
      <c r="AN221" s="527"/>
      <c r="AO221" s="527"/>
      <c r="AP221" s="527"/>
      <c r="AQ221" s="527"/>
      <c r="AR221" s="527"/>
    </row>
    <row r="222" spans="1:65" ht="18" customHeight="1">
      <c r="A222" s="398" t="s">
        <v>111</v>
      </c>
      <c r="B222" s="399" t="s">
        <v>2793</v>
      </c>
      <c r="C222" s="399"/>
      <c r="D222" s="399"/>
      <c r="E222" s="399"/>
      <c r="F222" s="399"/>
      <c r="G222" s="399"/>
      <c r="H222" s="399"/>
      <c r="I222" s="399"/>
      <c r="J222" s="399"/>
      <c r="K222" s="399"/>
      <c r="L222" s="10"/>
      <c r="M222" s="528"/>
      <c r="N222" s="407" t="s">
        <v>2040</v>
      </c>
      <c r="O222" s="407"/>
      <c r="P222" s="407"/>
      <c r="Q222" s="407"/>
      <c r="R222" s="407"/>
      <c r="S222" s="407"/>
      <c r="T222" s="407"/>
      <c r="U222" s="407"/>
      <c r="V222" s="578" t="s">
        <v>2217</v>
      </c>
      <c r="W222" s="578" t="s">
        <v>2043</v>
      </c>
      <c r="X222" s="1375"/>
      <c r="Y222" s="1376"/>
      <c r="Z222" s="1376"/>
      <c r="AA222" s="1376"/>
      <c r="AB222" s="1376"/>
      <c r="AC222" s="1376"/>
      <c r="AD222" s="1376"/>
      <c r="AE222" s="1376"/>
      <c r="AF222" s="1376"/>
      <c r="AG222" s="1377"/>
      <c r="AH222" s="384" t="s">
        <v>2106</v>
      </c>
      <c r="AI222" s="1362" t="s">
        <v>2442</v>
      </c>
      <c r="AJ222" s="1362"/>
      <c r="AK222" s="1362"/>
      <c r="AL222" s="1362"/>
      <c r="AM222" s="1362"/>
      <c r="AN222" s="1362"/>
      <c r="AO222" s="1362"/>
      <c r="AP222" s="1362"/>
      <c r="AQ222" s="1362"/>
      <c r="AR222" s="1362"/>
      <c r="AS222" s="1362"/>
      <c r="AT222" s="1362"/>
      <c r="AU222" s="1362"/>
      <c r="AV222" s="1362"/>
      <c r="AW222" s="1362"/>
      <c r="AX222" s="591"/>
      <c r="AY222" s="591"/>
      <c r="AZ222" s="591"/>
    </row>
    <row r="223" spans="1:65" ht="18" customHeight="1">
      <c r="B223" s="388"/>
      <c r="C223" s="388"/>
      <c r="D223" s="388"/>
      <c r="E223" s="388"/>
      <c r="F223" s="388"/>
      <c r="G223" s="388"/>
      <c r="H223" s="388"/>
      <c r="I223" s="388"/>
      <c r="J223" s="388"/>
      <c r="K223" s="388"/>
      <c r="L223" s="10"/>
      <c r="M223" s="528"/>
      <c r="N223" s="407" t="s">
        <v>2041</v>
      </c>
      <c r="O223" s="407"/>
      <c r="P223" s="407"/>
      <c r="Q223" s="407"/>
      <c r="R223" s="407"/>
      <c r="S223" s="407"/>
      <c r="T223" s="407"/>
      <c r="U223" s="407"/>
      <c r="V223" s="578" t="s">
        <v>2218</v>
      </c>
      <c r="W223" s="578" t="s">
        <v>2044</v>
      </c>
      <c r="X223" s="1375"/>
      <c r="Y223" s="1376"/>
      <c r="Z223" s="1376"/>
      <c r="AA223" s="1376"/>
      <c r="AB223" s="1376"/>
      <c r="AC223" s="1376"/>
      <c r="AD223" s="1376"/>
      <c r="AE223" s="1376"/>
      <c r="AF223" s="1376"/>
      <c r="AG223" s="1377"/>
      <c r="AH223" s="384" t="s">
        <v>2183</v>
      </c>
      <c r="AI223" s="1362"/>
      <c r="AJ223" s="1362"/>
      <c r="AK223" s="1362"/>
      <c r="AL223" s="1362"/>
      <c r="AM223" s="1362"/>
      <c r="AN223" s="1362"/>
      <c r="AO223" s="1362"/>
      <c r="AP223" s="1362"/>
      <c r="AQ223" s="1362"/>
      <c r="AR223" s="1362"/>
      <c r="AS223" s="1362"/>
      <c r="AT223" s="1362"/>
      <c r="AU223" s="1362"/>
      <c r="AV223" s="1362"/>
      <c r="AW223" s="1362"/>
      <c r="AX223" s="591"/>
      <c r="AY223" s="591"/>
      <c r="AZ223" s="591"/>
    </row>
    <row r="224" spans="1:65" ht="18" customHeight="1">
      <c r="B224" s="388"/>
      <c r="C224" s="388"/>
      <c r="D224" s="388"/>
      <c r="E224" s="388"/>
      <c r="F224" s="388"/>
      <c r="G224" s="388"/>
      <c r="H224" s="388"/>
      <c r="I224" s="388"/>
      <c r="J224" s="388"/>
      <c r="K224" s="388"/>
      <c r="L224" s="10"/>
      <c r="M224" s="528"/>
      <c r="N224" s="407" t="s">
        <v>2042</v>
      </c>
      <c r="O224" s="407"/>
      <c r="P224" s="407"/>
      <c r="Q224" s="407"/>
      <c r="R224" s="407"/>
      <c r="S224" s="407"/>
      <c r="T224" s="407"/>
      <c r="U224" s="10"/>
      <c r="AI224" s="1362"/>
      <c r="AJ224" s="1362"/>
      <c r="AK224" s="1362"/>
      <c r="AL224" s="1362"/>
      <c r="AM224" s="1362"/>
      <c r="AN224" s="1362"/>
      <c r="AO224" s="1362"/>
      <c r="AP224" s="1362"/>
      <c r="AQ224" s="1362"/>
      <c r="AR224" s="1362"/>
      <c r="AS224" s="1362"/>
      <c r="AT224" s="1362"/>
      <c r="AU224" s="1362"/>
      <c r="AV224" s="1362"/>
      <c r="AW224" s="1362"/>
    </row>
    <row r="225" spans="1:51" ht="11.25" customHeight="1">
      <c r="A225" s="949"/>
      <c r="B225" s="950"/>
      <c r="C225" s="950"/>
      <c r="D225" s="950"/>
      <c r="E225" s="950"/>
      <c r="F225" s="950"/>
      <c r="G225" s="950"/>
      <c r="H225" s="950"/>
      <c r="I225" s="950"/>
      <c r="J225" s="950"/>
      <c r="K225" s="950"/>
      <c r="L225" s="627"/>
      <c r="M225" s="951"/>
      <c r="N225" s="951"/>
      <c r="O225" s="951"/>
      <c r="P225" s="951"/>
      <c r="Q225" s="951"/>
      <c r="R225" s="951"/>
      <c r="S225" s="951"/>
      <c r="T225" s="951"/>
      <c r="U225" s="627"/>
      <c r="V225" s="952"/>
      <c r="W225" s="952"/>
      <c r="X225" s="952"/>
      <c r="Y225" s="952"/>
      <c r="Z225" s="952"/>
      <c r="AA225" s="952"/>
      <c r="AB225" s="952"/>
      <c r="AC225" s="952"/>
      <c r="AD225" s="952"/>
      <c r="AE225" s="952"/>
      <c r="AF225" s="952"/>
      <c r="AG225" s="952"/>
      <c r="AH225" s="952"/>
      <c r="AI225" s="627"/>
      <c r="AJ225" s="627"/>
      <c r="AK225" s="627"/>
      <c r="AL225" s="952"/>
      <c r="AM225" s="952"/>
      <c r="AN225" s="952"/>
      <c r="AO225" s="952"/>
      <c r="AP225" s="952"/>
      <c r="AQ225" s="952"/>
      <c r="AR225" s="952"/>
      <c r="AS225" s="952"/>
      <c r="AT225" s="952"/>
      <c r="AU225" s="952"/>
      <c r="AV225" s="952"/>
      <c r="AW225" s="952"/>
      <c r="AX225" s="952"/>
      <c r="AY225" s="952"/>
    </row>
    <row r="226" spans="1:51" ht="11.25" customHeight="1">
      <c r="B226" s="388"/>
      <c r="C226" s="388"/>
      <c r="D226" s="388"/>
      <c r="E226" s="388"/>
      <c r="F226" s="388"/>
      <c r="G226" s="388"/>
      <c r="H226" s="388"/>
      <c r="I226" s="388"/>
      <c r="J226" s="388"/>
      <c r="K226" s="388"/>
      <c r="L226" s="10"/>
      <c r="M226" s="407"/>
      <c r="N226" s="407"/>
      <c r="O226" s="407"/>
      <c r="P226" s="407"/>
      <c r="Q226" s="407"/>
      <c r="R226" s="407"/>
      <c r="S226" s="407"/>
      <c r="T226" s="407"/>
      <c r="U226" s="10"/>
      <c r="AI226" s="10"/>
      <c r="AJ226" s="10"/>
      <c r="AK226" s="10"/>
    </row>
    <row r="227" spans="1:51" ht="20.100000000000001" customHeight="1">
      <c r="A227" s="398" t="s">
        <v>111</v>
      </c>
      <c r="B227" s="399" t="s">
        <v>2760</v>
      </c>
      <c r="C227" s="388"/>
      <c r="D227" s="388"/>
      <c r="E227" s="388"/>
      <c r="F227" s="388"/>
      <c r="G227" s="388"/>
      <c r="H227" s="388"/>
      <c r="I227" s="388"/>
      <c r="J227" s="388"/>
      <c r="K227" s="388"/>
      <c r="L227" s="10"/>
      <c r="M227" s="407"/>
      <c r="N227" s="407"/>
      <c r="O227" s="407"/>
      <c r="P227" s="407"/>
      <c r="Q227" s="407"/>
      <c r="R227" s="407"/>
      <c r="S227" s="407"/>
      <c r="T227" s="407"/>
      <c r="U227" s="10"/>
      <c r="AI227" s="10"/>
      <c r="AJ227" s="10"/>
      <c r="AK227" s="10"/>
    </row>
    <row r="228" spans="1:51" ht="18" customHeight="1">
      <c r="A228" s="398"/>
      <c r="B228" s="399"/>
      <c r="C228" s="388"/>
      <c r="D228" s="388"/>
      <c r="E228" s="388"/>
      <c r="F228" s="388"/>
      <c r="G228" s="388"/>
      <c r="H228" s="388"/>
      <c r="I228" s="388"/>
      <c r="J228" s="388"/>
      <c r="K228" s="388"/>
      <c r="L228" s="10"/>
      <c r="M228" s="528"/>
      <c r="N228" s="407" t="s">
        <v>2761</v>
      </c>
      <c r="O228" s="407"/>
      <c r="P228" s="407"/>
      <c r="Q228" s="578" t="s">
        <v>2764</v>
      </c>
      <c r="S228" s="954" t="s">
        <v>2766</v>
      </c>
      <c r="T228" s="1363"/>
      <c r="U228" s="1364"/>
      <c r="V228" s="1364"/>
      <c r="W228" s="1364"/>
      <c r="X228" s="1364"/>
      <c r="Y228" s="1364"/>
      <c r="Z228" s="1364"/>
      <c r="AA228" s="1364"/>
      <c r="AB228" s="1364"/>
      <c r="AC228" s="1364"/>
      <c r="AD228" s="1364"/>
      <c r="AE228" s="1364"/>
      <c r="AF228" s="1364"/>
      <c r="AG228" s="1365"/>
      <c r="AH228" s="10"/>
      <c r="AI228" s="953" t="s">
        <v>2767</v>
      </c>
      <c r="AJ228" s="1363"/>
      <c r="AK228" s="1364"/>
      <c r="AL228" s="1364"/>
      <c r="AM228" s="1364"/>
      <c r="AN228" s="1364"/>
      <c r="AO228" s="1364"/>
      <c r="AP228" s="1364"/>
      <c r="AQ228" s="1364"/>
      <c r="AR228" s="1364"/>
      <c r="AS228" s="1364"/>
      <c r="AT228" s="1364"/>
      <c r="AU228" s="1364"/>
      <c r="AV228" s="1364"/>
      <c r="AW228" s="1365"/>
      <c r="AX228" s="10" t="s">
        <v>2765</v>
      </c>
    </row>
    <row r="229" spans="1:51" ht="18" customHeight="1">
      <c r="A229" s="399"/>
      <c r="B229" s="399"/>
      <c r="C229" s="388"/>
      <c r="D229" s="388"/>
      <c r="E229" s="388"/>
      <c r="F229" s="388"/>
      <c r="G229" s="388"/>
      <c r="H229" s="388"/>
      <c r="I229" s="388"/>
      <c r="J229" s="388"/>
      <c r="K229" s="388"/>
      <c r="L229" s="10"/>
      <c r="M229" s="528"/>
      <c r="N229" s="407" t="s">
        <v>2762</v>
      </c>
      <c r="O229" s="407"/>
      <c r="P229" s="407"/>
      <c r="Q229" s="578" t="s">
        <v>2764</v>
      </c>
      <c r="S229" s="954" t="s">
        <v>2766</v>
      </c>
      <c r="T229" s="1369"/>
      <c r="U229" s="1370"/>
      <c r="V229" s="1370"/>
      <c r="W229" s="1370"/>
      <c r="X229" s="1370"/>
      <c r="Y229" s="1370"/>
      <c r="Z229" s="1370"/>
      <c r="AA229" s="1370"/>
      <c r="AB229" s="1370"/>
      <c r="AC229" s="1370"/>
      <c r="AD229" s="1370"/>
      <c r="AE229" s="1370"/>
      <c r="AF229" s="1370"/>
      <c r="AG229" s="1371"/>
      <c r="AH229" s="10"/>
      <c r="AI229" s="953" t="s">
        <v>2767</v>
      </c>
      <c r="AJ229" s="1369"/>
      <c r="AK229" s="1370"/>
      <c r="AL229" s="1370"/>
      <c r="AM229" s="1370"/>
      <c r="AN229" s="1370"/>
      <c r="AO229" s="1370"/>
      <c r="AP229" s="1370"/>
      <c r="AQ229" s="1370"/>
      <c r="AR229" s="1370"/>
      <c r="AS229" s="1370"/>
      <c r="AT229" s="1370"/>
      <c r="AU229" s="1370"/>
      <c r="AV229" s="1370"/>
      <c r="AW229" s="1371"/>
      <c r="AX229" s="10" t="s">
        <v>2765</v>
      </c>
    </row>
    <row r="230" spans="1:51" ht="18" customHeight="1">
      <c r="B230" s="388"/>
      <c r="C230" s="388"/>
      <c r="D230" s="388"/>
      <c r="E230" s="388"/>
      <c r="F230" s="388"/>
      <c r="G230" s="388"/>
      <c r="H230" s="388"/>
      <c r="I230" s="388"/>
      <c r="J230" s="388"/>
      <c r="K230" s="388"/>
      <c r="L230" s="10"/>
      <c r="M230" s="528"/>
      <c r="N230" s="407" t="s">
        <v>2763</v>
      </c>
      <c r="O230" s="407"/>
      <c r="P230" s="407"/>
      <c r="Q230" s="578" t="s">
        <v>2764</v>
      </c>
      <c r="R230" s="1366"/>
      <c r="S230" s="1367"/>
      <c r="T230" s="1367"/>
      <c r="U230" s="1367"/>
      <c r="V230" s="1367"/>
      <c r="W230" s="1367"/>
      <c r="X230" s="1367"/>
      <c r="Y230" s="1367"/>
      <c r="Z230" s="1367"/>
      <c r="AA230" s="1367"/>
      <c r="AB230" s="1367"/>
      <c r="AC230" s="1367"/>
      <c r="AD230" s="1367"/>
      <c r="AE230" s="1367"/>
      <c r="AF230" s="1367"/>
      <c r="AG230" s="1367"/>
      <c r="AH230" s="1367"/>
      <c r="AI230" s="1367"/>
      <c r="AJ230" s="1367"/>
      <c r="AK230" s="1367"/>
      <c r="AL230" s="1367"/>
      <c r="AM230" s="1367"/>
      <c r="AN230" s="1367"/>
      <c r="AO230" s="1367"/>
      <c r="AP230" s="1367"/>
      <c r="AQ230" s="1367"/>
      <c r="AR230" s="1367"/>
      <c r="AS230" s="1367"/>
      <c r="AT230" s="1367"/>
      <c r="AU230" s="1367"/>
      <c r="AV230" s="1367"/>
      <c r="AW230" s="1368"/>
      <c r="AX230" s="10" t="s">
        <v>2765</v>
      </c>
    </row>
    <row r="231" spans="1:51" ht="11.25" customHeight="1">
      <c r="B231" s="388"/>
      <c r="C231" s="388"/>
      <c r="D231" s="388"/>
      <c r="E231" s="388"/>
      <c r="F231" s="388"/>
      <c r="G231" s="388"/>
      <c r="H231" s="388"/>
      <c r="I231" s="388"/>
      <c r="J231" s="388"/>
      <c r="K231" s="388"/>
      <c r="L231" s="10"/>
      <c r="M231" s="407"/>
      <c r="N231" s="407"/>
      <c r="O231" s="407"/>
      <c r="P231" s="407"/>
      <c r="Q231" s="407"/>
      <c r="R231" s="407"/>
      <c r="S231" s="407"/>
      <c r="T231" s="407"/>
      <c r="U231" s="10"/>
      <c r="AI231" s="10"/>
      <c r="AJ231" s="10"/>
      <c r="AK231" s="10"/>
    </row>
    <row r="232" spans="1:51" ht="11.25" customHeight="1">
      <c r="A232" s="395"/>
      <c r="B232" s="424"/>
      <c r="C232" s="424"/>
      <c r="D232" s="424"/>
      <c r="E232" s="424"/>
      <c r="F232" s="424"/>
      <c r="G232" s="424"/>
      <c r="H232" s="424"/>
      <c r="I232" s="424"/>
      <c r="J232" s="424"/>
      <c r="K232" s="424"/>
      <c r="L232" s="410"/>
      <c r="M232" s="411"/>
      <c r="N232" s="411"/>
      <c r="O232" s="411"/>
      <c r="P232" s="411"/>
      <c r="Q232" s="411"/>
      <c r="R232" s="411"/>
      <c r="S232" s="411"/>
      <c r="T232" s="411"/>
      <c r="U232" s="410"/>
      <c r="V232" s="410"/>
      <c r="W232" s="410"/>
      <c r="X232" s="410"/>
      <c r="Y232" s="410"/>
      <c r="Z232" s="410"/>
      <c r="AA232" s="410"/>
      <c r="AB232" s="410"/>
      <c r="AC232" s="410"/>
      <c r="AD232" s="410"/>
      <c r="AE232" s="410"/>
      <c r="AF232" s="410"/>
      <c r="AG232" s="410"/>
      <c r="AH232" s="410"/>
      <c r="AI232" s="410"/>
      <c r="AJ232" s="410"/>
      <c r="AK232" s="410"/>
      <c r="AL232" s="410"/>
      <c r="AM232" s="396"/>
      <c r="AN232" s="396"/>
      <c r="AO232" s="396"/>
      <c r="AP232" s="396"/>
      <c r="AQ232" s="396"/>
      <c r="AR232" s="396"/>
      <c r="AS232" s="527"/>
      <c r="AT232" s="527"/>
      <c r="AU232" s="527"/>
      <c r="AV232" s="527"/>
      <c r="AW232" s="527"/>
      <c r="AX232" s="527"/>
      <c r="AY232" s="527"/>
    </row>
    <row r="233" spans="1:51" ht="18" customHeight="1">
      <c r="A233" s="398" t="s">
        <v>176</v>
      </c>
      <c r="B233" s="399" t="s">
        <v>2798</v>
      </c>
      <c r="C233" s="399"/>
      <c r="D233" s="399"/>
      <c r="E233" s="399"/>
      <c r="F233" s="399"/>
      <c r="G233" s="399"/>
      <c r="H233" s="399"/>
      <c r="I233" s="399"/>
      <c r="J233" s="399"/>
      <c r="K233" s="399"/>
      <c r="L233" s="10"/>
      <c r="M233" s="1269"/>
      <c r="N233" s="1341"/>
      <c r="O233" s="1341"/>
      <c r="P233" s="1341"/>
      <c r="Q233" s="1341"/>
      <c r="R233" s="1341"/>
      <c r="S233" s="1341"/>
      <c r="T233" s="1341"/>
      <c r="U233" s="1341"/>
      <c r="V233" s="1341"/>
      <c r="W233" s="1341"/>
      <c r="X233" s="1341"/>
      <c r="Y233" s="1341"/>
      <c r="Z233" s="1341"/>
      <c r="AA233" s="1341"/>
      <c r="AB233" s="1341"/>
      <c r="AC233" s="1341"/>
      <c r="AD233" s="1341"/>
      <c r="AE233" s="1341"/>
      <c r="AF233" s="1341"/>
      <c r="AG233" s="1341"/>
      <c r="AH233" s="1342"/>
      <c r="AI233" s="10"/>
      <c r="AJ233" s="10"/>
      <c r="AK233" s="10"/>
      <c r="AL233" s="10"/>
    </row>
    <row r="234" spans="1:51" ht="18" customHeight="1">
      <c r="B234" s="388"/>
      <c r="C234" s="388"/>
      <c r="D234" s="388"/>
      <c r="E234" s="388"/>
      <c r="F234" s="388"/>
      <c r="G234" s="388"/>
      <c r="H234" s="388"/>
      <c r="I234" s="388"/>
      <c r="J234" s="388"/>
      <c r="K234" s="388"/>
      <c r="L234" s="10"/>
      <c r="M234" s="1343"/>
      <c r="N234" s="1344"/>
      <c r="O234" s="1344"/>
      <c r="P234" s="1344"/>
      <c r="Q234" s="1344"/>
      <c r="R234" s="1344"/>
      <c r="S234" s="1344"/>
      <c r="T234" s="1344"/>
      <c r="U234" s="1344"/>
      <c r="V234" s="1344"/>
      <c r="W234" s="1344"/>
      <c r="X234" s="1344"/>
      <c r="Y234" s="1344"/>
      <c r="Z234" s="1344"/>
      <c r="AA234" s="1344"/>
      <c r="AB234" s="1344"/>
      <c r="AC234" s="1344"/>
      <c r="AD234" s="1344"/>
      <c r="AE234" s="1344"/>
      <c r="AF234" s="1344"/>
      <c r="AG234" s="1344"/>
      <c r="AH234" s="1345"/>
      <c r="AI234" s="10"/>
      <c r="AJ234" s="10"/>
      <c r="AK234" s="10"/>
      <c r="AL234" s="10"/>
    </row>
    <row r="235" spans="1:51" ht="11.25" customHeight="1">
      <c r="AS235" s="393"/>
      <c r="AT235" s="393"/>
      <c r="AU235" s="393"/>
      <c r="AV235" s="393"/>
      <c r="AW235" s="393"/>
      <c r="AX235" s="393"/>
      <c r="AY235" s="393"/>
    </row>
    <row r="236" spans="1:51" ht="17.25" customHeight="1">
      <c r="A236" s="409" t="s">
        <v>195</v>
      </c>
      <c r="B236" s="395"/>
      <c r="C236" s="395"/>
      <c r="D236" s="395"/>
      <c r="E236" s="395"/>
      <c r="F236" s="395"/>
      <c r="G236" s="395"/>
      <c r="H236" s="395"/>
      <c r="I236" s="395"/>
      <c r="J236" s="395"/>
      <c r="K236" s="395"/>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c r="AG236" s="396"/>
      <c r="AH236" s="396"/>
      <c r="AI236" s="396"/>
      <c r="AJ236" s="396"/>
      <c r="AK236" s="396"/>
      <c r="AL236" s="396"/>
      <c r="AM236" s="396"/>
      <c r="AN236" s="396"/>
      <c r="AO236" s="396"/>
      <c r="AP236" s="396"/>
      <c r="AQ236" s="396"/>
      <c r="AR236" s="396"/>
    </row>
    <row r="237" spans="1:51" ht="13.5" customHeight="1">
      <c r="B237" s="388"/>
      <c r="C237" s="388"/>
      <c r="D237" s="388"/>
      <c r="E237" s="388"/>
      <c r="F237" s="388"/>
      <c r="G237" s="388"/>
      <c r="H237" s="388"/>
      <c r="I237" s="388"/>
      <c r="J237" s="388"/>
      <c r="K237" s="388"/>
      <c r="L237" s="10"/>
      <c r="M237" s="400" t="s">
        <v>194</v>
      </c>
      <c r="N237" s="10"/>
      <c r="R237" s="400" t="s">
        <v>193</v>
      </c>
      <c r="AA237" s="400" t="s">
        <v>192</v>
      </c>
    </row>
    <row r="238" spans="1:51" ht="18" customHeight="1">
      <c r="A238" s="398" t="s">
        <v>176</v>
      </c>
      <c r="B238" s="399" t="s">
        <v>2771</v>
      </c>
      <c r="C238" s="399"/>
      <c r="D238" s="399"/>
      <c r="E238" s="399"/>
      <c r="F238" s="399"/>
      <c r="G238" s="399"/>
      <c r="H238" s="399"/>
      <c r="I238" s="399"/>
      <c r="J238" s="399"/>
      <c r="K238" s="399"/>
      <c r="L238" s="10"/>
      <c r="M238" s="1275">
        <v>11111</v>
      </c>
      <c r="N238" s="1275"/>
      <c r="O238" s="1275"/>
      <c r="P238" s="1275"/>
      <c r="Q238" s="10"/>
      <c r="R238" s="1298"/>
      <c r="S238" s="1299"/>
      <c r="T238" s="1299"/>
      <c r="U238" s="1299"/>
      <c r="V238" s="1299"/>
      <c r="W238" s="1299"/>
      <c r="X238" s="1299"/>
      <c r="Y238" s="1300"/>
      <c r="Z238" s="10"/>
      <c r="AA238" s="1354"/>
      <c r="AB238" s="1355"/>
      <c r="AC238" s="1355"/>
      <c r="AD238" s="1355"/>
      <c r="AE238" s="1355"/>
      <c r="AF238" s="1355"/>
      <c r="AG238" s="1355"/>
      <c r="AH238" s="1355"/>
      <c r="AI238" s="1355"/>
      <c r="AJ238" s="1355"/>
      <c r="AK238" s="1355"/>
      <c r="AL238" s="1356"/>
    </row>
    <row r="239" spans="1:51" ht="18" customHeight="1">
      <c r="A239" s="398" t="s">
        <v>176</v>
      </c>
      <c r="B239" s="399" t="s">
        <v>2775</v>
      </c>
      <c r="C239" s="399"/>
      <c r="D239" s="399"/>
      <c r="E239" s="399"/>
      <c r="F239" s="399"/>
      <c r="G239" s="399"/>
      <c r="H239" s="399"/>
      <c r="I239" s="399"/>
      <c r="J239" s="399"/>
      <c r="K239" s="399"/>
      <c r="L239" s="10"/>
      <c r="M239" s="1275"/>
      <c r="N239" s="1275"/>
      <c r="O239" s="1275"/>
      <c r="P239" s="1275"/>
      <c r="Q239" s="10"/>
      <c r="R239" s="1298"/>
      <c r="S239" s="1299"/>
      <c r="T239" s="1299"/>
      <c r="U239" s="1299"/>
      <c r="V239" s="1299"/>
      <c r="W239" s="1299"/>
      <c r="X239" s="1299"/>
      <c r="Y239" s="1300"/>
      <c r="Z239" s="10"/>
      <c r="AA239" s="1354"/>
      <c r="AB239" s="1355"/>
      <c r="AC239" s="1355"/>
      <c r="AD239" s="1355"/>
      <c r="AE239" s="1355"/>
      <c r="AF239" s="1355"/>
      <c r="AG239" s="1355"/>
      <c r="AH239" s="1355"/>
      <c r="AI239" s="1355"/>
      <c r="AJ239" s="1355"/>
      <c r="AK239" s="1355"/>
      <c r="AL239" s="1356"/>
    </row>
    <row r="240" spans="1:51" ht="11.25" customHeight="1">
      <c r="B240" s="388"/>
      <c r="C240" s="388"/>
      <c r="D240" s="388"/>
      <c r="E240" s="388"/>
      <c r="F240" s="388"/>
      <c r="G240" s="388"/>
      <c r="H240" s="388"/>
      <c r="I240" s="388"/>
      <c r="J240" s="388"/>
      <c r="K240" s="388"/>
      <c r="L240" s="10"/>
      <c r="M240" s="407"/>
      <c r="N240" s="407"/>
      <c r="O240" s="407"/>
      <c r="P240" s="407"/>
      <c r="Q240" s="407"/>
      <c r="R240" s="407"/>
      <c r="S240" s="407"/>
      <c r="T240" s="407"/>
      <c r="U240" s="10"/>
      <c r="V240" s="10"/>
      <c r="W240" s="10"/>
      <c r="X240" s="10"/>
      <c r="Y240" s="10"/>
      <c r="Z240" s="10"/>
      <c r="AA240" s="10"/>
      <c r="AB240" s="10"/>
      <c r="AC240" s="10"/>
      <c r="AD240" s="10"/>
      <c r="AE240" s="10"/>
      <c r="AF240" s="10"/>
      <c r="AG240" s="10"/>
      <c r="AH240" s="10"/>
      <c r="AI240" s="10"/>
      <c r="AJ240" s="10"/>
      <c r="AK240" s="10"/>
      <c r="AL240" s="10"/>
      <c r="AS240" s="393"/>
      <c r="AT240" s="393"/>
      <c r="AU240" s="393"/>
      <c r="AV240" s="393"/>
      <c r="AW240" s="393"/>
      <c r="AX240" s="393"/>
      <c r="AY240" s="393"/>
    </row>
    <row r="241" spans="1:51" ht="18" customHeight="1">
      <c r="A241" s="408" t="s">
        <v>176</v>
      </c>
      <c r="B241" s="409" t="s">
        <v>2779</v>
      </c>
      <c r="C241" s="409"/>
      <c r="D241" s="409"/>
      <c r="E241" s="409"/>
      <c r="F241" s="409"/>
      <c r="G241" s="409"/>
      <c r="H241" s="409"/>
      <c r="I241" s="409"/>
      <c r="J241" s="409"/>
      <c r="K241" s="409"/>
      <c r="L241" s="410"/>
      <c r="M241" s="410"/>
      <c r="N241" s="410"/>
      <c r="O241" s="410"/>
      <c r="P241" s="410"/>
      <c r="Q241" s="410"/>
      <c r="R241" s="410"/>
      <c r="S241" s="410"/>
      <c r="T241" s="410"/>
      <c r="U241" s="410"/>
      <c r="V241" s="410"/>
      <c r="W241" s="410"/>
      <c r="X241" s="410"/>
      <c r="Y241" s="410"/>
      <c r="Z241" s="410"/>
      <c r="AA241" s="410"/>
      <c r="AB241" s="410"/>
      <c r="AC241" s="410"/>
      <c r="AD241" s="410"/>
      <c r="AE241" s="410"/>
      <c r="AF241" s="410"/>
      <c r="AG241" s="410"/>
      <c r="AH241" s="410"/>
      <c r="AI241" s="410"/>
      <c r="AJ241" s="410"/>
      <c r="AK241" s="410"/>
      <c r="AL241" s="410"/>
      <c r="AM241" s="396"/>
      <c r="AN241" s="396"/>
      <c r="AO241" s="396"/>
      <c r="AP241" s="396"/>
      <c r="AQ241" s="396"/>
      <c r="AR241" s="396"/>
    </row>
    <row r="242" spans="1:51" ht="18" customHeight="1">
      <c r="A242" s="403"/>
      <c r="B242" s="388"/>
      <c r="C242" s="388"/>
      <c r="D242" s="388"/>
      <c r="E242" s="388"/>
      <c r="F242" s="388"/>
      <c r="G242" s="388"/>
      <c r="H242" s="388"/>
      <c r="I242" s="388"/>
      <c r="J242" s="388"/>
      <c r="K242" s="388"/>
      <c r="L242" s="10"/>
      <c r="M242" s="425"/>
      <c r="N242" s="10" t="s">
        <v>191</v>
      </c>
      <c r="O242" s="10"/>
      <c r="P242" s="10"/>
      <c r="Q242" s="10"/>
      <c r="R242" s="10"/>
      <c r="S242" s="420" t="s">
        <v>190</v>
      </c>
      <c r="T242" s="425"/>
      <c r="U242" s="10" t="s">
        <v>188</v>
      </c>
      <c r="V242" s="10"/>
      <c r="W242" s="10"/>
      <c r="X242" s="10"/>
      <c r="Y242" s="425"/>
      <c r="Z242" s="10" t="s">
        <v>187</v>
      </c>
      <c r="AA242" s="10"/>
      <c r="AB242" s="10"/>
      <c r="AC242" s="10"/>
      <c r="AD242" s="10"/>
      <c r="AE242" s="10"/>
      <c r="AF242" s="425"/>
      <c r="AG242" s="10" t="s">
        <v>186</v>
      </c>
      <c r="AH242" s="10"/>
      <c r="AI242" s="10"/>
      <c r="AJ242" s="10"/>
      <c r="AK242" s="10"/>
      <c r="AL242" s="426" t="s">
        <v>180</v>
      </c>
    </row>
    <row r="243" spans="1:51" ht="18" customHeight="1">
      <c r="A243" s="403"/>
      <c r="B243" s="388"/>
      <c r="C243" s="388"/>
      <c r="D243" s="388"/>
      <c r="E243" s="388"/>
      <c r="F243" s="388"/>
      <c r="G243" s="388"/>
      <c r="H243" s="388"/>
      <c r="I243" s="388"/>
      <c r="J243" s="388"/>
      <c r="K243" s="388"/>
      <c r="L243" s="10"/>
      <c r="M243" s="425"/>
      <c r="N243" s="10" t="s">
        <v>185</v>
      </c>
      <c r="O243" s="10"/>
      <c r="P243" s="10"/>
      <c r="Q243" s="10"/>
      <c r="R243" s="10"/>
      <c r="S243" s="10"/>
      <c r="T243" s="425"/>
      <c r="U243" s="10" t="s">
        <v>184</v>
      </c>
      <c r="V243" s="10"/>
      <c r="W243" s="10"/>
      <c r="X243" s="10"/>
      <c r="Y243" s="10"/>
      <c r="Z243" s="10"/>
      <c r="AA243" s="10"/>
      <c r="AB243" s="10"/>
      <c r="AC243" s="10"/>
      <c r="AD243" s="10"/>
      <c r="AE243" s="10"/>
      <c r="AF243" s="10"/>
      <c r="AG243" s="10"/>
      <c r="AH243" s="10"/>
      <c r="AI243" s="10"/>
      <c r="AJ243" s="10"/>
      <c r="AK243" s="10"/>
      <c r="AL243" s="426"/>
    </row>
    <row r="244" spans="1:51" ht="18" customHeight="1">
      <c r="A244" s="398" t="s">
        <v>176</v>
      </c>
      <c r="B244" s="399" t="s">
        <v>2783</v>
      </c>
      <c r="C244" s="399"/>
      <c r="D244" s="399"/>
      <c r="E244" s="399"/>
      <c r="F244" s="399"/>
      <c r="G244" s="399"/>
      <c r="H244" s="399"/>
      <c r="I244" s="399"/>
      <c r="J244" s="399"/>
      <c r="K244" s="399"/>
      <c r="L244" s="10"/>
      <c r="M244" s="425"/>
      <c r="N244" s="427" t="s">
        <v>183</v>
      </c>
      <c r="O244" s="427"/>
      <c r="P244" s="427"/>
      <c r="Q244" s="425"/>
      <c r="R244" s="427" t="s">
        <v>182</v>
      </c>
      <c r="S244" s="427"/>
      <c r="T244" s="427"/>
      <c r="U244" s="427"/>
      <c r="V244" s="425"/>
      <c r="W244" s="427" t="s">
        <v>181</v>
      </c>
      <c r="X244" s="427"/>
      <c r="Y244" s="427"/>
      <c r="Z244" s="426" t="s">
        <v>180</v>
      </c>
      <c r="AA244" s="10"/>
      <c r="AB244" s="10"/>
      <c r="AC244" s="10"/>
      <c r="AD244" s="10"/>
      <c r="AE244" s="10"/>
      <c r="AF244" s="10"/>
      <c r="AG244" s="10"/>
      <c r="AH244" s="10"/>
      <c r="AI244" s="10"/>
      <c r="AJ244" s="10"/>
      <c r="AK244" s="10"/>
      <c r="AL244" s="10"/>
    </row>
    <row r="245" spans="1:51" ht="18" customHeight="1">
      <c r="A245" s="398" t="s">
        <v>176</v>
      </c>
      <c r="B245" s="399" t="s">
        <v>2788</v>
      </c>
      <c r="C245" s="399"/>
      <c r="D245" s="399"/>
      <c r="E245" s="399"/>
      <c r="F245" s="399"/>
      <c r="G245" s="399"/>
      <c r="H245" s="399"/>
      <c r="I245" s="399"/>
      <c r="J245" s="399"/>
      <c r="K245" s="399"/>
      <c r="L245" s="10"/>
      <c r="M245" s="10"/>
      <c r="N245" s="428"/>
      <c r="O245" s="10"/>
      <c r="P245" s="10"/>
      <c r="Q245" s="10"/>
      <c r="R245" s="10"/>
      <c r="S245" s="10"/>
      <c r="T245" s="428"/>
      <c r="U245" s="10"/>
      <c r="V245" s="10"/>
      <c r="W245" s="10"/>
      <c r="X245" s="10"/>
      <c r="Y245" s="10"/>
      <c r="Z245" s="10"/>
      <c r="AA245" s="10"/>
      <c r="AB245" s="10"/>
      <c r="AC245" s="10"/>
      <c r="AD245" s="10"/>
      <c r="AE245" s="10"/>
      <c r="AF245" s="10"/>
      <c r="AG245" s="10"/>
      <c r="AH245" s="10"/>
      <c r="AI245" s="10"/>
      <c r="AJ245" s="10"/>
      <c r="AK245" s="10"/>
      <c r="AL245" s="10"/>
      <c r="AM245" s="10"/>
    </row>
    <row r="246" spans="1:51" ht="6" customHeight="1">
      <c r="A246" s="398"/>
      <c r="B246" s="399"/>
      <c r="C246" s="399"/>
      <c r="D246" s="399"/>
      <c r="E246" s="399"/>
      <c r="F246" s="399"/>
      <c r="G246" s="399"/>
      <c r="H246" s="399"/>
      <c r="I246" s="399"/>
      <c r="J246" s="399"/>
      <c r="K246" s="399"/>
      <c r="L246" s="10"/>
      <c r="M246" s="10"/>
      <c r="N246" s="428"/>
      <c r="O246" s="10"/>
      <c r="P246" s="10"/>
      <c r="Q246" s="10"/>
      <c r="R246" s="10"/>
      <c r="S246" s="10"/>
      <c r="T246" s="428"/>
      <c r="U246" s="10"/>
      <c r="V246" s="10"/>
      <c r="W246" s="10"/>
      <c r="X246" s="10"/>
      <c r="Y246" s="10"/>
      <c r="Z246" s="10"/>
      <c r="AA246" s="10"/>
      <c r="AB246" s="10"/>
      <c r="AC246" s="10"/>
      <c r="AD246" s="10"/>
      <c r="AE246" s="10"/>
      <c r="AF246" s="10"/>
      <c r="AG246" s="10"/>
      <c r="AH246" s="10"/>
      <c r="AI246" s="10"/>
      <c r="AJ246" s="10"/>
      <c r="AK246" s="10"/>
      <c r="AL246" s="10"/>
      <c r="AM246" s="10"/>
    </row>
    <row r="247" spans="1:51" ht="18" customHeight="1">
      <c r="A247" s="398"/>
      <c r="B247" s="399"/>
      <c r="C247" s="399"/>
      <c r="D247" s="399"/>
      <c r="E247" s="399"/>
      <c r="F247" s="399"/>
      <c r="G247" s="399"/>
      <c r="H247" s="399"/>
      <c r="I247" s="399"/>
      <c r="J247" s="399"/>
      <c r="K247" s="399"/>
      <c r="L247" s="10"/>
      <c r="M247" s="10"/>
      <c r="N247" s="428"/>
      <c r="O247" s="10"/>
      <c r="P247" s="10"/>
      <c r="Q247" s="10"/>
      <c r="R247" s="10"/>
      <c r="S247" s="10"/>
      <c r="T247" s="428"/>
      <c r="U247" s="10"/>
      <c r="V247" s="10"/>
      <c r="W247" s="10"/>
      <c r="X247" s="10"/>
      <c r="Y247" s="10"/>
      <c r="Z247" s="10"/>
      <c r="AA247" s="10"/>
      <c r="AB247" s="10"/>
      <c r="AC247" s="10"/>
      <c r="AD247" s="10"/>
      <c r="AE247" s="10"/>
      <c r="AF247" s="10"/>
      <c r="AG247" s="10"/>
      <c r="AH247" s="10"/>
      <c r="AI247" s="10"/>
      <c r="AJ247" s="10"/>
      <c r="AK247" s="10"/>
      <c r="AL247" s="10"/>
      <c r="AM247" s="10"/>
    </row>
    <row r="248" spans="1:51" ht="6" customHeight="1">
      <c r="A248" s="398"/>
      <c r="B248" s="399"/>
      <c r="C248" s="399"/>
      <c r="D248" s="399"/>
      <c r="E248" s="399"/>
      <c r="F248" s="399"/>
      <c r="G248" s="399"/>
      <c r="H248" s="399"/>
      <c r="I248" s="399"/>
      <c r="J248" s="399"/>
      <c r="K248" s="399"/>
      <c r="L248" s="10"/>
      <c r="M248" s="10"/>
      <c r="N248" s="428"/>
      <c r="O248" s="10"/>
      <c r="P248" s="10"/>
      <c r="Q248" s="10"/>
      <c r="R248" s="10"/>
      <c r="S248" s="10"/>
      <c r="T248" s="428"/>
      <c r="U248" s="10"/>
      <c r="V248" s="10"/>
      <c r="W248" s="10"/>
      <c r="X248" s="10"/>
      <c r="Y248" s="10"/>
      <c r="Z248" s="10"/>
      <c r="AA248" s="10"/>
      <c r="AB248" s="10"/>
      <c r="AC248" s="10"/>
      <c r="AD248" s="10"/>
      <c r="AE248" s="10"/>
      <c r="AF248" s="10"/>
      <c r="AG248" s="10"/>
      <c r="AH248" s="10"/>
      <c r="AI248" s="10"/>
      <c r="AJ248" s="10"/>
      <c r="AK248" s="10"/>
      <c r="AL248" s="10"/>
      <c r="AM248" s="10"/>
    </row>
    <row r="249" spans="1:51" ht="18" customHeight="1">
      <c r="A249" s="398"/>
      <c r="B249" s="399"/>
      <c r="C249" s="399"/>
      <c r="D249" s="399"/>
      <c r="E249" s="399"/>
      <c r="F249" s="399"/>
      <c r="G249" s="399"/>
      <c r="H249" s="399"/>
      <c r="I249" s="399"/>
      <c r="J249" s="399"/>
      <c r="K249" s="399"/>
      <c r="L249" s="10"/>
      <c r="M249" s="10"/>
      <c r="N249" s="428"/>
      <c r="O249" s="10"/>
      <c r="P249" s="10"/>
      <c r="Q249" s="10"/>
      <c r="R249" s="10"/>
      <c r="S249" s="10"/>
      <c r="T249" s="428"/>
      <c r="U249" s="10"/>
      <c r="V249" s="10"/>
      <c r="W249" s="10"/>
      <c r="X249" s="10"/>
      <c r="Y249" s="10"/>
      <c r="Z249" s="10"/>
      <c r="AA249" s="10"/>
      <c r="AB249" s="10"/>
      <c r="AC249" s="10"/>
      <c r="AD249" s="10"/>
      <c r="AE249" s="10"/>
      <c r="AF249" s="10"/>
      <c r="AG249" s="10" t="s">
        <v>179</v>
      </c>
      <c r="AH249" s="10"/>
      <c r="AI249" s="1411"/>
      <c r="AJ249" s="1411"/>
      <c r="AK249" s="1411"/>
      <c r="AL249" s="1411"/>
      <c r="AM249" s="1411"/>
      <c r="AN249" s="1411"/>
      <c r="AO249" s="1411"/>
      <c r="AP249" s="1411"/>
      <c r="AQ249" s="1411"/>
      <c r="AR249" s="1411"/>
      <c r="AS249" s="1412"/>
      <c r="AT249" s="1412"/>
      <c r="AU249" s="1412"/>
      <c r="AV249" s="1412"/>
      <c r="AW249" s="1412"/>
      <c r="AX249" s="1412"/>
      <c r="AY249" s="384" t="s">
        <v>178</v>
      </c>
    </row>
    <row r="250" spans="1:51" ht="6" customHeight="1">
      <c r="B250" s="388"/>
      <c r="C250" s="388"/>
      <c r="D250" s="388"/>
      <c r="E250" s="388"/>
      <c r="F250" s="388"/>
      <c r="G250" s="388"/>
      <c r="H250" s="388"/>
      <c r="I250" s="388"/>
      <c r="J250" s="388"/>
      <c r="K250" s="388"/>
      <c r="L250" s="10"/>
      <c r="M250" s="407"/>
      <c r="N250" s="407"/>
      <c r="O250" s="407"/>
      <c r="P250" s="407"/>
      <c r="Q250" s="407"/>
      <c r="R250" s="407"/>
      <c r="S250" s="407"/>
      <c r="T250" s="407"/>
      <c r="U250" s="10"/>
      <c r="V250" s="10"/>
      <c r="W250" s="10"/>
      <c r="X250" s="10"/>
      <c r="Y250" s="10"/>
      <c r="Z250" s="10"/>
      <c r="AA250" s="10"/>
      <c r="AB250" s="10"/>
      <c r="AC250" s="10"/>
      <c r="AD250" s="10"/>
      <c r="AE250" s="10"/>
      <c r="AF250" s="10"/>
      <c r="AG250" s="10"/>
      <c r="AH250" s="10"/>
      <c r="AI250" s="10"/>
      <c r="AJ250" s="10"/>
      <c r="AK250" s="10"/>
      <c r="AL250" s="10"/>
      <c r="AS250" s="393"/>
      <c r="AT250" s="393"/>
      <c r="AU250" s="393"/>
      <c r="AV250" s="393"/>
      <c r="AW250" s="393"/>
      <c r="AX250" s="393"/>
      <c r="AY250" s="393"/>
    </row>
    <row r="251" spans="1:51" ht="18" customHeight="1">
      <c r="A251" s="408" t="s">
        <v>176</v>
      </c>
      <c r="B251" s="409" t="s">
        <v>2791</v>
      </c>
      <c r="C251" s="409"/>
      <c r="D251" s="409"/>
      <c r="E251" s="409"/>
      <c r="F251" s="409"/>
      <c r="G251" s="409"/>
      <c r="H251" s="409"/>
      <c r="I251" s="409"/>
      <c r="J251" s="409"/>
      <c r="K251" s="409"/>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410"/>
      <c r="AK251" s="410"/>
      <c r="AL251" s="410"/>
      <c r="AM251" s="396"/>
      <c r="AN251" s="396"/>
      <c r="AO251" s="396"/>
      <c r="AP251" s="396"/>
      <c r="AQ251" s="396"/>
      <c r="AR251" s="396"/>
    </row>
    <row r="252" spans="1:51" ht="18" customHeight="1">
      <c r="B252" s="388" t="s">
        <v>2820</v>
      </c>
      <c r="C252" s="388"/>
      <c r="D252" s="388"/>
      <c r="E252" s="388"/>
      <c r="F252" s="388"/>
      <c r="G252" s="388"/>
      <c r="H252" s="388"/>
      <c r="I252" s="388"/>
      <c r="J252" s="388"/>
      <c r="K252" s="388"/>
      <c r="L252" s="10"/>
      <c r="M252" s="10"/>
      <c r="N252" s="1280"/>
      <c r="O252" s="1281"/>
      <c r="P252" s="1281"/>
      <c r="Q252" s="1282"/>
      <c r="R252" s="428" t="s">
        <v>175</v>
      </c>
      <c r="S252" s="10"/>
      <c r="T252" s="10"/>
      <c r="U252" s="10"/>
      <c r="V252" s="10"/>
      <c r="W252" s="10"/>
      <c r="X252" s="10"/>
      <c r="Y252" s="10"/>
      <c r="Z252" s="10"/>
      <c r="AA252" s="10"/>
      <c r="AB252" s="10"/>
      <c r="AC252" s="10"/>
      <c r="AD252" s="10"/>
      <c r="AE252" s="10"/>
      <c r="AF252" s="10"/>
      <c r="AG252" s="10"/>
      <c r="AH252" s="10"/>
      <c r="AI252" s="10"/>
    </row>
    <row r="253" spans="1:51" ht="18" customHeight="1">
      <c r="B253" s="388" t="s">
        <v>2821</v>
      </c>
      <c r="C253" s="388"/>
      <c r="D253" s="388"/>
      <c r="E253" s="388"/>
      <c r="F253" s="388"/>
      <c r="G253" s="388"/>
      <c r="H253" s="388"/>
      <c r="I253" s="388"/>
      <c r="J253" s="388"/>
      <c r="K253" s="388"/>
      <c r="L253" s="10"/>
      <c r="M253" s="10"/>
      <c r="N253" s="1280"/>
      <c r="O253" s="1281"/>
      <c r="P253" s="1281"/>
      <c r="Q253" s="1282"/>
      <c r="R253" s="428" t="s">
        <v>174</v>
      </c>
      <c r="S253" s="10"/>
      <c r="T253" s="10"/>
      <c r="U253" s="10"/>
      <c r="V253" s="10"/>
      <c r="W253" s="10"/>
      <c r="X253" s="10"/>
      <c r="Y253" s="10"/>
      <c r="Z253" s="10"/>
      <c r="AA253" s="10"/>
      <c r="AB253" s="10"/>
      <c r="AC253" s="10"/>
      <c r="AD253" s="10"/>
      <c r="AE253" s="10"/>
      <c r="AF253" s="10"/>
      <c r="AG253" s="10"/>
      <c r="AH253" s="10"/>
      <c r="AI253" s="10"/>
    </row>
    <row r="254" spans="1:51" ht="11.25" customHeight="1">
      <c r="B254" s="388"/>
      <c r="C254" s="388"/>
      <c r="D254" s="388"/>
      <c r="E254" s="388"/>
      <c r="F254" s="388"/>
      <c r="G254" s="388"/>
      <c r="H254" s="388"/>
      <c r="I254" s="388"/>
      <c r="J254" s="388"/>
      <c r="K254" s="388"/>
      <c r="L254" s="10"/>
      <c r="M254" s="407"/>
      <c r="N254" s="407"/>
      <c r="O254" s="407"/>
      <c r="P254" s="407"/>
      <c r="Q254" s="407"/>
      <c r="R254" s="407"/>
      <c r="S254" s="407"/>
      <c r="T254" s="407"/>
      <c r="U254" s="10"/>
      <c r="V254" s="10"/>
      <c r="W254" s="10"/>
      <c r="X254" s="10"/>
      <c r="Y254" s="10"/>
      <c r="Z254" s="10"/>
      <c r="AA254" s="10"/>
      <c r="AB254" s="10"/>
      <c r="AC254" s="10"/>
      <c r="AD254" s="10"/>
      <c r="AE254" s="10"/>
      <c r="AF254" s="10"/>
      <c r="AG254" s="10"/>
      <c r="AH254" s="10"/>
      <c r="AI254" s="10"/>
      <c r="AJ254" s="10"/>
      <c r="AK254" s="10"/>
      <c r="AL254" s="10"/>
      <c r="AS254" s="393"/>
      <c r="AT254" s="393"/>
      <c r="AU254" s="393"/>
      <c r="AV254" s="393"/>
      <c r="AW254" s="393"/>
      <c r="AX254" s="393"/>
      <c r="AY254" s="393"/>
    </row>
    <row r="255" spans="1:51" ht="18" customHeight="1">
      <c r="A255" s="408" t="s">
        <v>165</v>
      </c>
      <c r="B255" s="409" t="s">
        <v>2794</v>
      </c>
      <c r="C255" s="409"/>
      <c r="D255" s="409"/>
      <c r="E255" s="409"/>
      <c r="F255" s="409"/>
      <c r="G255" s="409"/>
      <c r="H255" s="409"/>
      <c r="I255" s="409"/>
      <c r="J255" s="409"/>
      <c r="K255" s="409"/>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396"/>
      <c r="AN255" s="396"/>
      <c r="AO255" s="396"/>
      <c r="AP255" s="396"/>
      <c r="AQ255" s="396"/>
      <c r="AR255" s="396"/>
    </row>
    <row r="256" spans="1:51" ht="18" customHeight="1">
      <c r="B256" s="388" t="s">
        <v>2822</v>
      </c>
      <c r="C256" s="388"/>
      <c r="D256" s="388"/>
      <c r="E256" s="388"/>
      <c r="F256" s="388"/>
      <c r="G256" s="388"/>
      <c r="H256" s="388"/>
      <c r="I256" s="388"/>
      <c r="J256" s="388"/>
      <c r="K256" s="388"/>
      <c r="L256" s="429" t="s">
        <v>171</v>
      </c>
      <c r="M256" s="428" t="s">
        <v>164</v>
      </c>
      <c r="N256" s="1242"/>
      <c r="O256" s="1243"/>
      <c r="P256" s="1243"/>
      <c r="Q256" s="1243"/>
      <c r="R256" s="1244"/>
      <c r="S256" s="733" t="s">
        <v>162</v>
      </c>
      <c r="T256" s="1242"/>
      <c r="U256" s="1243"/>
      <c r="V256" s="1243"/>
      <c r="W256" s="1243"/>
      <c r="X256" s="1244"/>
      <c r="Y256" s="733" t="s">
        <v>162</v>
      </c>
      <c r="Z256" s="1242"/>
      <c r="AA256" s="1243"/>
      <c r="AB256" s="1243"/>
      <c r="AC256" s="1243"/>
      <c r="AD256" s="1244"/>
      <c r="AE256" s="733" t="s">
        <v>162</v>
      </c>
      <c r="AF256" s="1242"/>
      <c r="AG256" s="1243"/>
      <c r="AH256" s="1243"/>
      <c r="AI256" s="1243"/>
      <c r="AJ256" s="1244"/>
      <c r="AK256" s="428" t="s">
        <v>166</v>
      </c>
      <c r="AL256" s="428" t="s">
        <v>169</v>
      </c>
    </row>
    <row r="257" spans="1:65" ht="18" customHeight="1">
      <c r="B257" s="430"/>
      <c r="C257" s="430"/>
      <c r="D257" s="430"/>
      <c r="E257" s="430"/>
      <c r="F257" s="430"/>
      <c r="G257" s="430"/>
      <c r="H257" s="430"/>
      <c r="I257" s="430"/>
      <c r="J257" s="430"/>
      <c r="K257" s="430"/>
      <c r="L257" s="429" t="s">
        <v>170</v>
      </c>
      <c r="M257" s="428" t="s">
        <v>164</v>
      </c>
      <c r="N257" s="1242"/>
      <c r="O257" s="1243"/>
      <c r="P257" s="1243"/>
      <c r="Q257" s="1243"/>
      <c r="R257" s="1244"/>
      <c r="S257" s="733" t="s">
        <v>162</v>
      </c>
      <c r="T257" s="1242"/>
      <c r="U257" s="1243"/>
      <c r="V257" s="1243"/>
      <c r="W257" s="1243"/>
      <c r="X257" s="1244"/>
      <c r="Y257" s="733" t="s">
        <v>162</v>
      </c>
      <c r="Z257" s="1242"/>
      <c r="AA257" s="1243"/>
      <c r="AB257" s="1243"/>
      <c r="AC257" s="1243"/>
      <c r="AD257" s="1244"/>
      <c r="AE257" s="733" t="s">
        <v>162</v>
      </c>
      <c r="AF257" s="1242"/>
      <c r="AG257" s="1243"/>
      <c r="AH257" s="1243"/>
      <c r="AI257" s="1243"/>
      <c r="AJ257" s="1244"/>
      <c r="AK257" s="428" t="s">
        <v>166</v>
      </c>
      <c r="AL257" s="428" t="s">
        <v>169</v>
      </c>
    </row>
    <row r="258" spans="1:65" ht="18" customHeight="1">
      <c r="B258" s="388" t="s">
        <v>2823</v>
      </c>
      <c r="C258" s="388"/>
      <c r="D258" s="388"/>
      <c r="E258" s="388"/>
      <c r="F258" s="388"/>
      <c r="G258" s="388"/>
      <c r="H258" s="388"/>
      <c r="I258" s="388"/>
      <c r="J258" s="388"/>
      <c r="K258" s="388"/>
      <c r="L258" s="10"/>
      <c r="M258" s="428" t="s">
        <v>164</v>
      </c>
      <c r="N258" s="1283"/>
      <c r="O258" s="1283"/>
      <c r="P258" s="1283"/>
      <c r="Q258" s="1283"/>
      <c r="R258" s="1283"/>
      <c r="S258" s="428" t="s">
        <v>162</v>
      </c>
      <c r="T258" s="1283"/>
      <c r="U258" s="1283"/>
      <c r="V258" s="1283"/>
      <c r="W258" s="1283"/>
      <c r="X258" s="1283"/>
      <c r="Y258" s="428" t="s">
        <v>162</v>
      </c>
      <c r="Z258" s="1283"/>
      <c r="AA258" s="1283"/>
      <c r="AB258" s="1283"/>
      <c r="AC258" s="1283"/>
      <c r="AD258" s="1283"/>
      <c r="AE258" s="428" t="s">
        <v>162</v>
      </c>
      <c r="AF258" s="1410"/>
      <c r="AG258" s="1410"/>
      <c r="AH258" s="1410"/>
      <c r="AI258" s="1410"/>
      <c r="AJ258" s="1410"/>
      <c r="AK258" s="428" t="s">
        <v>166</v>
      </c>
      <c r="AL258" s="10"/>
      <c r="AN258" s="412" t="s">
        <v>102</v>
      </c>
      <c r="AO258" s="10"/>
    </row>
    <row r="259" spans="1:65" ht="18" customHeight="1">
      <c r="B259" s="388" t="s">
        <v>2824</v>
      </c>
      <c r="C259" s="388"/>
      <c r="D259" s="388"/>
      <c r="E259" s="388"/>
      <c r="F259" s="388"/>
      <c r="G259" s="388"/>
      <c r="H259" s="388"/>
      <c r="I259" s="388"/>
      <c r="J259" s="388"/>
      <c r="K259" s="388"/>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O259" s="401" t="s">
        <v>173</v>
      </c>
      <c r="AP259" s="401"/>
      <c r="AQ259" s="401"/>
      <c r="AR259" s="401"/>
      <c r="AS259" s="10"/>
      <c r="AT259" s="1241"/>
      <c r="AU259" s="1246"/>
      <c r="AV259" s="1246"/>
      <c r="AW259" s="1246"/>
      <c r="AX259" s="1246"/>
      <c r="AY259" s="1246"/>
      <c r="AZ259" s="1246"/>
      <c r="BA259" s="1246"/>
      <c r="BB259" s="1246"/>
      <c r="BC259" s="1246"/>
      <c r="BD259" s="1246"/>
      <c r="BE259" s="1246"/>
      <c r="BF259" s="1246"/>
      <c r="BG259" s="1246"/>
      <c r="BH259" s="1246"/>
      <c r="BI259" s="1246"/>
      <c r="BJ259" s="1246"/>
      <c r="BK259" s="1246"/>
      <c r="BL259" s="1246"/>
      <c r="BM259" s="1246"/>
    </row>
    <row r="260" spans="1:65" ht="18" customHeight="1">
      <c r="B260" s="388"/>
      <c r="C260" s="388"/>
      <c r="D260" s="388"/>
      <c r="E260" s="388"/>
      <c r="F260" s="388"/>
      <c r="G260" s="388"/>
      <c r="H260" s="388"/>
      <c r="I260" s="388"/>
      <c r="J260" s="388"/>
      <c r="K260" s="388"/>
      <c r="L260" s="10"/>
      <c r="M260" s="428" t="s">
        <v>164</v>
      </c>
      <c r="N260" s="1242"/>
      <c r="O260" s="1243"/>
      <c r="P260" s="1243"/>
      <c r="Q260" s="1243"/>
      <c r="R260" s="1244"/>
      <c r="S260" s="428" t="s">
        <v>162</v>
      </c>
      <c r="T260" s="1242"/>
      <c r="U260" s="1243"/>
      <c r="V260" s="1243"/>
      <c r="W260" s="1243"/>
      <c r="X260" s="1244"/>
      <c r="Y260" s="428" t="s">
        <v>162</v>
      </c>
      <c r="Z260" s="1242"/>
      <c r="AA260" s="1243"/>
      <c r="AB260" s="1243"/>
      <c r="AC260" s="1243"/>
      <c r="AD260" s="1244"/>
      <c r="AE260" s="428" t="s">
        <v>162</v>
      </c>
      <c r="AF260" s="1242"/>
      <c r="AG260" s="1243"/>
      <c r="AH260" s="1243"/>
      <c r="AI260" s="1243"/>
      <c r="AJ260" s="1244"/>
      <c r="AK260" s="428" t="s">
        <v>166</v>
      </c>
      <c r="AL260" s="428" t="s">
        <v>168</v>
      </c>
      <c r="AO260" s="388" t="s">
        <v>172</v>
      </c>
      <c r="AP260" s="10"/>
      <c r="AQ260" s="10"/>
      <c r="AR260" s="10"/>
      <c r="AT260" s="1241"/>
      <c r="AU260" s="1246"/>
      <c r="AV260" s="1246"/>
      <c r="AW260" s="1246"/>
      <c r="AX260" s="1246"/>
      <c r="AY260" s="1246"/>
      <c r="AZ260" s="1246"/>
      <c r="BA260" s="1246"/>
      <c r="BB260" s="1246"/>
      <c r="BC260" s="1246"/>
      <c r="BD260" s="1246"/>
      <c r="BE260" s="1246"/>
      <c r="BF260" s="1246"/>
      <c r="BG260" s="1246"/>
      <c r="BH260" s="1246"/>
      <c r="BI260" s="1246"/>
      <c r="BJ260" s="1246"/>
      <c r="BK260" s="1246"/>
      <c r="BL260" s="1246"/>
      <c r="BM260" s="1246"/>
    </row>
    <row r="261" spans="1:65" ht="18" customHeight="1">
      <c r="B261" s="388" t="s">
        <v>2825</v>
      </c>
      <c r="C261" s="388"/>
      <c r="D261" s="388"/>
      <c r="E261" s="388"/>
      <c r="F261" s="388"/>
      <c r="G261" s="388"/>
      <c r="H261" s="388"/>
      <c r="I261" s="388"/>
      <c r="J261" s="388"/>
      <c r="K261" s="388"/>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O261" s="388" t="s">
        <v>99</v>
      </c>
      <c r="AP261" s="10"/>
      <c r="AQ261" s="10"/>
      <c r="AR261" s="10"/>
      <c r="AS261" s="10"/>
      <c r="AT261" s="1241"/>
      <c r="AU261" s="1241"/>
      <c r="AV261" s="1241"/>
      <c r="AW261" s="1241"/>
      <c r="AX261" s="1241"/>
      <c r="AY261" s="1241"/>
      <c r="AZ261" s="1241"/>
      <c r="BA261" s="1241"/>
    </row>
    <row r="262" spans="1:65" ht="18" customHeight="1">
      <c r="B262" s="388"/>
      <c r="C262" s="388"/>
      <c r="D262" s="388"/>
      <c r="E262" s="388"/>
      <c r="F262" s="388"/>
      <c r="G262" s="388"/>
      <c r="H262" s="388"/>
      <c r="I262" s="388"/>
      <c r="J262" s="388"/>
      <c r="K262" s="388"/>
      <c r="L262" s="10"/>
      <c r="M262" s="428" t="s">
        <v>164</v>
      </c>
      <c r="N262" s="1242"/>
      <c r="O262" s="1243"/>
      <c r="P262" s="1243"/>
      <c r="Q262" s="1243"/>
      <c r="R262" s="1244"/>
      <c r="S262" s="428" t="s">
        <v>162</v>
      </c>
      <c r="T262" s="1242"/>
      <c r="U262" s="1243"/>
      <c r="V262" s="1243"/>
      <c r="W262" s="1243"/>
      <c r="X262" s="1244"/>
      <c r="Y262" s="428" t="s">
        <v>162</v>
      </c>
      <c r="Z262" s="1242"/>
      <c r="AA262" s="1243"/>
      <c r="AB262" s="1243"/>
      <c r="AC262" s="1243"/>
      <c r="AD262" s="1244"/>
      <c r="AE262" s="428" t="s">
        <v>162</v>
      </c>
      <c r="AF262" s="1242"/>
      <c r="AG262" s="1243"/>
      <c r="AH262" s="1243"/>
      <c r="AI262" s="1243"/>
      <c r="AJ262" s="1244"/>
      <c r="AK262" s="428" t="s">
        <v>166</v>
      </c>
      <c r="AL262" s="428" t="s">
        <v>168</v>
      </c>
    </row>
    <row r="263" spans="1:65" ht="18" customHeight="1">
      <c r="B263" s="388" t="s">
        <v>2826</v>
      </c>
      <c r="C263" s="388"/>
      <c r="D263" s="388"/>
      <c r="E263" s="388"/>
      <c r="F263" s="388"/>
      <c r="G263" s="388"/>
      <c r="H263" s="388"/>
      <c r="I263" s="388"/>
      <c r="J263" s="388"/>
      <c r="K263" s="388"/>
      <c r="L263" s="10"/>
      <c r="M263" s="431" t="s">
        <v>171</v>
      </c>
      <c r="N263" s="1255">
        <f>$N$256+$T$256+$Z$256+$AF$256</f>
        <v>0</v>
      </c>
      <c r="O263" s="1255"/>
      <c r="P263" s="1255"/>
      <c r="Q263" s="1255"/>
      <c r="R263" s="1255"/>
      <c r="S263" s="428" t="s">
        <v>169</v>
      </c>
      <c r="T263" s="10"/>
      <c r="U263" s="10"/>
      <c r="V263" s="10"/>
      <c r="W263" s="10"/>
      <c r="X263" s="10"/>
      <c r="Y263" s="10"/>
      <c r="Z263" s="10"/>
      <c r="AA263" s="10"/>
      <c r="AB263" s="10"/>
      <c r="AC263" s="10"/>
      <c r="AD263" s="10"/>
      <c r="AE263" s="10"/>
      <c r="AF263" s="10"/>
      <c r="AG263" s="10"/>
      <c r="AH263" s="10"/>
      <c r="AI263" s="10"/>
      <c r="AJ263" s="10"/>
      <c r="AK263" s="10"/>
      <c r="AL263" s="10"/>
    </row>
    <row r="264" spans="1:65" ht="18" customHeight="1">
      <c r="B264" s="388"/>
      <c r="C264" s="388"/>
      <c r="D264" s="388"/>
      <c r="E264" s="388"/>
      <c r="F264" s="388"/>
      <c r="G264" s="388"/>
      <c r="H264" s="388"/>
      <c r="I264" s="388"/>
      <c r="J264" s="388"/>
      <c r="K264" s="388"/>
      <c r="L264" s="10"/>
      <c r="M264" s="431" t="s">
        <v>170</v>
      </c>
      <c r="N264" s="1255">
        <f>IF(AND(N257="",T257="",Z257="",AF257=""),0,IF(N257="",$N$256,N257)+IF(T257="",$T$256,T257)+IF(Z257="",$Z$256,Z257)+IF(AF257="",$AF$256,AF257))</f>
        <v>0</v>
      </c>
      <c r="O264" s="1255"/>
      <c r="P264" s="1255"/>
      <c r="Q264" s="1255"/>
      <c r="R264" s="1255"/>
      <c r="S264" s="428" t="s">
        <v>169</v>
      </c>
      <c r="T264" s="10"/>
      <c r="U264" s="10"/>
      <c r="V264" s="10"/>
      <c r="W264" s="10"/>
      <c r="X264" s="10"/>
      <c r="Y264" s="10"/>
      <c r="Z264" s="10"/>
      <c r="AA264" s="10"/>
      <c r="AB264" s="10"/>
      <c r="AC264" s="10"/>
      <c r="AD264" s="10"/>
      <c r="AE264" s="10"/>
      <c r="AF264" s="10"/>
      <c r="AG264" s="10"/>
      <c r="AH264" s="10"/>
      <c r="AI264" s="10"/>
      <c r="AJ264" s="10"/>
      <c r="AK264" s="10"/>
      <c r="AL264" s="10"/>
    </row>
    <row r="265" spans="1:65" ht="18" customHeight="1">
      <c r="B265" s="388" t="s">
        <v>2827</v>
      </c>
      <c r="C265" s="388"/>
      <c r="D265" s="388"/>
      <c r="E265" s="388"/>
      <c r="F265" s="388"/>
      <c r="G265" s="388"/>
      <c r="H265" s="388"/>
      <c r="I265" s="388"/>
      <c r="J265" s="388"/>
      <c r="K265" s="388"/>
      <c r="L265" s="10"/>
      <c r="M265" s="10"/>
      <c r="N265" s="10"/>
      <c r="O265" s="10"/>
      <c r="P265" s="10"/>
      <c r="Q265" s="10"/>
      <c r="R265" s="10"/>
      <c r="S265" s="10"/>
      <c r="T265" s="1262">
        <f>IFERROR(ROUNDDOWN(((IF(N257="",N256,N257)*$N$260/100)+(IF(T257="",T256,T257)*$T$260/100)+(IF(Z257="",Z256,Z257)*$Z$260/100)+(IF(AF257="",AF256,AF257)*$AF$260/100))/(IF(N264=0,N263,N264))*100,2),0)</f>
        <v>0</v>
      </c>
      <c r="U265" s="1262"/>
      <c r="V265" s="1262"/>
      <c r="W265" s="1262"/>
      <c r="X265" s="428" t="s">
        <v>168</v>
      </c>
      <c r="Y265" s="1130" t="s">
        <v>3303</v>
      </c>
      <c r="Z265" s="1130" t="s">
        <v>3304</v>
      </c>
      <c r="AA265" s="1130"/>
      <c r="AB265" s="1130"/>
      <c r="AC265" s="1130"/>
      <c r="AD265" s="1130"/>
      <c r="AE265" s="1130"/>
      <c r="AF265" s="1130"/>
      <c r="AG265" s="1131" t="s">
        <v>73</v>
      </c>
      <c r="AH265" s="1130"/>
      <c r="AI265" s="1130" t="s">
        <v>3306</v>
      </c>
      <c r="AJ265" s="1130"/>
      <c r="AK265" s="1130"/>
      <c r="AL265" s="1256"/>
      <c r="AM265" s="1257"/>
      <c r="AN265" s="1257"/>
      <c r="AO265" s="1257"/>
      <c r="AP265" s="1258"/>
      <c r="AQ265" s="1132" t="s">
        <v>2047</v>
      </c>
    </row>
    <row r="266" spans="1:65" ht="18" customHeight="1">
      <c r="B266" s="388" t="s">
        <v>2828</v>
      </c>
      <c r="C266" s="388"/>
      <c r="D266" s="388"/>
      <c r="E266" s="388"/>
      <c r="F266" s="388"/>
      <c r="G266" s="388"/>
      <c r="H266" s="388"/>
      <c r="I266" s="388"/>
      <c r="J266" s="388"/>
      <c r="K266" s="388"/>
      <c r="L266" s="10"/>
      <c r="M266" s="10"/>
      <c r="N266" s="10"/>
      <c r="O266" s="10"/>
      <c r="P266" s="10"/>
      <c r="Q266" s="10"/>
      <c r="R266" s="10"/>
      <c r="S266" s="10"/>
      <c r="T266" s="1262">
        <f>IFERROR(ROUNDDOWN(((N256*N262/100)+(T256*T262/100)+(Z256*Z262/100)+(AF256*AF262/100))/N263*100,2),0)</f>
        <v>0</v>
      </c>
      <c r="U266" s="1262"/>
      <c r="V266" s="1262"/>
      <c r="W266" s="1262"/>
      <c r="X266" s="428" t="s">
        <v>168</v>
      </c>
      <c r="Y266" s="1130" t="s">
        <v>3303</v>
      </c>
      <c r="Z266" s="1130" t="s">
        <v>3304</v>
      </c>
      <c r="AA266" s="1130"/>
      <c r="AB266" s="1130"/>
      <c r="AC266" s="1130"/>
      <c r="AD266" s="1130"/>
      <c r="AE266" s="1130"/>
      <c r="AF266" s="1130"/>
      <c r="AG266" s="1131" t="s">
        <v>73</v>
      </c>
      <c r="AH266" s="1130"/>
      <c r="AI266" s="1130" t="s">
        <v>3306</v>
      </c>
      <c r="AJ266" s="1130"/>
      <c r="AK266" s="1130"/>
      <c r="AL266" s="1256"/>
      <c r="AM266" s="1257"/>
      <c r="AN266" s="1257"/>
      <c r="AO266" s="1257"/>
      <c r="AP266" s="1258"/>
      <c r="AQ266" s="1132" t="s">
        <v>2047</v>
      </c>
    </row>
    <row r="267" spans="1:65" ht="18" customHeight="1">
      <c r="B267" s="388" t="s">
        <v>2829</v>
      </c>
      <c r="C267" s="388"/>
      <c r="D267" s="388"/>
      <c r="E267" s="388"/>
      <c r="F267" s="388"/>
      <c r="G267" s="388"/>
      <c r="H267" s="388"/>
      <c r="I267" s="388"/>
      <c r="J267" s="388"/>
      <c r="K267" s="388"/>
      <c r="L267" s="10"/>
      <c r="M267" s="1263"/>
      <c r="N267" s="1264"/>
      <c r="O267" s="1264"/>
      <c r="P267" s="1264"/>
      <c r="Q267" s="1264"/>
      <c r="R267" s="1264"/>
      <c r="S267" s="1264"/>
      <c r="T267" s="1264"/>
      <c r="U267" s="1264"/>
      <c r="V267" s="1264"/>
      <c r="W267" s="1264"/>
      <c r="X267" s="1264"/>
      <c r="Y267" s="1264"/>
      <c r="Z267" s="1264"/>
      <c r="AA267" s="1264"/>
      <c r="AB267" s="1264"/>
      <c r="AC267" s="1264"/>
      <c r="AD267" s="1264"/>
      <c r="AE267" s="1264"/>
      <c r="AF267" s="1264"/>
      <c r="AG267" s="1264"/>
      <c r="AH267" s="1265"/>
      <c r="AI267" s="10"/>
      <c r="AJ267" s="10"/>
      <c r="AK267" s="10"/>
      <c r="AL267" s="10"/>
    </row>
    <row r="268" spans="1:65" ht="11.25" customHeight="1">
      <c r="B268" s="388"/>
      <c r="C268" s="388"/>
      <c r="D268" s="388"/>
      <c r="E268" s="388"/>
      <c r="F268" s="388"/>
      <c r="G268" s="388"/>
      <c r="H268" s="388"/>
      <c r="I268" s="388"/>
      <c r="J268" s="388"/>
      <c r="K268" s="388"/>
      <c r="L268" s="10"/>
      <c r="M268" s="432"/>
      <c r="N268" s="432"/>
      <c r="O268" s="432"/>
      <c r="P268" s="432"/>
      <c r="Q268" s="432"/>
      <c r="R268" s="432"/>
      <c r="S268" s="432"/>
      <c r="T268" s="432"/>
      <c r="U268" s="432"/>
      <c r="V268" s="432"/>
      <c r="W268" s="432"/>
      <c r="X268" s="432"/>
      <c r="Y268" s="432"/>
      <c r="Z268" s="432"/>
      <c r="AA268" s="432"/>
      <c r="AB268" s="432"/>
      <c r="AC268" s="432"/>
      <c r="AD268" s="432"/>
      <c r="AE268" s="432"/>
      <c r="AF268" s="432"/>
      <c r="AG268" s="432"/>
      <c r="AH268" s="432"/>
      <c r="AI268" s="10"/>
      <c r="AJ268" s="10"/>
      <c r="AK268" s="10"/>
      <c r="AL268" s="10"/>
      <c r="AS268" s="393"/>
      <c r="AT268" s="393"/>
      <c r="AU268" s="393"/>
      <c r="AV268" s="393"/>
      <c r="AW268" s="393"/>
      <c r="AX268" s="393"/>
      <c r="AY268" s="393"/>
    </row>
    <row r="269" spans="1:65" ht="7.5" customHeight="1">
      <c r="A269" s="395"/>
      <c r="B269" s="424"/>
      <c r="C269" s="424"/>
      <c r="D269" s="424"/>
      <c r="E269" s="424"/>
      <c r="F269" s="424"/>
      <c r="G269" s="424"/>
      <c r="H269" s="424"/>
      <c r="I269" s="424"/>
      <c r="J269" s="424"/>
      <c r="K269" s="424"/>
      <c r="L269" s="410"/>
      <c r="M269" s="411"/>
      <c r="N269" s="411"/>
      <c r="O269" s="411"/>
      <c r="P269" s="411"/>
      <c r="Q269" s="411"/>
      <c r="R269" s="411"/>
      <c r="S269" s="411"/>
      <c r="T269" s="411"/>
      <c r="U269" s="410"/>
      <c r="V269" s="410"/>
      <c r="W269" s="410"/>
      <c r="X269" s="410"/>
      <c r="Y269" s="410"/>
      <c r="Z269" s="410"/>
      <c r="AA269" s="410"/>
      <c r="AB269" s="410"/>
      <c r="AC269" s="410"/>
      <c r="AD269" s="410"/>
      <c r="AE269" s="410"/>
      <c r="AF269" s="410"/>
      <c r="AG269" s="410"/>
      <c r="AH269" s="410"/>
      <c r="AI269" s="410"/>
      <c r="AJ269" s="410"/>
      <c r="AK269" s="410"/>
      <c r="AL269" s="410"/>
      <c r="AM269" s="396"/>
      <c r="AN269" s="396"/>
      <c r="AO269" s="396"/>
      <c r="AP269" s="396"/>
      <c r="AQ269" s="396"/>
      <c r="AR269" s="396"/>
    </row>
    <row r="270" spans="1:65" ht="18" customHeight="1">
      <c r="A270" s="398" t="s">
        <v>165</v>
      </c>
      <c r="B270" s="399" t="s">
        <v>2796</v>
      </c>
      <c r="C270" s="399"/>
      <c r="D270" s="399"/>
      <c r="E270" s="399"/>
      <c r="F270" s="399"/>
      <c r="G270" s="399"/>
      <c r="H270" s="399"/>
      <c r="I270" s="399"/>
      <c r="J270" s="399"/>
      <c r="K270" s="399"/>
      <c r="L270" s="10"/>
      <c r="M270" s="10"/>
      <c r="N270" s="1251"/>
      <c r="O270" s="1251"/>
      <c r="P270" s="1251"/>
      <c r="Q270" s="1251"/>
      <c r="R270" s="736"/>
      <c r="S270" s="10"/>
      <c r="T270" s="1247" t="str">
        <f>IF(項目一覧!$D$113=1,"",INDEX(主要用途!$D$2:$D72,項目一覧!$D$113))</f>
        <v/>
      </c>
      <c r="U270" s="1248"/>
      <c r="V270" s="1248"/>
      <c r="W270" s="1248"/>
      <c r="X270" s="1248"/>
      <c r="Y270" s="1248"/>
      <c r="Z270" s="1248"/>
      <c r="AA270" s="1248"/>
      <c r="AB270" s="1248"/>
      <c r="AC270" s="1248"/>
      <c r="AD270" s="1248"/>
      <c r="AE270" s="1248"/>
      <c r="AF270" s="1248"/>
      <c r="AG270" s="1248"/>
      <c r="AH270" s="1248"/>
      <c r="AI270" s="1248"/>
      <c r="AJ270" s="1248"/>
      <c r="AK270" s="1248"/>
      <c r="AL270" s="1249"/>
    </row>
    <row r="271" spans="1:65" ht="18" customHeight="1">
      <c r="B271" s="388"/>
      <c r="C271" s="388"/>
      <c r="D271" s="388"/>
      <c r="E271" s="388"/>
      <c r="F271" s="388"/>
      <c r="G271" s="388"/>
      <c r="H271" s="388"/>
      <c r="I271" s="388"/>
      <c r="J271" s="388"/>
      <c r="K271" s="388"/>
      <c r="L271" s="10"/>
      <c r="M271" s="10"/>
      <c r="N271" s="1251"/>
      <c r="O271" s="1251"/>
      <c r="P271" s="1251"/>
      <c r="Q271" s="1251"/>
      <c r="R271" s="736"/>
      <c r="S271" s="10"/>
      <c r="T271" s="1252" t="str">
        <f>IF(項目一覧!$D$337=1,"",INDEX(主要用途!$D$2:$D72,項目一覧!$D$337))</f>
        <v/>
      </c>
      <c r="U271" s="1253"/>
      <c r="V271" s="1253"/>
      <c r="W271" s="1253"/>
      <c r="X271" s="1253"/>
      <c r="Y271" s="1253"/>
      <c r="Z271" s="1253"/>
      <c r="AA271" s="1253"/>
      <c r="AB271" s="1253"/>
      <c r="AC271" s="1253"/>
      <c r="AD271" s="1253"/>
      <c r="AE271" s="1253"/>
      <c r="AF271" s="1253"/>
      <c r="AG271" s="1253"/>
      <c r="AH271" s="1253"/>
      <c r="AI271" s="1253"/>
      <c r="AJ271" s="1253"/>
      <c r="AK271" s="1253"/>
      <c r="AL271" s="1254"/>
    </row>
    <row r="272" spans="1:65" ht="18" customHeight="1">
      <c r="B272" s="388"/>
      <c r="C272" s="388"/>
      <c r="D272" s="388"/>
      <c r="E272" s="388"/>
      <c r="F272" s="388"/>
      <c r="G272" s="388"/>
      <c r="H272" s="388"/>
      <c r="I272" s="388"/>
      <c r="J272" s="388"/>
      <c r="K272" s="388"/>
      <c r="L272" s="10"/>
      <c r="M272" s="10"/>
      <c r="N272" s="1251"/>
      <c r="O272" s="1251"/>
      <c r="P272" s="1251"/>
      <c r="Q272" s="1251"/>
      <c r="R272" s="736"/>
      <c r="S272" s="10"/>
      <c r="T272" s="1252" t="str">
        <f>IF(項目一覧!$D$339=1,"",INDEX(主要用途!$D$2:$D72,項目一覧!$D$339))</f>
        <v/>
      </c>
      <c r="U272" s="1253"/>
      <c r="V272" s="1253"/>
      <c r="W272" s="1253"/>
      <c r="X272" s="1253"/>
      <c r="Y272" s="1253"/>
      <c r="Z272" s="1253"/>
      <c r="AA272" s="1253"/>
      <c r="AB272" s="1253"/>
      <c r="AC272" s="1253"/>
      <c r="AD272" s="1253"/>
      <c r="AE272" s="1253"/>
      <c r="AF272" s="1253"/>
      <c r="AG272" s="1253"/>
      <c r="AH272" s="1253"/>
      <c r="AI272" s="1253"/>
      <c r="AJ272" s="1253"/>
      <c r="AK272" s="1253"/>
      <c r="AL272" s="1254"/>
    </row>
    <row r="273" spans="1:51" ht="11.25" customHeight="1">
      <c r="B273" s="388"/>
      <c r="C273" s="388"/>
      <c r="D273" s="388"/>
      <c r="E273" s="388"/>
      <c r="F273" s="388"/>
      <c r="G273" s="388"/>
      <c r="H273" s="388"/>
      <c r="I273" s="388"/>
      <c r="J273" s="388"/>
      <c r="K273" s="388"/>
      <c r="L273" s="10"/>
      <c r="M273" s="10"/>
      <c r="N273" s="406"/>
      <c r="O273" s="406"/>
      <c r="P273" s="406"/>
      <c r="Q273" s="406"/>
      <c r="R273" s="428"/>
      <c r="S273" s="10"/>
      <c r="T273" s="433"/>
      <c r="U273" s="433"/>
      <c r="V273" s="433"/>
      <c r="W273" s="433"/>
      <c r="X273" s="433"/>
      <c r="Y273" s="433"/>
      <c r="Z273" s="433"/>
      <c r="AA273" s="433"/>
      <c r="AB273" s="433"/>
      <c r="AC273" s="433"/>
      <c r="AD273" s="433"/>
      <c r="AE273" s="433"/>
      <c r="AF273" s="433"/>
      <c r="AG273" s="433"/>
      <c r="AH273" s="433"/>
      <c r="AI273" s="433"/>
      <c r="AJ273" s="433"/>
      <c r="AK273" s="433"/>
      <c r="AL273" s="433"/>
      <c r="AS273" s="393"/>
      <c r="AT273" s="393"/>
      <c r="AU273" s="393"/>
      <c r="AV273" s="393"/>
      <c r="AW273" s="393"/>
      <c r="AX273" s="393"/>
      <c r="AY273" s="393"/>
    </row>
    <row r="274" spans="1:51" ht="18" customHeight="1">
      <c r="A274" s="408" t="s">
        <v>165</v>
      </c>
      <c r="B274" s="409" t="s">
        <v>2799</v>
      </c>
      <c r="C274" s="409"/>
      <c r="D274" s="409"/>
      <c r="E274" s="409"/>
      <c r="F274" s="409"/>
      <c r="G274" s="409"/>
      <c r="H274" s="409"/>
      <c r="I274" s="409"/>
      <c r="J274" s="409"/>
      <c r="K274" s="409"/>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0"/>
      <c r="AJ274" s="410"/>
      <c r="AK274" s="410"/>
      <c r="AL274" s="410"/>
      <c r="AM274" s="396"/>
      <c r="AN274" s="396"/>
      <c r="AO274" s="396"/>
      <c r="AP274" s="396"/>
      <c r="AQ274" s="396"/>
      <c r="AR274" s="396"/>
    </row>
    <row r="275" spans="1:51" ht="18" customHeight="1">
      <c r="B275" s="388"/>
      <c r="C275" s="388"/>
      <c r="D275" s="388"/>
      <c r="E275" s="388"/>
      <c r="F275" s="388"/>
      <c r="G275" s="388"/>
      <c r="H275" s="388"/>
      <c r="I275" s="388"/>
      <c r="J275" s="388"/>
      <c r="K275" s="388"/>
      <c r="L275" s="434"/>
      <c r="M275" s="427" t="s">
        <v>130</v>
      </c>
      <c r="N275" s="427"/>
      <c r="O275" s="434"/>
      <c r="P275" s="427" t="s">
        <v>129</v>
      </c>
      <c r="Q275" s="427"/>
      <c r="R275" s="434"/>
      <c r="S275" s="427" t="s">
        <v>128</v>
      </c>
      <c r="T275" s="427"/>
      <c r="U275" s="434"/>
      <c r="V275" s="427" t="s">
        <v>127</v>
      </c>
      <c r="W275" s="427"/>
      <c r="X275" s="434"/>
      <c r="Y275" s="427" t="s">
        <v>126</v>
      </c>
      <c r="Z275" s="427"/>
      <c r="AA275" s="427"/>
      <c r="AB275" s="434"/>
      <c r="AC275" s="435" t="s">
        <v>125</v>
      </c>
      <c r="AD275" s="427"/>
      <c r="AE275" s="427"/>
      <c r="AF275" s="427"/>
      <c r="AG275" s="434"/>
      <c r="AH275" s="435" t="s">
        <v>124</v>
      </c>
      <c r="AI275" s="427"/>
      <c r="AJ275" s="427"/>
      <c r="AK275" s="427"/>
      <c r="AL275" s="427"/>
      <c r="AM275" s="427"/>
      <c r="AN275" s="427" t="s">
        <v>2048</v>
      </c>
      <c r="AO275" s="427"/>
      <c r="AP275" s="1184" t="str">
        <f>IF(COUNTIF(項目一覧!$D$116:$J$116,TRUE)=1,"","工事種別をいずれか１つ選択してください")</f>
        <v>工事種別をいずれか１つ選択してください</v>
      </c>
    </row>
    <row r="276" spans="1:51" ht="11.25" customHeight="1">
      <c r="B276" s="388"/>
      <c r="C276" s="388"/>
      <c r="D276" s="388"/>
      <c r="E276" s="388"/>
      <c r="F276" s="388"/>
      <c r="G276" s="388"/>
      <c r="H276" s="388"/>
      <c r="I276" s="388"/>
      <c r="J276" s="388"/>
      <c r="K276" s="388"/>
      <c r="L276" s="10"/>
      <c r="M276" s="10"/>
      <c r="N276" s="406"/>
      <c r="O276" s="406"/>
      <c r="P276" s="406"/>
      <c r="Q276" s="406"/>
      <c r="R276" s="428"/>
      <c r="S276" s="10"/>
      <c r="T276" s="433"/>
      <c r="U276" s="433"/>
      <c r="V276" s="433"/>
      <c r="W276" s="433"/>
      <c r="X276" s="433"/>
      <c r="Y276" s="433"/>
      <c r="Z276" s="433"/>
      <c r="AA276" s="433"/>
      <c r="AB276" s="433"/>
      <c r="AC276" s="433"/>
      <c r="AD276" s="433"/>
      <c r="AE276" s="433"/>
      <c r="AF276" s="433"/>
      <c r="AG276" s="433"/>
      <c r="AH276" s="433"/>
      <c r="AI276" s="433"/>
      <c r="AJ276" s="433"/>
      <c r="AK276" s="433"/>
      <c r="AL276" s="433"/>
      <c r="AR276" s="393"/>
      <c r="AS276" s="393"/>
      <c r="AT276" s="393"/>
      <c r="AU276" s="393"/>
      <c r="AV276" s="393"/>
      <c r="AW276" s="393"/>
      <c r="AX276" s="393"/>
      <c r="AY276" s="393"/>
    </row>
    <row r="277" spans="1:51" ht="18" customHeight="1">
      <c r="A277" s="408" t="s">
        <v>165</v>
      </c>
      <c r="B277" s="409" t="s">
        <v>2801</v>
      </c>
      <c r="C277" s="409"/>
      <c r="D277" s="409"/>
      <c r="E277" s="409"/>
      <c r="F277" s="409"/>
      <c r="G277" s="409"/>
      <c r="H277" s="409"/>
      <c r="I277" s="409"/>
      <c r="J277" s="409"/>
      <c r="K277" s="396"/>
      <c r="L277" s="396"/>
      <c r="M277" s="436" t="s">
        <v>164</v>
      </c>
      <c r="N277" s="1250" t="s">
        <v>109</v>
      </c>
      <c r="O277" s="1250"/>
      <c r="P277" s="1250"/>
      <c r="Q277" s="1250"/>
      <c r="R277" s="1250"/>
      <c r="S277" s="436" t="s">
        <v>162</v>
      </c>
      <c r="T277" s="1250" t="s">
        <v>163</v>
      </c>
      <c r="U277" s="1250"/>
      <c r="V277" s="1250"/>
      <c r="W277" s="1250"/>
      <c r="X277" s="1250"/>
      <c r="Y277" s="436" t="s">
        <v>162</v>
      </c>
      <c r="Z277" s="1250" t="s">
        <v>161</v>
      </c>
      <c r="AA277" s="1250"/>
      <c r="AB277" s="1250"/>
      <c r="AC277" s="1250"/>
      <c r="AD277" s="1250"/>
      <c r="AE277" s="436" t="s">
        <v>160</v>
      </c>
      <c r="AF277" s="410"/>
      <c r="AG277" s="410"/>
      <c r="AH277" s="396"/>
      <c r="AI277" s="396"/>
      <c r="AJ277" s="396"/>
      <c r="AK277" s="396"/>
      <c r="AL277" s="396"/>
      <c r="AM277" s="396"/>
      <c r="AN277" s="437"/>
      <c r="AO277" s="437"/>
      <c r="AP277" s="437"/>
      <c r="AQ277" s="437"/>
    </row>
    <row r="278" spans="1:51" ht="18" customHeight="1">
      <c r="B278" s="388" t="s">
        <v>3615</v>
      </c>
      <c r="C278" s="388" t="s">
        <v>3619</v>
      </c>
      <c r="D278" s="388"/>
      <c r="E278" s="388"/>
      <c r="F278" s="388"/>
      <c r="G278" s="388"/>
      <c r="H278" s="388"/>
      <c r="I278" s="388"/>
      <c r="J278" s="388"/>
      <c r="K278" s="384"/>
      <c r="M278" s="428" t="s">
        <v>159</v>
      </c>
      <c r="N278" s="1242"/>
      <c r="O278" s="1243"/>
      <c r="P278" s="1243"/>
      <c r="Q278" s="1243"/>
      <c r="R278" s="1244"/>
      <c r="S278" s="428" t="s">
        <v>158</v>
      </c>
      <c r="T278" s="1242"/>
      <c r="U278" s="1243"/>
      <c r="V278" s="1243"/>
      <c r="W278" s="1243"/>
      <c r="X278" s="1244"/>
      <c r="Y278" s="428" t="s">
        <v>158</v>
      </c>
      <c r="Z278" s="1245">
        <f>N278+T278</f>
        <v>0</v>
      </c>
      <c r="AA278" s="1245"/>
      <c r="AB278" s="1245"/>
      <c r="AC278" s="1245"/>
      <c r="AD278" s="1245"/>
      <c r="AE278" s="428" t="s">
        <v>157</v>
      </c>
      <c r="AF278" s="428" t="s">
        <v>156</v>
      </c>
      <c r="AG278" s="10"/>
    </row>
    <row r="279" spans="1:51" ht="18" customHeight="1">
      <c r="B279" s="388" t="s">
        <v>3614</v>
      </c>
      <c r="C279" s="388" t="s">
        <v>3616</v>
      </c>
      <c r="D279" s="388"/>
      <c r="E279" s="388"/>
      <c r="F279" s="388"/>
      <c r="G279" s="388"/>
      <c r="H279" s="388"/>
      <c r="I279" s="388"/>
      <c r="J279" s="388"/>
      <c r="K279" s="384"/>
      <c r="M279" s="428" t="s">
        <v>141</v>
      </c>
      <c r="N279" s="1242"/>
      <c r="O279" s="1243"/>
      <c r="P279" s="1243"/>
      <c r="Q279" s="1243"/>
      <c r="R279" s="1244"/>
      <c r="S279" s="428" t="s">
        <v>151</v>
      </c>
      <c r="T279" s="1242"/>
      <c r="U279" s="1243"/>
      <c r="V279" s="1243"/>
      <c r="W279" s="1243"/>
      <c r="X279" s="1244"/>
      <c r="Y279" s="428" t="s">
        <v>151</v>
      </c>
      <c r="Z279" s="1245">
        <f>N279+T279</f>
        <v>0</v>
      </c>
      <c r="AA279" s="1245"/>
      <c r="AB279" s="1245"/>
      <c r="AC279" s="1245"/>
      <c r="AD279" s="1245"/>
      <c r="AE279" s="428" t="s">
        <v>140</v>
      </c>
      <c r="AF279" s="428" t="s">
        <v>149</v>
      </c>
      <c r="AG279" s="10"/>
    </row>
    <row r="280" spans="1:51" ht="18" customHeight="1">
      <c r="B280" s="388" t="s">
        <v>3566</v>
      </c>
      <c r="C280" s="388" t="s">
        <v>3613</v>
      </c>
      <c r="D280" s="388"/>
      <c r="E280" s="388"/>
      <c r="F280" s="388"/>
      <c r="G280" s="388"/>
      <c r="H280" s="388"/>
      <c r="I280" s="388"/>
      <c r="J280" s="388"/>
      <c r="K280" s="384"/>
      <c r="M280" s="10"/>
      <c r="N280" s="1266" t="str">
        <f>TEXT(IF($Z$279=0,0,IF($N$263=0,0,ROUNDUP((($Z$279/$N$263)*100),2))),"#0.00")</f>
        <v>0.00</v>
      </c>
      <c r="O280" s="1266"/>
      <c r="P280" s="1266"/>
      <c r="Q280" s="1266"/>
      <c r="R280" s="428" t="s">
        <v>155</v>
      </c>
      <c r="S280" s="1130" t="s">
        <v>3303</v>
      </c>
      <c r="T280" s="1130" t="s">
        <v>3305</v>
      </c>
      <c r="U280" s="1130"/>
      <c r="V280" s="1130"/>
      <c r="W280" s="1130"/>
      <c r="X280" s="1130"/>
      <c r="Y280" s="1130"/>
      <c r="Z280" s="1130"/>
      <c r="AA280" s="1130"/>
      <c r="AB280" s="1130"/>
      <c r="AC280" s="1131" t="s">
        <v>73</v>
      </c>
      <c r="AD280" s="1130"/>
      <c r="AE280" s="1130" t="s">
        <v>3306</v>
      </c>
      <c r="AF280" s="1130"/>
      <c r="AG280" s="1130"/>
      <c r="AH280" s="1256"/>
      <c r="AI280" s="1257"/>
      <c r="AJ280" s="1257"/>
      <c r="AK280" s="1257"/>
      <c r="AL280" s="1258"/>
      <c r="AM280" s="1132" t="s">
        <v>3307</v>
      </c>
    </row>
    <row r="281" spans="1:51" ht="11.25" customHeight="1">
      <c r="B281" s="388"/>
      <c r="C281" s="388"/>
      <c r="D281" s="388"/>
      <c r="E281" s="388"/>
      <c r="F281" s="388"/>
      <c r="G281" s="388"/>
      <c r="H281" s="388"/>
      <c r="I281" s="388"/>
      <c r="J281" s="388"/>
      <c r="K281" s="10"/>
      <c r="L281" s="10"/>
      <c r="M281" s="406"/>
      <c r="N281" s="406"/>
      <c r="O281" s="406"/>
      <c r="P281" s="406"/>
      <c r="Q281" s="428"/>
      <c r="R281" s="10"/>
      <c r="S281" s="433"/>
      <c r="T281" s="433"/>
      <c r="U281" s="433"/>
      <c r="V281" s="433"/>
      <c r="W281" s="433"/>
      <c r="X281" s="433"/>
      <c r="Y281" s="433"/>
      <c r="Z281" s="433"/>
      <c r="AA281" s="433"/>
      <c r="AB281" s="433"/>
      <c r="AC281" s="433"/>
      <c r="AD281" s="433"/>
      <c r="AE281" s="433"/>
      <c r="AF281" s="433"/>
      <c r="AG281" s="433"/>
      <c r="AH281" s="433"/>
      <c r="AI281" s="433"/>
      <c r="AJ281" s="433"/>
      <c r="AK281" s="433"/>
      <c r="AN281" s="438"/>
      <c r="AO281" s="438"/>
      <c r="AP281" s="439"/>
      <c r="AQ281" s="439"/>
      <c r="AR281" s="393"/>
      <c r="AS281" s="393"/>
      <c r="AT281" s="393"/>
      <c r="AU281" s="393"/>
      <c r="AV281" s="393"/>
      <c r="AW281" s="393"/>
      <c r="AX281" s="393"/>
      <c r="AY281" s="393"/>
    </row>
    <row r="282" spans="1:51" ht="18" customHeight="1">
      <c r="A282" s="408" t="s">
        <v>147</v>
      </c>
      <c r="B282" s="409" t="s">
        <v>2772</v>
      </c>
      <c r="C282" s="409"/>
      <c r="D282" s="409"/>
      <c r="E282" s="409"/>
      <c r="F282" s="409"/>
      <c r="G282" s="409"/>
      <c r="H282" s="409"/>
      <c r="I282" s="409"/>
      <c r="J282" s="409"/>
      <c r="K282" s="410"/>
      <c r="L282" s="410"/>
      <c r="M282" s="436" t="s">
        <v>152</v>
      </c>
      <c r="N282" s="1250" t="s">
        <v>109</v>
      </c>
      <c r="O282" s="1250"/>
      <c r="P282" s="1250"/>
      <c r="Q282" s="1250"/>
      <c r="R282" s="1250"/>
      <c r="S282" s="436" t="s">
        <v>151</v>
      </c>
      <c r="T282" s="1250" t="s">
        <v>154</v>
      </c>
      <c r="U282" s="1250"/>
      <c r="V282" s="1250"/>
      <c r="W282" s="1250"/>
      <c r="X282" s="1250"/>
      <c r="Y282" s="436" t="s">
        <v>151</v>
      </c>
      <c r="Z282" s="1250" t="s">
        <v>153</v>
      </c>
      <c r="AA282" s="1250"/>
      <c r="AB282" s="1250"/>
      <c r="AC282" s="1250"/>
      <c r="AD282" s="1250"/>
      <c r="AE282" s="436" t="s">
        <v>150</v>
      </c>
      <c r="AF282" s="410"/>
      <c r="AG282" s="410"/>
      <c r="AH282" s="396"/>
      <c r="AI282" s="396"/>
      <c r="AJ282" s="396"/>
      <c r="AK282" s="396"/>
      <c r="AL282" s="396"/>
      <c r="AM282" s="396"/>
    </row>
    <row r="283" spans="1:51" ht="18" customHeight="1">
      <c r="B283" s="388" t="s">
        <v>3562</v>
      </c>
      <c r="C283" s="388" t="s">
        <v>3563</v>
      </c>
      <c r="D283" s="388"/>
      <c r="E283" s="388"/>
      <c r="F283" s="388"/>
      <c r="G283" s="388"/>
      <c r="H283" s="388"/>
      <c r="I283" s="388"/>
      <c r="J283" s="388"/>
      <c r="K283" s="10"/>
      <c r="L283" s="10"/>
      <c r="M283" s="428" t="s">
        <v>152</v>
      </c>
      <c r="N283" s="1242"/>
      <c r="O283" s="1243"/>
      <c r="P283" s="1243"/>
      <c r="Q283" s="1243"/>
      <c r="R283" s="1244"/>
      <c r="S283" s="428" t="s">
        <v>151</v>
      </c>
      <c r="T283" s="1242"/>
      <c r="U283" s="1243"/>
      <c r="V283" s="1243"/>
      <c r="W283" s="1243"/>
      <c r="X283" s="1244"/>
      <c r="Y283" s="428" t="s">
        <v>151</v>
      </c>
      <c r="Z283" s="1245">
        <f>N283+T283</f>
        <v>0</v>
      </c>
      <c r="AA283" s="1245"/>
      <c r="AB283" s="1245"/>
      <c r="AC283" s="1245"/>
      <c r="AD283" s="1245"/>
      <c r="AE283" s="428" t="s">
        <v>150</v>
      </c>
      <c r="AF283" s="428" t="s">
        <v>149</v>
      </c>
      <c r="AG283" s="10"/>
    </row>
    <row r="284" spans="1:51" ht="18" customHeight="1">
      <c r="B284" s="388" t="s">
        <v>3564</v>
      </c>
      <c r="C284" s="388" t="s">
        <v>3565</v>
      </c>
      <c r="D284" s="388"/>
      <c r="E284" s="388"/>
      <c r="F284" s="388"/>
      <c r="G284" s="388"/>
      <c r="H284" s="388"/>
      <c r="I284" s="388"/>
      <c r="J284" s="388"/>
      <c r="K284" s="10"/>
      <c r="L284" s="10"/>
      <c r="M284" s="428"/>
      <c r="N284" s="732"/>
      <c r="O284" s="732"/>
      <c r="P284" s="732"/>
      <c r="Q284" s="732"/>
      <c r="R284" s="732"/>
      <c r="S284" s="428"/>
      <c r="T284" s="732"/>
      <c r="U284" s="732"/>
      <c r="V284" s="732"/>
      <c r="W284" s="732"/>
      <c r="X284" s="732"/>
      <c r="Y284" s="428"/>
      <c r="Z284" s="730"/>
      <c r="AA284" s="730"/>
      <c r="AB284" s="730"/>
      <c r="AC284" s="730"/>
      <c r="AD284" s="730"/>
      <c r="AE284" s="428"/>
      <c r="AF284" s="428"/>
      <c r="AG284" s="10"/>
    </row>
    <row r="285" spans="1:51" ht="18" customHeight="1">
      <c r="B285" s="384"/>
      <c r="C285" s="384"/>
      <c r="D285" s="384"/>
      <c r="E285" s="384"/>
      <c r="F285" s="384"/>
      <c r="G285" s="384"/>
      <c r="H285" s="384"/>
      <c r="I285" s="384"/>
      <c r="J285" s="384"/>
      <c r="K285" s="10"/>
      <c r="L285" s="10"/>
      <c r="M285" s="428" t="s">
        <v>152</v>
      </c>
      <c r="N285" s="1242"/>
      <c r="O285" s="1243"/>
      <c r="P285" s="1243"/>
      <c r="Q285" s="1243"/>
      <c r="R285" s="1244"/>
      <c r="S285" s="428" t="s">
        <v>151</v>
      </c>
      <c r="T285" s="1242"/>
      <c r="U285" s="1243"/>
      <c r="V285" s="1243"/>
      <c r="W285" s="1243"/>
      <c r="X285" s="1244"/>
      <c r="Y285" s="428" t="s">
        <v>151</v>
      </c>
      <c r="Z285" s="1245">
        <f>N285+T285</f>
        <v>0</v>
      </c>
      <c r="AA285" s="1245"/>
      <c r="AB285" s="1245"/>
      <c r="AC285" s="1245"/>
      <c r="AD285" s="1245"/>
      <c r="AE285" s="428" t="s">
        <v>150</v>
      </c>
      <c r="AF285" s="428" t="s">
        <v>149</v>
      </c>
      <c r="AG285" s="10"/>
    </row>
    <row r="286" spans="1:51" ht="18" customHeight="1">
      <c r="B286" s="388" t="s">
        <v>3566</v>
      </c>
      <c r="C286" s="388" t="s">
        <v>3567</v>
      </c>
      <c r="D286" s="388"/>
      <c r="E286" s="388"/>
      <c r="F286" s="388"/>
      <c r="G286" s="388"/>
      <c r="H286" s="388"/>
      <c r="I286" s="388"/>
      <c r="J286" s="388"/>
      <c r="K286" s="10"/>
      <c r="L286" s="10"/>
      <c r="M286" s="428" t="s">
        <v>152</v>
      </c>
      <c r="N286" s="1242"/>
      <c r="O286" s="1243"/>
      <c r="P286" s="1243"/>
      <c r="Q286" s="1243"/>
      <c r="R286" s="1244"/>
      <c r="S286" s="428" t="s">
        <v>151</v>
      </c>
      <c r="T286" s="1242"/>
      <c r="U286" s="1243"/>
      <c r="V286" s="1243"/>
      <c r="W286" s="1243"/>
      <c r="X286" s="1244"/>
      <c r="Y286" s="428" t="s">
        <v>151</v>
      </c>
      <c r="Z286" s="1245">
        <f>N286+T286</f>
        <v>0</v>
      </c>
      <c r="AA286" s="1245"/>
      <c r="AB286" s="1245"/>
      <c r="AC286" s="1245"/>
      <c r="AD286" s="1245"/>
      <c r="AE286" s="428" t="s">
        <v>150</v>
      </c>
      <c r="AF286" s="428" t="s">
        <v>149</v>
      </c>
      <c r="AG286" s="10"/>
    </row>
    <row r="287" spans="1:51" ht="18" customHeight="1">
      <c r="B287" s="388" t="s">
        <v>3568</v>
      </c>
      <c r="C287" s="388" t="s">
        <v>3569</v>
      </c>
      <c r="D287" s="388"/>
      <c r="E287" s="388"/>
      <c r="F287" s="388"/>
      <c r="G287" s="388"/>
      <c r="H287" s="388"/>
      <c r="I287" s="388"/>
      <c r="J287" s="388"/>
      <c r="K287" s="10"/>
      <c r="L287" s="10"/>
      <c r="M287" s="428"/>
      <c r="N287" s="733"/>
      <c r="O287" s="733"/>
      <c r="P287" s="733"/>
      <c r="Q287" s="733"/>
      <c r="R287" s="733"/>
      <c r="S287" s="428"/>
      <c r="T287" s="733"/>
      <c r="U287" s="733"/>
      <c r="V287" s="733"/>
      <c r="W287" s="733"/>
      <c r="X287" s="733"/>
      <c r="Y287" s="428"/>
      <c r="Z287" s="731"/>
      <c r="AA287" s="731"/>
      <c r="AB287" s="731"/>
      <c r="AC287" s="731"/>
      <c r="AD287" s="731"/>
      <c r="AE287" s="428"/>
      <c r="AF287" s="428"/>
      <c r="AG287" s="10"/>
    </row>
    <row r="288" spans="1:51" ht="18" customHeight="1">
      <c r="K288" s="10"/>
      <c r="L288" s="10"/>
      <c r="M288" s="428" t="s">
        <v>152</v>
      </c>
      <c r="N288" s="1242"/>
      <c r="O288" s="1243"/>
      <c r="P288" s="1243"/>
      <c r="Q288" s="1243"/>
      <c r="R288" s="1244"/>
      <c r="S288" s="428" t="s">
        <v>151</v>
      </c>
      <c r="T288" s="1242"/>
      <c r="U288" s="1243"/>
      <c r="V288" s="1243"/>
      <c r="W288" s="1243"/>
      <c r="X288" s="1244"/>
      <c r="Y288" s="428" t="s">
        <v>151</v>
      </c>
      <c r="Z288" s="1245">
        <f t="shared" ref="Z288:Z297" si="0">N288+T288</f>
        <v>0</v>
      </c>
      <c r="AA288" s="1245"/>
      <c r="AB288" s="1245"/>
      <c r="AC288" s="1245"/>
      <c r="AD288" s="1245"/>
      <c r="AE288" s="428" t="s">
        <v>150</v>
      </c>
      <c r="AF288" s="428" t="s">
        <v>149</v>
      </c>
      <c r="AG288" s="10"/>
    </row>
    <row r="289" spans="1:50" ht="18" customHeight="1">
      <c r="B289" s="388" t="s">
        <v>3570</v>
      </c>
      <c r="C289" s="388" t="s">
        <v>3590</v>
      </c>
      <c r="K289" s="10"/>
      <c r="L289" s="10"/>
      <c r="M289" s="428" t="s">
        <v>141</v>
      </c>
      <c r="N289" s="1259"/>
      <c r="O289" s="1260"/>
      <c r="P289" s="1260"/>
      <c r="Q289" s="1260"/>
      <c r="R289" s="1261"/>
      <c r="S289" s="428" t="s">
        <v>151</v>
      </c>
      <c r="T289" s="1259"/>
      <c r="U289" s="1260"/>
      <c r="V289" s="1260"/>
      <c r="W289" s="1260"/>
      <c r="X289" s="1261"/>
      <c r="Y289" s="428" t="s">
        <v>151</v>
      </c>
      <c r="Z289" s="1245">
        <f t="shared" si="0"/>
        <v>0</v>
      </c>
      <c r="AA289" s="1245"/>
      <c r="AB289" s="1245"/>
      <c r="AC289" s="1245"/>
      <c r="AD289" s="1245"/>
      <c r="AE289" s="428" t="s">
        <v>140</v>
      </c>
      <c r="AF289" s="428" t="s">
        <v>149</v>
      </c>
      <c r="AG289" s="10"/>
    </row>
    <row r="290" spans="1:50" ht="18" customHeight="1">
      <c r="B290" s="388" t="s">
        <v>3572</v>
      </c>
      <c r="C290" s="388" t="s">
        <v>3571</v>
      </c>
      <c r="D290" s="388"/>
      <c r="E290" s="388"/>
      <c r="F290" s="388"/>
      <c r="G290" s="388"/>
      <c r="H290" s="388"/>
      <c r="I290" s="388"/>
      <c r="J290" s="388"/>
      <c r="K290" s="10"/>
      <c r="L290" s="10"/>
      <c r="M290" s="428" t="s">
        <v>152</v>
      </c>
      <c r="N290" s="1242"/>
      <c r="O290" s="1243"/>
      <c r="P290" s="1243"/>
      <c r="Q290" s="1243"/>
      <c r="R290" s="1244"/>
      <c r="S290" s="428" t="s">
        <v>151</v>
      </c>
      <c r="T290" s="1242"/>
      <c r="U290" s="1243"/>
      <c r="V290" s="1243"/>
      <c r="W290" s="1243"/>
      <c r="X290" s="1244"/>
      <c r="Y290" s="428" t="s">
        <v>151</v>
      </c>
      <c r="Z290" s="1245">
        <f t="shared" si="0"/>
        <v>0</v>
      </c>
      <c r="AA290" s="1245"/>
      <c r="AB290" s="1245"/>
      <c r="AC290" s="1245"/>
      <c r="AD290" s="1245"/>
      <c r="AE290" s="428" t="s">
        <v>150</v>
      </c>
      <c r="AF290" s="428" t="s">
        <v>149</v>
      </c>
      <c r="AG290" s="10"/>
    </row>
    <row r="291" spans="1:50" ht="18" customHeight="1">
      <c r="B291" s="388" t="s">
        <v>3574</v>
      </c>
      <c r="C291" s="388" t="s">
        <v>3573</v>
      </c>
      <c r="D291" s="388"/>
      <c r="E291" s="388"/>
      <c r="F291" s="388"/>
      <c r="G291" s="388"/>
      <c r="H291" s="388"/>
      <c r="I291" s="388"/>
      <c r="J291" s="388"/>
      <c r="K291" s="10"/>
      <c r="L291" s="10"/>
      <c r="M291" s="428" t="s">
        <v>152</v>
      </c>
      <c r="N291" s="1242"/>
      <c r="O291" s="1243"/>
      <c r="P291" s="1243"/>
      <c r="Q291" s="1243"/>
      <c r="R291" s="1244"/>
      <c r="S291" s="428" t="s">
        <v>151</v>
      </c>
      <c r="T291" s="1242"/>
      <c r="U291" s="1243"/>
      <c r="V291" s="1243"/>
      <c r="W291" s="1243"/>
      <c r="X291" s="1244"/>
      <c r="Y291" s="428" t="s">
        <v>151</v>
      </c>
      <c r="Z291" s="1245">
        <f t="shared" si="0"/>
        <v>0</v>
      </c>
      <c r="AA291" s="1245"/>
      <c r="AB291" s="1245"/>
      <c r="AC291" s="1245"/>
      <c r="AD291" s="1245"/>
      <c r="AE291" s="428" t="s">
        <v>150</v>
      </c>
      <c r="AF291" s="428" t="s">
        <v>149</v>
      </c>
      <c r="AG291" s="10"/>
    </row>
    <row r="292" spans="1:50" ht="18" customHeight="1">
      <c r="B292" s="388" t="s">
        <v>3576</v>
      </c>
      <c r="C292" s="388" t="s">
        <v>3575</v>
      </c>
      <c r="D292" s="388"/>
      <c r="E292" s="388"/>
      <c r="F292" s="388"/>
      <c r="G292" s="388"/>
      <c r="H292" s="388"/>
      <c r="I292" s="388"/>
      <c r="J292" s="388"/>
      <c r="K292" s="10"/>
      <c r="L292" s="10"/>
      <c r="M292" s="428" t="s">
        <v>152</v>
      </c>
      <c r="N292" s="1242"/>
      <c r="O292" s="1243"/>
      <c r="P292" s="1243"/>
      <c r="Q292" s="1243"/>
      <c r="R292" s="1244"/>
      <c r="S292" s="428" t="s">
        <v>151</v>
      </c>
      <c r="T292" s="1242"/>
      <c r="U292" s="1243"/>
      <c r="V292" s="1243"/>
      <c r="W292" s="1243"/>
      <c r="X292" s="1244"/>
      <c r="Y292" s="428" t="s">
        <v>151</v>
      </c>
      <c r="Z292" s="1245">
        <f t="shared" si="0"/>
        <v>0</v>
      </c>
      <c r="AA292" s="1245"/>
      <c r="AB292" s="1245"/>
      <c r="AC292" s="1245"/>
      <c r="AD292" s="1245"/>
      <c r="AE292" s="428" t="s">
        <v>150</v>
      </c>
      <c r="AF292" s="428" t="s">
        <v>149</v>
      </c>
      <c r="AG292" s="10"/>
    </row>
    <row r="293" spans="1:50" ht="18" customHeight="1">
      <c r="B293" s="388" t="s">
        <v>3578</v>
      </c>
      <c r="C293" s="388" t="s">
        <v>3577</v>
      </c>
      <c r="D293" s="388"/>
      <c r="E293" s="388"/>
      <c r="F293" s="388"/>
      <c r="G293" s="388"/>
      <c r="H293" s="388"/>
      <c r="I293" s="388"/>
      <c r="J293" s="388"/>
      <c r="K293" s="10"/>
      <c r="L293" s="10"/>
      <c r="M293" s="428" t="s">
        <v>152</v>
      </c>
      <c r="N293" s="1242"/>
      <c r="O293" s="1243"/>
      <c r="P293" s="1243"/>
      <c r="Q293" s="1243"/>
      <c r="R293" s="1244"/>
      <c r="S293" s="428" t="s">
        <v>151</v>
      </c>
      <c r="T293" s="1242"/>
      <c r="U293" s="1243"/>
      <c r="V293" s="1243"/>
      <c r="W293" s="1243"/>
      <c r="X293" s="1244"/>
      <c r="Y293" s="428" t="s">
        <v>151</v>
      </c>
      <c r="Z293" s="1245">
        <f t="shared" si="0"/>
        <v>0</v>
      </c>
      <c r="AA293" s="1245"/>
      <c r="AB293" s="1245"/>
      <c r="AC293" s="1245"/>
      <c r="AD293" s="1245"/>
      <c r="AE293" s="428" t="s">
        <v>150</v>
      </c>
      <c r="AF293" s="428" t="s">
        <v>149</v>
      </c>
      <c r="AG293" s="10"/>
    </row>
    <row r="294" spans="1:50" ht="18" customHeight="1">
      <c r="B294" s="388" t="s">
        <v>3580</v>
      </c>
      <c r="C294" s="388" t="s">
        <v>3579</v>
      </c>
      <c r="D294" s="388"/>
      <c r="E294" s="388"/>
      <c r="F294" s="388"/>
      <c r="G294" s="388"/>
      <c r="H294" s="388"/>
      <c r="I294" s="388"/>
      <c r="J294" s="388"/>
      <c r="K294" s="10"/>
      <c r="L294" s="10"/>
      <c r="M294" s="428" t="s">
        <v>152</v>
      </c>
      <c r="N294" s="1242"/>
      <c r="O294" s="1243"/>
      <c r="P294" s="1243"/>
      <c r="Q294" s="1243"/>
      <c r="R294" s="1244"/>
      <c r="S294" s="428" t="s">
        <v>151</v>
      </c>
      <c r="T294" s="1242"/>
      <c r="U294" s="1243"/>
      <c r="V294" s="1243"/>
      <c r="W294" s="1243"/>
      <c r="X294" s="1244"/>
      <c r="Y294" s="428" t="s">
        <v>151</v>
      </c>
      <c r="Z294" s="1245">
        <f t="shared" si="0"/>
        <v>0</v>
      </c>
      <c r="AA294" s="1245"/>
      <c r="AB294" s="1245"/>
      <c r="AC294" s="1245"/>
      <c r="AD294" s="1245"/>
      <c r="AE294" s="428" t="s">
        <v>150</v>
      </c>
      <c r="AF294" s="428" t="s">
        <v>149</v>
      </c>
      <c r="AG294" s="10"/>
    </row>
    <row r="295" spans="1:50" ht="18" customHeight="1">
      <c r="B295" s="388" t="s">
        <v>3582</v>
      </c>
      <c r="C295" s="388" t="s">
        <v>3581</v>
      </c>
      <c r="D295" s="388"/>
      <c r="E295" s="388"/>
      <c r="F295" s="388"/>
      <c r="G295" s="388"/>
      <c r="H295" s="388"/>
      <c r="I295" s="388"/>
      <c r="J295" s="388"/>
      <c r="K295" s="10"/>
      <c r="L295" s="10"/>
      <c r="M295" s="428" t="s">
        <v>141</v>
      </c>
      <c r="N295" s="1242"/>
      <c r="O295" s="1243"/>
      <c r="P295" s="1243"/>
      <c r="Q295" s="1243"/>
      <c r="R295" s="1244"/>
      <c r="S295" s="428" t="s">
        <v>151</v>
      </c>
      <c r="T295" s="1242"/>
      <c r="U295" s="1243"/>
      <c r="V295" s="1243"/>
      <c r="W295" s="1243"/>
      <c r="X295" s="1244"/>
      <c r="Y295" s="428" t="s">
        <v>151</v>
      </c>
      <c r="Z295" s="1245">
        <f t="shared" ref="Z295" si="1">N295+T295</f>
        <v>0</v>
      </c>
      <c r="AA295" s="1245"/>
      <c r="AB295" s="1245"/>
      <c r="AC295" s="1245"/>
      <c r="AD295" s="1245"/>
      <c r="AE295" s="428" t="s">
        <v>140</v>
      </c>
      <c r="AF295" s="428" t="s">
        <v>149</v>
      </c>
      <c r="AG295" s="10"/>
    </row>
    <row r="296" spans="1:50" ht="18" customHeight="1">
      <c r="B296" s="388" t="s">
        <v>3584</v>
      </c>
      <c r="C296" s="388" t="s">
        <v>3591</v>
      </c>
      <c r="D296" s="388"/>
      <c r="E296" s="388"/>
      <c r="F296" s="388"/>
      <c r="G296" s="388"/>
      <c r="H296" s="388"/>
      <c r="I296" s="388"/>
      <c r="J296" s="388"/>
      <c r="K296" s="10"/>
      <c r="L296" s="10"/>
      <c r="M296" s="428" t="s">
        <v>141</v>
      </c>
      <c r="N296" s="1259"/>
      <c r="O296" s="1260"/>
      <c r="P296" s="1260"/>
      <c r="Q296" s="1260"/>
      <c r="R296" s="1261"/>
      <c r="S296" s="428" t="s">
        <v>151</v>
      </c>
      <c r="T296" s="1259"/>
      <c r="U296" s="1260"/>
      <c r="V296" s="1260"/>
      <c r="W296" s="1260"/>
      <c r="X296" s="1261"/>
      <c r="Y296" s="428" t="s">
        <v>151</v>
      </c>
      <c r="Z296" s="1245">
        <f t="shared" ref="Z296" si="2">N296+T296</f>
        <v>0</v>
      </c>
      <c r="AA296" s="1245"/>
      <c r="AB296" s="1245"/>
      <c r="AC296" s="1245"/>
      <c r="AD296" s="1245"/>
      <c r="AE296" s="428" t="s">
        <v>140</v>
      </c>
      <c r="AF296" s="428" t="s">
        <v>149</v>
      </c>
      <c r="AG296" s="10"/>
    </row>
    <row r="297" spans="1:50" ht="18" customHeight="1">
      <c r="B297" s="388" t="s">
        <v>3585</v>
      </c>
      <c r="C297" s="388" t="s">
        <v>3583</v>
      </c>
      <c r="D297" s="388"/>
      <c r="E297" s="388"/>
      <c r="F297" s="388"/>
      <c r="G297" s="388"/>
      <c r="H297" s="388"/>
      <c r="I297" s="388"/>
      <c r="J297" s="388"/>
      <c r="K297" s="10"/>
      <c r="L297" s="10"/>
      <c r="M297" s="428" t="s">
        <v>152</v>
      </c>
      <c r="N297" s="1242"/>
      <c r="O297" s="1243"/>
      <c r="P297" s="1243"/>
      <c r="Q297" s="1243"/>
      <c r="R297" s="1244"/>
      <c r="S297" s="428" t="s">
        <v>151</v>
      </c>
      <c r="T297" s="1242"/>
      <c r="U297" s="1243"/>
      <c r="V297" s="1243"/>
      <c r="W297" s="1243"/>
      <c r="X297" s="1244"/>
      <c r="Y297" s="428" t="s">
        <v>151</v>
      </c>
      <c r="Z297" s="1245">
        <f t="shared" si="0"/>
        <v>0</v>
      </c>
      <c r="AA297" s="1245"/>
      <c r="AB297" s="1245"/>
      <c r="AC297" s="1245"/>
      <c r="AD297" s="1245"/>
      <c r="AE297" s="428" t="s">
        <v>150</v>
      </c>
      <c r="AF297" s="428" t="s">
        <v>149</v>
      </c>
      <c r="AG297" s="10"/>
    </row>
    <row r="298" spans="1:50" ht="18" customHeight="1">
      <c r="B298" s="388" t="s">
        <v>3587</v>
      </c>
      <c r="C298" s="388" t="s">
        <v>3620</v>
      </c>
      <c r="D298" s="388"/>
      <c r="E298" s="388"/>
      <c r="F298" s="388"/>
      <c r="G298" s="388"/>
      <c r="H298" s="388"/>
      <c r="I298" s="388"/>
      <c r="J298" s="388"/>
      <c r="K298" s="10"/>
      <c r="L298" s="10"/>
      <c r="M298" s="428" t="s">
        <v>141</v>
      </c>
      <c r="N298" s="1419"/>
      <c r="O298" s="1420"/>
      <c r="P298" s="1420"/>
      <c r="Q298" s="1420"/>
      <c r="R298" s="1421"/>
      <c r="S298" s="428" t="s">
        <v>2045</v>
      </c>
      <c r="T298" s="1419"/>
      <c r="U298" s="1420"/>
      <c r="V298" s="1420"/>
      <c r="W298" s="1420"/>
      <c r="X298" s="1421"/>
      <c r="Y298" s="428" t="s">
        <v>2045</v>
      </c>
      <c r="Z298" s="1245">
        <f t="shared" ref="Z298" si="3">N298+T298</f>
        <v>0</v>
      </c>
      <c r="AA298" s="1245"/>
      <c r="AB298" s="1245"/>
      <c r="AC298" s="1245"/>
      <c r="AD298" s="1245"/>
      <c r="AE298" s="428" t="s">
        <v>140</v>
      </c>
      <c r="AF298" s="428" t="s">
        <v>2046</v>
      </c>
      <c r="AG298" s="10"/>
    </row>
    <row r="299" spans="1:50" ht="18" customHeight="1">
      <c r="B299" s="388" t="s">
        <v>3592</v>
      </c>
      <c r="C299" s="388" t="s">
        <v>3586</v>
      </c>
      <c r="D299" s="388"/>
      <c r="E299" s="388"/>
      <c r="F299" s="388"/>
      <c r="G299" s="388"/>
      <c r="H299" s="388"/>
      <c r="I299" s="388"/>
      <c r="J299" s="388"/>
      <c r="K299" s="10"/>
      <c r="L299" s="10"/>
      <c r="M299" s="10"/>
      <c r="N299" s="1285"/>
      <c r="O299" s="1286"/>
      <c r="P299" s="1286"/>
      <c r="Q299" s="1286"/>
      <c r="R299" s="1287"/>
      <c r="S299" s="428" t="s">
        <v>149</v>
      </c>
      <c r="T299" s="10"/>
      <c r="U299" s="10"/>
      <c r="V299" s="10"/>
      <c r="W299" s="10"/>
      <c r="X299" s="10"/>
      <c r="Y299" s="10"/>
      <c r="Z299" s="10"/>
      <c r="AA299" s="10"/>
      <c r="AB299" s="10"/>
      <c r="AC299" s="10"/>
      <c r="AD299" s="10"/>
      <c r="AE299" s="10"/>
      <c r="AF299" s="10"/>
      <c r="AG299" s="10"/>
    </row>
    <row r="300" spans="1:50" ht="18" customHeight="1">
      <c r="B300" s="388" t="s">
        <v>3589</v>
      </c>
      <c r="C300" s="388" t="s">
        <v>3588</v>
      </c>
      <c r="D300" s="388"/>
      <c r="E300" s="388"/>
      <c r="F300" s="388"/>
      <c r="G300" s="388"/>
      <c r="H300" s="388"/>
      <c r="I300" s="388"/>
      <c r="J300" s="388"/>
      <c r="K300" s="10"/>
      <c r="L300" s="10"/>
      <c r="M300" s="10"/>
      <c r="N300" s="10"/>
      <c r="O300" s="1268">
        <f>IF($N$299="",0,IF(AND($N$263=0,$N$264=0),0,ROUNDUP((($N$299/IF(OR($N$264="",$N$264=0),$N$263,$N$264))*100),2)))</f>
        <v>0</v>
      </c>
      <c r="P300" s="1268"/>
      <c r="Q300" s="1268"/>
      <c r="R300" s="1268"/>
      <c r="S300" s="428" t="s">
        <v>148</v>
      </c>
      <c r="T300" s="1130" t="s">
        <v>3303</v>
      </c>
      <c r="U300" s="1130" t="s">
        <v>3305</v>
      </c>
      <c r="V300" s="1130"/>
      <c r="W300" s="1130"/>
      <c r="X300" s="1130"/>
      <c r="Y300" s="1130"/>
      <c r="Z300" s="1130"/>
      <c r="AA300" s="1130"/>
      <c r="AB300" s="1130"/>
      <c r="AC300" s="1130"/>
      <c r="AD300" s="1133" t="s">
        <v>73</v>
      </c>
      <c r="AE300" s="1130"/>
      <c r="AF300" s="1130" t="s">
        <v>3306</v>
      </c>
      <c r="AG300" s="1130"/>
      <c r="AH300" s="1130"/>
      <c r="AI300" s="1256"/>
      <c r="AJ300" s="1257"/>
      <c r="AK300" s="1257"/>
      <c r="AL300" s="1257"/>
      <c r="AM300" s="1258"/>
      <c r="AN300" s="1132" t="s">
        <v>3307</v>
      </c>
    </row>
    <row r="301" spans="1:50" ht="11.25" customHeight="1">
      <c r="B301" s="388"/>
      <c r="C301" s="388"/>
      <c r="D301" s="388"/>
      <c r="E301" s="388"/>
      <c r="F301" s="388"/>
      <c r="G301" s="388"/>
      <c r="H301" s="388"/>
      <c r="I301" s="388"/>
      <c r="J301" s="388"/>
      <c r="K301" s="10"/>
      <c r="L301" s="10"/>
      <c r="M301" s="10"/>
      <c r="N301" s="10"/>
      <c r="O301" s="10"/>
      <c r="P301" s="10"/>
      <c r="Q301" s="10"/>
      <c r="R301" s="10"/>
      <c r="S301" s="440"/>
      <c r="T301" s="440"/>
      <c r="U301" s="440"/>
      <c r="V301" s="440"/>
      <c r="W301" s="428"/>
      <c r="X301" s="10"/>
      <c r="Y301" s="10"/>
      <c r="Z301" s="10"/>
      <c r="AA301" s="10"/>
      <c r="AB301" s="10"/>
      <c r="AC301" s="10"/>
      <c r="AD301" s="10"/>
      <c r="AE301" s="10"/>
      <c r="AF301" s="10"/>
      <c r="AG301" s="10"/>
      <c r="AH301" s="10"/>
      <c r="AI301" s="10"/>
      <c r="AJ301" s="10"/>
      <c r="AK301" s="10"/>
      <c r="AR301" s="393"/>
      <c r="AS301" s="393"/>
      <c r="AT301" s="393"/>
      <c r="AU301" s="393"/>
      <c r="AV301" s="393"/>
      <c r="AW301" s="393"/>
      <c r="AX301" s="393"/>
    </row>
    <row r="302" spans="1:50" ht="18" customHeight="1">
      <c r="A302" s="408" t="s">
        <v>147</v>
      </c>
      <c r="B302" s="409" t="s">
        <v>2776</v>
      </c>
      <c r="C302" s="409"/>
      <c r="D302" s="409"/>
      <c r="E302" s="409"/>
      <c r="F302" s="409"/>
      <c r="G302" s="409"/>
      <c r="H302" s="409"/>
      <c r="I302" s="409"/>
      <c r="J302" s="409"/>
      <c r="K302" s="410"/>
      <c r="L302" s="410"/>
      <c r="M302" s="410"/>
      <c r="N302" s="410"/>
      <c r="O302" s="410"/>
      <c r="P302" s="410"/>
      <c r="Q302" s="410"/>
      <c r="R302" s="410"/>
      <c r="S302" s="410"/>
      <c r="T302" s="410"/>
      <c r="U302" s="410"/>
      <c r="V302" s="410"/>
      <c r="W302" s="410"/>
      <c r="X302" s="410"/>
      <c r="Y302" s="410"/>
      <c r="Z302" s="410"/>
      <c r="AA302" s="410"/>
      <c r="AB302" s="410"/>
      <c r="AC302" s="410"/>
      <c r="AD302" s="410"/>
      <c r="AE302" s="410"/>
      <c r="AF302" s="410"/>
      <c r="AG302" s="410"/>
      <c r="AH302" s="410"/>
      <c r="AI302" s="410"/>
      <c r="AJ302" s="410"/>
      <c r="AK302" s="410"/>
      <c r="AL302" s="396"/>
      <c r="AM302" s="396"/>
      <c r="AN302" s="396"/>
      <c r="AO302" s="396"/>
      <c r="AP302" s="396"/>
      <c r="AQ302" s="396"/>
    </row>
    <row r="303" spans="1:50" ht="18" customHeight="1">
      <c r="B303" s="388" t="s">
        <v>2830</v>
      </c>
      <c r="C303" s="388"/>
      <c r="D303" s="388"/>
      <c r="E303" s="388"/>
      <c r="F303" s="388"/>
      <c r="G303" s="388"/>
      <c r="H303" s="388"/>
      <c r="I303" s="388"/>
      <c r="J303" s="388"/>
      <c r="K303" s="10"/>
      <c r="L303" s="10"/>
      <c r="M303" s="10"/>
      <c r="N303" s="1280"/>
      <c r="O303" s="1281"/>
      <c r="P303" s="1281"/>
      <c r="Q303" s="1282"/>
      <c r="R303" s="428"/>
      <c r="S303" s="10"/>
      <c r="T303" s="10"/>
      <c r="U303" s="10"/>
      <c r="V303" s="10"/>
      <c r="W303" s="10"/>
      <c r="X303" s="10"/>
      <c r="Y303" s="10"/>
      <c r="Z303" s="10"/>
      <c r="AA303" s="10"/>
      <c r="AB303" s="10"/>
      <c r="AC303" s="10"/>
      <c r="AD303" s="10"/>
      <c r="AE303" s="10"/>
      <c r="AF303" s="10"/>
      <c r="AG303" s="10"/>
      <c r="AH303" s="10"/>
      <c r="AI303" s="10"/>
    </row>
    <row r="304" spans="1:50" ht="18" customHeight="1">
      <c r="B304" s="388" t="s">
        <v>2831</v>
      </c>
      <c r="C304" s="388"/>
      <c r="D304" s="388"/>
      <c r="E304" s="388"/>
      <c r="F304" s="388"/>
      <c r="G304" s="388"/>
      <c r="H304" s="388"/>
      <c r="I304" s="388"/>
      <c r="J304" s="388"/>
      <c r="K304" s="10"/>
      <c r="L304" s="10"/>
      <c r="M304" s="10"/>
      <c r="N304" s="1280"/>
      <c r="O304" s="1281"/>
      <c r="P304" s="1281"/>
      <c r="Q304" s="1282"/>
      <c r="R304" s="428"/>
      <c r="S304" s="10"/>
      <c r="T304" s="10"/>
      <c r="U304" s="10"/>
      <c r="V304" s="10"/>
      <c r="W304" s="10"/>
      <c r="X304" s="10"/>
      <c r="Y304" s="10"/>
      <c r="Z304" s="10"/>
      <c r="AA304" s="10"/>
      <c r="AB304" s="10"/>
      <c r="AC304" s="10"/>
      <c r="AD304" s="10"/>
      <c r="AE304" s="10"/>
      <c r="AF304" s="10"/>
      <c r="AG304" s="10"/>
      <c r="AH304" s="10"/>
      <c r="AI304" s="10"/>
    </row>
    <row r="305" spans="1:65" ht="11.25" customHeight="1">
      <c r="B305" s="388"/>
      <c r="C305" s="388"/>
      <c r="D305" s="388"/>
      <c r="E305" s="388"/>
      <c r="F305" s="388"/>
      <c r="G305" s="388"/>
      <c r="H305" s="388"/>
      <c r="I305" s="388"/>
      <c r="J305" s="388"/>
      <c r="K305" s="10"/>
      <c r="L305" s="10"/>
      <c r="M305" s="10"/>
      <c r="N305" s="10"/>
      <c r="O305" s="10"/>
      <c r="P305" s="441"/>
      <c r="Q305" s="441"/>
      <c r="R305" s="441"/>
      <c r="S305" s="441"/>
      <c r="T305" s="428"/>
      <c r="U305" s="10"/>
      <c r="V305" s="10"/>
      <c r="W305" s="10"/>
      <c r="X305" s="10"/>
      <c r="Y305" s="10"/>
      <c r="Z305" s="10"/>
      <c r="AA305" s="10"/>
      <c r="AB305" s="10"/>
      <c r="AC305" s="10"/>
      <c r="AD305" s="10"/>
      <c r="AE305" s="10"/>
      <c r="AF305" s="10"/>
      <c r="AG305" s="10"/>
      <c r="AH305" s="10"/>
      <c r="AI305" s="10"/>
      <c r="AJ305" s="10"/>
      <c r="AK305" s="10"/>
      <c r="AR305" s="393"/>
      <c r="AS305" s="393"/>
      <c r="AT305" s="393"/>
      <c r="AU305" s="393"/>
      <c r="AV305" s="393"/>
      <c r="AW305" s="393"/>
      <c r="AX305" s="393"/>
    </row>
    <row r="306" spans="1:65" ht="18" customHeight="1">
      <c r="A306" s="408" t="s">
        <v>112</v>
      </c>
      <c r="B306" s="409" t="s">
        <v>2780</v>
      </c>
      <c r="C306" s="409"/>
      <c r="D306" s="409"/>
      <c r="E306" s="409"/>
      <c r="F306" s="409"/>
      <c r="G306" s="409"/>
      <c r="H306" s="409"/>
      <c r="I306" s="409"/>
      <c r="J306" s="409"/>
      <c r="K306" s="410"/>
      <c r="L306" s="410"/>
      <c r="M306" s="442" t="s">
        <v>146</v>
      </c>
      <c r="N306" s="442"/>
      <c r="O306" s="442"/>
      <c r="P306" s="442"/>
      <c r="Q306" s="442"/>
      <c r="R306" s="442"/>
      <c r="S306" s="410"/>
      <c r="T306" s="436" t="s">
        <v>142</v>
      </c>
      <c r="U306" s="1250" t="s">
        <v>145</v>
      </c>
      <c r="V306" s="1250"/>
      <c r="W306" s="1250"/>
      <c r="X306" s="1250"/>
      <c r="Y306" s="436" t="s">
        <v>140</v>
      </c>
      <c r="Z306" s="410"/>
      <c r="AA306" s="410"/>
      <c r="AB306" s="410"/>
      <c r="AC306" s="410"/>
      <c r="AD306" s="410"/>
      <c r="AE306" s="410"/>
      <c r="AF306" s="410"/>
      <c r="AG306" s="410"/>
      <c r="AH306" s="410"/>
      <c r="AI306" s="410"/>
      <c r="AJ306" s="410"/>
      <c r="AK306" s="396"/>
      <c r="AL306" s="396"/>
      <c r="AM306" s="396"/>
      <c r="AN306" s="396"/>
      <c r="AO306" s="396"/>
      <c r="AP306" s="396"/>
      <c r="AQ306" s="396"/>
    </row>
    <row r="307" spans="1:65" ht="18" customHeight="1">
      <c r="B307" s="388" t="s">
        <v>2832</v>
      </c>
      <c r="C307" s="388"/>
      <c r="D307" s="388"/>
      <c r="E307" s="388"/>
      <c r="F307" s="388"/>
      <c r="G307" s="388"/>
      <c r="H307" s="388"/>
      <c r="I307" s="388"/>
      <c r="J307" s="388"/>
      <c r="K307" s="10"/>
      <c r="L307" s="10"/>
      <c r="M307" s="428" t="s">
        <v>142</v>
      </c>
      <c r="N307" s="1280"/>
      <c r="O307" s="1281"/>
      <c r="P307" s="1281"/>
      <c r="Q307" s="1282"/>
      <c r="R307" s="428" t="s">
        <v>96</v>
      </c>
      <c r="S307" s="428" t="s">
        <v>94</v>
      </c>
      <c r="T307" s="428" t="s">
        <v>142</v>
      </c>
      <c r="U307" s="1280"/>
      <c r="V307" s="1281"/>
      <c r="W307" s="1281"/>
      <c r="X307" s="1282"/>
      <c r="Y307" s="428" t="s">
        <v>140</v>
      </c>
      <c r="Z307" s="428" t="s">
        <v>94</v>
      </c>
      <c r="AA307" s="10"/>
      <c r="AB307" s="10"/>
      <c r="AC307" s="10"/>
      <c r="AD307" s="10"/>
      <c r="AE307" s="10"/>
      <c r="AF307" s="10"/>
      <c r="AG307" s="10"/>
      <c r="AH307" s="10"/>
      <c r="AI307" s="10"/>
      <c r="AJ307" s="10"/>
    </row>
    <row r="308" spans="1:65" ht="18" customHeight="1">
      <c r="B308" s="388" t="s">
        <v>2833</v>
      </c>
      <c r="C308" s="388"/>
      <c r="D308" s="388"/>
      <c r="E308" s="388"/>
      <c r="F308" s="388"/>
      <c r="G308" s="388"/>
      <c r="H308" s="388"/>
      <c r="I308" s="388"/>
      <c r="J308" s="388"/>
      <c r="K308" s="1349" t="s">
        <v>144</v>
      </c>
      <c r="L308" s="1349"/>
      <c r="M308" s="428" t="s">
        <v>142</v>
      </c>
      <c r="N308" s="1288"/>
      <c r="O308" s="1288"/>
      <c r="P308" s="1288"/>
      <c r="Q308" s="1288"/>
      <c r="R308" s="428" t="s">
        <v>96</v>
      </c>
      <c r="S308" s="10"/>
      <c r="T308" s="428" t="s">
        <v>142</v>
      </c>
      <c r="U308" s="1288"/>
      <c r="V308" s="1288"/>
      <c r="W308" s="1288"/>
      <c r="X308" s="1288"/>
      <c r="Y308" s="428" t="s">
        <v>140</v>
      </c>
      <c r="Z308" s="428"/>
      <c r="AA308" s="10"/>
      <c r="AB308" s="10"/>
      <c r="AC308" s="10"/>
      <c r="AD308" s="10"/>
      <c r="AE308" s="10"/>
      <c r="AF308" s="10"/>
      <c r="AG308" s="10"/>
      <c r="AH308" s="10"/>
      <c r="AI308" s="10"/>
      <c r="AJ308" s="10"/>
      <c r="AN308" s="412" t="s">
        <v>102</v>
      </c>
      <c r="AO308" s="10"/>
    </row>
    <row r="309" spans="1:65" ht="18" customHeight="1">
      <c r="B309" s="388"/>
      <c r="C309" s="388"/>
      <c r="D309" s="388"/>
      <c r="E309" s="388"/>
      <c r="F309" s="388"/>
      <c r="G309" s="388"/>
      <c r="H309" s="388"/>
      <c r="I309" s="388"/>
      <c r="J309" s="388"/>
      <c r="K309" s="1349" t="s">
        <v>143</v>
      </c>
      <c r="L309" s="1349"/>
      <c r="M309" s="428" t="s">
        <v>142</v>
      </c>
      <c r="N309" s="1288"/>
      <c r="O309" s="1288"/>
      <c r="P309" s="1288"/>
      <c r="Q309" s="1288"/>
      <c r="R309" s="428" t="s">
        <v>96</v>
      </c>
      <c r="S309" s="10"/>
      <c r="T309" s="428" t="s">
        <v>142</v>
      </c>
      <c r="U309" s="1288"/>
      <c r="V309" s="1288"/>
      <c r="W309" s="1288"/>
      <c r="X309" s="1288"/>
      <c r="Y309" s="428" t="s">
        <v>140</v>
      </c>
      <c r="Z309" s="428"/>
      <c r="AA309" s="10"/>
      <c r="AB309" s="10"/>
      <c r="AC309" s="10"/>
      <c r="AO309" s="401" t="s">
        <v>101</v>
      </c>
      <c r="AP309" s="401"/>
      <c r="AQ309" s="401"/>
      <c r="AR309" s="401"/>
      <c r="AS309" s="10"/>
      <c r="AT309" s="1241"/>
      <c r="AU309" s="1246"/>
      <c r="AV309" s="1246"/>
      <c r="AW309" s="1246"/>
      <c r="AX309" s="1246"/>
      <c r="AY309" s="1246"/>
      <c r="AZ309" s="1246"/>
      <c r="BA309" s="1246"/>
      <c r="BB309" s="1246"/>
      <c r="BC309" s="1246"/>
      <c r="BD309" s="1246"/>
      <c r="BE309" s="1246"/>
      <c r="BF309" s="1246"/>
      <c r="BG309" s="1246"/>
      <c r="BH309" s="1246"/>
      <c r="BI309" s="1246"/>
      <c r="BJ309" s="1246"/>
      <c r="BK309" s="1246"/>
      <c r="BL309" s="1246"/>
      <c r="BM309" s="1246"/>
    </row>
    <row r="310" spans="1:65" ht="18" customHeight="1">
      <c r="B310" s="388" t="s">
        <v>2834</v>
      </c>
      <c r="C310" s="388"/>
      <c r="D310" s="388"/>
      <c r="E310" s="388"/>
      <c r="F310" s="388"/>
      <c r="G310" s="388"/>
      <c r="H310" s="388"/>
      <c r="I310" s="388"/>
      <c r="J310" s="388"/>
      <c r="K310" s="1349"/>
      <c r="L310" s="1349"/>
      <c r="M310" s="10"/>
      <c r="N310" s="1283"/>
      <c r="O310" s="1283"/>
      <c r="P310" s="1283"/>
      <c r="Q310" s="1283"/>
      <c r="R310" s="1283"/>
      <c r="S310" s="10"/>
      <c r="T310" s="10"/>
      <c r="U310" s="406"/>
      <c r="V310" s="420"/>
      <c r="W310" s="10"/>
      <c r="X310" s="1283"/>
      <c r="Y310" s="1283"/>
      <c r="Z310" s="1283"/>
      <c r="AA310" s="1283"/>
      <c r="AB310" s="1283"/>
      <c r="AC310" s="10"/>
      <c r="AD310" s="10"/>
      <c r="AO310" s="388" t="s">
        <v>2276</v>
      </c>
      <c r="AP310" s="10"/>
      <c r="AQ310" s="10"/>
      <c r="AR310" s="10"/>
      <c r="AT310" s="10"/>
    </row>
    <row r="311" spans="1:65" ht="18" customHeight="1">
      <c r="B311" s="388" t="s">
        <v>2835</v>
      </c>
      <c r="C311" s="388"/>
      <c r="D311" s="388"/>
      <c r="E311" s="388"/>
      <c r="F311" s="388"/>
      <c r="G311" s="388"/>
      <c r="H311" s="388"/>
      <c r="I311" s="388"/>
      <c r="J311" s="388"/>
      <c r="K311" s="388"/>
      <c r="L311" s="10"/>
      <c r="M311" s="10"/>
      <c r="N311" s="10"/>
      <c r="O311" s="10"/>
      <c r="P311" s="10"/>
      <c r="Q311" s="10"/>
      <c r="R311" s="10"/>
      <c r="S311" s="10"/>
      <c r="T311" s="10"/>
      <c r="U311" s="10"/>
      <c r="V311" s="434"/>
      <c r="W311" s="427" t="s">
        <v>118</v>
      </c>
      <c r="X311" s="427"/>
      <c r="Y311" s="434"/>
      <c r="Z311" s="427" t="s">
        <v>117</v>
      </c>
      <c r="AA311" s="10"/>
      <c r="AB311" s="10"/>
      <c r="AC311" s="10"/>
      <c r="AD311" s="10"/>
      <c r="AE311" s="10"/>
      <c r="AF311" s="10"/>
      <c r="AG311" s="10"/>
      <c r="AH311" s="10"/>
      <c r="AI311" s="10"/>
      <c r="AK311" s="426" t="str">
        <f>IF(COUNTIF(項目一覧!D152:E152,TRUE)&lt;2,"","特例の適用の有無はどちらか１つを選択してください")</f>
        <v/>
      </c>
      <c r="AM311" s="388"/>
      <c r="AN311" s="10"/>
      <c r="AO311" s="10"/>
      <c r="AP311" s="10"/>
      <c r="AQ311" s="10"/>
      <c r="AR311" s="1241"/>
      <c r="AS311" s="1241"/>
      <c r="AT311" s="1241"/>
      <c r="AU311" s="1241"/>
      <c r="AV311" s="1241"/>
      <c r="AW311" s="1241"/>
      <c r="AX311" s="1241"/>
      <c r="AY311" s="1241"/>
    </row>
    <row r="312" spans="1:65" ht="18" customHeight="1">
      <c r="B312" s="388" t="s">
        <v>2836</v>
      </c>
      <c r="C312" s="388"/>
      <c r="D312" s="388"/>
      <c r="E312" s="388"/>
      <c r="F312" s="388"/>
      <c r="G312" s="388"/>
      <c r="H312" s="388"/>
      <c r="I312" s="388"/>
      <c r="J312" s="388"/>
      <c r="K312" s="388"/>
      <c r="L312" s="10"/>
      <c r="M312" s="10"/>
      <c r="N312" s="434"/>
      <c r="O312" s="427" t="s">
        <v>139</v>
      </c>
      <c r="P312" s="427"/>
      <c r="Q312" s="427"/>
      <c r="R312" s="427"/>
      <c r="S312" s="427"/>
      <c r="T312" s="427"/>
      <c r="U312" s="427"/>
      <c r="V312" s="434"/>
      <c r="W312" s="427" t="s">
        <v>138</v>
      </c>
      <c r="X312" s="427"/>
      <c r="Y312" s="427"/>
      <c r="Z312" s="427"/>
      <c r="AA312" s="427"/>
      <c r="AB312" s="427"/>
      <c r="AC312" s="434"/>
      <c r="AD312" s="427" t="s">
        <v>137</v>
      </c>
      <c r="AE312" s="427"/>
      <c r="AF312" s="427"/>
      <c r="AG312" s="427"/>
      <c r="AH312" s="427"/>
      <c r="AI312" s="427"/>
    </row>
    <row r="313" spans="1:65" ht="11.25" customHeight="1">
      <c r="B313" s="388"/>
      <c r="C313" s="388"/>
      <c r="D313" s="388"/>
      <c r="E313" s="388"/>
      <c r="F313" s="388"/>
      <c r="G313" s="388"/>
      <c r="H313" s="388"/>
      <c r="I313" s="388"/>
      <c r="J313" s="388"/>
      <c r="K313" s="388"/>
      <c r="L313" s="10"/>
      <c r="M313" s="10"/>
      <c r="N313" s="420"/>
      <c r="O313" s="10"/>
      <c r="P313" s="10"/>
      <c r="Q313" s="10"/>
      <c r="R313" s="10"/>
      <c r="S313" s="10"/>
      <c r="T313" s="10"/>
      <c r="U313" s="10"/>
      <c r="V313" s="420"/>
      <c r="W313" s="10"/>
      <c r="X313" s="10"/>
      <c r="Y313" s="10"/>
      <c r="Z313" s="10"/>
      <c r="AA313" s="10"/>
      <c r="AB313" s="10"/>
      <c r="AC313" s="420"/>
      <c r="AD313" s="10"/>
      <c r="AE313" s="10"/>
      <c r="AF313" s="10"/>
      <c r="AG313" s="10"/>
      <c r="AH313" s="10"/>
      <c r="AI313" s="10"/>
      <c r="AP313" s="393"/>
      <c r="AQ313" s="393"/>
      <c r="AR313" s="393"/>
      <c r="AS313" s="393"/>
      <c r="AT313" s="393"/>
      <c r="AU313" s="393"/>
      <c r="AV313" s="393"/>
      <c r="AW313" s="393"/>
      <c r="AX313" s="393"/>
    </row>
    <row r="314" spans="1:65" ht="7.5" customHeight="1">
      <c r="A314" s="395"/>
      <c r="B314" s="424"/>
      <c r="C314" s="424"/>
      <c r="D314" s="424"/>
      <c r="E314" s="424"/>
      <c r="F314" s="424"/>
      <c r="G314" s="424"/>
      <c r="H314" s="424"/>
      <c r="I314" s="424"/>
      <c r="J314" s="424"/>
      <c r="K314" s="424"/>
      <c r="L314" s="410"/>
      <c r="M314" s="410"/>
      <c r="N314" s="410"/>
      <c r="O314" s="410"/>
      <c r="P314" s="410"/>
      <c r="Q314" s="443"/>
      <c r="R314" s="410"/>
      <c r="S314" s="410"/>
      <c r="T314" s="410"/>
      <c r="U314" s="410"/>
      <c r="V314" s="410"/>
      <c r="W314" s="410"/>
      <c r="X314" s="410"/>
      <c r="Y314" s="443"/>
      <c r="Z314" s="410"/>
      <c r="AA314" s="410"/>
      <c r="AB314" s="410"/>
      <c r="AC314" s="410"/>
      <c r="AD314" s="410"/>
      <c r="AE314" s="410"/>
      <c r="AF314" s="443"/>
      <c r="AG314" s="410"/>
      <c r="AH314" s="410"/>
      <c r="AI314" s="410"/>
      <c r="AJ314" s="410"/>
      <c r="AK314" s="410"/>
      <c r="AL314" s="410"/>
      <c r="AM314" s="396"/>
      <c r="AN314" s="396"/>
      <c r="AO314" s="396"/>
      <c r="AP314" s="396"/>
      <c r="AQ314" s="396"/>
      <c r="AR314" s="396"/>
    </row>
    <row r="315" spans="1:65" ht="18" customHeight="1">
      <c r="A315" s="398" t="s">
        <v>122</v>
      </c>
      <c r="B315" s="399" t="s">
        <v>2784</v>
      </c>
      <c r="C315" s="399"/>
      <c r="D315" s="399"/>
      <c r="E315" s="399"/>
      <c r="F315" s="399"/>
      <c r="G315" s="399"/>
      <c r="H315" s="399"/>
      <c r="I315" s="399"/>
      <c r="J315" s="399"/>
      <c r="K315" s="399"/>
      <c r="L315" s="10"/>
      <c r="M315" s="1269"/>
      <c r="N315" s="1270"/>
      <c r="O315" s="1270"/>
      <c r="P315" s="1270"/>
      <c r="Q315" s="1270"/>
      <c r="R315" s="1270"/>
      <c r="S315" s="1270"/>
      <c r="T315" s="1270"/>
      <c r="U315" s="1270"/>
      <c r="V315" s="1270"/>
      <c r="W315" s="1270"/>
      <c r="X315" s="1270"/>
      <c r="Y315" s="1270"/>
      <c r="Z315" s="1270"/>
      <c r="AA315" s="1270"/>
      <c r="AB315" s="1270"/>
      <c r="AC315" s="1270"/>
      <c r="AD315" s="1270"/>
      <c r="AE315" s="1270"/>
      <c r="AF315" s="1270"/>
      <c r="AG315" s="1270"/>
      <c r="AH315" s="1271"/>
      <c r="AI315" s="10"/>
      <c r="AJ315" s="10"/>
      <c r="AK315" s="10"/>
      <c r="AL315" s="10"/>
    </row>
    <row r="316" spans="1:65" ht="18" customHeight="1">
      <c r="A316" s="403"/>
      <c r="B316" s="388"/>
      <c r="C316" s="388"/>
      <c r="D316" s="388"/>
      <c r="E316" s="388"/>
      <c r="F316" s="388"/>
      <c r="G316" s="388"/>
      <c r="H316" s="388"/>
      <c r="I316" s="388"/>
      <c r="J316" s="388"/>
      <c r="K316" s="388"/>
      <c r="L316" s="10"/>
      <c r="M316" s="1413"/>
      <c r="N316" s="1414"/>
      <c r="O316" s="1414"/>
      <c r="P316" s="1414"/>
      <c r="Q316" s="1414"/>
      <c r="R316" s="1414"/>
      <c r="S316" s="1414"/>
      <c r="T316" s="1414"/>
      <c r="U316" s="1414"/>
      <c r="V316" s="1414"/>
      <c r="W316" s="1414"/>
      <c r="X316" s="1414"/>
      <c r="Y316" s="1414"/>
      <c r="Z316" s="1414"/>
      <c r="AA316" s="1414"/>
      <c r="AB316" s="1414"/>
      <c r="AC316" s="1414"/>
      <c r="AD316" s="1414"/>
      <c r="AE316" s="1414"/>
      <c r="AF316" s="1414"/>
      <c r="AG316" s="1414"/>
      <c r="AH316" s="1415"/>
      <c r="AI316" s="10"/>
      <c r="AJ316" s="10"/>
      <c r="AK316" s="10"/>
      <c r="AL316" s="10"/>
    </row>
    <row r="317" spans="1:65" ht="18" customHeight="1">
      <c r="A317" s="403"/>
      <c r="B317" s="388"/>
      <c r="C317" s="388"/>
      <c r="D317" s="388"/>
      <c r="E317" s="388"/>
      <c r="F317" s="388"/>
      <c r="G317" s="388"/>
      <c r="H317" s="388"/>
      <c r="I317" s="388"/>
      <c r="J317" s="388"/>
      <c r="K317" s="388"/>
      <c r="L317" s="10"/>
      <c r="M317" s="1272"/>
      <c r="N317" s="1273"/>
      <c r="O317" s="1273"/>
      <c r="P317" s="1273"/>
      <c r="Q317" s="1273"/>
      <c r="R317" s="1273"/>
      <c r="S317" s="1273"/>
      <c r="T317" s="1273"/>
      <c r="U317" s="1273"/>
      <c r="V317" s="1273"/>
      <c r="W317" s="1273"/>
      <c r="X317" s="1273"/>
      <c r="Y317" s="1273"/>
      <c r="Z317" s="1273"/>
      <c r="AA317" s="1273"/>
      <c r="AB317" s="1273"/>
      <c r="AC317" s="1273"/>
      <c r="AD317" s="1273"/>
      <c r="AE317" s="1273"/>
      <c r="AF317" s="1273"/>
      <c r="AG317" s="1273"/>
      <c r="AH317" s="1274"/>
      <c r="AI317" s="10"/>
      <c r="AJ317" s="10"/>
      <c r="AK317" s="10"/>
      <c r="AL317" s="10"/>
    </row>
    <row r="318" spans="1:65" ht="7.5" customHeight="1">
      <c r="B318" s="388"/>
      <c r="C318" s="388"/>
      <c r="D318" s="388"/>
      <c r="E318" s="388"/>
      <c r="F318" s="388"/>
      <c r="G318" s="388"/>
      <c r="H318" s="388"/>
      <c r="I318" s="388"/>
      <c r="J318" s="388"/>
      <c r="K318" s="388"/>
      <c r="L318" s="10"/>
      <c r="M318" s="410"/>
      <c r="N318" s="410"/>
      <c r="O318" s="410"/>
      <c r="P318" s="410"/>
      <c r="Q318" s="443"/>
      <c r="R318" s="410"/>
      <c r="S318" s="410"/>
      <c r="T318" s="410"/>
      <c r="U318" s="410"/>
      <c r="V318" s="410"/>
      <c r="W318" s="410"/>
      <c r="X318" s="410"/>
      <c r="Y318" s="443"/>
      <c r="Z318" s="410"/>
      <c r="AA318" s="410"/>
      <c r="AB318" s="410"/>
      <c r="AC318" s="410"/>
      <c r="AD318" s="410"/>
      <c r="AE318" s="410"/>
      <c r="AF318" s="443"/>
      <c r="AG318" s="410"/>
      <c r="AH318" s="410"/>
      <c r="AI318" s="10"/>
      <c r="AJ318" s="10"/>
      <c r="AK318" s="10"/>
      <c r="AL318" s="10"/>
    </row>
    <row r="319" spans="1:65" ht="18" customHeight="1">
      <c r="A319" s="398" t="s">
        <v>122</v>
      </c>
      <c r="B319" s="399" t="s">
        <v>2789</v>
      </c>
      <c r="C319" s="399"/>
      <c r="D319" s="399"/>
      <c r="E319" s="399"/>
      <c r="F319" s="399"/>
      <c r="G319" s="399"/>
      <c r="H319" s="399"/>
      <c r="I319" s="399"/>
      <c r="J319" s="399"/>
      <c r="K319" s="399"/>
      <c r="L319" s="10"/>
      <c r="M319" s="1416"/>
      <c r="N319" s="1417"/>
      <c r="O319" s="1417"/>
      <c r="P319" s="1417"/>
      <c r="Q319" s="1417"/>
      <c r="R319" s="1418"/>
      <c r="S319" s="10"/>
      <c r="T319" s="10"/>
      <c r="U319" s="10"/>
      <c r="V319" s="10"/>
      <c r="W319" s="10"/>
      <c r="X319" s="10"/>
      <c r="Y319" s="10"/>
      <c r="Z319" s="10"/>
      <c r="AA319" s="10"/>
      <c r="AB319" s="10"/>
      <c r="AC319" s="10"/>
      <c r="AD319" s="10"/>
      <c r="AE319" s="10"/>
    </row>
    <row r="320" spans="1:65" ht="18" customHeight="1">
      <c r="A320" s="398" t="s">
        <v>122</v>
      </c>
      <c r="B320" s="399" t="s">
        <v>2792</v>
      </c>
      <c r="C320" s="399"/>
      <c r="D320" s="399"/>
      <c r="E320" s="399"/>
      <c r="F320" s="399"/>
      <c r="G320" s="399"/>
      <c r="H320" s="399"/>
      <c r="I320" s="399"/>
      <c r="J320" s="399"/>
      <c r="K320" s="399"/>
      <c r="L320" s="10"/>
      <c r="M320" s="1416"/>
      <c r="N320" s="1417"/>
      <c r="O320" s="1417"/>
      <c r="P320" s="1417"/>
      <c r="Q320" s="1417"/>
      <c r="R320" s="1418"/>
      <c r="S320" s="444"/>
      <c r="T320" s="10"/>
      <c r="U320" s="10"/>
      <c r="V320" s="10"/>
      <c r="W320" s="10"/>
      <c r="X320" s="10"/>
      <c r="Y320" s="10"/>
      <c r="Z320" s="10"/>
      <c r="AA320" s="10"/>
      <c r="AB320" s="10"/>
      <c r="AC320" s="10"/>
      <c r="AD320" s="10"/>
      <c r="AE320" s="10"/>
      <c r="AF320" s="10"/>
      <c r="AG320" s="10"/>
      <c r="AH320" s="10"/>
      <c r="AI320" s="10"/>
    </row>
    <row r="321" spans="1:65" ht="11.25" customHeight="1">
      <c r="B321" s="388"/>
      <c r="C321" s="388"/>
      <c r="D321" s="388"/>
      <c r="E321" s="388"/>
      <c r="F321" s="388"/>
      <c r="G321" s="388"/>
      <c r="H321" s="388"/>
      <c r="I321" s="388"/>
      <c r="J321" s="388"/>
      <c r="K321" s="388"/>
      <c r="L321" s="10"/>
      <c r="M321" s="10"/>
      <c r="N321" s="10"/>
      <c r="O321" s="10"/>
      <c r="P321" s="410"/>
      <c r="Q321" s="443"/>
      <c r="R321" s="410"/>
      <c r="S321" s="10"/>
      <c r="T321" s="10"/>
      <c r="U321" s="10"/>
      <c r="V321" s="10"/>
      <c r="W321" s="10"/>
      <c r="X321" s="10"/>
      <c r="Y321" s="420"/>
      <c r="Z321" s="10"/>
      <c r="AA321" s="10"/>
      <c r="AB321" s="10"/>
      <c r="AC321" s="10"/>
      <c r="AD321" s="10"/>
      <c r="AE321" s="10"/>
      <c r="AF321" s="420"/>
      <c r="AG321" s="10"/>
      <c r="AH321" s="10"/>
      <c r="AI321" s="10"/>
      <c r="AJ321" s="10"/>
      <c r="AK321" s="10"/>
      <c r="AL321" s="10"/>
      <c r="AS321" s="393"/>
      <c r="AT321" s="393"/>
      <c r="AU321" s="393"/>
      <c r="AV321" s="393"/>
      <c r="AW321" s="393"/>
      <c r="AX321" s="393"/>
      <c r="AY321" s="393"/>
    </row>
    <row r="322" spans="1:65" ht="18" customHeight="1">
      <c r="A322" s="408" t="s">
        <v>122</v>
      </c>
      <c r="B322" s="409" t="s">
        <v>2795</v>
      </c>
      <c r="C322" s="409"/>
      <c r="D322" s="409"/>
      <c r="E322" s="409"/>
      <c r="F322" s="409"/>
      <c r="G322" s="409"/>
      <c r="H322" s="409"/>
      <c r="I322" s="409"/>
      <c r="J322" s="409"/>
      <c r="K322" s="409"/>
      <c r="L322" s="410"/>
      <c r="M322" s="624" t="s">
        <v>2277</v>
      </c>
      <c r="N322" s="624"/>
      <c r="O322" s="624"/>
      <c r="P322" s="624"/>
      <c r="Q322" s="624"/>
      <c r="R322" s="410"/>
      <c r="S322" s="1279" t="s">
        <v>136</v>
      </c>
      <c r="T322" s="1279"/>
      <c r="U322" s="1279"/>
      <c r="V322" s="1279"/>
      <c r="W322" s="1279"/>
      <c r="X322" s="1279"/>
      <c r="Y322" s="410"/>
      <c r="Z322" s="1250" t="s">
        <v>2007</v>
      </c>
      <c r="AA322" s="1250"/>
      <c r="AB322" s="1250"/>
      <c r="AC322" s="1250"/>
      <c r="AD322" s="1250"/>
      <c r="AE322" s="1250"/>
      <c r="AF322" s="1250"/>
      <c r="AG322" s="1250"/>
      <c r="AH322" s="1250"/>
      <c r="AI322" s="1250"/>
      <c r="AJ322" s="410"/>
      <c r="AK322" s="410"/>
      <c r="AL322" s="410"/>
      <c r="AM322" s="396"/>
      <c r="AN322" s="396"/>
      <c r="AO322" s="396"/>
      <c r="AP322" s="396"/>
      <c r="AQ322" s="396"/>
      <c r="AR322" s="396"/>
    </row>
    <row r="323" spans="1:65" ht="18" customHeight="1">
      <c r="A323" s="403"/>
      <c r="B323" s="403"/>
      <c r="C323" s="403"/>
      <c r="D323" s="403"/>
      <c r="E323" s="403"/>
      <c r="F323" s="403"/>
      <c r="G323" s="403"/>
      <c r="H323" s="403"/>
      <c r="I323" s="403"/>
      <c r="J323" s="403"/>
      <c r="K323" s="403"/>
      <c r="L323" s="10"/>
      <c r="M323" s="1284"/>
      <c r="N323" s="1284"/>
      <c r="O323" s="1284"/>
      <c r="P323" s="1284"/>
      <c r="Q323" s="1284"/>
      <c r="R323" s="10"/>
      <c r="S323" s="1416"/>
      <c r="T323" s="1417"/>
      <c r="U323" s="1417"/>
      <c r="V323" s="1417"/>
      <c r="W323" s="1417"/>
      <c r="X323" s="1418"/>
      <c r="Y323" s="10"/>
      <c r="Z323" s="1275"/>
      <c r="AA323" s="1275"/>
      <c r="AB323" s="1275"/>
      <c r="AC323" s="1275"/>
      <c r="AD323" s="1275"/>
      <c r="AE323" s="1275"/>
      <c r="AF323" s="1275"/>
      <c r="AG323" s="1275"/>
      <c r="AH323" s="1275"/>
      <c r="AI323" s="1275"/>
      <c r="AJ323" s="10"/>
      <c r="AK323" s="10"/>
      <c r="AL323" s="10"/>
      <c r="AO323" s="412" t="s">
        <v>102</v>
      </c>
      <c r="AP323" s="10"/>
    </row>
    <row r="324" spans="1:65" ht="18" customHeight="1">
      <c r="L324" s="10"/>
      <c r="M324" s="1284"/>
      <c r="N324" s="1284"/>
      <c r="O324" s="1284"/>
      <c r="P324" s="1284"/>
      <c r="Q324" s="1284"/>
      <c r="R324" s="10"/>
      <c r="S324" s="1416"/>
      <c r="T324" s="1417"/>
      <c r="U324" s="1417"/>
      <c r="V324" s="1417"/>
      <c r="W324" s="1417"/>
      <c r="X324" s="1418"/>
      <c r="Y324" s="10"/>
      <c r="Z324" s="1275"/>
      <c r="AA324" s="1275"/>
      <c r="AB324" s="1275"/>
      <c r="AC324" s="1275"/>
      <c r="AD324" s="1275"/>
      <c r="AE324" s="1275"/>
      <c r="AF324" s="1275"/>
      <c r="AG324" s="1275"/>
      <c r="AH324" s="1275"/>
      <c r="AI324" s="1275"/>
      <c r="AJ324" s="10"/>
      <c r="AK324" s="10"/>
      <c r="AL324" s="10"/>
      <c r="AP324" s="401" t="s">
        <v>121</v>
      </c>
      <c r="AQ324" s="401"/>
      <c r="AR324" s="401"/>
      <c r="AS324" s="401"/>
      <c r="AT324" s="10"/>
      <c r="AU324" s="1241"/>
      <c r="AV324" s="1246"/>
      <c r="AW324" s="1246"/>
      <c r="AX324" s="1246"/>
      <c r="AY324" s="1246"/>
      <c r="AZ324" s="1246"/>
      <c r="BA324" s="1246"/>
      <c r="BB324" s="1246"/>
      <c r="BC324" s="1246"/>
      <c r="BD324" s="1246"/>
      <c r="BE324" s="1246"/>
      <c r="BF324" s="1246"/>
      <c r="BG324" s="1246"/>
      <c r="BH324" s="1246"/>
      <c r="BI324" s="1246"/>
      <c r="BJ324" s="1246"/>
      <c r="BK324" s="1246"/>
      <c r="BL324" s="1246"/>
      <c r="BM324" s="1246"/>
    </row>
    <row r="325" spans="1:65" ht="18" customHeight="1">
      <c r="L325" s="10"/>
      <c r="M325" s="1284"/>
      <c r="N325" s="1284"/>
      <c r="O325" s="1284"/>
      <c r="P325" s="1284"/>
      <c r="Q325" s="1284"/>
      <c r="R325" s="10"/>
      <c r="S325" s="1416"/>
      <c r="T325" s="1417"/>
      <c r="U325" s="1417"/>
      <c r="V325" s="1417"/>
      <c r="W325" s="1417"/>
      <c r="X325" s="1418"/>
      <c r="Y325" s="10"/>
      <c r="Z325" s="1275"/>
      <c r="AA325" s="1275"/>
      <c r="AB325" s="1275"/>
      <c r="AC325" s="1275"/>
      <c r="AD325" s="1275"/>
      <c r="AE325" s="1275"/>
      <c r="AF325" s="1275"/>
      <c r="AG325" s="1275"/>
      <c r="AH325" s="1275"/>
      <c r="AI325" s="1275"/>
      <c r="AJ325" s="10"/>
      <c r="AK325" s="10"/>
      <c r="AL325" s="10"/>
      <c r="AO325" s="388" t="s">
        <v>3308</v>
      </c>
      <c r="AQ325" s="10"/>
      <c r="AR325" s="10"/>
      <c r="AS325" s="10"/>
      <c r="AU325" s="1241"/>
      <c r="AV325" s="1246"/>
      <c r="AW325" s="1246"/>
      <c r="AX325" s="1246"/>
      <c r="AY325" s="1246"/>
      <c r="AZ325" s="1246"/>
      <c r="BA325" s="1246"/>
      <c r="BB325" s="1246"/>
      <c r="BC325" s="1246"/>
      <c r="BD325" s="1246"/>
      <c r="BE325" s="1246"/>
      <c r="BF325" s="1246"/>
      <c r="BG325" s="1246"/>
      <c r="BH325" s="1246"/>
      <c r="BI325" s="1246"/>
      <c r="BJ325" s="1246"/>
      <c r="BK325" s="1246"/>
      <c r="BL325" s="1246"/>
      <c r="BM325" s="1246"/>
    </row>
    <row r="326" spans="1:65" ht="7.5" customHeight="1">
      <c r="L326" s="10"/>
      <c r="M326" s="428"/>
      <c r="N326" s="428"/>
      <c r="O326" s="428"/>
      <c r="P326" s="428"/>
      <c r="Q326" s="428"/>
      <c r="R326" s="10"/>
      <c r="S326" s="445"/>
      <c r="T326" s="445"/>
      <c r="U326" s="445"/>
      <c r="V326" s="445"/>
      <c r="W326" s="445"/>
      <c r="X326" s="445"/>
      <c r="Y326" s="10"/>
      <c r="Z326" s="10"/>
      <c r="AA326" s="10"/>
      <c r="AB326" s="10"/>
      <c r="AC326" s="10"/>
      <c r="AD326" s="10"/>
      <c r="AE326" s="10"/>
      <c r="AF326" s="10"/>
      <c r="AG326" s="10"/>
      <c r="AH326" s="10"/>
      <c r="AI326" s="10"/>
      <c r="AJ326" s="10"/>
      <c r="AK326" s="10"/>
      <c r="AL326" s="10"/>
      <c r="AP326" s="388"/>
      <c r="AQ326" s="10"/>
      <c r="AR326" s="10"/>
      <c r="AS326" s="10"/>
      <c r="AT326" s="10"/>
      <c r="AU326" s="1241"/>
      <c r="AV326" s="1241"/>
      <c r="AW326" s="1241"/>
      <c r="AX326" s="1241"/>
      <c r="AY326" s="1241"/>
      <c r="AZ326" s="1241"/>
      <c r="BA326" s="1241"/>
      <c r="BB326" s="1241"/>
    </row>
    <row r="327" spans="1:65" ht="7.5" customHeight="1">
      <c r="A327" s="998"/>
      <c r="B327" s="998"/>
      <c r="C327" s="998"/>
      <c r="D327" s="998"/>
      <c r="E327" s="998"/>
      <c r="F327" s="998"/>
      <c r="G327" s="998"/>
      <c r="H327" s="998"/>
      <c r="I327" s="998"/>
      <c r="J327" s="998"/>
      <c r="K327" s="998"/>
      <c r="L327" s="999"/>
      <c r="M327" s="1000"/>
      <c r="N327" s="1000"/>
      <c r="O327" s="1000"/>
      <c r="P327" s="1000"/>
      <c r="Q327" s="1000"/>
      <c r="R327" s="999"/>
      <c r="S327" s="1001"/>
      <c r="T327" s="1001"/>
      <c r="U327" s="1001"/>
      <c r="V327" s="1001"/>
      <c r="W327" s="1001"/>
      <c r="X327" s="1001"/>
      <c r="Y327" s="999"/>
      <c r="Z327" s="999"/>
      <c r="AA327" s="999"/>
      <c r="AB327" s="999"/>
      <c r="AC327" s="999"/>
      <c r="AD327" s="999"/>
      <c r="AE327" s="999"/>
      <c r="AF327" s="999"/>
      <c r="AG327" s="999"/>
      <c r="AH327" s="999"/>
      <c r="AI327" s="999"/>
      <c r="AJ327" s="999"/>
      <c r="AK327" s="999"/>
      <c r="AL327" s="999"/>
      <c r="AM327" s="1002"/>
      <c r="AN327" s="1002"/>
      <c r="AO327" s="1002"/>
      <c r="AP327" s="1003"/>
      <c r="AQ327" s="999"/>
      <c r="AR327" s="999"/>
      <c r="AS327" s="999"/>
      <c r="AT327" s="999"/>
      <c r="AU327" s="999"/>
      <c r="AV327" s="999"/>
      <c r="AW327" s="999"/>
      <c r="AX327" s="999"/>
      <c r="AY327" s="999"/>
      <c r="AZ327" s="10"/>
      <c r="BA327" s="10"/>
      <c r="BB327" s="10"/>
    </row>
    <row r="328" spans="1:65" ht="20.100000000000001" customHeight="1">
      <c r="A328" s="382" t="s">
        <v>3444</v>
      </c>
      <c r="L328" s="10"/>
      <c r="M328" s="428"/>
      <c r="N328" s="428"/>
      <c r="O328" s="428"/>
      <c r="P328" s="428"/>
      <c r="Q328" s="428"/>
      <c r="R328" s="10"/>
      <c r="S328" s="390"/>
      <c r="T328" s="390"/>
      <c r="U328" s="390"/>
      <c r="V328" s="390"/>
      <c r="W328" s="390"/>
      <c r="X328" s="390"/>
      <c r="Y328" s="10"/>
      <c r="Z328" s="10"/>
      <c r="AA328" s="10"/>
      <c r="AB328" s="10"/>
      <c r="AC328" s="10"/>
      <c r="AD328" s="10"/>
      <c r="AE328" s="10"/>
      <c r="AF328" s="10"/>
      <c r="AG328" s="10"/>
      <c r="AH328" s="10"/>
      <c r="AI328" s="10"/>
      <c r="AJ328" s="10"/>
      <c r="AK328" s="10"/>
      <c r="AL328" s="10"/>
      <c r="AP328" s="388"/>
      <c r="AQ328" s="10"/>
      <c r="AR328" s="10"/>
      <c r="AS328" s="10"/>
      <c r="AT328" s="10"/>
      <c r="AU328" s="10"/>
      <c r="AV328" s="10"/>
      <c r="AW328" s="10"/>
      <c r="AX328" s="10"/>
      <c r="AY328" s="10"/>
      <c r="AZ328" s="10"/>
      <c r="BA328" s="10"/>
      <c r="BB328" s="10"/>
    </row>
    <row r="329" spans="1:65" ht="20.100000000000001" customHeight="1">
      <c r="L329" s="10"/>
      <c r="M329" s="531"/>
      <c r="N329" s="10" t="s">
        <v>3445</v>
      </c>
      <c r="O329" s="10"/>
      <c r="P329" s="10"/>
      <c r="Q329" s="10"/>
      <c r="R329" s="427"/>
      <c r="S329" s="10" t="s">
        <v>3446</v>
      </c>
      <c r="T329" s="390"/>
      <c r="U329" s="390"/>
      <c r="V329" s="390"/>
      <c r="W329" s="390"/>
      <c r="X329" s="390"/>
      <c r="Y329" s="10"/>
      <c r="Z329" s="10"/>
      <c r="AA329" s="10"/>
      <c r="AB329" s="10"/>
      <c r="AC329" s="10"/>
      <c r="AD329" s="10"/>
      <c r="AE329" s="10"/>
      <c r="AF329" s="10"/>
      <c r="AG329" s="10"/>
      <c r="AH329" s="10"/>
      <c r="AI329" s="10"/>
      <c r="AJ329" s="10"/>
      <c r="AK329" s="10"/>
      <c r="AL329" s="10"/>
      <c r="AP329" s="388"/>
      <c r="AQ329" s="10"/>
      <c r="AR329" s="10"/>
      <c r="AS329" s="10"/>
      <c r="AT329" s="10"/>
      <c r="AU329" s="10"/>
      <c r="AV329" s="10"/>
      <c r="AW329" s="10"/>
      <c r="AX329" s="10"/>
      <c r="AY329" s="10"/>
      <c r="AZ329" s="10"/>
      <c r="BA329" s="10"/>
      <c r="BB329" s="10"/>
    </row>
    <row r="330" spans="1:65" ht="9.9499999999999993" customHeight="1">
      <c r="A330" s="1004"/>
      <c r="B330" s="1004"/>
      <c r="C330" s="1004"/>
      <c r="D330" s="1004"/>
      <c r="E330" s="1004"/>
      <c r="F330" s="1004"/>
      <c r="G330" s="1004"/>
      <c r="H330" s="1004"/>
      <c r="I330" s="1004"/>
      <c r="J330" s="1004"/>
      <c r="K330" s="1004"/>
      <c r="L330" s="971"/>
      <c r="M330" s="971"/>
      <c r="N330" s="971"/>
      <c r="O330" s="971"/>
      <c r="P330" s="971"/>
      <c r="Q330" s="971"/>
      <c r="R330" s="971"/>
      <c r="S330" s="971"/>
      <c r="T330" s="1005"/>
      <c r="U330" s="1005"/>
      <c r="V330" s="1005"/>
      <c r="W330" s="1005"/>
      <c r="X330" s="1005"/>
      <c r="Y330" s="971"/>
      <c r="Z330" s="971"/>
      <c r="AA330" s="971"/>
      <c r="AB330" s="971"/>
      <c r="AC330" s="971"/>
      <c r="AD330" s="971"/>
      <c r="AE330" s="971"/>
      <c r="AF330" s="971"/>
      <c r="AG330" s="971"/>
      <c r="AH330" s="971"/>
      <c r="AI330" s="971"/>
      <c r="AJ330" s="971"/>
      <c r="AK330" s="971"/>
      <c r="AL330" s="971"/>
      <c r="AM330" s="972"/>
      <c r="AN330" s="972"/>
      <c r="AO330" s="972"/>
      <c r="AP330" s="1006"/>
      <c r="AQ330" s="971"/>
      <c r="AR330" s="971"/>
      <c r="AS330" s="971"/>
      <c r="AT330" s="971"/>
      <c r="AU330" s="971"/>
      <c r="AV330" s="971"/>
      <c r="AW330" s="971"/>
      <c r="AX330" s="971"/>
      <c r="AY330" s="971"/>
      <c r="AZ330" s="10"/>
      <c r="BA330" s="10"/>
      <c r="BB330" s="10"/>
    </row>
    <row r="331" spans="1:65" ht="7.5" customHeight="1">
      <c r="A331" s="998"/>
      <c r="B331" s="998"/>
      <c r="C331" s="998"/>
      <c r="D331" s="998"/>
      <c r="E331" s="998"/>
      <c r="F331" s="998"/>
      <c r="G331" s="998"/>
      <c r="H331" s="998"/>
      <c r="I331" s="998"/>
      <c r="J331" s="998"/>
      <c r="K331" s="998"/>
      <c r="L331" s="999"/>
      <c r="M331" s="1000"/>
      <c r="N331" s="1000"/>
      <c r="O331" s="1000"/>
      <c r="P331" s="1000"/>
      <c r="Q331" s="1000"/>
      <c r="R331" s="999"/>
      <c r="S331" s="1001"/>
      <c r="T331" s="1001"/>
      <c r="U331" s="1001"/>
      <c r="V331" s="1001"/>
      <c r="W331" s="1001"/>
      <c r="X331" s="1001"/>
      <c r="Y331" s="999"/>
      <c r="Z331" s="999"/>
      <c r="AA331" s="999"/>
      <c r="AB331" s="999"/>
      <c r="AC331" s="999"/>
      <c r="AD331" s="999"/>
      <c r="AE331" s="999"/>
      <c r="AF331" s="999"/>
      <c r="AG331" s="999"/>
      <c r="AH331" s="999"/>
      <c r="AI331" s="999"/>
      <c r="AJ331" s="999"/>
      <c r="AK331" s="999"/>
      <c r="AL331" s="999"/>
      <c r="AM331" s="1002"/>
      <c r="AN331" s="1002"/>
      <c r="AO331" s="1002"/>
      <c r="AP331" s="1003"/>
      <c r="AQ331" s="999"/>
      <c r="AR331" s="999"/>
      <c r="AS331" s="999"/>
      <c r="AT331" s="999"/>
      <c r="AU331" s="999"/>
      <c r="AV331" s="999"/>
      <c r="AW331" s="999"/>
      <c r="AX331" s="999"/>
      <c r="AY331" s="999"/>
      <c r="AZ331" s="10"/>
      <c r="BA331" s="10"/>
      <c r="BB331" s="10"/>
    </row>
    <row r="332" spans="1:65" ht="20.100000000000001" customHeight="1">
      <c r="A332" s="382" t="s">
        <v>3079</v>
      </c>
      <c r="L332" s="10"/>
      <c r="M332" s="428"/>
      <c r="N332" s="428"/>
      <c r="O332" s="428"/>
      <c r="P332" s="428"/>
      <c r="Q332" s="428"/>
      <c r="R332" s="10"/>
      <c r="S332" s="390"/>
      <c r="T332" s="390"/>
      <c r="U332" s="390"/>
      <c r="V332" s="390"/>
      <c r="W332" s="390"/>
      <c r="X332" s="390"/>
      <c r="Y332" s="10"/>
      <c r="Z332" s="10"/>
      <c r="AA332" s="10"/>
      <c r="AB332" s="10"/>
      <c r="AC332" s="10"/>
      <c r="AD332" s="10"/>
      <c r="AE332" s="10"/>
      <c r="AF332" s="10"/>
      <c r="AG332" s="10"/>
      <c r="AH332" s="10"/>
      <c r="AI332" s="10"/>
      <c r="AJ332" s="10"/>
      <c r="AK332" s="10"/>
      <c r="AL332" s="10"/>
      <c r="AP332" s="388"/>
      <c r="AQ332" s="10"/>
      <c r="AR332" s="10"/>
      <c r="AS332" s="10"/>
      <c r="AT332" s="10"/>
      <c r="AU332" s="10"/>
      <c r="AV332" s="10"/>
      <c r="AW332" s="10"/>
      <c r="AX332" s="10"/>
      <c r="AY332" s="10"/>
      <c r="AZ332" s="10"/>
      <c r="BA332" s="10"/>
      <c r="BB332" s="10"/>
    </row>
    <row r="333" spans="1:65" ht="20.100000000000001" customHeight="1">
      <c r="L333" s="10"/>
      <c r="M333" s="531"/>
      <c r="N333" s="10" t="s">
        <v>2881</v>
      </c>
      <c r="O333" s="10"/>
      <c r="P333" s="10"/>
      <c r="Q333" s="10"/>
      <c r="R333" s="427"/>
      <c r="S333" s="10" t="s">
        <v>3077</v>
      </c>
      <c r="T333" s="390"/>
      <c r="U333" s="390"/>
      <c r="V333" s="390"/>
      <c r="W333" s="390"/>
      <c r="X333" s="390"/>
      <c r="Y333" s="10"/>
      <c r="Z333" s="10"/>
      <c r="AA333" s="10"/>
      <c r="AB333" s="10"/>
      <c r="AC333" s="10"/>
      <c r="AD333" s="10"/>
      <c r="AE333" s="10"/>
      <c r="AF333" s="10"/>
      <c r="AG333" s="10"/>
      <c r="AH333" s="10"/>
      <c r="AI333" s="10"/>
      <c r="AJ333" s="10"/>
      <c r="AK333" s="10"/>
      <c r="AL333" s="10"/>
      <c r="AP333" s="388"/>
      <c r="AQ333" s="10"/>
      <c r="AR333" s="10"/>
      <c r="AS333" s="10"/>
      <c r="AT333" s="10"/>
      <c r="AU333" s="10"/>
      <c r="AV333" s="10"/>
      <c r="AW333" s="10"/>
      <c r="AX333" s="10"/>
      <c r="AY333" s="10"/>
      <c r="AZ333" s="10"/>
      <c r="BA333" s="10"/>
      <c r="BB333" s="10"/>
    </row>
    <row r="334" spans="1:65" ht="9.9499999999999993" customHeight="1">
      <c r="A334" s="1004"/>
      <c r="B334" s="1004"/>
      <c r="C334" s="1004"/>
      <c r="D334" s="1004"/>
      <c r="E334" s="1004"/>
      <c r="F334" s="1004"/>
      <c r="G334" s="1004"/>
      <c r="H334" s="1004"/>
      <c r="I334" s="1004"/>
      <c r="J334" s="1004"/>
      <c r="K334" s="1004"/>
      <c r="L334" s="971"/>
      <c r="M334" s="971"/>
      <c r="N334" s="971"/>
      <c r="O334" s="971"/>
      <c r="P334" s="971"/>
      <c r="Q334" s="971"/>
      <c r="R334" s="971"/>
      <c r="S334" s="971"/>
      <c r="T334" s="1005"/>
      <c r="U334" s="1005"/>
      <c r="V334" s="1005"/>
      <c r="W334" s="1005"/>
      <c r="X334" s="1005"/>
      <c r="Y334" s="971"/>
      <c r="Z334" s="971"/>
      <c r="AA334" s="971"/>
      <c r="AB334" s="971"/>
      <c r="AC334" s="971"/>
      <c r="AD334" s="971"/>
      <c r="AE334" s="971"/>
      <c r="AF334" s="971"/>
      <c r="AG334" s="971"/>
      <c r="AH334" s="971"/>
      <c r="AI334" s="971"/>
      <c r="AJ334" s="971"/>
      <c r="AK334" s="971"/>
      <c r="AL334" s="971"/>
      <c r="AM334" s="972"/>
      <c r="AN334" s="972"/>
      <c r="AO334" s="972"/>
      <c r="AP334" s="1006"/>
      <c r="AQ334" s="971"/>
      <c r="AR334" s="971"/>
      <c r="AS334" s="971"/>
      <c r="AT334" s="971"/>
      <c r="AU334" s="971"/>
      <c r="AV334" s="971"/>
      <c r="AW334" s="971"/>
      <c r="AX334" s="971"/>
      <c r="AY334" s="971"/>
      <c r="AZ334" s="10"/>
      <c r="BA334" s="10"/>
      <c r="BB334" s="10"/>
    </row>
    <row r="335" spans="1:65" ht="9.9499999999999993" customHeight="1">
      <c r="L335" s="10"/>
      <c r="M335" s="428"/>
      <c r="N335" s="428"/>
      <c r="O335" s="428"/>
      <c r="P335" s="428"/>
      <c r="Q335" s="428"/>
      <c r="R335" s="10"/>
      <c r="S335" s="390"/>
      <c r="T335" s="390"/>
      <c r="U335" s="390"/>
      <c r="V335" s="390"/>
      <c r="W335" s="390"/>
      <c r="X335" s="390"/>
      <c r="Y335" s="10"/>
      <c r="Z335" s="10"/>
      <c r="AA335" s="10"/>
      <c r="AB335" s="10"/>
      <c r="AC335" s="10"/>
      <c r="AD335" s="10"/>
      <c r="AE335" s="10"/>
      <c r="AF335" s="10"/>
      <c r="AG335" s="10"/>
      <c r="AH335" s="10"/>
      <c r="AI335" s="10"/>
      <c r="AJ335" s="10"/>
      <c r="AK335" s="10"/>
      <c r="AL335" s="10"/>
      <c r="AP335" s="388"/>
      <c r="AQ335" s="10"/>
      <c r="AR335" s="10"/>
      <c r="AS335" s="10"/>
      <c r="AT335" s="10"/>
      <c r="AU335" s="10"/>
      <c r="AV335" s="10"/>
      <c r="AW335" s="10"/>
      <c r="AX335" s="10"/>
      <c r="AY335" s="10"/>
      <c r="AZ335" s="10"/>
      <c r="BA335" s="10"/>
      <c r="BB335" s="10"/>
    </row>
    <row r="336" spans="1:65" ht="18" customHeight="1">
      <c r="A336" s="398" t="s">
        <v>122</v>
      </c>
      <c r="B336" s="399" t="s">
        <v>2797</v>
      </c>
      <c r="C336" s="399"/>
      <c r="D336" s="399"/>
      <c r="E336" s="399"/>
      <c r="F336" s="399"/>
      <c r="G336" s="399"/>
      <c r="H336" s="399"/>
      <c r="I336" s="399"/>
      <c r="J336" s="399"/>
      <c r="K336" s="399"/>
      <c r="L336" s="10"/>
      <c r="M336" s="1269"/>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1"/>
      <c r="AI336" s="10"/>
      <c r="AJ336" s="10"/>
      <c r="AK336" s="10"/>
      <c r="AL336" s="10"/>
    </row>
    <row r="337" spans="1:65" ht="18" customHeight="1">
      <c r="L337" s="10"/>
      <c r="M337" s="1272"/>
      <c r="N337" s="1273"/>
      <c r="O337" s="1273"/>
      <c r="P337" s="1273"/>
      <c r="Q337" s="1273"/>
      <c r="R337" s="1273"/>
      <c r="S337" s="1273"/>
      <c r="T337" s="1273"/>
      <c r="U337" s="1273"/>
      <c r="V337" s="1273"/>
      <c r="W337" s="1273"/>
      <c r="X337" s="1273"/>
      <c r="Y337" s="1273"/>
      <c r="Z337" s="1273"/>
      <c r="AA337" s="1273"/>
      <c r="AB337" s="1273"/>
      <c r="AC337" s="1273"/>
      <c r="AD337" s="1273"/>
      <c r="AE337" s="1273"/>
      <c r="AF337" s="1273"/>
      <c r="AG337" s="1273"/>
      <c r="AH337" s="1274"/>
      <c r="AI337" s="10"/>
      <c r="AJ337" s="10"/>
      <c r="AK337" s="10"/>
      <c r="AL337" s="10"/>
    </row>
    <row r="338" spans="1:65" ht="18" customHeight="1">
      <c r="A338" s="398" t="s">
        <v>122</v>
      </c>
      <c r="B338" s="399" t="s">
        <v>2800</v>
      </c>
      <c r="C338" s="399"/>
      <c r="D338" s="399"/>
      <c r="E338" s="399"/>
      <c r="F338" s="399"/>
      <c r="G338" s="399"/>
      <c r="H338" s="399"/>
      <c r="I338" s="399"/>
      <c r="J338" s="399"/>
      <c r="K338" s="399"/>
      <c r="L338" s="10"/>
      <c r="M338" s="1269"/>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1"/>
      <c r="AI338" s="10"/>
      <c r="AJ338" s="10"/>
      <c r="AK338" s="10"/>
      <c r="AL338" s="10"/>
    </row>
    <row r="339" spans="1:65" ht="18" customHeight="1">
      <c r="L339" s="10"/>
      <c r="M339" s="1272"/>
      <c r="N339" s="1273"/>
      <c r="O339" s="1273"/>
      <c r="P339" s="1273"/>
      <c r="Q339" s="1273"/>
      <c r="R339" s="1273"/>
      <c r="S339" s="1273"/>
      <c r="T339" s="1273"/>
      <c r="U339" s="1273"/>
      <c r="V339" s="1273"/>
      <c r="W339" s="1273"/>
      <c r="X339" s="1273"/>
      <c r="Y339" s="1273"/>
      <c r="Z339" s="1273"/>
      <c r="AA339" s="1273"/>
      <c r="AB339" s="1273"/>
      <c r="AC339" s="1273"/>
      <c r="AD339" s="1273"/>
      <c r="AE339" s="1273"/>
      <c r="AF339" s="1273"/>
      <c r="AG339" s="1273"/>
      <c r="AH339" s="1274"/>
      <c r="AI339" s="10"/>
      <c r="AJ339" s="10"/>
      <c r="AK339" s="10"/>
      <c r="AL339" s="10"/>
    </row>
    <row r="340" spans="1:65" ht="11.25" customHeight="1">
      <c r="AS340" s="393"/>
      <c r="AT340" s="393"/>
      <c r="AU340" s="393"/>
      <c r="AV340" s="393"/>
      <c r="AW340" s="393"/>
      <c r="AX340" s="393"/>
      <c r="AY340" s="393"/>
    </row>
    <row r="341" spans="1:65" ht="17.25" customHeight="1">
      <c r="A341" s="409" t="s">
        <v>135</v>
      </c>
      <c r="B341" s="395"/>
      <c r="C341" s="395"/>
      <c r="D341" s="395"/>
      <c r="E341" s="395"/>
      <c r="F341" s="395"/>
      <c r="G341" s="395"/>
      <c r="H341" s="395"/>
      <c r="I341" s="395"/>
      <c r="J341" s="395"/>
      <c r="K341" s="395"/>
      <c r="L341" s="396"/>
      <c r="M341" s="396"/>
      <c r="N341" s="396"/>
      <c r="O341" s="396"/>
      <c r="P341" s="396"/>
      <c r="Q341" s="396"/>
      <c r="R341" s="396"/>
      <c r="S341" s="396"/>
      <c r="T341" s="396"/>
      <c r="U341" s="396"/>
      <c r="V341" s="396"/>
      <c r="W341" s="396"/>
      <c r="X341" s="396"/>
      <c r="Y341" s="396"/>
      <c r="Z341" s="396"/>
      <c r="AA341" s="396"/>
      <c r="AB341" s="396"/>
      <c r="AC341" s="396"/>
      <c r="AD341" s="396"/>
      <c r="AE341" s="396"/>
      <c r="AF341" s="396"/>
      <c r="AG341" s="396"/>
      <c r="AH341" s="396"/>
      <c r="AI341" s="396"/>
      <c r="AJ341" s="396"/>
      <c r="AK341" s="396"/>
      <c r="AL341" s="396"/>
      <c r="AM341" s="396"/>
      <c r="AN341" s="396"/>
      <c r="AO341" s="396"/>
      <c r="AP341" s="396"/>
      <c r="AQ341" s="396"/>
      <c r="AR341" s="396"/>
    </row>
    <row r="342" spans="1:65" ht="18" customHeight="1">
      <c r="A342" s="398" t="s">
        <v>122</v>
      </c>
      <c r="B342" s="399" t="s">
        <v>2773</v>
      </c>
      <c r="C342" s="399"/>
      <c r="D342" s="399"/>
      <c r="E342" s="399"/>
      <c r="F342" s="399"/>
      <c r="G342" s="399"/>
      <c r="H342" s="399"/>
      <c r="I342" s="399"/>
      <c r="J342" s="399"/>
      <c r="K342" s="399"/>
      <c r="L342" s="10"/>
      <c r="M342" s="1280">
        <v>1</v>
      </c>
      <c r="N342" s="1281"/>
      <c r="O342" s="1281"/>
      <c r="P342" s="1282"/>
      <c r="Q342" s="10"/>
      <c r="R342" s="10"/>
      <c r="S342" s="10"/>
      <c r="T342" s="10"/>
      <c r="U342" s="10"/>
      <c r="V342" s="10"/>
      <c r="W342" s="10"/>
      <c r="X342" s="10"/>
      <c r="Y342" s="10"/>
      <c r="Z342" s="10"/>
      <c r="AA342" s="10"/>
      <c r="AB342" s="10"/>
      <c r="AC342" s="10"/>
      <c r="AD342" s="10"/>
      <c r="AE342" s="10"/>
      <c r="AF342" s="10"/>
      <c r="AG342" s="10"/>
      <c r="AH342" s="10"/>
      <c r="AI342" s="10"/>
      <c r="AJ342" s="10"/>
      <c r="AK342" s="10"/>
      <c r="AL342" s="10"/>
    </row>
    <row r="343" spans="1:65" ht="18" customHeight="1">
      <c r="A343" s="398" t="s">
        <v>122</v>
      </c>
      <c r="B343" s="399" t="s">
        <v>2777</v>
      </c>
      <c r="C343" s="399"/>
      <c r="D343" s="399"/>
      <c r="E343" s="399"/>
      <c r="F343" s="399"/>
      <c r="G343" s="399"/>
      <c r="H343" s="399"/>
      <c r="I343" s="399"/>
      <c r="J343" s="399"/>
      <c r="K343" s="399"/>
      <c r="L343" s="10"/>
      <c r="M343" s="428"/>
      <c r="N343" s="428"/>
      <c r="O343" s="428"/>
      <c r="P343" s="428"/>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O343" s="412" t="s">
        <v>102</v>
      </c>
      <c r="AP343" s="10"/>
    </row>
    <row r="344" spans="1:65" ht="18" customHeight="1">
      <c r="A344" s="403"/>
      <c r="C344" s="403"/>
      <c r="D344" s="403"/>
      <c r="E344" s="403"/>
      <c r="F344" s="403"/>
      <c r="G344" s="403"/>
      <c r="H344" s="403"/>
      <c r="I344" s="403"/>
      <c r="J344" s="403"/>
      <c r="K344" s="403"/>
      <c r="L344" s="403" t="s">
        <v>132</v>
      </c>
      <c r="M344" s="1267"/>
      <c r="N344" s="1267"/>
      <c r="O344" s="1267"/>
      <c r="P344" s="1267"/>
      <c r="Q344" s="1267"/>
      <c r="R344" s="10" t="s">
        <v>105</v>
      </c>
      <c r="S344" s="1276" t="str">
        <f>IF(項目一覧②!$G$3=1,"",INDEX(主要用途!$D$2:$D72,項目一覧②!$G$3))</f>
        <v/>
      </c>
      <c r="T344" s="1277"/>
      <c r="U344" s="1277"/>
      <c r="V344" s="1277"/>
      <c r="W344" s="1277"/>
      <c r="X344" s="1277"/>
      <c r="Y344" s="1277"/>
      <c r="Z344" s="1277"/>
      <c r="AA344" s="1277"/>
      <c r="AB344" s="1277"/>
      <c r="AC344" s="1277"/>
      <c r="AD344" s="1277"/>
      <c r="AE344" s="1277"/>
      <c r="AF344" s="1277"/>
      <c r="AG344" s="1277"/>
      <c r="AH344" s="1277"/>
      <c r="AI344" s="1277"/>
      <c r="AJ344" s="1277"/>
      <c r="AK344" s="1277"/>
      <c r="AL344" s="1277"/>
      <c r="AM344" s="1278"/>
      <c r="AQ344" s="401" t="s">
        <v>121</v>
      </c>
      <c r="AR344" s="401"/>
      <c r="AS344" s="401"/>
      <c r="AT344" s="401"/>
      <c r="AU344" s="446"/>
      <c r="AV344" s="1241"/>
      <c r="AW344" s="1246"/>
      <c r="AX344" s="1246"/>
      <c r="AY344" s="1246"/>
      <c r="AZ344" s="1246"/>
      <c r="BA344" s="1246"/>
      <c r="BB344" s="1246"/>
      <c r="BC344" s="1246"/>
      <c r="BD344" s="1246"/>
      <c r="BE344" s="1246"/>
      <c r="BF344" s="1246"/>
      <c r="BG344" s="1246"/>
      <c r="BH344" s="1246"/>
      <c r="BI344" s="1246"/>
      <c r="BJ344" s="1246"/>
      <c r="BK344" s="1246"/>
      <c r="BL344" s="1246"/>
      <c r="BM344" s="1246"/>
    </row>
    <row r="345" spans="1:65" ht="18" customHeight="1">
      <c r="C345" s="403"/>
      <c r="D345" s="403"/>
      <c r="E345" s="403"/>
      <c r="F345" s="403"/>
      <c r="G345" s="403"/>
      <c r="H345" s="403"/>
      <c r="I345" s="403"/>
      <c r="J345" s="403"/>
      <c r="K345" s="403"/>
      <c r="L345" s="403" t="s">
        <v>132</v>
      </c>
      <c r="M345" s="1267"/>
      <c r="N345" s="1267"/>
      <c r="O345" s="1267"/>
      <c r="P345" s="1267"/>
      <c r="Q345" s="1267"/>
      <c r="R345" s="10" t="s">
        <v>105</v>
      </c>
      <c r="S345" s="1276" t="str">
        <f>IF(項目一覧②!$G$4=1,"",INDEX(主要用途!$D$2:$D72,項目一覧②!$G$4))</f>
        <v/>
      </c>
      <c r="T345" s="1277"/>
      <c r="U345" s="1277"/>
      <c r="V345" s="1277"/>
      <c r="W345" s="1277"/>
      <c r="X345" s="1277"/>
      <c r="Y345" s="1277"/>
      <c r="Z345" s="1277"/>
      <c r="AA345" s="1277"/>
      <c r="AB345" s="1277"/>
      <c r="AC345" s="1277"/>
      <c r="AD345" s="1277"/>
      <c r="AE345" s="1277"/>
      <c r="AF345" s="1277"/>
      <c r="AG345" s="1277"/>
      <c r="AH345" s="1277"/>
      <c r="AI345" s="1277"/>
      <c r="AJ345" s="1277"/>
      <c r="AK345" s="1277"/>
      <c r="AL345" s="1277"/>
      <c r="AM345" s="1278"/>
      <c r="AQ345" s="388" t="s">
        <v>120</v>
      </c>
      <c r="AR345" s="10"/>
      <c r="AS345" s="10"/>
      <c r="AT345" s="10"/>
      <c r="AV345" s="1241"/>
      <c r="AW345" s="1246"/>
      <c r="AX345" s="1246"/>
      <c r="AY345" s="1246"/>
      <c r="AZ345" s="1246"/>
      <c r="BA345" s="1246"/>
      <c r="BB345" s="1246"/>
      <c r="BC345" s="1246"/>
      <c r="BD345" s="1246"/>
      <c r="BE345" s="1246"/>
      <c r="BF345" s="1246"/>
      <c r="BG345" s="1246"/>
      <c r="BH345" s="1246"/>
      <c r="BI345" s="1246"/>
      <c r="BJ345" s="1246"/>
      <c r="BK345" s="1246"/>
      <c r="BL345" s="1246"/>
      <c r="BM345" s="1246"/>
    </row>
    <row r="346" spans="1:65" ht="18" customHeight="1">
      <c r="C346" s="403"/>
      <c r="D346" s="403"/>
      <c r="E346" s="403"/>
      <c r="F346" s="403"/>
      <c r="G346" s="403"/>
      <c r="H346" s="403"/>
      <c r="I346" s="403"/>
      <c r="J346" s="403"/>
      <c r="K346" s="403"/>
      <c r="L346" s="403" t="s">
        <v>132</v>
      </c>
      <c r="M346" s="1267"/>
      <c r="N346" s="1267"/>
      <c r="O346" s="1267"/>
      <c r="P346" s="1267"/>
      <c r="Q346" s="1267"/>
      <c r="R346" s="10" t="s">
        <v>105</v>
      </c>
      <c r="S346" s="1276" t="str">
        <f>IF(項目一覧②!$G$5=1,"",INDEX(主要用途!$D$2:$D72,項目一覧②!$G$5))</f>
        <v/>
      </c>
      <c r="T346" s="1277"/>
      <c r="U346" s="1277"/>
      <c r="V346" s="1277"/>
      <c r="W346" s="1277"/>
      <c r="X346" s="1277"/>
      <c r="Y346" s="1277"/>
      <c r="Z346" s="1277"/>
      <c r="AA346" s="1277"/>
      <c r="AB346" s="1277"/>
      <c r="AC346" s="1277"/>
      <c r="AD346" s="1277"/>
      <c r="AE346" s="1277"/>
      <c r="AF346" s="1277"/>
      <c r="AG346" s="1277"/>
      <c r="AH346" s="1277"/>
      <c r="AI346" s="1277"/>
      <c r="AJ346" s="1277"/>
      <c r="AK346" s="1277"/>
      <c r="AL346" s="1277"/>
      <c r="AM346" s="1278"/>
      <c r="AQ346" s="388" t="s">
        <v>99</v>
      </c>
      <c r="AR346" s="10"/>
      <c r="AS346" s="10"/>
      <c r="AT346" s="10"/>
      <c r="AU346" s="10"/>
      <c r="AV346" s="1241"/>
      <c r="AW346" s="1241"/>
      <c r="AX346" s="1241"/>
      <c r="AY346" s="1241"/>
      <c r="AZ346" s="1241"/>
      <c r="BA346" s="1241"/>
      <c r="BB346" s="1241"/>
      <c r="BC346" s="1241"/>
    </row>
    <row r="347" spans="1:65" ht="18" customHeight="1">
      <c r="A347" s="398" t="s">
        <v>122</v>
      </c>
      <c r="B347" s="399" t="s">
        <v>2781</v>
      </c>
      <c r="C347" s="399"/>
      <c r="D347" s="399"/>
      <c r="E347" s="399"/>
      <c r="F347" s="399"/>
      <c r="G347" s="399"/>
      <c r="H347" s="399"/>
      <c r="I347" s="399"/>
      <c r="J347" s="399"/>
      <c r="K347" s="399"/>
      <c r="L347" s="399"/>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row>
    <row r="348" spans="1:65" ht="18" customHeight="1">
      <c r="B348" s="388"/>
      <c r="C348" s="388"/>
      <c r="D348" s="388"/>
      <c r="E348" s="388"/>
      <c r="F348" s="388"/>
      <c r="G348" s="388"/>
      <c r="H348" s="388"/>
      <c r="I348" s="388"/>
      <c r="J348" s="388"/>
      <c r="K348" s="388"/>
      <c r="L348" s="388"/>
      <c r="M348" s="434"/>
      <c r="N348" s="427" t="s">
        <v>130</v>
      </c>
      <c r="O348" s="427"/>
      <c r="P348" s="434"/>
      <c r="Q348" s="427" t="s">
        <v>129</v>
      </c>
      <c r="R348" s="427"/>
      <c r="S348" s="434"/>
      <c r="T348" s="427" t="s">
        <v>128</v>
      </c>
      <c r="U348" s="427"/>
      <c r="V348" s="434"/>
      <c r="W348" s="427" t="s">
        <v>127</v>
      </c>
      <c r="X348" s="427"/>
      <c r="Y348" s="434"/>
      <c r="Z348" s="427" t="s">
        <v>126</v>
      </c>
      <c r="AA348" s="427"/>
      <c r="AB348" s="427"/>
      <c r="AC348" s="434"/>
      <c r="AD348" s="435" t="s">
        <v>125</v>
      </c>
      <c r="AE348" s="427"/>
      <c r="AF348" s="427"/>
      <c r="AG348" s="427"/>
      <c r="AH348" s="434"/>
      <c r="AI348" s="435" t="s">
        <v>124</v>
      </c>
      <c r="AJ348" s="427"/>
      <c r="AK348" s="427"/>
      <c r="AL348" s="427"/>
      <c r="AM348" s="427"/>
      <c r="AN348" s="426" t="str">
        <f>IF(COUNTIF(項目一覧②!$G$9:$M$9,TRUE)=1,"","工事種別をいずれか１つ選択してください")</f>
        <v>工事種別をいずれか１つ選択してください</v>
      </c>
    </row>
    <row r="349" spans="1:65" ht="11.25" customHeight="1">
      <c r="L349" s="382"/>
    </row>
    <row r="350" spans="1:65" ht="18" customHeight="1">
      <c r="A350" s="398" t="s">
        <v>122</v>
      </c>
      <c r="B350" s="399" t="s">
        <v>2785</v>
      </c>
      <c r="C350" s="399"/>
      <c r="D350" s="399"/>
      <c r="E350" s="399"/>
      <c r="F350" s="399"/>
      <c r="G350" s="399"/>
      <c r="H350" s="399"/>
      <c r="I350" s="399"/>
      <c r="J350" s="399"/>
      <c r="K350" s="399"/>
      <c r="L350" s="399"/>
      <c r="M350" s="10"/>
      <c r="N350" s="1275"/>
      <c r="O350" s="1275"/>
      <c r="P350" s="1275"/>
      <c r="Q350" s="1275"/>
      <c r="R350" s="1275"/>
      <c r="S350" s="1275"/>
      <c r="T350" s="1275"/>
      <c r="U350" s="1275"/>
      <c r="V350" s="1275"/>
      <c r="W350" s="1275"/>
      <c r="X350" s="10"/>
      <c r="Y350" s="10"/>
      <c r="Z350" s="10"/>
      <c r="AA350" s="10"/>
      <c r="AB350" s="1275"/>
      <c r="AC350" s="1275"/>
      <c r="AD350" s="1275"/>
      <c r="AE350" s="1275"/>
      <c r="AF350" s="1275"/>
      <c r="AG350" s="1275"/>
      <c r="AH350" s="1275"/>
      <c r="AI350" s="1275"/>
      <c r="AJ350" s="1275"/>
      <c r="AK350" s="1275"/>
      <c r="AL350" s="10"/>
      <c r="AM350" s="10"/>
    </row>
    <row r="351" spans="1:65" ht="9.9499999999999993" customHeight="1">
      <c r="A351" s="969"/>
      <c r="B351" s="970"/>
      <c r="C351" s="970"/>
      <c r="D351" s="970"/>
      <c r="E351" s="970"/>
      <c r="F351" s="970"/>
      <c r="G351" s="970"/>
      <c r="H351" s="970"/>
      <c r="I351" s="970"/>
      <c r="J351" s="970"/>
      <c r="K351" s="970"/>
      <c r="L351" s="970"/>
      <c r="M351" s="971"/>
      <c r="N351" s="971"/>
      <c r="O351" s="971"/>
      <c r="P351" s="971"/>
      <c r="Q351" s="971"/>
      <c r="R351" s="971"/>
      <c r="S351" s="971"/>
      <c r="T351" s="971"/>
      <c r="U351" s="971"/>
      <c r="V351" s="971"/>
      <c r="W351" s="971"/>
      <c r="X351" s="971"/>
      <c r="Y351" s="971"/>
      <c r="Z351" s="971"/>
      <c r="AA351" s="971"/>
      <c r="AB351" s="971"/>
      <c r="AC351" s="971"/>
      <c r="AD351" s="971"/>
      <c r="AE351" s="971"/>
      <c r="AF351" s="971"/>
      <c r="AG351" s="971"/>
      <c r="AH351" s="971"/>
      <c r="AI351" s="971"/>
      <c r="AJ351" s="971"/>
      <c r="AK351" s="971"/>
      <c r="AL351" s="971"/>
      <c r="AM351" s="971"/>
      <c r="AN351" s="972"/>
      <c r="AO351" s="972"/>
      <c r="AP351" s="972"/>
      <c r="AQ351" s="972"/>
      <c r="AR351" s="972"/>
      <c r="AS351" s="972"/>
      <c r="AT351" s="972"/>
      <c r="AU351" s="972"/>
      <c r="AV351" s="972"/>
      <c r="AW351" s="972"/>
      <c r="AX351" s="972"/>
      <c r="AY351" s="972"/>
    </row>
    <row r="352" spans="1:65" ht="9.9499999999999993" customHeight="1">
      <c r="A352" s="398"/>
      <c r="B352" s="399"/>
      <c r="C352" s="399"/>
      <c r="D352" s="399"/>
      <c r="E352" s="399"/>
      <c r="F352" s="399"/>
      <c r="G352" s="399"/>
      <c r="H352" s="399"/>
      <c r="I352" s="399"/>
      <c r="J352" s="399"/>
      <c r="K352" s="399"/>
      <c r="L352" s="399"/>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row>
    <row r="353" spans="1:51" ht="18" customHeight="1">
      <c r="A353" s="398" t="s">
        <v>122</v>
      </c>
      <c r="B353" s="399" t="s">
        <v>2954</v>
      </c>
      <c r="C353" s="399"/>
      <c r="D353" s="399"/>
      <c r="E353" s="399"/>
      <c r="F353" s="399"/>
      <c r="G353" s="399"/>
      <c r="H353" s="399"/>
      <c r="I353" s="399"/>
      <c r="J353" s="399"/>
      <c r="K353" s="399"/>
      <c r="L353" s="399"/>
      <c r="M353" s="531"/>
      <c r="N353" s="10" t="s">
        <v>2950</v>
      </c>
      <c r="O353" s="10"/>
      <c r="P353" s="10"/>
      <c r="Q353" s="10" t="s">
        <v>3639</v>
      </c>
      <c r="R353" s="10"/>
      <c r="T353" s="10"/>
      <c r="U353" s="10"/>
      <c r="V353" s="10"/>
      <c r="W353" s="10"/>
      <c r="X353" s="10"/>
      <c r="Y353" s="10"/>
      <c r="Z353" s="10"/>
      <c r="AA353" s="10"/>
      <c r="AB353" s="10"/>
      <c r="AC353" s="10"/>
      <c r="AD353" s="10"/>
      <c r="AE353" s="10"/>
      <c r="AF353" s="10"/>
      <c r="AG353" s="10"/>
      <c r="AH353" s="10"/>
      <c r="AI353" s="10"/>
      <c r="AJ353" s="10"/>
      <c r="AK353" s="10"/>
      <c r="AL353" s="10"/>
    </row>
    <row r="354" spans="1:51" ht="18" customHeight="1">
      <c r="A354" s="398"/>
      <c r="B354" s="399"/>
      <c r="C354" s="399"/>
      <c r="D354" s="399"/>
      <c r="E354" s="399"/>
      <c r="F354" s="399"/>
      <c r="G354" s="399"/>
      <c r="H354" s="399"/>
      <c r="I354" s="399"/>
      <c r="J354" s="399"/>
      <c r="K354" s="399"/>
      <c r="L354" s="399"/>
      <c r="M354" s="531"/>
      <c r="N354" s="10" t="s">
        <v>2950</v>
      </c>
      <c r="O354" s="10"/>
      <c r="P354" s="10"/>
      <c r="Q354" s="10" t="s">
        <v>3640</v>
      </c>
      <c r="R354" s="10"/>
      <c r="S354" s="10"/>
      <c r="T354" s="10"/>
      <c r="U354" s="10"/>
      <c r="V354" s="10"/>
      <c r="W354" s="10"/>
      <c r="X354" s="10"/>
      <c r="Y354" s="10"/>
      <c r="Z354" s="10"/>
      <c r="AA354" s="10"/>
      <c r="AB354" s="10"/>
      <c r="AC354" s="10"/>
      <c r="AD354" s="10"/>
      <c r="AE354" s="10"/>
      <c r="AF354" s="10"/>
      <c r="AG354" s="10"/>
      <c r="AH354" s="10"/>
      <c r="AI354" s="10"/>
      <c r="AJ354" s="10"/>
      <c r="AK354" s="10"/>
      <c r="AL354" s="10"/>
    </row>
    <row r="355" spans="1:51" ht="18" customHeight="1">
      <c r="A355" s="398"/>
      <c r="B355" s="399"/>
      <c r="C355" s="399"/>
      <c r="D355" s="399"/>
      <c r="E355" s="399"/>
      <c r="F355" s="399"/>
      <c r="G355" s="399"/>
      <c r="H355" s="399"/>
      <c r="I355" s="399"/>
      <c r="J355" s="399"/>
      <c r="K355" s="399"/>
      <c r="L355" s="399"/>
      <c r="M355" s="531"/>
      <c r="N355" s="10" t="s">
        <v>3659</v>
      </c>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row>
    <row r="356" spans="1:51" ht="18" customHeight="1">
      <c r="A356" s="398"/>
      <c r="B356" s="399"/>
      <c r="C356" s="399"/>
      <c r="D356" s="399"/>
      <c r="E356" s="399"/>
      <c r="F356" s="399"/>
      <c r="G356" s="399"/>
      <c r="H356" s="399"/>
      <c r="I356" s="399"/>
      <c r="J356" s="399"/>
      <c r="K356" s="399"/>
      <c r="L356" s="399"/>
      <c r="M356" s="531"/>
      <c r="N356" s="10" t="s">
        <v>2951</v>
      </c>
      <c r="O356" s="10"/>
      <c r="P356" s="10"/>
      <c r="Q356" s="10"/>
      <c r="S356" s="10"/>
      <c r="T356" s="420"/>
      <c r="U356" s="10"/>
      <c r="V356" s="10"/>
      <c r="W356" s="10"/>
      <c r="X356" s="10"/>
      <c r="Y356" s="10"/>
      <c r="Z356" s="10"/>
      <c r="AA356" s="10"/>
      <c r="AB356" s="10"/>
      <c r="AC356" s="10"/>
      <c r="AD356" s="10"/>
      <c r="AE356" s="10"/>
      <c r="AF356" s="10"/>
      <c r="AG356" s="10"/>
      <c r="AH356" s="10"/>
      <c r="AI356" s="10"/>
      <c r="AJ356" s="10"/>
      <c r="AK356" s="10"/>
      <c r="AL356" s="10"/>
      <c r="AM356" s="520"/>
    </row>
    <row r="357" spans="1:51" ht="18" customHeight="1">
      <c r="A357" s="398"/>
      <c r="B357" s="399"/>
      <c r="C357" s="399"/>
      <c r="D357" s="399"/>
      <c r="E357" s="399"/>
      <c r="F357" s="399"/>
      <c r="G357" s="399"/>
      <c r="H357" s="399"/>
      <c r="I357" s="399"/>
      <c r="J357" s="399"/>
      <c r="K357" s="399"/>
      <c r="L357" s="399"/>
      <c r="M357" s="531"/>
      <c r="N357" s="10" t="s">
        <v>2952</v>
      </c>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520"/>
    </row>
    <row r="358" spans="1:51" ht="18" customHeight="1">
      <c r="A358" s="398"/>
      <c r="B358" s="399"/>
      <c r="C358" s="399"/>
      <c r="D358" s="399"/>
      <c r="E358" s="399"/>
      <c r="F358" s="399"/>
      <c r="G358" s="399"/>
      <c r="H358" s="399"/>
      <c r="I358" s="399"/>
      <c r="J358" s="399"/>
      <c r="K358" s="399"/>
      <c r="L358" s="399"/>
      <c r="M358" s="531"/>
      <c r="N358" s="10" t="s">
        <v>2953</v>
      </c>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520"/>
    </row>
    <row r="359" spans="1:51" ht="18" customHeight="1">
      <c r="A359" s="398"/>
      <c r="B359" s="399"/>
      <c r="C359" s="399"/>
      <c r="D359" s="399"/>
      <c r="E359" s="399"/>
      <c r="F359" s="399"/>
      <c r="G359" s="399"/>
      <c r="H359" s="399"/>
      <c r="I359" s="399"/>
      <c r="J359" s="399"/>
      <c r="K359" s="399"/>
      <c r="L359" s="399"/>
      <c r="M359" s="531"/>
      <c r="N359" s="10" t="s">
        <v>3054</v>
      </c>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520"/>
    </row>
    <row r="360" spans="1:51" ht="9.9499999999999993" customHeight="1">
      <c r="A360" s="969"/>
      <c r="B360" s="970"/>
      <c r="C360" s="970"/>
      <c r="D360" s="970"/>
      <c r="E360" s="970"/>
      <c r="F360" s="970"/>
      <c r="G360" s="970"/>
      <c r="H360" s="970"/>
      <c r="I360" s="970"/>
      <c r="J360" s="970"/>
      <c r="K360" s="970"/>
      <c r="L360" s="970"/>
      <c r="M360" s="971"/>
      <c r="N360" s="971"/>
      <c r="O360" s="971"/>
      <c r="P360" s="971"/>
      <c r="Q360" s="971"/>
      <c r="R360" s="971"/>
      <c r="S360" s="971"/>
      <c r="T360" s="971"/>
      <c r="U360" s="971"/>
      <c r="V360" s="971"/>
      <c r="W360" s="971"/>
      <c r="X360" s="971"/>
      <c r="Y360" s="971"/>
      <c r="Z360" s="971"/>
      <c r="AA360" s="971"/>
      <c r="AB360" s="971"/>
      <c r="AC360" s="971"/>
      <c r="AD360" s="971"/>
      <c r="AE360" s="971"/>
      <c r="AF360" s="971"/>
      <c r="AG360" s="971"/>
      <c r="AH360" s="971"/>
      <c r="AI360" s="971"/>
      <c r="AJ360" s="971"/>
      <c r="AK360" s="971"/>
      <c r="AL360" s="971"/>
      <c r="AM360" s="971"/>
      <c r="AN360" s="972"/>
      <c r="AO360" s="972"/>
      <c r="AP360" s="972"/>
      <c r="AQ360" s="972"/>
      <c r="AR360" s="972"/>
      <c r="AS360" s="972"/>
      <c r="AT360" s="972"/>
      <c r="AU360" s="972"/>
      <c r="AV360" s="972"/>
      <c r="AW360" s="972"/>
      <c r="AX360" s="972"/>
      <c r="AY360" s="972"/>
    </row>
    <row r="361" spans="1:51" ht="9.9499999999999993" customHeight="1">
      <c r="A361" s="398"/>
      <c r="B361" s="399"/>
      <c r="C361" s="399"/>
      <c r="D361" s="399"/>
      <c r="E361" s="399"/>
      <c r="F361" s="399"/>
      <c r="G361" s="399"/>
      <c r="H361" s="399"/>
      <c r="I361" s="399"/>
      <c r="J361" s="399"/>
      <c r="K361" s="399"/>
      <c r="L361" s="399"/>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row>
    <row r="362" spans="1:51" ht="18" customHeight="1">
      <c r="A362" s="398" t="s">
        <v>111</v>
      </c>
      <c r="B362" s="399" t="s">
        <v>2955</v>
      </c>
      <c r="C362" s="399"/>
      <c r="D362" s="399"/>
      <c r="E362" s="399"/>
      <c r="F362" s="399"/>
      <c r="G362" s="399"/>
      <c r="H362" s="399"/>
      <c r="I362" s="399"/>
      <c r="J362" s="399"/>
      <c r="K362" s="399"/>
      <c r="L362" s="399"/>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520"/>
    </row>
    <row r="363" spans="1:51" ht="18" customHeight="1">
      <c r="A363" s="398"/>
      <c r="B363" s="399"/>
      <c r="C363" s="399"/>
      <c r="D363" s="399"/>
      <c r="E363" s="399"/>
      <c r="F363" s="399"/>
      <c r="G363" s="399"/>
      <c r="H363" s="399"/>
      <c r="I363" s="399"/>
      <c r="J363" s="399"/>
      <c r="K363" s="399"/>
      <c r="L363" s="399"/>
      <c r="M363" s="531"/>
      <c r="N363" s="10" t="s">
        <v>2956</v>
      </c>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520"/>
    </row>
    <row r="364" spans="1:51" ht="18" customHeight="1">
      <c r="A364" s="398"/>
      <c r="B364" s="399"/>
      <c r="C364" s="399"/>
      <c r="D364" s="399"/>
      <c r="E364" s="399"/>
      <c r="F364" s="399"/>
      <c r="G364" s="399"/>
      <c r="H364" s="399"/>
      <c r="I364" s="399"/>
      <c r="J364" s="399"/>
      <c r="K364" s="399"/>
      <c r="L364" s="399"/>
      <c r="M364" s="531"/>
      <c r="N364" s="10" t="s">
        <v>2957</v>
      </c>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520"/>
    </row>
    <row r="365" spans="1:51" ht="18" customHeight="1">
      <c r="A365" s="398"/>
      <c r="B365" s="399"/>
      <c r="C365" s="399"/>
      <c r="D365" s="399"/>
      <c r="E365" s="399"/>
      <c r="F365" s="399"/>
      <c r="G365" s="399"/>
      <c r="H365" s="399"/>
      <c r="I365" s="399"/>
      <c r="J365" s="399"/>
      <c r="K365" s="399"/>
      <c r="L365" s="399"/>
      <c r="M365" s="531"/>
      <c r="N365" s="10" t="s">
        <v>3641</v>
      </c>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520"/>
    </row>
    <row r="366" spans="1:51" ht="18" customHeight="1">
      <c r="A366" s="398"/>
      <c r="B366" s="399"/>
      <c r="C366" s="399"/>
      <c r="D366" s="399"/>
      <c r="E366" s="399"/>
      <c r="F366" s="399"/>
      <c r="G366" s="399"/>
      <c r="H366" s="399"/>
      <c r="I366" s="399"/>
      <c r="J366" s="399"/>
      <c r="K366" s="399"/>
      <c r="L366" s="399"/>
      <c r="M366" s="531"/>
      <c r="N366" s="10" t="s">
        <v>2958</v>
      </c>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520"/>
    </row>
    <row r="367" spans="1:51" ht="18" customHeight="1">
      <c r="A367" s="398"/>
      <c r="B367" s="399"/>
      <c r="C367" s="399"/>
      <c r="D367" s="399"/>
      <c r="E367" s="399"/>
      <c r="F367" s="399"/>
      <c r="G367" s="399"/>
      <c r="H367" s="399"/>
      <c r="I367" s="399"/>
      <c r="J367" s="399"/>
      <c r="K367" s="399"/>
      <c r="L367" s="399"/>
      <c r="M367" s="531"/>
      <c r="N367" s="10" t="s">
        <v>3054</v>
      </c>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520"/>
    </row>
    <row r="368" spans="1:51" ht="18" customHeight="1">
      <c r="A368" s="398"/>
      <c r="B368" s="399"/>
      <c r="C368" s="399"/>
      <c r="D368" s="399"/>
      <c r="E368" s="399"/>
      <c r="F368" s="399"/>
      <c r="G368" s="399"/>
      <c r="H368" s="399"/>
      <c r="I368" s="399"/>
      <c r="J368" s="399"/>
      <c r="K368" s="399"/>
      <c r="L368" s="399"/>
      <c r="M368" s="531"/>
      <c r="N368" s="10" t="s">
        <v>3056</v>
      </c>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520"/>
    </row>
    <row r="369" spans="1:65" ht="9.9499999999999993" customHeight="1">
      <c r="A369" s="969"/>
      <c r="B369" s="970"/>
      <c r="C369" s="970"/>
      <c r="D369" s="970"/>
      <c r="E369" s="970"/>
      <c r="F369" s="970"/>
      <c r="G369" s="970"/>
      <c r="H369" s="970"/>
      <c r="I369" s="970"/>
      <c r="J369" s="970"/>
      <c r="K369" s="970"/>
      <c r="L369" s="970"/>
      <c r="M369" s="971"/>
      <c r="N369" s="971"/>
      <c r="O369" s="971"/>
      <c r="P369" s="971"/>
      <c r="Q369" s="971"/>
      <c r="R369" s="971"/>
      <c r="S369" s="971"/>
      <c r="T369" s="971"/>
      <c r="U369" s="971"/>
      <c r="V369" s="971"/>
      <c r="W369" s="971"/>
      <c r="X369" s="971"/>
      <c r="Y369" s="971"/>
      <c r="Z369" s="971"/>
      <c r="AA369" s="971"/>
      <c r="AB369" s="971"/>
      <c r="AC369" s="971"/>
      <c r="AD369" s="971"/>
      <c r="AE369" s="971"/>
      <c r="AF369" s="971"/>
      <c r="AG369" s="971"/>
      <c r="AH369" s="971"/>
      <c r="AI369" s="971"/>
      <c r="AJ369" s="971"/>
      <c r="AK369" s="971"/>
      <c r="AL369" s="971"/>
      <c r="AM369" s="971"/>
      <c r="AN369" s="972"/>
      <c r="AO369" s="972"/>
      <c r="AP369" s="972"/>
      <c r="AQ369" s="972"/>
      <c r="AR369" s="972"/>
      <c r="AS369" s="972"/>
      <c r="AT369" s="972"/>
      <c r="AU369" s="972"/>
      <c r="AV369" s="972"/>
      <c r="AW369" s="972"/>
      <c r="AX369" s="972"/>
      <c r="AY369" s="972"/>
    </row>
    <row r="370" spans="1:65" ht="9.9499999999999993" customHeight="1">
      <c r="A370" s="398"/>
      <c r="B370" s="399"/>
      <c r="C370" s="399"/>
      <c r="D370" s="399"/>
      <c r="E370" s="399"/>
      <c r="F370" s="399"/>
      <c r="G370" s="399"/>
      <c r="H370" s="399"/>
      <c r="I370" s="399"/>
      <c r="J370" s="399"/>
      <c r="K370" s="399"/>
      <c r="L370" s="399"/>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row>
    <row r="371" spans="1:65" ht="18" customHeight="1">
      <c r="A371" s="398" t="s">
        <v>111</v>
      </c>
      <c r="B371" s="399" t="s">
        <v>3067</v>
      </c>
      <c r="C371" s="399"/>
      <c r="D371" s="399"/>
      <c r="E371" s="399"/>
      <c r="F371" s="399"/>
      <c r="G371" s="399"/>
      <c r="H371" s="399"/>
      <c r="I371" s="399"/>
      <c r="J371" s="399"/>
      <c r="K371" s="399"/>
      <c r="L371" s="399"/>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520"/>
    </row>
    <row r="372" spans="1:65" ht="18" customHeight="1">
      <c r="A372" s="398"/>
      <c r="B372" s="399"/>
      <c r="C372" s="399"/>
      <c r="D372" s="399"/>
      <c r="E372" s="399"/>
      <c r="F372" s="399"/>
      <c r="G372" s="399"/>
      <c r="H372" s="399"/>
      <c r="I372" s="399"/>
      <c r="J372" s="399"/>
      <c r="K372" s="399"/>
      <c r="L372" s="399"/>
      <c r="M372" s="531"/>
      <c r="N372" s="10" t="s">
        <v>3060</v>
      </c>
      <c r="O372" s="10"/>
      <c r="P372" s="10"/>
      <c r="Q372" s="10"/>
      <c r="R372" s="10"/>
      <c r="S372" s="531"/>
      <c r="T372" s="10" t="s">
        <v>2959</v>
      </c>
      <c r="U372" s="10"/>
      <c r="V372" s="10"/>
      <c r="W372" s="10"/>
      <c r="X372" s="10"/>
      <c r="Y372" s="10"/>
      <c r="Z372" s="531"/>
      <c r="AA372" s="10" t="s">
        <v>3059</v>
      </c>
      <c r="AB372" s="10"/>
      <c r="AC372" s="10"/>
      <c r="AD372" s="10"/>
      <c r="AE372" s="10"/>
      <c r="AF372" s="531"/>
      <c r="AG372" s="10" t="s">
        <v>3012</v>
      </c>
      <c r="AH372" s="10"/>
      <c r="AI372" s="10"/>
      <c r="AJ372" s="10"/>
      <c r="AK372" s="10"/>
      <c r="AL372" s="10"/>
      <c r="AM372" s="520"/>
    </row>
    <row r="373" spans="1:65" ht="18" customHeight="1">
      <c r="A373" s="398"/>
      <c r="B373" s="399"/>
      <c r="C373" s="399"/>
      <c r="D373" s="399"/>
      <c r="E373" s="399"/>
      <c r="F373" s="399"/>
      <c r="G373" s="399"/>
      <c r="H373" s="399"/>
      <c r="I373" s="399"/>
      <c r="J373" s="399"/>
      <c r="K373" s="399"/>
      <c r="L373" s="399"/>
      <c r="M373" s="531"/>
      <c r="N373" s="10" t="s">
        <v>3054</v>
      </c>
      <c r="O373" s="10"/>
      <c r="P373" s="10"/>
      <c r="Q373" s="10"/>
      <c r="R373" s="10"/>
      <c r="S373" s="531"/>
      <c r="T373" s="10" t="s">
        <v>3058</v>
      </c>
      <c r="U373" s="10"/>
      <c r="V373" s="10"/>
      <c r="W373" s="10"/>
      <c r="X373" s="10"/>
      <c r="Y373" s="10"/>
      <c r="Z373" s="10"/>
      <c r="AA373" s="10"/>
      <c r="AB373" s="10"/>
      <c r="AC373" s="10"/>
      <c r="AD373" s="10"/>
      <c r="AE373" s="10"/>
      <c r="AF373" s="10"/>
      <c r="AG373" s="10"/>
      <c r="AH373" s="10"/>
      <c r="AI373" s="10"/>
      <c r="AJ373" s="10"/>
      <c r="AK373" s="10"/>
      <c r="AL373" s="10"/>
      <c r="AM373" s="520"/>
    </row>
    <row r="374" spans="1:65" ht="11.25" customHeight="1">
      <c r="AS374" s="393"/>
      <c r="AT374" s="393"/>
      <c r="AU374" s="393"/>
      <c r="AV374" s="393"/>
      <c r="AW374" s="393"/>
      <c r="AX374" s="393"/>
      <c r="AY374" s="393"/>
    </row>
    <row r="375" spans="1:65" ht="18" customHeight="1">
      <c r="A375" s="408" t="s">
        <v>122</v>
      </c>
      <c r="B375" s="409" t="s">
        <v>2960</v>
      </c>
      <c r="C375" s="409"/>
      <c r="D375" s="409"/>
      <c r="E375" s="409"/>
      <c r="F375" s="409"/>
      <c r="G375" s="409"/>
      <c r="H375" s="409"/>
      <c r="I375" s="409"/>
      <c r="J375" s="409"/>
      <c r="K375" s="409"/>
      <c r="L375" s="410"/>
      <c r="M375" s="410"/>
      <c r="N375" s="410"/>
      <c r="O375" s="410"/>
      <c r="P375" s="410"/>
      <c r="Q375" s="410"/>
      <c r="R375" s="410"/>
      <c r="S375" s="410"/>
      <c r="T375" s="410"/>
      <c r="U375" s="410"/>
      <c r="V375" s="410"/>
      <c r="W375" s="410"/>
      <c r="X375" s="410"/>
      <c r="Y375" s="410"/>
      <c r="Z375" s="410"/>
      <c r="AA375" s="410"/>
      <c r="AB375" s="410"/>
      <c r="AC375" s="410"/>
      <c r="AD375" s="410"/>
      <c r="AE375" s="410"/>
      <c r="AF375" s="410"/>
      <c r="AG375" s="410"/>
      <c r="AH375" s="410"/>
      <c r="AI375" s="410"/>
      <c r="AJ375" s="410"/>
      <c r="AK375" s="410"/>
      <c r="AL375" s="410"/>
      <c r="AM375" s="396"/>
      <c r="AN375" s="396"/>
      <c r="AO375" s="396"/>
      <c r="AP375" s="396"/>
      <c r="AQ375" s="396"/>
      <c r="AR375" s="396"/>
    </row>
    <row r="376" spans="1:65" ht="18" customHeight="1">
      <c r="B376" s="388" t="s">
        <v>2837</v>
      </c>
      <c r="C376" s="388"/>
      <c r="D376" s="388"/>
      <c r="E376" s="388"/>
      <c r="F376" s="388"/>
      <c r="G376" s="388"/>
      <c r="H376" s="388"/>
      <c r="I376" s="388"/>
      <c r="J376" s="388"/>
      <c r="K376" s="388"/>
      <c r="L376" s="10"/>
      <c r="M376" s="1288"/>
      <c r="N376" s="1288"/>
      <c r="O376" s="1288"/>
      <c r="P376" s="1288"/>
      <c r="Q376" s="428"/>
      <c r="R376" s="10"/>
      <c r="S376" s="10"/>
      <c r="T376" s="10"/>
      <c r="U376" s="10"/>
      <c r="V376" s="10"/>
      <c r="W376" s="10"/>
      <c r="X376" s="10"/>
      <c r="Y376" s="10"/>
      <c r="Z376" s="10"/>
      <c r="AA376" s="10"/>
      <c r="AB376" s="10"/>
      <c r="AC376" s="10"/>
      <c r="AD376" s="10"/>
      <c r="AE376" s="10"/>
      <c r="AF376" s="10"/>
      <c r="AG376" s="10"/>
      <c r="AH376" s="10"/>
      <c r="AI376" s="10"/>
      <c r="AJ376" s="10"/>
      <c r="AM376" s="412" t="s">
        <v>102</v>
      </c>
      <c r="AN376" s="10"/>
    </row>
    <row r="377" spans="1:65" ht="18" customHeight="1">
      <c r="B377" s="388" t="s">
        <v>2838</v>
      </c>
      <c r="C377" s="388"/>
      <c r="D377" s="388"/>
      <c r="E377" s="388"/>
      <c r="F377" s="388"/>
      <c r="G377" s="388"/>
      <c r="H377" s="388"/>
      <c r="I377" s="388"/>
      <c r="J377" s="388"/>
      <c r="K377" s="388"/>
      <c r="L377" s="10"/>
      <c r="M377" s="1288"/>
      <c r="N377" s="1288"/>
      <c r="O377" s="1288"/>
      <c r="P377" s="1288"/>
      <c r="Q377" s="428"/>
      <c r="R377" s="10"/>
      <c r="S377" s="10"/>
      <c r="T377" s="10"/>
      <c r="U377" s="10"/>
      <c r="V377" s="10"/>
      <c r="W377" s="10"/>
      <c r="X377" s="10"/>
      <c r="Y377" s="10"/>
      <c r="Z377" s="10"/>
      <c r="AA377" s="10"/>
      <c r="AB377" s="10"/>
      <c r="AC377" s="10"/>
      <c r="AD377" s="10"/>
      <c r="AE377" s="10"/>
      <c r="AF377" s="10"/>
      <c r="AG377" s="10"/>
      <c r="AH377" s="10"/>
      <c r="AI377" s="10"/>
      <c r="AJ377" s="10"/>
      <c r="AN377" s="401" t="s">
        <v>121</v>
      </c>
      <c r="AO377" s="401"/>
      <c r="AP377" s="401"/>
      <c r="AQ377" s="401"/>
      <c r="AR377" s="10"/>
      <c r="AS377" s="1241"/>
      <c r="AT377" s="1246"/>
      <c r="AU377" s="1246"/>
      <c r="AV377" s="1246"/>
      <c r="AW377" s="1246"/>
      <c r="AX377" s="1246"/>
      <c r="AY377" s="1246"/>
      <c r="AZ377" s="1246"/>
      <c r="BA377" s="1246"/>
      <c r="BB377" s="1246"/>
      <c r="BC377" s="1246"/>
      <c r="BD377" s="1246"/>
      <c r="BE377" s="1246"/>
      <c r="BF377" s="1246"/>
      <c r="BG377" s="1246"/>
      <c r="BH377" s="1246"/>
      <c r="BI377" s="1246"/>
      <c r="BJ377" s="1246"/>
      <c r="BK377" s="1246"/>
      <c r="BL377" s="1246"/>
      <c r="BM377" s="1246"/>
    </row>
    <row r="378" spans="1:65" ht="18" customHeight="1">
      <c r="B378" s="388" t="s">
        <v>2839</v>
      </c>
      <c r="C378" s="388"/>
      <c r="D378" s="388"/>
      <c r="E378" s="388"/>
      <c r="F378" s="388"/>
      <c r="G378" s="388"/>
      <c r="H378" s="388"/>
      <c r="I378" s="388"/>
      <c r="J378" s="388"/>
      <c r="K378" s="388"/>
      <c r="L378" s="10"/>
      <c r="M378" s="1288"/>
      <c r="N378" s="1288"/>
      <c r="O378" s="1288"/>
      <c r="P378" s="1288"/>
      <c r="Q378" s="428"/>
      <c r="R378" s="10"/>
      <c r="S378" s="10"/>
      <c r="T378" s="10"/>
      <c r="U378" s="10"/>
      <c r="V378" s="10"/>
      <c r="W378" s="10"/>
      <c r="X378" s="10"/>
      <c r="Y378" s="10"/>
      <c r="Z378" s="10"/>
      <c r="AA378" s="10"/>
      <c r="AB378" s="10"/>
      <c r="AC378" s="10"/>
      <c r="AD378" s="10"/>
      <c r="AE378" s="10"/>
      <c r="AF378" s="10"/>
      <c r="AG378" s="10"/>
      <c r="AH378" s="10"/>
      <c r="AI378" s="10"/>
      <c r="AJ378" s="10"/>
      <c r="AN378" s="388" t="s">
        <v>120</v>
      </c>
      <c r="AO378" s="10"/>
      <c r="AP378" s="10"/>
      <c r="AQ378" s="10"/>
      <c r="AS378" s="1241"/>
      <c r="AT378" s="1246"/>
      <c r="AU378" s="1246"/>
      <c r="AV378" s="1246"/>
      <c r="AW378" s="1246"/>
      <c r="AX378" s="1246"/>
      <c r="AY378" s="1246"/>
      <c r="AZ378" s="1246"/>
      <c r="BA378" s="1246"/>
      <c r="BB378" s="1246"/>
      <c r="BC378" s="1246"/>
      <c r="BD378" s="1246"/>
      <c r="BE378" s="1246"/>
      <c r="BF378" s="1246"/>
      <c r="BG378" s="1246"/>
      <c r="BH378" s="1246"/>
      <c r="BI378" s="1246"/>
      <c r="BJ378" s="1246"/>
      <c r="BK378" s="1246"/>
      <c r="BL378" s="1246"/>
      <c r="BM378" s="1246"/>
    </row>
    <row r="379" spans="1:65" ht="18" customHeight="1">
      <c r="B379" s="388" t="s">
        <v>2840</v>
      </c>
      <c r="C379" s="388"/>
      <c r="D379" s="388"/>
      <c r="E379" s="388"/>
      <c r="F379" s="388"/>
      <c r="G379" s="388"/>
      <c r="H379" s="388"/>
      <c r="I379" s="388"/>
      <c r="J379" s="388"/>
      <c r="K379" s="388"/>
      <c r="L379" s="10"/>
      <c r="M379" s="1288"/>
      <c r="N379" s="1288"/>
      <c r="O379" s="1288"/>
      <c r="P379" s="1288"/>
      <c r="Q379" s="428"/>
      <c r="R379" s="10"/>
      <c r="S379" s="10"/>
      <c r="T379" s="10"/>
      <c r="U379" s="10"/>
      <c r="V379" s="10"/>
      <c r="W379" s="10"/>
      <c r="X379" s="10"/>
      <c r="Y379" s="10"/>
      <c r="Z379" s="10"/>
      <c r="AA379" s="10"/>
      <c r="AB379" s="10"/>
      <c r="AC379" s="10"/>
      <c r="AD379" s="10"/>
      <c r="AE379" s="10"/>
      <c r="AF379" s="10"/>
      <c r="AG379" s="10"/>
      <c r="AH379" s="10"/>
      <c r="AI379" s="10"/>
      <c r="AJ379" s="10"/>
      <c r="AN379" s="388" t="s">
        <v>99</v>
      </c>
      <c r="AO379" s="10"/>
      <c r="AP379" s="10"/>
      <c r="AQ379" s="10"/>
      <c r="AR379" s="10"/>
      <c r="AS379" s="1241"/>
      <c r="AT379" s="1241"/>
      <c r="AU379" s="1241"/>
      <c r="AV379" s="1241"/>
      <c r="AW379" s="1241"/>
      <c r="AX379" s="1241"/>
      <c r="AY379" s="1241"/>
      <c r="AZ379" s="1241"/>
    </row>
    <row r="380" spans="1:65" ht="11.25" customHeight="1">
      <c r="B380" s="388"/>
      <c r="C380" s="388"/>
      <c r="D380" s="388"/>
      <c r="E380" s="388"/>
      <c r="F380" s="388"/>
      <c r="G380" s="388"/>
      <c r="H380" s="388"/>
      <c r="I380" s="388"/>
      <c r="J380" s="388"/>
      <c r="K380" s="388"/>
      <c r="L380" s="10"/>
      <c r="M380" s="10"/>
      <c r="N380" s="10"/>
      <c r="O380" s="447"/>
      <c r="P380" s="447"/>
      <c r="Q380" s="447"/>
      <c r="R380" s="447"/>
      <c r="S380" s="428"/>
      <c r="T380" s="10"/>
      <c r="U380" s="10"/>
      <c r="V380" s="10"/>
      <c r="W380" s="10"/>
      <c r="X380" s="10"/>
      <c r="Y380" s="10"/>
      <c r="Z380" s="10"/>
      <c r="AA380" s="10"/>
      <c r="AB380" s="10"/>
      <c r="AC380" s="10"/>
      <c r="AD380" s="10"/>
      <c r="AE380" s="10"/>
      <c r="AF380" s="10"/>
      <c r="AG380" s="10"/>
      <c r="AH380" s="10"/>
      <c r="AI380" s="10"/>
      <c r="AJ380" s="10"/>
      <c r="AK380" s="10"/>
      <c r="AL380" s="10"/>
      <c r="AS380" s="393"/>
      <c r="AT380" s="393"/>
      <c r="AU380" s="393"/>
      <c r="AV380" s="393"/>
      <c r="AW380" s="393"/>
      <c r="AX380" s="393"/>
      <c r="AY380" s="393"/>
    </row>
    <row r="381" spans="1:65" ht="18" customHeight="1">
      <c r="A381" s="408" t="s">
        <v>112</v>
      </c>
      <c r="B381" s="409" t="s">
        <v>2961</v>
      </c>
      <c r="C381" s="409"/>
      <c r="D381" s="409"/>
      <c r="E381" s="409"/>
      <c r="F381" s="409"/>
      <c r="G381" s="409"/>
      <c r="H381" s="409"/>
      <c r="I381" s="409"/>
      <c r="J381" s="409"/>
      <c r="K381" s="409"/>
      <c r="L381" s="410"/>
      <c r="M381" s="410"/>
      <c r="N381" s="410"/>
      <c r="O381" s="410"/>
      <c r="P381" s="410"/>
      <c r="Q381" s="410"/>
      <c r="R381" s="410"/>
      <c r="S381" s="410"/>
      <c r="T381" s="410"/>
      <c r="U381" s="410"/>
      <c r="V381" s="410"/>
      <c r="W381" s="410"/>
      <c r="X381" s="410"/>
      <c r="Y381" s="410"/>
      <c r="Z381" s="410"/>
      <c r="AA381" s="410"/>
      <c r="AB381" s="410"/>
      <c r="AC381" s="410"/>
      <c r="AD381" s="410"/>
      <c r="AE381" s="410"/>
      <c r="AF381" s="410"/>
      <c r="AG381" s="410"/>
      <c r="AH381" s="410"/>
      <c r="AI381" s="410"/>
      <c r="AJ381" s="410"/>
      <c r="AK381" s="410"/>
      <c r="AL381" s="410"/>
      <c r="AM381" s="396"/>
      <c r="AN381" s="396"/>
      <c r="AO381" s="396"/>
      <c r="AP381" s="396"/>
      <c r="AQ381" s="396"/>
      <c r="AR381" s="396"/>
    </row>
    <row r="382" spans="1:65" ht="18" customHeight="1">
      <c r="B382" s="388" t="s">
        <v>2832</v>
      </c>
      <c r="C382" s="388"/>
      <c r="D382" s="388"/>
      <c r="E382" s="388"/>
      <c r="F382" s="388"/>
      <c r="G382" s="388"/>
      <c r="H382" s="388"/>
      <c r="I382" s="388"/>
      <c r="J382" s="388"/>
      <c r="K382" s="388"/>
      <c r="L382" s="10"/>
      <c r="M382" s="1295"/>
      <c r="N382" s="1296"/>
      <c r="O382" s="1296"/>
      <c r="P382" s="1297"/>
      <c r="Q382" s="428" t="s">
        <v>119</v>
      </c>
      <c r="R382" s="10"/>
      <c r="S382" s="10"/>
      <c r="T382" s="10"/>
      <c r="U382" s="10"/>
      <c r="V382" s="10"/>
      <c r="W382" s="10"/>
      <c r="X382" s="10"/>
      <c r="Y382" s="10"/>
      <c r="Z382" s="10"/>
      <c r="AA382" s="10"/>
      <c r="AB382" s="10"/>
      <c r="AC382" s="10"/>
      <c r="AD382" s="10"/>
      <c r="AE382" s="10"/>
      <c r="AF382" s="10"/>
      <c r="AG382" s="10"/>
      <c r="AH382" s="10"/>
      <c r="AI382" s="10"/>
      <c r="AJ382" s="10"/>
      <c r="AK382" s="10"/>
      <c r="AL382" s="10"/>
    </row>
    <row r="383" spans="1:65" ht="18" customHeight="1">
      <c r="B383" s="388" t="s">
        <v>2841</v>
      </c>
      <c r="C383" s="388"/>
      <c r="D383" s="388"/>
      <c r="E383" s="388"/>
      <c r="F383" s="388"/>
      <c r="G383" s="388"/>
      <c r="H383" s="388"/>
      <c r="I383" s="388"/>
      <c r="J383" s="388"/>
      <c r="K383" s="388"/>
      <c r="L383" s="10"/>
      <c r="M383" s="1295"/>
      <c r="N383" s="1296"/>
      <c r="O383" s="1296"/>
      <c r="P383" s="1297"/>
      <c r="Q383" s="428" t="s">
        <v>119</v>
      </c>
      <c r="R383" s="10"/>
      <c r="S383" s="10"/>
      <c r="T383" s="10"/>
      <c r="U383" s="10"/>
      <c r="V383" s="10"/>
      <c r="W383" s="10"/>
      <c r="X383" s="10"/>
      <c r="Y383" s="10"/>
      <c r="Z383" s="10"/>
      <c r="AA383" s="10"/>
      <c r="AB383" s="10"/>
      <c r="AC383" s="10"/>
      <c r="AD383" s="10"/>
      <c r="AE383" s="10"/>
      <c r="AF383" s="10"/>
      <c r="AG383" s="10"/>
      <c r="AH383" s="10"/>
      <c r="AI383" s="10"/>
      <c r="AJ383" s="10"/>
      <c r="AK383" s="10"/>
      <c r="AL383" s="10"/>
    </row>
    <row r="384" spans="1:65" ht="7.5" customHeight="1">
      <c r="B384" s="388"/>
      <c r="C384" s="388"/>
      <c r="D384" s="388"/>
      <c r="E384" s="388"/>
      <c r="F384" s="388"/>
      <c r="G384" s="388"/>
      <c r="H384" s="388"/>
      <c r="I384" s="388"/>
      <c r="J384" s="388"/>
      <c r="K384" s="388"/>
      <c r="L384" s="10"/>
      <c r="M384" s="448"/>
      <c r="N384" s="448"/>
      <c r="O384" s="448"/>
      <c r="P384" s="448"/>
      <c r="Q384" s="428"/>
      <c r="R384" s="10"/>
      <c r="S384" s="10"/>
      <c r="T384" s="10"/>
      <c r="U384" s="10"/>
      <c r="V384" s="10"/>
      <c r="W384" s="10"/>
      <c r="X384" s="10"/>
      <c r="Y384" s="10"/>
      <c r="Z384" s="10"/>
      <c r="AA384" s="10"/>
      <c r="AB384" s="10"/>
      <c r="AC384" s="10"/>
      <c r="AD384" s="10"/>
      <c r="AE384" s="10"/>
      <c r="AF384" s="10"/>
      <c r="AG384" s="10"/>
      <c r="AH384" s="10"/>
      <c r="AI384" s="10"/>
      <c r="AJ384" s="10"/>
      <c r="AK384" s="10"/>
      <c r="AL384" s="10"/>
    </row>
    <row r="385" spans="1:51" ht="18" customHeight="1">
      <c r="A385" s="398" t="s">
        <v>112</v>
      </c>
      <c r="B385" s="399" t="s">
        <v>2962</v>
      </c>
      <c r="C385" s="399"/>
      <c r="D385" s="399"/>
      <c r="E385" s="399"/>
      <c r="F385" s="399"/>
      <c r="G385" s="399"/>
      <c r="H385" s="399"/>
      <c r="I385" s="399"/>
      <c r="J385" s="399"/>
      <c r="K385" s="399"/>
      <c r="L385" s="10"/>
      <c r="M385" s="1298"/>
      <c r="N385" s="1299"/>
      <c r="O385" s="1299"/>
      <c r="P385" s="1299"/>
      <c r="Q385" s="1299"/>
      <c r="R385" s="1299"/>
      <c r="S385" s="1299"/>
      <c r="T385" s="1299"/>
      <c r="U385" s="1299"/>
      <c r="V385" s="1299"/>
      <c r="W385" s="1299"/>
      <c r="X385" s="1299"/>
      <c r="Y385" s="1299"/>
      <c r="Z385" s="1299"/>
      <c r="AA385" s="1299"/>
      <c r="AB385" s="1299"/>
      <c r="AC385" s="1299"/>
      <c r="AD385" s="1299"/>
      <c r="AE385" s="1299"/>
      <c r="AF385" s="1299"/>
      <c r="AG385" s="1299"/>
      <c r="AH385" s="1299"/>
      <c r="AI385" s="1299"/>
      <c r="AJ385" s="1299"/>
      <c r="AK385" s="1299"/>
      <c r="AL385" s="1300"/>
    </row>
    <row r="386" spans="1:51" ht="11.25" customHeight="1">
      <c r="A386" s="398"/>
      <c r="B386" s="399"/>
      <c r="C386" s="399"/>
      <c r="D386" s="399"/>
      <c r="E386" s="399"/>
      <c r="F386" s="399"/>
      <c r="G386" s="399"/>
      <c r="H386" s="399"/>
      <c r="I386" s="399"/>
      <c r="J386" s="399"/>
      <c r="K386" s="399"/>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S386" s="393"/>
      <c r="AT386" s="393"/>
      <c r="AU386" s="393"/>
      <c r="AV386" s="393"/>
      <c r="AW386" s="393"/>
      <c r="AX386" s="393"/>
      <c r="AY386" s="393"/>
    </row>
    <row r="387" spans="1:51" ht="18" customHeight="1">
      <c r="A387" s="408" t="s">
        <v>112</v>
      </c>
      <c r="B387" s="409" t="s">
        <v>2963</v>
      </c>
      <c r="C387" s="409"/>
      <c r="D387" s="409"/>
      <c r="E387" s="409"/>
      <c r="F387" s="409"/>
      <c r="G387" s="409"/>
      <c r="H387" s="409"/>
      <c r="I387" s="409"/>
      <c r="J387" s="409"/>
      <c r="K387" s="409"/>
      <c r="L387" s="410"/>
      <c r="M387" s="410"/>
      <c r="N387" s="410"/>
      <c r="O387" s="410"/>
      <c r="P387" s="410"/>
      <c r="Q387" s="410"/>
      <c r="R387" s="410"/>
      <c r="S387" s="410"/>
      <c r="T387" s="410"/>
      <c r="U387" s="410"/>
      <c r="V387" s="410"/>
      <c r="W387" s="410"/>
      <c r="X387" s="410"/>
      <c r="Y387" s="410"/>
      <c r="Z387" s="410"/>
      <c r="AA387" s="410"/>
      <c r="AB387" s="410"/>
      <c r="AC387" s="410"/>
      <c r="AD387" s="410"/>
      <c r="AE387" s="410"/>
      <c r="AF387" s="410"/>
      <c r="AG387" s="410"/>
      <c r="AH387" s="410"/>
      <c r="AI387" s="410"/>
      <c r="AJ387" s="410"/>
      <c r="AK387" s="410"/>
      <c r="AL387" s="410"/>
      <c r="AM387" s="396"/>
      <c r="AN387" s="396"/>
      <c r="AO387" s="396"/>
      <c r="AP387" s="396"/>
      <c r="AQ387" s="396"/>
      <c r="AR387" s="396"/>
    </row>
    <row r="388" spans="1:51" ht="18" customHeight="1">
      <c r="B388" s="388" t="s">
        <v>2842</v>
      </c>
      <c r="C388" s="388"/>
      <c r="D388" s="388"/>
      <c r="E388" s="388"/>
      <c r="F388" s="388"/>
      <c r="G388" s="388"/>
      <c r="H388" s="388"/>
      <c r="I388" s="388"/>
      <c r="J388" s="388"/>
      <c r="K388" s="388"/>
      <c r="L388" s="10"/>
      <c r="M388" s="10"/>
      <c r="N388" s="10"/>
      <c r="O388" s="10"/>
      <c r="P388" s="10"/>
      <c r="Q388" s="10"/>
      <c r="R388" s="10"/>
      <c r="S388" s="10"/>
      <c r="T388" s="10"/>
      <c r="U388" s="10"/>
      <c r="V388" s="10"/>
      <c r="W388" s="10"/>
      <c r="X388" s="10"/>
      <c r="Y388" s="10"/>
      <c r="Z388" s="10"/>
      <c r="AA388" s="10"/>
      <c r="AB388" s="10"/>
      <c r="AC388" s="10"/>
      <c r="AD388" s="425"/>
      <c r="AE388" s="427" t="s">
        <v>118</v>
      </c>
      <c r="AF388" s="427"/>
      <c r="AG388" s="425"/>
      <c r="AH388" s="427" t="s">
        <v>117</v>
      </c>
      <c r="AI388" s="10"/>
      <c r="AJ388" s="10"/>
      <c r="AK388" s="10"/>
      <c r="AL388" s="10"/>
      <c r="AM388" s="428"/>
      <c r="AO388" s="426" t="str">
        <f>IF(COUNTIF(項目一覧②!G20:H20,TRUE)&lt;2,"","特例の適用の有無はどちらか１つを選択してください")</f>
        <v/>
      </c>
    </row>
    <row r="389" spans="1:51" ht="9.9499999999999993" customHeight="1">
      <c r="B389" s="388"/>
      <c r="C389" s="388"/>
      <c r="D389" s="388"/>
      <c r="E389" s="388"/>
      <c r="F389" s="388"/>
      <c r="G389" s="388"/>
      <c r="H389" s="388"/>
      <c r="I389" s="388"/>
      <c r="J389" s="388"/>
      <c r="K389" s="388"/>
      <c r="L389" s="10"/>
      <c r="M389" s="10"/>
      <c r="N389" s="10"/>
      <c r="O389" s="10"/>
      <c r="P389" s="10"/>
      <c r="Q389" s="10"/>
      <c r="R389" s="10"/>
      <c r="S389" s="10"/>
      <c r="T389" s="10"/>
      <c r="U389" s="10"/>
      <c r="V389" s="10"/>
      <c r="W389" s="10"/>
      <c r="X389" s="10"/>
      <c r="Y389" s="10"/>
      <c r="Z389" s="10"/>
      <c r="AA389" s="10"/>
      <c r="AB389" s="10"/>
      <c r="AC389" s="10"/>
      <c r="AD389" s="428"/>
      <c r="AE389" s="10"/>
      <c r="AF389" s="10"/>
      <c r="AG389" s="428"/>
      <c r="AH389" s="10"/>
      <c r="AI389" s="10"/>
      <c r="AJ389" s="10"/>
      <c r="AK389" s="10"/>
      <c r="AL389" s="10"/>
      <c r="AM389" s="428"/>
      <c r="AO389" s="426"/>
    </row>
    <row r="390" spans="1:51" ht="18" customHeight="1">
      <c r="B390" s="388" t="s">
        <v>2843</v>
      </c>
      <c r="C390" s="388"/>
      <c r="D390" s="388"/>
      <c r="E390" s="388"/>
      <c r="F390" s="388"/>
      <c r="G390" s="388"/>
      <c r="H390" s="388"/>
      <c r="I390" s="388"/>
      <c r="J390" s="388"/>
      <c r="K390" s="388"/>
      <c r="L390" s="10"/>
      <c r="M390" s="10"/>
      <c r="N390" s="10"/>
      <c r="O390" s="10"/>
      <c r="P390" s="10"/>
      <c r="Q390" s="10"/>
      <c r="R390" s="10"/>
      <c r="S390" s="10"/>
      <c r="T390" s="10"/>
      <c r="U390" s="10"/>
      <c r="V390" s="10"/>
      <c r="W390" s="10"/>
      <c r="X390" s="10"/>
      <c r="Y390" s="10"/>
      <c r="Z390" s="10"/>
      <c r="AA390" s="10"/>
      <c r="AB390" s="10"/>
      <c r="AC390" s="10"/>
      <c r="AD390" s="425"/>
      <c r="AE390" s="427" t="s">
        <v>86</v>
      </c>
      <c r="AF390" s="427"/>
      <c r="AG390" s="425"/>
      <c r="AH390" s="427" t="s">
        <v>117</v>
      </c>
      <c r="AI390" s="10"/>
      <c r="AJ390" s="10"/>
      <c r="AK390" s="10"/>
      <c r="AL390" s="10"/>
      <c r="AM390" s="428"/>
      <c r="AO390" s="426"/>
    </row>
    <row r="391" spans="1:51" ht="18" customHeight="1">
      <c r="B391" s="388" t="s">
        <v>2844</v>
      </c>
      <c r="C391" s="388"/>
      <c r="D391" s="388"/>
      <c r="E391" s="388"/>
      <c r="F391" s="388"/>
      <c r="G391" s="388"/>
      <c r="H391" s="388"/>
      <c r="I391" s="388"/>
      <c r="J391" s="388"/>
      <c r="K391" s="388"/>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row>
    <row r="392" spans="1:51" ht="18" customHeight="1">
      <c r="B392" s="388"/>
      <c r="C392" s="388"/>
      <c r="D392" s="388"/>
      <c r="E392" s="388"/>
      <c r="F392" s="388"/>
      <c r="G392" s="388"/>
      <c r="H392" s="388"/>
      <c r="I392" s="388"/>
      <c r="J392" s="388"/>
      <c r="K392" s="388"/>
      <c r="L392" s="10"/>
      <c r="M392" s="10"/>
      <c r="N392" s="10"/>
      <c r="O392" s="10"/>
      <c r="P392" s="10"/>
      <c r="Q392" s="10"/>
      <c r="R392" s="10"/>
      <c r="S392" s="10"/>
      <c r="T392" s="10"/>
      <c r="U392" s="10"/>
      <c r="V392" s="10"/>
      <c r="W392" s="10"/>
      <c r="X392" s="10"/>
      <c r="Y392" s="428" t="s">
        <v>116</v>
      </c>
      <c r="Z392" s="1280"/>
      <c r="AA392" s="1281"/>
      <c r="AB392" s="1281"/>
      <c r="AC392" s="1281"/>
      <c r="AD392" s="1281"/>
      <c r="AE392" s="1281"/>
      <c r="AF392" s="1281"/>
      <c r="AG392" s="1281"/>
      <c r="AH392" s="1281"/>
      <c r="AI392" s="1281"/>
      <c r="AJ392" s="1281"/>
      <c r="AK392" s="1282"/>
      <c r="AL392" s="428" t="s">
        <v>115</v>
      </c>
    </row>
    <row r="393" spans="1:51" ht="18" customHeight="1">
      <c r="B393" s="388" t="s">
        <v>2845</v>
      </c>
      <c r="C393" s="388"/>
      <c r="D393" s="388"/>
      <c r="E393" s="388"/>
      <c r="F393" s="388"/>
      <c r="G393" s="388"/>
      <c r="H393" s="388"/>
      <c r="I393" s="388"/>
      <c r="J393" s="388"/>
      <c r="K393" s="388"/>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row>
    <row r="394" spans="1:51" ht="18" customHeight="1">
      <c r="B394" s="388"/>
      <c r="C394" s="388"/>
      <c r="D394" s="388"/>
      <c r="E394" s="388"/>
      <c r="F394" s="388"/>
      <c r="G394" s="388"/>
      <c r="H394" s="388"/>
      <c r="I394" s="388"/>
      <c r="J394" s="388"/>
      <c r="K394" s="388"/>
      <c r="L394" s="10"/>
      <c r="M394" s="10"/>
      <c r="N394" s="10"/>
      <c r="O394" s="10"/>
      <c r="P394" s="10"/>
      <c r="Q394" s="10"/>
      <c r="R394" s="10"/>
      <c r="S394" s="10"/>
      <c r="T394" s="10"/>
      <c r="U394" s="10"/>
      <c r="V394" s="10"/>
      <c r="W394" s="10"/>
      <c r="X394" s="10"/>
      <c r="Y394" s="428" t="s">
        <v>116</v>
      </c>
      <c r="Z394" s="1280"/>
      <c r="AA394" s="1281"/>
      <c r="AB394" s="1281"/>
      <c r="AC394" s="1281"/>
      <c r="AD394" s="1281"/>
      <c r="AE394" s="1281"/>
      <c r="AF394" s="1281"/>
      <c r="AG394" s="1281"/>
      <c r="AH394" s="1281"/>
      <c r="AI394" s="1281"/>
      <c r="AJ394" s="1281"/>
      <c r="AK394" s="1282"/>
      <c r="AL394" s="428" t="s">
        <v>115</v>
      </c>
    </row>
    <row r="395" spans="1:51" ht="9.9499999999999993" customHeight="1">
      <c r="B395" s="388"/>
      <c r="C395" s="388"/>
      <c r="D395" s="388"/>
      <c r="E395" s="388"/>
      <c r="F395" s="388"/>
      <c r="G395" s="388"/>
      <c r="H395" s="388"/>
      <c r="I395" s="388"/>
      <c r="J395" s="388"/>
      <c r="K395" s="388"/>
      <c r="L395" s="10"/>
      <c r="M395" s="10"/>
      <c r="N395" s="10"/>
      <c r="O395" s="10"/>
      <c r="P395" s="10"/>
      <c r="Q395" s="10"/>
      <c r="R395" s="10"/>
      <c r="S395" s="10"/>
      <c r="T395" s="10"/>
      <c r="U395" s="10"/>
      <c r="V395" s="10"/>
      <c r="W395" s="10"/>
      <c r="X395" s="10"/>
      <c r="Y395" s="10"/>
      <c r="Z395" s="10"/>
      <c r="AA395" s="10"/>
      <c r="AB395" s="10"/>
      <c r="AC395" s="10"/>
      <c r="AD395" s="428"/>
      <c r="AE395" s="10"/>
      <c r="AF395" s="10"/>
      <c r="AG395" s="428"/>
      <c r="AH395" s="10"/>
      <c r="AI395" s="10"/>
      <c r="AJ395" s="10"/>
      <c r="AK395" s="10"/>
      <c r="AL395" s="10"/>
      <c r="AM395" s="428"/>
      <c r="AO395" s="426"/>
    </row>
    <row r="396" spans="1:51" ht="18" customHeight="1">
      <c r="B396" s="388" t="s">
        <v>2846</v>
      </c>
      <c r="C396" s="388"/>
      <c r="D396" s="388"/>
      <c r="E396" s="388"/>
      <c r="F396" s="388"/>
      <c r="G396" s="388"/>
      <c r="H396" s="388"/>
      <c r="I396" s="388"/>
      <c r="J396" s="388"/>
      <c r="K396" s="388"/>
      <c r="L396" s="10"/>
      <c r="M396" s="10"/>
      <c r="N396" s="10"/>
      <c r="O396" s="10"/>
      <c r="P396" s="10"/>
      <c r="Q396" s="10"/>
      <c r="R396" s="10"/>
      <c r="S396" s="10"/>
      <c r="T396" s="10"/>
      <c r="U396" s="10"/>
      <c r="V396" s="10"/>
      <c r="W396" s="10"/>
      <c r="X396" s="10"/>
      <c r="Y396" s="428"/>
      <c r="Z396" s="531"/>
      <c r="AA396" s="388" t="s">
        <v>2439</v>
      </c>
      <c r="AB396" s="529"/>
      <c r="AC396" s="529"/>
      <c r="AD396" s="529"/>
      <c r="AE396" s="529"/>
      <c r="AF396" s="529"/>
      <c r="AG396" s="529"/>
      <c r="AH396" s="529"/>
      <c r="AI396" s="529"/>
      <c r="AJ396" s="529"/>
      <c r="AK396" s="529"/>
      <c r="AL396" s="428"/>
    </row>
    <row r="397" spans="1:51" ht="18" customHeight="1">
      <c r="B397" s="388"/>
      <c r="C397" s="388"/>
      <c r="D397" s="384"/>
      <c r="E397" s="388"/>
      <c r="F397" s="388"/>
      <c r="G397" s="388"/>
      <c r="H397" s="388"/>
      <c r="I397" s="388"/>
      <c r="J397" s="388"/>
      <c r="K397" s="388"/>
      <c r="L397" s="10"/>
      <c r="P397" s="10"/>
      <c r="Q397" s="10"/>
      <c r="R397" s="10"/>
      <c r="S397" s="10"/>
      <c r="T397" s="10"/>
      <c r="U397" s="10"/>
      <c r="V397" s="10"/>
      <c r="W397" s="10"/>
      <c r="X397" s="10"/>
      <c r="Y397" s="428"/>
      <c r="Z397" s="531"/>
      <c r="AA397" s="388" t="s">
        <v>2440</v>
      </c>
      <c r="AB397" s="529"/>
      <c r="AC397" s="529"/>
      <c r="AD397" s="529"/>
      <c r="AE397" s="529"/>
      <c r="AF397" s="529"/>
      <c r="AG397" s="529"/>
      <c r="AH397" s="529"/>
      <c r="AI397" s="529"/>
      <c r="AJ397" s="529"/>
      <c r="AK397" s="529"/>
      <c r="AL397" s="428"/>
    </row>
    <row r="398" spans="1:51" ht="9" customHeight="1">
      <c r="B398" s="388"/>
      <c r="C398" s="388"/>
      <c r="D398" s="384"/>
      <c r="E398" s="388"/>
      <c r="F398" s="388"/>
      <c r="G398" s="388"/>
      <c r="H398" s="388"/>
      <c r="I398" s="388"/>
      <c r="J398" s="388"/>
      <c r="K398" s="388"/>
      <c r="L398" s="10"/>
      <c r="P398" s="10"/>
      <c r="Q398" s="10"/>
      <c r="R398" s="10"/>
      <c r="S398" s="10"/>
      <c r="T398" s="10"/>
      <c r="U398" s="10"/>
      <c r="V398" s="10"/>
      <c r="W398" s="10"/>
      <c r="X398" s="10"/>
      <c r="Y398" s="428"/>
      <c r="Z398" s="529"/>
      <c r="AA398" s="529"/>
      <c r="AB398" s="529"/>
      <c r="AC398" s="529"/>
      <c r="AD398" s="529"/>
      <c r="AE398" s="529"/>
      <c r="AF398" s="529"/>
      <c r="AG398" s="529"/>
      <c r="AH398" s="529"/>
      <c r="AI398" s="529"/>
      <c r="AJ398" s="529"/>
      <c r="AK398" s="529"/>
      <c r="AL398" s="428"/>
    </row>
    <row r="399" spans="1:51" ht="18" customHeight="1">
      <c r="B399" s="388" t="s">
        <v>2847</v>
      </c>
      <c r="C399" s="388"/>
      <c r="D399" s="388"/>
      <c r="E399" s="388"/>
      <c r="F399" s="388"/>
      <c r="G399" s="388"/>
      <c r="H399" s="388"/>
      <c r="I399" s="388"/>
      <c r="J399" s="388"/>
      <c r="K399" s="388"/>
      <c r="L399" s="10"/>
      <c r="M399" s="10"/>
      <c r="N399" s="10"/>
      <c r="O399" s="10"/>
      <c r="P399" s="10"/>
      <c r="Q399" s="10"/>
      <c r="R399" s="10"/>
      <c r="S399" s="10"/>
      <c r="T399" s="10"/>
      <c r="U399" s="10"/>
      <c r="V399" s="10"/>
      <c r="W399" s="10"/>
      <c r="X399" s="10"/>
      <c r="Y399" s="10"/>
      <c r="Z399" s="10"/>
      <c r="AA399" s="10"/>
      <c r="AB399" s="10"/>
      <c r="AC399" s="428"/>
      <c r="AD399" s="10"/>
      <c r="AE399" s="10"/>
      <c r="AF399" s="10"/>
      <c r="AG399" s="10"/>
      <c r="AH399" s="10"/>
      <c r="AI399" s="10"/>
      <c r="AJ399" s="10"/>
      <c r="AK399" s="10"/>
      <c r="AL399" s="428"/>
    </row>
    <row r="400" spans="1:51" ht="18" customHeight="1">
      <c r="B400" s="388"/>
      <c r="C400" s="388"/>
      <c r="D400" s="388"/>
      <c r="E400" s="388"/>
      <c r="F400" s="388"/>
      <c r="G400" s="388"/>
      <c r="H400" s="388"/>
      <c r="I400" s="388"/>
      <c r="J400" s="388"/>
      <c r="K400" s="388"/>
      <c r="L400" s="10"/>
      <c r="M400" s="10"/>
      <c r="N400" s="10"/>
      <c r="O400" s="10"/>
      <c r="P400" s="10"/>
      <c r="Q400" s="10"/>
      <c r="R400" s="10"/>
      <c r="S400" s="10"/>
      <c r="T400" s="10"/>
      <c r="U400" s="10"/>
      <c r="V400" s="10"/>
      <c r="W400" s="10"/>
      <c r="X400" s="10"/>
      <c r="Y400" s="10" t="s">
        <v>114</v>
      </c>
      <c r="Z400" s="1280"/>
      <c r="AA400" s="1281"/>
      <c r="AB400" s="1281"/>
      <c r="AC400" s="1281"/>
      <c r="AD400" s="1281"/>
      <c r="AE400" s="1281"/>
      <c r="AF400" s="1281"/>
      <c r="AG400" s="1281"/>
      <c r="AH400" s="1289"/>
      <c r="AI400" s="1289"/>
      <c r="AJ400" s="1289"/>
      <c r="AK400" s="1290"/>
      <c r="AL400" s="428" t="s">
        <v>113</v>
      </c>
    </row>
    <row r="401" spans="1:65" ht="11.25" customHeight="1">
      <c r="B401" s="388"/>
      <c r="C401" s="388"/>
      <c r="D401" s="388"/>
      <c r="E401" s="388"/>
      <c r="F401" s="388"/>
      <c r="G401" s="388"/>
      <c r="H401" s="388"/>
      <c r="I401" s="388"/>
      <c r="J401" s="388"/>
      <c r="K401" s="388"/>
      <c r="L401" s="10"/>
      <c r="M401" s="10"/>
      <c r="N401" s="10"/>
      <c r="O401" s="10"/>
      <c r="P401" s="10"/>
      <c r="Q401" s="10"/>
      <c r="R401" s="10"/>
      <c r="S401" s="10"/>
      <c r="T401" s="10"/>
      <c r="U401" s="10"/>
      <c r="V401" s="10"/>
      <c r="W401" s="10"/>
      <c r="X401" s="10"/>
      <c r="Y401" s="10"/>
      <c r="Z401" s="428"/>
      <c r="AA401" s="428"/>
      <c r="AB401" s="428"/>
      <c r="AC401" s="428"/>
      <c r="AD401" s="428"/>
      <c r="AE401" s="428"/>
      <c r="AF401" s="428"/>
      <c r="AG401" s="428"/>
      <c r="AH401" s="428"/>
      <c r="AI401" s="428"/>
      <c r="AJ401" s="428"/>
      <c r="AK401" s="428"/>
      <c r="AL401" s="428"/>
      <c r="AS401" s="393"/>
      <c r="AT401" s="393"/>
      <c r="AU401" s="393"/>
      <c r="AV401" s="393"/>
      <c r="AW401" s="393"/>
      <c r="AX401" s="393"/>
      <c r="AY401" s="393"/>
    </row>
    <row r="402" spans="1:65" ht="18" customHeight="1">
      <c r="A402" s="408" t="s">
        <v>112</v>
      </c>
      <c r="B402" s="409" t="s">
        <v>2964</v>
      </c>
      <c r="C402" s="409"/>
      <c r="D402" s="409"/>
      <c r="E402" s="409"/>
      <c r="F402" s="409"/>
      <c r="G402" s="409"/>
      <c r="H402" s="409"/>
      <c r="I402" s="409"/>
      <c r="J402" s="409"/>
      <c r="K402" s="409"/>
      <c r="L402" s="410"/>
      <c r="M402" s="410"/>
      <c r="N402" s="410"/>
      <c r="O402" s="410"/>
      <c r="P402" s="410"/>
      <c r="Q402" s="410"/>
      <c r="R402" s="410"/>
      <c r="S402" s="410"/>
      <c r="T402" s="410"/>
      <c r="U402" s="410"/>
      <c r="V402" s="410"/>
      <c r="W402" s="410"/>
      <c r="X402" s="410"/>
      <c r="Y402" s="410"/>
      <c r="Z402" s="410"/>
      <c r="AA402" s="410"/>
      <c r="AB402" s="410"/>
      <c r="AC402" s="410"/>
      <c r="AD402" s="410"/>
      <c r="AE402" s="410"/>
      <c r="AF402" s="410"/>
      <c r="AG402" s="410"/>
      <c r="AH402" s="410"/>
      <c r="AI402" s="410"/>
      <c r="AJ402" s="410"/>
      <c r="AK402" s="410"/>
      <c r="AL402" s="410"/>
      <c r="AM402" s="396"/>
      <c r="AN402" s="396"/>
      <c r="AO402" s="396"/>
      <c r="AP402" s="396"/>
      <c r="AQ402" s="396"/>
      <c r="AR402" s="396"/>
    </row>
    <row r="403" spans="1:65" ht="17.25" customHeight="1">
      <c r="C403" s="388"/>
      <c r="D403" s="388"/>
      <c r="E403" s="388"/>
      <c r="F403" s="388"/>
      <c r="G403" s="388"/>
      <c r="H403" s="388"/>
      <c r="I403" s="388"/>
      <c r="J403" s="388"/>
      <c r="K403" s="403" t="s">
        <v>110</v>
      </c>
      <c r="L403" s="10"/>
      <c r="M403" s="10"/>
      <c r="N403" s="10"/>
      <c r="O403" s="10"/>
      <c r="P403" s="10"/>
      <c r="Q403" s="10"/>
      <c r="R403" s="428" t="s">
        <v>73</v>
      </c>
      <c r="S403" s="1294" t="s">
        <v>109</v>
      </c>
      <c r="T403" s="1294"/>
      <c r="U403" s="1294"/>
      <c r="V403" s="1294"/>
      <c r="W403" s="1294"/>
      <c r="X403" s="428" t="s">
        <v>72</v>
      </c>
      <c r="Y403" s="1294" t="s">
        <v>108</v>
      </c>
      <c r="Z403" s="1294"/>
      <c r="AA403" s="1294"/>
      <c r="AB403" s="1294"/>
      <c r="AC403" s="1294"/>
      <c r="AD403" s="428" t="s">
        <v>72</v>
      </c>
      <c r="AE403" s="1294" t="s">
        <v>107</v>
      </c>
      <c r="AF403" s="1294"/>
      <c r="AG403" s="1294"/>
      <c r="AH403" s="1294"/>
      <c r="AI403" s="1294"/>
      <c r="AJ403" s="428" t="s">
        <v>105</v>
      </c>
      <c r="AK403" s="10"/>
      <c r="AL403" s="10"/>
    </row>
    <row r="404" spans="1:65" ht="17.25" customHeight="1">
      <c r="B404" s="388"/>
      <c r="C404" s="388"/>
      <c r="D404" s="388"/>
      <c r="E404" s="388"/>
      <c r="F404" s="388"/>
      <c r="G404" s="388"/>
      <c r="H404" s="388"/>
      <c r="I404" s="388"/>
      <c r="J404" s="388"/>
      <c r="K404" s="388"/>
      <c r="L404" s="428" t="s">
        <v>73</v>
      </c>
      <c r="M404" s="1284"/>
      <c r="N404" s="1284"/>
      <c r="O404" s="1284"/>
      <c r="P404" s="1284"/>
      <c r="Q404" s="428" t="s">
        <v>96</v>
      </c>
      <c r="R404" s="428" t="s">
        <v>73</v>
      </c>
      <c r="S404" s="1291"/>
      <c r="T404" s="1292"/>
      <c r="U404" s="1292"/>
      <c r="V404" s="1293"/>
      <c r="W404" s="428" t="s">
        <v>71</v>
      </c>
      <c r="X404" s="428" t="s">
        <v>72</v>
      </c>
      <c r="Y404" s="1291"/>
      <c r="Z404" s="1292"/>
      <c r="AA404" s="1292"/>
      <c r="AB404" s="1293"/>
      <c r="AC404" s="428" t="s">
        <v>71</v>
      </c>
      <c r="AD404" s="428" t="s">
        <v>72</v>
      </c>
      <c r="AE404" s="1301">
        <f t="shared" ref="AE404:AE409" si="4">S404+Y404</f>
        <v>0</v>
      </c>
      <c r="AF404" s="1301"/>
      <c r="AG404" s="1301"/>
      <c r="AH404" s="1301"/>
      <c r="AI404" s="428" t="s">
        <v>71</v>
      </c>
      <c r="AJ404" s="428" t="s">
        <v>105</v>
      </c>
      <c r="AK404" s="10"/>
      <c r="AL404" s="10"/>
      <c r="AO404" s="412" t="s">
        <v>102</v>
      </c>
      <c r="AP404" s="10"/>
    </row>
    <row r="405" spans="1:65" ht="17.25" customHeight="1">
      <c r="B405" s="388"/>
      <c r="C405" s="388"/>
      <c r="D405" s="388"/>
      <c r="E405" s="388"/>
      <c r="F405" s="388"/>
      <c r="G405" s="388"/>
      <c r="H405" s="388"/>
      <c r="I405" s="388"/>
      <c r="J405" s="388"/>
      <c r="K405" s="388"/>
      <c r="L405" s="428" t="s">
        <v>73</v>
      </c>
      <c r="M405" s="1284"/>
      <c r="N405" s="1284"/>
      <c r="O405" s="1284"/>
      <c r="P405" s="1284"/>
      <c r="Q405" s="428" t="s">
        <v>96</v>
      </c>
      <c r="R405" s="428" t="s">
        <v>73</v>
      </c>
      <c r="S405" s="1291"/>
      <c r="T405" s="1292"/>
      <c r="U405" s="1292"/>
      <c r="V405" s="1293"/>
      <c r="W405" s="428" t="s">
        <v>71</v>
      </c>
      <c r="X405" s="428" t="s">
        <v>72</v>
      </c>
      <c r="Y405" s="1291"/>
      <c r="Z405" s="1292"/>
      <c r="AA405" s="1292"/>
      <c r="AB405" s="1293"/>
      <c r="AC405" s="428" t="s">
        <v>71</v>
      </c>
      <c r="AD405" s="428" t="s">
        <v>72</v>
      </c>
      <c r="AE405" s="1301">
        <f t="shared" si="4"/>
        <v>0</v>
      </c>
      <c r="AF405" s="1301"/>
      <c r="AG405" s="1301"/>
      <c r="AH405" s="1301"/>
      <c r="AI405" s="428" t="s">
        <v>71</v>
      </c>
      <c r="AJ405" s="428" t="s">
        <v>105</v>
      </c>
      <c r="AK405" s="10"/>
      <c r="AL405" s="10"/>
      <c r="AP405" s="401" t="s">
        <v>101</v>
      </c>
      <c r="AQ405" s="401"/>
      <c r="AR405" s="401"/>
      <c r="AS405" s="401"/>
      <c r="AT405" s="10"/>
      <c r="AU405" s="1241"/>
      <c r="AV405" s="1246"/>
      <c r="AW405" s="1246"/>
      <c r="AX405" s="1246"/>
      <c r="AY405" s="1246"/>
      <c r="AZ405" s="1246"/>
      <c r="BA405" s="1246"/>
      <c r="BB405" s="1246"/>
      <c r="BC405" s="1246"/>
      <c r="BD405" s="1246"/>
      <c r="BE405" s="1246"/>
      <c r="BF405" s="1246"/>
      <c r="BG405" s="1246"/>
      <c r="BH405" s="1246"/>
      <c r="BI405" s="1246"/>
      <c r="BJ405" s="1246"/>
      <c r="BK405" s="1246"/>
      <c r="BL405" s="1246"/>
      <c r="BM405" s="1246"/>
    </row>
    <row r="406" spans="1:65" ht="17.25" customHeight="1">
      <c r="B406" s="388"/>
      <c r="C406" s="388"/>
      <c r="D406" s="388"/>
      <c r="E406" s="388"/>
      <c r="F406" s="388"/>
      <c r="G406" s="388"/>
      <c r="H406" s="388"/>
      <c r="I406" s="388"/>
      <c r="J406" s="388"/>
      <c r="K406" s="388"/>
      <c r="L406" s="428" t="s">
        <v>73</v>
      </c>
      <c r="M406" s="1284"/>
      <c r="N406" s="1284"/>
      <c r="O406" s="1284"/>
      <c r="P406" s="1284"/>
      <c r="Q406" s="428" t="s">
        <v>96</v>
      </c>
      <c r="R406" s="428" t="s">
        <v>73</v>
      </c>
      <c r="S406" s="1291"/>
      <c r="T406" s="1292"/>
      <c r="U406" s="1292"/>
      <c r="V406" s="1293"/>
      <c r="W406" s="428" t="s">
        <v>71</v>
      </c>
      <c r="X406" s="428" t="s">
        <v>72</v>
      </c>
      <c r="Y406" s="1291"/>
      <c r="Z406" s="1292"/>
      <c r="AA406" s="1292"/>
      <c r="AB406" s="1293"/>
      <c r="AC406" s="428" t="s">
        <v>71</v>
      </c>
      <c r="AD406" s="428" t="s">
        <v>72</v>
      </c>
      <c r="AE406" s="1301">
        <f t="shared" si="4"/>
        <v>0</v>
      </c>
      <c r="AF406" s="1301"/>
      <c r="AG406" s="1301"/>
      <c r="AH406" s="1301"/>
      <c r="AI406" s="428" t="s">
        <v>71</v>
      </c>
      <c r="AJ406" s="428" t="s">
        <v>105</v>
      </c>
      <c r="AK406" s="10"/>
      <c r="AL406" s="10"/>
      <c r="AP406" s="388" t="s">
        <v>100</v>
      </c>
      <c r="AQ406" s="10"/>
      <c r="AR406" s="10"/>
      <c r="AS406" s="10"/>
      <c r="AU406" s="1241"/>
      <c r="AV406" s="1246"/>
      <c r="AW406" s="1246"/>
      <c r="AX406" s="1246"/>
      <c r="AY406" s="1246"/>
      <c r="AZ406" s="1246"/>
      <c r="BA406" s="1246"/>
      <c r="BB406" s="1246"/>
      <c r="BC406" s="1246"/>
      <c r="BD406" s="1246"/>
      <c r="BE406" s="1246"/>
      <c r="BF406" s="1246"/>
      <c r="BG406" s="1246"/>
      <c r="BH406" s="1246"/>
      <c r="BI406" s="1246"/>
      <c r="BJ406" s="1246"/>
      <c r="BK406" s="1246"/>
      <c r="BL406" s="1246"/>
      <c r="BM406" s="1246"/>
    </row>
    <row r="407" spans="1:65" ht="17.25" customHeight="1">
      <c r="B407" s="388"/>
      <c r="C407" s="388"/>
      <c r="D407" s="388"/>
      <c r="E407" s="388"/>
      <c r="F407" s="388"/>
      <c r="G407" s="388"/>
      <c r="H407" s="388"/>
      <c r="I407" s="388"/>
      <c r="J407" s="388"/>
      <c r="K407" s="388"/>
      <c r="L407" s="428" t="s">
        <v>73</v>
      </c>
      <c r="M407" s="1284"/>
      <c r="N407" s="1284"/>
      <c r="O407" s="1284"/>
      <c r="P407" s="1284"/>
      <c r="Q407" s="428" t="s">
        <v>96</v>
      </c>
      <c r="R407" s="428" t="s">
        <v>73</v>
      </c>
      <c r="S407" s="1291"/>
      <c r="T407" s="1292"/>
      <c r="U407" s="1292"/>
      <c r="V407" s="1293"/>
      <c r="W407" s="428" t="s">
        <v>71</v>
      </c>
      <c r="X407" s="428" t="s">
        <v>72</v>
      </c>
      <c r="Y407" s="1291"/>
      <c r="Z407" s="1292"/>
      <c r="AA407" s="1292"/>
      <c r="AB407" s="1293"/>
      <c r="AC407" s="428" t="s">
        <v>71</v>
      </c>
      <c r="AD407" s="428" t="s">
        <v>72</v>
      </c>
      <c r="AE407" s="1301">
        <f t="shared" si="4"/>
        <v>0</v>
      </c>
      <c r="AF407" s="1301"/>
      <c r="AG407" s="1301"/>
      <c r="AH407" s="1301"/>
      <c r="AI407" s="428" t="s">
        <v>71</v>
      </c>
      <c r="AJ407" s="428" t="s">
        <v>105</v>
      </c>
      <c r="AK407" s="10"/>
      <c r="AL407" s="10"/>
      <c r="AP407" s="388" t="s">
        <v>99</v>
      </c>
      <c r="AQ407" s="10"/>
      <c r="AR407" s="10"/>
      <c r="AS407" s="10"/>
      <c r="AT407" s="10"/>
      <c r="AU407" s="1241"/>
      <c r="AV407" s="1241"/>
      <c r="AW407" s="1241"/>
      <c r="AX407" s="1241"/>
      <c r="AY407" s="1241"/>
      <c r="AZ407" s="1241"/>
      <c r="BA407" s="1241"/>
      <c r="BB407" s="1241"/>
    </row>
    <row r="408" spans="1:65" ht="17.25" customHeight="1">
      <c r="B408" s="388"/>
      <c r="C408" s="388"/>
      <c r="D408" s="388"/>
      <c r="E408" s="388"/>
      <c r="F408" s="388"/>
      <c r="G408" s="388"/>
      <c r="H408" s="388"/>
      <c r="I408" s="388"/>
      <c r="J408" s="388"/>
      <c r="K408" s="388"/>
      <c r="L408" s="428" t="s">
        <v>73</v>
      </c>
      <c r="M408" s="1284"/>
      <c r="N408" s="1284"/>
      <c r="O408" s="1284"/>
      <c r="P408" s="1284"/>
      <c r="Q408" s="428" t="s">
        <v>96</v>
      </c>
      <c r="R408" s="428" t="s">
        <v>73</v>
      </c>
      <c r="S408" s="1291"/>
      <c r="T408" s="1292"/>
      <c r="U408" s="1292"/>
      <c r="V408" s="1293"/>
      <c r="W408" s="428" t="s">
        <v>71</v>
      </c>
      <c r="X408" s="428" t="s">
        <v>72</v>
      </c>
      <c r="Y408" s="1291"/>
      <c r="Z408" s="1292"/>
      <c r="AA408" s="1292"/>
      <c r="AB408" s="1293"/>
      <c r="AC408" s="428" t="s">
        <v>71</v>
      </c>
      <c r="AD408" s="428" t="s">
        <v>72</v>
      </c>
      <c r="AE408" s="1301">
        <f t="shared" si="4"/>
        <v>0</v>
      </c>
      <c r="AF408" s="1301"/>
      <c r="AG408" s="1301"/>
      <c r="AH408" s="1301"/>
      <c r="AI408" s="428" t="s">
        <v>71</v>
      </c>
      <c r="AJ408" s="428" t="s">
        <v>105</v>
      </c>
      <c r="AK408" s="10"/>
      <c r="AL408" s="10"/>
    </row>
    <row r="409" spans="1:65" ht="17.25" customHeight="1">
      <c r="B409" s="388"/>
      <c r="C409" s="388"/>
      <c r="D409" s="388"/>
      <c r="E409" s="388"/>
      <c r="F409" s="388"/>
      <c r="G409" s="388"/>
      <c r="H409" s="388"/>
      <c r="I409" s="388"/>
      <c r="J409" s="388"/>
      <c r="K409" s="388"/>
      <c r="L409" s="428" t="s">
        <v>73</v>
      </c>
      <c r="M409" s="1284"/>
      <c r="N409" s="1284"/>
      <c r="O409" s="1284"/>
      <c r="P409" s="1284"/>
      <c r="Q409" s="428" t="s">
        <v>96</v>
      </c>
      <c r="R409" s="428" t="s">
        <v>73</v>
      </c>
      <c r="S409" s="1291"/>
      <c r="T409" s="1292"/>
      <c r="U409" s="1292"/>
      <c r="V409" s="1293"/>
      <c r="W409" s="428" t="s">
        <v>71</v>
      </c>
      <c r="X409" s="428" t="s">
        <v>72</v>
      </c>
      <c r="Y409" s="1291"/>
      <c r="Z409" s="1292"/>
      <c r="AA409" s="1292"/>
      <c r="AB409" s="1293"/>
      <c r="AC409" s="428" t="s">
        <v>71</v>
      </c>
      <c r="AD409" s="428" t="s">
        <v>72</v>
      </c>
      <c r="AE409" s="1301">
        <f t="shared" si="4"/>
        <v>0</v>
      </c>
      <c r="AF409" s="1301"/>
      <c r="AG409" s="1301"/>
      <c r="AH409" s="1301"/>
      <c r="AI409" s="428" t="s">
        <v>71</v>
      </c>
      <c r="AJ409" s="428" t="s">
        <v>105</v>
      </c>
      <c r="AK409" s="10"/>
      <c r="AL409" s="10"/>
    </row>
    <row r="410" spans="1:65" ht="17.25" customHeight="1">
      <c r="B410" s="388"/>
      <c r="C410" s="388"/>
      <c r="D410" s="388"/>
      <c r="E410" s="388"/>
      <c r="F410" s="388"/>
      <c r="G410" s="388"/>
      <c r="H410" s="388"/>
      <c r="I410" s="388"/>
      <c r="J410" s="388"/>
      <c r="K410" s="388"/>
      <c r="L410" s="428" t="s">
        <v>73</v>
      </c>
      <c r="M410" s="1284"/>
      <c r="N410" s="1284"/>
      <c r="O410" s="1284"/>
      <c r="P410" s="1284"/>
      <c r="Q410" s="428" t="s">
        <v>69</v>
      </c>
      <c r="R410" s="428" t="s">
        <v>73</v>
      </c>
      <c r="S410" s="1291"/>
      <c r="T410" s="1292"/>
      <c r="U410" s="1292"/>
      <c r="V410" s="1293"/>
      <c r="W410" s="428" t="s">
        <v>71</v>
      </c>
      <c r="X410" s="428" t="s">
        <v>72</v>
      </c>
      <c r="Y410" s="1291"/>
      <c r="Z410" s="1292"/>
      <c r="AA410" s="1292"/>
      <c r="AB410" s="1293"/>
      <c r="AC410" s="428" t="s">
        <v>71</v>
      </c>
      <c r="AD410" s="428" t="s">
        <v>72</v>
      </c>
      <c r="AE410" s="1301">
        <f t="shared" ref="AE410" si="5">S410+Y410</f>
        <v>0</v>
      </c>
      <c r="AF410" s="1301"/>
      <c r="AG410" s="1301"/>
      <c r="AH410" s="1301"/>
      <c r="AI410" s="428" t="s">
        <v>71</v>
      </c>
      <c r="AJ410" s="428" t="s">
        <v>105</v>
      </c>
      <c r="AK410" s="10"/>
      <c r="AL410" s="10"/>
    </row>
    <row r="411" spans="1:65" ht="17.25" customHeight="1">
      <c r="B411" s="388"/>
      <c r="C411" s="388"/>
      <c r="D411" s="388"/>
      <c r="E411" s="388"/>
      <c r="F411" s="388"/>
      <c r="G411" s="388"/>
      <c r="H411" s="388"/>
      <c r="I411" s="388"/>
      <c r="J411" s="388"/>
      <c r="K411" s="388"/>
      <c r="L411" s="428" t="s">
        <v>73</v>
      </c>
      <c r="M411" s="1284"/>
      <c r="N411" s="1284"/>
      <c r="O411" s="1284"/>
      <c r="P411" s="1284"/>
      <c r="Q411" s="428" t="s">
        <v>69</v>
      </c>
      <c r="R411" s="428" t="s">
        <v>73</v>
      </c>
      <c r="S411" s="1291"/>
      <c r="T411" s="1292"/>
      <c r="U411" s="1292"/>
      <c r="V411" s="1293"/>
      <c r="W411" s="428" t="s">
        <v>71</v>
      </c>
      <c r="X411" s="428" t="s">
        <v>72</v>
      </c>
      <c r="Y411" s="1291"/>
      <c r="Z411" s="1292"/>
      <c r="AA411" s="1292"/>
      <c r="AB411" s="1293"/>
      <c r="AC411" s="428" t="s">
        <v>71</v>
      </c>
      <c r="AD411" s="428" t="s">
        <v>72</v>
      </c>
      <c r="AE411" s="1301">
        <f t="shared" ref="AE411" si="6">S411+Y411</f>
        <v>0</v>
      </c>
      <c r="AF411" s="1301"/>
      <c r="AG411" s="1301"/>
      <c r="AH411" s="1301"/>
      <c r="AI411" s="428" t="s">
        <v>71</v>
      </c>
      <c r="AJ411" s="428" t="s">
        <v>105</v>
      </c>
      <c r="AK411" s="10"/>
      <c r="AL411" s="10"/>
    </row>
    <row r="412" spans="1:65" ht="15.75" customHeight="1">
      <c r="C412" s="388"/>
      <c r="D412" s="388"/>
      <c r="E412" s="388"/>
      <c r="F412" s="388"/>
      <c r="G412" s="388"/>
      <c r="H412" s="388"/>
      <c r="I412" s="388"/>
      <c r="J412" s="388"/>
      <c r="K412" s="403" t="s">
        <v>106</v>
      </c>
      <c r="L412" s="10"/>
      <c r="M412" s="10"/>
      <c r="N412" s="10"/>
      <c r="O412" s="10"/>
      <c r="P412" s="10"/>
      <c r="Q412" s="10"/>
      <c r="R412" s="428" t="s">
        <v>73</v>
      </c>
      <c r="S412" s="1301">
        <f>SUM(S404:V411)</f>
        <v>0</v>
      </c>
      <c r="T412" s="1301"/>
      <c r="U412" s="1301"/>
      <c r="V412" s="1301"/>
      <c r="W412" s="428" t="s">
        <v>71</v>
      </c>
      <c r="X412" s="428" t="s">
        <v>72</v>
      </c>
      <c r="Y412" s="1301">
        <f>SUM(Y404:AB411)</f>
        <v>0</v>
      </c>
      <c r="Z412" s="1301"/>
      <c r="AA412" s="1301"/>
      <c r="AB412" s="1301"/>
      <c r="AC412" s="428" t="s">
        <v>71</v>
      </c>
      <c r="AD412" s="428" t="s">
        <v>72</v>
      </c>
      <c r="AE412" s="1301">
        <f>SUM(AE404:AH411)</f>
        <v>0</v>
      </c>
      <c r="AF412" s="1301"/>
      <c r="AG412" s="1301"/>
      <c r="AH412" s="1301"/>
      <c r="AI412" s="428" t="s">
        <v>71</v>
      </c>
      <c r="AJ412" s="428" t="s">
        <v>105</v>
      </c>
      <c r="AK412" s="10"/>
      <c r="AL412" s="10"/>
    </row>
    <row r="413" spans="1:65" ht="11.25" customHeight="1">
      <c r="B413" s="388"/>
      <c r="C413" s="388"/>
      <c r="D413" s="388"/>
      <c r="E413" s="388"/>
      <c r="F413" s="388"/>
      <c r="G413" s="388"/>
      <c r="H413" s="388"/>
      <c r="I413" s="388"/>
      <c r="J413" s="388"/>
      <c r="K413" s="388"/>
      <c r="L413" s="10"/>
      <c r="M413" s="10"/>
      <c r="N413" s="10"/>
      <c r="O413" s="10"/>
      <c r="P413" s="10"/>
      <c r="Q413" s="10"/>
      <c r="R413" s="428"/>
      <c r="S413" s="449"/>
      <c r="T413" s="449"/>
      <c r="U413" s="449"/>
      <c r="V413" s="449"/>
      <c r="W413" s="428"/>
      <c r="X413" s="428"/>
      <c r="Y413" s="449"/>
      <c r="Z413" s="449"/>
      <c r="AA413" s="449"/>
      <c r="AB413" s="449"/>
      <c r="AC413" s="428"/>
      <c r="AD413" s="428"/>
      <c r="AE413" s="449"/>
      <c r="AF413" s="449"/>
      <c r="AG413" s="449"/>
      <c r="AH413" s="449"/>
      <c r="AI413" s="428"/>
      <c r="AJ413" s="428"/>
      <c r="AK413" s="10"/>
      <c r="AL413" s="10"/>
      <c r="AS413" s="393"/>
      <c r="AT413" s="393"/>
      <c r="AU413" s="393"/>
      <c r="AV413" s="393"/>
      <c r="AW413" s="393"/>
      <c r="AX413" s="393"/>
      <c r="AY413" s="393"/>
    </row>
    <row r="414" spans="1:65" ht="7.5" customHeight="1">
      <c r="A414" s="395"/>
      <c r="B414" s="424"/>
      <c r="C414" s="424"/>
      <c r="D414" s="424"/>
      <c r="E414" s="424"/>
      <c r="F414" s="424"/>
      <c r="G414" s="424"/>
      <c r="H414" s="424"/>
      <c r="I414" s="424"/>
      <c r="J414" s="424"/>
      <c r="K414" s="424"/>
      <c r="L414" s="410"/>
      <c r="M414" s="410"/>
      <c r="N414" s="410"/>
      <c r="O414" s="410"/>
      <c r="P414" s="410"/>
      <c r="Q414" s="410"/>
      <c r="R414" s="436"/>
      <c r="S414" s="450"/>
      <c r="T414" s="450"/>
      <c r="U414" s="450"/>
      <c r="V414" s="450"/>
      <c r="W414" s="436"/>
      <c r="X414" s="436"/>
      <c r="Y414" s="450"/>
      <c r="Z414" s="450"/>
      <c r="AA414" s="450"/>
      <c r="AB414" s="450"/>
      <c r="AC414" s="436"/>
      <c r="AD414" s="436"/>
      <c r="AE414" s="450"/>
      <c r="AF414" s="450"/>
      <c r="AG414" s="450"/>
      <c r="AH414" s="450"/>
      <c r="AI414" s="436"/>
      <c r="AJ414" s="436"/>
      <c r="AK414" s="410"/>
      <c r="AL414" s="410"/>
      <c r="AM414" s="396"/>
      <c r="AN414" s="396"/>
      <c r="AO414" s="396"/>
      <c r="AP414" s="396"/>
      <c r="AQ414" s="396"/>
      <c r="AR414" s="396"/>
    </row>
    <row r="415" spans="1:65" ht="18" customHeight="1">
      <c r="A415" s="451" t="s">
        <v>104</v>
      </c>
      <c r="B415" s="399" t="s">
        <v>2965</v>
      </c>
      <c r="C415" s="399"/>
      <c r="D415" s="399"/>
      <c r="E415" s="399"/>
      <c r="F415" s="399"/>
      <c r="G415" s="399"/>
      <c r="H415" s="399"/>
      <c r="I415" s="399"/>
      <c r="J415" s="399"/>
      <c r="K415" s="399"/>
      <c r="L415" s="10"/>
      <c r="M415" s="1298"/>
      <c r="N415" s="1299"/>
      <c r="O415" s="1299"/>
      <c r="P415" s="1299"/>
      <c r="Q415" s="1299"/>
      <c r="R415" s="1299"/>
      <c r="S415" s="1299"/>
      <c r="T415" s="1299"/>
      <c r="U415" s="1299"/>
      <c r="V415" s="1299"/>
      <c r="W415" s="1299"/>
      <c r="X415" s="1299"/>
      <c r="Y415" s="1299"/>
      <c r="Z415" s="1299"/>
      <c r="AA415" s="1299"/>
      <c r="AB415" s="1299"/>
      <c r="AC415" s="1299"/>
      <c r="AD415" s="1299"/>
      <c r="AE415" s="1299"/>
      <c r="AF415" s="1299"/>
      <c r="AG415" s="1299"/>
      <c r="AH415" s="1299"/>
      <c r="AI415" s="1299"/>
      <c r="AJ415" s="1299"/>
      <c r="AK415" s="1299"/>
      <c r="AL415" s="1300"/>
    </row>
    <row r="416" spans="1:65" ht="18" customHeight="1">
      <c r="A416" s="451" t="s">
        <v>104</v>
      </c>
      <c r="B416" s="399" t="s">
        <v>2966</v>
      </c>
      <c r="C416" s="399"/>
      <c r="D416" s="399"/>
      <c r="E416" s="399"/>
      <c r="F416" s="399"/>
      <c r="G416" s="399"/>
      <c r="H416" s="399"/>
      <c r="I416" s="399"/>
      <c r="J416" s="399"/>
      <c r="K416" s="399"/>
      <c r="L416" s="10"/>
      <c r="M416" s="1298"/>
      <c r="N416" s="1299"/>
      <c r="O416" s="1299"/>
      <c r="P416" s="1299"/>
      <c r="Q416" s="1299"/>
      <c r="R416" s="1299"/>
      <c r="S416" s="1299"/>
      <c r="T416" s="1299"/>
      <c r="U416" s="1299"/>
      <c r="V416" s="1299"/>
      <c r="W416" s="1299"/>
      <c r="X416" s="1299"/>
      <c r="Y416" s="1299"/>
      <c r="Z416" s="1299"/>
      <c r="AA416" s="1299"/>
      <c r="AB416" s="1299"/>
      <c r="AC416" s="1299"/>
      <c r="AD416" s="1299"/>
      <c r="AE416" s="1299"/>
      <c r="AF416" s="1299"/>
      <c r="AG416" s="1299"/>
      <c r="AH416" s="1299"/>
      <c r="AI416" s="1299"/>
      <c r="AJ416" s="1299"/>
      <c r="AK416" s="1299"/>
      <c r="AL416" s="1300"/>
    </row>
    <row r="417" spans="1:51" ht="18" customHeight="1">
      <c r="A417" s="451" t="s">
        <v>104</v>
      </c>
      <c r="B417" s="399" t="s">
        <v>2967</v>
      </c>
      <c r="C417" s="399"/>
      <c r="D417" s="399"/>
      <c r="E417" s="399"/>
      <c r="F417" s="399"/>
      <c r="G417" s="399"/>
      <c r="H417" s="399"/>
      <c r="I417" s="399"/>
      <c r="J417" s="399"/>
      <c r="K417" s="399"/>
      <c r="L417" s="10"/>
      <c r="M417" s="1298"/>
      <c r="N417" s="1299"/>
      <c r="O417" s="1299"/>
      <c r="P417" s="1299"/>
      <c r="Q417" s="1299"/>
      <c r="R417" s="1299"/>
      <c r="S417" s="1299"/>
      <c r="T417" s="1299"/>
      <c r="U417" s="1299"/>
      <c r="V417" s="1299"/>
      <c r="W417" s="1299"/>
      <c r="X417" s="1299"/>
      <c r="Y417" s="1299"/>
      <c r="Z417" s="1299"/>
      <c r="AA417" s="1299"/>
      <c r="AB417" s="1299"/>
      <c r="AC417" s="1299"/>
      <c r="AD417" s="1299"/>
      <c r="AE417" s="1299"/>
      <c r="AF417" s="1299"/>
      <c r="AG417" s="1299"/>
      <c r="AH417" s="1299"/>
      <c r="AI417" s="1299"/>
      <c r="AJ417" s="1299"/>
      <c r="AK417" s="1299"/>
      <c r="AL417" s="1300"/>
    </row>
    <row r="418" spans="1:51" ht="18" customHeight="1">
      <c r="A418" s="451" t="s">
        <v>104</v>
      </c>
      <c r="B418" s="399" t="s">
        <v>2968</v>
      </c>
      <c r="C418" s="399"/>
      <c r="D418" s="399"/>
      <c r="E418" s="399"/>
      <c r="F418" s="399"/>
      <c r="G418" s="399"/>
      <c r="H418" s="399"/>
      <c r="I418" s="399"/>
      <c r="J418" s="399"/>
      <c r="K418" s="399"/>
      <c r="L418" s="10"/>
      <c r="M418" s="1302"/>
      <c r="N418" s="1303"/>
      <c r="O418" s="1303"/>
      <c r="P418" s="1303"/>
      <c r="Q418" s="1304"/>
      <c r="R418" s="428" t="s">
        <v>94</v>
      </c>
      <c r="S418" s="10"/>
      <c r="T418" s="10"/>
      <c r="U418" s="10"/>
      <c r="V418" s="10"/>
      <c r="W418" s="10"/>
      <c r="X418" s="10"/>
      <c r="Y418" s="10"/>
      <c r="Z418" s="10"/>
      <c r="AA418" s="10"/>
      <c r="AB418" s="10"/>
      <c r="AC418" s="10"/>
      <c r="AD418" s="10"/>
      <c r="AE418" s="10"/>
      <c r="AF418" s="10"/>
      <c r="AG418" s="10"/>
      <c r="AH418" s="10"/>
      <c r="AI418" s="10"/>
      <c r="AJ418" s="10"/>
      <c r="AK418" s="10"/>
      <c r="AL418" s="10"/>
    </row>
    <row r="419" spans="1:51" ht="18" customHeight="1">
      <c r="A419" s="451" t="s">
        <v>104</v>
      </c>
      <c r="B419" s="399" t="s">
        <v>2969</v>
      </c>
      <c r="C419" s="399"/>
      <c r="D419" s="399"/>
      <c r="E419" s="399"/>
      <c r="F419" s="399"/>
      <c r="G419" s="399"/>
      <c r="H419" s="399"/>
      <c r="I419" s="399"/>
      <c r="J419" s="399"/>
      <c r="K419" s="399"/>
      <c r="L419" s="10"/>
      <c r="M419" s="1275"/>
      <c r="N419" s="1241"/>
      <c r="O419" s="1241"/>
      <c r="P419" s="1241"/>
      <c r="Q419" s="1241"/>
      <c r="R419" s="10"/>
      <c r="S419" s="10"/>
      <c r="T419" s="10"/>
      <c r="U419" s="10"/>
      <c r="V419" s="10"/>
      <c r="W419" s="10"/>
      <c r="X419" s="10"/>
      <c r="Y419" s="10"/>
      <c r="Z419" s="10"/>
      <c r="AA419" s="10"/>
      <c r="AB419" s="10"/>
      <c r="AC419" s="10"/>
      <c r="AD419" s="10"/>
      <c r="AE419" s="10"/>
      <c r="AF419" s="10"/>
      <c r="AG419" s="10"/>
      <c r="AH419" s="10"/>
      <c r="AI419" s="10"/>
      <c r="AJ419" s="10"/>
      <c r="AK419" s="10"/>
      <c r="AL419" s="10"/>
    </row>
    <row r="420" spans="1:51" ht="7.5" customHeight="1">
      <c r="A420" s="451"/>
      <c r="B420" s="399"/>
      <c r="C420" s="399"/>
      <c r="D420" s="399"/>
      <c r="E420" s="399"/>
      <c r="F420" s="399"/>
      <c r="G420" s="399"/>
      <c r="H420" s="399"/>
      <c r="I420" s="399"/>
      <c r="J420" s="399"/>
      <c r="K420" s="399"/>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row>
    <row r="421" spans="1:51" ht="18" customHeight="1">
      <c r="A421" s="451" t="s">
        <v>104</v>
      </c>
      <c r="B421" s="399" t="s">
        <v>2797</v>
      </c>
      <c r="C421" s="399"/>
      <c r="D421" s="399"/>
      <c r="E421" s="399"/>
      <c r="F421" s="399"/>
      <c r="G421" s="399"/>
      <c r="H421" s="399"/>
      <c r="I421" s="399"/>
      <c r="J421" s="399"/>
      <c r="K421" s="399"/>
      <c r="L421" s="10"/>
      <c r="M421" s="1269"/>
      <c r="N421" s="1341"/>
      <c r="O421" s="1341"/>
      <c r="P421" s="1341"/>
      <c r="Q421" s="1341"/>
      <c r="R421" s="1341"/>
      <c r="S421" s="1341"/>
      <c r="T421" s="1341"/>
      <c r="U421" s="1341"/>
      <c r="V421" s="1341"/>
      <c r="W421" s="1341"/>
      <c r="X421" s="1341"/>
      <c r="Y421" s="1341"/>
      <c r="Z421" s="1341"/>
      <c r="AA421" s="1341"/>
      <c r="AB421" s="1341"/>
      <c r="AC421" s="1341"/>
      <c r="AD421" s="1341"/>
      <c r="AE421" s="1341"/>
      <c r="AF421" s="1341"/>
      <c r="AG421" s="1341"/>
      <c r="AH421" s="1342"/>
      <c r="AI421" s="10"/>
      <c r="AJ421" s="10"/>
    </row>
    <row r="422" spans="1:51" ht="18" customHeight="1">
      <c r="A422" s="451"/>
      <c r="B422" s="383"/>
      <c r="C422" s="383"/>
      <c r="D422" s="383"/>
      <c r="E422" s="383"/>
      <c r="F422" s="383"/>
      <c r="G422" s="383"/>
      <c r="H422" s="383"/>
      <c r="I422" s="383"/>
      <c r="J422" s="383"/>
      <c r="K422" s="383"/>
      <c r="M422" s="1343"/>
      <c r="N422" s="1344"/>
      <c r="O422" s="1344"/>
      <c r="P422" s="1344"/>
      <c r="Q422" s="1344"/>
      <c r="R422" s="1344"/>
      <c r="S422" s="1344"/>
      <c r="T422" s="1344"/>
      <c r="U422" s="1344"/>
      <c r="V422" s="1344"/>
      <c r="W422" s="1344"/>
      <c r="X422" s="1344"/>
      <c r="Y422" s="1344"/>
      <c r="Z422" s="1344"/>
      <c r="AA422" s="1344"/>
      <c r="AB422" s="1344"/>
      <c r="AC422" s="1344"/>
      <c r="AD422" s="1344"/>
      <c r="AE422" s="1344"/>
      <c r="AF422" s="1344"/>
      <c r="AG422" s="1344"/>
      <c r="AH422" s="1345"/>
    </row>
    <row r="423" spans="1:51" ht="18" customHeight="1">
      <c r="A423" s="451" t="s">
        <v>104</v>
      </c>
      <c r="B423" s="399" t="s">
        <v>2800</v>
      </c>
      <c r="C423" s="399"/>
      <c r="D423" s="399"/>
      <c r="E423" s="399"/>
      <c r="F423" s="399"/>
      <c r="G423" s="399"/>
      <c r="H423" s="399"/>
      <c r="I423" s="399"/>
      <c r="J423" s="399"/>
      <c r="K423" s="399"/>
      <c r="L423" s="10"/>
      <c r="M423" s="1269"/>
      <c r="N423" s="1341"/>
      <c r="O423" s="1341"/>
      <c r="P423" s="1341"/>
      <c r="Q423" s="1341"/>
      <c r="R423" s="1341"/>
      <c r="S423" s="1341"/>
      <c r="T423" s="1341"/>
      <c r="U423" s="1341"/>
      <c r="V423" s="1341"/>
      <c r="W423" s="1341"/>
      <c r="X423" s="1341"/>
      <c r="Y423" s="1341"/>
      <c r="Z423" s="1341"/>
      <c r="AA423" s="1341"/>
      <c r="AB423" s="1341"/>
      <c r="AC423" s="1341"/>
      <c r="AD423" s="1341"/>
      <c r="AE423" s="1341"/>
      <c r="AF423" s="1341"/>
      <c r="AG423" s="1341"/>
      <c r="AH423" s="1342"/>
      <c r="AI423" s="10"/>
      <c r="AJ423" s="10"/>
    </row>
    <row r="424" spans="1:51" ht="18" customHeight="1">
      <c r="M424" s="1343"/>
      <c r="N424" s="1344"/>
      <c r="O424" s="1344"/>
      <c r="P424" s="1344"/>
      <c r="Q424" s="1344"/>
      <c r="R424" s="1344"/>
      <c r="S424" s="1344"/>
      <c r="T424" s="1344"/>
      <c r="U424" s="1344"/>
      <c r="V424" s="1344"/>
      <c r="W424" s="1344"/>
      <c r="X424" s="1344"/>
      <c r="Y424" s="1344"/>
      <c r="Z424" s="1344"/>
      <c r="AA424" s="1344"/>
      <c r="AB424" s="1344"/>
      <c r="AC424" s="1344"/>
      <c r="AD424" s="1344"/>
      <c r="AE424" s="1344"/>
      <c r="AF424" s="1344"/>
      <c r="AG424" s="1344"/>
      <c r="AH424" s="1345"/>
    </row>
    <row r="425" spans="1:51" ht="10.5" customHeight="1">
      <c r="A425" s="452"/>
      <c r="B425" s="452"/>
      <c r="C425" s="452"/>
      <c r="D425" s="452"/>
      <c r="E425" s="452"/>
      <c r="F425" s="452"/>
      <c r="G425" s="452"/>
      <c r="H425" s="452"/>
      <c r="I425" s="452"/>
      <c r="J425" s="452"/>
      <c r="K425" s="452"/>
    </row>
    <row r="426" spans="1:51" ht="11.25" customHeight="1">
      <c r="AS426" s="393"/>
      <c r="AT426" s="393"/>
      <c r="AU426" s="393"/>
      <c r="AV426" s="393"/>
      <c r="AW426" s="393"/>
      <c r="AX426" s="393"/>
      <c r="AY426" s="393"/>
    </row>
    <row r="427" spans="1:51" ht="18" customHeight="1">
      <c r="A427" s="453" t="s">
        <v>95</v>
      </c>
      <c r="B427" s="395"/>
      <c r="C427" s="395"/>
      <c r="D427" s="395"/>
      <c r="E427" s="395"/>
      <c r="F427" s="395"/>
      <c r="G427" s="395"/>
      <c r="H427" s="395"/>
      <c r="I427" s="395"/>
      <c r="J427" s="395"/>
      <c r="K427" s="395"/>
      <c r="L427" s="410"/>
      <c r="M427" s="454"/>
      <c r="N427" s="455"/>
      <c r="O427" s="455"/>
      <c r="P427" s="455"/>
      <c r="Q427" s="455"/>
      <c r="R427" s="456"/>
      <c r="S427" s="456"/>
      <c r="T427" s="456"/>
      <c r="U427" s="456"/>
      <c r="V427" s="456"/>
      <c r="W427" s="456"/>
      <c r="X427" s="456"/>
      <c r="Y427" s="456"/>
      <c r="Z427" s="456"/>
      <c r="AA427" s="456"/>
      <c r="AB427" s="456"/>
      <c r="AC427" s="456"/>
      <c r="AD427" s="456"/>
      <c r="AE427" s="456"/>
      <c r="AF427" s="456"/>
      <c r="AG427" s="456"/>
      <c r="AH427" s="456"/>
      <c r="AI427" s="456"/>
      <c r="AJ427" s="456"/>
      <c r="AK427" s="456"/>
      <c r="AL427" s="456"/>
      <c r="AM427" s="454"/>
      <c r="AN427" s="396"/>
      <c r="AO427" s="396"/>
      <c r="AP427" s="396"/>
      <c r="AQ427" s="396"/>
      <c r="AR427" s="396"/>
    </row>
    <row r="428" spans="1:51" ht="18" customHeight="1">
      <c r="A428" s="388"/>
      <c r="B428" s="457" t="s">
        <v>2848</v>
      </c>
      <c r="C428" s="457"/>
      <c r="D428" s="457"/>
      <c r="E428" s="457"/>
      <c r="F428" s="457"/>
      <c r="G428" s="457"/>
      <c r="H428" s="457"/>
      <c r="I428" s="457"/>
      <c r="J428" s="457"/>
      <c r="K428" s="457"/>
      <c r="L428" s="458"/>
      <c r="M428" s="1310">
        <f>$M$342</f>
        <v>1</v>
      </c>
      <c r="N428" s="1311"/>
      <c r="O428" s="1311"/>
      <c r="P428" s="1312"/>
      <c r="Q428" s="458"/>
      <c r="R428" s="459"/>
      <c r="S428" s="459"/>
      <c r="T428" s="420"/>
      <c r="U428" s="459"/>
      <c r="V428" s="458"/>
      <c r="W428" s="458"/>
      <c r="X428" s="458"/>
      <c r="Y428" s="458"/>
      <c r="Z428" s="458"/>
      <c r="AA428" s="458"/>
      <c r="AB428" s="458"/>
      <c r="AC428" s="458"/>
      <c r="AD428" s="458"/>
      <c r="AE428" s="458"/>
      <c r="AF428" s="458"/>
      <c r="AG428" s="458"/>
      <c r="AH428" s="458"/>
      <c r="AI428" s="458"/>
      <c r="AJ428" s="458"/>
      <c r="AK428" s="458"/>
    </row>
    <row r="429" spans="1:51" ht="18" customHeight="1">
      <c r="A429" s="388"/>
      <c r="B429" s="457" t="s">
        <v>2849</v>
      </c>
      <c r="C429" s="457"/>
      <c r="D429" s="457"/>
      <c r="E429" s="457"/>
      <c r="F429" s="457"/>
      <c r="G429" s="457"/>
      <c r="H429" s="457"/>
      <c r="I429" s="457"/>
      <c r="J429" s="457"/>
      <c r="K429" s="457"/>
      <c r="L429" s="458"/>
      <c r="M429" s="1295"/>
      <c r="N429" s="1296"/>
      <c r="O429" s="1296"/>
      <c r="P429" s="1297"/>
      <c r="Q429" s="460" t="s">
        <v>89</v>
      </c>
      <c r="R429" s="461"/>
      <c r="S429" s="461"/>
      <c r="T429" s="462"/>
      <c r="U429" s="10"/>
      <c r="V429" s="458"/>
      <c r="W429" s="458"/>
      <c r="X429" s="458"/>
      <c r="Y429" s="458"/>
      <c r="Z429" s="458"/>
      <c r="AA429" s="458"/>
      <c r="AB429" s="458"/>
      <c r="AC429" s="458"/>
      <c r="AD429" s="458"/>
      <c r="AE429" s="458"/>
      <c r="AF429" s="458"/>
      <c r="AG429" s="458"/>
      <c r="AH429" s="458"/>
      <c r="AI429" s="458"/>
      <c r="AJ429" s="458"/>
      <c r="AK429" s="458"/>
    </row>
    <row r="430" spans="1:51" ht="18" customHeight="1">
      <c r="A430" s="388"/>
      <c r="B430" s="457" t="s">
        <v>2850</v>
      </c>
      <c r="C430" s="457"/>
      <c r="D430" s="457"/>
      <c r="E430" s="457"/>
      <c r="F430" s="457"/>
      <c r="G430" s="457"/>
      <c r="H430" s="457"/>
      <c r="I430" s="457"/>
      <c r="J430" s="457"/>
      <c r="K430" s="457"/>
      <c r="L430" s="458"/>
      <c r="M430" s="1295"/>
      <c r="N430" s="1296"/>
      <c r="O430" s="1296"/>
      <c r="P430" s="1297"/>
      <c r="Q430" s="460" t="s">
        <v>94</v>
      </c>
      <c r="R430" s="463"/>
      <c r="S430" s="463"/>
      <c r="T430" s="464"/>
      <c r="U430" s="10"/>
      <c r="V430" s="458"/>
      <c r="W430" s="458"/>
      <c r="X430" s="458"/>
      <c r="Y430" s="458"/>
      <c r="Z430" s="458"/>
      <c r="AA430" s="458"/>
      <c r="AB430" s="458"/>
      <c r="AC430" s="458"/>
      <c r="AD430" s="458"/>
      <c r="AE430" s="458"/>
      <c r="AF430" s="458"/>
      <c r="AG430" s="458"/>
      <c r="AH430" s="458"/>
      <c r="AI430" s="458"/>
      <c r="AJ430" s="458"/>
      <c r="AK430" s="458"/>
    </row>
    <row r="431" spans="1:51" ht="18" customHeight="1">
      <c r="A431" s="388"/>
      <c r="B431" s="457" t="s">
        <v>2851</v>
      </c>
      <c r="C431" s="457"/>
      <c r="D431" s="457"/>
      <c r="E431" s="457"/>
      <c r="F431" s="457"/>
      <c r="G431" s="457"/>
      <c r="H431" s="457"/>
      <c r="I431" s="457"/>
      <c r="J431" s="457"/>
      <c r="K431" s="457"/>
      <c r="L431" s="458"/>
      <c r="M431" s="1295"/>
      <c r="N431" s="1296"/>
      <c r="O431" s="1296"/>
      <c r="P431" s="1297"/>
      <c r="Q431" s="460" t="s">
        <v>94</v>
      </c>
      <c r="R431" s="463"/>
      <c r="S431" s="463"/>
      <c r="T431" s="464"/>
      <c r="U431" s="10"/>
      <c r="V431" s="459"/>
      <c r="W431" s="458"/>
      <c r="X431" s="458"/>
      <c r="Y431" s="458"/>
      <c r="Z431" s="458"/>
      <c r="AA431" s="458"/>
      <c r="AB431" s="458"/>
      <c r="AC431" s="458"/>
      <c r="AD431" s="458"/>
      <c r="AE431" s="458"/>
      <c r="AF431" s="458"/>
      <c r="AG431" s="458"/>
      <c r="AH431" s="458"/>
      <c r="AI431" s="458"/>
      <c r="AJ431" s="458"/>
      <c r="AK431" s="458"/>
    </row>
    <row r="432" spans="1:51" ht="18" customHeight="1">
      <c r="A432" s="388"/>
      <c r="B432" s="457" t="s">
        <v>2852</v>
      </c>
      <c r="C432" s="457"/>
      <c r="D432" s="457"/>
      <c r="E432" s="457"/>
      <c r="F432" s="457"/>
      <c r="G432" s="457"/>
      <c r="H432" s="457"/>
      <c r="I432" s="457"/>
      <c r="J432" s="457"/>
      <c r="K432" s="457"/>
      <c r="L432" s="458"/>
      <c r="M432" s="1295"/>
      <c r="N432" s="1296"/>
      <c r="O432" s="1296"/>
      <c r="P432" s="1297"/>
      <c r="Q432" s="460" t="s">
        <v>94</v>
      </c>
      <c r="R432" s="463"/>
      <c r="S432" s="463"/>
      <c r="T432" s="464"/>
      <c r="U432" s="10"/>
      <c r="V432" s="459"/>
      <c r="W432" s="458"/>
      <c r="X432" s="458"/>
      <c r="Y432" s="458"/>
      <c r="Z432" s="458"/>
      <c r="AA432" s="458"/>
      <c r="AB432" s="458"/>
      <c r="AC432" s="458"/>
      <c r="AD432" s="458"/>
      <c r="AE432" s="458"/>
      <c r="AF432" s="458"/>
      <c r="AG432" s="458"/>
      <c r="AH432" s="458"/>
      <c r="AI432" s="458"/>
      <c r="AJ432" s="458"/>
      <c r="AK432" s="458"/>
    </row>
    <row r="433" spans="1:65" ht="18" customHeight="1">
      <c r="A433" s="388"/>
      <c r="B433" s="457" t="s">
        <v>2853</v>
      </c>
      <c r="C433" s="457"/>
      <c r="D433" s="457"/>
      <c r="E433" s="457"/>
      <c r="F433" s="457"/>
      <c r="G433" s="457"/>
      <c r="H433" s="457"/>
      <c r="I433" s="457"/>
      <c r="J433" s="457"/>
      <c r="K433" s="457"/>
      <c r="L433" s="458"/>
      <c r="M433" s="1295"/>
      <c r="N433" s="1296"/>
      <c r="O433" s="1296"/>
      <c r="P433" s="1297"/>
      <c r="Q433" s="460" t="s">
        <v>94</v>
      </c>
      <c r="R433" s="463"/>
      <c r="S433" s="463" t="s">
        <v>103</v>
      </c>
      <c r="T433" s="465"/>
      <c r="U433" s="10"/>
      <c r="V433" s="458"/>
      <c r="W433" s="458"/>
      <c r="X433" s="458"/>
      <c r="Y433" s="458"/>
      <c r="Z433" s="458"/>
      <c r="AA433" s="466"/>
      <c r="AB433" s="466"/>
      <c r="AC433" s="466"/>
      <c r="AD433" s="466"/>
      <c r="AE433" s="466"/>
      <c r="AF433" s="466"/>
      <c r="AG433" s="466"/>
    </row>
    <row r="434" spans="1:65" ht="18" customHeight="1">
      <c r="A434" s="388"/>
      <c r="B434" s="465" t="s">
        <v>2854</v>
      </c>
      <c r="C434" s="465"/>
      <c r="D434" s="465"/>
      <c r="E434" s="465"/>
      <c r="F434" s="465"/>
      <c r="G434" s="465"/>
      <c r="H434" s="465"/>
      <c r="I434" s="465"/>
      <c r="J434" s="465"/>
      <c r="K434" s="465"/>
      <c r="L434" s="458"/>
      <c r="M434" s="467"/>
      <c r="N434" s="467"/>
      <c r="O434" s="467"/>
      <c r="P434" s="467"/>
      <c r="Q434" s="460"/>
      <c r="R434" s="463"/>
      <c r="S434" s="463"/>
      <c r="T434" s="465"/>
      <c r="U434" s="10"/>
      <c r="V434" s="466"/>
      <c r="W434" s="468"/>
      <c r="X434" s="468" t="s">
        <v>86</v>
      </c>
      <c r="Y434" s="468"/>
      <c r="Z434" s="469"/>
      <c r="AA434" s="427" t="s">
        <v>85</v>
      </c>
      <c r="AB434" s="10"/>
      <c r="AD434" s="466"/>
      <c r="AE434" s="466"/>
      <c r="AF434" s="466"/>
      <c r="AG434" s="466"/>
      <c r="AH434" s="466"/>
      <c r="AI434" s="466"/>
      <c r="AJ434" s="466"/>
      <c r="AK434" s="466"/>
    </row>
    <row r="435" spans="1:65" ht="15" customHeight="1">
      <c r="A435" s="388"/>
      <c r="B435" s="457" t="s">
        <v>2855</v>
      </c>
      <c r="C435" s="457"/>
      <c r="D435" s="457"/>
      <c r="E435" s="457"/>
      <c r="F435" s="457"/>
      <c r="G435" s="457"/>
      <c r="H435" s="457"/>
      <c r="I435" s="457"/>
      <c r="J435" s="457"/>
      <c r="K435" s="457"/>
      <c r="L435" s="458"/>
      <c r="M435" s="458"/>
      <c r="N435" s="458"/>
      <c r="O435" s="458"/>
      <c r="P435" s="470"/>
      <c r="Q435" s="458"/>
      <c r="R435" s="458"/>
      <c r="S435" s="459"/>
      <c r="T435" s="459"/>
      <c r="U435" s="458"/>
      <c r="V435" s="470"/>
      <c r="W435" s="458"/>
      <c r="X435" s="458"/>
      <c r="Y435" s="470"/>
      <c r="Z435" s="458"/>
      <c r="AA435" s="458"/>
      <c r="AB435" s="458"/>
      <c r="AC435" s="470"/>
      <c r="AD435" s="458"/>
      <c r="AE435" s="458"/>
      <c r="AF435" s="458"/>
      <c r="AG435" s="458"/>
      <c r="AH435" s="470"/>
      <c r="AI435" s="458"/>
      <c r="AJ435" s="458"/>
      <c r="AK435" s="458"/>
      <c r="AL435" s="458"/>
      <c r="AM435" s="458"/>
    </row>
    <row r="436" spans="1:65" ht="15.75" customHeight="1">
      <c r="A436" s="388"/>
      <c r="B436" s="471"/>
      <c r="C436" s="471"/>
      <c r="D436" s="471"/>
      <c r="E436" s="471"/>
      <c r="F436" s="471"/>
      <c r="G436" s="471"/>
      <c r="H436" s="471"/>
      <c r="I436" s="471"/>
      <c r="J436" s="471"/>
      <c r="K436" s="471"/>
      <c r="L436" s="458"/>
      <c r="M436" s="472" t="s">
        <v>73</v>
      </c>
      <c r="N436" s="1305" t="s">
        <v>84</v>
      </c>
      <c r="O436" s="1305"/>
      <c r="P436" s="1305"/>
      <c r="Q436" s="1305"/>
      <c r="R436" s="1305"/>
      <c r="S436" s="428" t="s">
        <v>72</v>
      </c>
      <c r="T436" s="1305" t="s">
        <v>83</v>
      </c>
      <c r="U436" s="1305"/>
      <c r="V436" s="1305"/>
      <c r="W436" s="1305"/>
      <c r="X436" s="1305"/>
      <c r="Y436" s="1305"/>
      <c r="Z436" s="1305"/>
      <c r="AA436" s="1305"/>
      <c r="AB436" s="1305"/>
      <c r="AC436" s="1305"/>
      <c r="AD436" s="428" t="s">
        <v>72</v>
      </c>
      <c r="AE436" s="1305" t="s">
        <v>82</v>
      </c>
      <c r="AF436" s="1305"/>
      <c r="AG436" s="1305"/>
      <c r="AH436" s="1305"/>
      <c r="AI436" s="1294"/>
      <c r="AJ436" s="472" t="s">
        <v>96</v>
      </c>
      <c r="AK436" s="472"/>
      <c r="AL436" s="10"/>
      <c r="AM436" s="10"/>
    </row>
    <row r="437" spans="1:65" ht="18" customHeight="1">
      <c r="A437" s="388"/>
      <c r="C437" s="471"/>
      <c r="D437" s="471"/>
      <c r="E437" s="471"/>
      <c r="F437" s="471"/>
      <c r="G437" s="471"/>
      <c r="H437" s="471"/>
      <c r="I437" s="471"/>
      <c r="J437" s="471"/>
      <c r="K437" s="471"/>
      <c r="L437" s="471" t="s">
        <v>97</v>
      </c>
      <c r="M437" s="472" t="s">
        <v>73</v>
      </c>
      <c r="N437" s="1284"/>
      <c r="O437" s="1284"/>
      <c r="P437" s="1284"/>
      <c r="Q437" s="1284"/>
      <c r="R437" s="1284"/>
      <c r="S437" s="428" t="s">
        <v>72</v>
      </c>
      <c r="T437" s="1316" t="str">
        <f>IF(項目一覧②!$G$70=1,"",INDEX(主要用途!$D$2:$D$72,項目一覧②!$G$70))</f>
        <v/>
      </c>
      <c r="U437" s="1317"/>
      <c r="V437" s="1317"/>
      <c r="W437" s="1317"/>
      <c r="X437" s="1317"/>
      <c r="Y437" s="1317"/>
      <c r="Z437" s="1317"/>
      <c r="AA437" s="1317"/>
      <c r="AB437" s="1317"/>
      <c r="AC437" s="1318"/>
      <c r="AD437" s="428" t="s">
        <v>72</v>
      </c>
      <c r="AE437" s="1295"/>
      <c r="AF437" s="1296"/>
      <c r="AG437" s="1296"/>
      <c r="AH437" s="1297"/>
      <c r="AI437" s="470" t="s">
        <v>71</v>
      </c>
      <c r="AJ437" s="472" t="s">
        <v>96</v>
      </c>
      <c r="AK437" s="466"/>
      <c r="AL437" s="472"/>
      <c r="AM437" s="10"/>
      <c r="AO437" s="412" t="s">
        <v>102</v>
      </c>
      <c r="AP437" s="10"/>
    </row>
    <row r="438" spans="1:65" ht="18" customHeight="1">
      <c r="A438" s="388"/>
      <c r="C438" s="471"/>
      <c r="D438" s="471"/>
      <c r="E438" s="471"/>
      <c r="F438" s="471"/>
      <c r="G438" s="471"/>
      <c r="H438" s="471"/>
      <c r="I438" s="471"/>
      <c r="J438" s="471"/>
      <c r="K438" s="471"/>
      <c r="L438" s="471" t="s">
        <v>79</v>
      </c>
      <c r="M438" s="472" t="s">
        <v>73</v>
      </c>
      <c r="N438" s="1284"/>
      <c r="O438" s="1284"/>
      <c r="P438" s="1284"/>
      <c r="Q438" s="1284"/>
      <c r="R438" s="1284"/>
      <c r="S438" s="428" t="s">
        <v>72</v>
      </c>
      <c r="T438" s="1316" t="str">
        <f>IF(項目一覧②!$G$71=1,"",INDEX(主要用途!$D$2:$D$72,項目一覧②!$G$71))</f>
        <v/>
      </c>
      <c r="U438" s="1317"/>
      <c r="V438" s="1317"/>
      <c r="W438" s="1317"/>
      <c r="X438" s="1317"/>
      <c r="Y438" s="1317"/>
      <c r="Z438" s="1317"/>
      <c r="AA438" s="1317"/>
      <c r="AB438" s="1317"/>
      <c r="AC438" s="1318"/>
      <c r="AD438" s="428" t="s">
        <v>72</v>
      </c>
      <c r="AE438" s="1295"/>
      <c r="AF438" s="1296"/>
      <c r="AG438" s="1296"/>
      <c r="AH438" s="1297"/>
      <c r="AI438" s="470" t="s">
        <v>71</v>
      </c>
      <c r="AJ438" s="472" t="s">
        <v>96</v>
      </c>
      <c r="AK438" s="466"/>
      <c r="AL438" s="472"/>
      <c r="AM438" s="10"/>
      <c r="AP438" s="401" t="s">
        <v>101</v>
      </c>
      <c r="AQ438" s="401"/>
      <c r="AR438" s="401"/>
      <c r="AS438" s="401"/>
      <c r="AT438" s="446"/>
      <c r="AU438" s="1241"/>
      <c r="AV438" s="1246"/>
      <c r="AW438" s="1246"/>
      <c r="AX438" s="1246"/>
      <c r="AY438" s="1246"/>
      <c r="AZ438" s="1246"/>
      <c r="BA438" s="1246"/>
      <c r="BB438" s="1246"/>
      <c r="BC438" s="1246"/>
      <c r="BD438" s="1246"/>
      <c r="BE438" s="1246"/>
      <c r="BF438" s="1246"/>
      <c r="BG438" s="1246"/>
      <c r="BH438" s="1246"/>
      <c r="BI438" s="1246"/>
      <c r="BJ438" s="1246"/>
      <c r="BK438" s="1246"/>
      <c r="BL438" s="1246"/>
      <c r="BM438" s="1246"/>
    </row>
    <row r="439" spans="1:65" ht="18" customHeight="1">
      <c r="A439" s="388"/>
      <c r="C439" s="471"/>
      <c r="D439" s="471"/>
      <c r="E439" s="471"/>
      <c r="F439" s="471"/>
      <c r="G439" s="471"/>
      <c r="H439" s="471"/>
      <c r="I439" s="471"/>
      <c r="J439" s="471"/>
      <c r="K439" s="471"/>
      <c r="L439" s="471" t="s">
        <v>78</v>
      </c>
      <c r="M439" s="472" t="s">
        <v>73</v>
      </c>
      <c r="N439" s="1284"/>
      <c r="O439" s="1284"/>
      <c r="P439" s="1284"/>
      <c r="Q439" s="1284"/>
      <c r="R439" s="1284"/>
      <c r="S439" s="428" t="s">
        <v>72</v>
      </c>
      <c r="T439" s="1316" t="str">
        <f>IF(項目一覧②!$G$72=1,"",INDEX(主要用途!$D$2:$D$72,項目一覧②!$G$72))</f>
        <v/>
      </c>
      <c r="U439" s="1317"/>
      <c r="V439" s="1317"/>
      <c r="W439" s="1317"/>
      <c r="X439" s="1317"/>
      <c r="Y439" s="1317"/>
      <c r="Z439" s="1317"/>
      <c r="AA439" s="1317"/>
      <c r="AB439" s="1317"/>
      <c r="AC439" s="1318"/>
      <c r="AD439" s="428" t="s">
        <v>72</v>
      </c>
      <c r="AE439" s="1295"/>
      <c r="AF439" s="1296"/>
      <c r="AG439" s="1296"/>
      <c r="AH439" s="1297"/>
      <c r="AI439" s="470" t="s">
        <v>71</v>
      </c>
      <c r="AJ439" s="472" t="s">
        <v>96</v>
      </c>
      <c r="AK439" s="466"/>
      <c r="AL439" s="472"/>
      <c r="AM439" s="10"/>
      <c r="AP439" s="388" t="s">
        <v>100</v>
      </c>
      <c r="AQ439" s="10"/>
      <c r="AR439" s="10"/>
      <c r="AS439" s="10"/>
      <c r="AU439" s="1241"/>
      <c r="AV439" s="1246"/>
      <c r="AW439" s="1246"/>
      <c r="AX439" s="1246"/>
      <c r="AY439" s="1246"/>
      <c r="AZ439" s="1246"/>
      <c r="BA439" s="1246"/>
      <c r="BB439" s="1246"/>
      <c r="BC439" s="1246"/>
      <c r="BD439" s="1246"/>
      <c r="BE439" s="1246"/>
      <c r="BF439" s="1246"/>
      <c r="BG439" s="1246"/>
      <c r="BH439" s="1246"/>
      <c r="BI439" s="1246"/>
      <c r="BJ439" s="1246"/>
      <c r="BK439" s="1246"/>
      <c r="BL439" s="1246"/>
      <c r="BM439" s="1246"/>
    </row>
    <row r="440" spans="1:65" ht="18" customHeight="1">
      <c r="A440" s="388"/>
      <c r="C440" s="471"/>
      <c r="D440" s="471"/>
      <c r="E440" s="471"/>
      <c r="F440" s="471"/>
      <c r="G440" s="471"/>
      <c r="H440" s="471"/>
      <c r="I440" s="471"/>
      <c r="J440" s="471"/>
      <c r="K440" s="471"/>
      <c r="L440" s="471" t="s">
        <v>77</v>
      </c>
      <c r="M440" s="472" t="s">
        <v>73</v>
      </c>
      <c r="N440" s="1284"/>
      <c r="O440" s="1284"/>
      <c r="P440" s="1284"/>
      <c r="Q440" s="1284"/>
      <c r="R440" s="1284"/>
      <c r="S440" s="428" t="s">
        <v>72</v>
      </c>
      <c r="T440" s="1313" t="str">
        <f>IF(項目一覧②!$G$73=1,"",INDEX(主要用途!$D$2:$D$72,項目一覧②!$G$73))</f>
        <v/>
      </c>
      <c r="U440" s="1314"/>
      <c r="V440" s="1314"/>
      <c r="W440" s="1314"/>
      <c r="X440" s="1314"/>
      <c r="Y440" s="1314"/>
      <c r="Z440" s="1314"/>
      <c r="AA440" s="1314"/>
      <c r="AB440" s="1314"/>
      <c r="AC440" s="1315"/>
      <c r="AD440" s="428" t="s">
        <v>72</v>
      </c>
      <c r="AE440" s="1295"/>
      <c r="AF440" s="1296"/>
      <c r="AG440" s="1296"/>
      <c r="AH440" s="1297"/>
      <c r="AI440" s="470" t="s">
        <v>71</v>
      </c>
      <c r="AJ440" s="472" t="s">
        <v>96</v>
      </c>
      <c r="AK440" s="466"/>
      <c r="AL440" s="472"/>
      <c r="AM440" s="10"/>
      <c r="AP440" s="388" t="s">
        <v>99</v>
      </c>
      <c r="AQ440" s="10"/>
      <c r="AR440" s="10"/>
      <c r="AS440" s="10"/>
      <c r="AT440" s="10"/>
      <c r="AU440" s="1241"/>
      <c r="AV440" s="1241"/>
      <c r="AW440" s="1241"/>
      <c r="AX440" s="1241"/>
      <c r="AY440" s="1241"/>
      <c r="AZ440" s="1241"/>
      <c r="BA440" s="1241"/>
      <c r="BB440" s="1241"/>
    </row>
    <row r="441" spans="1:65" ht="18" customHeight="1">
      <c r="A441" s="388"/>
      <c r="C441" s="471"/>
      <c r="D441" s="471"/>
      <c r="E441" s="471"/>
      <c r="F441" s="471"/>
      <c r="G441" s="471"/>
      <c r="H441" s="471"/>
      <c r="I441" s="471"/>
      <c r="J441" s="471"/>
      <c r="K441" s="471"/>
      <c r="L441" s="471" t="s">
        <v>76</v>
      </c>
      <c r="M441" s="472" t="s">
        <v>73</v>
      </c>
      <c r="N441" s="1284"/>
      <c r="O441" s="1284"/>
      <c r="P441" s="1284"/>
      <c r="Q441" s="1284"/>
      <c r="R441" s="1284"/>
      <c r="S441" s="428" t="s">
        <v>72</v>
      </c>
      <c r="T441" s="1316" t="str">
        <f>IF(項目一覧②!$G$74=1,"",INDEX(主要用途!$D$2:$D$72,項目一覧②!$G$74))</f>
        <v/>
      </c>
      <c r="U441" s="1317"/>
      <c r="V441" s="1317"/>
      <c r="W441" s="1317"/>
      <c r="X441" s="1317"/>
      <c r="Y441" s="1317"/>
      <c r="Z441" s="1317"/>
      <c r="AA441" s="1317"/>
      <c r="AB441" s="1317"/>
      <c r="AC441" s="1318"/>
      <c r="AD441" s="428" t="s">
        <v>72</v>
      </c>
      <c r="AE441" s="1295"/>
      <c r="AF441" s="1296"/>
      <c r="AG441" s="1296"/>
      <c r="AH441" s="1297"/>
      <c r="AI441" s="470" t="s">
        <v>71</v>
      </c>
      <c r="AJ441" s="472" t="s">
        <v>96</v>
      </c>
      <c r="AK441" s="466"/>
      <c r="AL441" s="472"/>
      <c r="AM441" s="10"/>
    </row>
    <row r="442" spans="1:65" ht="18" customHeight="1">
      <c r="A442" s="388"/>
      <c r="C442" s="471"/>
      <c r="D442" s="471"/>
      <c r="E442" s="471"/>
      <c r="F442" s="471"/>
      <c r="G442" s="471"/>
      <c r="H442" s="471"/>
      <c r="I442" s="471"/>
      <c r="J442" s="471"/>
      <c r="K442" s="471"/>
      <c r="L442" s="471" t="s">
        <v>74</v>
      </c>
      <c r="M442" s="472" t="s">
        <v>73</v>
      </c>
      <c r="N442" s="1284"/>
      <c r="O442" s="1284"/>
      <c r="P442" s="1284"/>
      <c r="Q442" s="1284"/>
      <c r="R442" s="1284"/>
      <c r="S442" s="428" t="s">
        <v>72</v>
      </c>
      <c r="T442" s="1316" t="str">
        <f>IF(項目一覧②!$G$75=1,"",INDEX(主要用途!$D$2:$D$72,項目一覧②!$G$75))</f>
        <v/>
      </c>
      <c r="U442" s="1317"/>
      <c r="V442" s="1317"/>
      <c r="W442" s="1317"/>
      <c r="X442" s="1317"/>
      <c r="Y442" s="1317"/>
      <c r="Z442" s="1317"/>
      <c r="AA442" s="1317"/>
      <c r="AB442" s="1317"/>
      <c r="AC442" s="1318"/>
      <c r="AD442" s="428" t="s">
        <v>72</v>
      </c>
      <c r="AE442" s="1295"/>
      <c r="AF442" s="1296"/>
      <c r="AG442" s="1296"/>
      <c r="AH442" s="1297"/>
      <c r="AI442" s="470" t="s">
        <v>71</v>
      </c>
      <c r="AJ442" s="472" t="s">
        <v>96</v>
      </c>
      <c r="AK442" s="466"/>
      <c r="AL442" s="472"/>
      <c r="AM442" s="10"/>
    </row>
    <row r="443" spans="1:65" ht="15" customHeight="1">
      <c r="A443" s="388"/>
      <c r="B443" s="457" t="s">
        <v>2856</v>
      </c>
      <c r="C443" s="457"/>
      <c r="D443" s="457"/>
      <c r="E443" s="457"/>
      <c r="F443" s="457"/>
      <c r="G443" s="457"/>
      <c r="H443" s="457"/>
      <c r="I443" s="457"/>
      <c r="J443" s="457"/>
      <c r="K443" s="457"/>
      <c r="L443" s="458"/>
      <c r="M443" s="458"/>
      <c r="N443" s="458"/>
      <c r="O443" s="458"/>
      <c r="P443" s="458"/>
      <c r="Q443" s="458"/>
      <c r="R443" s="458"/>
      <c r="S443" s="428"/>
      <c r="T443" s="473"/>
      <c r="U443" s="473"/>
      <c r="V443" s="473"/>
      <c r="W443" s="473"/>
      <c r="X443" s="473"/>
      <c r="Y443" s="473"/>
      <c r="Z443" s="473"/>
      <c r="AA443" s="473"/>
      <c r="AB443" s="473"/>
      <c r="AC443" s="473"/>
      <c r="AD443" s="473"/>
      <c r="AE443" s="473"/>
      <c r="AF443" s="473"/>
      <c r="AG443" s="473"/>
      <c r="AH443" s="473"/>
      <c r="AI443" s="473"/>
      <c r="AJ443" s="473"/>
      <c r="AK443" s="473"/>
      <c r="AL443" s="473"/>
      <c r="AM443" s="466"/>
    </row>
    <row r="444" spans="1:65" ht="18" customHeight="1">
      <c r="A444" s="388"/>
      <c r="B444" s="457"/>
      <c r="C444" s="457"/>
      <c r="D444" s="457"/>
      <c r="E444" s="457"/>
      <c r="F444" s="457"/>
      <c r="G444" s="457"/>
      <c r="H444" s="457"/>
      <c r="I444" s="457"/>
      <c r="J444" s="457"/>
      <c r="K444" s="457"/>
      <c r="L444" s="458"/>
      <c r="M444" s="458"/>
      <c r="N444" s="1319"/>
      <c r="O444" s="1320"/>
      <c r="P444" s="1320"/>
      <c r="Q444" s="1320"/>
      <c r="R444" s="1320"/>
      <c r="S444" s="1320"/>
      <c r="T444" s="1320"/>
      <c r="U444" s="1320"/>
      <c r="V444" s="1320"/>
      <c r="W444" s="1320"/>
      <c r="X444" s="1320"/>
      <c r="Y444" s="1320"/>
      <c r="Z444" s="1320"/>
      <c r="AA444" s="1320"/>
      <c r="AB444" s="1320"/>
      <c r="AC444" s="1320"/>
      <c r="AD444" s="1320"/>
      <c r="AE444" s="1320"/>
      <c r="AF444" s="1320"/>
      <c r="AG444" s="1320"/>
      <c r="AH444" s="1320"/>
      <c r="AI444" s="1321"/>
      <c r="AJ444" s="473"/>
      <c r="AK444" s="473"/>
      <c r="AL444" s="473"/>
      <c r="AM444" s="466"/>
    </row>
    <row r="445" spans="1:65" ht="18" customHeight="1">
      <c r="A445" s="388"/>
      <c r="B445" s="457"/>
      <c r="C445" s="457"/>
      <c r="D445" s="457"/>
      <c r="E445" s="457"/>
      <c r="F445" s="457"/>
      <c r="G445" s="457"/>
      <c r="H445" s="457"/>
      <c r="I445" s="457"/>
      <c r="J445" s="457"/>
      <c r="K445" s="457"/>
      <c r="L445" s="458"/>
      <c r="M445" s="458"/>
      <c r="N445" s="1322"/>
      <c r="O445" s="1323"/>
      <c r="P445" s="1323"/>
      <c r="Q445" s="1323"/>
      <c r="R445" s="1323"/>
      <c r="S445" s="1323"/>
      <c r="T445" s="1323"/>
      <c r="U445" s="1323"/>
      <c r="V445" s="1323"/>
      <c r="W445" s="1323"/>
      <c r="X445" s="1323"/>
      <c r="Y445" s="1323"/>
      <c r="Z445" s="1323"/>
      <c r="AA445" s="1323"/>
      <c r="AB445" s="1323"/>
      <c r="AC445" s="1323"/>
      <c r="AD445" s="1323"/>
      <c r="AE445" s="1323"/>
      <c r="AF445" s="1323"/>
      <c r="AG445" s="1323"/>
      <c r="AH445" s="1323"/>
      <c r="AI445" s="1324"/>
      <c r="AJ445" s="473"/>
      <c r="AK445" s="473"/>
      <c r="AL445" s="473"/>
      <c r="AM445" s="466"/>
    </row>
    <row r="446" spans="1:65" ht="15" customHeight="1">
      <c r="A446" s="388"/>
      <c r="B446" s="457" t="s">
        <v>2857</v>
      </c>
      <c r="C446" s="457"/>
      <c r="D446" s="457"/>
      <c r="E446" s="457"/>
      <c r="F446" s="457"/>
      <c r="G446" s="457"/>
      <c r="H446" s="457"/>
      <c r="I446" s="457"/>
      <c r="J446" s="457"/>
      <c r="K446" s="457"/>
      <c r="L446" s="458"/>
      <c r="M446" s="458"/>
      <c r="N446" s="458"/>
      <c r="O446" s="458"/>
      <c r="P446" s="458"/>
      <c r="Q446" s="458"/>
      <c r="R446" s="458"/>
      <c r="S446" s="473" t="s">
        <v>98</v>
      </c>
      <c r="T446" s="473"/>
      <c r="U446" s="473"/>
      <c r="V446" s="473"/>
      <c r="W446" s="473"/>
      <c r="X446" s="473"/>
      <c r="Y446" s="473"/>
      <c r="Z446" s="473"/>
      <c r="AA446" s="473"/>
      <c r="AB446" s="473"/>
      <c r="AC446" s="473"/>
      <c r="AD446" s="473"/>
      <c r="AE446" s="473"/>
      <c r="AF446" s="473"/>
      <c r="AG446" s="473"/>
      <c r="AH446" s="473"/>
      <c r="AI446" s="473"/>
      <c r="AJ446" s="473"/>
      <c r="AK446" s="473"/>
      <c r="AL446" s="473"/>
      <c r="AM446" s="466"/>
    </row>
    <row r="447" spans="1:65" ht="18" customHeight="1">
      <c r="A447" s="388"/>
      <c r="B447" s="457"/>
      <c r="C447" s="457"/>
      <c r="D447" s="457"/>
      <c r="E447" s="457"/>
      <c r="F447" s="457"/>
      <c r="G447" s="457"/>
      <c r="H447" s="457"/>
      <c r="I447" s="457"/>
      <c r="J447" s="457"/>
      <c r="K447" s="457"/>
      <c r="L447" s="458"/>
      <c r="M447" s="458"/>
      <c r="N447" s="1319"/>
      <c r="O447" s="1320"/>
      <c r="P447" s="1320"/>
      <c r="Q447" s="1320"/>
      <c r="R447" s="1320"/>
      <c r="S447" s="1320"/>
      <c r="T447" s="1320"/>
      <c r="U447" s="1320"/>
      <c r="V447" s="1320"/>
      <c r="W447" s="1320"/>
      <c r="X447" s="1320"/>
      <c r="Y447" s="1320"/>
      <c r="Z447" s="1320"/>
      <c r="AA447" s="1320"/>
      <c r="AB447" s="1320"/>
      <c r="AC447" s="1320"/>
      <c r="AD447" s="1320"/>
      <c r="AE447" s="1320"/>
      <c r="AF447" s="1320"/>
      <c r="AG447" s="1320"/>
      <c r="AH447" s="1320"/>
      <c r="AI447" s="1321"/>
      <c r="AJ447" s="473"/>
      <c r="AK447" s="473"/>
      <c r="AL447" s="473"/>
      <c r="AM447" s="466"/>
    </row>
    <row r="448" spans="1:65" ht="18" customHeight="1">
      <c r="A448" s="388"/>
      <c r="B448" s="457"/>
      <c r="C448" s="457"/>
      <c r="D448" s="457"/>
      <c r="E448" s="457"/>
      <c r="F448" s="457"/>
      <c r="G448" s="457"/>
      <c r="H448" s="457"/>
      <c r="I448" s="457"/>
      <c r="J448" s="457"/>
      <c r="K448" s="457"/>
      <c r="L448" s="458"/>
      <c r="M448" s="458"/>
      <c r="N448" s="1322"/>
      <c r="O448" s="1323"/>
      <c r="P448" s="1323"/>
      <c r="Q448" s="1323"/>
      <c r="R448" s="1323"/>
      <c r="S448" s="1323"/>
      <c r="T448" s="1323"/>
      <c r="U448" s="1323"/>
      <c r="V448" s="1323"/>
      <c r="W448" s="1323"/>
      <c r="X448" s="1323"/>
      <c r="Y448" s="1323"/>
      <c r="Z448" s="1323"/>
      <c r="AA448" s="1323"/>
      <c r="AB448" s="1323"/>
      <c r="AC448" s="1323"/>
      <c r="AD448" s="1323"/>
      <c r="AE448" s="1323"/>
      <c r="AF448" s="1323"/>
      <c r="AG448" s="1323"/>
      <c r="AH448" s="1323"/>
      <c r="AI448" s="1324"/>
      <c r="AJ448" s="458"/>
      <c r="AK448" s="458"/>
      <c r="AL448" s="458"/>
      <c r="AM448" s="458"/>
    </row>
    <row r="449" spans="1:51" ht="11.25" customHeight="1">
      <c r="A449" s="388"/>
      <c r="B449" s="388"/>
      <c r="C449" s="388"/>
      <c r="D449" s="388"/>
      <c r="E449" s="388"/>
      <c r="F449" s="388"/>
      <c r="G449" s="388"/>
      <c r="H449" s="388"/>
      <c r="I449" s="388"/>
      <c r="J449" s="388"/>
      <c r="K449" s="388"/>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S449" s="393"/>
      <c r="AT449" s="393"/>
      <c r="AU449" s="393"/>
      <c r="AV449" s="393"/>
      <c r="AW449" s="393"/>
      <c r="AX449" s="393"/>
      <c r="AY449" s="393"/>
    </row>
    <row r="450" spans="1:51" ht="17.25" customHeight="1">
      <c r="A450" s="453" t="s">
        <v>95</v>
      </c>
      <c r="B450" s="395"/>
      <c r="C450" s="395"/>
      <c r="D450" s="395"/>
      <c r="E450" s="395"/>
      <c r="F450" s="395"/>
      <c r="G450" s="395"/>
      <c r="H450" s="395"/>
      <c r="I450" s="395"/>
      <c r="J450" s="395"/>
      <c r="K450" s="395"/>
      <c r="L450" s="410"/>
      <c r="M450" s="454"/>
      <c r="N450" s="455"/>
      <c r="O450" s="455"/>
      <c r="P450" s="455"/>
      <c r="Q450" s="455"/>
      <c r="R450" s="456"/>
      <c r="S450" s="456"/>
      <c r="T450" s="456"/>
      <c r="U450" s="456"/>
      <c r="V450" s="456"/>
      <c r="W450" s="456"/>
      <c r="X450" s="456"/>
      <c r="Y450" s="456"/>
      <c r="Z450" s="456"/>
      <c r="AA450" s="456"/>
      <c r="AB450" s="456"/>
      <c r="AC450" s="456"/>
      <c r="AD450" s="456"/>
      <c r="AE450" s="456"/>
      <c r="AF450" s="456"/>
      <c r="AG450" s="456"/>
      <c r="AH450" s="456"/>
      <c r="AI450" s="456"/>
      <c r="AJ450" s="456"/>
      <c r="AK450" s="456"/>
      <c r="AL450" s="456"/>
      <c r="AM450" s="454"/>
      <c r="AN450" s="396"/>
      <c r="AO450" s="396"/>
      <c r="AP450" s="396"/>
      <c r="AQ450" s="396"/>
      <c r="AR450" s="396"/>
    </row>
    <row r="451" spans="1:51" ht="18" customHeight="1">
      <c r="A451" s="388"/>
      <c r="B451" s="457" t="s">
        <v>2848</v>
      </c>
      <c r="C451" s="457"/>
      <c r="D451" s="457"/>
      <c r="E451" s="457"/>
      <c r="F451" s="457"/>
      <c r="G451" s="457"/>
      <c r="H451" s="457"/>
      <c r="I451" s="457"/>
      <c r="J451" s="457"/>
      <c r="K451" s="457"/>
      <c r="L451" s="458"/>
      <c r="M451" s="458"/>
      <c r="N451" s="1310">
        <f>$M$342</f>
        <v>1</v>
      </c>
      <c r="O451" s="1311"/>
      <c r="P451" s="1311"/>
      <c r="Q451" s="1312"/>
      <c r="R451" s="458"/>
      <c r="S451" s="459"/>
      <c r="T451" s="459"/>
      <c r="U451" s="420"/>
      <c r="V451" s="459"/>
      <c r="W451" s="458"/>
      <c r="X451" s="458"/>
      <c r="Y451" s="458"/>
      <c r="Z451" s="458"/>
      <c r="AA451" s="458"/>
      <c r="AB451" s="458"/>
      <c r="AC451" s="458"/>
      <c r="AD451" s="458"/>
      <c r="AE451" s="458"/>
      <c r="AF451" s="458"/>
      <c r="AG451" s="458"/>
      <c r="AH451" s="458"/>
      <c r="AI451" s="458"/>
      <c r="AJ451" s="458"/>
      <c r="AK451" s="458"/>
      <c r="AL451" s="458"/>
    </row>
    <row r="452" spans="1:51" ht="18" customHeight="1">
      <c r="A452" s="388"/>
      <c r="B452" s="457" t="s">
        <v>2849</v>
      </c>
      <c r="C452" s="457"/>
      <c r="D452" s="457"/>
      <c r="E452" s="457"/>
      <c r="F452" s="457"/>
      <c r="G452" s="457"/>
      <c r="H452" s="457"/>
      <c r="I452" s="457"/>
      <c r="J452" s="457"/>
      <c r="K452" s="457"/>
      <c r="L452" s="458"/>
      <c r="M452" s="458"/>
      <c r="N452" s="1295"/>
      <c r="O452" s="1296"/>
      <c r="P452" s="1296"/>
      <c r="Q452" s="1297"/>
      <c r="R452" s="460" t="s">
        <v>89</v>
      </c>
      <c r="S452" s="461"/>
      <c r="T452" s="461"/>
      <c r="U452" s="462"/>
      <c r="V452" s="10"/>
      <c r="W452" s="458"/>
      <c r="X452" s="458"/>
      <c r="Y452" s="458"/>
      <c r="Z452" s="458"/>
      <c r="AA452" s="458"/>
      <c r="AB452" s="458"/>
      <c r="AC452" s="458"/>
      <c r="AD452" s="458"/>
      <c r="AE452" s="458"/>
      <c r="AF452" s="458"/>
      <c r="AG452" s="458"/>
      <c r="AH452" s="458"/>
      <c r="AI452" s="458"/>
      <c r="AJ452" s="458"/>
      <c r="AK452" s="458"/>
      <c r="AL452" s="458"/>
    </row>
    <row r="453" spans="1:51" ht="18" customHeight="1">
      <c r="A453" s="388"/>
      <c r="B453" s="457" t="s">
        <v>2850</v>
      </c>
      <c r="C453" s="457"/>
      <c r="D453" s="457"/>
      <c r="E453" s="457"/>
      <c r="F453" s="457"/>
      <c r="G453" s="457"/>
      <c r="H453" s="457"/>
      <c r="I453" s="457"/>
      <c r="J453" s="457"/>
      <c r="K453" s="457"/>
      <c r="L453" s="458"/>
      <c r="M453" s="458"/>
      <c r="N453" s="1295"/>
      <c r="O453" s="1296"/>
      <c r="P453" s="1296"/>
      <c r="Q453" s="1297"/>
      <c r="R453" s="460" t="s">
        <v>94</v>
      </c>
      <c r="S453" s="463"/>
      <c r="T453" s="463"/>
      <c r="U453" s="464"/>
      <c r="V453" s="10"/>
      <c r="W453" s="458"/>
      <c r="X453" s="458"/>
      <c r="Y453" s="458"/>
      <c r="Z453" s="458"/>
      <c r="AA453" s="458"/>
      <c r="AB453" s="458"/>
      <c r="AC453" s="458"/>
      <c r="AD453" s="458"/>
      <c r="AE453" s="458"/>
      <c r="AF453" s="458"/>
      <c r="AG453" s="458"/>
      <c r="AH453" s="458"/>
      <c r="AI453" s="458"/>
      <c r="AJ453" s="458"/>
      <c r="AK453" s="458"/>
      <c r="AL453" s="458"/>
    </row>
    <row r="454" spans="1:51" ht="18" customHeight="1">
      <c r="A454" s="388"/>
      <c r="B454" s="457" t="s">
        <v>2851</v>
      </c>
      <c r="C454" s="457"/>
      <c r="D454" s="457"/>
      <c r="E454" s="457"/>
      <c r="F454" s="457"/>
      <c r="G454" s="457"/>
      <c r="H454" s="457"/>
      <c r="I454" s="457"/>
      <c r="J454" s="457"/>
      <c r="K454" s="457"/>
      <c r="L454" s="458"/>
      <c r="M454" s="458"/>
      <c r="N454" s="1295"/>
      <c r="O454" s="1296"/>
      <c r="P454" s="1296"/>
      <c r="Q454" s="1297"/>
      <c r="R454" s="460" t="s">
        <v>94</v>
      </c>
      <c r="S454" s="463"/>
      <c r="T454" s="463"/>
      <c r="U454" s="464"/>
      <c r="V454" s="10"/>
      <c r="W454" s="459"/>
      <c r="X454" s="458"/>
      <c r="Y454" s="458"/>
      <c r="Z454" s="458"/>
      <c r="AA454" s="458"/>
      <c r="AB454" s="458"/>
      <c r="AC454" s="458"/>
      <c r="AD454" s="458"/>
      <c r="AE454" s="458"/>
      <c r="AF454" s="458"/>
      <c r="AG454" s="458"/>
      <c r="AH454" s="458"/>
      <c r="AI454" s="458"/>
      <c r="AJ454" s="458"/>
      <c r="AK454" s="458"/>
      <c r="AL454" s="458"/>
    </row>
    <row r="455" spans="1:51" ht="18" customHeight="1">
      <c r="A455" s="388"/>
      <c r="B455" s="457" t="s">
        <v>2852</v>
      </c>
      <c r="C455" s="457"/>
      <c r="D455" s="457"/>
      <c r="E455" s="457"/>
      <c r="F455" s="457"/>
      <c r="G455" s="457"/>
      <c r="H455" s="457"/>
      <c r="I455" s="457"/>
      <c r="J455" s="457"/>
      <c r="K455" s="457"/>
      <c r="L455" s="458"/>
      <c r="M455" s="458"/>
      <c r="N455" s="1295"/>
      <c r="O455" s="1296"/>
      <c r="P455" s="1296"/>
      <c r="Q455" s="1297"/>
      <c r="R455" s="460" t="s">
        <v>94</v>
      </c>
      <c r="S455" s="463"/>
      <c r="T455" s="463"/>
      <c r="U455" s="464"/>
      <c r="V455" s="10"/>
      <c r="W455" s="459"/>
      <c r="X455" s="458"/>
      <c r="Y455" s="458"/>
      <c r="Z455" s="458"/>
      <c r="AA455" s="458"/>
      <c r="AB455" s="458"/>
      <c r="AC455" s="458"/>
      <c r="AD455" s="458"/>
      <c r="AE455" s="458"/>
      <c r="AF455" s="458"/>
      <c r="AG455" s="458"/>
      <c r="AH455" s="458"/>
      <c r="AI455" s="458"/>
      <c r="AJ455" s="458"/>
      <c r="AK455" s="458"/>
      <c r="AL455" s="458"/>
    </row>
    <row r="456" spans="1:51" ht="18" customHeight="1">
      <c r="A456" s="388"/>
      <c r="B456" s="457" t="s">
        <v>2853</v>
      </c>
      <c r="C456" s="457"/>
      <c r="D456" s="457"/>
      <c r="E456" s="457"/>
      <c r="F456" s="457"/>
      <c r="G456" s="457"/>
      <c r="H456" s="457"/>
      <c r="I456" s="457"/>
      <c r="J456" s="457"/>
      <c r="K456" s="457"/>
      <c r="L456" s="458"/>
      <c r="M456" s="458"/>
      <c r="N456" s="1295"/>
      <c r="O456" s="1296"/>
      <c r="P456" s="1296"/>
      <c r="Q456" s="1297"/>
      <c r="R456" s="460" t="s">
        <v>94</v>
      </c>
      <c r="S456" s="463"/>
      <c r="T456" s="463"/>
      <c r="U456" s="464"/>
      <c r="V456" s="10"/>
      <c r="W456" s="458"/>
      <c r="X456" s="458"/>
      <c r="Y456" s="458"/>
      <c r="Z456" s="458"/>
      <c r="AA456" s="458"/>
      <c r="AB456" s="466"/>
      <c r="AC456" s="466"/>
      <c r="AD456" s="466"/>
      <c r="AE456" s="466"/>
      <c r="AF456" s="466"/>
      <c r="AG456" s="466"/>
      <c r="AH456" s="466"/>
      <c r="AI456" s="466"/>
      <c r="AJ456" s="466"/>
      <c r="AK456" s="466"/>
      <c r="AL456" s="466"/>
    </row>
    <row r="457" spans="1:51" ht="18" customHeight="1">
      <c r="A457" s="388"/>
      <c r="B457" s="465" t="s">
        <v>2854</v>
      </c>
      <c r="C457" s="465"/>
      <c r="D457" s="465"/>
      <c r="E457" s="465"/>
      <c r="F457" s="465"/>
      <c r="G457" s="465"/>
      <c r="H457" s="465"/>
      <c r="I457" s="465"/>
      <c r="J457" s="465"/>
      <c r="K457" s="465"/>
      <c r="L457" s="458"/>
      <c r="M457" s="467"/>
      <c r="N457" s="467"/>
      <c r="O457" s="467"/>
      <c r="P457" s="467"/>
      <c r="Q457" s="460"/>
      <c r="R457" s="463"/>
      <c r="S457" s="463"/>
      <c r="T457" s="465"/>
      <c r="U457" s="10"/>
      <c r="V457" s="466"/>
      <c r="W457" s="468"/>
      <c r="X457" s="468" t="s">
        <v>86</v>
      </c>
      <c r="Y457" s="468"/>
      <c r="Z457" s="469"/>
      <c r="AA457" s="427" t="s">
        <v>85</v>
      </c>
      <c r="AD457" s="466"/>
      <c r="AE457" s="466"/>
      <c r="AF457" s="466"/>
      <c r="AG457" s="466"/>
      <c r="AH457" s="466"/>
      <c r="AI457" s="466"/>
      <c r="AJ457" s="466"/>
      <c r="AK457" s="466"/>
    </row>
    <row r="458" spans="1:51" ht="15" customHeight="1">
      <c r="A458" s="388"/>
      <c r="B458" s="457" t="s">
        <v>2855</v>
      </c>
      <c r="C458" s="457"/>
      <c r="D458" s="457"/>
      <c r="E458" s="457"/>
      <c r="F458" s="457"/>
      <c r="G458" s="457"/>
      <c r="H458" s="457"/>
      <c r="I458" s="457"/>
      <c r="J458" s="457"/>
      <c r="K458" s="457"/>
      <c r="L458" s="458"/>
      <c r="M458" s="458"/>
      <c r="N458" s="458"/>
      <c r="O458" s="458"/>
      <c r="P458" s="470"/>
      <c r="Q458" s="458"/>
      <c r="R458" s="458"/>
      <c r="S458" s="459"/>
      <c r="T458" s="459"/>
      <c r="U458" s="458"/>
      <c r="V458" s="470"/>
      <c r="W458" s="458"/>
      <c r="X458" s="458"/>
      <c r="Y458" s="470"/>
      <c r="Z458" s="458"/>
      <c r="AA458" s="458"/>
      <c r="AB458" s="458"/>
      <c r="AC458" s="470"/>
      <c r="AD458" s="458"/>
      <c r="AE458" s="458"/>
      <c r="AF458" s="458"/>
      <c r="AG458" s="458"/>
      <c r="AH458" s="470"/>
      <c r="AI458" s="458"/>
      <c r="AJ458" s="458"/>
      <c r="AK458" s="458"/>
      <c r="AL458" s="458"/>
      <c r="AM458" s="458"/>
    </row>
    <row r="459" spans="1:51" ht="18" customHeight="1">
      <c r="A459" s="388"/>
      <c r="B459" s="471"/>
      <c r="C459" s="471"/>
      <c r="D459" s="471"/>
      <c r="E459" s="471"/>
      <c r="F459" s="471"/>
      <c r="G459" s="471"/>
      <c r="H459" s="471"/>
      <c r="I459" s="471"/>
      <c r="J459" s="471"/>
      <c r="K459" s="471"/>
      <c r="L459" s="458"/>
      <c r="M459" s="472" t="s">
        <v>73</v>
      </c>
      <c r="N459" s="1305" t="s">
        <v>84</v>
      </c>
      <c r="O459" s="1305"/>
      <c r="P459" s="1305"/>
      <c r="Q459" s="1305"/>
      <c r="R459" s="1305"/>
      <c r="S459" s="428" t="s">
        <v>72</v>
      </c>
      <c r="T459" s="1305" t="s">
        <v>83</v>
      </c>
      <c r="U459" s="1305"/>
      <c r="V459" s="1305"/>
      <c r="W459" s="1305"/>
      <c r="X459" s="1305"/>
      <c r="Y459" s="1305"/>
      <c r="Z459" s="1305"/>
      <c r="AA459" s="1305"/>
      <c r="AB459" s="1305"/>
      <c r="AC459" s="1305"/>
      <c r="AD459" s="428" t="s">
        <v>72</v>
      </c>
      <c r="AE459" s="1305" t="s">
        <v>82</v>
      </c>
      <c r="AF459" s="1305"/>
      <c r="AG459" s="1305"/>
      <c r="AH459" s="1305"/>
      <c r="AI459" s="1294"/>
      <c r="AJ459" s="472" t="s">
        <v>96</v>
      </c>
      <c r="AK459" s="472"/>
      <c r="AL459" s="10"/>
      <c r="AM459" s="10"/>
    </row>
    <row r="460" spans="1:51" ht="18" customHeight="1">
      <c r="A460" s="388"/>
      <c r="C460" s="471"/>
      <c r="D460" s="471"/>
      <c r="E460" s="471"/>
      <c r="F460" s="471"/>
      <c r="G460" s="471"/>
      <c r="H460" s="471"/>
      <c r="I460" s="471"/>
      <c r="J460" s="471"/>
      <c r="K460" s="471"/>
      <c r="L460" s="471" t="s">
        <v>97</v>
      </c>
      <c r="M460" s="472" t="s">
        <v>73</v>
      </c>
      <c r="N460" s="1284"/>
      <c r="O460" s="1284"/>
      <c r="P460" s="1284"/>
      <c r="Q460" s="1284"/>
      <c r="R460" s="1284"/>
      <c r="S460" s="428" t="s">
        <v>72</v>
      </c>
      <c r="T460" s="1325" t="str">
        <f>IF(項目一覧②!$G$97=1,"",INDEX(主要用途!$D$2:$D$72,項目一覧②!$G$97))</f>
        <v/>
      </c>
      <c r="U460" s="1326"/>
      <c r="V460" s="1326"/>
      <c r="W460" s="1326"/>
      <c r="X460" s="1326"/>
      <c r="Y460" s="1326"/>
      <c r="Z460" s="1326"/>
      <c r="AA460" s="1326"/>
      <c r="AB460" s="1326"/>
      <c r="AC460" s="1327"/>
      <c r="AD460" s="428" t="s">
        <v>72</v>
      </c>
      <c r="AE460" s="1295"/>
      <c r="AF460" s="1296"/>
      <c r="AG460" s="1296"/>
      <c r="AH460" s="1297"/>
      <c r="AI460" s="470" t="s">
        <v>71</v>
      </c>
      <c r="AJ460" s="472" t="s">
        <v>96</v>
      </c>
      <c r="AK460" s="466"/>
      <c r="AL460" s="472"/>
      <c r="AM460" s="10"/>
    </row>
    <row r="461" spans="1:51" ht="18" customHeight="1">
      <c r="A461" s="388"/>
      <c r="C461" s="471"/>
      <c r="D461" s="471"/>
      <c r="E461" s="471"/>
      <c r="F461" s="471"/>
      <c r="G461" s="471"/>
      <c r="H461" s="471"/>
      <c r="I461" s="471"/>
      <c r="J461" s="471"/>
      <c r="K461" s="471"/>
      <c r="L461" s="471" t="s">
        <v>79</v>
      </c>
      <c r="M461" s="472" t="s">
        <v>73</v>
      </c>
      <c r="N461" s="1284"/>
      <c r="O461" s="1284"/>
      <c r="P461" s="1284"/>
      <c r="Q461" s="1284"/>
      <c r="R461" s="1284"/>
      <c r="S461" s="428" t="s">
        <v>72</v>
      </c>
      <c r="T461" s="1325" t="str">
        <f>IF(項目一覧②!$G$124=1,"",INDEX(主要用途!$D$2:$D$72,項目一覧②!$G$124))</f>
        <v/>
      </c>
      <c r="U461" s="1326"/>
      <c r="V461" s="1326"/>
      <c r="W461" s="1326"/>
      <c r="X461" s="1326"/>
      <c r="Y461" s="1326"/>
      <c r="Z461" s="1326"/>
      <c r="AA461" s="1326"/>
      <c r="AB461" s="1326"/>
      <c r="AC461" s="1327"/>
      <c r="AD461" s="428" t="s">
        <v>72</v>
      </c>
      <c r="AE461" s="1295"/>
      <c r="AF461" s="1296"/>
      <c r="AG461" s="1296"/>
      <c r="AH461" s="1297"/>
      <c r="AI461" s="470" t="s">
        <v>71</v>
      </c>
      <c r="AJ461" s="472" t="s">
        <v>96</v>
      </c>
      <c r="AK461" s="466"/>
      <c r="AL461" s="472"/>
      <c r="AM461" s="10"/>
    </row>
    <row r="462" spans="1:51" ht="18" customHeight="1">
      <c r="A462" s="388"/>
      <c r="C462" s="471"/>
      <c r="D462" s="471"/>
      <c r="E462" s="471"/>
      <c r="F462" s="471"/>
      <c r="G462" s="471"/>
      <c r="H462" s="471"/>
      <c r="I462" s="471"/>
      <c r="J462" s="471"/>
      <c r="K462" s="471"/>
      <c r="L462" s="471" t="s">
        <v>78</v>
      </c>
      <c r="M462" s="472" t="s">
        <v>73</v>
      </c>
      <c r="N462" s="1284"/>
      <c r="O462" s="1284"/>
      <c r="P462" s="1284"/>
      <c r="Q462" s="1284"/>
      <c r="R462" s="1284"/>
      <c r="S462" s="428" t="s">
        <v>72</v>
      </c>
      <c r="T462" s="1335" t="str">
        <f>IF(項目一覧②!$G$99=1,"",INDEX(主要用途!$D$2:$D$72,項目一覧②!$G$99))</f>
        <v/>
      </c>
      <c r="U462" s="1336"/>
      <c r="V462" s="1336"/>
      <c r="W462" s="1336"/>
      <c r="X462" s="1336"/>
      <c r="Y462" s="1336"/>
      <c r="Z462" s="1336"/>
      <c r="AA462" s="1336"/>
      <c r="AB462" s="1336"/>
      <c r="AC462" s="1337"/>
      <c r="AD462" s="428" t="s">
        <v>72</v>
      </c>
      <c r="AE462" s="1295"/>
      <c r="AF462" s="1296"/>
      <c r="AG462" s="1296"/>
      <c r="AH462" s="1297"/>
      <c r="AI462" s="470" t="s">
        <v>71</v>
      </c>
      <c r="AJ462" s="472" t="s">
        <v>96</v>
      </c>
      <c r="AK462" s="466"/>
      <c r="AL462" s="472"/>
      <c r="AM462" s="10"/>
    </row>
    <row r="463" spans="1:51" ht="18" customHeight="1">
      <c r="A463" s="388"/>
      <c r="C463" s="471"/>
      <c r="D463" s="471"/>
      <c r="E463" s="471"/>
      <c r="F463" s="471"/>
      <c r="G463" s="471"/>
      <c r="H463" s="471"/>
      <c r="I463" s="471"/>
      <c r="J463" s="471"/>
      <c r="K463" s="471"/>
      <c r="L463" s="471" t="s">
        <v>77</v>
      </c>
      <c r="M463" s="472" t="s">
        <v>73</v>
      </c>
      <c r="N463" s="1284"/>
      <c r="O463" s="1284"/>
      <c r="P463" s="1284"/>
      <c r="Q463" s="1284"/>
      <c r="R463" s="1284"/>
      <c r="S463" s="428" t="s">
        <v>72</v>
      </c>
      <c r="T463" s="1335" t="str">
        <f>IF(項目一覧②!$G$100=1,"",INDEX(主要用途!$D$2:$D$72,項目一覧②!$G$100))</f>
        <v/>
      </c>
      <c r="U463" s="1336"/>
      <c r="V463" s="1336"/>
      <c r="W463" s="1336"/>
      <c r="X463" s="1336"/>
      <c r="Y463" s="1336"/>
      <c r="Z463" s="1336"/>
      <c r="AA463" s="1336"/>
      <c r="AB463" s="1336"/>
      <c r="AC463" s="1337"/>
      <c r="AD463" s="428" t="s">
        <v>72</v>
      </c>
      <c r="AE463" s="1295"/>
      <c r="AF463" s="1296"/>
      <c r="AG463" s="1296"/>
      <c r="AH463" s="1297"/>
      <c r="AI463" s="470" t="s">
        <v>71</v>
      </c>
      <c r="AJ463" s="472" t="s">
        <v>96</v>
      </c>
      <c r="AK463" s="466"/>
      <c r="AL463" s="472"/>
      <c r="AM463" s="10"/>
    </row>
    <row r="464" spans="1:51" ht="18" customHeight="1">
      <c r="A464" s="388"/>
      <c r="C464" s="471"/>
      <c r="D464" s="471"/>
      <c r="E464" s="471"/>
      <c r="F464" s="471"/>
      <c r="G464" s="471"/>
      <c r="H464" s="471"/>
      <c r="I464" s="471"/>
      <c r="J464" s="471"/>
      <c r="K464" s="471"/>
      <c r="L464" s="471" t="s">
        <v>76</v>
      </c>
      <c r="M464" s="472" t="s">
        <v>73</v>
      </c>
      <c r="N464" s="1284"/>
      <c r="O464" s="1284"/>
      <c r="P464" s="1284"/>
      <c r="Q464" s="1284"/>
      <c r="R464" s="1284"/>
      <c r="S464" s="428" t="s">
        <v>72</v>
      </c>
      <c r="T464" s="1335" t="str">
        <f>IF(項目一覧②!$G$101=1,"",INDEX(主要用途!$D$2:$D$72,項目一覧②!$G$101))</f>
        <v/>
      </c>
      <c r="U464" s="1336"/>
      <c r="V464" s="1336"/>
      <c r="W464" s="1336"/>
      <c r="X464" s="1336"/>
      <c r="Y464" s="1336"/>
      <c r="Z464" s="1336"/>
      <c r="AA464" s="1336"/>
      <c r="AB464" s="1336"/>
      <c r="AC464" s="1337"/>
      <c r="AD464" s="428" t="s">
        <v>72</v>
      </c>
      <c r="AE464" s="1295"/>
      <c r="AF464" s="1296"/>
      <c r="AG464" s="1296"/>
      <c r="AH464" s="1297"/>
      <c r="AI464" s="470" t="s">
        <v>71</v>
      </c>
      <c r="AJ464" s="472" t="s">
        <v>96</v>
      </c>
      <c r="AK464" s="466"/>
      <c r="AL464" s="472"/>
      <c r="AM464" s="10"/>
    </row>
    <row r="465" spans="1:51" ht="18" customHeight="1">
      <c r="A465" s="388"/>
      <c r="C465" s="471"/>
      <c r="D465" s="471"/>
      <c r="E465" s="471"/>
      <c r="F465" s="471"/>
      <c r="G465" s="471"/>
      <c r="H465" s="471"/>
      <c r="I465" s="471"/>
      <c r="J465" s="471"/>
      <c r="K465" s="471"/>
      <c r="L465" s="471" t="s">
        <v>74</v>
      </c>
      <c r="M465" s="472" t="s">
        <v>73</v>
      </c>
      <c r="N465" s="1284"/>
      <c r="O465" s="1284"/>
      <c r="P465" s="1284"/>
      <c r="Q465" s="1284"/>
      <c r="R465" s="1284"/>
      <c r="S465" s="428" t="s">
        <v>72</v>
      </c>
      <c r="T465" s="1335" t="str">
        <f>IF(項目一覧②!$G$102=1,"",INDEX(主要用途!$D$2:$D$72,項目一覧②!$G$102))</f>
        <v/>
      </c>
      <c r="U465" s="1336"/>
      <c r="V465" s="1336"/>
      <c r="W465" s="1336"/>
      <c r="X465" s="1336"/>
      <c r="Y465" s="1336"/>
      <c r="Z465" s="1336"/>
      <c r="AA465" s="1336"/>
      <c r="AB465" s="1336"/>
      <c r="AC465" s="1337"/>
      <c r="AD465" s="428" t="s">
        <v>72</v>
      </c>
      <c r="AE465" s="1295"/>
      <c r="AF465" s="1296"/>
      <c r="AG465" s="1296"/>
      <c r="AH465" s="1297"/>
      <c r="AI465" s="470" t="s">
        <v>71</v>
      </c>
      <c r="AJ465" s="472" t="s">
        <v>96</v>
      </c>
      <c r="AK465" s="466"/>
      <c r="AL465" s="472"/>
      <c r="AM465" s="10"/>
    </row>
    <row r="466" spans="1:51" ht="15" customHeight="1">
      <c r="A466" s="388"/>
      <c r="B466" s="457" t="s">
        <v>2856</v>
      </c>
      <c r="C466" s="457"/>
      <c r="D466" s="457"/>
      <c r="E466" s="457"/>
      <c r="F466" s="457"/>
      <c r="G466" s="457"/>
      <c r="H466" s="457"/>
      <c r="I466" s="457"/>
      <c r="J466" s="457"/>
      <c r="K466" s="457"/>
      <c r="L466" s="458"/>
      <c r="M466" s="458"/>
      <c r="N466" s="458"/>
      <c r="O466" s="458"/>
      <c r="P466" s="458"/>
      <c r="Q466" s="458"/>
      <c r="R466" s="458"/>
      <c r="S466" s="428"/>
      <c r="T466" s="473"/>
      <c r="U466" s="473"/>
      <c r="V466" s="473"/>
      <c r="W466" s="473"/>
      <c r="X466" s="473"/>
      <c r="Y466" s="473"/>
      <c r="Z466" s="473"/>
      <c r="AA466" s="473"/>
      <c r="AB466" s="473"/>
      <c r="AC466" s="473"/>
      <c r="AD466" s="473"/>
      <c r="AE466" s="473"/>
      <c r="AF466" s="473"/>
      <c r="AG466" s="473"/>
      <c r="AH466" s="473"/>
      <c r="AI466" s="473"/>
      <c r="AJ466" s="473"/>
      <c r="AK466" s="473"/>
      <c r="AL466" s="473"/>
      <c r="AM466" s="466"/>
    </row>
    <row r="467" spans="1:51" ht="18" customHeight="1">
      <c r="A467" s="388"/>
      <c r="B467" s="457"/>
      <c r="C467" s="457"/>
      <c r="D467" s="457"/>
      <c r="E467" s="457"/>
      <c r="F467" s="457"/>
      <c r="G467" s="457"/>
      <c r="H467" s="457"/>
      <c r="I467" s="457"/>
      <c r="J467" s="457"/>
      <c r="K467" s="457"/>
      <c r="L467" s="458"/>
      <c r="M467" s="458"/>
      <c r="N467" s="1334"/>
      <c r="O467" s="1320"/>
      <c r="P467" s="1320"/>
      <c r="Q467" s="1320"/>
      <c r="R467" s="1320"/>
      <c r="S467" s="1320"/>
      <c r="T467" s="1320"/>
      <c r="U467" s="1320"/>
      <c r="V467" s="1320"/>
      <c r="W467" s="1320"/>
      <c r="X467" s="1320"/>
      <c r="Y467" s="1320"/>
      <c r="Z467" s="1320"/>
      <c r="AA467" s="1320"/>
      <c r="AB467" s="1320"/>
      <c r="AC467" s="1320"/>
      <c r="AD467" s="1320"/>
      <c r="AE467" s="1320"/>
      <c r="AF467" s="1320"/>
      <c r="AG467" s="1320"/>
      <c r="AH467" s="1320"/>
      <c r="AI467" s="1321"/>
      <c r="AJ467" s="473"/>
      <c r="AK467" s="473"/>
      <c r="AL467" s="473"/>
      <c r="AM467" s="466"/>
    </row>
    <row r="468" spans="1:51" ht="18" customHeight="1">
      <c r="A468" s="388"/>
      <c r="B468" s="457"/>
      <c r="C468" s="457"/>
      <c r="D468" s="457"/>
      <c r="E468" s="457"/>
      <c r="F468" s="457"/>
      <c r="G468" s="457"/>
      <c r="H468" s="457"/>
      <c r="I468" s="457"/>
      <c r="J468" s="457"/>
      <c r="K468" s="457"/>
      <c r="L468" s="458"/>
      <c r="M468" s="458"/>
      <c r="N468" s="1322"/>
      <c r="O468" s="1323"/>
      <c r="P468" s="1323"/>
      <c r="Q468" s="1323"/>
      <c r="R468" s="1323"/>
      <c r="S468" s="1323"/>
      <c r="T468" s="1323"/>
      <c r="U468" s="1323"/>
      <c r="V468" s="1323"/>
      <c r="W468" s="1323"/>
      <c r="X468" s="1323"/>
      <c r="Y468" s="1323"/>
      <c r="Z468" s="1323"/>
      <c r="AA468" s="1323"/>
      <c r="AB468" s="1323"/>
      <c r="AC468" s="1323"/>
      <c r="AD468" s="1323"/>
      <c r="AE468" s="1323"/>
      <c r="AF468" s="1323"/>
      <c r="AG468" s="1323"/>
      <c r="AH468" s="1323"/>
      <c r="AI468" s="1324"/>
      <c r="AJ468" s="473"/>
      <c r="AK468" s="473"/>
      <c r="AL468" s="473"/>
      <c r="AM468" s="466"/>
    </row>
    <row r="469" spans="1:51" ht="15" customHeight="1">
      <c r="A469" s="388"/>
      <c r="B469" s="457" t="s">
        <v>2857</v>
      </c>
      <c r="C469" s="457"/>
      <c r="D469" s="457"/>
      <c r="E469" s="457"/>
      <c r="F469" s="457"/>
      <c r="G469" s="457"/>
      <c r="H469" s="457"/>
      <c r="I469" s="457"/>
      <c r="J469" s="457"/>
      <c r="K469" s="457"/>
      <c r="L469" s="458"/>
      <c r="M469" s="458"/>
      <c r="N469" s="458"/>
      <c r="O469" s="458"/>
      <c r="P469" s="458"/>
      <c r="Q469" s="458"/>
      <c r="R469" s="458"/>
      <c r="S469" s="473" t="s">
        <v>98</v>
      </c>
      <c r="T469" s="473"/>
      <c r="U469" s="473"/>
      <c r="V469" s="473"/>
      <c r="W469" s="473"/>
      <c r="X469" s="473"/>
      <c r="Y469" s="473"/>
      <c r="Z469" s="473"/>
      <c r="AA469" s="473"/>
      <c r="AB469" s="473"/>
      <c r="AC469" s="473"/>
      <c r="AD469" s="473"/>
      <c r="AE469" s="473"/>
      <c r="AF469" s="473"/>
      <c r="AG469" s="473"/>
      <c r="AH469" s="473"/>
      <c r="AI469" s="473"/>
      <c r="AJ469" s="473"/>
      <c r="AK469" s="473"/>
      <c r="AL469" s="473"/>
      <c r="AM469" s="466"/>
    </row>
    <row r="470" spans="1:51" ht="18" customHeight="1">
      <c r="A470" s="388"/>
      <c r="B470" s="457"/>
      <c r="C470" s="457"/>
      <c r="D470" s="457"/>
      <c r="E470" s="457"/>
      <c r="F470" s="457"/>
      <c r="G470" s="457"/>
      <c r="H470" s="457"/>
      <c r="I470" s="457"/>
      <c r="J470" s="457"/>
      <c r="K470" s="457"/>
      <c r="L470" s="458"/>
      <c r="M470" s="458"/>
      <c r="N470" s="1334"/>
      <c r="O470" s="1320"/>
      <c r="P470" s="1320"/>
      <c r="Q470" s="1320"/>
      <c r="R470" s="1320"/>
      <c r="S470" s="1320"/>
      <c r="T470" s="1320"/>
      <c r="U470" s="1320"/>
      <c r="V470" s="1320"/>
      <c r="W470" s="1320"/>
      <c r="X470" s="1320"/>
      <c r="Y470" s="1320"/>
      <c r="Z470" s="1320"/>
      <c r="AA470" s="1320"/>
      <c r="AB470" s="1320"/>
      <c r="AC470" s="1320"/>
      <c r="AD470" s="1320"/>
      <c r="AE470" s="1320"/>
      <c r="AF470" s="1320"/>
      <c r="AG470" s="1320"/>
      <c r="AH470" s="1320"/>
      <c r="AI470" s="1321"/>
      <c r="AJ470" s="473"/>
      <c r="AK470" s="473"/>
      <c r="AL470" s="473"/>
      <c r="AM470" s="466"/>
    </row>
    <row r="471" spans="1:51" ht="18" customHeight="1">
      <c r="A471" s="388"/>
      <c r="B471" s="457"/>
      <c r="C471" s="457"/>
      <c r="D471" s="457"/>
      <c r="E471" s="457"/>
      <c r="F471" s="457"/>
      <c r="G471" s="457"/>
      <c r="H471" s="457"/>
      <c r="I471" s="457"/>
      <c r="J471" s="457"/>
      <c r="K471" s="457"/>
      <c r="L471" s="458"/>
      <c r="M471" s="458"/>
      <c r="N471" s="1322"/>
      <c r="O471" s="1323"/>
      <c r="P471" s="1323"/>
      <c r="Q471" s="1323"/>
      <c r="R471" s="1323"/>
      <c r="S471" s="1323"/>
      <c r="T471" s="1323"/>
      <c r="U471" s="1323"/>
      <c r="V471" s="1323"/>
      <c r="W471" s="1323"/>
      <c r="X471" s="1323"/>
      <c r="Y471" s="1323"/>
      <c r="Z471" s="1323"/>
      <c r="AA471" s="1323"/>
      <c r="AB471" s="1323"/>
      <c r="AC471" s="1323"/>
      <c r="AD471" s="1323"/>
      <c r="AE471" s="1323"/>
      <c r="AF471" s="1323"/>
      <c r="AG471" s="1323"/>
      <c r="AH471" s="1323"/>
      <c r="AI471" s="1324"/>
      <c r="AJ471" s="458"/>
      <c r="AK471" s="458"/>
      <c r="AL471" s="458"/>
      <c r="AM471" s="458"/>
    </row>
    <row r="472" spans="1:51" ht="11.25" customHeight="1">
      <c r="A472" s="388"/>
      <c r="B472" s="388"/>
      <c r="C472" s="388"/>
      <c r="D472" s="388"/>
      <c r="E472" s="388"/>
      <c r="F472" s="388"/>
      <c r="G472" s="388"/>
      <c r="H472" s="388"/>
      <c r="I472" s="388"/>
      <c r="J472" s="388"/>
      <c r="K472" s="388"/>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S472" s="393"/>
      <c r="AT472" s="393"/>
      <c r="AU472" s="393"/>
      <c r="AV472" s="393"/>
      <c r="AW472" s="393"/>
      <c r="AX472" s="393"/>
      <c r="AY472" s="393"/>
    </row>
    <row r="473" spans="1:51" ht="17.25" customHeight="1">
      <c r="A473" s="453" t="s">
        <v>95</v>
      </c>
      <c r="B473" s="395"/>
      <c r="C473" s="395"/>
      <c r="D473" s="395"/>
      <c r="E473" s="395"/>
      <c r="F473" s="395"/>
      <c r="G473" s="395"/>
      <c r="H473" s="395"/>
      <c r="I473" s="395"/>
      <c r="J473" s="395"/>
      <c r="K473" s="395"/>
      <c r="L473" s="410"/>
      <c r="M473" s="454"/>
      <c r="N473" s="455"/>
      <c r="O473" s="455"/>
      <c r="P473" s="455"/>
      <c r="Q473" s="455"/>
      <c r="R473" s="456"/>
      <c r="S473" s="456"/>
      <c r="T473" s="456"/>
      <c r="U473" s="456"/>
      <c r="V473" s="456"/>
      <c r="W473" s="456"/>
      <c r="X473" s="456"/>
      <c r="Y473" s="456"/>
      <c r="Z473" s="456"/>
      <c r="AA473" s="456"/>
      <c r="AB473" s="456"/>
      <c r="AC473" s="456"/>
      <c r="AD473" s="456"/>
      <c r="AE473" s="456"/>
      <c r="AF473" s="456"/>
      <c r="AG473" s="456"/>
      <c r="AH473" s="456"/>
      <c r="AI473" s="456"/>
      <c r="AJ473" s="456"/>
      <c r="AK473" s="456"/>
      <c r="AL473" s="456"/>
      <c r="AM473" s="454"/>
      <c r="AN473" s="396"/>
      <c r="AO473" s="396"/>
      <c r="AP473" s="396"/>
      <c r="AQ473" s="396"/>
      <c r="AR473" s="396"/>
    </row>
    <row r="474" spans="1:51" ht="18" customHeight="1">
      <c r="A474" s="388"/>
      <c r="B474" s="457" t="s">
        <v>2848</v>
      </c>
      <c r="C474" s="457"/>
      <c r="D474" s="457"/>
      <c r="E474" s="457"/>
      <c r="F474" s="457"/>
      <c r="G474" s="457"/>
      <c r="H474" s="457"/>
      <c r="I474" s="457"/>
      <c r="J474" s="457"/>
      <c r="K474" s="457"/>
      <c r="L474" s="458"/>
      <c r="M474" s="458"/>
      <c r="N474" s="1310">
        <f>$M$342</f>
        <v>1</v>
      </c>
      <c r="O474" s="1311"/>
      <c r="P474" s="1311"/>
      <c r="Q474" s="1312"/>
      <c r="R474" s="458"/>
      <c r="S474" s="459"/>
      <c r="T474" s="459"/>
      <c r="U474" s="420"/>
      <c r="V474" s="459"/>
      <c r="W474" s="458"/>
      <c r="X474" s="458"/>
      <c r="Y474" s="458"/>
      <c r="Z474" s="458"/>
      <c r="AA474" s="458"/>
      <c r="AB474" s="458"/>
      <c r="AC474" s="458"/>
      <c r="AD474" s="458"/>
      <c r="AE474" s="458"/>
      <c r="AF474" s="458"/>
      <c r="AG474" s="458"/>
      <c r="AH474" s="458"/>
      <c r="AI474" s="458"/>
      <c r="AJ474" s="458"/>
      <c r="AK474" s="458"/>
      <c r="AL474" s="458"/>
    </row>
    <row r="475" spans="1:51" ht="18" customHeight="1">
      <c r="A475" s="388"/>
      <c r="B475" s="457" t="s">
        <v>2849</v>
      </c>
      <c r="C475" s="457"/>
      <c r="D475" s="457"/>
      <c r="E475" s="457"/>
      <c r="F475" s="457"/>
      <c r="G475" s="457"/>
      <c r="H475" s="457"/>
      <c r="I475" s="457"/>
      <c r="J475" s="457"/>
      <c r="K475" s="457"/>
      <c r="L475" s="458"/>
      <c r="M475" s="458"/>
      <c r="N475" s="1295"/>
      <c r="O475" s="1296"/>
      <c r="P475" s="1296"/>
      <c r="Q475" s="1297"/>
      <c r="R475" s="460" t="s">
        <v>89</v>
      </c>
      <c r="S475" s="461"/>
      <c r="T475" s="461"/>
      <c r="U475" s="462"/>
      <c r="V475" s="10"/>
      <c r="W475" s="458"/>
      <c r="X475" s="458"/>
      <c r="Y475" s="458"/>
      <c r="Z475" s="458"/>
      <c r="AA475" s="458"/>
      <c r="AB475" s="458"/>
      <c r="AC475" s="458"/>
      <c r="AD475" s="458"/>
      <c r="AE475" s="458"/>
      <c r="AF475" s="458"/>
      <c r="AG475" s="458"/>
      <c r="AH475" s="458"/>
      <c r="AI475" s="458"/>
      <c r="AJ475" s="458"/>
      <c r="AK475" s="458"/>
      <c r="AL475" s="458"/>
    </row>
    <row r="476" spans="1:51" ht="18" customHeight="1">
      <c r="A476" s="388"/>
      <c r="B476" s="457" t="s">
        <v>2850</v>
      </c>
      <c r="C476" s="457"/>
      <c r="D476" s="457"/>
      <c r="E476" s="457"/>
      <c r="F476" s="457"/>
      <c r="G476" s="457"/>
      <c r="H476" s="457"/>
      <c r="I476" s="457"/>
      <c r="J476" s="457"/>
      <c r="K476" s="457"/>
      <c r="L476" s="458"/>
      <c r="M476" s="458"/>
      <c r="N476" s="1295"/>
      <c r="O476" s="1296"/>
      <c r="P476" s="1296"/>
      <c r="Q476" s="1297"/>
      <c r="R476" s="460" t="s">
        <v>94</v>
      </c>
      <c r="S476" s="463"/>
      <c r="T476" s="463"/>
      <c r="U476" s="464"/>
      <c r="V476" s="10"/>
      <c r="W476" s="458"/>
      <c r="X476" s="458"/>
      <c r="Y476" s="458"/>
      <c r="Z476" s="458"/>
      <c r="AA476" s="458"/>
      <c r="AB476" s="458"/>
      <c r="AC476" s="458"/>
      <c r="AD476" s="458"/>
      <c r="AE476" s="458"/>
      <c r="AF476" s="458"/>
      <c r="AG476" s="458"/>
      <c r="AH476" s="458"/>
      <c r="AI476" s="458"/>
      <c r="AJ476" s="458"/>
      <c r="AK476" s="458"/>
      <c r="AL476" s="458"/>
    </row>
    <row r="477" spans="1:51" ht="18" customHeight="1">
      <c r="A477" s="388"/>
      <c r="B477" s="457" t="s">
        <v>2851</v>
      </c>
      <c r="C477" s="457"/>
      <c r="D477" s="457"/>
      <c r="E477" s="457"/>
      <c r="F477" s="457"/>
      <c r="G477" s="457"/>
      <c r="H477" s="457"/>
      <c r="I477" s="457"/>
      <c r="J477" s="457"/>
      <c r="K477" s="457"/>
      <c r="L477" s="458"/>
      <c r="M477" s="458"/>
      <c r="N477" s="1295"/>
      <c r="O477" s="1296"/>
      <c r="P477" s="1296"/>
      <c r="Q477" s="1297"/>
      <c r="R477" s="460" t="s">
        <v>94</v>
      </c>
      <c r="S477" s="463"/>
      <c r="T477" s="463"/>
      <c r="U477" s="464"/>
      <c r="V477" s="10"/>
      <c r="W477" s="459"/>
      <c r="X477" s="458"/>
      <c r="Y477" s="458"/>
      <c r="Z477" s="458"/>
      <c r="AA477" s="458"/>
      <c r="AB477" s="458"/>
      <c r="AC477" s="458"/>
      <c r="AD477" s="458"/>
      <c r="AE477" s="458"/>
      <c r="AF477" s="458"/>
      <c r="AG477" s="458"/>
      <c r="AH477" s="458"/>
      <c r="AI477" s="458"/>
      <c r="AJ477" s="458"/>
      <c r="AK477" s="458"/>
      <c r="AL477" s="458"/>
    </row>
    <row r="478" spans="1:51" ht="18" customHeight="1">
      <c r="A478" s="388"/>
      <c r="B478" s="457" t="s">
        <v>2852</v>
      </c>
      <c r="C478" s="457"/>
      <c r="D478" s="457"/>
      <c r="E478" s="457"/>
      <c r="F478" s="457"/>
      <c r="G478" s="457"/>
      <c r="H478" s="457"/>
      <c r="I478" s="457"/>
      <c r="J478" s="457"/>
      <c r="K478" s="457"/>
      <c r="L478" s="458"/>
      <c r="M478" s="458"/>
      <c r="N478" s="1295"/>
      <c r="O478" s="1296"/>
      <c r="P478" s="1296"/>
      <c r="Q478" s="1297"/>
      <c r="R478" s="460" t="s">
        <v>94</v>
      </c>
      <c r="S478" s="463"/>
      <c r="T478" s="463"/>
      <c r="U478" s="464"/>
      <c r="V478" s="10"/>
      <c r="W478" s="459"/>
      <c r="X478" s="458"/>
      <c r="Y478" s="458"/>
      <c r="Z478" s="458"/>
      <c r="AA478" s="458"/>
      <c r="AB478" s="458"/>
      <c r="AC478" s="458"/>
      <c r="AD478" s="458"/>
      <c r="AE478" s="458"/>
      <c r="AF478" s="458"/>
      <c r="AG478" s="458"/>
      <c r="AH478" s="458"/>
      <c r="AI478" s="458"/>
      <c r="AJ478" s="458"/>
      <c r="AK478" s="458"/>
      <c r="AL478" s="458"/>
    </row>
    <row r="479" spans="1:51" ht="18" customHeight="1">
      <c r="A479" s="388"/>
      <c r="B479" s="457" t="s">
        <v>2853</v>
      </c>
      <c r="C479" s="457"/>
      <c r="D479" s="457"/>
      <c r="E479" s="457"/>
      <c r="F479" s="457"/>
      <c r="G479" s="457"/>
      <c r="H479" s="457"/>
      <c r="I479" s="457"/>
      <c r="J479" s="457"/>
      <c r="K479" s="457"/>
      <c r="L479" s="458"/>
      <c r="M479" s="458"/>
      <c r="N479" s="1295"/>
      <c r="O479" s="1296"/>
      <c r="P479" s="1296"/>
      <c r="Q479" s="1297"/>
      <c r="R479" s="460" t="s">
        <v>94</v>
      </c>
      <c r="S479" s="463"/>
      <c r="T479" s="463"/>
      <c r="U479" s="464"/>
      <c r="V479" s="10"/>
      <c r="W479" s="458"/>
      <c r="X479" s="458"/>
      <c r="Y479" s="458"/>
      <c r="Z479" s="458"/>
      <c r="AA479" s="458"/>
      <c r="AB479" s="466"/>
      <c r="AC479" s="466"/>
      <c r="AD479" s="466"/>
      <c r="AE479" s="466"/>
      <c r="AF479" s="466"/>
      <c r="AG479" s="466"/>
      <c r="AH479" s="466"/>
      <c r="AI479" s="466"/>
      <c r="AJ479" s="466"/>
      <c r="AK479" s="466"/>
      <c r="AL479" s="466"/>
    </row>
    <row r="480" spans="1:51" ht="18" customHeight="1">
      <c r="A480" s="388"/>
      <c r="B480" s="465" t="s">
        <v>2854</v>
      </c>
      <c r="C480" s="465"/>
      <c r="D480" s="465"/>
      <c r="E480" s="465"/>
      <c r="F480" s="465"/>
      <c r="G480" s="465"/>
      <c r="H480" s="465"/>
      <c r="I480" s="465"/>
      <c r="J480" s="465"/>
      <c r="K480" s="465"/>
      <c r="L480" s="458"/>
      <c r="M480" s="467"/>
      <c r="N480" s="467"/>
      <c r="O480" s="467"/>
      <c r="P480" s="467"/>
      <c r="Q480" s="460"/>
      <c r="R480" s="463"/>
      <c r="S480" s="463"/>
      <c r="T480" s="465"/>
      <c r="U480" s="10"/>
      <c r="V480" s="466"/>
      <c r="W480" s="468"/>
      <c r="X480" s="468" t="s">
        <v>86</v>
      </c>
      <c r="Y480" s="468"/>
      <c r="Z480" s="469"/>
      <c r="AA480" s="427" t="s">
        <v>85</v>
      </c>
      <c r="AD480" s="466"/>
      <c r="AE480" s="466"/>
      <c r="AF480" s="466"/>
      <c r="AG480" s="466"/>
      <c r="AH480" s="466"/>
      <c r="AI480" s="466"/>
      <c r="AJ480" s="466"/>
      <c r="AK480" s="466"/>
    </row>
    <row r="481" spans="1:52" ht="15" customHeight="1">
      <c r="A481" s="388"/>
      <c r="B481" s="457" t="s">
        <v>2855</v>
      </c>
      <c r="C481" s="457"/>
      <c r="D481" s="457"/>
      <c r="E481" s="457"/>
      <c r="F481" s="457"/>
      <c r="G481" s="457"/>
      <c r="H481" s="457"/>
      <c r="I481" s="457"/>
      <c r="J481" s="457"/>
      <c r="K481" s="457"/>
      <c r="L481" s="458"/>
      <c r="M481" s="458"/>
      <c r="N481" s="458"/>
      <c r="O481" s="458"/>
      <c r="P481" s="470"/>
      <c r="Q481" s="458"/>
      <c r="R481" s="458"/>
      <c r="S481" s="459"/>
      <c r="T481" s="459"/>
      <c r="U481" s="458"/>
      <c r="V481" s="470"/>
      <c r="W481" s="458"/>
      <c r="X481" s="458"/>
      <c r="Y481" s="470"/>
      <c r="Z481" s="458"/>
      <c r="AA481" s="458"/>
      <c r="AB481" s="458"/>
      <c r="AC481" s="470"/>
      <c r="AD481" s="458"/>
      <c r="AE481" s="458"/>
      <c r="AF481" s="458"/>
      <c r="AG481" s="458"/>
      <c r="AH481" s="470"/>
      <c r="AI481" s="458"/>
      <c r="AJ481" s="458"/>
      <c r="AK481" s="458"/>
      <c r="AL481" s="458"/>
      <c r="AM481" s="458"/>
    </row>
    <row r="482" spans="1:52" ht="18" customHeight="1">
      <c r="A482" s="388"/>
      <c r="B482" s="471"/>
      <c r="C482" s="471"/>
      <c r="D482" s="471"/>
      <c r="E482" s="471"/>
      <c r="F482" s="471"/>
      <c r="G482" s="471"/>
      <c r="H482" s="471"/>
      <c r="I482" s="471"/>
      <c r="J482" s="471"/>
      <c r="K482" s="471"/>
      <c r="L482" s="458"/>
      <c r="M482" s="472" t="s">
        <v>73</v>
      </c>
      <c r="N482" s="1305" t="s">
        <v>84</v>
      </c>
      <c r="O482" s="1305"/>
      <c r="P482" s="1305"/>
      <c r="Q482" s="1305"/>
      <c r="R482" s="1305"/>
      <c r="S482" s="428" t="s">
        <v>72</v>
      </c>
      <c r="T482" s="1305" t="s">
        <v>83</v>
      </c>
      <c r="U482" s="1305"/>
      <c r="V482" s="1305"/>
      <c r="W482" s="1305"/>
      <c r="X482" s="1305"/>
      <c r="Y482" s="1305"/>
      <c r="Z482" s="1305"/>
      <c r="AA482" s="1305"/>
      <c r="AB482" s="1305"/>
      <c r="AC482" s="1305"/>
      <c r="AD482" s="428" t="s">
        <v>72</v>
      </c>
      <c r="AE482" s="1305" t="s">
        <v>82</v>
      </c>
      <c r="AF482" s="1305"/>
      <c r="AG482" s="1305"/>
      <c r="AH482" s="1305"/>
      <c r="AI482" s="1294"/>
      <c r="AJ482" s="472" t="s">
        <v>96</v>
      </c>
      <c r="AK482" s="472"/>
      <c r="AL482" s="10"/>
      <c r="AM482" s="10"/>
    </row>
    <row r="483" spans="1:52" ht="18" customHeight="1">
      <c r="A483" s="388"/>
      <c r="C483" s="471"/>
      <c r="D483" s="471"/>
      <c r="E483" s="471"/>
      <c r="F483" s="471"/>
      <c r="G483" s="471"/>
      <c r="H483" s="471"/>
      <c r="I483" s="471"/>
      <c r="J483" s="471"/>
      <c r="K483" s="471"/>
      <c r="L483" s="471" t="s">
        <v>97</v>
      </c>
      <c r="M483" s="472" t="s">
        <v>73</v>
      </c>
      <c r="N483" s="1284"/>
      <c r="O483" s="1284"/>
      <c r="P483" s="1284"/>
      <c r="Q483" s="1284"/>
      <c r="R483" s="1284"/>
      <c r="S483" s="428" t="s">
        <v>72</v>
      </c>
      <c r="T483" s="1325" t="str">
        <f>IF(項目一覧②!$G$124=1,"",INDEX(主要用途!$D$2:$D$72,項目一覧②!$G$124))</f>
        <v/>
      </c>
      <c r="U483" s="1326"/>
      <c r="V483" s="1326"/>
      <c r="W483" s="1326"/>
      <c r="X483" s="1326"/>
      <c r="Y483" s="1326"/>
      <c r="Z483" s="1326"/>
      <c r="AA483" s="1326"/>
      <c r="AB483" s="1326"/>
      <c r="AC483" s="1327"/>
      <c r="AD483" s="428" t="s">
        <v>72</v>
      </c>
      <c r="AE483" s="1295"/>
      <c r="AF483" s="1296"/>
      <c r="AG483" s="1296"/>
      <c r="AH483" s="1297"/>
      <c r="AI483" s="470" t="s">
        <v>71</v>
      </c>
      <c r="AJ483" s="472" t="s">
        <v>96</v>
      </c>
      <c r="AK483" s="466"/>
      <c r="AL483" s="472"/>
      <c r="AM483" s="10"/>
    </row>
    <row r="484" spans="1:52" ht="18" customHeight="1">
      <c r="A484" s="388"/>
      <c r="C484" s="471"/>
      <c r="D484" s="471"/>
      <c r="E484" s="471"/>
      <c r="F484" s="471"/>
      <c r="G484" s="471"/>
      <c r="H484" s="471"/>
      <c r="I484" s="471"/>
      <c r="J484" s="471"/>
      <c r="K484" s="471"/>
      <c r="L484" s="471" t="s">
        <v>79</v>
      </c>
      <c r="M484" s="472" t="s">
        <v>73</v>
      </c>
      <c r="N484" s="1284"/>
      <c r="O484" s="1284"/>
      <c r="P484" s="1284"/>
      <c r="Q484" s="1284"/>
      <c r="R484" s="1284"/>
      <c r="S484" s="428" t="s">
        <v>72</v>
      </c>
      <c r="T484" s="1325" t="str">
        <f>IF(項目一覧②!$G$125=1,"",INDEX(主要用途!$D$2:$D$72,項目一覧②!$G$125))</f>
        <v/>
      </c>
      <c r="U484" s="1326"/>
      <c r="V484" s="1326"/>
      <c r="W484" s="1326"/>
      <c r="X484" s="1326"/>
      <c r="Y484" s="1326"/>
      <c r="Z484" s="1326"/>
      <c r="AA484" s="1326"/>
      <c r="AB484" s="1326"/>
      <c r="AC484" s="1327"/>
      <c r="AD484" s="428" t="s">
        <v>72</v>
      </c>
      <c r="AE484" s="1295"/>
      <c r="AF484" s="1296"/>
      <c r="AG484" s="1296"/>
      <c r="AH484" s="1297"/>
      <c r="AI484" s="470" t="s">
        <v>71</v>
      </c>
      <c r="AJ484" s="472" t="s">
        <v>96</v>
      </c>
      <c r="AK484" s="466"/>
      <c r="AL484" s="472"/>
      <c r="AM484" s="10"/>
    </row>
    <row r="485" spans="1:52" ht="18" customHeight="1">
      <c r="A485" s="388"/>
      <c r="C485" s="471"/>
      <c r="D485" s="471"/>
      <c r="E485" s="471"/>
      <c r="F485" s="471"/>
      <c r="G485" s="471"/>
      <c r="H485" s="471"/>
      <c r="I485" s="471"/>
      <c r="J485" s="471"/>
      <c r="K485" s="471"/>
      <c r="L485" s="471" t="s">
        <v>78</v>
      </c>
      <c r="M485" s="472" t="s">
        <v>73</v>
      </c>
      <c r="N485" s="1284"/>
      <c r="O485" s="1284"/>
      <c r="P485" s="1284"/>
      <c r="Q485" s="1284"/>
      <c r="R485" s="1284"/>
      <c r="S485" s="428" t="s">
        <v>72</v>
      </c>
      <c r="T485" s="1325" t="str">
        <f>IF(項目一覧②!$G$126=1,"",INDEX(主要用途!$D$2:$D$72,項目一覧②!$G$126))</f>
        <v/>
      </c>
      <c r="U485" s="1326"/>
      <c r="V485" s="1326"/>
      <c r="W485" s="1326"/>
      <c r="X485" s="1326"/>
      <c r="Y485" s="1326"/>
      <c r="Z485" s="1326"/>
      <c r="AA485" s="1326"/>
      <c r="AB485" s="1326"/>
      <c r="AC485" s="1327"/>
      <c r="AD485" s="428" t="s">
        <v>72</v>
      </c>
      <c r="AE485" s="1295"/>
      <c r="AF485" s="1296"/>
      <c r="AG485" s="1296"/>
      <c r="AH485" s="1297"/>
      <c r="AI485" s="470" t="s">
        <v>71</v>
      </c>
      <c r="AJ485" s="472" t="s">
        <v>96</v>
      </c>
      <c r="AK485" s="466"/>
      <c r="AL485" s="472"/>
      <c r="AM485" s="10"/>
    </row>
    <row r="486" spans="1:52" ht="18" customHeight="1">
      <c r="A486" s="388"/>
      <c r="C486" s="471"/>
      <c r="D486" s="471"/>
      <c r="E486" s="471"/>
      <c r="F486" s="471"/>
      <c r="G486" s="471"/>
      <c r="H486" s="471"/>
      <c r="I486" s="471"/>
      <c r="J486" s="471"/>
      <c r="K486" s="471"/>
      <c r="L486" s="471" t="s">
        <v>77</v>
      </c>
      <c r="M486" s="472" t="s">
        <v>73</v>
      </c>
      <c r="N486" s="1284"/>
      <c r="O486" s="1284"/>
      <c r="P486" s="1284"/>
      <c r="Q486" s="1284"/>
      <c r="R486" s="1284"/>
      <c r="S486" s="428" t="s">
        <v>72</v>
      </c>
      <c r="T486" s="1325" t="str">
        <f>IF(項目一覧②!$G$127=1,"",INDEX(主要用途!$D$2:$D$72,項目一覧②!$G$127))</f>
        <v/>
      </c>
      <c r="U486" s="1326"/>
      <c r="V486" s="1326"/>
      <c r="W486" s="1326"/>
      <c r="X486" s="1326"/>
      <c r="Y486" s="1326"/>
      <c r="Z486" s="1326"/>
      <c r="AA486" s="1326"/>
      <c r="AB486" s="1326"/>
      <c r="AC486" s="1327"/>
      <c r="AD486" s="428" t="s">
        <v>72</v>
      </c>
      <c r="AE486" s="1295"/>
      <c r="AF486" s="1296"/>
      <c r="AG486" s="1296"/>
      <c r="AH486" s="1297"/>
      <c r="AI486" s="470" t="s">
        <v>71</v>
      </c>
      <c r="AJ486" s="472" t="s">
        <v>96</v>
      </c>
      <c r="AK486" s="466"/>
      <c r="AL486" s="472"/>
      <c r="AM486" s="10"/>
    </row>
    <row r="487" spans="1:52" ht="18" customHeight="1">
      <c r="A487" s="388"/>
      <c r="C487" s="471"/>
      <c r="D487" s="471"/>
      <c r="E487" s="471"/>
      <c r="F487" s="471"/>
      <c r="G487" s="471"/>
      <c r="H487" s="471"/>
      <c r="I487" s="471"/>
      <c r="J487" s="471"/>
      <c r="K487" s="471"/>
      <c r="L487" s="471" t="s">
        <v>76</v>
      </c>
      <c r="M487" s="472" t="s">
        <v>73</v>
      </c>
      <c r="N487" s="1284"/>
      <c r="O487" s="1284"/>
      <c r="P487" s="1284"/>
      <c r="Q487" s="1284"/>
      <c r="R487" s="1284"/>
      <c r="S487" s="428" t="s">
        <v>72</v>
      </c>
      <c r="T487" s="1325" t="str">
        <f>IF(項目一覧②!$G$128=1,"",INDEX(主要用途!$D$2:$D$72,項目一覧②!$G$128))</f>
        <v/>
      </c>
      <c r="U487" s="1326"/>
      <c r="V487" s="1326"/>
      <c r="W487" s="1326"/>
      <c r="X487" s="1326"/>
      <c r="Y487" s="1326"/>
      <c r="Z487" s="1326"/>
      <c r="AA487" s="1326"/>
      <c r="AB487" s="1326"/>
      <c r="AC487" s="1327"/>
      <c r="AD487" s="428" t="s">
        <v>72</v>
      </c>
      <c r="AE487" s="1295"/>
      <c r="AF487" s="1296"/>
      <c r="AG487" s="1296"/>
      <c r="AH487" s="1297"/>
      <c r="AI487" s="470" t="s">
        <v>71</v>
      </c>
      <c r="AJ487" s="472" t="s">
        <v>96</v>
      </c>
      <c r="AK487" s="466"/>
      <c r="AL487" s="472"/>
      <c r="AM487" s="10"/>
    </row>
    <row r="488" spans="1:52" ht="18" customHeight="1">
      <c r="A488" s="388"/>
      <c r="C488" s="471"/>
      <c r="D488" s="471"/>
      <c r="E488" s="471"/>
      <c r="F488" s="471"/>
      <c r="G488" s="471"/>
      <c r="H488" s="471"/>
      <c r="I488" s="471"/>
      <c r="J488" s="471"/>
      <c r="K488" s="471"/>
      <c r="L488" s="471" t="s">
        <v>74</v>
      </c>
      <c r="M488" s="472" t="s">
        <v>73</v>
      </c>
      <c r="N488" s="1284"/>
      <c r="O488" s="1284"/>
      <c r="P488" s="1284"/>
      <c r="Q488" s="1284"/>
      <c r="R488" s="1284"/>
      <c r="S488" s="428" t="s">
        <v>72</v>
      </c>
      <c r="T488" s="1325" t="str">
        <f>IF(項目一覧②!$G$129=1,"",INDEX(主要用途!$D$2:$D$72,項目一覧②!$G$129))</f>
        <v/>
      </c>
      <c r="U488" s="1326"/>
      <c r="V488" s="1326"/>
      <c r="W488" s="1326"/>
      <c r="X488" s="1326"/>
      <c r="Y488" s="1326"/>
      <c r="Z488" s="1326"/>
      <c r="AA488" s="1326"/>
      <c r="AB488" s="1326"/>
      <c r="AC488" s="1327"/>
      <c r="AD488" s="428" t="s">
        <v>72</v>
      </c>
      <c r="AE488" s="1295"/>
      <c r="AF488" s="1296"/>
      <c r="AG488" s="1296"/>
      <c r="AH488" s="1297"/>
      <c r="AI488" s="470" t="s">
        <v>71</v>
      </c>
      <c r="AJ488" s="472" t="s">
        <v>96</v>
      </c>
      <c r="AK488" s="466"/>
      <c r="AL488" s="472"/>
      <c r="AM488" s="10"/>
    </row>
    <row r="489" spans="1:52" ht="15" customHeight="1">
      <c r="A489" s="388"/>
      <c r="B489" s="457" t="s">
        <v>2856</v>
      </c>
      <c r="C489" s="457"/>
      <c r="D489" s="457"/>
      <c r="E489" s="457"/>
      <c r="F489" s="457"/>
      <c r="G489" s="457"/>
      <c r="H489" s="457"/>
      <c r="I489" s="457"/>
      <c r="J489" s="457"/>
      <c r="K489" s="457"/>
      <c r="L489" s="458"/>
      <c r="M489" s="458"/>
      <c r="N489" s="458"/>
      <c r="O489" s="458"/>
      <c r="P489" s="458"/>
      <c r="Q489" s="458"/>
      <c r="R489" s="458"/>
      <c r="S489" s="428"/>
      <c r="T489" s="473"/>
      <c r="U489" s="473"/>
      <c r="V489" s="473"/>
      <c r="W489" s="473"/>
      <c r="X489" s="473"/>
      <c r="Y489" s="473"/>
      <c r="Z489" s="473"/>
      <c r="AA489" s="473"/>
      <c r="AB489" s="473"/>
      <c r="AC489" s="473"/>
      <c r="AD489" s="473"/>
      <c r="AE489" s="473"/>
      <c r="AF489" s="473"/>
      <c r="AG489" s="473"/>
      <c r="AH489" s="473"/>
      <c r="AI489" s="473"/>
      <c r="AJ489" s="473"/>
      <c r="AK489" s="473"/>
      <c r="AL489" s="473"/>
      <c r="AM489" s="466"/>
    </row>
    <row r="490" spans="1:52" ht="18" customHeight="1">
      <c r="A490" s="388"/>
      <c r="B490" s="457"/>
      <c r="C490" s="457"/>
      <c r="D490" s="457"/>
      <c r="E490" s="457"/>
      <c r="F490" s="457"/>
      <c r="G490" s="457"/>
      <c r="H490" s="457"/>
      <c r="I490" s="457"/>
      <c r="J490" s="457"/>
      <c r="K490" s="457"/>
      <c r="L490" s="458"/>
      <c r="M490" s="458"/>
      <c r="N490" s="1334"/>
      <c r="O490" s="1320"/>
      <c r="P490" s="1320"/>
      <c r="Q490" s="1320"/>
      <c r="R490" s="1320"/>
      <c r="S490" s="1320"/>
      <c r="T490" s="1320"/>
      <c r="U490" s="1320"/>
      <c r="V490" s="1320"/>
      <c r="W490" s="1320"/>
      <c r="X490" s="1320"/>
      <c r="Y490" s="1320"/>
      <c r="Z490" s="1320"/>
      <c r="AA490" s="1320"/>
      <c r="AB490" s="1320"/>
      <c r="AC490" s="1320"/>
      <c r="AD490" s="1320"/>
      <c r="AE490" s="1320"/>
      <c r="AF490" s="1320"/>
      <c r="AG490" s="1320"/>
      <c r="AH490" s="1320"/>
      <c r="AI490" s="1321"/>
      <c r="AJ490" s="473"/>
      <c r="AK490" s="473"/>
      <c r="AL490" s="473"/>
      <c r="AM490" s="466"/>
    </row>
    <row r="491" spans="1:52" ht="18" customHeight="1">
      <c r="A491" s="388"/>
      <c r="B491" s="457"/>
      <c r="C491" s="457"/>
      <c r="D491" s="457"/>
      <c r="E491" s="457"/>
      <c r="F491" s="457"/>
      <c r="G491" s="457"/>
      <c r="H491" s="457"/>
      <c r="I491" s="457"/>
      <c r="J491" s="457"/>
      <c r="K491" s="457"/>
      <c r="L491" s="458"/>
      <c r="M491" s="458"/>
      <c r="N491" s="1322"/>
      <c r="O491" s="1323"/>
      <c r="P491" s="1323"/>
      <c r="Q491" s="1323"/>
      <c r="R491" s="1323"/>
      <c r="S491" s="1323"/>
      <c r="T491" s="1323"/>
      <c r="U491" s="1323"/>
      <c r="V491" s="1323"/>
      <c r="W491" s="1323"/>
      <c r="X491" s="1323"/>
      <c r="Y491" s="1323"/>
      <c r="Z491" s="1323"/>
      <c r="AA491" s="1323"/>
      <c r="AB491" s="1323"/>
      <c r="AC491" s="1323"/>
      <c r="AD491" s="1323"/>
      <c r="AE491" s="1323"/>
      <c r="AF491" s="1323"/>
      <c r="AG491" s="1323"/>
      <c r="AH491" s="1323"/>
      <c r="AI491" s="1324"/>
      <c r="AJ491" s="473"/>
      <c r="AK491" s="473"/>
      <c r="AL491" s="473"/>
      <c r="AM491" s="466"/>
    </row>
    <row r="492" spans="1:52" ht="14.25" customHeight="1">
      <c r="A492" s="388"/>
      <c r="B492" s="457" t="s">
        <v>2857</v>
      </c>
      <c r="C492" s="457"/>
      <c r="D492" s="457"/>
      <c r="E492" s="457"/>
      <c r="F492" s="457"/>
      <c r="G492" s="457"/>
      <c r="H492" s="457"/>
      <c r="I492" s="457"/>
      <c r="J492" s="457"/>
      <c r="K492" s="457"/>
      <c r="L492" s="458"/>
      <c r="M492" s="458"/>
      <c r="N492" s="458"/>
      <c r="O492" s="458"/>
      <c r="P492" s="458"/>
      <c r="Q492" s="458"/>
      <c r="R492" s="458"/>
      <c r="S492" s="473"/>
      <c r="T492" s="473"/>
      <c r="U492" s="473"/>
      <c r="V492" s="473"/>
      <c r="W492" s="473"/>
      <c r="X492" s="473"/>
      <c r="Y492" s="473"/>
      <c r="Z492" s="473"/>
      <c r="AA492" s="473"/>
      <c r="AB492" s="473"/>
      <c r="AC492" s="473"/>
      <c r="AD492" s="473"/>
      <c r="AE492" s="473"/>
      <c r="AF492" s="473"/>
      <c r="AG492" s="473"/>
      <c r="AH492" s="473"/>
      <c r="AI492" s="473"/>
      <c r="AJ492" s="473"/>
      <c r="AK492" s="473"/>
      <c r="AL492" s="473"/>
      <c r="AM492" s="466"/>
    </row>
    <row r="493" spans="1:52" ht="18" customHeight="1">
      <c r="A493" s="388"/>
      <c r="B493" s="457"/>
      <c r="C493" s="457"/>
      <c r="D493" s="457"/>
      <c r="E493" s="457"/>
      <c r="F493" s="457"/>
      <c r="G493" s="457"/>
      <c r="H493" s="457"/>
      <c r="I493" s="457"/>
      <c r="J493" s="457"/>
      <c r="K493" s="457"/>
      <c r="L493" s="458"/>
      <c r="M493" s="458"/>
      <c r="N493" s="1334"/>
      <c r="O493" s="1320"/>
      <c r="P493" s="1320"/>
      <c r="Q493" s="1320"/>
      <c r="R493" s="1320"/>
      <c r="S493" s="1320"/>
      <c r="T493" s="1320"/>
      <c r="U493" s="1320"/>
      <c r="V493" s="1320"/>
      <c r="W493" s="1320"/>
      <c r="X493" s="1320"/>
      <c r="Y493" s="1320"/>
      <c r="Z493" s="1320"/>
      <c r="AA493" s="1320"/>
      <c r="AB493" s="1320"/>
      <c r="AC493" s="1320"/>
      <c r="AD493" s="1320"/>
      <c r="AE493" s="1320"/>
      <c r="AF493" s="1320"/>
      <c r="AG493" s="1320"/>
      <c r="AH493" s="1320"/>
      <c r="AI493" s="1321"/>
      <c r="AJ493" s="473"/>
      <c r="AK493" s="473"/>
      <c r="AL493" s="473"/>
      <c r="AM493" s="466"/>
    </row>
    <row r="494" spans="1:52" ht="18" customHeight="1">
      <c r="A494" s="388"/>
      <c r="B494" s="457"/>
      <c r="C494" s="457"/>
      <c r="D494" s="457"/>
      <c r="E494" s="457"/>
      <c r="F494" s="457"/>
      <c r="G494" s="457"/>
      <c r="H494" s="457"/>
      <c r="I494" s="457"/>
      <c r="J494" s="457"/>
      <c r="K494" s="457"/>
      <c r="L494" s="458"/>
      <c r="M494" s="458"/>
      <c r="N494" s="1322"/>
      <c r="O494" s="1323"/>
      <c r="P494" s="1323"/>
      <c r="Q494" s="1323"/>
      <c r="R494" s="1323"/>
      <c r="S494" s="1323"/>
      <c r="T494" s="1323"/>
      <c r="U494" s="1323"/>
      <c r="V494" s="1323"/>
      <c r="W494" s="1323"/>
      <c r="X494" s="1323"/>
      <c r="Y494" s="1323"/>
      <c r="Z494" s="1323"/>
      <c r="AA494" s="1323"/>
      <c r="AB494" s="1323"/>
      <c r="AC494" s="1323"/>
      <c r="AD494" s="1323"/>
      <c r="AE494" s="1323"/>
      <c r="AF494" s="1323"/>
      <c r="AG494" s="1323"/>
      <c r="AH494" s="1323"/>
      <c r="AI494" s="1324"/>
      <c r="AJ494" s="458"/>
      <c r="AK494" s="458"/>
      <c r="AL494" s="458"/>
      <c r="AM494" s="458"/>
    </row>
    <row r="495" spans="1:52" ht="11.25" customHeight="1">
      <c r="A495" s="388"/>
      <c r="B495" s="388"/>
      <c r="C495" s="388"/>
      <c r="D495" s="388"/>
      <c r="E495" s="388"/>
      <c r="F495" s="388"/>
      <c r="G495" s="388"/>
      <c r="H495" s="388"/>
      <c r="I495" s="388"/>
      <c r="J495" s="388"/>
      <c r="K495" s="388"/>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T495" s="393"/>
      <c r="AU495" s="393"/>
      <c r="AV495" s="393"/>
      <c r="AW495" s="393"/>
      <c r="AX495" s="393"/>
      <c r="AY495" s="393"/>
      <c r="AZ495" s="393"/>
    </row>
    <row r="496" spans="1:52" ht="17.25" customHeight="1">
      <c r="A496" s="453" t="s">
        <v>95</v>
      </c>
      <c r="B496" s="395"/>
      <c r="C496" s="395"/>
      <c r="D496" s="395"/>
      <c r="E496" s="395"/>
      <c r="F496" s="395"/>
      <c r="G496" s="395"/>
      <c r="H496" s="395"/>
      <c r="I496" s="395"/>
      <c r="J496" s="395"/>
      <c r="K496" s="395"/>
      <c r="L496" s="410"/>
      <c r="M496" s="454"/>
      <c r="N496" s="455"/>
      <c r="O496" s="455"/>
      <c r="P496" s="455"/>
      <c r="Q496" s="455"/>
      <c r="R496" s="456"/>
      <c r="S496" s="456"/>
      <c r="T496" s="456"/>
      <c r="U496" s="456"/>
      <c r="V496" s="456"/>
      <c r="W496" s="456"/>
      <c r="X496" s="456"/>
      <c r="Y496" s="456"/>
      <c r="Z496" s="456"/>
      <c r="AA496" s="456"/>
      <c r="AB496" s="456"/>
      <c r="AC496" s="456"/>
      <c r="AD496" s="456"/>
      <c r="AE496" s="456"/>
      <c r="AF496" s="456"/>
      <c r="AG496" s="456"/>
      <c r="AH496" s="456"/>
      <c r="AI496" s="456"/>
      <c r="AJ496" s="456"/>
      <c r="AK496" s="456"/>
      <c r="AL496" s="456"/>
      <c r="AM496" s="456"/>
      <c r="AN496" s="456"/>
      <c r="AO496" s="454"/>
      <c r="AP496" s="396"/>
      <c r="AQ496" s="396"/>
      <c r="AR496" s="396"/>
      <c r="AS496" s="396"/>
    </row>
    <row r="497" spans="1:44" ht="18" customHeight="1">
      <c r="A497" s="388"/>
      <c r="B497" s="457" t="s">
        <v>2848</v>
      </c>
      <c r="C497" s="457"/>
      <c r="D497" s="457"/>
      <c r="E497" s="457"/>
      <c r="F497" s="457"/>
      <c r="G497" s="457"/>
      <c r="H497" s="457"/>
      <c r="I497" s="457"/>
      <c r="J497" s="457"/>
      <c r="K497" s="457"/>
      <c r="L497" s="458"/>
      <c r="M497" s="458"/>
      <c r="N497" s="1310">
        <f>$M$342</f>
        <v>1</v>
      </c>
      <c r="O497" s="1311"/>
      <c r="P497" s="1311"/>
      <c r="Q497" s="1312"/>
      <c r="R497" s="458"/>
      <c r="S497" s="459"/>
      <c r="T497" s="459"/>
      <c r="U497" s="420"/>
      <c r="V497" s="459"/>
      <c r="W497" s="458"/>
      <c r="X497" s="458"/>
      <c r="Y497" s="458"/>
      <c r="Z497" s="458"/>
      <c r="AA497" s="458"/>
      <c r="AB497" s="458"/>
      <c r="AC497" s="458"/>
      <c r="AD497" s="458"/>
      <c r="AI497" s="452"/>
      <c r="AJ497" s="452"/>
      <c r="AK497" s="452"/>
      <c r="AL497" s="452"/>
      <c r="AM497" s="452"/>
      <c r="AN497" s="452"/>
      <c r="AO497" s="452"/>
      <c r="AP497" s="452"/>
      <c r="AQ497" s="452"/>
      <c r="AR497" s="452"/>
    </row>
    <row r="498" spans="1:44" ht="18" customHeight="1">
      <c r="A498" s="388"/>
      <c r="B498" s="457" t="s">
        <v>2849</v>
      </c>
      <c r="C498" s="457"/>
      <c r="D498" s="457"/>
      <c r="E498" s="457"/>
      <c r="F498" s="457"/>
      <c r="G498" s="457"/>
      <c r="H498" s="457"/>
      <c r="I498" s="457"/>
      <c r="J498" s="457"/>
      <c r="K498" s="457"/>
      <c r="L498" s="458"/>
      <c r="M498" s="458"/>
      <c r="N498" s="1295"/>
      <c r="O498" s="1296"/>
      <c r="P498" s="1296"/>
      <c r="Q498" s="1297"/>
      <c r="R498" s="460" t="s">
        <v>89</v>
      </c>
      <c r="S498" s="461"/>
      <c r="T498" s="461"/>
      <c r="U498" s="462"/>
      <c r="V498" s="10"/>
      <c r="W498" s="458"/>
      <c r="X498" s="458"/>
      <c r="Y498" s="458"/>
      <c r="Z498" s="458"/>
      <c r="AA498" s="458"/>
      <c r="AB498" s="458"/>
      <c r="AC498" s="458"/>
      <c r="AD498" s="458"/>
      <c r="AE498" s="458"/>
      <c r="AI498" s="388"/>
      <c r="AJ498" s="405"/>
      <c r="AK498" s="405"/>
      <c r="AL498" s="405"/>
      <c r="AM498" s="405"/>
      <c r="AN498" s="405"/>
    </row>
    <row r="499" spans="1:44" ht="18" customHeight="1">
      <c r="A499" s="388"/>
      <c r="B499" s="457" t="s">
        <v>2850</v>
      </c>
      <c r="C499" s="457"/>
      <c r="D499" s="457"/>
      <c r="E499" s="457"/>
      <c r="F499" s="457"/>
      <c r="G499" s="457"/>
      <c r="H499" s="457"/>
      <c r="I499" s="457"/>
      <c r="J499" s="457"/>
      <c r="K499" s="457"/>
      <c r="L499" s="458"/>
      <c r="M499" s="458"/>
      <c r="N499" s="1295"/>
      <c r="O499" s="1296"/>
      <c r="P499" s="1296"/>
      <c r="Q499" s="1297"/>
      <c r="R499" s="460" t="s">
        <v>94</v>
      </c>
      <c r="S499" s="463"/>
      <c r="T499" s="463"/>
      <c r="U499" s="464"/>
      <c r="V499" s="10"/>
      <c r="W499" s="458"/>
      <c r="X499" s="458"/>
      <c r="Y499" s="458"/>
      <c r="Z499" s="458"/>
      <c r="AA499" s="458"/>
      <c r="AB499" s="458"/>
      <c r="AC499" s="458"/>
      <c r="AD499" s="458"/>
      <c r="AE499" s="458"/>
      <c r="AH499" s="458"/>
      <c r="AI499" s="458"/>
      <c r="AJ499" s="458"/>
      <c r="AK499" s="458"/>
      <c r="AL499" s="458"/>
      <c r="AM499" s="458"/>
      <c r="AN499" s="458"/>
    </row>
    <row r="500" spans="1:44" ht="18" customHeight="1">
      <c r="A500" s="388"/>
      <c r="B500" s="457" t="s">
        <v>2851</v>
      </c>
      <c r="C500" s="457"/>
      <c r="D500" s="457"/>
      <c r="E500" s="457"/>
      <c r="F500" s="457"/>
      <c r="G500" s="457"/>
      <c r="H500" s="457"/>
      <c r="I500" s="457"/>
      <c r="J500" s="457"/>
      <c r="K500" s="457"/>
      <c r="L500" s="458"/>
      <c r="M500" s="458"/>
      <c r="N500" s="1295"/>
      <c r="O500" s="1296"/>
      <c r="P500" s="1296"/>
      <c r="Q500" s="1297"/>
      <c r="R500" s="460" t="s">
        <v>94</v>
      </c>
      <c r="S500" s="463"/>
      <c r="T500" s="463"/>
      <c r="U500" s="464"/>
      <c r="V500" s="10"/>
      <c r="W500" s="459"/>
      <c r="X500" s="458"/>
      <c r="Y500" s="458"/>
      <c r="Z500" s="458"/>
      <c r="AA500" s="458"/>
      <c r="AB500" s="458"/>
      <c r="AC500" s="458"/>
      <c r="AD500" s="458"/>
      <c r="AE500" s="458"/>
      <c r="AF500" s="458"/>
      <c r="AG500" s="458"/>
      <c r="AH500" s="458"/>
      <c r="AI500" s="458"/>
      <c r="AJ500" s="458"/>
      <c r="AK500" s="458"/>
      <c r="AL500" s="458"/>
    </row>
    <row r="501" spans="1:44" ht="18" customHeight="1">
      <c r="A501" s="388"/>
      <c r="B501" s="457" t="s">
        <v>2852</v>
      </c>
      <c r="C501" s="457"/>
      <c r="D501" s="457"/>
      <c r="E501" s="457"/>
      <c r="F501" s="457"/>
      <c r="G501" s="457"/>
      <c r="H501" s="457"/>
      <c r="I501" s="457"/>
      <c r="J501" s="457"/>
      <c r="K501" s="457"/>
      <c r="L501" s="458"/>
      <c r="M501" s="458"/>
      <c r="N501" s="1295"/>
      <c r="O501" s="1296"/>
      <c r="P501" s="1296"/>
      <c r="Q501" s="1297"/>
      <c r="R501" s="460" t="s">
        <v>94</v>
      </c>
      <c r="S501" s="463"/>
      <c r="T501" s="463"/>
      <c r="U501" s="464"/>
      <c r="V501" s="10"/>
      <c r="W501" s="459"/>
      <c r="X501" s="458"/>
      <c r="Y501" s="458"/>
      <c r="Z501" s="458"/>
      <c r="AA501" s="458"/>
      <c r="AB501" s="458"/>
      <c r="AC501" s="458"/>
      <c r="AD501" s="458"/>
      <c r="AE501" s="458"/>
      <c r="AF501" s="458"/>
      <c r="AG501" s="458"/>
      <c r="AH501" s="458"/>
      <c r="AI501" s="458"/>
      <c r="AJ501" s="458"/>
      <c r="AK501" s="458"/>
      <c r="AL501" s="458"/>
    </row>
    <row r="502" spans="1:44" ht="18" customHeight="1">
      <c r="A502" s="388"/>
      <c r="B502" s="457" t="s">
        <v>2853</v>
      </c>
      <c r="C502" s="457"/>
      <c r="D502" s="457"/>
      <c r="E502" s="457"/>
      <c r="F502" s="457"/>
      <c r="G502" s="457"/>
      <c r="H502" s="457"/>
      <c r="I502" s="457"/>
      <c r="J502" s="457"/>
      <c r="K502" s="457"/>
      <c r="L502" s="458"/>
      <c r="M502" s="458"/>
      <c r="N502" s="1295"/>
      <c r="O502" s="1296"/>
      <c r="P502" s="1296"/>
      <c r="Q502" s="1297"/>
      <c r="R502" s="460" t="s">
        <v>94</v>
      </c>
      <c r="S502" s="463"/>
      <c r="T502" s="463"/>
      <c r="U502" s="464"/>
      <c r="V502" s="10"/>
      <c r="W502" s="458"/>
      <c r="X502" s="458"/>
      <c r="Y502" s="458"/>
      <c r="Z502" s="458"/>
      <c r="AA502" s="458"/>
      <c r="AB502" s="466"/>
      <c r="AC502" s="466"/>
      <c r="AD502" s="466"/>
      <c r="AE502" s="466"/>
      <c r="AF502" s="466"/>
      <c r="AG502" s="466"/>
      <c r="AH502" s="466"/>
      <c r="AI502" s="466"/>
      <c r="AJ502" s="466"/>
      <c r="AK502" s="466"/>
      <c r="AL502" s="466"/>
    </row>
    <row r="503" spans="1:44" ht="18" customHeight="1">
      <c r="A503" s="388"/>
      <c r="B503" s="465" t="s">
        <v>2854</v>
      </c>
      <c r="C503" s="465"/>
      <c r="D503" s="465"/>
      <c r="E503" s="465"/>
      <c r="F503" s="465"/>
      <c r="G503" s="465"/>
      <c r="H503" s="465"/>
      <c r="I503" s="465"/>
      <c r="J503" s="465"/>
      <c r="K503" s="465"/>
      <c r="L503" s="458"/>
      <c r="M503" s="467"/>
      <c r="N503" s="467"/>
      <c r="O503" s="467"/>
      <c r="P503" s="467"/>
      <c r="Q503" s="460"/>
      <c r="R503" s="463"/>
      <c r="S503" s="463"/>
      <c r="T503" s="465"/>
      <c r="U503" s="10"/>
      <c r="V503" s="466"/>
      <c r="W503" s="468"/>
      <c r="X503" s="468" t="s">
        <v>86</v>
      </c>
      <c r="Y503" s="468"/>
      <c r="Z503" s="469"/>
      <c r="AA503" s="427" t="s">
        <v>85</v>
      </c>
      <c r="AD503" s="466"/>
      <c r="AE503" s="466"/>
      <c r="AF503" s="466"/>
      <c r="AG503" s="466"/>
      <c r="AH503" s="466"/>
      <c r="AI503" s="466"/>
      <c r="AJ503" s="466"/>
      <c r="AK503" s="466"/>
    </row>
    <row r="504" spans="1:44" ht="15" customHeight="1">
      <c r="A504" s="388"/>
      <c r="B504" s="457" t="s">
        <v>2855</v>
      </c>
      <c r="C504" s="457"/>
      <c r="D504" s="457"/>
      <c r="E504" s="457"/>
      <c r="F504" s="457"/>
      <c r="G504" s="457"/>
      <c r="H504" s="457"/>
      <c r="I504" s="457"/>
      <c r="J504" s="457"/>
      <c r="K504" s="457"/>
      <c r="L504" s="458"/>
      <c r="M504" s="458"/>
      <c r="N504" s="458"/>
      <c r="O504" s="458"/>
      <c r="P504" s="470"/>
      <c r="Q504" s="458"/>
      <c r="R504" s="458"/>
      <c r="S504" s="459"/>
      <c r="T504" s="459"/>
      <c r="U504" s="458"/>
      <c r="V504" s="470"/>
      <c r="W504" s="458"/>
      <c r="X504" s="458"/>
      <c r="Y504" s="470"/>
      <c r="Z504" s="458"/>
      <c r="AA504" s="458"/>
      <c r="AB504" s="458"/>
      <c r="AC504" s="470"/>
      <c r="AD504" s="458"/>
      <c r="AE504" s="458"/>
      <c r="AF504" s="458"/>
      <c r="AG504" s="458"/>
      <c r="AH504" s="470"/>
      <c r="AI504" s="458"/>
      <c r="AJ504" s="458"/>
      <c r="AK504" s="458"/>
      <c r="AL504" s="458"/>
      <c r="AM504" s="458"/>
    </row>
    <row r="505" spans="1:44" ht="18" customHeight="1">
      <c r="A505" s="388"/>
      <c r="B505" s="471"/>
      <c r="C505" s="471"/>
      <c r="D505" s="471"/>
      <c r="E505" s="471"/>
      <c r="F505" s="471"/>
      <c r="G505" s="471"/>
      <c r="H505" s="471"/>
      <c r="I505" s="471"/>
      <c r="J505" s="471"/>
      <c r="K505" s="471"/>
      <c r="L505" s="458"/>
      <c r="M505" s="472" t="s">
        <v>73</v>
      </c>
      <c r="N505" s="1305" t="s">
        <v>84</v>
      </c>
      <c r="O505" s="1305"/>
      <c r="P505" s="1305"/>
      <c r="Q505" s="1305"/>
      <c r="R505" s="1305"/>
      <c r="S505" s="428" t="s">
        <v>72</v>
      </c>
      <c r="T505" s="1305" t="s">
        <v>83</v>
      </c>
      <c r="U505" s="1305"/>
      <c r="V505" s="1305"/>
      <c r="W505" s="1305"/>
      <c r="X505" s="1305"/>
      <c r="Y505" s="1305"/>
      <c r="Z505" s="1305"/>
      <c r="AA505" s="1305"/>
      <c r="AB505" s="1305"/>
      <c r="AC505" s="1305"/>
      <c r="AD505" s="428" t="s">
        <v>72</v>
      </c>
      <c r="AE505" s="1305" t="s">
        <v>82</v>
      </c>
      <c r="AF505" s="1305"/>
      <c r="AG505" s="1305"/>
      <c r="AH505" s="1305"/>
      <c r="AI505" s="1294"/>
      <c r="AJ505" s="472" t="s">
        <v>75</v>
      </c>
      <c r="AK505" s="472"/>
      <c r="AL505" s="10"/>
      <c r="AM505" s="10"/>
    </row>
    <row r="506" spans="1:44" ht="18" customHeight="1">
      <c r="A506" s="388"/>
      <c r="C506" s="471"/>
      <c r="D506" s="471"/>
      <c r="E506" s="471"/>
      <c r="F506" s="471"/>
      <c r="G506" s="471"/>
      <c r="H506" s="471"/>
      <c r="I506" s="471"/>
      <c r="J506" s="471"/>
      <c r="K506" s="471"/>
      <c r="L506" s="471" t="s">
        <v>81</v>
      </c>
      <c r="M506" s="472" t="s">
        <v>73</v>
      </c>
      <c r="N506" s="1284"/>
      <c r="O506" s="1284"/>
      <c r="P506" s="1284"/>
      <c r="Q506" s="1284"/>
      <c r="R506" s="1284"/>
      <c r="S506" s="428" t="s">
        <v>72</v>
      </c>
      <c r="T506" s="1325" t="str">
        <f>IF(項目一覧②!$G$151=1,"",INDEX(主要用途!$D$2:$D$72,項目一覧②!$G$151))</f>
        <v/>
      </c>
      <c r="U506" s="1326"/>
      <c r="V506" s="1326"/>
      <c r="W506" s="1326"/>
      <c r="X506" s="1326"/>
      <c r="Y506" s="1326"/>
      <c r="Z506" s="1326"/>
      <c r="AA506" s="1326"/>
      <c r="AB506" s="1326"/>
      <c r="AC506" s="1327"/>
      <c r="AD506" s="428" t="s">
        <v>72</v>
      </c>
      <c r="AE506" s="1295"/>
      <c r="AF506" s="1296"/>
      <c r="AG506" s="1296"/>
      <c r="AH506" s="1297"/>
      <c r="AI506" s="470" t="s">
        <v>71</v>
      </c>
      <c r="AJ506" s="472" t="s">
        <v>75</v>
      </c>
      <c r="AK506" s="466"/>
      <c r="AL506" s="472"/>
      <c r="AM506" s="10"/>
    </row>
    <row r="507" spans="1:44" ht="18" customHeight="1">
      <c r="A507" s="388"/>
      <c r="C507" s="471"/>
      <c r="D507" s="471"/>
      <c r="E507" s="471"/>
      <c r="F507" s="471"/>
      <c r="G507" s="471"/>
      <c r="H507" s="471"/>
      <c r="I507" s="471"/>
      <c r="J507" s="471"/>
      <c r="K507" s="471"/>
      <c r="L507" s="471" t="s">
        <v>79</v>
      </c>
      <c r="M507" s="472" t="s">
        <v>73</v>
      </c>
      <c r="N507" s="1284"/>
      <c r="O507" s="1284"/>
      <c r="P507" s="1284"/>
      <c r="Q507" s="1284"/>
      <c r="R507" s="1284"/>
      <c r="S507" s="428" t="s">
        <v>72</v>
      </c>
      <c r="T507" s="1325" t="str">
        <f>IF(項目一覧②!$G$152=1,"",INDEX(主要用途!$D$2:$D$72,項目一覧②!$G$152))</f>
        <v/>
      </c>
      <c r="U507" s="1326"/>
      <c r="V507" s="1326"/>
      <c r="W507" s="1326"/>
      <c r="X507" s="1326"/>
      <c r="Y507" s="1326"/>
      <c r="Z507" s="1326"/>
      <c r="AA507" s="1326"/>
      <c r="AB507" s="1326"/>
      <c r="AC507" s="1327"/>
      <c r="AD507" s="428" t="s">
        <v>72</v>
      </c>
      <c r="AE507" s="1295"/>
      <c r="AF507" s="1296"/>
      <c r="AG507" s="1296"/>
      <c r="AH507" s="1297"/>
      <c r="AI507" s="470" t="s">
        <v>71</v>
      </c>
      <c r="AJ507" s="472" t="s">
        <v>75</v>
      </c>
      <c r="AK507" s="466"/>
      <c r="AL507" s="472"/>
      <c r="AM507" s="10"/>
    </row>
    <row r="508" spans="1:44" ht="18" customHeight="1">
      <c r="A508" s="388"/>
      <c r="C508" s="471"/>
      <c r="D508" s="471"/>
      <c r="E508" s="471"/>
      <c r="F508" s="471"/>
      <c r="G508" s="471"/>
      <c r="H508" s="471"/>
      <c r="I508" s="471"/>
      <c r="J508" s="471"/>
      <c r="K508" s="471"/>
      <c r="L508" s="471" t="s">
        <v>78</v>
      </c>
      <c r="M508" s="472" t="s">
        <v>73</v>
      </c>
      <c r="N508" s="1284"/>
      <c r="O508" s="1284"/>
      <c r="P508" s="1284"/>
      <c r="Q508" s="1284"/>
      <c r="R508" s="1284"/>
      <c r="S508" s="428" t="s">
        <v>72</v>
      </c>
      <c r="T508" s="1325" t="str">
        <f>IF(項目一覧②!$G$153=1,"",INDEX(主要用途!$D$2:$D$72,項目一覧②!$G$153))</f>
        <v/>
      </c>
      <c r="U508" s="1326"/>
      <c r="V508" s="1326"/>
      <c r="W508" s="1326"/>
      <c r="X508" s="1326"/>
      <c r="Y508" s="1326"/>
      <c r="Z508" s="1326"/>
      <c r="AA508" s="1326"/>
      <c r="AB508" s="1326"/>
      <c r="AC508" s="1327"/>
      <c r="AD508" s="428" t="s">
        <v>72</v>
      </c>
      <c r="AE508" s="1295"/>
      <c r="AF508" s="1296"/>
      <c r="AG508" s="1296"/>
      <c r="AH508" s="1297"/>
      <c r="AI508" s="470" t="s">
        <v>71</v>
      </c>
      <c r="AJ508" s="472" t="s">
        <v>75</v>
      </c>
      <c r="AK508" s="466"/>
      <c r="AL508" s="472"/>
      <c r="AM508" s="10"/>
    </row>
    <row r="509" spans="1:44" ht="18" customHeight="1">
      <c r="A509" s="388"/>
      <c r="C509" s="471"/>
      <c r="D509" s="471"/>
      <c r="E509" s="471"/>
      <c r="F509" s="471"/>
      <c r="G509" s="471"/>
      <c r="H509" s="471"/>
      <c r="I509" s="471"/>
      <c r="J509" s="471"/>
      <c r="K509" s="471"/>
      <c r="L509" s="471" t="s">
        <v>77</v>
      </c>
      <c r="M509" s="472" t="s">
        <v>73</v>
      </c>
      <c r="N509" s="1284"/>
      <c r="O509" s="1284"/>
      <c r="P509" s="1284"/>
      <c r="Q509" s="1284"/>
      <c r="R509" s="1284"/>
      <c r="S509" s="428" t="s">
        <v>72</v>
      </c>
      <c r="T509" s="1325" t="str">
        <f>IF(項目一覧②!$G$154=1,"",INDEX(主要用途!$D$2:$D$72,項目一覧②!$G$154))</f>
        <v/>
      </c>
      <c r="U509" s="1326"/>
      <c r="V509" s="1326"/>
      <c r="W509" s="1326"/>
      <c r="X509" s="1326"/>
      <c r="Y509" s="1326"/>
      <c r="Z509" s="1326"/>
      <c r="AA509" s="1326"/>
      <c r="AB509" s="1326"/>
      <c r="AC509" s="1327"/>
      <c r="AD509" s="428" t="s">
        <v>72</v>
      </c>
      <c r="AE509" s="1295"/>
      <c r="AF509" s="1296"/>
      <c r="AG509" s="1296"/>
      <c r="AH509" s="1297"/>
      <c r="AI509" s="470" t="s">
        <v>71</v>
      </c>
      <c r="AJ509" s="472" t="s">
        <v>75</v>
      </c>
      <c r="AK509" s="466"/>
      <c r="AL509" s="472"/>
      <c r="AM509" s="10"/>
    </row>
    <row r="510" spans="1:44" ht="18" customHeight="1">
      <c r="A510" s="388"/>
      <c r="C510" s="471"/>
      <c r="D510" s="471"/>
      <c r="E510" s="471"/>
      <c r="F510" s="471"/>
      <c r="G510" s="471"/>
      <c r="H510" s="471"/>
      <c r="I510" s="471"/>
      <c r="J510" s="471"/>
      <c r="K510" s="471"/>
      <c r="L510" s="471" t="s">
        <v>76</v>
      </c>
      <c r="M510" s="472" t="s">
        <v>73</v>
      </c>
      <c r="N510" s="1284"/>
      <c r="O510" s="1284"/>
      <c r="P510" s="1284"/>
      <c r="Q510" s="1284"/>
      <c r="R510" s="1284"/>
      <c r="S510" s="428" t="s">
        <v>72</v>
      </c>
      <c r="T510" s="1325" t="str">
        <f>IF(項目一覧②!$G$155=1,"",INDEX(主要用途!$D$2:$D$72,項目一覧②!$G$155))</f>
        <v/>
      </c>
      <c r="U510" s="1326"/>
      <c r="V510" s="1326"/>
      <c r="W510" s="1326"/>
      <c r="X510" s="1326"/>
      <c r="Y510" s="1326"/>
      <c r="Z510" s="1326"/>
      <c r="AA510" s="1326"/>
      <c r="AB510" s="1326"/>
      <c r="AC510" s="1327"/>
      <c r="AD510" s="428" t="s">
        <v>72</v>
      </c>
      <c r="AE510" s="1295"/>
      <c r="AF510" s="1296"/>
      <c r="AG510" s="1296"/>
      <c r="AH510" s="1297"/>
      <c r="AI510" s="470" t="s">
        <v>71</v>
      </c>
      <c r="AJ510" s="472" t="s">
        <v>75</v>
      </c>
      <c r="AK510" s="466"/>
      <c r="AL510" s="472"/>
      <c r="AM510" s="10"/>
    </row>
    <row r="511" spans="1:44" ht="18" customHeight="1">
      <c r="A511" s="388"/>
      <c r="C511" s="471"/>
      <c r="D511" s="471"/>
      <c r="E511" s="471"/>
      <c r="F511" s="471"/>
      <c r="G511" s="471"/>
      <c r="H511" s="471"/>
      <c r="I511" s="471"/>
      <c r="J511" s="471"/>
      <c r="K511" s="471"/>
      <c r="L511" s="471" t="s">
        <v>74</v>
      </c>
      <c r="M511" s="472" t="s">
        <v>73</v>
      </c>
      <c r="N511" s="1284"/>
      <c r="O511" s="1284"/>
      <c r="P511" s="1284"/>
      <c r="Q511" s="1284"/>
      <c r="R511" s="1284"/>
      <c r="S511" s="428" t="s">
        <v>72</v>
      </c>
      <c r="T511" s="1325" t="str">
        <f>IF(項目一覧②!$G$156=1,"",INDEX(主要用途!$D$2:$D$72,項目一覧②!$G$156))</f>
        <v/>
      </c>
      <c r="U511" s="1326"/>
      <c r="V511" s="1326"/>
      <c r="W511" s="1326"/>
      <c r="X511" s="1326"/>
      <c r="Y511" s="1326"/>
      <c r="Z511" s="1326"/>
      <c r="AA511" s="1326"/>
      <c r="AB511" s="1326"/>
      <c r="AC511" s="1327"/>
      <c r="AD511" s="428" t="s">
        <v>72</v>
      </c>
      <c r="AE511" s="1295"/>
      <c r="AF511" s="1296"/>
      <c r="AG511" s="1296"/>
      <c r="AH511" s="1297"/>
      <c r="AI511" s="470" t="s">
        <v>71</v>
      </c>
      <c r="AJ511" s="472" t="s">
        <v>75</v>
      </c>
      <c r="AK511" s="466"/>
      <c r="AL511" s="472"/>
      <c r="AM511" s="10"/>
    </row>
    <row r="512" spans="1:44" ht="15" customHeight="1">
      <c r="A512" s="388"/>
      <c r="B512" s="457" t="s">
        <v>2856</v>
      </c>
      <c r="C512" s="457"/>
      <c r="D512" s="457"/>
      <c r="E512" s="457"/>
      <c r="F512" s="457"/>
      <c r="G512" s="457"/>
      <c r="H512" s="457"/>
      <c r="I512" s="457"/>
      <c r="J512" s="457"/>
      <c r="K512" s="457"/>
      <c r="L512" s="458"/>
      <c r="M512" s="458"/>
      <c r="N512" s="458"/>
      <c r="O512" s="458"/>
      <c r="P512" s="458"/>
      <c r="Q512" s="458"/>
      <c r="R512" s="458"/>
      <c r="S512" s="428"/>
      <c r="T512" s="473"/>
      <c r="U512" s="473"/>
      <c r="V512" s="473"/>
      <c r="W512" s="473"/>
      <c r="X512" s="473"/>
      <c r="Y512" s="473"/>
      <c r="Z512" s="473"/>
      <c r="AA512" s="473"/>
      <c r="AB512" s="473"/>
      <c r="AC512" s="473"/>
      <c r="AD512" s="473"/>
      <c r="AE512" s="473"/>
      <c r="AF512" s="473"/>
      <c r="AG512" s="473"/>
      <c r="AH512" s="473"/>
      <c r="AI512" s="473"/>
      <c r="AJ512" s="473"/>
      <c r="AK512" s="473"/>
      <c r="AL512" s="473"/>
      <c r="AM512" s="466"/>
    </row>
    <row r="513" spans="1:52" ht="18" customHeight="1">
      <c r="A513" s="388"/>
      <c r="B513" s="457"/>
      <c r="C513" s="457"/>
      <c r="D513" s="457"/>
      <c r="E513" s="457"/>
      <c r="F513" s="457"/>
      <c r="G513" s="457"/>
      <c r="H513" s="457"/>
      <c r="I513" s="457"/>
      <c r="J513" s="457"/>
      <c r="K513" s="457"/>
      <c r="L513" s="458"/>
      <c r="M513" s="458"/>
      <c r="N513" s="1334"/>
      <c r="O513" s="1320"/>
      <c r="P513" s="1320"/>
      <c r="Q513" s="1320"/>
      <c r="R513" s="1320"/>
      <c r="S513" s="1320"/>
      <c r="T513" s="1320"/>
      <c r="U513" s="1320"/>
      <c r="V513" s="1320"/>
      <c r="W513" s="1320"/>
      <c r="X513" s="1320"/>
      <c r="Y513" s="1320"/>
      <c r="Z513" s="1320"/>
      <c r="AA513" s="1320"/>
      <c r="AB513" s="1320"/>
      <c r="AC513" s="1320"/>
      <c r="AD513" s="1320"/>
      <c r="AE513" s="1320"/>
      <c r="AF513" s="1320"/>
      <c r="AG513" s="1320"/>
      <c r="AH513" s="1320"/>
      <c r="AI513" s="1321"/>
      <c r="AJ513" s="473"/>
      <c r="AK513" s="473"/>
      <c r="AL513" s="473"/>
      <c r="AM513" s="466"/>
    </row>
    <row r="514" spans="1:52" ht="18" customHeight="1">
      <c r="A514" s="388"/>
      <c r="B514" s="457"/>
      <c r="C514" s="457"/>
      <c r="D514" s="457"/>
      <c r="E514" s="457"/>
      <c r="F514" s="457"/>
      <c r="G514" s="457"/>
      <c r="H514" s="457"/>
      <c r="I514" s="457"/>
      <c r="J514" s="457"/>
      <c r="K514" s="457"/>
      <c r="L514" s="458"/>
      <c r="M514" s="458"/>
      <c r="N514" s="1322"/>
      <c r="O514" s="1323"/>
      <c r="P514" s="1323"/>
      <c r="Q514" s="1323"/>
      <c r="R514" s="1323"/>
      <c r="S514" s="1323"/>
      <c r="T514" s="1323"/>
      <c r="U514" s="1323"/>
      <c r="V514" s="1323"/>
      <c r="W514" s="1323"/>
      <c r="X514" s="1323"/>
      <c r="Y514" s="1323"/>
      <c r="Z514" s="1323"/>
      <c r="AA514" s="1323"/>
      <c r="AB514" s="1323"/>
      <c r="AC514" s="1323"/>
      <c r="AD514" s="1323"/>
      <c r="AE514" s="1323"/>
      <c r="AF514" s="1323"/>
      <c r="AG514" s="1323"/>
      <c r="AH514" s="1323"/>
      <c r="AI514" s="1324"/>
      <c r="AJ514" s="473"/>
      <c r="AK514" s="473"/>
      <c r="AL514" s="473"/>
      <c r="AM514" s="466"/>
    </row>
    <row r="515" spans="1:52" ht="15" customHeight="1">
      <c r="A515" s="388"/>
      <c r="B515" s="457" t="s">
        <v>2857</v>
      </c>
      <c r="C515" s="457"/>
      <c r="D515" s="457"/>
      <c r="E515" s="457"/>
      <c r="F515" s="457"/>
      <c r="G515" s="457"/>
      <c r="H515" s="457"/>
      <c r="I515" s="457"/>
      <c r="J515" s="457"/>
      <c r="K515" s="457"/>
      <c r="L515" s="458"/>
      <c r="M515" s="458"/>
      <c r="N515" s="458"/>
      <c r="O515" s="458"/>
      <c r="P515" s="458"/>
      <c r="Q515" s="458"/>
      <c r="R515" s="458"/>
      <c r="S515" s="473"/>
      <c r="T515" s="473"/>
      <c r="U515" s="473"/>
      <c r="V515" s="473"/>
      <c r="W515" s="473"/>
      <c r="X515" s="473"/>
      <c r="Y515" s="473"/>
      <c r="Z515" s="473"/>
      <c r="AA515" s="473"/>
      <c r="AB515" s="473"/>
      <c r="AC515" s="473"/>
      <c r="AD515" s="473"/>
      <c r="AE515" s="473"/>
      <c r="AF515" s="473"/>
      <c r="AG515" s="473"/>
      <c r="AH515" s="473"/>
      <c r="AI515" s="473"/>
      <c r="AJ515" s="473"/>
      <c r="AK515" s="473"/>
      <c r="AL515" s="473"/>
      <c r="AM515" s="466"/>
    </row>
    <row r="516" spans="1:52" ht="18" customHeight="1">
      <c r="A516" s="388"/>
      <c r="B516" s="457"/>
      <c r="C516" s="457"/>
      <c r="D516" s="457"/>
      <c r="E516" s="457"/>
      <c r="F516" s="457"/>
      <c r="G516" s="457"/>
      <c r="H516" s="457"/>
      <c r="I516" s="457"/>
      <c r="J516" s="457"/>
      <c r="K516" s="457"/>
      <c r="L516" s="458"/>
      <c r="M516" s="458"/>
      <c r="N516" s="1334"/>
      <c r="O516" s="1320"/>
      <c r="P516" s="1320"/>
      <c r="Q516" s="1320"/>
      <c r="R516" s="1320"/>
      <c r="S516" s="1320"/>
      <c r="T516" s="1320"/>
      <c r="U516" s="1320"/>
      <c r="V516" s="1320"/>
      <c r="W516" s="1320"/>
      <c r="X516" s="1320"/>
      <c r="Y516" s="1320"/>
      <c r="Z516" s="1320"/>
      <c r="AA516" s="1320"/>
      <c r="AB516" s="1320"/>
      <c r="AC516" s="1320"/>
      <c r="AD516" s="1320"/>
      <c r="AE516" s="1320"/>
      <c r="AF516" s="1320"/>
      <c r="AG516" s="1320"/>
      <c r="AH516" s="1320"/>
      <c r="AI516" s="1321"/>
      <c r="AJ516" s="473"/>
      <c r="AK516" s="473"/>
      <c r="AL516" s="473"/>
      <c r="AM516" s="466"/>
    </row>
    <row r="517" spans="1:52" ht="18" customHeight="1">
      <c r="A517" s="388"/>
      <c r="B517" s="457"/>
      <c r="C517" s="457"/>
      <c r="D517" s="457"/>
      <c r="E517" s="457"/>
      <c r="F517" s="457"/>
      <c r="G517" s="457"/>
      <c r="H517" s="457"/>
      <c r="I517" s="457"/>
      <c r="J517" s="457"/>
      <c r="K517" s="457"/>
      <c r="L517" s="458"/>
      <c r="M517" s="458"/>
      <c r="N517" s="1322"/>
      <c r="O517" s="1323"/>
      <c r="P517" s="1323"/>
      <c r="Q517" s="1323"/>
      <c r="R517" s="1323"/>
      <c r="S517" s="1323"/>
      <c r="T517" s="1323"/>
      <c r="U517" s="1323"/>
      <c r="V517" s="1323"/>
      <c r="W517" s="1323"/>
      <c r="X517" s="1323"/>
      <c r="Y517" s="1323"/>
      <c r="Z517" s="1323"/>
      <c r="AA517" s="1323"/>
      <c r="AB517" s="1323"/>
      <c r="AC517" s="1323"/>
      <c r="AD517" s="1323"/>
      <c r="AE517" s="1323"/>
      <c r="AF517" s="1323"/>
      <c r="AG517" s="1323"/>
      <c r="AH517" s="1323"/>
      <c r="AI517" s="1324"/>
      <c r="AJ517" s="458"/>
      <c r="AK517" s="458"/>
      <c r="AL517" s="458"/>
      <c r="AM517" s="458"/>
    </row>
    <row r="518" spans="1:52" ht="15.75" customHeight="1" thickBot="1">
      <c r="A518" s="474"/>
      <c r="B518" s="474"/>
      <c r="C518" s="474"/>
      <c r="D518" s="474"/>
      <c r="E518" s="474"/>
      <c r="F518" s="474"/>
      <c r="G518" s="474"/>
      <c r="H518" s="474"/>
      <c r="I518" s="474"/>
      <c r="J518" s="474"/>
      <c r="K518" s="474"/>
      <c r="L518" s="475"/>
      <c r="M518" s="475"/>
      <c r="N518" s="475"/>
      <c r="O518" s="475"/>
      <c r="P518" s="475"/>
      <c r="Q518" s="475"/>
      <c r="R518" s="475"/>
      <c r="S518" s="475"/>
      <c r="T518" s="475"/>
      <c r="U518" s="475"/>
      <c r="V518" s="475"/>
      <c r="W518" s="475"/>
      <c r="X518" s="475"/>
      <c r="Y518" s="475"/>
      <c r="Z518" s="475"/>
      <c r="AA518" s="475"/>
      <c r="AB518" s="475"/>
      <c r="AC518" s="475"/>
      <c r="AD518" s="475"/>
      <c r="AE518" s="475"/>
      <c r="AF518" s="475"/>
      <c r="AG518" s="475"/>
      <c r="AH518" s="475"/>
      <c r="AI518" s="475"/>
      <c r="AJ518" s="475"/>
      <c r="AK518" s="475"/>
      <c r="AL518" s="475"/>
      <c r="AM518" s="475"/>
      <c r="AN518" s="476"/>
      <c r="AO518" s="476"/>
      <c r="AP518" s="476"/>
      <c r="AQ518" s="476"/>
      <c r="AR518" s="476"/>
      <c r="AS518" s="476"/>
      <c r="AT518" s="476"/>
      <c r="AU518" s="476"/>
      <c r="AV518" s="476"/>
      <c r="AW518" s="476"/>
      <c r="AX518" s="476"/>
      <c r="AY518" s="476"/>
      <c r="AZ518" s="476"/>
    </row>
    <row r="519" spans="1:52" ht="17.25" customHeight="1">
      <c r="A519" s="477" t="s">
        <v>95</v>
      </c>
      <c r="L519" s="10"/>
      <c r="M519" s="458"/>
      <c r="N519" s="473"/>
      <c r="O519" s="473"/>
      <c r="P519" s="473"/>
      <c r="Q519" s="473"/>
      <c r="R519" s="472"/>
      <c r="S519" s="472"/>
      <c r="T519" s="472"/>
      <c r="U519" s="472"/>
      <c r="V519" s="472"/>
      <c r="W519" s="472"/>
      <c r="X519" s="10"/>
      <c r="Y519" s="472"/>
      <c r="Z519" s="472"/>
      <c r="AA519" s="472"/>
      <c r="AB519" s="472"/>
      <c r="AC519" s="472"/>
      <c r="AD519" s="472"/>
      <c r="AE519" s="472"/>
      <c r="AF519" s="472"/>
      <c r="AG519" s="472"/>
      <c r="AH519" s="472"/>
      <c r="AI519" s="472"/>
      <c r="AJ519" s="472"/>
      <c r="AK519" s="472"/>
      <c r="AL519" s="472"/>
      <c r="AM519" s="458"/>
    </row>
    <row r="520" spans="1:52" ht="18" customHeight="1">
      <c r="A520" s="388"/>
      <c r="B520" s="457" t="s">
        <v>2848</v>
      </c>
      <c r="C520" s="457"/>
      <c r="D520" s="457"/>
      <c r="E520" s="457"/>
      <c r="F520" s="457"/>
      <c r="G520" s="457"/>
      <c r="H520" s="457"/>
      <c r="I520" s="457"/>
      <c r="J520" s="457"/>
      <c r="K520" s="457"/>
      <c r="L520" s="458"/>
      <c r="M520" s="458"/>
      <c r="N520" s="1310">
        <f>$M$342</f>
        <v>1</v>
      </c>
      <c r="O520" s="1311"/>
      <c r="P520" s="1311"/>
      <c r="Q520" s="1312"/>
      <c r="R520" s="458"/>
      <c r="S520" s="459"/>
      <c r="T520" s="459"/>
      <c r="U520" s="420"/>
      <c r="V520" s="459"/>
      <c r="W520" s="458"/>
      <c r="X520" s="458"/>
      <c r="Y520" s="458"/>
      <c r="Z520" s="458"/>
      <c r="AA520" s="458"/>
      <c r="AB520" s="458"/>
      <c r="AC520" s="458"/>
      <c r="AD520" s="458"/>
      <c r="AE520" s="458"/>
      <c r="AF520" s="458"/>
      <c r="AG520" s="458"/>
      <c r="AH520" s="458"/>
      <c r="AI520" s="458"/>
      <c r="AJ520" s="458"/>
      <c r="AK520" s="458"/>
      <c r="AL520" s="458"/>
    </row>
    <row r="521" spans="1:52" ht="18" customHeight="1">
      <c r="A521" s="388"/>
      <c r="B521" s="457" t="s">
        <v>2849</v>
      </c>
      <c r="C521" s="457"/>
      <c r="D521" s="457"/>
      <c r="E521" s="457"/>
      <c r="F521" s="457"/>
      <c r="G521" s="457"/>
      <c r="H521" s="457"/>
      <c r="I521" s="457"/>
      <c r="J521" s="457"/>
      <c r="K521" s="457"/>
      <c r="L521" s="458"/>
      <c r="M521" s="458"/>
      <c r="N521" s="1295"/>
      <c r="O521" s="1296"/>
      <c r="P521" s="1296"/>
      <c r="Q521" s="1297"/>
      <c r="R521" s="460" t="s">
        <v>89</v>
      </c>
      <c r="S521" s="461"/>
      <c r="T521" s="461"/>
      <c r="U521" s="462"/>
      <c r="V521" s="10"/>
      <c r="W521" s="458"/>
      <c r="X521" s="458"/>
      <c r="Y521" s="458"/>
      <c r="Z521" s="458"/>
      <c r="AA521" s="458"/>
      <c r="AB521" s="458"/>
      <c r="AC521" s="458"/>
      <c r="AD521" s="458"/>
      <c r="AE521" s="458"/>
      <c r="AF521" s="458"/>
      <c r="AG521" s="458"/>
      <c r="AH521" s="458"/>
      <c r="AI521" s="458"/>
      <c r="AJ521" s="458"/>
      <c r="AK521" s="458"/>
      <c r="AL521" s="458"/>
    </row>
    <row r="522" spans="1:52" ht="18" customHeight="1">
      <c r="A522" s="388"/>
      <c r="B522" s="457" t="s">
        <v>2850</v>
      </c>
      <c r="C522" s="457"/>
      <c r="D522" s="457"/>
      <c r="E522" s="457"/>
      <c r="F522" s="457"/>
      <c r="G522" s="457"/>
      <c r="H522" s="457"/>
      <c r="I522" s="457"/>
      <c r="J522" s="457"/>
      <c r="K522" s="457"/>
      <c r="L522" s="458"/>
      <c r="M522" s="458"/>
      <c r="N522" s="1295"/>
      <c r="O522" s="1296"/>
      <c r="P522" s="1296"/>
      <c r="Q522" s="1297"/>
      <c r="R522" s="460" t="s">
        <v>94</v>
      </c>
      <c r="S522" s="463"/>
      <c r="T522" s="463"/>
      <c r="U522" s="464"/>
      <c r="V522" s="10"/>
      <c r="W522" s="458"/>
      <c r="X522" s="458"/>
      <c r="Y522" s="458"/>
      <c r="Z522" s="458"/>
      <c r="AA522" s="458"/>
      <c r="AB522" s="458"/>
      <c r="AC522" s="458"/>
      <c r="AD522" s="458"/>
      <c r="AE522" s="458"/>
      <c r="AF522" s="458"/>
      <c r="AG522" s="458"/>
      <c r="AH522" s="458"/>
      <c r="AI522" s="458"/>
      <c r="AJ522" s="458"/>
      <c r="AK522" s="458"/>
      <c r="AL522" s="458"/>
    </row>
    <row r="523" spans="1:52" ht="18" customHeight="1">
      <c r="A523" s="388"/>
      <c r="B523" s="457" t="s">
        <v>2851</v>
      </c>
      <c r="C523" s="457"/>
      <c r="D523" s="457"/>
      <c r="E523" s="457"/>
      <c r="F523" s="457"/>
      <c r="G523" s="457"/>
      <c r="H523" s="457"/>
      <c r="I523" s="457"/>
      <c r="J523" s="457"/>
      <c r="K523" s="457"/>
      <c r="L523" s="458"/>
      <c r="M523" s="458"/>
      <c r="N523" s="1295"/>
      <c r="O523" s="1296"/>
      <c r="P523" s="1296"/>
      <c r="Q523" s="1297"/>
      <c r="R523" s="460" t="s">
        <v>94</v>
      </c>
      <c r="S523" s="463"/>
      <c r="T523" s="463"/>
      <c r="U523" s="464"/>
      <c r="V523" s="10"/>
      <c r="W523" s="459"/>
      <c r="X523" s="458"/>
      <c r="Y523" s="458"/>
      <c r="Z523" s="458"/>
      <c r="AA523" s="458"/>
      <c r="AB523" s="458"/>
      <c r="AC523" s="458"/>
      <c r="AD523" s="458"/>
      <c r="AE523" s="458"/>
      <c r="AF523" s="458"/>
      <c r="AG523" s="458"/>
      <c r="AH523" s="458"/>
      <c r="AI523" s="458"/>
      <c r="AJ523" s="458"/>
      <c r="AK523" s="458"/>
      <c r="AL523" s="458"/>
    </row>
    <row r="524" spans="1:52" ht="18" customHeight="1">
      <c r="A524" s="388"/>
      <c r="B524" s="457" t="s">
        <v>2852</v>
      </c>
      <c r="C524" s="457"/>
      <c r="D524" s="457"/>
      <c r="E524" s="457"/>
      <c r="F524" s="457"/>
      <c r="G524" s="457"/>
      <c r="H524" s="457"/>
      <c r="I524" s="457"/>
      <c r="J524" s="457"/>
      <c r="K524" s="457"/>
      <c r="L524" s="458"/>
      <c r="M524" s="458"/>
      <c r="N524" s="1295"/>
      <c r="O524" s="1296"/>
      <c r="P524" s="1296"/>
      <c r="Q524" s="1297"/>
      <c r="R524" s="460" t="s">
        <v>94</v>
      </c>
      <c r="S524" s="463"/>
      <c r="T524" s="463"/>
      <c r="U524" s="464"/>
      <c r="V524" s="10"/>
      <c r="W524" s="459"/>
      <c r="X524" s="458"/>
      <c r="Y524" s="458"/>
      <c r="Z524" s="458"/>
      <c r="AA524" s="458"/>
      <c r="AB524" s="458"/>
      <c r="AC524" s="458"/>
      <c r="AD524" s="458"/>
      <c r="AE524" s="458"/>
      <c r="AF524" s="458"/>
      <c r="AG524" s="458"/>
      <c r="AH524" s="458"/>
      <c r="AI524" s="458"/>
      <c r="AJ524" s="458"/>
      <c r="AK524" s="458"/>
      <c r="AL524" s="458"/>
    </row>
    <row r="525" spans="1:52" ht="18" customHeight="1">
      <c r="A525" s="388"/>
      <c r="B525" s="457" t="s">
        <v>2853</v>
      </c>
      <c r="C525" s="457"/>
      <c r="D525" s="457"/>
      <c r="E525" s="457"/>
      <c r="F525" s="457"/>
      <c r="G525" s="457"/>
      <c r="H525" s="457"/>
      <c r="I525" s="457"/>
      <c r="J525" s="457"/>
      <c r="K525" s="457"/>
      <c r="L525" s="458"/>
      <c r="M525" s="458"/>
      <c r="N525" s="1295"/>
      <c r="O525" s="1296"/>
      <c r="P525" s="1296"/>
      <c r="Q525" s="1297"/>
      <c r="R525" s="460" t="s">
        <v>94</v>
      </c>
      <c r="S525" s="463"/>
      <c r="T525" s="463"/>
      <c r="U525" s="464"/>
      <c r="V525" s="10"/>
      <c r="W525" s="458"/>
      <c r="X525" s="458"/>
      <c r="Y525" s="458"/>
      <c r="Z525" s="458"/>
      <c r="AA525" s="458"/>
      <c r="AB525" s="466"/>
      <c r="AC525" s="466"/>
      <c r="AD525" s="466"/>
      <c r="AE525" s="466"/>
      <c r="AF525" s="466"/>
      <c r="AG525" s="466"/>
      <c r="AH525" s="466"/>
      <c r="AI525" s="466"/>
      <c r="AJ525" s="466"/>
      <c r="AK525" s="466"/>
      <c r="AL525" s="466"/>
    </row>
    <row r="526" spans="1:52" ht="18" customHeight="1">
      <c r="A526" s="388"/>
      <c r="B526" s="465" t="s">
        <v>2854</v>
      </c>
      <c r="C526" s="465"/>
      <c r="D526" s="465"/>
      <c r="E526" s="465"/>
      <c r="F526" s="465"/>
      <c r="G526" s="465"/>
      <c r="H526" s="465"/>
      <c r="I526" s="465"/>
      <c r="J526" s="465"/>
      <c r="K526" s="465"/>
      <c r="L526" s="458"/>
      <c r="M526" s="467"/>
      <c r="N526" s="467"/>
      <c r="O526" s="467"/>
      <c r="P526" s="467"/>
      <c r="Q526" s="460"/>
      <c r="R526" s="463"/>
      <c r="S526" s="463"/>
      <c r="T526" s="465"/>
      <c r="U526" s="10"/>
      <c r="V526" s="466"/>
      <c r="W526" s="468"/>
      <c r="X526" s="468" t="s">
        <v>86</v>
      </c>
      <c r="Y526" s="468"/>
      <c r="Z526" s="469"/>
      <c r="AA526" s="427" t="s">
        <v>85</v>
      </c>
      <c r="AD526" s="466"/>
      <c r="AE526" s="466"/>
      <c r="AF526" s="466"/>
      <c r="AG526" s="466"/>
      <c r="AH526" s="466"/>
      <c r="AI526" s="466"/>
      <c r="AJ526" s="466"/>
      <c r="AK526" s="466"/>
    </row>
    <row r="527" spans="1:52" ht="15" customHeight="1">
      <c r="A527" s="388"/>
      <c r="B527" s="457" t="s">
        <v>2855</v>
      </c>
      <c r="C527" s="457"/>
      <c r="D527" s="457"/>
      <c r="E527" s="457"/>
      <c r="F527" s="457"/>
      <c r="G527" s="457"/>
      <c r="H527" s="457"/>
      <c r="I527" s="457"/>
      <c r="J527" s="457"/>
      <c r="K527" s="457"/>
      <c r="L527" s="458"/>
      <c r="M527" s="458"/>
      <c r="N527" s="458"/>
      <c r="O527" s="458"/>
      <c r="P527" s="470"/>
      <c r="Q527" s="458"/>
      <c r="R527" s="458"/>
      <c r="S527" s="459"/>
      <c r="T527" s="459"/>
      <c r="U527" s="458"/>
      <c r="V527" s="470"/>
      <c r="W527" s="458"/>
      <c r="X527" s="458"/>
      <c r="Y527" s="470"/>
      <c r="Z527" s="458"/>
      <c r="AA527" s="458"/>
      <c r="AB527" s="458"/>
      <c r="AC527" s="470"/>
      <c r="AD527" s="458"/>
      <c r="AE527" s="458"/>
      <c r="AF527" s="458"/>
      <c r="AG527" s="458"/>
      <c r="AH527" s="470"/>
      <c r="AI527" s="458"/>
      <c r="AJ527" s="458"/>
      <c r="AK527" s="458"/>
      <c r="AL527" s="458"/>
      <c r="AM527" s="458"/>
    </row>
    <row r="528" spans="1:52" ht="18" customHeight="1">
      <c r="A528" s="388"/>
      <c r="B528" s="471"/>
      <c r="C528" s="471"/>
      <c r="D528" s="471"/>
      <c r="E528" s="471"/>
      <c r="F528" s="471"/>
      <c r="G528" s="471"/>
      <c r="H528" s="471"/>
      <c r="I528" s="471"/>
      <c r="J528" s="471"/>
      <c r="K528" s="471"/>
      <c r="L528" s="458"/>
      <c r="M528" s="472" t="s">
        <v>73</v>
      </c>
      <c r="N528" s="1305" t="s">
        <v>84</v>
      </c>
      <c r="O528" s="1305"/>
      <c r="P528" s="1305"/>
      <c r="Q528" s="1305"/>
      <c r="R528" s="1305"/>
      <c r="S528" s="428" t="s">
        <v>72</v>
      </c>
      <c r="T528" s="1305" t="s">
        <v>83</v>
      </c>
      <c r="U528" s="1305"/>
      <c r="V528" s="1305"/>
      <c r="W528" s="1305"/>
      <c r="X528" s="1305"/>
      <c r="Y528" s="1305"/>
      <c r="Z528" s="1305"/>
      <c r="AA528" s="1305"/>
      <c r="AB528" s="1305"/>
      <c r="AC528" s="1305"/>
      <c r="AD528" s="428" t="s">
        <v>72</v>
      </c>
      <c r="AE528" s="1305" t="s">
        <v>82</v>
      </c>
      <c r="AF528" s="1305"/>
      <c r="AG528" s="1305"/>
      <c r="AH528" s="1305"/>
      <c r="AI528" s="1294"/>
      <c r="AJ528" s="472" t="s">
        <v>92</v>
      </c>
      <c r="AK528" s="472"/>
      <c r="AL528" s="10"/>
      <c r="AM528" s="10"/>
    </row>
    <row r="529" spans="1:44" ht="18" customHeight="1">
      <c r="A529" s="388"/>
      <c r="C529" s="471"/>
      <c r="D529" s="471"/>
      <c r="E529" s="471"/>
      <c r="F529" s="471"/>
      <c r="G529" s="471"/>
      <c r="H529" s="471"/>
      <c r="I529" s="471"/>
      <c r="J529" s="471"/>
      <c r="K529" s="471"/>
      <c r="L529" s="471" t="s">
        <v>93</v>
      </c>
      <c r="M529" s="472" t="s">
        <v>73</v>
      </c>
      <c r="N529" s="1284"/>
      <c r="O529" s="1284"/>
      <c r="P529" s="1284"/>
      <c r="Q529" s="1284"/>
      <c r="R529" s="1284"/>
      <c r="S529" s="428" t="s">
        <v>72</v>
      </c>
      <c r="T529" s="1325" t="str">
        <f>IF(項目一覧②!$G$178=1,"",INDEX(主要用途!$D$2:$D$72,項目一覧②!$G$178))</f>
        <v/>
      </c>
      <c r="U529" s="1326"/>
      <c r="V529" s="1326"/>
      <c r="W529" s="1326"/>
      <c r="X529" s="1326"/>
      <c r="Y529" s="1326"/>
      <c r="Z529" s="1326"/>
      <c r="AA529" s="1326"/>
      <c r="AB529" s="1326"/>
      <c r="AC529" s="1327"/>
      <c r="AD529" s="428" t="s">
        <v>72</v>
      </c>
      <c r="AE529" s="1295"/>
      <c r="AF529" s="1296"/>
      <c r="AG529" s="1296"/>
      <c r="AH529" s="1297"/>
      <c r="AI529" s="470" t="s">
        <v>71</v>
      </c>
      <c r="AJ529" s="472" t="s">
        <v>92</v>
      </c>
      <c r="AK529" s="466"/>
      <c r="AL529" s="472"/>
      <c r="AM529" s="10"/>
    </row>
    <row r="530" spans="1:44" ht="18" customHeight="1">
      <c r="A530" s="388"/>
      <c r="C530" s="471"/>
      <c r="D530" s="471"/>
      <c r="E530" s="471"/>
      <c r="F530" s="471"/>
      <c r="G530" s="471"/>
      <c r="H530" s="471"/>
      <c r="I530" s="471"/>
      <c r="J530" s="471"/>
      <c r="K530" s="471"/>
      <c r="L530" s="471" t="s">
        <v>79</v>
      </c>
      <c r="M530" s="472" t="s">
        <v>73</v>
      </c>
      <c r="N530" s="1284"/>
      <c r="O530" s="1284"/>
      <c r="P530" s="1284"/>
      <c r="Q530" s="1284"/>
      <c r="R530" s="1284"/>
      <c r="S530" s="428" t="s">
        <v>72</v>
      </c>
      <c r="T530" s="1325" t="str">
        <f>IF(項目一覧②!$G$179=1,"",INDEX(主要用途!$D$2:$D$72,項目一覧②!$G$179))</f>
        <v/>
      </c>
      <c r="U530" s="1326"/>
      <c r="V530" s="1326"/>
      <c r="W530" s="1326"/>
      <c r="X530" s="1326"/>
      <c r="Y530" s="1326"/>
      <c r="Z530" s="1326"/>
      <c r="AA530" s="1326"/>
      <c r="AB530" s="1326"/>
      <c r="AC530" s="1327"/>
      <c r="AD530" s="428" t="s">
        <v>72</v>
      </c>
      <c r="AE530" s="1295"/>
      <c r="AF530" s="1296"/>
      <c r="AG530" s="1296"/>
      <c r="AH530" s="1297"/>
      <c r="AI530" s="470" t="s">
        <v>71</v>
      </c>
      <c r="AJ530" s="472" t="s">
        <v>92</v>
      </c>
      <c r="AK530" s="466"/>
      <c r="AL530" s="472"/>
      <c r="AM530" s="10"/>
    </row>
    <row r="531" spans="1:44" ht="18" customHeight="1">
      <c r="A531" s="388"/>
      <c r="C531" s="471"/>
      <c r="D531" s="471"/>
      <c r="E531" s="471"/>
      <c r="F531" s="471"/>
      <c r="G531" s="471"/>
      <c r="H531" s="471"/>
      <c r="I531" s="471"/>
      <c r="J531" s="471"/>
      <c r="K531" s="471"/>
      <c r="L531" s="471" t="s">
        <v>78</v>
      </c>
      <c r="M531" s="472" t="s">
        <v>73</v>
      </c>
      <c r="N531" s="1284"/>
      <c r="O531" s="1284"/>
      <c r="P531" s="1284"/>
      <c r="Q531" s="1284"/>
      <c r="R531" s="1284"/>
      <c r="S531" s="428" t="s">
        <v>72</v>
      </c>
      <c r="T531" s="1325" t="str">
        <f>IF(項目一覧②!$G$180=1,"",INDEX(主要用途!$D$2:$D$72,項目一覧②!$G$180))</f>
        <v/>
      </c>
      <c r="U531" s="1326"/>
      <c r="V531" s="1326"/>
      <c r="W531" s="1326"/>
      <c r="X531" s="1326"/>
      <c r="Y531" s="1326"/>
      <c r="Z531" s="1326"/>
      <c r="AA531" s="1326"/>
      <c r="AB531" s="1326"/>
      <c r="AC531" s="1327"/>
      <c r="AD531" s="428" t="s">
        <v>72</v>
      </c>
      <c r="AE531" s="1295"/>
      <c r="AF531" s="1296"/>
      <c r="AG531" s="1296"/>
      <c r="AH531" s="1297"/>
      <c r="AI531" s="470" t="s">
        <v>71</v>
      </c>
      <c r="AJ531" s="472" t="s">
        <v>92</v>
      </c>
      <c r="AK531" s="466"/>
      <c r="AL531" s="472"/>
      <c r="AM531" s="10"/>
    </row>
    <row r="532" spans="1:44" ht="18" customHeight="1">
      <c r="A532" s="388"/>
      <c r="C532" s="471"/>
      <c r="D532" s="471"/>
      <c r="E532" s="471"/>
      <c r="F532" s="471"/>
      <c r="G532" s="471"/>
      <c r="H532" s="471"/>
      <c r="I532" s="471"/>
      <c r="J532" s="471"/>
      <c r="K532" s="471"/>
      <c r="L532" s="471" t="s">
        <v>77</v>
      </c>
      <c r="M532" s="472" t="s">
        <v>73</v>
      </c>
      <c r="N532" s="1284"/>
      <c r="O532" s="1284"/>
      <c r="P532" s="1284"/>
      <c r="Q532" s="1284"/>
      <c r="R532" s="1284"/>
      <c r="S532" s="428" t="s">
        <v>72</v>
      </c>
      <c r="T532" s="1325" t="str">
        <f>IF(項目一覧②!$G$181=1,"",INDEX(主要用途!$D$2:$D$72,項目一覧②!$G$181))</f>
        <v/>
      </c>
      <c r="U532" s="1326"/>
      <c r="V532" s="1326"/>
      <c r="W532" s="1326"/>
      <c r="X532" s="1326"/>
      <c r="Y532" s="1326"/>
      <c r="Z532" s="1326"/>
      <c r="AA532" s="1326"/>
      <c r="AB532" s="1326"/>
      <c r="AC532" s="1327"/>
      <c r="AD532" s="428" t="s">
        <v>72</v>
      </c>
      <c r="AE532" s="1295"/>
      <c r="AF532" s="1296"/>
      <c r="AG532" s="1296"/>
      <c r="AH532" s="1297"/>
      <c r="AI532" s="470" t="s">
        <v>71</v>
      </c>
      <c r="AJ532" s="472" t="s">
        <v>92</v>
      </c>
      <c r="AK532" s="466"/>
      <c r="AL532" s="472"/>
      <c r="AM532" s="10"/>
    </row>
    <row r="533" spans="1:44" ht="18" customHeight="1">
      <c r="A533" s="388"/>
      <c r="C533" s="471"/>
      <c r="D533" s="471"/>
      <c r="E533" s="471"/>
      <c r="F533" s="471"/>
      <c r="G533" s="471"/>
      <c r="H533" s="471"/>
      <c r="I533" s="471"/>
      <c r="J533" s="471"/>
      <c r="K533" s="471"/>
      <c r="L533" s="471" t="s">
        <v>76</v>
      </c>
      <c r="M533" s="472" t="s">
        <v>73</v>
      </c>
      <c r="N533" s="1284"/>
      <c r="O533" s="1284"/>
      <c r="P533" s="1284"/>
      <c r="Q533" s="1284"/>
      <c r="R533" s="1284"/>
      <c r="S533" s="428" t="s">
        <v>72</v>
      </c>
      <c r="T533" s="1325" t="str">
        <f>IF(項目一覧②!$G$182=1,"",INDEX(主要用途!$D$2:$D$72,項目一覧②!$G$182))</f>
        <v/>
      </c>
      <c r="U533" s="1326"/>
      <c r="V533" s="1326"/>
      <c r="W533" s="1326"/>
      <c r="X533" s="1326"/>
      <c r="Y533" s="1326"/>
      <c r="Z533" s="1326"/>
      <c r="AA533" s="1326"/>
      <c r="AB533" s="1326"/>
      <c r="AC533" s="1327"/>
      <c r="AD533" s="428" t="s">
        <v>72</v>
      </c>
      <c r="AE533" s="1295"/>
      <c r="AF533" s="1296"/>
      <c r="AG533" s="1296"/>
      <c r="AH533" s="1297"/>
      <c r="AI533" s="470" t="s">
        <v>71</v>
      </c>
      <c r="AJ533" s="472" t="s">
        <v>92</v>
      </c>
      <c r="AK533" s="466"/>
      <c r="AL533" s="472"/>
      <c r="AM533" s="10"/>
    </row>
    <row r="534" spans="1:44" ht="18" customHeight="1">
      <c r="A534" s="388"/>
      <c r="C534" s="471"/>
      <c r="D534" s="471"/>
      <c r="E534" s="471"/>
      <c r="F534" s="471"/>
      <c r="G534" s="471"/>
      <c r="H534" s="471"/>
      <c r="I534" s="471"/>
      <c r="J534" s="471"/>
      <c r="K534" s="471"/>
      <c r="L534" s="471" t="s">
        <v>74</v>
      </c>
      <c r="M534" s="472" t="s">
        <v>73</v>
      </c>
      <c r="N534" s="1284"/>
      <c r="O534" s="1284"/>
      <c r="P534" s="1284"/>
      <c r="Q534" s="1284"/>
      <c r="R534" s="1284"/>
      <c r="S534" s="428" t="s">
        <v>72</v>
      </c>
      <c r="T534" s="1325" t="str">
        <f>IF(項目一覧②!$G$183=1,"",INDEX(主要用途!$D$2:$D$72,項目一覧②!$G$183))</f>
        <v/>
      </c>
      <c r="U534" s="1326"/>
      <c r="V534" s="1326"/>
      <c r="W534" s="1326"/>
      <c r="X534" s="1326"/>
      <c r="Y534" s="1326"/>
      <c r="Z534" s="1326"/>
      <c r="AA534" s="1326"/>
      <c r="AB534" s="1326"/>
      <c r="AC534" s="1327"/>
      <c r="AD534" s="428" t="s">
        <v>72</v>
      </c>
      <c r="AE534" s="1295"/>
      <c r="AF534" s="1296"/>
      <c r="AG534" s="1296"/>
      <c r="AH534" s="1297"/>
      <c r="AI534" s="470" t="s">
        <v>71</v>
      </c>
      <c r="AJ534" s="472" t="s">
        <v>92</v>
      </c>
      <c r="AK534" s="466"/>
      <c r="AL534" s="472"/>
      <c r="AM534" s="10"/>
    </row>
    <row r="535" spans="1:44" ht="15" customHeight="1">
      <c r="A535" s="388"/>
      <c r="B535" s="457" t="s">
        <v>2856</v>
      </c>
      <c r="C535" s="457"/>
      <c r="D535" s="457"/>
      <c r="E535" s="457"/>
      <c r="F535" s="457"/>
      <c r="G535" s="457"/>
      <c r="H535" s="457"/>
      <c r="I535" s="457"/>
      <c r="J535" s="457"/>
      <c r="K535" s="457"/>
      <c r="L535" s="458"/>
      <c r="M535" s="458"/>
      <c r="N535" s="458"/>
      <c r="O535" s="458"/>
      <c r="P535" s="458"/>
      <c r="Q535" s="458"/>
      <c r="R535" s="458"/>
      <c r="S535" s="428"/>
      <c r="T535" s="473"/>
      <c r="U535" s="473"/>
      <c r="V535" s="473"/>
      <c r="W535" s="473"/>
      <c r="X535" s="473"/>
      <c r="Y535" s="473"/>
      <c r="Z535" s="473"/>
      <c r="AA535" s="473"/>
      <c r="AB535" s="473"/>
      <c r="AC535" s="473"/>
      <c r="AD535" s="473"/>
      <c r="AE535" s="473"/>
      <c r="AF535" s="473"/>
      <c r="AG535" s="473"/>
      <c r="AH535" s="473"/>
      <c r="AI535" s="473"/>
      <c r="AJ535" s="473"/>
      <c r="AK535" s="473"/>
      <c r="AL535" s="473"/>
      <c r="AM535" s="466"/>
    </row>
    <row r="536" spans="1:44" ht="18" customHeight="1">
      <c r="A536" s="388"/>
      <c r="B536" s="457"/>
      <c r="C536" s="457"/>
      <c r="D536" s="457"/>
      <c r="E536" s="457"/>
      <c r="F536" s="457"/>
      <c r="G536" s="457"/>
      <c r="H536" s="457"/>
      <c r="I536" s="457"/>
      <c r="J536" s="457"/>
      <c r="K536" s="457"/>
      <c r="L536" s="458"/>
      <c r="M536" s="458"/>
      <c r="N536" s="1334"/>
      <c r="O536" s="1320"/>
      <c r="P536" s="1320"/>
      <c r="Q536" s="1320"/>
      <c r="R536" s="1320"/>
      <c r="S536" s="1320"/>
      <c r="T536" s="1320"/>
      <c r="U536" s="1320"/>
      <c r="V536" s="1320"/>
      <c r="W536" s="1320"/>
      <c r="X536" s="1320"/>
      <c r="Y536" s="1320"/>
      <c r="Z536" s="1320"/>
      <c r="AA536" s="1320"/>
      <c r="AB536" s="1320"/>
      <c r="AC536" s="1320"/>
      <c r="AD536" s="1320"/>
      <c r="AE536" s="1320"/>
      <c r="AF536" s="1320"/>
      <c r="AG536" s="1320"/>
      <c r="AH536" s="1320"/>
      <c r="AI536" s="1321"/>
      <c r="AJ536" s="473"/>
      <c r="AK536" s="473"/>
      <c r="AL536" s="473"/>
      <c r="AM536" s="466"/>
    </row>
    <row r="537" spans="1:44" ht="18" customHeight="1">
      <c r="A537" s="388"/>
      <c r="B537" s="457"/>
      <c r="C537" s="457"/>
      <c r="D537" s="457"/>
      <c r="E537" s="457"/>
      <c r="F537" s="457"/>
      <c r="G537" s="457"/>
      <c r="H537" s="457"/>
      <c r="I537" s="457"/>
      <c r="J537" s="457"/>
      <c r="K537" s="457"/>
      <c r="L537" s="458"/>
      <c r="M537" s="458"/>
      <c r="N537" s="1322"/>
      <c r="O537" s="1323"/>
      <c r="P537" s="1323"/>
      <c r="Q537" s="1323"/>
      <c r="R537" s="1323"/>
      <c r="S537" s="1323"/>
      <c r="T537" s="1323"/>
      <c r="U537" s="1323"/>
      <c r="V537" s="1323"/>
      <c r="W537" s="1323"/>
      <c r="X537" s="1323"/>
      <c r="Y537" s="1323"/>
      <c r="Z537" s="1323"/>
      <c r="AA537" s="1323"/>
      <c r="AB537" s="1323"/>
      <c r="AC537" s="1323"/>
      <c r="AD537" s="1323"/>
      <c r="AE537" s="1323"/>
      <c r="AF537" s="1323"/>
      <c r="AG537" s="1323"/>
      <c r="AH537" s="1323"/>
      <c r="AI537" s="1324"/>
      <c r="AJ537" s="473"/>
      <c r="AK537" s="473"/>
      <c r="AL537" s="473"/>
      <c r="AM537" s="466"/>
    </row>
    <row r="538" spans="1:44" ht="15" customHeight="1">
      <c r="A538" s="388"/>
      <c r="B538" s="457" t="s">
        <v>2857</v>
      </c>
      <c r="C538" s="457"/>
      <c r="D538" s="457"/>
      <c r="E538" s="457"/>
      <c r="F538" s="457"/>
      <c r="G538" s="457"/>
      <c r="H538" s="457"/>
      <c r="I538" s="457"/>
      <c r="J538" s="457"/>
      <c r="K538" s="457"/>
      <c r="L538" s="458"/>
      <c r="M538" s="458"/>
      <c r="N538" s="458"/>
      <c r="O538" s="458"/>
      <c r="P538" s="458"/>
      <c r="Q538" s="458"/>
      <c r="R538" s="458"/>
      <c r="S538" s="473"/>
      <c r="T538" s="473"/>
      <c r="U538" s="473"/>
      <c r="V538" s="473"/>
      <c r="W538" s="473"/>
      <c r="X538" s="473"/>
      <c r="Y538" s="473"/>
      <c r="Z538" s="473"/>
      <c r="AA538" s="473"/>
      <c r="AB538" s="473"/>
      <c r="AC538" s="473"/>
      <c r="AD538" s="473"/>
      <c r="AE538" s="473"/>
      <c r="AF538" s="473"/>
      <c r="AG538" s="473"/>
      <c r="AH538" s="473"/>
      <c r="AI538" s="473"/>
      <c r="AJ538" s="473"/>
      <c r="AK538" s="473"/>
      <c r="AL538" s="473"/>
      <c r="AM538" s="466"/>
    </row>
    <row r="539" spans="1:44" ht="18" customHeight="1">
      <c r="A539" s="388"/>
      <c r="B539" s="457"/>
      <c r="C539" s="457"/>
      <c r="D539" s="457"/>
      <c r="E539" s="457"/>
      <c r="F539" s="457"/>
      <c r="G539" s="457"/>
      <c r="H539" s="457"/>
      <c r="I539" s="457"/>
      <c r="J539" s="457"/>
      <c r="K539" s="457"/>
      <c r="L539" s="458"/>
      <c r="M539" s="458"/>
      <c r="N539" s="1334"/>
      <c r="O539" s="1320"/>
      <c r="P539" s="1320"/>
      <c r="Q539" s="1320"/>
      <c r="R539" s="1320"/>
      <c r="S539" s="1320"/>
      <c r="T539" s="1320"/>
      <c r="U539" s="1320"/>
      <c r="V539" s="1320"/>
      <c r="W539" s="1320"/>
      <c r="X539" s="1320"/>
      <c r="Y539" s="1320"/>
      <c r="Z539" s="1320"/>
      <c r="AA539" s="1320"/>
      <c r="AB539" s="1320"/>
      <c r="AC539" s="1320"/>
      <c r="AD539" s="1320"/>
      <c r="AE539" s="1320"/>
      <c r="AF539" s="1320"/>
      <c r="AG539" s="1320"/>
      <c r="AH539" s="1320"/>
      <c r="AI539" s="1321"/>
      <c r="AJ539" s="473"/>
      <c r="AK539" s="473"/>
      <c r="AL539" s="473"/>
      <c r="AM539" s="466"/>
    </row>
    <row r="540" spans="1:44" ht="18" customHeight="1">
      <c r="A540" s="388"/>
      <c r="B540" s="457"/>
      <c r="C540" s="457"/>
      <c r="D540" s="457"/>
      <c r="E540" s="457"/>
      <c r="F540" s="457"/>
      <c r="G540" s="457"/>
      <c r="H540" s="457"/>
      <c r="I540" s="457"/>
      <c r="J540" s="457"/>
      <c r="K540" s="457"/>
      <c r="L540" s="458"/>
      <c r="M540" s="458"/>
      <c r="N540" s="1322"/>
      <c r="O540" s="1323"/>
      <c r="P540" s="1323"/>
      <c r="Q540" s="1323"/>
      <c r="R540" s="1323"/>
      <c r="S540" s="1323"/>
      <c r="T540" s="1323"/>
      <c r="U540" s="1323"/>
      <c r="V540" s="1323"/>
      <c r="W540" s="1323"/>
      <c r="X540" s="1323"/>
      <c r="Y540" s="1323"/>
      <c r="Z540" s="1323"/>
      <c r="AA540" s="1323"/>
      <c r="AB540" s="1323"/>
      <c r="AC540" s="1323"/>
      <c r="AD540" s="1323"/>
      <c r="AE540" s="1323"/>
      <c r="AF540" s="1323"/>
      <c r="AG540" s="1323"/>
      <c r="AH540" s="1323"/>
      <c r="AI540" s="1324"/>
      <c r="AJ540" s="458"/>
      <c r="AK540" s="458"/>
      <c r="AL540" s="458"/>
      <c r="AM540" s="458"/>
    </row>
    <row r="541" spans="1:44" ht="13.5"/>
    <row r="542" spans="1:44" ht="17.25" customHeight="1">
      <c r="A542" s="453" t="s">
        <v>91</v>
      </c>
      <c r="B542" s="395"/>
      <c r="C542" s="395"/>
      <c r="D542" s="395"/>
      <c r="E542" s="395"/>
      <c r="F542" s="395"/>
      <c r="G542" s="395"/>
      <c r="H542" s="395"/>
      <c r="I542" s="395"/>
      <c r="J542" s="395"/>
      <c r="K542" s="395"/>
      <c r="L542" s="410"/>
      <c r="M542" s="454"/>
      <c r="N542" s="455"/>
      <c r="O542" s="455"/>
      <c r="P542" s="455"/>
      <c r="Q542" s="455"/>
      <c r="R542" s="456"/>
      <c r="S542" s="456"/>
      <c r="T542" s="456"/>
      <c r="U542" s="456"/>
      <c r="V542" s="456"/>
      <c r="W542" s="456"/>
      <c r="X542" s="456"/>
      <c r="Y542" s="456"/>
      <c r="Z542" s="456"/>
      <c r="AA542" s="456"/>
      <c r="AB542" s="456"/>
      <c r="AC542" s="456"/>
      <c r="AD542" s="456"/>
      <c r="AE542" s="456"/>
      <c r="AF542" s="456"/>
      <c r="AG542" s="456"/>
      <c r="AH542" s="456"/>
      <c r="AI542" s="456"/>
      <c r="AJ542" s="456"/>
      <c r="AK542" s="456"/>
      <c r="AL542" s="456"/>
      <c r="AM542" s="454"/>
      <c r="AN542" s="396"/>
      <c r="AO542" s="396"/>
      <c r="AP542" s="396"/>
      <c r="AQ542" s="396"/>
      <c r="AR542" s="396"/>
    </row>
    <row r="543" spans="1:44" ht="18" customHeight="1">
      <c r="A543" s="388"/>
      <c r="B543" s="457" t="s">
        <v>2848</v>
      </c>
      <c r="C543" s="457"/>
      <c r="D543" s="457"/>
      <c r="E543" s="457"/>
      <c r="F543" s="457"/>
      <c r="G543" s="457"/>
      <c r="H543" s="457"/>
      <c r="I543" s="457"/>
      <c r="J543" s="457"/>
      <c r="K543" s="457"/>
      <c r="L543" s="458"/>
      <c r="M543" s="458"/>
      <c r="N543" s="1310">
        <f>$M$342</f>
        <v>1</v>
      </c>
      <c r="O543" s="1311"/>
      <c r="P543" s="1311"/>
      <c r="Q543" s="1312"/>
      <c r="R543" s="458"/>
      <c r="S543" s="459"/>
      <c r="T543" s="459"/>
      <c r="U543" s="420"/>
      <c r="V543" s="459"/>
      <c r="W543" s="458"/>
      <c r="X543" s="458"/>
      <c r="Y543" s="458"/>
      <c r="Z543" s="458"/>
      <c r="AA543" s="458"/>
      <c r="AB543" s="458"/>
      <c r="AC543" s="458"/>
      <c r="AD543" s="458"/>
      <c r="AE543" s="458"/>
      <c r="AF543" s="458"/>
      <c r="AG543" s="458"/>
      <c r="AH543" s="458"/>
      <c r="AI543" s="458"/>
      <c r="AJ543" s="458"/>
      <c r="AK543" s="458"/>
      <c r="AL543" s="458"/>
    </row>
    <row r="544" spans="1:44" ht="18" customHeight="1">
      <c r="A544" s="388"/>
      <c r="B544" s="457" t="s">
        <v>2849</v>
      </c>
      <c r="C544" s="457"/>
      <c r="D544" s="457"/>
      <c r="E544" s="457"/>
      <c r="F544" s="457"/>
      <c r="G544" s="457"/>
      <c r="H544" s="457"/>
      <c r="I544" s="457"/>
      <c r="J544" s="457"/>
      <c r="K544" s="457"/>
      <c r="L544" s="458"/>
      <c r="M544" s="458"/>
      <c r="N544" s="1295"/>
      <c r="O544" s="1296"/>
      <c r="P544" s="1296"/>
      <c r="Q544" s="1297"/>
      <c r="R544" s="460" t="s">
        <v>89</v>
      </c>
      <c r="S544" s="461"/>
      <c r="T544" s="461"/>
      <c r="U544" s="462"/>
      <c r="V544" s="10"/>
      <c r="W544" s="458"/>
      <c r="X544" s="458"/>
      <c r="Y544" s="458"/>
      <c r="Z544" s="458"/>
      <c r="AA544" s="458"/>
      <c r="AB544" s="458"/>
      <c r="AC544" s="458"/>
      <c r="AD544" s="458"/>
      <c r="AE544" s="458"/>
      <c r="AF544" s="458"/>
      <c r="AG544" s="458"/>
      <c r="AH544" s="458"/>
      <c r="AI544" s="458"/>
      <c r="AJ544" s="458"/>
      <c r="AK544" s="458"/>
      <c r="AL544" s="458"/>
    </row>
    <row r="545" spans="1:39" ht="18" customHeight="1">
      <c r="A545" s="388"/>
      <c r="B545" s="457" t="s">
        <v>2850</v>
      </c>
      <c r="C545" s="457"/>
      <c r="D545" s="457"/>
      <c r="E545" s="457"/>
      <c r="F545" s="457"/>
      <c r="G545" s="457"/>
      <c r="H545" s="457"/>
      <c r="I545" s="457"/>
      <c r="J545" s="457"/>
      <c r="K545" s="457"/>
      <c r="L545" s="458"/>
      <c r="M545" s="458"/>
      <c r="N545" s="1295"/>
      <c r="O545" s="1296"/>
      <c r="P545" s="1296"/>
      <c r="Q545" s="1297"/>
      <c r="R545" s="460" t="s">
        <v>88</v>
      </c>
      <c r="S545" s="463"/>
      <c r="T545" s="463"/>
      <c r="U545" s="464"/>
      <c r="V545" s="10"/>
      <c r="W545" s="458"/>
      <c r="X545" s="458"/>
      <c r="Y545" s="458"/>
      <c r="Z545" s="458"/>
      <c r="AA545" s="458"/>
      <c r="AB545" s="458"/>
      <c r="AC545" s="458"/>
      <c r="AD545" s="458"/>
      <c r="AE545" s="458"/>
      <c r="AF545" s="458"/>
      <c r="AG545" s="458"/>
      <c r="AH545" s="458"/>
      <c r="AI545" s="458"/>
      <c r="AJ545" s="458"/>
      <c r="AK545" s="458"/>
      <c r="AL545" s="458"/>
    </row>
    <row r="546" spans="1:39" ht="18" customHeight="1">
      <c r="A546" s="388"/>
      <c r="B546" s="457" t="s">
        <v>2851</v>
      </c>
      <c r="C546" s="457"/>
      <c r="D546" s="457"/>
      <c r="E546" s="457"/>
      <c r="F546" s="457"/>
      <c r="G546" s="457"/>
      <c r="H546" s="457"/>
      <c r="I546" s="457"/>
      <c r="J546" s="457"/>
      <c r="K546" s="457"/>
      <c r="L546" s="458"/>
      <c r="M546" s="458"/>
      <c r="N546" s="1295"/>
      <c r="O546" s="1296"/>
      <c r="P546" s="1296"/>
      <c r="Q546" s="1297"/>
      <c r="R546" s="460" t="s">
        <v>88</v>
      </c>
      <c r="S546" s="463"/>
      <c r="T546" s="463"/>
      <c r="U546" s="464"/>
      <c r="V546" s="10"/>
      <c r="W546" s="459"/>
      <c r="X546" s="458"/>
      <c r="Y546" s="458"/>
      <c r="Z546" s="458"/>
      <c r="AA546" s="458"/>
      <c r="AB546" s="458"/>
      <c r="AC546" s="458"/>
      <c r="AD546" s="458"/>
      <c r="AE546" s="458"/>
      <c r="AF546" s="458"/>
      <c r="AG546" s="458"/>
      <c r="AH546" s="458"/>
      <c r="AI546" s="458"/>
      <c r="AJ546" s="458"/>
      <c r="AK546" s="458"/>
      <c r="AL546" s="458"/>
    </row>
    <row r="547" spans="1:39" ht="18" customHeight="1">
      <c r="A547" s="388"/>
      <c r="B547" s="457" t="s">
        <v>2852</v>
      </c>
      <c r="C547" s="457"/>
      <c r="D547" s="457"/>
      <c r="E547" s="457"/>
      <c r="F547" s="457"/>
      <c r="G547" s="457"/>
      <c r="H547" s="457"/>
      <c r="I547" s="457"/>
      <c r="J547" s="457"/>
      <c r="K547" s="457"/>
      <c r="L547" s="458"/>
      <c r="M547" s="458"/>
      <c r="N547" s="1295"/>
      <c r="O547" s="1296"/>
      <c r="P547" s="1296"/>
      <c r="Q547" s="1297"/>
      <c r="R547" s="460" t="s">
        <v>88</v>
      </c>
      <c r="S547" s="463"/>
      <c r="T547" s="463"/>
      <c r="U547" s="464"/>
      <c r="V547" s="10"/>
      <c r="W547" s="459"/>
      <c r="X547" s="458"/>
      <c r="Y547" s="458"/>
      <c r="Z547" s="458"/>
      <c r="AA547" s="458"/>
      <c r="AB547" s="458"/>
      <c r="AC547" s="458"/>
      <c r="AD547" s="458"/>
      <c r="AE547" s="458"/>
      <c r="AF547" s="458"/>
      <c r="AG547" s="458"/>
      <c r="AH547" s="458"/>
      <c r="AI547" s="458"/>
      <c r="AJ547" s="458"/>
      <c r="AK547" s="458"/>
      <c r="AL547" s="458"/>
    </row>
    <row r="548" spans="1:39" ht="18" customHeight="1">
      <c r="A548" s="388"/>
      <c r="B548" s="457" t="s">
        <v>2853</v>
      </c>
      <c r="C548" s="457"/>
      <c r="D548" s="457"/>
      <c r="E548" s="457"/>
      <c r="F548" s="457"/>
      <c r="G548" s="457"/>
      <c r="H548" s="457"/>
      <c r="I548" s="457"/>
      <c r="J548" s="457"/>
      <c r="K548" s="457"/>
      <c r="L548" s="458"/>
      <c r="M548" s="458"/>
      <c r="N548" s="1295"/>
      <c r="O548" s="1296"/>
      <c r="P548" s="1296"/>
      <c r="Q548" s="1297"/>
      <c r="R548" s="460" t="s">
        <v>88</v>
      </c>
      <c r="S548" s="463"/>
      <c r="T548" s="463"/>
      <c r="U548" s="464"/>
      <c r="V548" s="10"/>
      <c r="W548" s="458"/>
      <c r="X548" s="458"/>
      <c r="Y548" s="458"/>
      <c r="Z548" s="458"/>
      <c r="AA548" s="458"/>
      <c r="AB548" s="466"/>
      <c r="AC548" s="466"/>
      <c r="AD548" s="466"/>
      <c r="AE548" s="466"/>
      <c r="AF548" s="466"/>
      <c r="AG548" s="466"/>
      <c r="AH548" s="466"/>
      <c r="AI548" s="466"/>
      <c r="AJ548" s="466"/>
      <c r="AK548" s="466"/>
      <c r="AL548" s="466"/>
    </row>
    <row r="549" spans="1:39" ht="18" customHeight="1">
      <c r="A549" s="388"/>
      <c r="B549" s="465" t="s">
        <v>2854</v>
      </c>
      <c r="C549" s="465"/>
      <c r="D549" s="465"/>
      <c r="E549" s="465"/>
      <c r="F549" s="465"/>
      <c r="G549" s="465"/>
      <c r="H549" s="465"/>
      <c r="I549" s="465"/>
      <c r="J549" s="465"/>
      <c r="K549" s="465"/>
      <c r="L549" s="458"/>
      <c r="M549" s="467"/>
      <c r="N549" s="467"/>
      <c r="O549" s="467"/>
      <c r="P549" s="467"/>
      <c r="Q549" s="460"/>
      <c r="R549" s="463"/>
      <c r="S549" s="463"/>
      <c r="T549" s="465"/>
      <c r="U549" s="10"/>
      <c r="V549" s="466"/>
      <c r="W549" s="468"/>
      <c r="X549" s="468" t="s">
        <v>86</v>
      </c>
      <c r="Y549" s="468"/>
      <c r="Z549" s="469"/>
      <c r="AA549" s="427" t="s">
        <v>85</v>
      </c>
      <c r="AB549" s="10"/>
      <c r="AD549" s="466"/>
      <c r="AE549" s="466"/>
      <c r="AF549" s="466"/>
      <c r="AG549" s="466"/>
      <c r="AH549" s="466"/>
      <c r="AI549" s="466"/>
      <c r="AJ549" s="466"/>
      <c r="AK549" s="466"/>
    </row>
    <row r="550" spans="1:39" ht="15" customHeight="1">
      <c r="A550" s="388"/>
      <c r="B550" s="457" t="s">
        <v>2855</v>
      </c>
      <c r="C550" s="457"/>
      <c r="D550" s="457"/>
      <c r="E550" s="457"/>
      <c r="F550" s="457"/>
      <c r="G550" s="457"/>
      <c r="H550" s="457"/>
      <c r="I550" s="457"/>
      <c r="J550" s="457"/>
      <c r="K550" s="457"/>
      <c r="L550" s="458"/>
      <c r="M550" s="458"/>
      <c r="N550" s="458"/>
      <c r="O550" s="458"/>
      <c r="P550" s="470"/>
      <c r="Q550" s="458"/>
      <c r="R550" s="458"/>
      <c r="S550" s="459"/>
      <c r="T550" s="459"/>
      <c r="U550" s="458"/>
      <c r="V550" s="470"/>
      <c r="W550" s="458"/>
      <c r="X550" s="458"/>
      <c r="Y550" s="470"/>
      <c r="Z550" s="458"/>
      <c r="AA550" s="458"/>
      <c r="AB550" s="458"/>
      <c r="AC550" s="470"/>
      <c r="AD550" s="458"/>
      <c r="AE550" s="458"/>
      <c r="AF550" s="458"/>
      <c r="AG550" s="458"/>
      <c r="AH550" s="470"/>
      <c r="AI550" s="458"/>
      <c r="AJ550" s="458"/>
      <c r="AK550" s="458"/>
      <c r="AL550" s="458"/>
      <c r="AM550" s="458"/>
    </row>
    <row r="551" spans="1:39" ht="18" customHeight="1">
      <c r="A551" s="388"/>
      <c r="B551" s="471"/>
      <c r="C551" s="471"/>
      <c r="D551" s="471"/>
      <c r="E551" s="471"/>
      <c r="F551" s="471"/>
      <c r="G551" s="471"/>
      <c r="H551" s="471"/>
      <c r="I551" s="471"/>
      <c r="J551" s="471"/>
      <c r="K551" s="471"/>
      <c r="L551" s="458"/>
      <c r="M551" s="472" t="s">
        <v>73</v>
      </c>
      <c r="N551" s="1305" t="s">
        <v>84</v>
      </c>
      <c r="O551" s="1305"/>
      <c r="P551" s="1305"/>
      <c r="Q551" s="1305"/>
      <c r="R551" s="1305"/>
      <c r="S551" s="428" t="s">
        <v>72</v>
      </c>
      <c r="T551" s="1305" t="s">
        <v>83</v>
      </c>
      <c r="U551" s="1305"/>
      <c r="V551" s="1305"/>
      <c r="W551" s="1305"/>
      <c r="X551" s="1305"/>
      <c r="Y551" s="1305"/>
      <c r="Z551" s="1305"/>
      <c r="AA551" s="1305"/>
      <c r="AB551" s="1305"/>
      <c r="AC551" s="1305"/>
      <c r="AD551" s="428" t="s">
        <v>72</v>
      </c>
      <c r="AE551" s="1305" t="s">
        <v>82</v>
      </c>
      <c r="AF551" s="1305"/>
      <c r="AG551" s="1305"/>
      <c r="AH551" s="1305"/>
      <c r="AI551" s="1294"/>
      <c r="AJ551" s="472" t="s">
        <v>75</v>
      </c>
      <c r="AK551" s="472"/>
      <c r="AL551" s="10"/>
      <c r="AM551" s="10"/>
    </row>
    <row r="552" spans="1:39" ht="18" customHeight="1">
      <c r="A552" s="388"/>
      <c r="C552" s="471"/>
      <c r="D552" s="471"/>
      <c r="E552" s="471"/>
      <c r="F552" s="471"/>
      <c r="G552" s="471"/>
      <c r="H552" s="471"/>
      <c r="I552" s="471"/>
      <c r="J552" s="471"/>
      <c r="K552" s="471"/>
      <c r="L552" s="471" t="s">
        <v>81</v>
      </c>
      <c r="M552" s="472" t="s">
        <v>73</v>
      </c>
      <c r="N552" s="1284"/>
      <c r="O552" s="1284"/>
      <c r="P552" s="1284"/>
      <c r="Q552" s="1284"/>
      <c r="R552" s="1284"/>
      <c r="S552" s="428" t="s">
        <v>72</v>
      </c>
      <c r="T552" s="1325" t="str">
        <f>IF(項目一覧②!$G$205=1,"",INDEX(主要用途!$D$2:$D$72,項目一覧②!$G$205))</f>
        <v/>
      </c>
      <c r="U552" s="1326"/>
      <c r="V552" s="1326"/>
      <c r="W552" s="1326"/>
      <c r="X552" s="1326"/>
      <c r="Y552" s="1326"/>
      <c r="Z552" s="1326"/>
      <c r="AA552" s="1326"/>
      <c r="AB552" s="1326"/>
      <c r="AC552" s="1327"/>
      <c r="AD552" s="428" t="s">
        <v>72</v>
      </c>
      <c r="AE552" s="1295"/>
      <c r="AF552" s="1296"/>
      <c r="AG552" s="1296"/>
      <c r="AH552" s="1297"/>
      <c r="AI552" s="470" t="s">
        <v>71</v>
      </c>
      <c r="AJ552" s="472" t="s">
        <v>75</v>
      </c>
      <c r="AK552" s="466"/>
      <c r="AL552" s="472"/>
      <c r="AM552" s="10"/>
    </row>
    <row r="553" spans="1:39" ht="18" customHeight="1">
      <c r="A553" s="388"/>
      <c r="C553" s="471"/>
      <c r="D553" s="471"/>
      <c r="E553" s="471"/>
      <c r="F553" s="471"/>
      <c r="G553" s="471"/>
      <c r="H553" s="471"/>
      <c r="I553" s="471"/>
      <c r="J553" s="471"/>
      <c r="K553" s="471"/>
      <c r="L553" s="471" t="s">
        <v>79</v>
      </c>
      <c r="M553" s="472" t="s">
        <v>73</v>
      </c>
      <c r="N553" s="1284"/>
      <c r="O553" s="1284"/>
      <c r="P553" s="1284"/>
      <c r="Q553" s="1284"/>
      <c r="R553" s="1284"/>
      <c r="S553" s="428" t="s">
        <v>72</v>
      </c>
      <c r="T553" s="1325" t="str">
        <f>IF(項目一覧②!$G$206=1,"",INDEX(主要用途!$D$2:$D$72,項目一覧②!$G$206))</f>
        <v/>
      </c>
      <c r="U553" s="1326"/>
      <c r="V553" s="1326"/>
      <c r="W553" s="1326"/>
      <c r="X553" s="1326"/>
      <c r="Y553" s="1326"/>
      <c r="Z553" s="1326"/>
      <c r="AA553" s="1326"/>
      <c r="AB553" s="1326"/>
      <c r="AC553" s="1327"/>
      <c r="AD553" s="428" t="s">
        <v>72</v>
      </c>
      <c r="AE553" s="1295"/>
      <c r="AF553" s="1296"/>
      <c r="AG553" s="1296"/>
      <c r="AH553" s="1297"/>
      <c r="AI553" s="470" t="s">
        <v>71</v>
      </c>
      <c r="AJ553" s="472" t="s">
        <v>75</v>
      </c>
      <c r="AK553" s="466"/>
      <c r="AL553" s="472"/>
      <c r="AM553" s="10"/>
    </row>
    <row r="554" spans="1:39" ht="18" customHeight="1">
      <c r="A554" s="388"/>
      <c r="C554" s="471"/>
      <c r="D554" s="471"/>
      <c r="E554" s="471"/>
      <c r="F554" s="471"/>
      <c r="G554" s="471"/>
      <c r="H554" s="471"/>
      <c r="I554" s="471"/>
      <c r="J554" s="471"/>
      <c r="K554" s="471"/>
      <c r="L554" s="471" t="s">
        <v>78</v>
      </c>
      <c r="M554" s="472" t="s">
        <v>73</v>
      </c>
      <c r="N554" s="1284"/>
      <c r="O554" s="1284"/>
      <c r="P554" s="1284"/>
      <c r="Q554" s="1284"/>
      <c r="R554" s="1284"/>
      <c r="S554" s="428" t="s">
        <v>72</v>
      </c>
      <c r="T554" s="1325" t="str">
        <f>IF(項目一覧②!$G$207=1,"",INDEX(主要用途!$D$2:$D$72,項目一覧②!$G$207))</f>
        <v/>
      </c>
      <c r="U554" s="1326"/>
      <c r="V554" s="1326"/>
      <c r="W554" s="1326"/>
      <c r="X554" s="1326"/>
      <c r="Y554" s="1326"/>
      <c r="Z554" s="1326"/>
      <c r="AA554" s="1326"/>
      <c r="AB554" s="1326"/>
      <c r="AC554" s="1327"/>
      <c r="AD554" s="428" t="s">
        <v>72</v>
      </c>
      <c r="AE554" s="1295"/>
      <c r="AF554" s="1296"/>
      <c r="AG554" s="1296"/>
      <c r="AH554" s="1297"/>
      <c r="AI554" s="470" t="s">
        <v>71</v>
      </c>
      <c r="AJ554" s="472" t="s">
        <v>75</v>
      </c>
      <c r="AK554" s="466"/>
      <c r="AL554" s="472"/>
      <c r="AM554" s="10"/>
    </row>
    <row r="555" spans="1:39" ht="18" customHeight="1">
      <c r="A555" s="388"/>
      <c r="C555" s="471"/>
      <c r="D555" s="471"/>
      <c r="E555" s="471"/>
      <c r="F555" s="471"/>
      <c r="G555" s="471"/>
      <c r="H555" s="471"/>
      <c r="I555" s="471"/>
      <c r="J555" s="471"/>
      <c r="K555" s="471"/>
      <c r="L555" s="471" t="s">
        <v>77</v>
      </c>
      <c r="M555" s="472" t="s">
        <v>73</v>
      </c>
      <c r="N555" s="1284"/>
      <c r="O555" s="1284"/>
      <c r="P555" s="1284"/>
      <c r="Q555" s="1284"/>
      <c r="R555" s="1284"/>
      <c r="S555" s="428" t="s">
        <v>72</v>
      </c>
      <c r="T555" s="1325" t="str">
        <f>IF(項目一覧②!$G$208=1,"",INDEX(主要用途!$D$2:$D$72,項目一覧②!$G$208))</f>
        <v/>
      </c>
      <c r="U555" s="1326"/>
      <c r="V555" s="1326"/>
      <c r="W555" s="1326"/>
      <c r="X555" s="1326"/>
      <c r="Y555" s="1326"/>
      <c r="Z555" s="1326"/>
      <c r="AA555" s="1326"/>
      <c r="AB555" s="1326"/>
      <c r="AC555" s="1327"/>
      <c r="AD555" s="428" t="s">
        <v>72</v>
      </c>
      <c r="AE555" s="1295"/>
      <c r="AF555" s="1296"/>
      <c r="AG555" s="1296"/>
      <c r="AH555" s="1297"/>
      <c r="AI555" s="470" t="s">
        <v>71</v>
      </c>
      <c r="AJ555" s="472" t="s">
        <v>75</v>
      </c>
      <c r="AK555" s="466"/>
      <c r="AL555" s="472"/>
      <c r="AM555" s="10"/>
    </row>
    <row r="556" spans="1:39" ht="18" customHeight="1">
      <c r="A556" s="388"/>
      <c r="C556" s="471"/>
      <c r="D556" s="471"/>
      <c r="E556" s="471"/>
      <c r="F556" s="471"/>
      <c r="G556" s="471"/>
      <c r="H556" s="471"/>
      <c r="I556" s="471"/>
      <c r="J556" s="471"/>
      <c r="K556" s="471"/>
      <c r="L556" s="471" t="s">
        <v>76</v>
      </c>
      <c r="M556" s="472" t="s">
        <v>73</v>
      </c>
      <c r="N556" s="1284"/>
      <c r="O556" s="1284"/>
      <c r="P556" s="1284"/>
      <c r="Q556" s="1284"/>
      <c r="R556" s="1284"/>
      <c r="S556" s="428" t="s">
        <v>72</v>
      </c>
      <c r="T556" s="1325" t="str">
        <f>IF(項目一覧②!$G$209=1,"",INDEX(主要用途!$D$2:$D$72,項目一覧②!$G$209))</f>
        <v/>
      </c>
      <c r="U556" s="1326"/>
      <c r="V556" s="1326"/>
      <c r="W556" s="1326"/>
      <c r="X556" s="1326"/>
      <c r="Y556" s="1326"/>
      <c r="Z556" s="1326"/>
      <c r="AA556" s="1326"/>
      <c r="AB556" s="1326"/>
      <c r="AC556" s="1327"/>
      <c r="AD556" s="428" t="s">
        <v>72</v>
      </c>
      <c r="AE556" s="1295"/>
      <c r="AF556" s="1296"/>
      <c r="AG556" s="1296"/>
      <c r="AH556" s="1297"/>
      <c r="AI556" s="470" t="s">
        <v>71</v>
      </c>
      <c r="AJ556" s="472" t="s">
        <v>75</v>
      </c>
      <c r="AK556" s="466"/>
      <c r="AL556" s="472"/>
      <c r="AM556" s="10"/>
    </row>
    <row r="557" spans="1:39" ht="18" customHeight="1">
      <c r="A557" s="388"/>
      <c r="C557" s="471"/>
      <c r="D557" s="471"/>
      <c r="E557" s="471"/>
      <c r="F557" s="471"/>
      <c r="G557" s="471"/>
      <c r="H557" s="471"/>
      <c r="I557" s="471"/>
      <c r="J557" s="471"/>
      <c r="K557" s="471"/>
      <c r="L557" s="471" t="s">
        <v>74</v>
      </c>
      <c r="M557" s="472" t="s">
        <v>73</v>
      </c>
      <c r="N557" s="1284"/>
      <c r="O557" s="1284"/>
      <c r="P557" s="1284"/>
      <c r="Q557" s="1284"/>
      <c r="R557" s="1284"/>
      <c r="S557" s="428" t="s">
        <v>72</v>
      </c>
      <c r="T557" s="1325" t="str">
        <f>IF(項目一覧②!$G$210=1,"",INDEX(主要用途!$D$2:$D$72,項目一覧②!$G$210))</f>
        <v/>
      </c>
      <c r="U557" s="1326"/>
      <c r="V557" s="1326"/>
      <c r="W557" s="1326"/>
      <c r="X557" s="1326"/>
      <c r="Y557" s="1326"/>
      <c r="Z557" s="1326"/>
      <c r="AA557" s="1326"/>
      <c r="AB557" s="1326"/>
      <c r="AC557" s="1327"/>
      <c r="AD557" s="428" t="s">
        <v>72</v>
      </c>
      <c r="AE557" s="1295"/>
      <c r="AF557" s="1296"/>
      <c r="AG557" s="1296"/>
      <c r="AH557" s="1297"/>
      <c r="AI557" s="470" t="s">
        <v>71</v>
      </c>
      <c r="AJ557" s="472" t="s">
        <v>70</v>
      </c>
      <c r="AK557" s="466"/>
      <c r="AL557" s="472"/>
      <c r="AM557" s="10"/>
    </row>
    <row r="558" spans="1:39" ht="15" customHeight="1">
      <c r="A558" s="388"/>
      <c r="B558" s="457" t="s">
        <v>2856</v>
      </c>
      <c r="C558" s="457"/>
      <c r="D558" s="457"/>
      <c r="E558" s="457"/>
      <c r="F558" s="457"/>
      <c r="G558" s="457"/>
      <c r="H558" s="457"/>
      <c r="I558" s="457"/>
      <c r="J558" s="457"/>
      <c r="K558" s="457"/>
      <c r="L558" s="458"/>
      <c r="M558" s="458"/>
      <c r="N558" s="458"/>
      <c r="O558" s="458"/>
      <c r="P558" s="458"/>
      <c r="Q558" s="458"/>
      <c r="R558" s="458"/>
      <c r="S558" s="428"/>
      <c r="T558" s="473"/>
      <c r="U558" s="473"/>
      <c r="V558" s="473"/>
      <c r="W558" s="473"/>
      <c r="X558" s="473"/>
      <c r="Y558" s="473"/>
      <c r="Z558" s="473"/>
      <c r="AA558" s="473"/>
      <c r="AB558" s="473"/>
      <c r="AC558" s="473"/>
      <c r="AD558" s="473"/>
      <c r="AE558" s="473"/>
      <c r="AF558" s="473"/>
      <c r="AG558" s="473"/>
      <c r="AH558" s="473"/>
      <c r="AI558" s="473"/>
      <c r="AJ558" s="473"/>
      <c r="AK558" s="473"/>
      <c r="AL558" s="473"/>
      <c r="AM558" s="466"/>
    </row>
    <row r="559" spans="1:39" ht="18" customHeight="1">
      <c r="A559" s="388"/>
      <c r="B559" s="457"/>
      <c r="C559" s="457"/>
      <c r="D559" s="457"/>
      <c r="E559" s="457"/>
      <c r="F559" s="457"/>
      <c r="G559" s="457"/>
      <c r="H559" s="457"/>
      <c r="I559" s="457"/>
      <c r="J559" s="457"/>
      <c r="K559" s="457"/>
      <c r="L559" s="458"/>
      <c r="M559" s="458"/>
      <c r="N559" s="1334"/>
      <c r="O559" s="1320"/>
      <c r="P559" s="1320"/>
      <c r="Q559" s="1320"/>
      <c r="R559" s="1320"/>
      <c r="S559" s="1320"/>
      <c r="T559" s="1320"/>
      <c r="U559" s="1320"/>
      <c r="V559" s="1320"/>
      <c r="W559" s="1320"/>
      <c r="X559" s="1320"/>
      <c r="Y559" s="1320"/>
      <c r="Z559" s="1320"/>
      <c r="AA559" s="1320"/>
      <c r="AB559" s="1320"/>
      <c r="AC559" s="1320"/>
      <c r="AD559" s="1320"/>
      <c r="AE559" s="1320"/>
      <c r="AF559" s="1320"/>
      <c r="AG559" s="1320"/>
      <c r="AH559" s="1320"/>
      <c r="AI559" s="1321"/>
      <c r="AJ559" s="473"/>
      <c r="AK559" s="473"/>
      <c r="AL559" s="473"/>
      <c r="AM559" s="466"/>
    </row>
    <row r="560" spans="1:39" ht="18" customHeight="1">
      <c r="A560" s="388"/>
      <c r="B560" s="457"/>
      <c r="C560" s="457"/>
      <c r="D560" s="457"/>
      <c r="E560" s="457"/>
      <c r="F560" s="457"/>
      <c r="G560" s="457"/>
      <c r="H560" s="457"/>
      <c r="I560" s="457"/>
      <c r="J560" s="457"/>
      <c r="K560" s="457"/>
      <c r="L560" s="458"/>
      <c r="M560" s="458"/>
      <c r="N560" s="1322"/>
      <c r="O560" s="1323"/>
      <c r="P560" s="1323"/>
      <c r="Q560" s="1323"/>
      <c r="R560" s="1323"/>
      <c r="S560" s="1323"/>
      <c r="T560" s="1323"/>
      <c r="U560" s="1323"/>
      <c r="V560" s="1323"/>
      <c r="W560" s="1323"/>
      <c r="X560" s="1323"/>
      <c r="Y560" s="1323"/>
      <c r="Z560" s="1323"/>
      <c r="AA560" s="1323"/>
      <c r="AB560" s="1323"/>
      <c r="AC560" s="1323"/>
      <c r="AD560" s="1323"/>
      <c r="AE560" s="1323"/>
      <c r="AF560" s="1323"/>
      <c r="AG560" s="1323"/>
      <c r="AH560" s="1323"/>
      <c r="AI560" s="1324"/>
      <c r="AJ560" s="473"/>
      <c r="AK560" s="473"/>
      <c r="AL560" s="473"/>
      <c r="AM560" s="466"/>
    </row>
    <row r="561" spans="1:44" ht="15" customHeight="1">
      <c r="A561" s="388"/>
      <c r="B561" s="457" t="s">
        <v>2857</v>
      </c>
      <c r="C561" s="457"/>
      <c r="D561" s="457"/>
      <c r="E561" s="457"/>
      <c r="F561" s="457"/>
      <c r="G561" s="457"/>
      <c r="H561" s="457"/>
      <c r="I561" s="457"/>
      <c r="J561" s="457"/>
      <c r="K561" s="457"/>
      <c r="L561" s="458"/>
      <c r="M561" s="458"/>
      <c r="N561" s="458"/>
      <c r="O561" s="458"/>
      <c r="P561" s="458"/>
      <c r="Q561" s="458"/>
      <c r="R561" s="458"/>
      <c r="S561" s="473"/>
      <c r="T561" s="473"/>
      <c r="U561" s="473"/>
      <c r="V561" s="473"/>
      <c r="W561" s="473"/>
      <c r="X561" s="473"/>
      <c r="Y561" s="473"/>
      <c r="Z561" s="473"/>
      <c r="AA561" s="473"/>
      <c r="AB561" s="473"/>
      <c r="AC561" s="473"/>
      <c r="AD561" s="473"/>
      <c r="AE561" s="473"/>
      <c r="AF561" s="473"/>
      <c r="AG561" s="473"/>
      <c r="AH561" s="473"/>
      <c r="AI561" s="473"/>
      <c r="AJ561" s="473"/>
      <c r="AK561" s="473"/>
      <c r="AL561" s="473"/>
      <c r="AM561" s="466"/>
    </row>
    <row r="562" spans="1:44" ht="18" customHeight="1">
      <c r="A562" s="388"/>
      <c r="B562" s="457"/>
      <c r="C562" s="457"/>
      <c r="D562" s="457"/>
      <c r="E562" s="457"/>
      <c r="F562" s="457"/>
      <c r="G562" s="457"/>
      <c r="H562" s="457"/>
      <c r="I562" s="457"/>
      <c r="J562" s="457"/>
      <c r="K562" s="457"/>
      <c r="L562" s="458"/>
      <c r="M562" s="458"/>
      <c r="N562" s="1334"/>
      <c r="O562" s="1320"/>
      <c r="P562" s="1320"/>
      <c r="Q562" s="1320"/>
      <c r="R562" s="1320"/>
      <c r="S562" s="1320"/>
      <c r="T562" s="1320"/>
      <c r="U562" s="1320"/>
      <c r="V562" s="1320"/>
      <c r="W562" s="1320"/>
      <c r="X562" s="1320"/>
      <c r="Y562" s="1320"/>
      <c r="Z562" s="1320"/>
      <c r="AA562" s="1320"/>
      <c r="AB562" s="1320"/>
      <c r="AC562" s="1320"/>
      <c r="AD562" s="1320"/>
      <c r="AE562" s="1320"/>
      <c r="AF562" s="1320"/>
      <c r="AG562" s="1320"/>
      <c r="AH562" s="1320"/>
      <c r="AI562" s="1321"/>
      <c r="AJ562" s="473"/>
      <c r="AK562" s="473"/>
      <c r="AL562" s="473"/>
      <c r="AM562" s="466"/>
    </row>
    <row r="563" spans="1:44" ht="18" customHeight="1">
      <c r="A563" s="388"/>
      <c r="B563" s="457"/>
      <c r="C563" s="457"/>
      <c r="D563" s="457"/>
      <c r="E563" s="457"/>
      <c r="F563" s="457"/>
      <c r="G563" s="457"/>
      <c r="H563" s="457"/>
      <c r="I563" s="457"/>
      <c r="J563" s="457"/>
      <c r="K563" s="457"/>
      <c r="L563" s="458"/>
      <c r="M563" s="458"/>
      <c r="N563" s="1322"/>
      <c r="O563" s="1323"/>
      <c r="P563" s="1323"/>
      <c r="Q563" s="1323"/>
      <c r="R563" s="1323"/>
      <c r="S563" s="1323"/>
      <c r="T563" s="1323"/>
      <c r="U563" s="1323"/>
      <c r="V563" s="1323"/>
      <c r="W563" s="1323"/>
      <c r="X563" s="1323"/>
      <c r="Y563" s="1323"/>
      <c r="Z563" s="1323"/>
      <c r="AA563" s="1323"/>
      <c r="AB563" s="1323"/>
      <c r="AC563" s="1323"/>
      <c r="AD563" s="1323"/>
      <c r="AE563" s="1323"/>
      <c r="AF563" s="1323"/>
      <c r="AG563" s="1323"/>
      <c r="AH563" s="1323"/>
      <c r="AI563" s="1324"/>
      <c r="AJ563" s="458"/>
      <c r="AK563" s="458"/>
      <c r="AL563" s="458"/>
      <c r="AM563" s="458"/>
    </row>
    <row r="564" spans="1:44" ht="15.75" customHeight="1">
      <c r="A564" s="388"/>
      <c r="B564" s="388"/>
      <c r="C564" s="388"/>
      <c r="D564" s="388"/>
      <c r="E564" s="388"/>
      <c r="F564" s="388"/>
      <c r="G564" s="388"/>
      <c r="H564" s="388"/>
      <c r="I564" s="388"/>
      <c r="J564" s="388"/>
      <c r="K564" s="388"/>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row>
    <row r="566" spans="1:44" ht="17.25" customHeight="1">
      <c r="A566" s="453" t="s">
        <v>90</v>
      </c>
      <c r="B566" s="395"/>
      <c r="C566" s="395"/>
      <c r="D566" s="395"/>
      <c r="E566" s="395"/>
      <c r="F566" s="395"/>
      <c r="G566" s="395"/>
      <c r="H566" s="395"/>
      <c r="I566" s="395"/>
      <c r="J566" s="395"/>
      <c r="K566" s="395"/>
      <c r="L566" s="410"/>
      <c r="M566" s="454"/>
      <c r="N566" s="455"/>
      <c r="O566" s="455"/>
      <c r="P566" s="455"/>
      <c r="Q566" s="455"/>
      <c r="R566" s="456"/>
      <c r="S566" s="456"/>
      <c r="T566" s="456"/>
      <c r="U566" s="456"/>
      <c r="V566" s="456"/>
      <c r="W566" s="456"/>
      <c r="X566" s="456"/>
      <c r="Y566" s="456"/>
      <c r="Z566" s="456"/>
      <c r="AA566" s="456"/>
      <c r="AB566" s="456"/>
      <c r="AC566" s="456"/>
      <c r="AD566" s="456"/>
      <c r="AE566" s="456"/>
      <c r="AF566" s="456"/>
      <c r="AG566" s="456"/>
      <c r="AH566" s="456"/>
      <c r="AI566" s="456"/>
      <c r="AJ566" s="456"/>
      <c r="AK566" s="456"/>
      <c r="AL566" s="456"/>
      <c r="AM566" s="454"/>
      <c r="AN566" s="396"/>
      <c r="AO566" s="396"/>
      <c r="AP566" s="396"/>
      <c r="AQ566" s="396"/>
      <c r="AR566" s="396"/>
    </row>
    <row r="567" spans="1:44" ht="18" customHeight="1">
      <c r="A567" s="388"/>
      <c r="B567" s="457" t="s">
        <v>2848</v>
      </c>
      <c r="C567" s="457"/>
      <c r="D567" s="457"/>
      <c r="E567" s="457"/>
      <c r="F567" s="457"/>
      <c r="G567" s="457"/>
      <c r="H567" s="457"/>
      <c r="I567" s="457"/>
      <c r="J567" s="457"/>
      <c r="K567" s="457"/>
      <c r="L567" s="458"/>
      <c r="M567" s="458"/>
      <c r="N567" s="1310">
        <f>$M$342</f>
        <v>1</v>
      </c>
      <c r="O567" s="1311"/>
      <c r="P567" s="1311"/>
      <c r="Q567" s="1312"/>
      <c r="R567" s="458"/>
      <c r="S567" s="459"/>
      <c r="T567" s="459"/>
      <c r="U567" s="420"/>
      <c r="V567" s="459"/>
      <c r="W567" s="458"/>
      <c r="X567" s="458"/>
      <c r="Y567" s="458"/>
      <c r="Z567" s="458"/>
      <c r="AA567" s="458"/>
      <c r="AB567" s="458"/>
      <c r="AC567" s="458"/>
      <c r="AD567" s="458"/>
      <c r="AE567" s="458"/>
      <c r="AF567" s="458"/>
      <c r="AG567" s="458"/>
      <c r="AH567" s="458"/>
      <c r="AI567" s="458"/>
      <c r="AJ567" s="458"/>
      <c r="AK567" s="458"/>
      <c r="AL567" s="458"/>
    </row>
    <row r="568" spans="1:44" ht="18" customHeight="1">
      <c r="A568" s="388"/>
      <c r="B568" s="457" t="s">
        <v>2849</v>
      </c>
      <c r="C568" s="457"/>
      <c r="D568" s="457"/>
      <c r="E568" s="457"/>
      <c r="F568" s="457"/>
      <c r="G568" s="457"/>
      <c r="H568" s="457"/>
      <c r="I568" s="457"/>
      <c r="J568" s="457"/>
      <c r="K568" s="457"/>
      <c r="L568" s="458"/>
      <c r="M568" s="458"/>
      <c r="N568" s="1295"/>
      <c r="O568" s="1296"/>
      <c r="P568" s="1296"/>
      <c r="Q568" s="1297"/>
      <c r="R568" s="460" t="s">
        <v>89</v>
      </c>
      <c r="S568" s="461"/>
      <c r="T568" s="461"/>
      <c r="U568" s="462"/>
      <c r="V568" s="10"/>
      <c r="W568" s="458"/>
      <c r="X568" s="458"/>
      <c r="Y568" s="458"/>
      <c r="Z568" s="458"/>
      <c r="AA568" s="458"/>
      <c r="AB568" s="458"/>
      <c r="AC568" s="458"/>
      <c r="AD568" s="458"/>
      <c r="AE568" s="458"/>
      <c r="AF568" s="458"/>
      <c r="AG568" s="458"/>
      <c r="AH568" s="458"/>
      <c r="AI568" s="458"/>
      <c r="AJ568" s="458"/>
      <c r="AK568" s="458"/>
      <c r="AL568" s="458"/>
    </row>
    <row r="569" spans="1:44" ht="18" customHeight="1">
      <c r="A569" s="388"/>
      <c r="B569" s="457" t="s">
        <v>2850</v>
      </c>
      <c r="C569" s="457"/>
      <c r="D569" s="457"/>
      <c r="E569" s="457"/>
      <c r="F569" s="457"/>
      <c r="G569" s="457"/>
      <c r="H569" s="457"/>
      <c r="I569" s="457"/>
      <c r="J569" s="457"/>
      <c r="K569" s="457"/>
      <c r="L569" s="458"/>
      <c r="M569" s="458"/>
      <c r="N569" s="1295"/>
      <c r="O569" s="1296"/>
      <c r="P569" s="1296"/>
      <c r="Q569" s="1297"/>
      <c r="R569" s="460" t="s">
        <v>87</v>
      </c>
      <c r="S569" s="463"/>
      <c r="T569" s="463"/>
      <c r="U569" s="464"/>
      <c r="V569" s="10"/>
      <c r="W569" s="458"/>
      <c r="X569" s="458"/>
      <c r="Y569" s="458"/>
      <c r="Z569" s="458"/>
      <c r="AA569" s="458"/>
      <c r="AB569" s="458"/>
      <c r="AC569" s="458"/>
      <c r="AD569" s="458"/>
      <c r="AE569" s="458"/>
      <c r="AF569" s="458"/>
      <c r="AG569" s="458"/>
      <c r="AH569" s="458"/>
      <c r="AI569" s="458"/>
      <c r="AJ569" s="458"/>
      <c r="AK569" s="458"/>
      <c r="AL569" s="458"/>
    </row>
    <row r="570" spans="1:44" ht="18" customHeight="1">
      <c r="A570" s="388"/>
      <c r="B570" s="457" t="s">
        <v>2851</v>
      </c>
      <c r="C570" s="457"/>
      <c r="D570" s="457"/>
      <c r="E570" s="457"/>
      <c r="F570" s="457"/>
      <c r="G570" s="457"/>
      <c r="H570" s="457"/>
      <c r="I570" s="457"/>
      <c r="J570" s="457"/>
      <c r="K570" s="457"/>
      <c r="L570" s="458"/>
      <c r="M570" s="458"/>
      <c r="N570" s="1295"/>
      <c r="O570" s="1296"/>
      <c r="P570" s="1296"/>
      <c r="Q570" s="1297"/>
      <c r="R570" s="460" t="s">
        <v>87</v>
      </c>
      <c r="S570" s="463"/>
      <c r="T570" s="463"/>
      <c r="U570" s="464"/>
      <c r="V570" s="10"/>
      <c r="W570" s="459"/>
      <c r="X570" s="458"/>
      <c r="Y570" s="458"/>
      <c r="Z570" s="458"/>
      <c r="AA570" s="458"/>
      <c r="AB570" s="458"/>
      <c r="AC570" s="458"/>
      <c r="AD570" s="458"/>
      <c r="AE570" s="458"/>
      <c r="AF570" s="458"/>
      <c r="AG570" s="458"/>
      <c r="AH570" s="458"/>
      <c r="AI570" s="458"/>
      <c r="AJ570" s="458"/>
      <c r="AK570" s="458"/>
      <c r="AL570" s="458"/>
    </row>
    <row r="571" spans="1:44" ht="18" customHeight="1">
      <c r="A571" s="388"/>
      <c r="B571" s="457" t="s">
        <v>2852</v>
      </c>
      <c r="C571" s="457"/>
      <c r="D571" s="457"/>
      <c r="E571" s="457"/>
      <c r="F571" s="457"/>
      <c r="G571" s="457"/>
      <c r="H571" s="457"/>
      <c r="I571" s="457"/>
      <c r="J571" s="457"/>
      <c r="K571" s="457"/>
      <c r="L571" s="458"/>
      <c r="M571" s="458"/>
      <c r="N571" s="1295"/>
      <c r="O571" s="1296"/>
      <c r="P571" s="1296"/>
      <c r="Q571" s="1297"/>
      <c r="R571" s="460" t="s">
        <v>87</v>
      </c>
      <c r="S571" s="463"/>
      <c r="T571" s="463"/>
      <c r="U571" s="464"/>
      <c r="V571" s="10"/>
      <c r="W571" s="459"/>
      <c r="X571" s="458"/>
      <c r="Y571" s="458"/>
      <c r="Z571" s="458"/>
      <c r="AA571" s="458"/>
      <c r="AB571" s="458"/>
      <c r="AC571" s="458"/>
      <c r="AD571" s="458"/>
      <c r="AE571" s="458"/>
      <c r="AF571" s="458"/>
      <c r="AG571" s="458"/>
      <c r="AH571" s="458"/>
      <c r="AI571" s="458"/>
      <c r="AJ571" s="458"/>
      <c r="AK571" s="458"/>
      <c r="AL571" s="458"/>
    </row>
    <row r="572" spans="1:44" ht="18" customHeight="1">
      <c r="A572" s="388"/>
      <c r="B572" s="457" t="s">
        <v>2853</v>
      </c>
      <c r="C572" s="457"/>
      <c r="D572" s="457"/>
      <c r="E572" s="457"/>
      <c r="F572" s="457"/>
      <c r="G572" s="457"/>
      <c r="H572" s="457"/>
      <c r="I572" s="457"/>
      <c r="J572" s="457"/>
      <c r="K572" s="457"/>
      <c r="L572" s="458"/>
      <c r="M572" s="458"/>
      <c r="N572" s="1295"/>
      <c r="O572" s="1296"/>
      <c r="P572" s="1296"/>
      <c r="Q572" s="1297"/>
      <c r="R572" s="460" t="s">
        <v>87</v>
      </c>
      <c r="S572" s="463"/>
      <c r="T572" s="463"/>
      <c r="U572" s="464"/>
      <c r="V572" s="10"/>
      <c r="W572" s="458"/>
      <c r="X572" s="458"/>
      <c r="Y572" s="458"/>
      <c r="Z572" s="458"/>
      <c r="AA572" s="458"/>
      <c r="AB572" s="466"/>
      <c r="AC572" s="466"/>
      <c r="AD572" s="466"/>
      <c r="AE572" s="466"/>
      <c r="AF572" s="466"/>
      <c r="AG572" s="466"/>
      <c r="AH572" s="466"/>
      <c r="AI572" s="466"/>
      <c r="AJ572" s="466"/>
      <c r="AK572" s="466"/>
      <c r="AL572" s="466"/>
    </row>
    <row r="573" spans="1:44" ht="18" customHeight="1">
      <c r="A573" s="388"/>
      <c r="B573" s="465" t="s">
        <v>2854</v>
      </c>
      <c r="C573" s="465"/>
      <c r="D573" s="465"/>
      <c r="E573" s="465"/>
      <c r="F573" s="465"/>
      <c r="G573" s="465"/>
      <c r="H573" s="465"/>
      <c r="I573" s="465"/>
      <c r="J573" s="465"/>
      <c r="K573" s="465"/>
      <c r="L573" s="458"/>
      <c r="M573" s="467"/>
      <c r="N573" s="467"/>
      <c r="O573" s="467"/>
      <c r="P573" s="467"/>
      <c r="Q573" s="460"/>
      <c r="R573" s="463"/>
      <c r="S573" s="463"/>
      <c r="T573" s="465"/>
      <c r="U573" s="10"/>
      <c r="V573" s="466"/>
      <c r="W573" s="468"/>
      <c r="X573" s="468" t="s">
        <v>86</v>
      </c>
      <c r="Y573" s="468"/>
      <c r="Z573" s="469"/>
      <c r="AA573" s="427" t="s">
        <v>85</v>
      </c>
      <c r="AB573" s="10"/>
      <c r="AD573" s="466"/>
      <c r="AE573" s="466"/>
      <c r="AF573" s="466"/>
      <c r="AG573" s="466"/>
      <c r="AH573" s="466"/>
      <c r="AI573" s="466"/>
      <c r="AJ573" s="466"/>
      <c r="AK573" s="466"/>
    </row>
    <row r="574" spans="1:44" ht="15" customHeight="1">
      <c r="A574" s="388"/>
      <c r="B574" s="457" t="s">
        <v>2855</v>
      </c>
      <c r="C574" s="457"/>
      <c r="D574" s="457"/>
      <c r="E574" s="457"/>
      <c r="F574" s="457"/>
      <c r="G574" s="457"/>
      <c r="H574" s="457"/>
      <c r="I574" s="457"/>
      <c r="J574" s="457"/>
      <c r="K574" s="457"/>
      <c r="L574" s="458"/>
      <c r="M574" s="458"/>
      <c r="N574" s="458"/>
      <c r="O574" s="458"/>
      <c r="P574" s="470"/>
      <c r="Q574" s="458"/>
      <c r="R574" s="458"/>
      <c r="S574" s="459"/>
      <c r="T574" s="459"/>
      <c r="U574" s="458"/>
      <c r="V574" s="470"/>
      <c r="W574" s="458"/>
      <c r="X574" s="458"/>
      <c r="Y574" s="470"/>
      <c r="Z574" s="458"/>
      <c r="AA574" s="458"/>
      <c r="AB574" s="458"/>
      <c r="AC574" s="470"/>
      <c r="AD574" s="458"/>
      <c r="AE574" s="458"/>
      <c r="AF574" s="458"/>
      <c r="AG574" s="458"/>
      <c r="AH574" s="470"/>
      <c r="AI574" s="458"/>
      <c r="AJ574" s="458"/>
      <c r="AK574" s="458"/>
      <c r="AL574" s="458"/>
      <c r="AM574" s="458"/>
    </row>
    <row r="575" spans="1:44" ht="18" customHeight="1">
      <c r="A575" s="388"/>
      <c r="B575" s="471"/>
      <c r="C575" s="471"/>
      <c r="D575" s="471"/>
      <c r="E575" s="471"/>
      <c r="F575" s="471"/>
      <c r="G575" s="471"/>
      <c r="H575" s="471"/>
      <c r="I575" s="471"/>
      <c r="J575" s="471"/>
      <c r="K575" s="471"/>
      <c r="L575" s="458"/>
      <c r="M575" s="472" t="s">
        <v>73</v>
      </c>
      <c r="N575" s="1305" t="s">
        <v>84</v>
      </c>
      <c r="O575" s="1305"/>
      <c r="P575" s="1305"/>
      <c r="Q575" s="1305"/>
      <c r="R575" s="1305"/>
      <c r="S575" s="428" t="s">
        <v>72</v>
      </c>
      <c r="T575" s="1305" t="s">
        <v>83</v>
      </c>
      <c r="U575" s="1305"/>
      <c r="V575" s="1305"/>
      <c r="W575" s="1305"/>
      <c r="X575" s="1305"/>
      <c r="Y575" s="1305"/>
      <c r="Z575" s="1305"/>
      <c r="AA575" s="1305"/>
      <c r="AB575" s="1305"/>
      <c r="AC575" s="1305"/>
      <c r="AD575" s="428" t="s">
        <v>72</v>
      </c>
      <c r="AE575" s="1305" t="s">
        <v>82</v>
      </c>
      <c r="AF575" s="1305"/>
      <c r="AG575" s="1305"/>
      <c r="AH575" s="1305"/>
      <c r="AI575" s="1294"/>
      <c r="AJ575" s="472" t="s">
        <v>69</v>
      </c>
      <c r="AK575" s="472"/>
      <c r="AL575" s="10"/>
      <c r="AM575" s="10"/>
    </row>
    <row r="576" spans="1:44" ht="18" customHeight="1">
      <c r="A576" s="388"/>
      <c r="B576" s="384"/>
      <c r="C576" s="471"/>
      <c r="D576" s="471"/>
      <c r="E576" s="471"/>
      <c r="F576" s="471"/>
      <c r="G576" s="471"/>
      <c r="H576" s="471"/>
      <c r="I576" s="471"/>
      <c r="J576" s="471"/>
      <c r="K576" s="471"/>
      <c r="L576" s="471" t="s">
        <v>80</v>
      </c>
      <c r="M576" s="472" t="s">
        <v>73</v>
      </c>
      <c r="N576" s="1284"/>
      <c r="O576" s="1284"/>
      <c r="P576" s="1284"/>
      <c r="Q576" s="1284"/>
      <c r="R576" s="1284"/>
      <c r="S576" s="428" t="s">
        <v>72</v>
      </c>
      <c r="T576" s="1325" t="str">
        <f>IF(項目一覧②!$G$232=1,"",INDEX(主要用途!$D$2:$D$72,項目一覧②!$G$232))</f>
        <v/>
      </c>
      <c r="U576" s="1326"/>
      <c r="V576" s="1326"/>
      <c r="W576" s="1326"/>
      <c r="X576" s="1326"/>
      <c r="Y576" s="1326"/>
      <c r="Z576" s="1326"/>
      <c r="AA576" s="1326"/>
      <c r="AB576" s="1326"/>
      <c r="AC576" s="1327"/>
      <c r="AD576" s="428" t="s">
        <v>72</v>
      </c>
      <c r="AE576" s="1295"/>
      <c r="AF576" s="1296"/>
      <c r="AG576" s="1296"/>
      <c r="AH576" s="1297"/>
      <c r="AI576" s="470" t="s">
        <v>71</v>
      </c>
      <c r="AJ576" s="472" t="s">
        <v>69</v>
      </c>
      <c r="AK576" s="466"/>
      <c r="AL576" s="472"/>
      <c r="AM576" s="10"/>
    </row>
    <row r="577" spans="1:44" ht="18" customHeight="1">
      <c r="A577" s="388"/>
      <c r="B577" s="384"/>
      <c r="C577" s="471"/>
      <c r="D577" s="471"/>
      <c r="E577" s="471"/>
      <c r="F577" s="471"/>
      <c r="G577" s="471"/>
      <c r="H577" s="471"/>
      <c r="I577" s="471"/>
      <c r="J577" s="471"/>
      <c r="K577" s="471"/>
      <c r="L577" s="471" t="s">
        <v>79</v>
      </c>
      <c r="M577" s="472" t="s">
        <v>73</v>
      </c>
      <c r="N577" s="1284"/>
      <c r="O577" s="1284"/>
      <c r="P577" s="1284"/>
      <c r="Q577" s="1284"/>
      <c r="R577" s="1284"/>
      <c r="S577" s="428" t="s">
        <v>72</v>
      </c>
      <c r="T577" s="1325" t="str">
        <f>IF(項目一覧②!$G$233=1,"",INDEX(主要用途!$D$2:$D$72,項目一覧②!$G$233))</f>
        <v/>
      </c>
      <c r="U577" s="1326"/>
      <c r="V577" s="1326"/>
      <c r="W577" s="1326"/>
      <c r="X577" s="1326"/>
      <c r="Y577" s="1326"/>
      <c r="Z577" s="1326"/>
      <c r="AA577" s="1326"/>
      <c r="AB577" s="1326"/>
      <c r="AC577" s="1327"/>
      <c r="AD577" s="428" t="s">
        <v>72</v>
      </c>
      <c r="AE577" s="1295"/>
      <c r="AF577" s="1296"/>
      <c r="AG577" s="1296"/>
      <c r="AH577" s="1297"/>
      <c r="AI577" s="470" t="s">
        <v>71</v>
      </c>
      <c r="AJ577" s="472" t="s">
        <v>69</v>
      </c>
      <c r="AK577" s="466"/>
      <c r="AL577" s="472"/>
      <c r="AM577" s="10"/>
    </row>
    <row r="578" spans="1:44" ht="18" customHeight="1">
      <c r="A578" s="388"/>
      <c r="B578" s="384"/>
      <c r="C578" s="471"/>
      <c r="D578" s="471"/>
      <c r="E578" s="471"/>
      <c r="F578" s="471"/>
      <c r="G578" s="471"/>
      <c r="H578" s="471"/>
      <c r="I578" s="471"/>
      <c r="J578" s="471"/>
      <c r="K578" s="471"/>
      <c r="L578" s="471" t="s">
        <v>78</v>
      </c>
      <c r="M578" s="472" t="s">
        <v>73</v>
      </c>
      <c r="N578" s="1284"/>
      <c r="O578" s="1284"/>
      <c r="P578" s="1284"/>
      <c r="Q578" s="1284"/>
      <c r="R578" s="1284"/>
      <c r="S578" s="428" t="s">
        <v>72</v>
      </c>
      <c r="T578" s="1325" t="str">
        <f>IF(項目一覧②!$G$234=1,"",INDEX(主要用途!$D$2:$D$72,項目一覧②!$G$234))</f>
        <v/>
      </c>
      <c r="U578" s="1326"/>
      <c r="V578" s="1326"/>
      <c r="W578" s="1326"/>
      <c r="X578" s="1326"/>
      <c r="Y578" s="1326"/>
      <c r="Z578" s="1326"/>
      <c r="AA578" s="1326"/>
      <c r="AB578" s="1326"/>
      <c r="AC578" s="1327"/>
      <c r="AD578" s="428" t="s">
        <v>72</v>
      </c>
      <c r="AE578" s="1295"/>
      <c r="AF578" s="1296"/>
      <c r="AG578" s="1296"/>
      <c r="AH578" s="1297"/>
      <c r="AI578" s="470" t="s">
        <v>71</v>
      </c>
      <c r="AJ578" s="472" t="s">
        <v>69</v>
      </c>
      <c r="AK578" s="466"/>
      <c r="AL578" s="472"/>
      <c r="AM578" s="10"/>
    </row>
    <row r="579" spans="1:44" ht="18" customHeight="1">
      <c r="A579" s="388"/>
      <c r="B579" s="384"/>
      <c r="C579" s="471"/>
      <c r="D579" s="471"/>
      <c r="E579" s="471"/>
      <c r="F579" s="471"/>
      <c r="G579" s="471"/>
      <c r="H579" s="471"/>
      <c r="I579" s="471"/>
      <c r="J579" s="471"/>
      <c r="K579" s="471"/>
      <c r="L579" s="471" t="s">
        <v>77</v>
      </c>
      <c r="M579" s="472" t="s">
        <v>73</v>
      </c>
      <c r="N579" s="1284"/>
      <c r="O579" s="1284"/>
      <c r="P579" s="1284"/>
      <c r="Q579" s="1284"/>
      <c r="R579" s="1284"/>
      <c r="S579" s="428" t="s">
        <v>72</v>
      </c>
      <c r="T579" s="1325" t="str">
        <f>IF(項目一覧②!$G$235=1,"",INDEX(主要用途!$D$2:$D$72,項目一覧②!$G$235))</f>
        <v/>
      </c>
      <c r="U579" s="1326"/>
      <c r="V579" s="1326"/>
      <c r="W579" s="1326"/>
      <c r="X579" s="1326"/>
      <c r="Y579" s="1326"/>
      <c r="Z579" s="1326"/>
      <c r="AA579" s="1326"/>
      <c r="AB579" s="1326"/>
      <c r="AC579" s="1327"/>
      <c r="AD579" s="428" t="s">
        <v>72</v>
      </c>
      <c r="AE579" s="1295"/>
      <c r="AF579" s="1296"/>
      <c r="AG579" s="1296"/>
      <c r="AH579" s="1297"/>
      <c r="AI579" s="470" t="s">
        <v>71</v>
      </c>
      <c r="AJ579" s="472" t="s">
        <v>69</v>
      </c>
      <c r="AK579" s="466"/>
      <c r="AL579" s="472"/>
      <c r="AM579" s="10"/>
    </row>
    <row r="580" spans="1:44" ht="18" customHeight="1">
      <c r="A580" s="388"/>
      <c r="B580" s="384"/>
      <c r="C580" s="471"/>
      <c r="D580" s="471"/>
      <c r="E580" s="471"/>
      <c r="F580" s="471"/>
      <c r="G580" s="471"/>
      <c r="H580" s="471"/>
      <c r="I580" s="471"/>
      <c r="J580" s="471"/>
      <c r="K580" s="471"/>
      <c r="L580" s="471" t="s">
        <v>76</v>
      </c>
      <c r="M580" s="472" t="s">
        <v>73</v>
      </c>
      <c r="N580" s="1284"/>
      <c r="O580" s="1284"/>
      <c r="P580" s="1284"/>
      <c r="Q580" s="1284"/>
      <c r="R580" s="1284"/>
      <c r="S580" s="428" t="s">
        <v>72</v>
      </c>
      <c r="T580" s="1325" t="str">
        <f>IF(項目一覧②!$G$236=1,"",INDEX(主要用途!$D$2:$D$72,項目一覧②!$G$236))</f>
        <v/>
      </c>
      <c r="U580" s="1326"/>
      <c r="V580" s="1326"/>
      <c r="W580" s="1326"/>
      <c r="X580" s="1326"/>
      <c r="Y580" s="1326"/>
      <c r="Z580" s="1326"/>
      <c r="AA580" s="1326"/>
      <c r="AB580" s="1326"/>
      <c r="AC580" s="1327"/>
      <c r="AD580" s="428" t="s">
        <v>72</v>
      </c>
      <c r="AE580" s="1295"/>
      <c r="AF580" s="1296"/>
      <c r="AG580" s="1296"/>
      <c r="AH580" s="1297"/>
      <c r="AI580" s="470" t="s">
        <v>71</v>
      </c>
      <c r="AJ580" s="472" t="s">
        <v>69</v>
      </c>
      <c r="AK580" s="466"/>
      <c r="AL580" s="472"/>
      <c r="AM580" s="10"/>
    </row>
    <row r="581" spans="1:44" ht="18" customHeight="1">
      <c r="A581" s="388"/>
      <c r="B581" s="384"/>
      <c r="C581" s="471"/>
      <c r="D581" s="471"/>
      <c r="E581" s="471"/>
      <c r="F581" s="471"/>
      <c r="G581" s="471"/>
      <c r="H581" s="471"/>
      <c r="I581" s="471"/>
      <c r="J581" s="471"/>
      <c r="K581" s="471"/>
      <c r="L581" s="471" t="s">
        <v>74</v>
      </c>
      <c r="M581" s="472" t="s">
        <v>73</v>
      </c>
      <c r="N581" s="1284"/>
      <c r="O581" s="1284"/>
      <c r="P581" s="1284"/>
      <c r="Q581" s="1284"/>
      <c r="R581" s="1284"/>
      <c r="S581" s="428" t="s">
        <v>72</v>
      </c>
      <c r="T581" s="1325" t="str">
        <f>IF(項目一覧②!$G$237=1,"",INDEX(主要用途!$D$2:$D$72,項目一覧②!$G$237))</f>
        <v/>
      </c>
      <c r="U581" s="1326"/>
      <c r="V581" s="1326"/>
      <c r="W581" s="1326"/>
      <c r="X581" s="1326"/>
      <c r="Y581" s="1326"/>
      <c r="Z581" s="1326"/>
      <c r="AA581" s="1326"/>
      <c r="AB581" s="1326"/>
      <c r="AC581" s="1327"/>
      <c r="AD581" s="428" t="s">
        <v>72</v>
      </c>
      <c r="AE581" s="1295"/>
      <c r="AF581" s="1296"/>
      <c r="AG581" s="1296"/>
      <c r="AH581" s="1297"/>
      <c r="AI581" s="470" t="s">
        <v>71</v>
      </c>
      <c r="AJ581" s="472" t="s">
        <v>69</v>
      </c>
      <c r="AK581" s="466"/>
      <c r="AL581" s="472"/>
      <c r="AM581" s="10"/>
    </row>
    <row r="582" spans="1:44" ht="15" customHeight="1">
      <c r="A582" s="388"/>
      <c r="B582" s="457" t="s">
        <v>2856</v>
      </c>
      <c r="C582" s="457"/>
      <c r="D582" s="457"/>
      <c r="E582" s="457"/>
      <c r="F582" s="457"/>
      <c r="G582" s="457"/>
      <c r="H582" s="457"/>
      <c r="I582" s="457"/>
      <c r="J582" s="457"/>
      <c r="K582" s="457"/>
      <c r="L582" s="458"/>
      <c r="M582" s="458"/>
      <c r="N582" s="458"/>
      <c r="O582" s="458"/>
      <c r="P582" s="458"/>
      <c r="Q582" s="458"/>
      <c r="R582" s="458"/>
      <c r="S582" s="428"/>
      <c r="T582" s="473"/>
      <c r="U582" s="473"/>
      <c r="V582" s="473"/>
      <c r="W582" s="473"/>
      <c r="X582" s="473"/>
      <c r="Y582" s="473"/>
      <c r="Z582" s="473"/>
      <c r="AA582" s="473"/>
      <c r="AB582" s="473"/>
      <c r="AC582" s="473"/>
      <c r="AD582" s="473"/>
      <c r="AE582" s="473"/>
      <c r="AF582" s="473"/>
      <c r="AG582" s="473"/>
      <c r="AH582" s="473"/>
      <c r="AI582" s="473"/>
      <c r="AJ582" s="473"/>
      <c r="AK582" s="473"/>
      <c r="AL582" s="473"/>
      <c r="AM582" s="466"/>
    </row>
    <row r="583" spans="1:44" ht="18" customHeight="1">
      <c r="A583" s="388"/>
      <c r="B583" s="457"/>
      <c r="C583" s="457"/>
      <c r="D583" s="457"/>
      <c r="E583" s="457"/>
      <c r="F583" s="457"/>
      <c r="G583" s="457"/>
      <c r="H583" s="457"/>
      <c r="I583" s="457"/>
      <c r="J583" s="457"/>
      <c r="K583" s="457"/>
      <c r="L583" s="458"/>
      <c r="M583" s="458"/>
      <c r="N583" s="1334"/>
      <c r="O583" s="1320"/>
      <c r="P583" s="1320"/>
      <c r="Q583" s="1320"/>
      <c r="R583" s="1320"/>
      <c r="S583" s="1320"/>
      <c r="T583" s="1320"/>
      <c r="U583" s="1320"/>
      <c r="V583" s="1320"/>
      <c r="W583" s="1320"/>
      <c r="X583" s="1320"/>
      <c r="Y583" s="1320"/>
      <c r="Z583" s="1320"/>
      <c r="AA583" s="1320"/>
      <c r="AB583" s="1320"/>
      <c r="AC583" s="1320"/>
      <c r="AD583" s="1320"/>
      <c r="AE583" s="1320"/>
      <c r="AF583" s="1320"/>
      <c r="AG583" s="1320"/>
      <c r="AH583" s="1320"/>
      <c r="AI583" s="1321"/>
      <c r="AJ583" s="473"/>
      <c r="AK583" s="473"/>
      <c r="AL583" s="473"/>
      <c r="AM583" s="466"/>
    </row>
    <row r="584" spans="1:44" ht="18" customHeight="1">
      <c r="A584" s="388"/>
      <c r="B584" s="457"/>
      <c r="C584" s="457"/>
      <c r="D584" s="457"/>
      <c r="E584" s="457"/>
      <c r="F584" s="457"/>
      <c r="G584" s="457"/>
      <c r="H584" s="457"/>
      <c r="I584" s="457"/>
      <c r="J584" s="457"/>
      <c r="K584" s="457"/>
      <c r="L584" s="458"/>
      <c r="M584" s="458"/>
      <c r="N584" s="1322"/>
      <c r="O584" s="1323"/>
      <c r="P584" s="1323"/>
      <c r="Q584" s="1323"/>
      <c r="R584" s="1323"/>
      <c r="S584" s="1323"/>
      <c r="T584" s="1323"/>
      <c r="U584" s="1323"/>
      <c r="V584" s="1323"/>
      <c r="W584" s="1323"/>
      <c r="X584" s="1323"/>
      <c r="Y584" s="1323"/>
      <c r="Z584" s="1323"/>
      <c r="AA584" s="1323"/>
      <c r="AB584" s="1323"/>
      <c r="AC584" s="1323"/>
      <c r="AD584" s="1323"/>
      <c r="AE584" s="1323"/>
      <c r="AF584" s="1323"/>
      <c r="AG584" s="1323"/>
      <c r="AH584" s="1323"/>
      <c r="AI584" s="1324"/>
      <c r="AJ584" s="473"/>
      <c r="AK584" s="473"/>
      <c r="AL584" s="473"/>
      <c r="AM584" s="466"/>
    </row>
    <row r="585" spans="1:44" ht="15" customHeight="1">
      <c r="A585" s="388"/>
      <c r="B585" s="457" t="s">
        <v>2857</v>
      </c>
      <c r="C585" s="457"/>
      <c r="D585" s="457"/>
      <c r="E585" s="457"/>
      <c r="F585" s="457"/>
      <c r="G585" s="457"/>
      <c r="H585" s="457"/>
      <c r="I585" s="457"/>
      <c r="J585" s="457"/>
      <c r="K585" s="457"/>
      <c r="L585" s="458"/>
      <c r="M585" s="458"/>
      <c r="N585" s="458"/>
      <c r="O585" s="458"/>
      <c r="P585" s="458"/>
      <c r="Q585" s="458"/>
      <c r="R585" s="458"/>
      <c r="S585" s="473"/>
      <c r="T585" s="473"/>
      <c r="U585" s="473"/>
      <c r="V585" s="473"/>
      <c r="W585" s="473"/>
      <c r="X585" s="473"/>
      <c r="Y585" s="473"/>
      <c r="Z585" s="473"/>
      <c r="AA585" s="473"/>
      <c r="AB585" s="473"/>
      <c r="AC585" s="473"/>
      <c r="AD585" s="473"/>
      <c r="AE585" s="473"/>
      <c r="AF585" s="473"/>
      <c r="AG585" s="473"/>
      <c r="AH585" s="473"/>
      <c r="AI585" s="473"/>
      <c r="AJ585" s="473"/>
      <c r="AK585" s="473"/>
      <c r="AL585" s="473"/>
      <c r="AM585" s="466"/>
    </row>
    <row r="586" spans="1:44" ht="18" customHeight="1">
      <c r="A586" s="388"/>
      <c r="B586" s="457"/>
      <c r="C586" s="457"/>
      <c r="D586" s="457"/>
      <c r="E586" s="457"/>
      <c r="F586" s="457"/>
      <c r="G586" s="457"/>
      <c r="H586" s="457"/>
      <c r="I586" s="457"/>
      <c r="J586" s="457"/>
      <c r="K586" s="457"/>
      <c r="L586" s="458"/>
      <c r="M586" s="458"/>
      <c r="N586" s="1334"/>
      <c r="O586" s="1320"/>
      <c r="P586" s="1320"/>
      <c r="Q586" s="1320"/>
      <c r="R586" s="1320"/>
      <c r="S586" s="1320"/>
      <c r="T586" s="1320"/>
      <c r="U586" s="1320"/>
      <c r="V586" s="1320"/>
      <c r="W586" s="1320"/>
      <c r="X586" s="1320"/>
      <c r="Y586" s="1320"/>
      <c r="Z586" s="1320"/>
      <c r="AA586" s="1320"/>
      <c r="AB586" s="1320"/>
      <c r="AC586" s="1320"/>
      <c r="AD586" s="1320"/>
      <c r="AE586" s="1320"/>
      <c r="AF586" s="1320"/>
      <c r="AG586" s="1320"/>
      <c r="AH586" s="1320"/>
      <c r="AI586" s="1321"/>
      <c r="AJ586" s="473"/>
      <c r="AK586" s="473"/>
      <c r="AL586" s="473"/>
      <c r="AM586" s="466"/>
    </row>
    <row r="587" spans="1:44" ht="18" customHeight="1">
      <c r="A587" s="388"/>
      <c r="B587" s="457"/>
      <c r="C587" s="457"/>
      <c r="D587" s="457"/>
      <c r="E587" s="457"/>
      <c r="F587" s="457"/>
      <c r="G587" s="457"/>
      <c r="H587" s="457"/>
      <c r="I587" s="457"/>
      <c r="J587" s="457"/>
      <c r="K587" s="457"/>
      <c r="L587" s="458"/>
      <c r="M587" s="458"/>
      <c r="N587" s="1322"/>
      <c r="O587" s="1323"/>
      <c r="P587" s="1323"/>
      <c r="Q587" s="1323"/>
      <c r="R587" s="1323"/>
      <c r="S587" s="1323"/>
      <c r="T587" s="1323"/>
      <c r="U587" s="1323"/>
      <c r="V587" s="1323"/>
      <c r="W587" s="1323"/>
      <c r="X587" s="1323"/>
      <c r="Y587" s="1323"/>
      <c r="Z587" s="1323"/>
      <c r="AA587" s="1323"/>
      <c r="AB587" s="1323"/>
      <c r="AC587" s="1323"/>
      <c r="AD587" s="1323"/>
      <c r="AE587" s="1323"/>
      <c r="AF587" s="1323"/>
      <c r="AG587" s="1323"/>
      <c r="AH587" s="1323"/>
      <c r="AI587" s="1324"/>
      <c r="AJ587" s="458"/>
      <c r="AK587" s="458"/>
      <c r="AL587" s="458"/>
      <c r="AM587" s="458"/>
    </row>
    <row r="588" spans="1:44" ht="15.75" customHeight="1">
      <c r="A588" s="388"/>
      <c r="B588" s="388"/>
      <c r="C588" s="388"/>
      <c r="D588" s="388"/>
      <c r="E588" s="388"/>
      <c r="F588" s="388"/>
      <c r="G588" s="388"/>
      <c r="H588" s="388"/>
      <c r="I588" s="388"/>
      <c r="J588" s="388"/>
      <c r="K588" s="388"/>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row>
    <row r="589" spans="1:44" ht="17.25" customHeight="1">
      <c r="A589" s="384"/>
      <c r="B589" s="478" t="s">
        <v>68</v>
      </c>
      <c r="C589" s="478"/>
      <c r="D589" s="478"/>
      <c r="E589" s="478"/>
      <c r="F589" s="478"/>
      <c r="G589" s="478"/>
      <c r="H589" s="478"/>
      <c r="I589" s="478"/>
      <c r="J589" s="478"/>
      <c r="K589" s="478"/>
      <c r="L589" s="49"/>
      <c r="M589" s="49"/>
      <c r="N589" s="49"/>
      <c r="O589" s="49"/>
      <c r="P589" s="49"/>
      <c r="Q589" s="49"/>
      <c r="R589" s="49"/>
      <c r="S589" s="49"/>
      <c r="T589" s="49"/>
      <c r="W589" s="472"/>
      <c r="X589" s="472"/>
      <c r="Y589" s="472"/>
      <c r="Z589" s="472"/>
      <c r="AA589" s="472"/>
      <c r="AB589" s="472"/>
      <c r="AC589" s="472"/>
      <c r="AD589" s="472"/>
      <c r="AE589" s="472"/>
      <c r="AF589" s="472"/>
      <c r="AG589" s="472"/>
      <c r="AH589" s="472"/>
      <c r="AI589" s="472"/>
      <c r="AJ589" s="472"/>
      <c r="AK589" s="472"/>
      <c r="AL589" s="472"/>
      <c r="AM589" s="458"/>
    </row>
    <row r="590" spans="1:44" ht="18" customHeight="1">
      <c r="A590" s="458"/>
      <c r="B590" s="388" t="s">
        <v>67</v>
      </c>
      <c r="C590" s="388"/>
      <c r="D590" s="388"/>
      <c r="E590" s="388"/>
      <c r="F590" s="388"/>
      <c r="G590" s="388"/>
      <c r="H590" s="388"/>
      <c r="I590" s="388"/>
      <c r="J590" s="388"/>
      <c r="K590" s="388"/>
      <c r="M590" s="405"/>
      <c r="N590" s="405"/>
      <c r="O590" s="405"/>
      <c r="P590" s="405"/>
      <c r="Q590" s="405"/>
      <c r="W590" s="459"/>
      <c r="X590" s="458"/>
      <c r="Y590" s="458"/>
      <c r="Z590" s="458"/>
      <c r="AA590" s="458"/>
      <c r="AB590" s="458"/>
      <c r="AC590" s="458"/>
      <c r="AD590" s="458"/>
      <c r="AE590" s="458"/>
      <c r="AF590" s="458"/>
      <c r="AG590" s="458"/>
      <c r="AH590" s="458"/>
      <c r="AI590" s="458"/>
      <c r="AJ590" s="458"/>
      <c r="AK590" s="458"/>
      <c r="AL590" s="458"/>
      <c r="AM590" s="458"/>
    </row>
    <row r="591" spans="1:44" ht="18" customHeight="1" thickBot="1">
      <c r="A591" s="388"/>
      <c r="B591" s="457"/>
      <c r="C591" s="457"/>
      <c r="D591" s="457"/>
      <c r="E591" s="457"/>
      <c r="F591" s="457"/>
      <c r="G591" s="457"/>
      <c r="H591" s="457"/>
      <c r="I591" s="457"/>
      <c r="J591" s="457"/>
      <c r="K591" s="457"/>
      <c r="L591" s="458"/>
      <c r="M591" s="458"/>
      <c r="N591" s="458"/>
      <c r="O591" s="1422"/>
      <c r="P591" s="1422"/>
      <c r="Q591" s="1422"/>
      <c r="R591" s="1422"/>
      <c r="S591" s="460"/>
      <c r="T591" s="461"/>
      <c r="U591" s="461"/>
      <c r="V591" s="462"/>
      <c r="W591" s="10"/>
      <c r="X591" s="458"/>
      <c r="Y591" s="458"/>
      <c r="Z591" s="458"/>
      <c r="AA591" s="458"/>
      <c r="AB591" s="458"/>
      <c r="AC591" s="646"/>
      <c r="AD591" s="646"/>
      <c r="AE591" s="646"/>
      <c r="AF591" s="646"/>
      <c r="AG591" s="646"/>
      <c r="AH591" s="646"/>
      <c r="AI591" s="646"/>
      <c r="AJ591" s="646"/>
      <c r="AK591" s="646"/>
      <c r="AL591" s="646"/>
      <c r="AM591" s="646"/>
      <c r="AN591" s="647"/>
      <c r="AO591" s="647"/>
      <c r="AP591" s="647"/>
      <c r="AQ591" s="647"/>
    </row>
    <row r="592" spans="1:44" ht="17.25" customHeight="1">
      <c r="A592" s="453" t="s">
        <v>90</v>
      </c>
      <c r="B592" s="395"/>
      <c r="C592" s="395"/>
      <c r="D592" s="395"/>
      <c r="E592" s="395"/>
      <c r="F592" s="395"/>
      <c r="G592" s="395"/>
      <c r="H592" s="395"/>
      <c r="I592" s="395"/>
      <c r="J592" s="395"/>
      <c r="K592" s="395"/>
      <c r="L592" s="410"/>
      <c r="M592" s="454"/>
      <c r="N592" s="455"/>
      <c r="O592" s="455"/>
      <c r="P592" s="455"/>
      <c r="Q592" s="455"/>
      <c r="R592" s="456"/>
      <c r="S592" s="456"/>
      <c r="T592" s="456"/>
      <c r="U592" s="456"/>
      <c r="V592" s="456"/>
      <c r="W592" s="456"/>
      <c r="X592" s="456"/>
      <c r="Y592" s="456"/>
      <c r="Z592" s="456"/>
      <c r="AA592" s="456"/>
      <c r="AB592" s="456"/>
      <c r="AC592" s="456"/>
      <c r="AD592" s="456"/>
      <c r="AE592" s="456"/>
      <c r="AF592" s="456"/>
      <c r="AG592" s="456"/>
      <c r="AH592" s="456"/>
      <c r="AI592" s="456"/>
      <c r="AJ592" s="456"/>
      <c r="AK592" s="456"/>
      <c r="AL592" s="456"/>
      <c r="AM592" s="454"/>
      <c r="AN592" s="396"/>
      <c r="AO592" s="396"/>
      <c r="AP592" s="396"/>
      <c r="AQ592" s="396"/>
      <c r="AR592" s="396"/>
    </row>
    <row r="593" spans="1:39" ht="18" customHeight="1">
      <c r="A593" s="388"/>
      <c r="B593" s="457" t="s">
        <v>2848</v>
      </c>
      <c r="C593" s="457"/>
      <c r="D593" s="457"/>
      <c r="E593" s="457"/>
      <c r="F593" s="457"/>
      <c r="G593" s="457"/>
      <c r="H593" s="457"/>
      <c r="I593" s="457"/>
      <c r="J593" s="457"/>
      <c r="K593" s="457"/>
      <c r="L593" s="458"/>
      <c r="M593" s="458"/>
      <c r="N593" s="1310">
        <f>$M$342</f>
        <v>1</v>
      </c>
      <c r="O593" s="1311"/>
      <c r="P593" s="1311"/>
      <c r="Q593" s="1312"/>
      <c r="R593" s="458"/>
      <c r="S593" s="459"/>
      <c r="T593" s="459"/>
      <c r="U593" s="420"/>
      <c r="V593" s="459"/>
      <c r="W593" s="458"/>
      <c r="X593" s="458"/>
      <c r="Y593" s="458"/>
      <c r="Z593" s="458"/>
      <c r="AA593" s="458"/>
      <c r="AB593" s="458"/>
      <c r="AC593" s="458"/>
      <c r="AD593" s="458"/>
      <c r="AE593" s="458"/>
      <c r="AF593" s="458"/>
      <c r="AG593" s="458"/>
      <c r="AH593" s="458"/>
      <c r="AI593" s="458"/>
      <c r="AJ593" s="458"/>
      <c r="AK593" s="458"/>
      <c r="AL593" s="458"/>
    </row>
    <row r="594" spans="1:39" ht="18" customHeight="1">
      <c r="A594" s="388"/>
      <c r="B594" s="457" t="s">
        <v>2849</v>
      </c>
      <c r="C594" s="457"/>
      <c r="D594" s="457"/>
      <c r="E594" s="457"/>
      <c r="F594" s="457"/>
      <c r="G594" s="457"/>
      <c r="H594" s="457"/>
      <c r="I594" s="457"/>
      <c r="J594" s="457"/>
      <c r="K594" s="457"/>
      <c r="L594" s="458"/>
      <c r="M594" s="458"/>
      <c r="N594" s="1295"/>
      <c r="O594" s="1296"/>
      <c r="P594" s="1296"/>
      <c r="Q594" s="1297"/>
      <c r="R594" s="460" t="s">
        <v>89</v>
      </c>
      <c r="S594" s="461"/>
      <c r="T594" s="461"/>
      <c r="U594" s="462"/>
      <c r="V594" s="10"/>
      <c r="W594" s="458"/>
      <c r="X594" s="458"/>
      <c r="Y594" s="458"/>
      <c r="Z594" s="458"/>
      <c r="AA594" s="458"/>
      <c r="AB594" s="458"/>
      <c r="AC594" s="458"/>
      <c r="AD594" s="458"/>
      <c r="AE594" s="458"/>
      <c r="AF594" s="458"/>
      <c r="AG594" s="458"/>
      <c r="AH594" s="458"/>
      <c r="AI594" s="458"/>
      <c r="AJ594" s="458"/>
      <c r="AK594" s="458"/>
      <c r="AL594" s="458"/>
    </row>
    <row r="595" spans="1:39" ht="18" customHeight="1">
      <c r="A595" s="388"/>
      <c r="B595" s="457" t="s">
        <v>2850</v>
      </c>
      <c r="C595" s="457"/>
      <c r="D595" s="457"/>
      <c r="E595" s="457"/>
      <c r="F595" s="457"/>
      <c r="G595" s="457"/>
      <c r="H595" s="457"/>
      <c r="I595" s="457"/>
      <c r="J595" s="457"/>
      <c r="K595" s="457"/>
      <c r="L595" s="458"/>
      <c r="M595" s="458"/>
      <c r="N595" s="1295"/>
      <c r="O595" s="1296"/>
      <c r="P595" s="1296"/>
      <c r="Q595" s="1297"/>
      <c r="R595" s="460" t="s">
        <v>87</v>
      </c>
      <c r="S595" s="463"/>
      <c r="T595" s="463"/>
      <c r="U595" s="464"/>
      <c r="V595" s="10"/>
      <c r="W595" s="458"/>
      <c r="X595" s="458"/>
      <c r="Y595" s="458"/>
      <c r="Z595" s="458"/>
      <c r="AA595" s="458"/>
      <c r="AB595" s="458"/>
      <c r="AC595" s="458"/>
      <c r="AD595" s="458"/>
      <c r="AE595" s="458"/>
      <c r="AF595" s="458"/>
      <c r="AG595" s="458"/>
      <c r="AH595" s="458"/>
      <c r="AI595" s="458"/>
      <c r="AJ595" s="458"/>
      <c r="AK595" s="458"/>
      <c r="AL595" s="458"/>
    </row>
    <row r="596" spans="1:39" ht="18" customHeight="1">
      <c r="A596" s="388"/>
      <c r="B596" s="457" t="s">
        <v>2851</v>
      </c>
      <c r="C596" s="457"/>
      <c r="D596" s="457"/>
      <c r="E596" s="457"/>
      <c r="F596" s="457"/>
      <c r="G596" s="457"/>
      <c r="H596" s="457"/>
      <c r="I596" s="457"/>
      <c r="J596" s="457"/>
      <c r="K596" s="457"/>
      <c r="L596" s="458"/>
      <c r="M596" s="458"/>
      <c r="N596" s="1295"/>
      <c r="O596" s="1296"/>
      <c r="P596" s="1296"/>
      <c r="Q596" s="1297"/>
      <c r="R596" s="460" t="s">
        <v>87</v>
      </c>
      <c r="S596" s="463"/>
      <c r="T596" s="463"/>
      <c r="U596" s="464"/>
      <c r="V596" s="10"/>
      <c r="W596" s="459"/>
      <c r="X596" s="458"/>
      <c r="Y596" s="458"/>
      <c r="Z596" s="458"/>
      <c r="AA596" s="458"/>
      <c r="AB596" s="458"/>
      <c r="AC596" s="458"/>
      <c r="AD596" s="458"/>
      <c r="AE596" s="458"/>
      <c r="AF596" s="458"/>
      <c r="AG596" s="458"/>
      <c r="AH596" s="458"/>
      <c r="AI596" s="458"/>
      <c r="AJ596" s="458"/>
      <c r="AK596" s="458"/>
      <c r="AL596" s="458"/>
    </row>
    <row r="597" spans="1:39" ht="18" customHeight="1">
      <c r="A597" s="388"/>
      <c r="B597" s="457" t="s">
        <v>2852</v>
      </c>
      <c r="C597" s="457"/>
      <c r="D597" s="457"/>
      <c r="E597" s="457"/>
      <c r="F597" s="457"/>
      <c r="G597" s="457"/>
      <c r="H597" s="457"/>
      <c r="I597" s="457"/>
      <c r="J597" s="457"/>
      <c r="K597" s="457"/>
      <c r="L597" s="458"/>
      <c r="M597" s="458"/>
      <c r="N597" s="1295"/>
      <c r="O597" s="1296"/>
      <c r="P597" s="1296"/>
      <c r="Q597" s="1297"/>
      <c r="R597" s="460" t="s">
        <v>87</v>
      </c>
      <c r="S597" s="463"/>
      <c r="T597" s="463"/>
      <c r="U597" s="464"/>
      <c r="V597" s="10"/>
      <c r="W597" s="459"/>
      <c r="X597" s="458"/>
      <c r="Y597" s="458"/>
      <c r="Z597" s="458"/>
      <c r="AA597" s="458"/>
      <c r="AB597" s="458"/>
      <c r="AC597" s="458"/>
      <c r="AD597" s="458"/>
      <c r="AE597" s="458"/>
      <c r="AF597" s="458"/>
      <c r="AG597" s="458"/>
      <c r="AH597" s="458"/>
      <c r="AI597" s="458"/>
      <c r="AJ597" s="458"/>
      <c r="AK597" s="458"/>
      <c r="AL597" s="458"/>
    </row>
    <row r="598" spans="1:39" ht="18" customHeight="1">
      <c r="A598" s="388"/>
      <c r="B598" s="457" t="s">
        <v>2853</v>
      </c>
      <c r="C598" s="457"/>
      <c r="D598" s="457"/>
      <c r="E598" s="457"/>
      <c r="F598" s="457"/>
      <c r="G598" s="457"/>
      <c r="H598" s="457"/>
      <c r="I598" s="457"/>
      <c r="J598" s="457"/>
      <c r="K598" s="457"/>
      <c r="L598" s="458"/>
      <c r="M598" s="458"/>
      <c r="N598" s="1295"/>
      <c r="O598" s="1296"/>
      <c r="P598" s="1296"/>
      <c r="Q598" s="1297"/>
      <c r="R598" s="460" t="s">
        <v>87</v>
      </c>
      <c r="S598" s="463"/>
      <c r="T598" s="463"/>
      <c r="U598" s="464"/>
      <c r="V598" s="10"/>
      <c r="W598" s="458"/>
      <c r="X598" s="458"/>
      <c r="Y598" s="458"/>
      <c r="Z598" s="458"/>
      <c r="AA598" s="458"/>
      <c r="AB598" s="466"/>
      <c r="AC598" s="466"/>
      <c r="AD598" s="466"/>
      <c r="AE598" s="466"/>
      <c r="AF598" s="466"/>
      <c r="AG598" s="466"/>
      <c r="AH598" s="466"/>
      <c r="AI598" s="466"/>
      <c r="AJ598" s="466"/>
      <c r="AK598" s="466"/>
      <c r="AL598" s="466"/>
    </row>
    <row r="599" spans="1:39" ht="18" customHeight="1">
      <c r="A599" s="388"/>
      <c r="B599" s="465" t="s">
        <v>2854</v>
      </c>
      <c r="C599" s="465"/>
      <c r="D599" s="465"/>
      <c r="E599" s="465"/>
      <c r="F599" s="465"/>
      <c r="G599" s="465"/>
      <c r="H599" s="465"/>
      <c r="I599" s="465"/>
      <c r="J599" s="465"/>
      <c r="K599" s="465"/>
      <c r="L599" s="458"/>
      <c r="M599" s="467"/>
      <c r="N599" s="467"/>
      <c r="O599" s="467"/>
      <c r="P599" s="467"/>
      <c r="Q599" s="460"/>
      <c r="R599" s="463"/>
      <c r="S599" s="463"/>
      <c r="T599" s="465"/>
      <c r="U599" s="10"/>
      <c r="V599" s="466"/>
      <c r="W599" s="468"/>
      <c r="X599" s="468" t="s">
        <v>86</v>
      </c>
      <c r="Y599" s="468"/>
      <c r="Z599" s="469"/>
      <c r="AA599" s="427" t="s">
        <v>85</v>
      </c>
      <c r="AB599" s="10"/>
      <c r="AD599" s="466"/>
      <c r="AE599" s="466"/>
      <c r="AF599" s="466"/>
      <c r="AG599" s="466"/>
      <c r="AH599" s="466"/>
      <c r="AI599" s="466"/>
      <c r="AJ599" s="466"/>
      <c r="AK599" s="466"/>
    </row>
    <row r="600" spans="1:39" ht="15" customHeight="1">
      <c r="A600" s="388"/>
      <c r="B600" s="457" t="s">
        <v>2855</v>
      </c>
      <c r="C600" s="457"/>
      <c r="D600" s="457"/>
      <c r="E600" s="457"/>
      <c r="F600" s="457"/>
      <c r="G600" s="457"/>
      <c r="H600" s="457"/>
      <c r="I600" s="457"/>
      <c r="J600" s="457"/>
      <c r="K600" s="457"/>
      <c r="L600" s="458"/>
      <c r="M600" s="458"/>
      <c r="N600" s="458"/>
      <c r="O600" s="458"/>
      <c r="P600" s="470"/>
      <c r="Q600" s="458"/>
      <c r="R600" s="458"/>
      <c r="S600" s="459"/>
      <c r="T600" s="459"/>
      <c r="U600" s="458"/>
      <c r="V600" s="470"/>
      <c r="W600" s="458"/>
      <c r="X600" s="458"/>
      <c r="Y600" s="470"/>
      <c r="Z600" s="458"/>
      <c r="AA600" s="458"/>
      <c r="AB600" s="458"/>
      <c r="AC600" s="470"/>
      <c r="AD600" s="458"/>
      <c r="AE600" s="458"/>
      <c r="AF600" s="458"/>
      <c r="AG600" s="458"/>
      <c r="AH600" s="470"/>
      <c r="AI600" s="458"/>
      <c r="AJ600" s="458"/>
      <c r="AK600" s="458"/>
      <c r="AL600" s="458"/>
      <c r="AM600" s="458"/>
    </row>
    <row r="601" spans="1:39" ht="18" customHeight="1">
      <c r="A601" s="388"/>
      <c r="B601" s="471"/>
      <c r="C601" s="471"/>
      <c r="D601" s="471"/>
      <c r="E601" s="471"/>
      <c r="F601" s="471"/>
      <c r="G601" s="471"/>
      <c r="H601" s="471"/>
      <c r="I601" s="471"/>
      <c r="J601" s="471"/>
      <c r="K601" s="471"/>
      <c r="L601" s="458"/>
      <c r="M601" s="472" t="s">
        <v>73</v>
      </c>
      <c r="N601" s="1305" t="s">
        <v>84</v>
      </c>
      <c r="O601" s="1305"/>
      <c r="P601" s="1305"/>
      <c r="Q601" s="1305"/>
      <c r="R601" s="1305"/>
      <c r="S601" s="428" t="s">
        <v>72</v>
      </c>
      <c r="T601" s="1305" t="s">
        <v>83</v>
      </c>
      <c r="U601" s="1305"/>
      <c r="V601" s="1305"/>
      <c r="W601" s="1305"/>
      <c r="X601" s="1305"/>
      <c r="Y601" s="1305"/>
      <c r="Z601" s="1305"/>
      <c r="AA601" s="1305"/>
      <c r="AB601" s="1305"/>
      <c r="AC601" s="1305"/>
      <c r="AD601" s="428" t="s">
        <v>72</v>
      </c>
      <c r="AE601" s="1305" t="s">
        <v>82</v>
      </c>
      <c r="AF601" s="1305"/>
      <c r="AG601" s="1305"/>
      <c r="AH601" s="1305"/>
      <c r="AI601" s="1294"/>
      <c r="AJ601" s="472" t="s">
        <v>69</v>
      </c>
      <c r="AK601" s="472"/>
      <c r="AL601" s="10"/>
      <c r="AM601" s="10"/>
    </row>
    <row r="602" spans="1:39" ht="18" customHeight="1">
      <c r="A602" s="388"/>
      <c r="B602" s="384"/>
      <c r="C602" s="471"/>
      <c r="D602" s="471"/>
      <c r="E602" s="471"/>
      <c r="F602" s="471"/>
      <c r="G602" s="471"/>
      <c r="H602" s="471"/>
      <c r="I602" s="471"/>
      <c r="J602" s="471"/>
      <c r="K602" s="471"/>
      <c r="L602" s="471" t="s">
        <v>80</v>
      </c>
      <c r="M602" s="472" t="s">
        <v>73</v>
      </c>
      <c r="N602" s="1284"/>
      <c r="O602" s="1284"/>
      <c r="P602" s="1284"/>
      <c r="Q602" s="1284"/>
      <c r="R602" s="1284"/>
      <c r="S602" s="428" t="s">
        <v>72</v>
      </c>
      <c r="T602" s="1325" t="str">
        <f>IF(項目一覧②!$G$903=1,"",INDEX(主要用途!$D$2:$D$72,項目一覧②!$G$903))</f>
        <v/>
      </c>
      <c r="U602" s="1326"/>
      <c r="V602" s="1326"/>
      <c r="W602" s="1326"/>
      <c r="X602" s="1326"/>
      <c r="Y602" s="1326"/>
      <c r="Z602" s="1326"/>
      <c r="AA602" s="1326"/>
      <c r="AB602" s="1326"/>
      <c r="AC602" s="1327"/>
      <c r="AD602" s="428" t="s">
        <v>72</v>
      </c>
      <c r="AE602" s="1295"/>
      <c r="AF602" s="1296"/>
      <c r="AG602" s="1296"/>
      <c r="AH602" s="1297"/>
      <c r="AI602" s="470" t="s">
        <v>71</v>
      </c>
      <c r="AJ602" s="472" t="s">
        <v>69</v>
      </c>
      <c r="AK602" s="466"/>
      <c r="AL602" s="472"/>
      <c r="AM602" s="10"/>
    </row>
    <row r="603" spans="1:39" ht="18" customHeight="1">
      <c r="A603" s="388"/>
      <c r="B603" s="384"/>
      <c r="C603" s="471"/>
      <c r="D603" s="471"/>
      <c r="E603" s="471"/>
      <c r="F603" s="471"/>
      <c r="G603" s="471"/>
      <c r="H603" s="471"/>
      <c r="I603" s="471"/>
      <c r="J603" s="471"/>
      <c r="K603" s="471"/>
      <c r="L603" s="471" t="s">
        <v>79</v>
      </c>
      <c r="M603" s="472" t="s">
        <v>73</v>
      </c>
      <c r="N603" s="1284"/>
      <c r="O603" s="1284"/>
      <c r="P603" s="1284"/>
      <c r="Q603" s="1284"/>
      <c r="R603" s="1284"/>
      <c r="S603" s="428" t="s">
        <v>72</v>
      </c>
      <c r="T603" s="1325" t="str">
        <f>IF(項目一覧②!$G$904=1,"",INDEX(主要用途!$D$2:$D$72,項目一覧②!$G$904))</f>
        <v/>
      </c>
      <c r="U603" s="1326"/>
      <c r="V603" s="1326"/>
      <c r="W603" s="1326"/>
      <c r="X603" s="1326"/>
      <c r="Y603" s="1326"/>
      <c r="Z603" s="1326"/>
      <c r="AA603" s="1326"/>
      <c r="AB603" s="1326"/>
      <c r="AC603" s="1327"/>
      <c r="AD603" s="428" t="s">
        <v>72</v>
      </c>
      <c r="AE603" s="1295"/>
      <c r="AF603" s="1296"/>
      <c r="AG603" s="1296"/>
      <c r="AH603" s="1297"/>
      <c r="AI603" s="470" t="s">
        <v>71</v>
      </c>
      <c r="AJ603" s="472" t="s">
        <v>69</v>
      </c>
      <c r="AK603" s="466"/>
      <c r="AL603" s="472"/>
      <c r="AM603" s="10"/>
    </row>
    <row r="604" spans="1:39" ht="18" customHeight="1">
      <c r="A604" s="388"/>
      <c r="B604" s="384"/>
      <c r="C604" s="471"/>
      <c r="D604" s="471"/>
      <c r="E604" s="471"/>
      <c r="F604" s="471"/>
      <c r="G604" s="471"/>
      <c r="H604" s="471"/>
      <c r="I604" s="471"/>
      <c r="J604" s="471"/>
      <c r="K604" s="471"/>
      <c r="L604" s="471" t="s">
        <v>78</v>
      </c>
      <c r="M604" s="472" t="s">
        <v>73</v>
      </c>
      <c r="N604" s="1284"/>
      <c r="O604" s="1284"/>
      <c r="P604" s="1284"/>
      <c r="Q604" s="1284"/>
      <c r="R604" s="1284"/>
      <c r="S604" s="428" t="s">
        <v>72</v>
      </c>
      <c r="T604" s="1325" t="str">
        <f>IF(項目一覧②!$G$905=1,"",INDEX(主要用途!$D$2:$D$72,項目一覧②!$G$905))</f>
        <v/>
      </c>
      <c r="U604" s="1326"/>
      <c r="V604" s="1326"/>
      <c r="W604" s="1326"/>
      <c r="X604" s="1326"/>
      <c r="Y604" s="1326"/>
      <c r="Z604" s="1326"/>
      <c r="AA604" s="1326"/>
      <c r="AB604" s="1326"/>
      <c r="AC604" s="1327"/>
      <c r="AD604" s="428" t="s">
        <v>72</v>
      </c>
      <c r="AE604" s="1295"/>
      <c r="AF604" s="1296"/>
      <c r="AG604" s="1296"/>
      <c r="AH604" s="1297"/>
      <c r="AI604" s="470" t="s">
        <v>71</v>
      </c>
      <c r="AJ604" s="472" t="s">
        <v>69</v>
      </c>
      <c r="AK604" s="466"/>
      <c r="AL604" s="472"/>
      <c r="AM604" s="10"/>
    </row>
    <row r="605" spans="1:39" ht="18" customHeight="1">
      <c r="A605" s="388"/>
      <c r="B605" s="384"/>
      <c r="C605" s="471"/>
      <c r="D605" s="471"/>
      <c r="E605" s="471"/>
      <c r="F605" s="471"/>
      <c r="G605" s="471"/>
      <c r="H605" s="471"/>
      <c r="I605" s="471"/>
      <c r="J605" s="471"/>
      <c r="K605" s="471"/>
      <c r="L605" s="471" t="s">
        <v>77</v>
      </c>
      <c r="M605" s="472" t="s">
        <v>73</v>
      </c>
      <c r="N605" s="1284"/>
      <c r="O605" s="1284"/>
      <c r="P605" s="1284"/>
      <c r="Q605" s="1284"/>
      <c r="R605" s="1284"/>
      <c r="S605" s="428" t="s">
        <v>72</v>
      </c>
      <c r="T605" s="1325" t="str">
        <f>IF(項目一覧②!$G$906=1,"",INDEX(主要用途!$D$2:$D$72,項目一覧②!$G$906))</f>
        <v/>
      </c>
      <c r="U605" s="1326"/>
      <c r="V605" s="1326"/>
      <c r="W605" s="1326"/>
      <c r="X605" s="1326"/>
      <c r="Y605" s="1326"/>
      <c r="Z605" s="1326"/>
      <c r="AA605" s="1326"/>
      <c r="AB605" s="1326"/>
      <c r="AC605" s="1327"/>
      <c r="AD605" s="428" t="s">
        <v>72</v>
      </c>
      <c r="AE605" s="1295"/>
      <c r="AF605" s="1296"/>
      <c r="AG605" s="1296"/>
      <c r="AH605" s="1297"/>
      <c r="AI605" s="470" t="s">
        <v>71</v>
      </c>
      <c r="AJ605" s="472" t="s">
        <v>69</v>
      </c>
      <c r="AK605" s="466"/>
      <c r="AL605" s="472"/>
      <c r="AM605" s="10"/>
    </row>
    <row r="606" spans="1:39" ht="18" customHeight="1">
      <c r="A606" s="388"/>
      <c r="B606" s="384"/>
      <c r="C606" s="471"/>
      <c r="D606" s="471"/>
      <c r="E606" s="471"/>
      <c r="F606" s="471"/>
      <c r="G606" s="471"/>
      <c r="H606" s="471"/>
      <c r="I606" s="471"/>
      <c r="J606" s="471"/>
      <c r="K606" s="471"/>
      <c r="L606" s="471" t="s">
        <v>76</v>
      </c>
      <c r="M606" s="472" t="s">
        <v>73</v>
      </c>
      <c r="N606" s="1284"/>
      <c r="O606" s="1284"/>
      <c r="P606" s="1284"/>
      <c r="Q606" s="1284"/>
      <c r="R606" s="1284"/>
      <c r="S606" s="428" t="s">
        <v>72</v>
      </c>
      <c r="T606" s="1325" t="str">
        <f>IF(項目一覧②!$G$907=1,"",INDEX(主要用途!$D$2:$D$72,項目一覧②!$G$907))</f>
        <v/>
      </c>
      <c r="U606" s="1326"/>
      <c r="V606" s="1326"/>
      <c r="W606" s="1326"/>
      <c r="X606" s="1326"/>
      <c r="Y606" s="1326"/>
      <c r="Z606" s="1326"/>
      <c r="AA606" s="1326"/>
      <c r="AB606" s="1326"/>
      <c r="AC606" s="1327"/>
      <c r="AD606" s="428" t="s">
        <v>72</v>
      </c>
      <c r="AE606" s="1295"/>
      <c r="AF606" s="1296"/>
      <c r="AG606" s="1296"/>
      <c r="AH606" s="1297"/>
      <c r="AI606" s="470" t="s">
        <v>71</v>
      </c>
      <c r="AJ606" s="472" t="s">
        <v>69</v>
      </c>
      <c r="AK606" s="466"/>
      <c r="AL606" s="472"/>
      <c r="AM606" s="10"/>
    </row>
    <row r="607" spans="1:39" ht="18" customHeight="1">
      <c r="A607" s="388"/>
      <c r="B607" s="384"/>
      <c r="C607" s="471"/>
      <c r="D607" s="471"/>
      <c r="E607" s="471"/>
      <c r="F607" s="471"/>
      <c r="G607" s="471"/>
      <c r="H607" s="471"/>
      <c r="I607" s="471"/>
      <c r="J607" s="471"/>
      <c r="K607" s="471"/>
      <c r="L607" s="471" t="s">
        <v>74</v>
      </c>
      <c r="M607" s="472" t="s">
        <v>73</v>
      </c>
      <c r="N607" s="1284"/>
      <c r="O607" s="1284"/>
      <c r="P607" s="1284"/>
      <c r="Q607" s="1284"/>
      <c r="R607" s="1284"/>
      <c r="S607" s="428" t="s">
        <v>72</v>
      </c>
      <c r="T607" s="1325" t="str">
        <f>IF(項目一覧②!$G$908=1,"",INDEX(主要用途!$D$2:$D$72,項目一覧②!$G$908))</f>
        <v/>
      </c>
      <c r="U607" s="1326"/>
      <c r="V607" s="1326"/>
      <c r="W607" s="1326"/>
      <c r="X607" s="1326"/>
      <c r="Y607" s="1326"/>
      <c r="Z607" s="1326"/>
      <c r="AA607" s="1326"/>
      <c r="AB607" s="1326"/>
      <c r="AC607" s="1327"/>
      <c r="AD607" s="428" t="s">
        <v>72</v>
      </c>
      <c r="AE607" s="1295"/>
      <c r="AF607" s="1296"/>
      <c r="AG607" s="1296"/>
      <c r="AH607" s="1297"/>
      <c r="AI607" s="470" t="s">
        <v>71</v>
      </c>
      <c r="AJ607" s="472" t="s">
        <v>69</v>
      </c>
      <c r="AK607" s="466"/>
      <c r="AL607" s="472"/>
      <c r="AM607" s="10"/>
    </row>
    <row r="608" spans="1:39" ht="15" customHeight="1">
      <c r="A608" s="388"/>
      <c r="B608" s="457" t="s">
        <v>2856</v>
      </c>
      <c r="C608" s="457"/>
      <c r="D608" s="457"/>
      <c r="E608" s="457"/>
      <c r="F608" s="457"/>
      <c r="G608" s="457"/>
      <c r="H608" s="457"/>
      <c r="I608" s="457"/>
      <c r="J608" s="457"/>
      <c r="K608" s="457"/>
      <c r="L608" s="458"/>
      <c r="M608" s="458"/>
      <c r="N608" s="458"/>
      <c r="O608" s="458"/>
      <c r="P608" s="458"/>
      <c r="Q608" s="458"/>
      <c r="R608" s="458"/>
      <c r="S608" s="428"/>
      <c r="T608" s="473"/>
      <c r="U608" s="473"/>
      <c r="V608" s="473"/>
      <c r="W608" s="473"/>
      <c r="X608" s="473"/>
      <c r="Y608" s="473"/>
      <c r="Z608" s="473"/>
      <c r="AA608" s="473"/>
      <c r="AB608" s="473"/>
      <c r="AC608" s="473"/>
      <c r="AD608" s="473"/>
      <c r="AE608" s="473"/>
      <c r="AF608" s="473"/>
      <c r="AG608" s="473"/>
      <c r="AH608" s="473"/>
      <c r="AI608" s="473"/>
      <c r="AJ608" s="473"/>
      <c r="AK608" s="473"/>
      <c r="AL608" s="473"/>
      <c r="AM608" s="466"/>
    </row>
    <row r="609" spans="1:43" ht="18" customHeight="1">
      <c r="A609" s="388"/>
      <c r="B609" s="457"/>
      <c r="C609" s="457"/>
      <c r="D609" s="457"/>
      <c r="E609" s="457"/>
      <c r="F609" s="457"/>
      <c r="G609" s="457"/>
      <c r="H609" s="457"/>
      <c r="I609" s="457"/>
      <c r="J609" s="457"/>
      <c r="K609" s="457"/>
      <c r="L609" s="458"/>
      <c r="M609" s="458"/>
      <c r="N609" s="1334"/>
      <c r="O609" s="1320"/>
      <c r="P609" s="1320"/>
      <c r="Q609" s="1320"/>
      <c r="R609" s="1320"/>
      <c r="S609" s="1320"/>
      <c r="T609" s="1320"/>
      <c r="U609" s="1320"/>
      <c r="V609" s="1320"/>
      <c r="W609" s="1320"/>
      <c r="X609" s="1320"/>
      <c r="Y609" s="1320"/>
      <c r="Z609" s="1320"/>
      <c r="AA609" s="1320"/>
      <c r="AB609" s="1320"/>
      <c r="AC609" s="1320"/>
      <c r="AD609" s="1320"/>
      <c r="AE609" s="1320"/>
      <c r="AF609" s="1320"/>
      <c r="AG609" s="1320"/>
      <c r="AH609" s="1320"/>
      <c r="AI609" s="1321"/>
      <c r="AJ609" s="473"/>
      <c r="AK609" s="473"/>
      <c r="AL609" s="473"/>
      <c r="AM609" s="466"/>
    </row>
    <row r="610" spans="1:43" ht="18" customHeight="1">
      <c r="A610" s="388"/>
      <c r="B610" s="457"/>
      <c r="C610" s="457"/>
      <c r="D610" s="457"/>
      <c r="E610" s="457"/>
      <c r="F610" s="457"/>
      <c r="G610" s="457"/>
      <c r="H610" s="457"/>
      <c r="I610" s="457"/>
      <c r="J610" s="457"/>
      <c r="K610" s="457"/>
      <c r="L610" s="458"/>
      <c r="M610" s="458"/>
      <c r="N610" s="1322"/>
      <c r="O610" s="1323"/>
      <c r="P610" s="1323"/>
      <c r="Q610" s="1323"/>
      <c r="R610" s="1323"/>
      <c r="S610" s="1323"/>
      <c r="T610" s="1323"/>
      <c r="U610" s="1323"/>
      <c r="V610" s="1323"/>
      <c r="W610" s="1323"/>
      <c r="X610" s="1323"/>
      <c r="Y610" s="1323"/>
      <c r="Z610" s="1323"/>
      <c r="AA610" s="1323"/>
      <c r="AB610" s="1323"/>
      <c r="AC610" s="1323"/>
      <c r="AD610" s="1323"/>
      <c r="AE610" s="1323"/>
      <c r="AF610" s="1323"/>
      <c r="AG610" s="1323"/>
      <c r="AH610" s="1323"/>
      <c r="AI610" s="1324"/>
      <c r="AJ610" s="473"/>
      <c r="AK610" s="473"/>
      <c r="AL610" s="473"/>
      <c r="AM610" s="466"/>
    </row>
    <row r="611" spans="1:43" ht="15" customHeight="1">
      <c r="A611" s="388"/>
      <c r="B611" s="457" t="s">
        <v>2857</v>
      </c>
      <c r="C611" s="457"/>
      <c r="D611" s="457"/>
      <c r="E611" s="457"/>
      <c r="F611" s="457"/>
      <c r="G611" s="457"/>
      <c r="H611" s="457"/>
      <c r="I611" s="457"/>
      <c r="J611" s="457"/>
      <c r="K611" s="457"/>
      <c r="L611" s="458"/>
      <c r="M611" s="458"/>
      <c r="N611" s="458"/>
      <c r="O611" s="458"/>
      <c r="P611" s="458"/>
      <c r="Q611" s="458"/>
      <c r="R611" s="458"/>
      <c r="S611" s="473"/>
      <c r="T611" s="473"/>
      <c r="U611" s="473"/>
      <c r="V611" s="473"/>
      <c r="W611" s="473"/>
      <c r="X611" s="473"/>
      <c r="Y611" s="473"/>
      <c r="Z611" s="473"/>
      <c r="AA611" s="473"/>
      <c r="AB611" s="473"/>
      <c r="AC611" s="473"/>
      <c r="AD611" s="473"/>
      <c r="AE611" s="473"/>
      <c r="AF611" s="473"/>
      <c r="AG611" s="473"/>
      <c r="AH611" s="473"/>
      <c r="AI611" s="473"/>
      <c r="AJ611" s="473"/>
      <c r="AK611" s="473"/>
      <c r="AL611" s="473"/>
      <c r="AM611" s="466"/>
    </row>
    <row r="612" spans="1:43" ht="18" customHeight="1">
      <c r="A612" s="388"/>
      <c r="B612" s="457"/>
      <c r="C612" s="457"/>
      <c r="D612" s="457"/>
      <c r="E612" s="457"/>
      <c r="F612" s="457"/>
      <c r="G612" s="457"/>
      <c r="H612" s="457"/>
      <c r="I612" s="457"/>
      <c r="J612" s="457"/>
      <c r="K612" s="457"/>
      <c r="L612" s="458"/>
      <c r="M612" s="458"/>
      <c r="N612" s="1334"/>
      <c r="O612" s="1320"/>
      <c r="P612" s="1320"/>
      <c r="Q612" s="1320"/>
      <c r="R612" s="1320"/>
      <c r="S612" s="1320"/>
      <c r="T612" s="1320"/>
      <c r="U612" s="1320"/>
      <c r="V612" s="1320"/>
      <c r="W612" s="1320"/>
      <c r="X612" s="1320"/>
      <c r="Y612" s="1320"/>
      <c r="Z612" s="1320"/>
      <c r="AA612" s="1320"/>
      <c r="AB612" s="1320"/>
      <c r="AC612" s="1320"/>
      <c r="AD612" s="1320"/>
      <c r="AE612" s="1320"/>
      <c r="AF612" s="1320"/>
      <c r="AG612" s="1320"/>
      <c r="AH612" s="1320"/>
      <c r="AI612" s="1321"/>
      <c r="AJ612" s="473"/>
      <c r="AK612" s="473"/>
      <c r="AL612" s="473"/>
      <c r="AM612" s="466"/>
    </row>
    <row r="613" spans="1:43" ht="18" customHeight="1">
      <c r="A613" s="388"/>
      <c r="B613" s="457"/>
      <c r="C613" s="457"/>
      <c r="D613" s="457"/>
      <c r="E613" s="457"/>
      <c r="F613" s="457"/>
      <c r="G613" s="457"/>
      <c r="H613" s="457"/>
      <c r="I613" s="457"/>
      <c r="J613" s="457"/>
      <c r="K613" s="457"/>
      <c r="L613" s="458"/>
      <c r="M613" s="458"/>
      <c r="N613" s="1322"/>
      <c r="O613" s="1323"/>
      <c r="P613" s="1323"/>
      <c r="Q613" s="1323"/>
      <c r="R613" s="1323"/>
      <c r="S613" s="1323"/>
      <c r="T613" s="1323"/>
      <c r="U613" s="1323"/>
      <c r="V613" s="1323"/>
      <c r="W613" s="1323"/>
      <c r="X613" s="1323"/>
      <c r="Y613" s="1323"/>
      <c r="Z613" s="1323"/>
      <c r="AA613" s="1323"/>
      <c r="AB613" s="1323"/>
      <c r="AC613" s="1323"/>
      <c r="AD613" s="1323"/>
      <c r="AE613" s="1323"/>
      <c r="AF613" s="1323"/>
      <c r="AG613" s="1323"/>
      <c r="AH613" s="1323"/>
      <c r="AI613" s="1324"/>
      <c r="AJ613" s="458"/>
      <c r="AK613" s="458"/>
      <c r="AL613" s="458"/>
      <c r="AM613" s="458"/>
    </row>
    <row r="614" spans="1:43" ht="15.75" customHeight="1">
      <c r="A614" s="388"/>
      <c r="B614" s="388"/>
      <c r="C614" s="388"/>
      <c r="D614" s="388"/>
      <c r="E614" s="388"/>
      <c r="F614" s="388"/>
      <c r="G614" s="388"/>
      <c r="H614" s="388"/>
      <c r="I614" s="388"/>
      <c r="J614" s="388"/>
      <c r="K614" s="388"/>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row>
    <row r="615" spans="1:43" ht="17.25" customHeight="1">
      <c r="A615" s="384"/>
      <c r="B615" s="478" t="s">
        <v>68</v>
      </c>
      <c r="C615" s="478"/>
      <c r="D615" s="478"/>
      <c r="E615" s="478"/>
      <c r="F615" s="478"/>
      <c r="G615" s="478"/>
      <c r="H615" s="478"/>
      <c r="I615" s="478"/>
      <c r="J615" s="478"/>
      <c r="K615" s="478"/>
      <c r="L615" s="49"/>
      <c r="M615" s="49"/>
      <c r="N615" s="49"/>
      <c r="O615" s="49"/>
      <c r="P615" s="49"/>
      <c r="Q615" s="49"/>
      <c r="R615" s="49"/>
      <c r="S615" s="49"/>
      <c r="T615" s="49"/>
      <c r="W615" s="472"/>
      <c r="X615" s="472"/>
      <c r="Y615" s="472"/>
      <c r="Z615" s="472"/>
      <c r="AA615" s="472"/>
      <c r="AB615" s="472"/>
      <c r="AC615" s="472"/>
      <c r="AD615" s="472"/>
      <c r="AE615" s="472"/>
      <c r="AF615" s="472"/>
      <c r="AG615" s="472"/>
      <c r="AH615" s="472"/>
      <c r="AI615" s="472"/>
      <c r="AJ615" s="472"/>
      <c r="AK615" s="472"/>
      <c r="AL615" s="472"/>
      <c r="AM615" s="458"/>
    </row>
    <row r="616" spans="1:43" ht="18" customHeight="1">
      <c r="A616" s="458"/>
      <c r="B616" s="388" t="s">
        <v>67</v>
      </c>
      <c r="C616" s="388"/>
      <c r="D616" s="388"/>
      <c r="E616" s="388"/>
      <c r="F616" s="388"/>
      <c r="G616" s="388"/>
      <c r="H616" s="388"/>
      <c r="I616" s="388"/>
      <c r="J616" s="388"/>
      <c r="K616" s="388"/>
      <c r="M616" s="405"/>
      <c r="N616" s="405"/>
      <c r="O616" s="405"/>
      <c r="P616" s="405"/>
      <c r="Q616" s="405"/>
      <c r="W616" s="459"/>
      <c r="X616" s="458"/>
      <c r="Y616" s="458"/>
      <c r="Z616" s="458"/>
      <c r="AA616" s="458"/>
      <c r="AB616" s="458"/>
      <c r="AC616" s="458"/>
      <c r="AD616" s="458"/>
      <c r="AE616" s="458"/>
      <c r="AF616" s="458"/>
      <c r="AG616" s="458"/>
      <c r="AH616" s="458"/>
      <c r="AI616" s="458"/>
      <c r="AJ616" s="458"/>
      <c r="AK616" s="458"/>
      <c r="AL616" s="458"/>
      <c r="AM616" s="458"/>
    </row>
    <row r="617" spans="1:43" ht="18" customHeight="1" thickBot="1">
      <c r="A617" s="388"/>
      <c r="B617" s="457"/>
      <c r="C617" s="457"/>
      <c r="D617" s="457"/>
      <c r="E617" s="457"/>
      <c r="F617" s="457"/>
      <c r="G617" s="457"/>
      <c r="H617" s="457"/>
      <c r="I617" s="457"/>
      <c r="J617" s="457"/>
      <c r="K617" s="457"/>
      <c r="L617" s="458"/>
      <c r="M617" s="458"/>
      <c r="N617" s="458"/>
      <c r="O617" s="1422"/>
      <c r="P617" s="1422"/>
      <c r="Q617" s="1422"/>
      <c r="R617" s="1422"/>
      <c r="S617" s="460"/>
      <c r="T617" s="461"/>
      <c r="U617" s="461"/>
      <c r="V617" s="462"/>
      <c r="W617" s="10"/>
      <c r="X617" s="458"/>
      <c r="Y617" s="458"/>
      <c r="Z617" s="458"/>
      <c r="AA617" s="458"/>
      <c r="AB617" s="458"/>
      <c r="AC617" s="646"/>
      <c r="AD617" s="646"/>
      <c r="AE617" s="646"/>
      <c r="AF617" s="646"/>
      <c r="AG617" s="646"/>
      <c r="AH617" s="646"/>
      <c r="AI617" s="646"/>
      <c r="AJ617" s="646"/>
      <c r="AK617" s="646"/>
      <c r="AL617" s="646"/>
      <c r="AM617" s="646"/>
      <c r="AN617" s="647"/>
      <c r="AO617" s="647"/>
      <c r="AP617" s="647"/>
      <c r="AQ617" s="647"/>
    </row>
    <row r="618" spans="1:43" ht="18" customHeight="1">
      <c r="A618" s="642" t="s">
        <v>2297</v>
      </c>
      <c r="B618" s="635"/>
      <c r="C618" s="635"/>
      <c r="D618" s="635"/>
      <c r="E618" s="635"/>
      <c r="F618" s="635"/>
      <c r="G618" s="635"/>
      <c r="H618" s="635"/>
      <c r="I618" s="635"/>
      <c r="J618" s="635"/>
      <c r="K618" s="635"/>
      <c r="L618" s="636"/>
      <c r="M618" s="636"/>
      <c r="N618" s="636"/>
      <c r="O618" s="1306"/>
      <c r="P618" s="1306"/>
      <c r="Q618" s="1306"/>
      <c r="R618" s="1306"/>
      <c r="S618" s="637"/>
      <c r="T618" s="638"/>
      <c r="U618" s="638"/>
      <c r="V618" s="639"/>
      <c r="W618" s="640"/>
      <c r="X618" s="636"/>
      <c r="Y618" s="636"/>
      <c r="Z618" s="636"/>
      <c r="AA618" s="636"/>
      <c r="AB618" s="636"/>
      <c r="AC618" s="636"/>
      <c r="AD618" s="636"/>
      <c r="AE618" s="636"/>
      <c r="AF618" s="636"/>
      <c r="AG618" s="636"/>
      <c r="AH618" s="636"/>
      <c r="AI618" s="636"/>
      <c r="AJ618" s="636"/>
      <c r="AK618" s="636"/>
      <c r="AL618" s="636"/>
      <c r="AM618" s="636"/>
      <c r="AN618" s="641"/>
      <c r="AO618" s="641"/>
      <c r="AP618" s="641"/>
      <c r="AQ618" s="641"/>
    </row>
    <row r="619" spans="1:43" ht="18" customHeight="1">
      <c r="A619" s="403" t="s">
        <v>2282</v>
      </c>
      <c r="B619" s="631" t="s">
        <v>2858</v>
      </c>
      <c r="C619" s="10" t="s">
        <v>2283</v>
      </c>
      <c r="D619" s="10"/>
      <c r="E619" s="384"/>
      <c r="F619" s="1310">
        <v>1</v>
      </c>
      <c r="G619" s="1311"/>
      <c r="H619" s="1311"/>
      <c r="I619" s="1312"/>
      <c r="J619" s="10"/>
      <c r="K619" s="10"/>
      <c r="L619" s="10"/>
      <c r="M619" s="10"/>
      <c r="N619" s="10"/>
      <c r="O619" s="10"/>
      <c r="P619" s="10"/>
      <c r="Q619" s="10"/>
      <c r="R619" s="10"/>
      <c r="S619" s="10"/>
      <c r="T619" s="10"/>
      <c r="U619" s="10"/>
      <c r="V619" s="10"/>
      <c r="W619" s="10"/>
      <c r="X619" s="10"/>
      <c r="Y619" s="10"/>
      <c r="Z619" s="10"/>
      <c r="AA619" s="10"/>
      <c r="AB619" s="10"/>
      <c r="AC619" s="10"/>
      <c r="AD619" s="10"/>
    </row>
    <row r="620" spans="1:43" s="629" customFormat="1" ht="18" customHeight="1">
      <c r="B620" s="630"/>
    </row>
    <row r="621" spans="1:43" s="629" customFormat="1" ht="18" customHeight="1">
      <c r="A621" s="632" t="s">
        <v>2282</v>
      </c>
      <c r="B621" s="633" t="s">
        <v>2859</v>
      </c>
      <c r="C621" s="629" t="s">
        <v>2284</v>
      </c>
      <c r="F621" s="1307"/>
      <c r="G621" s="1308"/>
      <c r="H621" s="1308"/>
      <c r="I621" s="1309"/>
      <c r="J621" s="629" t="s">
        <v>2115</v>
      </c>
    </row>
    <row r="622" spans="1:43" s="629" customFormat="1" ht="18" customHeight="1">
      <c r="B622" s="630"/>
    </row>
    <row r="623" spans="1:43" s="629" customFormat="1" ht="18" customHeight="1">
      <c r="A623" s="632" t="s">
        <v>2282</v>
      </c>
      <c r="B623" s="633" t="s">
        <v>2860</v>
      </c>
      <c r="C623" s="629" t="s">
        <v>2285</v>
      </c>
    </row>
    <row r="624" spans="1:43" s="629" customFormat="1" ht="18" customHeight="1">
      <c r="B624" s="630" t="s">
        <v>2282</v>
      </c>
      <c r="C624" s="629" t="s">
        <v>2118</v>
      </c>
      <c r="D624" s="629" t="s">
        <v>2286</v>
      </c>
      <c r="I624" s="1307"/>
      <c r="J624" s="1308"/>
      <c r="K624" s="1308"/>
      <c r="L624" s="1309"/>
      <c r="M624" s="629" t="s">
        <v>2127</v>
      </c>
    </row>
    <row r="625" spans="1:26" s="629" customFormat="1" ht="18" customHeight="1">
      <c r="B625" s="630" t="s">
        <v>2282</v>
      </c>
      <c r="C625" s="629" t="s">
        <v>2120</v>
      </c>
      <c r="D625" s="629" t="s">
        <v>2287</v>
      </c>
      <c r="I625" s="1307"/>
      <c r="J625" s="1308"/>
      <c r="K625" s="1308"/>
      <c r="L625" s="1309"/>
      <c r="M625" s="629" t="s">
        <v>2127</v>
      </c>
    </row>
    <row r="626" spans="1:26" s="629" customFormat="1" ht="18" customHeight="1">
      <c r="B626" s="630" t="s">
        <v>2282</v>
      </c>
      <c r="C626" s="629" t="s">
        <v>2121</v>
      </c>
      <c r="D626" s="629" t="s">
        <v>2288</v>
      </c>
      <c r="H626" s="632" t="s">
        <v>2165</v>
      </c>
      <c r="I626" s="1310"/>
      <c r="J626" s="1311"/>
      <c r="K626" s="1311"/>
      <c r="L626" s="1312"/>
      <c r="M626" s="629" t="s">
        <v>2128</v>
      </c>
      <c r="P626" s="632" t="s">
        <v>2166</v>
      </c>
      <c r="Q626" s="1310"/>
      <c r="R626" s="1311"/>
      <c r="S626" s="1311"/>
      <c r="T626" s="1312"/>
      <c r="U626" s="629" t="s">
        <v>2128</v>
      </c>
    </row>
    <row r="627" spans="1:26" s="629" customFormat="1" ht="18" customHeight="1">
      <c r="B627" s="630" t="s">
        <v>2282</v>
      </c>
      <c r="C627" s="629" t="s">
        <v>2122</v>
      </c>
      <c r="D627" s="629" t="s">
        <v>2289</v>
      </c>
      <c r="I627" s="625"/>
      <c r="J627" s="626"/>
      <c r="K627" s="626"/>
      <c r="L627" s="626"/>
      <c r="M627" s="626"/>
      <c r="N627" s="626"/>
      <c r="O627" s="626"/>
      <c r="P627" s="626"/>
      <c r="R627" s="632" t="s">
        <v>2126</v>
      </c>
      <c r="S627" s="625"/>
      <c r="T627" s="626"/>
      <c r="U627" s="626"/>
      <c r="V627" s="626"/>
      <c r="W627" s="626"/>
      <c r="X627" s="626"/>
      <c r="Y627" s="626"/>
      <c r="Z627" s="626"/>
    </row>
    <row r="628" spans="1:26" s="629" customFormat="1" ht="18" customHeight="1">
      <c r="B628" s="630"/>
    </row>
    <row r="629" spans="1:26" s="629" customFormat="1" ht="18" customHeight="1">
      <c r="A629" s="632" t="s">
        <v>2282</v>
      </c>
      <c r="B629" s="633" t="s">
        <v>2861</v>
      </c>
      <c r="C629" s="629" t="s">
        <v>2290</v>
      </c>
    </row>
    <row r="630" spans="1:26" s="629" customFormat="1" ht="18" customHeight="1">
      <c r="B630" s="630"/>
      <c r="C630" s="634"/>
      <c r="D630" s="629" t="s">
        <v>2130</v>
      </c>
    </row>
    <row r="631" spans="1:26" s="629" customFormat="1" ht="18" customHeight="1">
      <c r="B631" s="630"/>
      <c r="C631" s="634"/>
      <c r="D631" s="629" t="s">
        <v>2131</v>
      </c>
    </row>
    <row r="632" spans="1:26" s="629" customFormat="1" ht="18" customHeight="1">
      <c r="B632" s="630"/>
    </row>
    <row r="633" spans="1:26" s="629" customFormat="1" ht="18" customHeight="1">
      <c r="A633" s="632" t="s">
        <v>2282</v>
      </c>
      <c r="B633" s="633" t="s">
        <v>2862</v>
      </c>
      <c r="C633" s="629" t="s">
        <v>2291</v>
      </c>
    </row>
    <row r="634" spans="1:26" s="629" customFormat="1" ht="18" customHeight="1">
      <c r="B634" s="630"/>
      <c r="C634" s="634"/>
      <c r="D634" s="629" t="s">
        <v>2135</v>
      </c>
    </row>
    <row r="635" spans="1:26" s="629" customFormat="1" ht="18" customHeight="1">
      <c r="B635" s="630"/>
      <c r="C635" s="634"/>
      <c r="D635" s="629" t="s">
        <v>2137</v>
      </c>
    </row>
    <row r="636" spans="1:26" s="629" customFormat="1" ht="18" customHeight="1">
      <c r="B636" s="630"/>
      <c r="C636" s="634"/>
      <c r="D636" s="629" t="s">
        <v>2138</v>
      </c>
    </row>
    <row r="637" spans="1:26" s="629" customFormat="1" ht="18" customHeight="1">
      <c r="B637" s="630"/>
      <c r="C637" s="634"/>
      <c r="D637" s="629" t="s">
        <v>2139</v>
      </c>
    </row>
    <row r="638" spans="1:26" s="629" customFormat="1" ht="18" customHeight="1">
      <c r="B638" s="630"/>
      <c r="C638" s="634"/>
      <c r="D638" s="629" t="s">
        <v>2136</v>
      </c>
    </row>
    <row r="639" spans="1:26" s="629" customFormat="1" ht="18" customHeight="1">
      <c r="B639" s="630"/>
    </row>
    <row r="640" spans="1:26" s="629" customFormat="1" ht="18" customHeight="1">
      <c r="A640" s="632" t="s">
        <v>2282</v>
      </c>
      <c r="B640" s="633" t="s">
        <v>2863</v>
      </c>
      <c r="C640" s="629" t="s">
        <v>2292</v>
      </c>
    </row>
    <row r="641" spans="1:26" s="629" customFormat="1" ht="18" customHeight="1">
      <c r="B641" s="630" t="s">
        <v>2282</v>
      </c>
      <c r="C641" s="629" t="s">
        <v>2118</v>
      </c>
      <c r="D641" s="629" t="s">
        <v>2293</v>
      </c>
      <c r="G641" s="1328"/>
      <c r="H641" s="1329"/>
      <c r="I641" s="1329"/>
      <c r="J641" s="1329"/>
      <c r="K641" s="1329"/>
      <c r="L641" s="1329"/>
      <c r="M641" s="1329"/>
      <c r="N641" s="1329"/>
      <c r="O641" s="1329"/>
      <c r="P641" s="1329"/>
      <c r="Q641" s="1329"/>
      <c r="R641" s="1329"/>
      <c r="S641" s="1329"/>
      <c r="T641" s="1329"/>
      <c r="U641" s="1329"/>
      <c r="V641" s="1329"/>
      <c r="W641" s="1329"/>
      <c r="X641" s="1329"/>
      <c r="Y641" s="1329"/>
      <c r="Z641" s="1330"/>
    </row>
    <row r="642" spans="1:26" s="629" customFormat="1" ht="18" customHeight="1">
      <c r="B642" s="630" t="s">
        <v>2282</v>
      </c>
      <c r="C642" s="629" t="s">
        <v>2120</v>
      </c>
      <c r="D642" s="629" t="s">
        <v>2294</v>
      </c>
    </row>
    <row r="643" spans="1:26" s="629" customFormat="1" ht="18" customHeight="1">
      <c r="B643" s="630"/>
      <c r="C643" s="634"/>
      <c r="D643" s="629" t="s">
        <v>2144</v>
      </c>
    </row>
    <row r="644" spans="1:26" s="629" customFormat="1" ht="18" customHeight="1">
      <c r="B644" s="630"/>
      <c r="O644" s="632"/>
      <c r="S644" s="632" t="s">
        <v>2147</v>
      </c>
      <c r="T644" s="1331"/>
      <c r="U644" s="1332"/>
      <c r="V644" s="1332"/>
      <c r="W644" s="1332"/>
      <c r="X644" s="1332"/>
      <c r="Y644" s="1333"/>
      <c r="Z644" s="629" t="s">
        <v>2047</v>
      </c>
    </row>
    <row r="645" spans="1:26" s="629" customFormat="1" ht="18" customHeight="1">
      <c r="B645" s="630"/>
      <c r="C645" s="634"/>
      <c r="D645" s="629" t="s">
        <v>2145</v>
      </c>
    </row>
    <row r="646" spans="1:26" s="629" customFormat="1" ht="18" customHeight="1">
      <c r="B646" s="630"/>
      <c r="H646" s="695"/>
    </row>
    <row r="647" spans="1:26" s="629" customFormat="1" ht="18" customHeight="1">
      <c r="A647" s="632" t="s">
        <v>2282</v>
      </c>
      <c r="B647" s="633" t="s">
        <v>2864</v>
      </c>
      <c r="C647" s="629" t="s">
        <v>2295</v>
      </c>
      <c r="T647" s="1331"/>
      <c r="U647" s="1332"/>
      <c r="V647" s="1332"/>
      <c r="W647" s="1332"/>
      <c r="X647" s="1332"/>
      <c r="Y647" s="1333"/>
    </row>
    <row r="648" spans="1:26" s="629" customFormat="1" ht="18" customHeight="1">
      <c r="B648" s="630"/>
    </row>
    <row r="649" spans="1:26" s="629" customFormat="1" ht="18" customHeight="1">
      <c r="A649" s="632" t="s">
        <v>2282</v>
      </c>
      <c r="B649" s="633" t="s">
        <v>2865</v>
      </c>
      <c r="C649" s="629" t="s">
        <v>2296</v>
      </c>
      <c r="E649" s="1269"/>
      <c r="F649" s="1341"/>
      <c r="G649" s="1341"/>
      <c r="H649" s="1341"/>
      <c r="I649" s="1341"/>
      <c r="J649" s="1341"/>
      <c r="K649" s="1341"/>
      <c r="L649" s="1341"/>
      <c r="M649" s="1341"/>
      <c r="N649" s="1341"/>
      <c r="O649" s="1341"/>
      <c r="P649" s="1341"/>
      <c r="Q649" s="1341"/>
      <c r="R649" s="1341"/>
      <c r="S649" s="1341"/>
      <c r="T649" s="1341"/>
      <c r="U649" s="1341"/>
      <c r="V649" s="1341"/>
      <c r="W649" s="1341"/>
      <c r="X649" s="1341"/>
      <c r="Y649" s="1341"/>
      <c r="Z649" s="1342"/>
    </row>
    <row r="650" spans="1:26" s="629" customFormat="1" ht="18" customHeight="1">
      <c r="B650" s="630"/>
      <c r="E650" s="1343"/>
      <c r="F650" s="1344"/>
      <c r="G650" s="1344"/>
      <c r="H650" s="1344"/>
      <c r="I650" s="1344"/>
      <c r="J650" s="1344"/>
      <c r="K650" s="1344"/>
      <c r="L650" s="1344"/>
      <c r="M650" s="1344"/>
      <c r="N650" s="1344"/>
      <c r="O650" s="1344"/>
      <c r="P650" s="1344"/>
      <c r="Q650" s="1344"/>
      <c r="R650" s="1344"/>
      <c r="S650" s="1344"/>
      <c r="T650" s="1344"/>
      <c r="U650" s="1344"/>
      <c r="V650" s="1344"/>
      <c r="W650" s="1344"/>
      <c r="X650" s="1344"/>
      <c r="Y650" s="1344"/>
      <c r="Z650" s="1345"/>
    </row>
    <row r="651" spans="1:26" s="629" customFormat="1" ht="18" customHeight="1">
      <c r="B651" s="630"/>
    </row>
  </sheetData>
  <sheetProtection selectLockedCells="1"/>
  <mergeCells count="699">
    <mergeCell ref="N609:AI610"/>
    <mergeCell ref="N612:AI613"/>
    <mergeCell ref="O617:R617"/>
    <mergeCell ref="N605:R605"/>
    <mergeCell ref="T605:AC605"/>
    <mergeCell ref="AE605:AH605"/>
    <mergeCell ref="N606:R606"/>
    <mergeCell ref="T606:AC606"/>
    <mergeCell ref="AE606:AH606"/>
    <mergeCell ref="N607:R607"/>
    <mergeCell ref="T607:AC607"/>
    <mergeCell ref="AE607:AH607"/>
    <mergeCell ref="N602:R602"/>
    <mergeCell ref="T602:AC602"/>
    <mergeCell ref="AE602:AH602"/>
    <mergeCell ref="N603:R603"/>
    <mergeCell ref="T603:AC603"/>
    <mergeCell ref="AE603:AH603"/>
    <mergeCell ref="N604:R604"/>
    <mergeCell ref="T604:AC604"/>
    <mergeCell ref="AE604:AH604"/>
    <mergeCell ref="N593:Q593"/>
    <mergeCell ref="N594:Q594"/>
    <mergeCell ref="N595:Q595"/>
    <mergeCell ref="N596:Q596"/>
    <mergeCell ref="N597:Q597"/>
    <mergeCell ref="N598:Q598"/>
    <mergeCell ref="N601:R601"/>
    <mergeCell ref="T601:AC601"/>
    <mergeCell ref="AE601:AI601"/>
    <mergeCell ref="M218:AL218"/>
    <mergeCell ref="AT218:BA218"/>
    <mergeCell ref="M219:T219"/>
    <mergeCell ref="AN18:AU18"/>
    <mergeCell ref="AN19:AU19"/>
    <mergeCell ref="N572:Q572"/>
    <mergeCell ref="N575:R575"/>
    <mergeCell ref="T575:AC575"/>
    <mergeCell ref="AE575:AI575"/>
    <mergeCell ref="T533:AC533"/>
    <mergeCell ref="AE533:AH533"/>
    <mergeCell ref="N534:R534"/>
    <mergeCell ref="N547:Q547"/>
    <mergeCell ref="N548:Q548"/>
    <mergeCell ref="N533:R533"/>
    <mergeCell ref="N552:R552"/>
    <mergeCell ref="T552:AC552"/>
    <mergeCell ref="AE552:AH552"/>
    <mergeCell ref="T556:AC556"/>
    <mergeCell ref="N488:R488"/>
    <mergeCell ref="T488:AC488"/>
    <mergeCell ref="N528:R528"/>
    <mergeCell ref="T528:AC528"/>
    <mergeCell ref="N520:Q520"/>
    <mergeCell ref="N559:AI560"/>
    <mergeCell ref="T555:AC555"/>
    <mergeCell ref="AE555:AH555"/>
    <mergeCell ref="N556:R556"/>
    <mergeCell ref="N554:R554"/>
    <mergeCell ref="T554:AC554"/>
    <mergeCell ref="AE554:AH554"/>
    <mergeCell ref="N553:R553"/>
    <mergeCell ref="T553:AC553"/>
    <mergeCell ref="AE556:AH556"/>
    <mergeCell ref="N583:AI584"/>
    <mergeCell ref="N586:AI587"/>
    <mergeCell ref="N578:R578"/>
    <mergeCell ref="T578:AC578"/>
    <mergeCell ref="AE578:AH578"/>
    <mergeCell ref="N579:R579"/>
    <mergeCell ref="T579:AC579"/>
    <mergeCell ref="AE579:AH579"/>
    <mergeCell ref="N580:R580"/>
    <mergeCell ref="T580:AC580"/>
    <mergeCell ref="AE580:AH580"/>
    <mergeCell ref="N509:R509"/>
    <mergeCell ref="T509:AC509"/>
    <mergeCell ref="N511:R511"/>
    <mergeCell ref="N497:Q497"/>
    <mergeCell ref="N577:R577"/>
    <mergeCell ref="N581:R581"/>
    <mergeCell ref="T581:AC581"/>
    <mergeCell ref="AE581:AH581"/>
    <mergeCell ref="T577:AC577"/>
    <mergeCell ref="AE577:AH577"/>
    <mergeCell ref="N576:R576"/>
    <mergeCell ref="T576:AC576"/>
    <mergeCell ref="AE576:AH576"/>
    <mergeCell ref="N567:Q567"/>
    <mergeCell ref="N568:Q568"/>
    <mergeCell ref="N569:Q569"/>
    <mergeCell ref="N570:Q570"/>
    <mergeCell ref="N571:Q571"/>
    <mergeCell ref="AE553:AH553"/>
    <mergeCell ref="N555:R555"/>
    <mergeCell ref="N562:AI563"/>
    <mergeCell ref="N557:R557"/>
    <mergeCell ref="T557:AC557"/>
    <mergeCell ref="AE557:AH557"/>
    <mergeCell ref="AE488:AH488"/>
    <mergeCell ref="N502:Q502"/>
    <mergeCell ref="N505:R505"/>
    <mergeCell ref="T505:AC505"/>
    <mergeCell ref="N506:R506"/>
    <mergeCell ref="T506:AC506"/>
    <mergeCell ref="AE528:AI528"/>
    <mergeCell ref="N529:R529"/>
    <mergeCell ref="N507:R507"/>
    <mergeCell ref="N500:Q500"/>
    <mergeCell ref="N498:Q498"/>
    <mergeCell ref="N499:Q499"/>
    <mergeCell ref="AE529:AH529"/>
    <mergeCell ref="N522:Q522"/>
    <mergeCell ref="T529:AC529"/>
    <mergeCell ref="N490:AI491"/>
    <mergeCell ref="N521:Q521"/>
    <mergeCell ref="N523:Q523"/>
    <mergeCell ref="N524:Q524"/>
    <mergeCell ref="N525:Q525"/>
    <mergeCell ref="N493:AI494"/>
    <mergeCell ref="N501:Q501"/>
    <mergeCell ref="AE508:AH508"/>
    <mergeCell ref="T508:AC508"/>
    <mergeCell ref="N543:Q543"/>
    <mergeCell ref="N544:Q544"/>
    <mergeCell ref="N545:Q545"/>
    <mergeCell ref="T551:AC551"/>
    <mergeCell ref="AE551:AI551"/>
    <mergeCell ref="N532:R532"/>
    <mergeCell ref="AE531:AH531"/>
    <mergeCell ref="AE532:AH532"/>
    <mergeCell ref="T531:AC531"/>
    <mergeCell ref="T532:AC532"/>
    <mergeCell ref="O591:R591"/>
    <mergeCell ref="N516:AI517"/>
    <mergeCell ref="T510:AC510"/>
    <mergeCell ref="T511:AC511"/>
    <mergeCell ref="N513:AI514"/>
    <mergeCell ref="AE511:AH511"/>
    <mergeCell ref="AE509:AH509"/>
    <mergeCell ref="AE510:AH510"/>
    <mergeCell ref="AE505:AI505"/>
    <mergeCell ref="AE506:AH506"/>
    <mergeCell ref="T507:AC507"/>
    <mergeCell ref="N546:Q546"/>
    <mergeCell ref="AE534:AH534"/>
    <mergeCell ref="N536:AI537"/>
    <mergeCell ref="T534:AC534"/>
    <mergeCell ref="T530:AC530"/>
    <mergeCell ref="N510:R510"/>
    <mergeCell ref="N508:R508"/>
    <mergeCell ref="AE507:AH507"/>
    <mergeCell ref="N531:R531"/>
    <mergeCell ref="AE530:AH530"/>
    <mergeCell ref="N530:R530"/>
    <mergeCell ref="N551:R551"/>
    <mergeCell ref="N539:AI540"/>
    <mergeCell ref="T462:AC462"/>
    <mergeCell ref="N436:R436"/>
    <mergeCell ref="N465:R465"/>
    <mergeCell ref="N464:R464"/>
    <mergeCell ref="T463:AC463"/>
    <mergeCell ref="N441:R441"/>
    <mergeCell ref="S409:V409"/>
    <mergeCell ref="S410:V410"/>
    <mergeCell ref="M428:P428"/>
    <mergeCell ref="M419:Q419"/>
    <mergeCell ref="Y410:AB410"/>
    <mergeCell ref="Y409:AB409"/>
    <mergeCell ref="S412:V412"/>
    <mergeCell ref="N453:Q453"/>
    <mergeCell ref="N439:R439"/>
    <mergeCell ref="T461:AC461"/>
    <mergeCell ref="N455:Q455"/>
    <mergeCell ref="M421:AH422"/>
    <mergeCell ref="M433:P433"/>
    <mergeCell ref="M423:AH424"/>
    <mergeCell ref="Y412:AB412"/>
    <mergeCell ref="T437:AC437"/>
    <mergeCell ref="M431:P431"/>
    <mergeCell ref="M432:P432"/>
    <mergeCell ref="N487:R487"/>
    <mergeCell ref="T487:AC487"/>
    <mergeCell ref="N440:R440"/>
    <mergeCell ref="N438:R438"/>
    <mergeCell ref="N437:R437"/>
    <mergeCell ref="AE436:AI436"/>
    <mergeCell ref="N442:R442"/>
    <mergeCell ref="AE486:AH486"/>
    <mergeCell ref="M410:P410"/>
    <mergeCell ref="N459:R459"/>
    <mergeCell ref="N454:Q454"/>
    <mergeCell ref="T459:AC459"/>
    <mergeCell ref="N456:Q456"/>
    <mergeCell ref="N478:Q478"/>
    <mergeCell ref="N474:Q474"/>
    <mergeCell ref="AE438:AH438"/>
    <mergeCell ref="AE487:AH487"/>
    <mergeCell ref="AE483:AH483"/>
    <mergeCell ref="M415:AL415"/>
    <mergeCell ref="N482:R482"/>
    <mergeCell ref="T439:AC439"/>
    <mergeCell ref="AE439:AH439"/>
    <mergeCell ref="T438:AC438"/>
    <mergeCell ref="M416:AL416"/>
    <mergeCell ref="AE132:AJ132"/>
    <mergeCell ref="M120:AL120"/>
    <mergeCell ref="AU438:BM438"/>
    <mergeCell ref="AE408:AH408"/>
    <mergeCell ref="AU439:BM439"/>
    <mergeCell ref="AU440:BB440"/>
    <mergeCell ref="AS378:BM378"/>
    <mergeCell ref="AS379:AZ379"/>
    <mergeCell ref="AU405:BM405"/>
    <mergeCell ref="AS377:BM377"/>
    <mergeCell ref="AV345:BM345"/>
    <mergeCell ref="AV346:BC346"/>
    <mergeCell ref="AE407:AH407"/>
    <mergeCell ref="AE437:AH437"/>
    <mergeCell ref="AU406:BM406"/>
    <mergeCell ref="AU407:BB407"/>
    <mergeCell ref="AE403:AI403"/>
    <mergeCell ref="AE404:AH404"/>
    <mergeCell ref="AE405:AH405"/>
    <mergeCell ref="AE406:AH406"/>
    <mergeCell ref="AE410:AH410"/>
    <mergeCell ref="M417:AL417"/>
    <mergeCell ref="Y405:AB405"/>
    <mergeCell ref="AE409:AH409"/>
    <mergeCell ref="N252:Q252"/>
    <mergeCell ref="AJ229:AW229"/>
    <mergeCell ref="AT260:BM260"/>
    <mergeCell ref="Z297:AD297"/>
    <mergeCell ref="M106:T106"/>
    <mergeCell ref="M115:T115"/>
    <mergeCell ref="M110:T110"/>
    <mergeCell ref="V132:AA132"/>
    <mergeCell ref="M117:AL117"/>
    <mergeCell ref="M114:T114"/>
    <mergeCell ref="M109:AL109"/>
    <mergeCell ref="M116:T116"/>
    <mergeCell ref="W134:Z134"/>
    <mergeCell ref="AE134:AJ134"/>
    <mergeCell ref="N132:P132"/>
    <mergeCell ref="M137:AL137"/>
    <mergeCell ref="Z262:AD262"/>
    <mergeCell ref="M112:AL112"/>
    <mergeCell ref="AE153:AJ153"/>
    <mergeCell ref="AH280:AL280"/>
    <mergeCell ref="M108:T108"/>
    <mergeCell ref="M145:AL145"/>
    <mergeCell ref="AE151:AJ151"/>
    <mergeCell ref="M111:T111"/>
    <mergeCell ref="M62:AL62"/>
    <mergeCell ref="AE64:AJ64"/>
    <mergeCell ref="W66:Z66"/>
    <mergeCell ref="M79:T79"/>
    <mergeCell ref="N307:Q307"/>
    <mergeCell ref="N304:Q304"/>
    <mergeCell ref="U307:X307"/>
    <mergeCell ref="Z298:AD298"/>
    <mergeCell ref="T298:X298"/>
    <mergeCell ref="N298:R298"/>
    <mergeCell ref="T262:X262"/>
    <mergeCell ref="AE162:AJ162"/>
    <mergeCell ref="M171:T171"/>
    <mergeCell ref="M175:T175"/>
    <mergeCell ref="AA238:AL238"/>
    <mergeCell ref="N260:R260"/>
    <mergeCell ref="AF262:AJ262"/>
    <mergeCell ref="AF260:AJ260"/>
    <mergeCell ref="T260:X260"/>
    <mergeCell ref="T297:X297"/>
    <mergeCell ref="T294:X294"/>
    <mergeCell ref="T283:X283"/>
    <mergeCell ref="AI300:AM300"/>
    <mergeCell ref="Z283:AD283"/>
    <mergeCell ref="W153:Z153"/>
    <mergeCell ref="N303:Q303"/>
    <mergeCell ref="T285:X285"/>
    <mergeCell ref="T291:X291"/>
    <mergeCell ref="N290:R290"/>
    <mergeCell ref="M136:T136"/>
    <mergeCell ref="M119:T119"/>
    <mergeCell ref="AS57:AZ57"/>
    <mergeCell ref="AS61:AZ61"/>
    <mergeCell ref="AS65:AZ65"/>
    <mergeCell ref="AT133:BM133"/>
    <mergeCell ref="AT134:BM134"/>
    <mergeCell ref="AT135:BA135"/>
    <mergeCell ref="M60:AL60"/>
    <mergeCell ref="AS66:AZ66"/>
    <mergeCell ref="AS70:AZ70"/>
    <mergeCell ref="M103:AL103"/>
    <mergeCell ref="M125:AL125"/>
    <mergeCell ref="M126:T126"/>
    <mergeCell ref="M118:T118"/>
    <mergeCell ref="M59:T59"/>
    <mergeCell ref="V64:AA64"/>
    <mergeCell ref="M102:T102"/>
    <mergeCell ref="M101:T101"/>
    <mergeCell ref="AU326:BB326"/>
    <mergeCell ref="AU325:BM325"/>
    <mergeCell ref="AR311:AY311"/>
    <mergeCell ref="AU324:BM324"/>
    <mergeCell ref="S344:AM344"/>
    <mergeCell ref="S324:X324"/>
    <mergeCell ref="M323:Q323"/>
    <mergeCell ref="Z325:AI325"/>
    <mergeCell ref="S325:X325"/>
    <mergeCell ref="M336:AH337"/>
    <mergeCell ref="AV344:BM344"/>
    <mergeCell ref="M344:Q344"/>
    <mergeCell ref="Z322:AI322"/>
    <mergeCell ref="K309:L309"/>
    <mergeCell ref="U308:X308"/>
    <mergeCell ref="N308:Q308"/>
    <mergeCell ref="AT309:BM309"/>
    <mergeCell ref="K308:L308"/>
    <mergeCell ref="N309:Q309"/>
    <mergeCell ref="Z324:AI324"/>
    <mergeCell ref="M315:AH317"/>
    <mergeCell ref="M324:Q324"/>
    <mergeCell ref="U309:X309"/>
    <mergeCell ref="K310:L310"/>
    <mergeCell ref="Z323:AI323"/>
    <mergeCell ref="M319:R319"/>
    <mergeCell ref="M320:R320"/>
    <mergeCell ref="S323:X323"/>
    <mergeCell ref="M20:T20"/>
    <mergeCell ref="M21:AL21"/>
    <mergeCell ref="M22:T22"/>
    <mergeCell ref="N26:P26"/>
    <mergeCell ref="N258:R258"/>
    <mergeCell ref="T258:X258"/>
    <mergeCell ref="Z257:AD257"/>
    <mergeCell ref="Z258:AD258"/>
    <mergeCell ref="AF258:AJ258"/>
    <mergeCell ref="Z256:AD256"/>
    <mergeCell ref="AI249:AX249"/>
    <mergeCell ref="AF256:AJ256"/>
    <mergeCell ref="N38:P38"/>
    <mergeCell ref="W38:Z38"/>
    <mergeCell ref="M41:AL41"/>
    <mergeCell ref="M43:AL43"/>
    <mergeCell ref="AE66:AJ66"/>
    <mergeCell ref="M56:T56"/>
    <mergeCell ref="M194:AL194"/>
    <mergeCell ref="M61:T61"/>
    <mergeCell ref="N57:P57"/>
    <mergeCell ref="M67:AL67"/>
    <mergeCell ref="T80:Y80"/>
    <mergeCell ref="M139:AL139"/>
    <mergeCell ref="M27:T27"/>
    <mergeCell ref="AE36:AJ36"/>
    <mergeCell ref="M107:T107"/>
    <mergeCell ref="M124:T124"/>
    <mergeCell ref="V18:AC18"/>
    <mergeCell ref="AE19:AL19"/>
    <mergeCell ref="M19:T19"/>
    <mergeCell ref="V19:AC19"/>
    <mergeCell ref="V26:AA26"/>
    <mergeCell ref="N28:P28"/>
    <mergeCell ref="AE28:AJ28"/>
    <mergeCell ref="M30:T30"/>
    <mergeCell ref="M32:T32"/>
    <mergeCell ref="W28:Z28"/>
    <mergeCell ref="M29:AL29"/>
    <mergeCell ref="V36:AA36"/>
    <mergeCell ref="M58:AL58"/>
    <mergeCell ref="N55:P55"/>
    <mergeCell ref="AE46:AJ46"/>
    <mergeCell ref="N46:P46"/>
    <mergeCell ref="AE38:AJ38"/>
    <mergeCell ref="M37:T37"/>
    <mergeCell ref="N36:P36"/>
    <mergeCell ref="AE26:AJ26"/>
    <mergeCell ref="M4:AB5"/>
    <mergeCell ref="M16:AC16"/>
    <mergeCell ref="M15:AC15"/>
    <mergeCell ref="M10:AH10"/>
    <mergeCell ref="AE8:AK8"/>
    <mergeCell ref="M11:AH11"/>
    <mergeCell ref="B12:AL12"/>
    <mergeCell ref="M8:R8"/>
    <mergeCell ref="AE18:AL18"/>
    <mergeCell ref="M18:T18"/>
    <mergeCell ref="M99:T99"/>
    <mergeCell ref="M76:T76"/>
    <mergeCell ref="M69:AL69"/>
    <mergeCell ref="M65:T65"/>
    <mergeCell ref="N66:P66"/>
    <mergeCell ref="M70:T70"/>
    <mergeCell ref="M97:T97"/>
    <mergeCell ref="M98:T98"/>
    <mergeCell ref="M71:AL71"/>
    <mergeCell ref="M68:T68"/>
    <mergeCell ref="T77:Y77"/>
    <mergeCell ref="M100:AL100"/>
    <mergeCell ref="W57:Z57"/>
    <mergeCell ref="N64:P64"/>
    <mergeCell ref="AE57:AJ57"/>
    <mergeCell ref="M210:AL210"/>
    <mergeCell ref="N160:P160"/>
    <mergeCell ref="M161:T161"/>
    <mergeCell ref="M138:T138"/>
    <mergeCell ref="AE144:AJ144"/>
    <mergeCell ref="M143:T143"/>
    <mergeCell ref="N142:P142"/>
    <mergeCell ref="AE142:AJ142"/>
    <mergeCell ref="M177:AL177"/>
    <mergeCell ref="M183:AL183"/>
    <mergeCell ref="M181:T181"/>
    <mergeCell ref="M158:AL158"/>
    <mergeCell ref="AE160:AJ160"/>
    <mergeCell ref="M164:T164"/>
    <mergeCell ref="M166:T166"/>
    <mergeCell ref="M172:T172"/>
    <mergeCell ref="W144:Z144"/>
    <mergeCell ref="N144:P144"/>
    <mergeCell ref="M192:T192"/>
    <mergeCell ref="M197:T197"/>
    <mergeCell ref="AS32:AZ32"/>
    <mergeCell ref="AS56:AZ56"/>
    <mergeCell ref="M176:T176"/>
    <mergeCell ref="M173:T173"/>
    <mergeCell ref="M174:AL174"/>
    <mergeCell ref="M196:T196"/>
    <mergeCell ref="M200:T200"/>
    <mergeCell ref="M167:AL167"/>
    <mergeCell ref="M208:AL208"/>
    <mergeCell ref="M206:T206"/>
    <mergeCell ref="M180:T180"/>
    <mergeCell ref="AE207:AJ207"/>
    <mergeCell ref="V142:AA142"/>
    <mergeCell ref="V151:AA151"/>
    <mergeCell ref="V160:AA160"/>
    <mergeCell ref="M163:AL163"/>
    <mergeCell ref="M122:T122"/>
    <mergeCell ref="M135:AL135"/>
    <mergeCell ref="M123:T123"/>
    <mergeCell ref="M128:AL128"/>
    <mergeCell ref="M127:T127"/>
    <mergeCell ref="M133:T133"/>
    <mergeCell ref="N134:P134"/>
    <mergeCell ref="M191:AL191"/>
    <mergeCell ref="AS30:AZ30"/>
    <mergeCell ref="AT38:BM38"/>
    <mergeCell ref="AT39:BA39"/>
    <mergeCell ref="AS52:AZ52"/>
    <mergeCell ref="AS47:AZ47"/>
    <mergeCell ref="AS42:AZ42"/>
    <mergeCell ref="AS48:AZ48"/>
    <mergeCell ref="AE55:AJ55"/>
    <mergeCell ref="AT37:BM37"/>
    <mergeCell ref="AE48:AJ48"/>
    <mergeCell ref="M39:AL39"/>
    <mergeCell ref="M47:T47"/>
    <mergeCell ref="M40:T40"/>
    <mergeCell ref="M42:T42"/>
    <mergeCell ref="M53:AL53"/>
    <mergeCell ref="M49:AL49"/>
    <mergeCell ref="W48:Z48"/>
    <mergeCell ref="M51:AL51"/>
    <mergeCell ref="M50:T50"/>
    <mergeCell ref="N48:P48"/>
    <mergeCell ref="M52:T52"/>
    <mergeCell ref="M31:AL31"/>
    <mergeCell ref="V55:AA55"/>
    <mergeCell ref="V46:AA46"/>
    <mergeCell ref="R230:AW230"/>
    <mergeCell ref="T228:AG228"/>
    <mergeCell ref="T229:AG229"/>
    <mergeCell ref="M199:AL199"/>
    <mergeCell ref="M193:T193"/>
    <mergeCell ref="AS206:AZ206"/>
    <mergeCell ref="R238:Y238"/>
    <mergeCell ref="M233:AH234"/>
    <mergeCell ref="M209:T209"/>
    <mergeCell ref="M211:T211"/>
    <mergeCell ref="X222:AG222"/>
    <mergeCell ref="X223:AG223"/>
    <mergeCell ref="M238:P238"/>
    <mergeCell ref="Z207:AC207"/>
    <mergeCell ref="S207:W207"/>
    <mergeCell ref="M214:T214"/>
    <mergeCell ref="AS214:AZ214"/>
    <mergeCell ref="S215:W215"/>
    <mergeCell ref="Z215:AC215"/>
    <mergeCell ref="AE215:AJ215"/>
    <mergeCell ref="M216:AL216"/>
    <mergeCell ref="AT216:BM216"/>
    <mergeCell ref="M217:T217"/>
    <mergeCell ref="AT217:BM217"/>
    <mergeCell ref="AA239:AL239"/>
    <mergeCell ref="M239:P239"/>
    <mergeCell ref="R239:Y239"/>
    <mergeCell ref="T647:Y647"/>
    <mergeCell ref="AT210:BA210"/>
    <mergeCell ref="AT208:BM208"/>
    <mergeCell ref="AT209:BM209"/>
    <mergeCell ref="M149:AL149"/>
    <mergeCell ref="M146:T146"/>
    <mergeCell ref="M147:AL147"/>
    <mergeCell ref="M148:T148"/>
    <mergeCell ref="N153:P153"/>
    <mergeCell ref="M152:T152"/>
    <mergeCell ref="N151:P151"/>
    <mergeCell ref="M155:T155"/>
    <mergeCell ref="N162:P162"/>
    <mergeCell ref="M182:T182"/>
    <mergeCell ref="W162:Z162"/>
    <mergeCell ref="M165:AL165"/>
    <mergeCell ref="M156:AL156"/>
    <mergeCell ref="M154:AL154"/>
    <mergeCell ref="M157:T157"/>
    <mergeCell ref="AI222:AW224"/>
    <mergeCell ref="AJ228:AW228"/>
    <mergeCell ref="N253:Q253"/>
    <mergeCell ref="M184:T184"/>
    <mergeCell ref="T484:AC484"/>
    <mergeCell ref="E649:Z650"/>
    <mergeCell ref="F619:I619"/>
    <mergeCell ref="F621:I621"/>
    <mergeCell ref="AP11:AX11"/>
    <mergeCell ref="AK11:AO11"/>
    <mergeCell ref="N272:Q272"/>
    <mergeCell ref="N286:R286"/>
    <mergeCell ref="T286:X286"/>
    <mergeCell ref="Z286:AD286"/>
    <mergeCell ref="M201:T201"/>
    <mergeCell ref="Z277:AD277"/>
    <mergeCell ref="N263:R263"/>
    <mergeCell ref="M202:AL202"/>
    <mergeCell ref="M185:T185"/>
    <mergeCell ref="M186:AL186"/>
    <mergeCell ref="M188:T188"/>
    <mergeCell ref="M190:T190"/>
    <mergeCell ref="N257:R257"/>
    <mergeCell ref="T257:X257"/>
    <mergeCell ref="M198:T198"/>
    <mergeCell ref="M189:T189"/>
    <mergeCell ref="G641:Z641"/>
    <mergeCell ref="T644:Y644"/>
    <mergeCell ref="T485:AC485"/>
    <mergeCell ref="AE462:AH462"/>
    <mergeCell ref="AE460:AH460"/>
    <mergeCell ref="N460:R460"/>
    <mergeCell ref="T460:AC460"/>
    <mergeCell ref="AE463:AH463"/>
    <mergeCell ref="N461:R461"/>
    <mergeCell ref="AE485:AH485"/>
    <mergeCell ref="N475:Q475"/>
    <mergeCell ref="N476:Q476"/>
    <mergeCell ref="N467:AI468"/>
    <mergeCell ref="N479:Q479"/>
    <mergeCell ref="T465:AC465"/>
    <mergeCell ref="AE465:AH465"/>
    <mergeCell ref="AE464:AH464"/>
    <mergeCell ref="N470:AI471"/>
    <mergeCell ref="N477:Q477"/>
    <mergeCell ref="T464:AC464"/>
    <mergeCell ref="T482:AC482"/>
    <mergeCell ref="N484:R484"/>
    <mergeCell ref="AE484:AH484"/>
    <mergeCell ref="AE482:AI482"/>
    <mergeCell ref="O618:R618"/>
    <mergeCell ref="I624:L624"/>
    <mergeCell ref="I625:L625"/>
    <mergeCell ref="I626:L626"/>
    <mergeCell ref="Q626:T626"/>
    <mergeCell ref="AE459:AI459"/>
    <mergeCell ref="AE442:AH442"/>
    <mergeCell ref="T440:AC440"/>
    <mergeCell ref="AE440:AH440"/>
    <mergeCell ref="T441:AC441"/>
    <mergeCell ref="AE441:AH441"/>
    <mergeCell ref="AE461:AH461"/>
    <mergeCell ref="N463:R463"/>
    <mergeCell ref="N452:Q452"/>
    <mergeCell ref="T442:AC442"/>
    <mergeCell ref="N444:AI445"/>
    <mergeCell ref="N447:AI448"/>
    <mergeCell ref="N451:Q451"/>
    <mergeCell ref="N486:R486"/>
    <mergeCell ref="T486:AC486"/>
    <mergeCell ref="N483:R483"/>
    <mergeCell ref="T483:AC483"/>
    <mergeCell ref="N485:R485"/>
    <mergeCell ref="N462:R462"/>
    <mergeCell ref="M429:P429"/>
    <mergeCell ref="M430:P430"/>
    <mergeCell ref="AE412:AH412"/>
    <mergeCell ref="M418:Q418"/>
    <mergeCell ref="Z394:AK394"/>
    <mergeCell ref="Y403:AC403"/>
    <mergeCell ref="S408:V408"/>
    <mergeCell ref="M408:P408"/>
    <mergeCell ref="T436:AC436"/>
    <mergeCell ref="M411:P411"/>
    <mergeCell ref="S411:V411"/>
    <mergeCell ref="Y411:AB411"/>
    <mergeCell ref="AE411:AH411"/>
    <mergeCell ref="N294:R294"/>
    <mergeCell ref="M378:P378"/>
    <mergeCell ref="M376:P376"/>
    <mergeCell ref="Z400:AK400"/>
    <mergeCell ref="M409:P409"/>
    <mergeCell ref="Y408:AB408"/>
    <mergeCell ref="S403:W403"/>
    <mergeCell ref="S404:V404"/>
    <mergeCell ref="M382:P382"/>
    <mergeCell ref="M385:AL385"/>
    <mergeCell ref="M379:P379"/>
    <mergeCell ref="M383:P383"/>
    <mergeCell ref="M377:P377"/>
    <mergeCell ref="Z392:AK392"/>
    <mergeCell ref="Y404:AB404"/>
    <mergeCell ref="M407:P407"/>
    <mergeCell ref="S407:V407"/>
    <mergeCell ref="S405:V405"/>
    <mergeCell ref="M405:P405"/>
    <mergeCell ref="M404:P404"/>
    <mergeCell ref="Y407:AB407"/>
    <mergeCell ref="M406:P406"/>
    <mergeCell ref="S406:V406"/>
    <mergeCell ref="Y406:AB406"/>
    <mergeCell ref="T288:X288"/>
    <mergeCell ref="M345:Q345"/>
    <mergeCell ref="O300:R300"/>
    <mergeCell ref="M338:AH339"/>
    <mergeCell ref="T293:X293"/>
    <mergeCell ref="N293:R293"/>
    <mergeCell ref="AB350:AK350"/>
    <mergeCell ref="S345:AM345"/>
    <mergeCell ref="M346:Q346"/>
    <mergeCell ref="S346:AM346"/>
    <mergeCell ref="N297:R297"/>
    <mergeCell ref="U306:X306"/>
    <mergeCell ref="S322:X322"/>
    <mergeCell ref="M342:P342"/>
    <mergeCell ref="X310:AB310"/>
    <mergeCell ref="M325:Q325"/>
    <mergeCell ref="N295:R295"/>
    <mergeCell ref="T295:X295"/>
    <mergeCell ref="Z295:AD295"/>
    <mergeCell ref="N350:W350"/>
    <mergeCell ref="N310:R310"/>
    <mergeCell ref="Z296:AD296"/>
    <mergeCell ref="N299:R299"/>
    <mergeCell ref="Z293:AD293"/>
    <mergeCell ref="T296:X296"/>
    <mergeCell ref="N296:R296"/>
    <mergeCell ref="T289:X289"/>
    <mergeCell ref="N289:R289"/>
    <mergeCell ref="N270:Q270"/>
    <mergeCell ref="T271:AL271"/>
    <mergeCell ref="T265:W265"/>
    <mergeCell ref="T266:W266"/>
    <mergeCell ref="M267:AH267"/>
    <mergeCell ref="T292:X292"/>
    <mergeCell ref="Z292:AD292"/>
    <mergeCell ref="T277:X277"/>
    <mergeCell ref="N277:R277"/>
    <mergeCell ref="N279:R279"/>
    <mergeCell ref="T279:X279"/>
    <mergeCell ref="Z279:AD279"/>
    <mergeCell ref="T278:X278"/>
    <mergeCell ref="Z278:AD278"/>
    <mergeCell ref="N280:Q280"/>
    <mergeCell ref="N278:R278"/>
    <mergeCell ref="Z282:AD282"/>
    <mergeCell ref="T290:X290"/>
    <mergeCell ref="Z290:AD290"/>
    <mergeCell ref="N283:R283"/>
    <mergeCell ref="AT261:BA261"/>
    <mergeCell ref="AF257:AJ257"/>
    <mergeCell ref="Z294:AD294"/>
    <mergeCell ref="Z289:AD289"/>
    <mergeCell ref="N256:R256"/>
    <mergeCell ref="T256:X256"/>
    <mergeCell ref="N262:R262"/>
    <mergeCell ref="AT259:BM259"/>
    <mergeCell ref="T270:AL270"/>
    <mergeCell ref="N285:R285"/>
    <mergeCell ref="N292:R292"/>
    <mergeCell ref="T282:X282"/>
    <mergeCell ref="Z288:AD288"/>
    <mergeCell ref="N288:R288"/>
    <mergeCell ref="N282:R282"/>
    <mergeCell ref="Z285:AD285"/>
    <mergeCell ref="Z291:AD291"/>
    <mergeCell ref="N291:R291"/>
    <mergeCell ref="N271:Q271"/>
    <mergeCell ref="Z260:AD260"/>
    <mergeCell ref="T272:AL272"/>
    <mergeCell ref="N264:R264"/>
    <mergeCell ref="AL265:AP265"/>
    <mergeCell ref="AL266:AP266"/>
  </mergeCells>
  <phoneticPr fontId="2"/>
  <dataValidations count="8">
    <dataValidation imeMode="fullKatakana" allowBlank="1" showInputMessage="1" showErrorMessage="1" sqref="M10:AH10 M15:AC15 M18:T18" xr:uid="{00000000-0002-0000-0200-000000000000}"/>
    <dataValidation imeMode="on" allowBlank="1" showInputMessage="1" showErrorMessage="1" sqref="M336:AH339 M233:AH234 AA238:AL239 R238:Y239 M202:AL202 M199:AL199 M196:T197 M194:AL194 M191:AL191 M188:T189 M186:AL186 M183:AL183 M180:T181 M177:AL177 M174:AL174 M171:T172 N536:AI537 M49:AL49 M51:AL51 N539:AI540 M39:AL39 M41:AL41 X222:AG223 AI249:AX249 N583:AI584 E649:Z649 M67:AL67 M69:AL69 M421:AH424 M58:AL58 M11:AH11 M21:AL21 M163:AL163 M165:AL165 M60:AL60 M19:T19 M156:AL156 M315:AH317 M267:AH267 M16:AC16 N470:AI471 N467:AI468 N447:AI448 N444:AI445 N490:AI491 N493:AI494 N513:AI514 N516:AI517 M385:AL385 M415:AL417 M29:AL29 M31:AL31 M135:AL135 M137:AL137 M145:AL145 M147:AL147 M154:AL154 T270:T272 T228:AG229 R230:AW230 AJ228:AW229 N609:AI610" xr:uid="{00000000-0002-0000-0200-000001000000}"/>
    <dataValidation imeMode="disabled" allowBlank="1" showInputMessage="1" showErrorMessage="1" error="当機関へ申請する場合は、記入不要です。" sqref="T94:Y94 T92:Y92 T90:Y90 T87:Y87 T85:Y85 T83:Y83 M93:S93 M91:S91 M89:S89 M86:S86 M84:S84 M82:T82" xr:uid="{00000000-0002-0000-0200-000002000000}"/>
    <dataValidation imeMode="hiragana" allowBlank="1" showInputMessage="1" showErrorMessage="1" sqref="T558:AI558 AJ512:AL516 S469:AI469 S446:AI446 T443:AI443 AJ443:AL447 AJ466:AL470 T466:AI466 S492:AI492 T489:AI489 AJ489:AL493 T512:AI512 S515:AI515 AJ558:AL562 AJ535:AL539 T535:AI535 S538:AI538 S561:AI561 T582:AI582 AJ582:AL586 S585:AI585 T608:AI608 AJ608:AL612 S611:AI611" xr:uid="{00000000-0002-0000-0200-000003000000}"/>
    <dataValidation imeMode="off" allowBlank="1" showInputMessage="1" showErrorMessage="1" sqref="S520:U525 N520:Q520 N474:Q479 B434:K434 M157:T157 M155:T155 M50:T50 AE48:AJ48 M40:T40 AE38:AJ38 Q626:T626 Z394:AK394 AE66:AJ66 AE64:AJ64 AE576:AH581 N451:Q456 R428:T434 N83:S83 M20:T20 N94:S94 N92:S92 N77:Y77 N90:S90 N87:S87 M88:S88 N85:S85 AE160:AJ160 M81:T81 M78:T78 M72:T73 AE144:AJ144 AE46:AJ46 M52:T52 M108:T108 M129:T129 M22:T24 AE142:AJ142 M104:T104 M168:T168 M178:T178 M203:T203 M240:T240 M250:T250 M254:T254 M232:T232 M269:T269 M182:T182 M110:T111 M118:T119 M175:T176 M173:T173 M116:T116 M126:T127 M124:T124 M209:T209 M213:T213 S323:X325 M342:P342 M319:R320 S543:U548 M200:T201 M198:T198 M75:T75 M184:T185 M59:T59 AE57:AJ57 M138:T138 M136:T136 AE28:AJ28 AE26:AJ26 AE36:AJ36 M42:T42 AB396:AK398 Z398:AA398 M32:T33 AE55:AJ55 R549:T549 M70:T70 M61:T61 AE207:AJ207 M382:P383 Z392:AK392 S627 Z400:AK400 S404:V411 N280:Q280 M418:Q418 B503:K503 AE460:AH465 AD437:AH442 M428:P434 AE506:AH511 M457:P457 AE483:AH488 M192:T193 M526:P526 R480:T480 N497:Q502 S451:U456 B457:K457 R457:T457 S474:U479 M480:P480 B480:K480 S497:U502 R503:T503 M503:P503 B526:K526 R526:T526 M549:P549 B549:K549 N543:Q543 M190:T190 M8 M99:T99 M101:T102 N252:Q253 N256:R257 T256:X257 Z256:AD257 AF256:AJ257 N260:R260 T260:X260 Z260:AD260 AF260:AJ260 AF262:AJ262 Z262:AD262 T262:X262 N262:R262 T265:W266 T278:X279 Z278:AD279 T283:X286 N283:R286 N303:Q304 N307:Q307 U307:X307 Z283:AD286 Z288:AD298 S567:U572 R573:T573 M573:P573 B573:K573 O299:R300 U297:X297 N80:Y80 N567:Q572 Y404:AB411 F619:I619 F621:I621 I624:L626 I627 M68:T68 M30:T30 AE134:AJ134 AE132:AJ132 M148:T148 M146:T146 AE153:AJ153 AE151:AJ151 M166:T166 M164:T164 AE162:AJ162 O290:R295 U290:X295 M219:T219 M217:T217 AE215:AJ215 M211:T211 O297:R297 U288:X288 O288:R288 N278:R279 N288:N299 T288:T298 T591:V591 AE602:AH607 S593:U598 R599:T599 M599:P599 B599:K599 N593:Q598 T617:V617" xr:uid="{00000000-0002-0000-0200-000004000000}"/>
    <dataValidation type="list" imeMode="on" allowBlank="1" showInputMessage="1" showErrorMessage="1" sqref="M161:T161 M27:T27 M37:T37 M47:T47 M56:T56 M65:T65 M133:T133 M143:T143 M152:T152" xr:uid="{00000000-0002-0000-0200-000005000000}">
      <formula1>担当者氏名</formula1>
    </dataValidation>
    <dataValidation type="list" imeMode="on" allowBlank="1" showInputMessage="1" showErrorMessage="1" sqref="M79:T79 M76:T76" xr:uid="{00000000-0002-0000-0200-000006000000}">
      <formula1>構造担当者氏名</formula1>
    </dataValidation>
    <dataValidation type="list" allowBlank="1" showInputMessage="1" showErrorMessage="1" sqref="M206:T206 M214:T214" xr:uid="{00000000-0002-0000-0200-000007000000}">
      <formula1>施工者一覧</formula1>
    </dataValidation>
  </dataValidations>
  <hyperlinks>
    <hyperlink ref="X1:AA1" location="作業メニュー!A1" display="作業メニュー" xr:uid="{00000000-0004-0000-0200-000000000000}"/>
    <hyperlink ref="AG14:AK14" location="他の建築主入力!A1" display="他の建築主入力" xr:uid="{00000000-0004-0000-0200-000001000000}"/>
    <hyperlink ref="AG14" location="他の建築主入力!A1" display="他の建築主入力" xr:uid="{00000000-0004-0000-0200-000002000000}"/>
    <hyperlink ref="AO259" location="値一覧項目!A1" display="メンテナンスより、" xr:uid="{00000000-0004-0000-0200-000003000000}"/>
    <hyperlink ref="AO259:AR259" location="値一覧項目!A1" display="メンテナンスより、" xr:uid="{00000000-0004-0000-0200-000004000000}"/>
    <hyperlink ref="AO309" location="値一覧項目!A1" display="メンテナンスより、" xr:uid="{00000000-0004-0000-0200-000005000000}"/>
    <hyperlink ref="AO309:AR309" location="値一覧項目!A1" display="メンテナンスより、" xr:uid="{00000000-0004-0000-0200-000006000000}"/>
    <hyperlink ref="AP324" location="値一覧項目!A1" display="メンテナンスより、" xr:uid="{00000000-0004-0000-0200-000007000000}"/>
    <hyperlink ref="AP324:AS324" location="値一覧項目!A1" display="メンテナンスより、" xr:uid="{00000000-0004-0000-0200-000008000000}"/>
    <hyperlink ref="AN377" location="値一覧項目!A1" display="メンテナンスより、" xr:uid="{00000000-0004-0000-0200-000009000000}"/>
    <hyperlink ref="AN377:AQ377" location="値一覧項目!A1" display="メンテナンスより、" xr:uid="{00000000-0004-0000-0200-00000A000000}"/>
    <hyperlink ref="AP405" location="値一覧項目!A1" display="メンテナンスより、" xr:uid="{00000000-0004-0000-0200-00000B000000}"/>
    <hyperlink ref="AP405:AS405" location="値一覧項目!A1" display="メンテナンスより、" xr:uid="{00000000-0004-0000-0200-00000C000000}"/>
    <hyperlink ref="AP438" location="値一覧項目!A1" display="メンテナンスより、" xr:uid="{00000000-0004-0000-0200-00000D000000}"/>
    <hyperlink ref="AP438:AS438" location="値一覧項目!A1" display="メンテナンスより、" xr:uid="{00000000-0004-0000-0200-00000E000000}"/>
    <hyperlink ref="AP438:AT438" location="主要用途!A1" display="メンテナンスより、" xr:uid="{00000000-0004-0000-0200-00000F000000}"/>
    <hyperlink ref="AQ344" location="値一覧項目!A1" display="メンテナンスより、" xr:uid="{00000000-0004-0000-0200-000010000000}"/>
    <hyperlink ref="AQ344:AT344" location="値一覧項目!A1" display="メンテナンスより、" xr:uid="{00000000-0004-0000-0200-000011000000}"/>
    <hyperlink ref="AQ344:AU344" location="主要用途!A1" display="メンテナンスより、" xr:uid="{00000000-0004-0000-0200-000012000000}"/>
    <hyperlink ref="B589" location="'建築物別概要（追加）入力'!A1" display="建築物別概要（追加）　入力" xr:uid="{00000000-0004-0000-0200-000013000000}"/>
    <hyperlink ref="AN26:AV26" location="担当者登録!B2" display="←担当者登録は、こちらから。" xr:uid="{00000000-0004-0000-0200-000014000000}"/>
    <hyperlink ref="AN36:AV36" location="担当者登録!B2" display="←担当者登録は、こちらから。" xr:uid="{00000000-0004-0000-0200-000015000000}"/>
    <hyperlink ref="AN132:AV132" location="担当者登録!B2" display="←担当者登録は、こちらから。" xr:uid="{00000000-0004-0000-0200-000016000000}"/>
    <hyperlink ref="AN207:AV207" location="施工者登録!B2" display="←施行者登録は、こちらから。" xr:uid="{00000000-0004-0000-0200-000017000000}"/>
    <hyperlink ref="AC76:AK76" location="構造・設備担当者登録!B2" display="←構造・設備担当者登録はこちら。" xr:uid="{00000000-0004-0000-0200-000018000000}"/>
    <hyperlink ref="AN215:AV215" location="施工者登録!B2" display="←施行者登録は、こちらから。" xr:uid="{00000000-0004-0000-0200-000019000000}"/>
    <hyperlink ref="B615" location="'建築物別概要（追加）入力'!A1" display="建築物別概要（追加）　入力" xr:uid="{448EE003-4B6F-4FA8-B284-F36D284FF90A}"/>
  </hyperlinks>
  <printOptions horizontalCentered="1"/>
  <pageMargins left="0.39370078740157483" right="0.19685039370078741" top="0.39370078740157483" bottom="0.19685039370078741" header="0.19685039370078741" footer="7.874015748031496E-2"/>
  <pageSetup paperSize="8" scale="63"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1</xdr:col>
                    <xdr:colOff>28575</xdr:colOff>
                    <xdr:row>74</xdr:row>
                    <xdr:rowOff>19050</xdr:rowOff>
                  </from>
                  <to>
                    <xdr:col>2</xdr:col>
                    <xdr:colOff>0</xdr:colOff>
                    <xdr:row>75</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1</xdr:col>
                    <xdr:colOff>28575</xdr:colOff>
                    <xdr:row>77</xdr:row>
                    <xdr:rowOff>19050</xdr:rowOff>
                  </from>
                  <to>
                    <xdr:col>2</xdr:col>
                    <xdr:colOff>0</xdr:colOff>
                    <xdr:row>78</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sizeWithCells="1">
                  <from>
                    <xdr:col>1</xdr:col>
                    <xdr:colOff>28575</xdr:colOff>
                    <xdr:row>80</xdr:row>
                    <xdr:rowOff>19050</xdr:rowOff>
                  </from>
                  <to>
                    <xdr:col>2</xdr:col>
                    <xdr:colOff>0</xdr:colOff>
                    <xdr:row>81</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sizeWithCells="1">
                  <from>
                    <xdr:col>1</xdr:col>
                    <xdr:colOff>28575</xdr:colOff>
                    <xdr:row>87</xdr:row>
                    <xdr:rowOff>19050</xdr:rowOff>
                  </from>
                  <to>
                    <xdr:col>2</xdr:col>
                    <xdr:colOff>0</xdr:colOff>
                    <xdr:row>88</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sizeWithCells="1">
                  <from>
                    <xdr:col>12</xdr:col>
                    <xdr:colOff>9525</xdr:colOff>
                    <xdr:row>241</xdr:row>
                    <xdr:rowOff>19050</xdr:rowOff>
                  </from>
                  <to>
                    <xdr:col>13</xdr:col>
                    <xdr:colOff>104775</xdr:colOff>
                    <xdr:row>242</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19</xdr:col>
                    <xdr:colOff>0</xdr:colOff>
                    <xdr:row>241</xdr:row>
                    <xdr:rowOff>9525</xdr:rowOff>
                  </from>
                  <to>
                    <xdr:col>20</xdr:col>
                    <xdr:colOff>95250</xdr:colOff>
                    <xdr:row>242</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24</xdr:col>
                    <xdr:colOff>0</xdr:colOff>
                    <xdr:row>241</xdr:row>
                    <xdr:rowOff>9525</xdr:rowOff>
                  </from>
                  <to>
                    <xdr:col>25</xdr:col>
                    <xdr:colOff>9525</xdr:colOff>
                    <xdr:row>242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31</xdr:col>
                    <xdr:colOff>0</xdr:colOff>
                    <xdr:row>241</xdr:row>
                    <xdr:rowOff>9525</xdr:rowOff>
                  </from>
                  <to>
                    <xdr:col>32</xdr:col>
                    <xdr:colOff>85725</xdr:colOff>
                    <xdr:row>242</xdr:row>
                    <xdr:rowOff>0</xdr:rowOff>
                  </to>
                </anchor>
              </controlPr>
            </control>
          </mc:Choice>
        </mc:AlternateContent>
        <mc:AlternateContent xmlns:mc="http://schemas.openxmlformats.org/markup-compatibility/2006">
          <mc:Choice Requires="x14">
            <control shapeId="2059" r:id="rId12" name="Drop Down 11">
              <controlPr defaultSize="0" autoLine="0" autoPict="0">
                <anchor moveWithCells="1" sizeWithCells="1">
                  <from>
                    <xdr:col>12</xdr:col>
                    <xdr:colOff>19050</xdr:colOff>
                    <xdr:row>237</xdr:row>
                    <xdr:rowOff>19050</xdr:rowOff>
                  </from>
                  <to>
                    <xdr:col>16</xdr:col>
                    <xdr:colOff>19050</xdr:colOff>
                    <xdr:row>237</xdr:row>
                    <xdr:rowOff>209550</xdr:rowOff>
                  </to>
                </anchor>
              </controlPr>
            </control>
          </mc:Choice>
        </mc:AlternateContent>
        <mc:AlternateContent xmlns:mc="http://schemas.openxmlformats.org/markup-compatibility/2006">
          <mc:Choice Requires="x14">
            <control shapeId="2060" r:id="rId13" name="Drop Down 12">
              <controlPr defaultSize="0" autoLine="0" autoPict="0">
                <anchor moveWithCells="1" sizeWithCells="1">
                  <from>
                    <xdr:col>12</xdr:col>
                    <xdr:colOff>19050</xdr:colOff>
                    <xdr:row>238</xdr:row>
                    <xdr:rowOff>19050</xdr:rowOff>
                  </from>
                  <to>
                    <xdr:col>16</xdr:col>
                    <xdr:colOff>19050</xdr:colOff>
                    <xdr:row>238</xdr:row>
                    <xdr:rowOff>209550</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sizeWithCells="1">
                  <from>
                    <xdr:col>12</xdr:col>
                    <xdr:colOff>9525</xdr:colOff>
                    <xdr:row>242</xdr:row>
                    <xdr:rowOff>19050</xdr:rowOff>
                  </from>
                  <to>
                    <xdr:col>13</xdr:col>
                    <xdr:colOff>104775</xdr:colOff>
                    <xdr:row>243</xdr:row>
                    <xdr:rowOff>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sizeWithCells="1">
                  <from>
                    <xdr:col>19</xdr:col>
                    <xdr:colOff>0</xdr:colOff>
                    <xdr:row>242</xdr:row>
                    <xdr:rowOff>19050</xdr:rowOff>
                  </from>
                  <to>
                    <xdr:col>20</xdr:col>
                    <xdr:colOff>95250</xdr:colOff>
                    <xdr:row>243</xdr:row>
                    <xdr:rowOff>0</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sizeWithCells="1">
                  <from>
                    <xdr:col>12</xdr:col>
                    <xdr:colOff>9525</xdr:colOff>
                    <xdr:row>243</xdr:row>
                    <xdr:rowOff>19050</xdr:rowOff>
                  </from>
                  <to>
                    <xdr:col>13</xdr:col>
                    <xdr:colOff>104775</xdr:colOff>
                    <xdr:row>244</xdr:row>
                    <xdr:rowOff>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sizeWithCells="1">
                  <from>
                    <xdr:col>16</xdr:col>
                    <xdr:colOff>9525</xdr:colOff>
                    <xdr:row>243</xdr:row>
                    <xdr:rowOff>19050</xdr:rowOff>
                  </from>
                  <to>
                    <xdr:col>17</xdr:col>
                    <xdr:colOff>104775</xdr:colOff>
                    <xdr:row>244</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nchor moveWithCells="1" sizeWithCells="1">
                  <from>
                    <xdr:col>21</xdr:col>
                    <xdr:colOff>0</xdr:colOff>
                    <xdr:row>243</xdr:row>
                    <xdr:rowOff>19050</xdr:rowOff>
                  </from>
                  <to>
                    <xdr:col>22</xdr:col>
                    <xdr:colOff>95250</xdr:colOff>
                    <xdr:row>244</xdr:row>
                    <xdr:rowOff>0</xdr:rowOff>
                  </to>
                </anchor>
              </controlPr>
            </control>
          </mc:Choice>
        </mc:AlternateContent>
        <mc:AlternateContent xmlns:mc="http://schemas.openxmlformats.org/markup-compatibility/2006">
          <mc:Choice Requires="x14">
            <control shapeId="2066" r:id="rId19" name="Drop Down 18">
              <controlPr defaultSize="0" autoLine="0" autoPict="0">
                <anchor moveWithCells="1" sizeWithCells="1">
                  <from>
                    <xdr:col>13</xdr:col>
                    <xdr:colOff>9525</xdr:colOff>
                    <xdr:row>246</xdr:row>
                    <xdr:rowOff>0</xdr:rowOff>
                  </from>
                  <to>
                    <xdr:col>21</xdr:col>
                    <xdr:colOff>142875</xdr:colOff>
                    <xdr:row>246</xdr:row>
                    <xdr:rowOff>209550</xdr:rowOff>
                  </to>
                </anchor>
              </controlPr>
            </control>
          </mc:Choice>
        </mc:AlternateContent>
        <mc:AlternateContent xmlns:mc="http://schemas.openxmlformats.org/markup-compatibility/2006">
          <mc:Choice Requires="x14">
            <control shapeId="2067" r:id="rId20" name="Drop Down 19">
              <controlPr defaultSize="0" autoLine="0" autoPict="0">
                <anchor moveWithCells="1" sizeWithCells="1">
                  <from>
                    <xdr:col>12</xdr:col>
                    <xdr:colOff>161925</xdr:colOff>
                    <xdr:row>257</xdr:row>
                    <xdr:rowOff>38100</xdr:rowOff>
                  </from>
                  <to>
                    <xdr:col>18</xdr:col>
                    <xdr:colOff>57150</xdr:colOff>
                    <xdr:row>258</xdr:row>
                    <xdr:rowOff>0</xdr:rowOff>
                  </to>
                </anchor>
              </controlPr>
            </control>
          </mc:Choice>
        </mc:AlternateContent>
        <mc:AlternateContent xmlns:mc="http://schemas.openxmlformats.org/markup-compatibility/2006">
          <mc:Choice Requires="x14">
            <control shapeId="2068" r:id="rId21" name="Drop Down 20">
              <controlPr defaultSize="0" autoLine="0" autoPict="0">
                <anchor moveWithCells="1" sizeWithCells="1">
                  <from>
                    <xdr:col>18</xdr:col>
                    <xdr:colOff>171450</xdr:colOff>
                    <xdr:row>257</xdr:row>
                    <xdr:rowOff>38100</xdr:rowOff>
                  </from>
                  <to>
                    <xdr:col>24</xdr:col>
                    <xdr:colOff>57150</xdr:colOff>
                    <xdr:row>258</xdr:row>
                    <xdr:rowOff>0</xdr:rowOff>
                  </to>
                </anchor>
              </controlPr>
            </control>
          </mc:Choice>
        </mc:AlternateContent>
        <mc:AlternateContent xmlns:mc="http://schemas.openxmlformats.org/markup-compatibility/2006">
          <mc:Choice Requires="x14">
            <control shapeId="2069" r:id="rId22" name="Drop Down 21">
              <controlPr defaultSize="0" autoLine="0" autoPict="0">
                <anchor moveWithCells="1" sizeWithCells="1">
                  <from>
                    <xdr:col>24</xdr:col>
                    <xdr:colOff>161925</xdr:colOff>
                    <xdr:row>257</xdr:row>
                    <xdr:rowOff>38100</xdr:rowOff>
                  </from>
                  <to>
                    <xdr:col>30</xdr:col>
                    <xdr:colOff>57150</xdr:colOff>
                    <xdr:row>258</xdr:row>
                    <xdr:rowOff>0</xdr:rowOff>
                  </to>
                </anchor>
              </controlPr>
            </control>
          </mc:Choice>
        </mc:AlternateContent>
        <mc:AlternateContent xmlns:mc="http://schemas.openxmlformats.org/markup-compatibility/2006">
          <mc:Choice Requires="x14">
            <control shapeId="2070" r:id="rId23" name="Drop Down 22">
              <controlPr defaultSize="0" autoLine="0" autoPict="0">
                <anchor moveWithCells="1" sizeWithCells="1">
                  <from>
                    <xdr:col>30</xdr:col>
                    <xdr:colOff>190500</xdr:colOff>
                    <xdr:row>257</xdr:row>
                    <xdr:rowOff>38100</xdr:rowOff>
                  </from>
                  <to>
                    <xdr:col>36</xdr:col>
                    <xdr:colOff>76200</xdr:colOff>
                    <xdr:row>258</xdr:row>
                    <xdr:rowOff>0</xdr:rowOff>
                  </to>
                </anchor>
              </controlPr>
            </control>
          </mc:Choice>
        </mc:AlternateContent>
        <mc:AlternateContent xmlns:mc="http://schemas.openxmlformats.org/markup-compatibility/2006">
          <mc:Choice Requires="x14">
            <control shapeId="2071" r:id="rId24" name="Drop Down 23">
              <controlPr defaultSize="0" autoLine="0" autoPict="0">
                <anchor moveWithCells="1" sizeWithCells="1">
                  <from>
                    <xdr:col>12</xdr:col>
                    <xdr:colOff>190500</xdr:colOff>
                    <xdr:row>269</xdr:row>
                    <xdr:rowOff>19050</xdr:rowOff>
                  </from>
                  <to>
                    <xdr:col>17</xdr:col>
                    <xdr:colOff>171450</xdr:colOff>
                    <xdr:row>269</xdr:row>
                    <xdr:rowOff>209550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sizeWithCells="1">
                  <from>
                    <xdr:col>11</xdr:col>
                    <xdr:colOff>9525</xdr:colOff>
                    <xdr:row>274</xdr:row>
                    <xdr:rowOff>28575</xdr:rowOff>
                  </from>
                  <to>
                    <xdr:col>12</xdr:col>
                    <xdr:colOff>95250</xdr:colOff>
                    <xdr:row>275</xdr:row>
                    <xdr:rowOff>9525</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sizeWithCells="1">
                  <from>
                    <xdr:col>14</xdr:col>
                    <xdr:colOff>9525</xdr:colOff>
                    <xdr:row>274</xdr:row>
                    <xdr:rowOff>28575</xdr:rowOff>
                  </from>
                  <to>
                    <xdr:col>15</xdr:col>
                    <xdr:colOff>95250</xdr:colOff>
                    <xdr:row>275</xdr:row>
                    <xdr:rowOff>9525</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sizeWithCells="1">
                  <from>
                    <xdr:col>17</xdr:col>
                    <xdr:colOff>9525</xdr:colOff>
                    <xdr:row>274</xdr:row>
                    <xdr:rowOff>28575</xdr:rowOff>
                  </from>
                  <to>
                    <xdr:col>18</xdr:col>
                    <xdr:colOff>95250</xdr:colOff>
                    <xdr:row>275</xdr:row>
                    <xdr:rowOff>9525</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sizeWithCells="1">
                  <from>
                    <xdr:col>19</xdr:col>
                    <xdr:colOff>209550</xdr:colOff>
                    <xdr:row>274</xdr:row>
                    <xdr:rowOff>19050</xdr:rowOff>
                  </from>
                  <to>
                    <xdr:col>21</xdr:col>
                    <xdr:colOff>66675</xdr:colOff>
                    <xdr:row>275</xdr:row>
                    <xdr:rowOff>9525</xdr:rowOff>
                  </to>
                </anchor>
              </controlPr>
            </control>
          </mc:Choice>
        </mc:AlternateContent>
        <mc:AlternateContent xmlns:mc="http://schemas.openxmlformats.org/markup-compatibility/2006">
          <mc:Choice Requires="x14">
            <control shapeId="2076" r:id="rId29" name="Check Box 28">
              <controlPr defaultSize="0" autoFill="0" autoLine="0" autoPict="0">
                <anchor moveWithCells="1" sizeWithCells="1">
                  <from>
                    <xdr:col>23</xdr:col>
                    <xdr:colOff>0</xdr:colOff>
                    <xdr:row>274</xdr:row>
                    <xdr:rowOff>28575</xdr:rowOff>
                  </from>
                  <to>
                    <xdr:col>24</xdr:col>
                    <xdr:colOff>85725</xdr:colOff>
                    <xdr:row>275</xdr:row>
                    <xdr:rowOff>9525</xdr:rowOff>
                  </to>
                </anchor>
              </controlPr>
            </control>
          </mc:Choice>
        </mc:AlternateContent>
        <mc:AlternateContent xmlns:mc="http://schemas.openxmlformats.org/markup-compatibility/2006">
          <mc:Choice Requires="x14">
            <control shapeId="2077" r:id="rId30" name="Check Box 29">
              <controlPr defaultSize="0" autoFill="0" autoLine="0" autoPict="0">
                <anchor moveWithCells="1" sizeWithCells="1">
                  <from>
                    <xdr:col>27</xdr:col>
                    <xdr:colOff>0</xdr:colOff>
                    <xdr:row>274</xdr:row>
                    <xdr:rowOff>28575</xdr:rowOff>
                  </from>
                  <to>
                    <xdr:col>28</xdr:col>
                    <xdr:colOff>85725</xdr:colOff>
                    <xdr:row>275</xdr:row>
                    <xdr:rowOff>9525</xdr:rowOff>
                  </to>
                </anchor>
              </controlPr>
            </control>
          </mc:Choice>
        </mc:AlternateContent>
        <mc:AlternateContent xmlns:mc="http://schemas.openxmlformats.org/markup-compatibility/2006">
          <mc:Choice Requires="x14">
            <control shapeId="2078" r:id="rId31" name="Check Box 30">
              <controlPr defaultSize="0" autoFill="0" autoLine="0" autoPict="0">
                <anchor moveWithCells="1" sizeWithCells="1">
                  <from>
                    <xdr:col>31</xdr:col>
                    <xdr:colOff>200025</xdr:colOff>
                    <xdr:row>274</xdr:row>
                    <xdr:rowOff>28575</xdr:rowOff>
                  </from>
                  <to>
                    <xdr:col>33</xdr:col>
                    <xdr:colOff>57150</xdr:colOff>
                    <xdr:row>275</xdr:row>
                    <xdr:rowOff>9525</xdr:rowOff>
                  </to>
                </anchor>
              </controlPr>
            </control>
          </mc:Choice>
        </mc:AlternateContent>
        <mc:AlternateContent xmlns:mc="http://schemas.openxmlformats.org/markup-compatibility/2006">
          <mc:Choice Requires="x14">
            <control shapeId="2079" r:id="rId32" name="Drop Down 31">
              <controlPr defaultSize="0" autoLine="0" autoPict="0">
                <anchor moveWithCells="1" sizeWithCells="1">
                  <from>
                    <xdr:col>13</xdr:col>
                    <xdr:colOff>9525</xdr:colOff>
                    <xdr:row>309</xdr:row>
                    <xdr:rowOff>19050</xdr:rowOff>
                  </from>
                  <to>
                    <xdr:col>19</xdr:col>
                    <xdr:colOff>38100</xdr:colOff>
                    <xdr:row>309</xdr:row>
                    <xdr:rowOff>209550</xdr:rowOff>
                  </to>
                </anchor>
              </controlPr>
            </control>
          </mc:Choice>
        </mc:AlternateContent>
        <mc:AlternateContent xmlns:mc="http://schemas.openxmlformats.org/markup-compatibility/2006">
          <mc:Choice Requires="x14">
            <control shapeId="2080" r:id="rId33" name="Drop Down 32">
              <controlPr defaultSize="0" autoLine="0" autoPict="0">
                <anchor moveWithCells="1" sizeWithCells="1">
                  <from>
                    <xdr:col>23</xdr:col>
                    <xdr:colOff>0</xdr:colOff>
                    <xdr:row>309</xdr:row>
                    <xdr:rowOff>19050</xdr:rowOff>
                  </from>
                  <to>
                    <xdr:col>29</xdr:col>
                    <xdr:colOff>0</xdr:colOff>
                    <xdr:row>309</xdr:row>
                    <xdr:rowOff>209550</xdr:rowOff>
                  </to>
                </anchor>
              </controlPr>
            </control>
          </mc:Choice>
        </mc:AlternateContent>
        <mc:AlternateContent xmlns:mc="http://schemas.openxmlformats.org/markup-compatibility/2006">
          <mc:Choice Requires="x14">
            <control shapeId="2081" r:id="rId34" name="Check Box 33">
              <controlPr defaultSize="0" autoFill="0" autoLine="0" autoPict="0">
                <anchor moveWithCells="1" sizeWithCells="1">
                  <from>
                    <xdr:col>21</xdr:col>
                    <xdr:colOff>9525</xdr:colOff>
                    <xdr:row>310</xdr:row>
                    <xdr:rowOff>0</xdr:rowOff>
                  </from>
                  <to>
                    <xdr:col>22</xdr:col>
                    <xdr:colOff>95250</xdr:colOff>
                    <xdr:row>310</xdr:row>
                    <xdr:rowOff>209550</xdr:rowOff>
                  </to>
                </anchor>
              </controlPr>
            </control>
          </mc:Choice>
        </mc:AlternateContent>
        <mc:AlternateContent xmlns:mc="http://schemas.openxmlformats.org/markup-compatibility/2006">
          <mc:Choice Requires="x14">
            <control shapeId="2082" r:id="rId35" name="Check Box 34">
              <controlPr defaultSize="0" autoFill="0" autoLine="0" autoPict="0">
                <anchor moveWithCells="1" sizeWithCells="1">
                  <from>
                    <xdr:col>24</xdr:col>
                    <xdr:colOff>9525</xdr:colOff>
                    <xdr:row>310</xdr:row>
                    <xdr:rowOff>0</xdr:rowOff>
                  </from>
                  <to>
                    <xdr:col>25</xdr:col>
                    <xdr:colOff>95250</xdr:colOff>
                    <xdr:row>310</xdr:row>
                    <xdr:rowOff>209550</xdr:rowOff>
                  </to>
                </anchor>
              </controlPr>
            </control>
          </mc:Choice>
        </mc:AlternateContent>
        <mc:AlternateContent xmlns:mc="http://schemas.openxmlformats.org/markup-compatibility/2006">
          <mc:Choice Requires="x14">
            <control shapeId="2083" r:id="rId36" name="Check Box 35">
              <controlPr defaultSize="0" autoFill="0" autoLine="0" autoPict="0">
                <anchor moveWithCells="1" sizeWithCells="1">
                  <from>
                    <xdr:col>13</xdr:col>
                    <xdr:colOff>38100</xdr:colOff>
                    <xdr:row>311</xdr:row>
                    <xdr:rowOff>9525</xdr:rowOff>
                  </from>
                  <to>
                    <xdr:col>14</xdr:col>
                    <xdr:colOff>123825</xdr:colOff>
                    <xdr:row>311</xdr:row>
                    <xdr:rowOff>219075</xdr:rowOff>
                  </to>
                </anchor>
              </controlPr>
            </control>
          </mc:Choice>
        </mc:AlternateContent>
        <mc:AlternateContent xmlns:mc="http://schemas.openxmlformats.org/markup-compatibility/2006">
          <mc:Choice Requires="x14">
            <control shapeId="2084" r:id="rId37" name="Check Box 36">
              <controlPr defaultSize="0" autoFill="0" autoLine="0" autoPict="0">
                <anchor moveWithCells="1" sizeWithCells="1">
                  <from>
                    <xdr:col>21</xdr:col>
                    <xdr:colOff>9525</xdr:colOff>
                    <xdr:row>311</xdr:row>
                    <xdr:rowOff>9525</xdr:rowOff>
                  </from>
                  <to>
                    <xdr:col>22</xdr:col>
                    <xdr:colOff>95250</xdr:colOff>
                    <xdr:row>311</xdr:row>
                    <xdr:rowOff>219075</xdr:rowOff>
                  </to>
                </anchor>
              </controlPr>
            </control>
          </mc:Choice>
        </mc:AlternateContent>
        <mc:AlternateContent xmlns:mc="http://schemas.openxmlformats.org/markup-compatibility/2006">
          <mc:Choice Requires="x14">
            <control shapeId="2085" r:id="rId38" name="Check Box 37">
              <controlPr defaultSize="0" autoFill="0" autoLine="0" autoPict="0">
                <anchor moveWithCells="1" sizeWithCells="1">
                  <from>
                    <xdr:col>28</xdr:col>
                    <xdr:colOff>0</xdr:colOff>
                    <xdr:row>311</xdr:row>
                    <xdr:rowOff>9525</xdr:rowOff>
                  </from>
                  <to>
                    <xdr:col>29</xdr:col>
                    <xdr:colOff>76200</xdr:colOff>
                    <xdr:row>311</xdr:row>
                    <xdr:rowOff>219075</xdr:rowOff>
                  </to>
                </anchor>
              </controlPr>
            </control>
          </mc:Choice>
        </mc:AlternateContent>
        <mc:AlternateContent xmlns:mc="http://schemas.openxmlformats.org/markup-compatibility/2006">
          <mc:Choice Requires="x14">
            <control shapeId="2086" r:id="rId39" name="Drop Down 38">
              <controlPr defaultSize="0" autoLine="0" autoPict="0">
                <anchor moveWithCells="1" sizeWithCells="1">
                  <from>
                    <xdr:col>11</xdr:col>
                    <xdr:colOff>209550</xdr:colOff>
                    <xdr:row>322</xdr:row>
                    <xdr:rowOff>19050</xdr:rowOff>
                  </from>
                  <to>
                    <xdr:col>17</xdr:col>
                    <xdr:colOff>9525</xdr:colOff>
                    <xdr:row>322</xdr:row>
                    <xdr:rowOff>209550</xdr:rowOff>
                  </to>
                </anchor>
              </controlPr>
            </control>
          </mc:Choice>
        </mc:AlternateContent>
        <mc:AlternateContent xmlns:mc="http://schemas.openxmlformats.org/markup-compatibility/2006">
          <mc:Choice Requires="x14">
            <control shapeId="2087" r:id="rId40" name="Drop Down 39">
              <controlPr defaultSize="0" autoLine="0" autoPict="0">
                <anchor moveWithCells="1" sizeWithCells="1">
                  <from>
                    <xdr:col>11</xdr:col>
                    <xdr:colOff>209550</xdr:colOff>
                    <xdr:row>323</xdr:row>
                    <xdr:rowOff>19050</xdr:rowOff>
                  </from>
                  <to>
                    <xdr:col>17</xdr:col>
                    <xdr:colOff>9525</xdr:colOff>
                    <xdr:row>323</xdr:row>
                    <xdr:rowOff>209550</xdr:rowOff>
                  </to>
                </anchor>
              </controlPr>
            </control>
          </mc:Choice>
        </mc:AlternateContent>
        <mc:AlternateContent xmlns:mc="http://schemas.openxmlformats.org/markup-compatibility/2006">
          <mc:Choice Requires="x14">
            <control shapeId="2088" r:id="rId41" name="Drop Down 40">
              <controlPr defaultSize="0" autoLine="0" autoPict="0">
                <anchor moveWithCells="1" sizeWithCells="1">
                  <from>
                    <xdr:col>11</xdr:col>
                    <xdr:colOff>209550</xdr:colOff>
                    <xdr:row>324</xdr:row>
                    <xdr:rowOff>19050</xdr:rowOff>
                  </from>
                  <to>
                    <xdr:col>17</xdr:col>
                    <xdr:colOff>9525</xdr:colOff>
                    <xdr:row>324</xdr:row>
                    <xdr:rowOff>209550</xdr:rowOff>
                  </to>
                </anchor>
              </controlPr>
            </control>
          </mc:Choice>
        </mc:AlternateContent>
        <mc:AlternateContent xmlns:mc="http://schemas.openxmlformats.org/markup-compatibility/2006">
          <mc:Choice Requires="x14">
            <control shapeId="2089" r:id="rId42" name="Drop Down 41">
              <controlPr defaultSize="0" autoLine="0" autoPict="0">
                <anchor moveWithCells="1" sizeWithCells="1">
                  <from>
                    <xdr:col>24</xdr:col>
                    <xdr:colOff>200025</xdr:colOff>
                    <xdr:row>322</xdr:row>
                    <xdr:rowOff>19050</xdr:rowOff>
                  </from>
                  <to>
                    <xdr:col>35</xdr:col>
                    <xdr:colOff>0</xdr:colOff>
                    <xdr:row>322</xdr:row>
                    <xdr:rowOff>209550</xdr:rowOff>
                  </to>
                </anchor>
              </controlPr>
            </control>
          </mc:Choice>
        </mc:AlternateContent>
        <mc:AlternateContent xmlns:mc="http://schemas.openxmlformats.org/markup-compatibility/2006">
          <mc:Choice Requires="x14">
            <control shapeId="2090" r:id="rId43" name="Drop Down 42">
              <controlPr defaultSize="0" autoLine="0" autoPict="0">
                <anchor moveWithCells="1" sizeWithCells="1">
                  <from>
                    <xdr:col>24</xdr:col>
                    <xdr:colOff>200025</xdr:colOff>
                    <xdr:row>323</xdr:row>
                    <xdr:rowOff>19050</xdr:rowOff>
                  </from>
                  <to>
                    <xdr:col>35</xdr:col>
                    <xdr:colOff>0</xdr:colOff>
                    <xdr:row>323</xdr:row>
                    <xdr:rowOff>209550</xdr:rowOff>
                  </to>
                </anchor>
              </controlPr>
            </control>
          </mc:Choice>
        </mc:AlternateContent>
        <mc:AlternateContent xmlns:mc="http://schemas.openxmlformats.org/markup-compatibility/2006">
          <mc:Choice Requires="x14">
            <control shapeId="2091" r:id="rId44" name="Drop Down 43">
              <controlPr defaultSize="0" autoLine="0" autoPict="0">
                <anchor moveWithCells="1" sizeWithCells="1">
                  <from>
                    <xdr:col>24</xdr:col>
                    <xdr:colOff>200025</xdr:colOff>
                    <xdr:row>324</xdr:row>
                    <xdr:rowOff>19050</xdr:rowOff>
                  </from>
                  <to>
                    <xdr:col>35</xdr:col>
                    <xdr:colOff>0</xdr:colOff>
                    <xdr:row>324</xdr:row>
                    <xdr:rowOff>209550</xdr:rowOff>
                  </to>
                </anchor>
              </controlPr>
            </control>
          </mc:Choice>
        </mc:AlternateContent>
        <mc:AlternateContent xmlns:mc="http://schemas.openxmlformats.org/markup-compatibility/2006">
          <mc:Choice Requires="x14">
            <control shapeId="2092" r:id="rId45" name="Drp118">
              <controlPr defaultSize="0" autoLine="0" autoPict="0">
                <anchor moveWithCells="1" sizeWithCells="1">
                  <from>
                    <xdr:col>12</xdr:col>
                    <xdr:colOff>9525</xdr:colOff>
                    <xdr:row>343</xdr:row>
                    <xdr:rowOff>9525</xdr:rowOff>
                  </from>
                  <to>
                    <xdr:col>17</xdr:col>
                    <xdr:colOff>9525</xdr:colOff>
                    <xdr:row>343</xdr:row>
                    <xdr:rowOff>209550</xdr:rowOff>
                  </to>
                </anchor>
              </controlPr>
            </control>
          </mc:Choice>
        </mc:AlternateContent>
        <mc:AlternateContent xmlns:mc="http://schemas.openxmlformats.org/markup-compatibility/2006">
          <mc:Choice Requires="x14">
            <control shapeId="2093" r:id="rId46" name="Drop Down 45">
              <controlPr defaultSize="0" autoLine="0" autoPict="0">
                <anchor moveWithCells="1" sizeWithCells="1">
                  <from>
                    <xdr:col>12</xdr:col>
                    <xdr:colOff>9525</xdr:colOff>
                    <xdr:row>344</xdr:row>
                    <xdr:rowOff>9525</xdr:rowOff>
                  </from>
                  <to>
                    <xdr:col>17</xdr:col>
                    <xdr:colOff>9525</xdr:colOff>
                    <xdr:row>344</xdr:row>
                    <xdr:rowOff>209550</xdr:rowOff>
                  </to>
                </anchor>
              </controlPr>
            </control>
          </mc:Choice>
        </mc:AlternateContent>
        <mc:AlternateContent xmlns:mc="http://schemas.openxmlformats.org/markup-compatibility/2006">
          <mc:Choice Requires="x14">
            <control shapeId="2094" r:id="rId47" name="Drop Down 46">
              <controlPr defaultSize="0" autoLine="0" autoPict="0">
                <anchor moveWithCells="1" sizeWithCells="1">
                  <from>
                    <xdr:col>12</xdr:col>
                    <xdr:colOff>9525</xdr:colOff>
                    <xdr:row>345</xdr:row>
                    <xdr:rowOff>9525</xdr:rowOff>
                  </from>
                  <to>
                    <xdr:col>17</xdr:col>
                    <xdr:colOff>9525</xdr:colOff>
                    <xdr:row>345</xdr:row>
                    <xdr:rowOff>209550</xdr:rowOff>
                  </to>
                </anchor>
              </controlPr>
            </control>
          </mc:Choice>
        </mc:AlternateContent>
        <mc:AlternateContent xmlns:mc="http://schemas.openxmlformats.org/markup-compatibility/2006">
          <mc:Choice Requires="x14">
            <control shapeId="2095" r:id="rId48" name="Check Box 47">
              <controlPr defaultSize="0" autoFill="0" autoLine="0" autoPict="0">
                <anchor moveWithCells="1" sizeWithCells="1">
                  <from>
                    <xdr:col>12</xdr:col>
                    <xdr:colOff>9525</xdr:colOff>
                    <xdr:row>347</xdr:row>
                    <xdr:rowOff>9525</xdr:rowOff>
                  </from>
                  <to>
                    <xdr:col>13</xdr:col>
                    <xdr:colOff>95250</xdr:colOff>
                    <xdr:row>348</xdr:row>
                    <xdr:rowOff>0</xdr:rowOff>
                  </to>
                </anchor>
              </controlPr>
            </control>
          </mc:Choice>
        </mc:AlternateContent>
        <mc:AlternateContent xmlns:mc="http://schemas.openxmlformats.org/markup-compatibility/2006">
          <mc:Choice Requires="x14">
            <control shapeId="2096" r:id="rId49" name="Check Box 48">
              <controlPr defaultSize="0" autoFill="0" autoLine="0" autoPict="0">
                <anchor moveWithCells="1" sizeWithCells="1">
                  <from>
                    <xdr:col>15</xdr:col>
                    <xdr:colOff>9525</xdr:colOff>
                    <xdr:row>347</xdr:row>
                    <xdr:rowOff>9525</xdr:rowOff>
                  </from>
                  <to>
                    <xdr:col>16</xdr:col>
                    <xdr:colOff>95250</xdr:colOff>
                    <xdr:row>348</xdr:row>
                    <xdr:rowOff>0</xdr:rowOff>
                  </to>
                </anchor>
              </controlPr>
            </control>
          </mc:Choice>
        </mc:AlternateContent>
        <mc:AlternateContent xmlns:mc="http://schemas.openxmlformats.org/markup-compatibility/2006">
          <mc:Choice Requires="x14">
            <control shapeId="2097" r:id="rId50" name="Check Box 49">
              <controlPr defaultSize="0" autoFill="0" autoLine="0" autoPict="0">
                <anchor moveWithCells="1" sizeWithCells="1">
                  <from>
                    <xdr:col>18</xdr:col>
                    <xdr:colOff>9525</xdr:colOff>
                    <xdr:row>347</xdr:row>
                    <xdr:rowOff>9525</xdr:rowOff>
                  </from>
                  <to>
                    <xdr:col>19</xdr:col>
                    <xdr:colOff>95250</xdr:colOff>
                    <xdr:row>348</xdr:row>
                    <xdr:rowOff>0</xdr:rowOff>
                  </to>
                </anchor>
              </controlPr>
            </control>
          </mc:Choice>
        </mc:AlternateContent>
        <mc:AlternateContent xmlns:mc="http://schemas.openxmlformats.org/markup-compatibility/2006">
          <mc:Choice Requires="x14">
            <control shapeId="2098" r:id="rId51" name="Check Box 50">
              <controlPr defaultSize="0" autoFill="0" autoLine="0" autoPict="0">
                <anchor moveWithCells="1" sizeWithCells="1">
                  <from>
                    <xdr:col>20</xdr:col>
                    <xdr:colOff>209550</xdr:colOff>
                    <xdr:row>347</xdr:row>
                    <xdr:rowOff>0</xdr:rowOff>
                  </from>
                  <to>
                    <xdr:col>22</xdr:col>
                    <xdr:colOff>66675</xdr:colOff>
                    <xdr:row>348</xdr:row>
                    <xdr:rowOff>0</xdr:rowOff>
                  </to>
                </anchor>
              </controlPr>
            </control>
          </mc:Choice>
        </mc:AlternateContent>
        <mc:AlternateContent xmlns:mc="http://schemas.openxmlformats.org/markup-compatibility/2006">
          <mc:Choice Requires="x14">
            <control shapeId="2099" r:id="rId52" name="Check Box 51">
              <controlPr defaultSize="0" autoFill="0" autoLine="0" autoPict="0">
                <anchor moveWithCells="1" sizeWithCells="1">
                  <from>
                    <xdr:col>24</xdr:col>
                    <xdr:colOff>0</xdr:colOff>
                    <xdr:row>347</xdr:row>
                    <xdr:rowOff>9525</xdr:rowOff>
                  </from>
                  <to>
                    <xdr:col>25</xdr:col>
                    <xdr:colOff>85725</xdr:colOff>
                    <xdr:row>348</xdr:row>
                    <xdr:rowOff>0</xdr:rowOff>
                  </to>
                </anchor>
              </controlPr>
            </control>
          </mc:Choice>
        </mc:AlternateContent>
        <mc:AlternateContent xmlns:mc="http://schemas.openxmlformats.org/markup-compatibility/2006">
          <mc:Choice Requires="x14">
            <control shapeId="2100" r:id="rId53" name="Check Box 52">
              <controlPr defaultSize="0" autoFill="0" autoLine="0" autoPict="0">
                <anchor moveWithCells="1" sizeWithCells="1">
                  <from>
                    <xdr:col>28</xdr:col>
                    <xdr:colOff>0</xdr:colOff>
                    <xdr:row>347</xdr:row>
                    <xdr:rowOff>9525</xdr:rowOff>
                  </from>
                  <to>
                    <xdr:col>29</xdr:col>
                    <xdr:colOff>85725</xdr:colOff>
                    <xdr:row>348</xdr:row>
                    <xdr:rowOff>0</xdr:rowOff>
                  </to>
                </anchor>
              </controlPr>
            </control>
          </mc:Choice>
        </mc:AlternateContent>
        <mc:AlternateContent xmlns:mc="http://schemas.openxmlformats.org/markup-compatibility/2006">
          <mc:Choice Requires="x14">
            <control shapeId="2101" r:id="rId54" name="Check Box 53">
              <controlPr defaultSize="0" autoFill="0" autoLine="0" autoPict="0">
                <anchor moveWithCells="1" sizeWithCells="1">
                  <from>
                    <xdr:col>32</xdr:col>
                    <xdr:colOff>200025</xdr:colOff>
                    <xdr:row>347</xdr:row>
                    <xdr:rowOff>9525</xdr:rowOff>
                  </from>
                  <to>
                    <xdr:col>34</xdr:col>
                    <xdr:colOff>57150</xdr:colOff>
                    <xdr:row>348</xdr:row>
                    <xdr:rowOff>0</xdr:rowOff>
                  </to>
                </anchor>
              </controlPr>
            </control>
          </mc:Choice>
        </mc:AlternateContent>
        <mc:AlternateContent xmlns:mc="http://schemas.openxmlformats.org/markup-compatibility/2006">
          <mc:Choice Requires="x14">
            <control shapeId="2102" r:id="rId55" name="Drop Down 54">
              <controlPr defaultSize="0" autoLine="0" autoPict="0">
                <anchor moveWithCells="1" sizeWithCells="1">
                  <from>
                    <xdr:col>13</xdr:col>
                    <xdr:colOff>9525</xdr:colOff>
                    <xdr:row>349</xdr:row>
                    <xdr:rowOff>9525</xdr:rowOff>
                  </from>
                  <to>
                    <xdr:col>22</xdr:col>
                    <xdr:colOff>200025</xdr:colOff>
                    <xdr:row>349</xdr:row>
                    <xdr:rowOff>209550</xdr:rowOff>
                  </to>
                </anchor>
              </controlPr>
            </control>
          </mc:Choice>
        </mc:AlternateContent>
        <mc:AlternateContent xmlns:mc="http://schemas.openxmlformats.org/markup-compatibility/2006">
          <mc:Choice Requires="x14">
            <control shapeId="2103" r:id="rId56" name="Drop Down 55">
              <controlPr defaultSize="0" autoLine="0" autoPict="0">
                <anchor moveWithCells="1" sizeWithCells="1">
                  <from>
                    <xdr:col>27</xdr:col>
                    <xdr:colOff>0</xdr:colOff>
                    <xdr:row>349</xdr:row>
                    <xdr:rowOff>9525</xdr:rowOff>
                  </from>
                  <to>
                    <xdr:col>36</xdr:col>
                    <xdr:colOff>180975</xdr:colOff>
                    <xdr:row>349</xdr:row>
                    <xdr:rowOff>209550</xdr:rowOff>
                  </to>
                </anchor>
              </controlPr>
            </control>
          </mc:Choice>
        </mc:AlternateContent>
        <mc:AlternateContent xmlns:mc="http://schemas.openxmlformats.org/markup-compatibility/2006">
          <mc:Choice Requires="x14">
            <control shapeId="2105" r:id="rId57" name="Drop Down 57">
              <controlPr defaultSize="0" autoLine="0" autoPict="0">
                <anchor moveWithCells="1" sizeWithCells="1">
                  <from>
                    <xdr:col>12</xdr:col>
                    <xdr:colOff>9525</xdr:colOff>
                    <xdr:row>375</xdr:row>
                    <xdr:rowOff>0</xdr:rowOff>
                  </from>
                  <to>
                    <xdr:col>16</xdr:col>
                    <xdr:colOff>19050</xdr:colOff>
                    <xdr:row>375</xdr:row>
                    <xdr:rowOff>190500</xdr:rowOff>
                  </to>
                </anchor>
              </controlPr>
            </control>
          </mc:Choice>
        </mc:AlternateContent>
        <mc:AlternateContent xmlns:mc="http://schemas.openxmlformats.org/markup-compatibility/2006">
          <mc:Choice Requires="x14">
            <control shapeId="2106" r:id="rId58" name="Drop Down 58">
              <controlPr defaultSize="0" autoLine="0" autoPict="0">
                <anchor moveWithCells="1" sizeWithCells="1">
                  <from>
                    <xdr:col>12</xdr:col>
                    <xdr:colOff>9525</xdr:colOff>
                    <xdr:row>376</xdr:row>
                    <xdr:rowOff>0</xdr:rowOff>
                  </from>
                  <to>
                    <xdr:col>16</xdr:col>
                    <xdr:colOff>19050</xdr:colOff>
                    <xdr:row>376</xdr:row>
                    <xdr:rowOff>190500</xdr:rowOff>
                  </to>
                </anchor>
              </controlPr>
            </control>
          </mc:Choice>
        </mc:AlternateContent>
        <mc:AlternateContent xmlns:mc="http://schemas.openxmlformats.org/markup-compatibility/2006">
          <mc:Choice Requires="x14">
            <control shapeId="2107" r:id="rId59" name="Drop Down 59">
              <controlPr defaultSize="0" autoLine="0" autoPict="0">
                <anchor moveWithCells="1" sizeWithCells="1">
                  <from>
                    <xdr:col>12</xdr:col>
                    <xdr:colOff>9525</xdr:colOff>
                    <xdr:row>377</xdr:row>
                    <xdr:rowOff>0</xdr:rowOff>
                  </from>
                  <to>
                    <xdr:col>16</xdr:col>
                    <xdr:colOff>19050</xdr:colOff>
                    <xdr:row>377</xdr:row>
                    <xdr:rowOff>200025</xdr:rowOff>
                  </to>
                </anchor>
              </controlPr>
            </control>
          </mc:Choice>
        </mc:AlternateContent>
        <mc:AlternateContent xmlns:mc="http://schemas.openxmlformats.org/markup-compatibility/2006">
          <mc:Choice Requires="x14">
            <control shapeId="2108" r:id="rId60" name="Drop Down 60">
              <controlPr defaultSize="0" autoLine="0" autoPict="0">
                <anchor moveWithCells="1" sizeWithCells="1">
                  <from>
                    <xdr:col>12</xdr:col>
                    <xdr:colOff>9525</xdr:colOff>
                    <xdr:row>378</xdr:row>
                    <xdr:rowOff>0</xdr:rowOff>
                  </from>
                  <to>
                    <xdr:col>16</xdr:col>
                    <xdr:colOff>19050</xdr:colOff>
                    <xdr:row>378</xdr:row>
                    <xdr:rowOff>200025</xdr:rowOff>
                  </to>
                </anchor>
              </controlPr>
            </control>
          </mc:Choice>
        </mc:AlternateContent>
        <mc:AlternateContent xmlns:mc="http://schemas.openxmlformats.org/markup-compatibility/2006">
          <mc:Choice Requires="x14">
            <control shapeId="2109" r:id="rId61" name="Drop Down 61">
              <controlPr defaultSize="0" autoLine="0" autoPict="0">
                <anchor moveWithCells="1" sizeWithCells="1">
                  <from>
                    <xdr:col>13</xdr:col>
                    <xdr:colOff>9525</xdr:colOff>
                    <xdr:row>307</xdr:row>
                    <xdr:rowOff>28575</xdr:rowOff>
                  </from>
                  <to>
                    <xdr:col>17</xdr:col>
                    <xdr:colOff>19050</xdr:colOff>
                    <xdr:row>307</xdr:row>
                    <xdr:rowOff>219075</xdr:rowOff>
                  </to>
                </anchor>
              </controlPr>
            </control>
          </mc:Choice>
        </mc:AlternateContent>
        <mc:AlternateContent xmlns:mc="http://schemas.openxmlformats.org/markup-compatibility/2006">
          <mc:Choice Requires="x14">
            <control shapeId="2110" r:id="rId62" name="Drop Down 62">
              <controlPr defaultSize="0" autoLine="0" autoPict="0">
                <anchor moveWithCells="1" sizeWithCells="1">
                  <from>
                    <xdr:col>20</xdr:col>
                    <xdr:colOff>0</xdr:colOff>
                    <xdr:row>307</xdr:row>
                    <xdr:rowOff>28575</xdr:rowOff>
                  </from>
                  <to>
                    <xdr:col>24</xdr:col>
                    <xdr:colOff>9525</xdr:colOff>
                    <xdr:row>307</xdr:row>
                    <xdr:rowOff>219075</xdr:rowOff>
                  </to>
                </anchor>
              </controlPr>
            </control>
          </mc:Choice>
        </mc:AlternateContent>
        <mc:AlternateContent xmlns:mc="http://schemas.openxmlformats.org/markup-compatibility/2006">
          <mc:Choice Requires="x14">
            <control shapeId="2111" r:id="rId63" name="Drop Down 63">
              <controlPr defaultSize="0" autoLine="0" autoPict="0">
                <anchor moveWithCells="1" sizeWithCells="1">
                  <from>
                    <xdr:col>13</xdr:col>
                    <xdr:colOff>9525</xdr:colOff>
                    <xdr:row>308</xdr:row>
                    <xdr:rowOff>19050</xdr:rowOff>
                  </from>
                  <to>
                    <xdr:col>17</xdr:col>
                    <xdr:colOff>19050</xdr:colOff>
                    <xdr:row>308</xdr:row>
                    <xdr:rowOff>209550</xdr:rowOff>
                  </to>
                </anchor>
              </controlPr>
            </control>
          </mc:Choice>
        </mc:AlternateContent>
        <mc:AlternateContent xmlns:mc="http://schemas.openxmlformats.org/markup-compatibility/2006">
          <mc:Choice Requires="x14">
            <control shapeId="2112" r:id="rId64" name="Drop Down 64">
              <controlPr defaultSize="0" autoLine="0" autoPict="0">
                <anchor moveWithCells="1" sizeWithCells="1">
                  <from>
                    <xdr:col>20</xdr:col>
                    <xdr:colOff>0</xdr:colOff>
                    <xdr:row>308</xdr:row>
                    <xdr:rowOff>19050</xdr:rowOff>
                  </from>
                  <to>
                    <xdr:col>24</xdr:col>
                    <xdr:colOff>9525</xdr:colOff>
                    <xdr:row>308</xdr:row>
                    <xdr:rowOff>209550</xdr:rowOff>
                  </to>
                </anchor>
              </controlPr>
            </control>
          </mc:Choice>
        </mc:AlternateContent>
        <mc:AlternateContent xmlns:mc="http://schemas.openxmlformats.org/markup-compatibility/2006">
          <mc:Choice Requires="x14">
            <control shapeId="2113" r:id="rId65" name="Check Box 65">
              <controlPr defaultSize="0" autoFill="0" autoLine="0" autoPict="0">
                <anchor moveWithCells="1" sizeWithCells="1">
                  <from>
                    <xdr:col>29</xdr:col>
                    <xdr:colOff>0</xdr:colOff>
                    <xdr:row>387</xdr:row>
                    <xdr:rowOff>0</xdr:rowOff>
                  </from>
                  <to>
                    <xdr:col>30</xdr:col>
                    <xdr:colOff>85725</xdr:colOff>
                    <xdr:row>387</xdr:row>
                    <xdr:rowOff>219075</xdr:rowOff>
                  </to>
                </anchor>
              </controlPr>
            </control>
          </mc:Choice>
        </mc:AlternateContent>
        <mc:AlternateContent xmlns:mc="http://schemas.openxmlformats.org/markup-compatibility/2006">
          <mc:Choice Requires="x14">
            <control shapeId="2114" r:id="rId66" name="Check Box 66">
              <controlPr defaultSize="0" autoFill="0" autoLine="0" autoPict="0">
                <anchor moveWithCells="1" sizeWithCells="1">
                  <from>
                    <xdr:col>32</xdr:col>
                    <xdr:colOff>0</xdr:colOff>
                    <xdr:row>387</xdr:row>
                    <xdr:rowOff>0</xdr:rowOff>
                  </from>
                  <to>
                    <xdr:col>33</xdr:col>
                    <xdr:colOff>76200</xdr:colOff>
                    <xdr:row>387</xdr:row>
                    <xdr:rowOff>219075</xdr:rowOff>
                  </to>
                </anchor>
              </controlPr>
            </control>
          </mc:Choice>
        </mc:AlternateContent>
        <mc:AlternateContent xmlns:mc="http://schemas.openxmlformats.org/markup-compatibility/2006">
          <mc:Choice Requires="x14">
            <control shapeId="2115" r:id="rId67" name="Drop Down 67">
              <controlPr defaultSize="0" autoLine="0" autoPict="0">
                <anchor moveWithCells="1" sizeWithCells="1">
                  <from>
                    <xdr:col>12</xdr:col>
                    <xdr:colOff>9525</xdr:colOff>
                    <xdr:row>403</xdr:row>
                    <xdr:rowOff>0</xdr:rowOff>
                  </from>
                  <to>
                    <xdr:col>16</xdr:col>
                    <xdr:colOff>19050</xdr:colOff>
                    <xdr:row>403</xdr:row>
                    <xdr:rowOff>190500</xdr:rowOff>
                  </to>
                </anchor>
              </controlPr>
            </control>
          </mc:Choice>
        </mc:AlternateContent>
        <mc:AlternateContent xmlns:mc="http://schemas.openxmlformats.org/markup-compatibility/2006">
          <mc:Choice Requires="x14">
            <control shapeId="2116" r:id="rId68" name="Drop Down 68">
              <controlPr defaultSize="0" autoLine="0" autoPict="0">
                <anchor moveWithCells="1" sizeWithCells="1">
                  <from>
                    <xdr:col>12</xdr:col>
                    <xdr:colOff>9525</xdr:colOff>
                    <xdr:row>404</xdr:row>
                    <xdr:rowOff>0</xdr:rowOff>
                  </from>
                  <to>
                    <xdr:col>16</xdr:col>
                    <xdr:colOff>19050</xdr:colOff>
                    <xdr:row>404</xdr:row>
                    <xdr:rowOff>190500</xdr:rowOff>
                  </to>
                </anchor>
              </controlPr>
            </control>
          </mc:Choice>
        </mc:AlternateContent>
        <mc:AlternateContent xmlns:mc="http://schemas.openxmlformats.org/markup-compatibility/2006">
          <mc:Choice Requires="x14">
            <control shapeId="2117" r:id="rId69" name="Drop Down 69">
              <controlPr defaultSize="0" autoLine="0" autoPict="0">
                <anchor moveWithCells="1" sizeWithCells="1">
                  <from>
                    <xdr:col>12</xdr:col>
                    <xdr:colOff>9525</xdr:colOff>
                    <xdr:row>405</xdr:row>
                    <xdr:rowOff>0</xdr:rowOff>
                  </from>
                  <to>
                    <xdr:col>16</xdr:col>
                    <xdr:colOff>19050</xdr:colOff>
                    <xdr:row>405</xdr:row>
                    <xdr:rowOff>190500</xdr:rowOff>
                  </to>
                </anchor>
              </controlPr>
            </control>
          </mc:Choice>
        </mc:AlternateContent>
        <mc:AlternateContent xmlns:mc="http://schemas.openxmlformats.org/markup-compatibility/2006">
          <mc:Choice Requires="x14">
            <control shapeId="2118" r:id="rId70" name="Drop Down 70">
              <controlPr defaultSize="0" autoLine="0" autoPict="0">
                <anchor moveWithCells="1" sizeWithCells="1">
                  <from>
                    <xdr:col>12</xdr:col>
                    <xdr:colOff>9525</xdr:colOff>
                    <xdr:row>406</xdr:row>
                    <xdr:rowOff>0</xdr:rowOff>
                  </from>
                  <to>
                    <xdr:col>16</xdr:col>
                    <xdr:colOff>19050</xdr:colOff>
                    <xdr:row>406</xdr:row>
                    <xdr:rowOff>190500</xdr:rowOff>
                  </to>
                </anchor>
              </controlPr>
            </control>
          </mc:Choice>
        </mc:AlternateContent>
        <mc:AlternateContent xmlns:mc="http://schemas.openxmlformats.org/markup-compatibility/2006">
          <mc:Choice Requires="x14">
            <control shapeId="2119" r:id="rId71" name="Drop Down 71">
              <controlPr defaultSize="0" autoLine="0" autoPict="0">
                <anchor moveWithCells="1" sizeWithCells="1">
                  <from>
                    <xdr:col>12</xdr:col>
                    <xdr:colOff>9525</xdr:colOff>
                    <xdr:row>418</xdr:row>
                    <xdr:rowOff>9525</xdr:rowOff>
                  </from>
                  <to>
                    <xdr:col>17</xdr:col>
                    <xdr:colOff>19050</xdr:colOff>
                    <xdr:row>418</xdr:row>
                    <xdr:rowOff>209550</xdr:rowOff>
                  </to>
                </anchor>
              </controlPr>
            </control>
          </mc:Choice>
        </mc:AlternateContent>
        <mc:AlternateContent xmlns:mc="http://schemas.openxmlformats.org/markup-compatibility/2006">
          <mc:Choice Requires="x14">
            <control shapeId="2120" r:id="rId72" name="Drop Down 72">
              <controlPr defaultSize="0" autoLine="0" autoPict="0">
                <anchor moveWithCells="1" sizeWithCells="1">
                  <from>
                    <xdr:col>13</xdr:col>
                    <xdr:colOff>9525</xdr:colOff>
                    <xdr:row>436</xdr:row>
                    <xdr:rowOff>0</xdr:rowOff>
                  </from>
                  <to>
                    <xdr:col>18</xdr:col>
                    <xdr:colOff>9525</xdr:colOff>
                    <xdr:row>436</xdr:row>
                    <xdr:rowOff>209550</xdr:rowOff>
                  </to>
                </anchor>
              </controlPr>
            </control>
          </mc:Choice>
        </mc:AlternateContent>
        <mc:AlternateContent xmlns:mc="http://schemas.openxmlformats.org/markup-compatibility/2006">
          <mc:Choice Requires="x14">
            <control shapeId="2121" r:id="rId73" name="Drop Down 73">
              <controlPr defaultSize="0" autoLine="0" autoPict="0">
                <anchor moveWithCells="1" sizeWithCells="1">
                  <from>
                    <xdr:col>13</xdr:col>
                    <xdr:colOff>9525</xdr:colOff>
                    <xdr:row>437</xdr:row>
                    <xdr:rowOff>0</xdr:rowOff>
                  </from>
                  <to>
                    <xdr:col>18</xdr:col>
                    <xdr:colOff>9525</xdr:colOff>
                    <xdr:row>437</xdr:row>
                    <xdr:rowOff>209550</xdr:rowOff>
                  </to>
                </anchor>
              </controlPr>
            </control>
          </mc:Choice>
        </mc:AlternateContent>
        <mc:AlternateContent xmlns:mc="http://schemas.openxmlformats.org/markup-compatibility/2006">
          <mc:Choice Requires="x14">
            <control shapeId="2122" r:id="rId74" name="Drop Down 74">
              <controlPr defaultSize="0" autoLine="0" autoPict="0">
                <anchor moveWithCells="1" sizeWithCells="1">
                  <from>
                    <xdr:col>13</xdr:col>
                    <xdr:colOff>9525</xdr:colOff>
                    <xdr:row>438</xdr:row>
                    <xdr:rowOff>0</xdr:rowOff>
                  </from>
                  <to>
                    <xdr:col>18</xdr:col>
                    <xdr:colOff>9525</xdr:colOff>
                    <xdr:row>438</xdr:row>
                    <xdr:rowOff>209550</xdr:rowOff>
                  </to>
                </anchor>
              </controlPr>
            </control>
          </mc:Choice>
        </mc:AlternateContent>
        <mc:AlternateContent xmlns:mc="http://schemas.openxmlformats.org/markup-compatibility/2006">
          <mc:Choice Requires="x14">
            <control shapeId="2123" r:id="rId75" name="Drop Down 75">
              <controlPr defaultSize="0" autoLine="0" autoPict="0">
                <anchor moveWithCells="1" sizeWithCells="1">
                  <from>
                    <xdr:col>13</xdr:col>
                    <xdr:colOff>9525</xdr:colOff>
                    <xdr:row>439</xdr:row>
                    <xdr:rowOff>0</xdr:rowOff>
                  </from>
                  <to>
                    <xdr:col>18</xdr:col>
                    <xdr:colOff>9525</xdr:colOff>
                    <xdr:row>439</xdr:row>
                    <xdr:rowOff>209550</xdr:rowOff>
                  </to>
                </anchor>
              </controlPr>
            </control>
          </mc:Choice>
        </mc:AlternateContent>
        <mc:AlternateContent xmlns:mc="http://schemas.openxmlformats.org/markup-compatibility/2006">
          <mc:Choice Requires="x14">
            <control shapeId="2124" r:id="rId76" name="Drop Down 76">
              <controlPr defaultSize="0" autoLine="0" autoPict="0">
                <anchor moveWithCells="1" sizeWithCells="1">
                  <from>
                    <xdr:col>13</xdr:col>
                    <xdr:colOff>9525</xdr:colOff>
                    <xdr:row>440</xdr:row>
                    <xdr:rowOff>9525</xdr:rowOff>
                  </from>
                  <to>
                    <xdr:col>18</xdr:col>
                    <xdr:colOff>9525</xdr:colOff>
                    <xdr:row>440</xdr:row>
                    <xdr:rowOff>209550</xdr:rowOff>
                  </to>
                </anchor>
              </controlPr>
            </control>
          </mc:Choice>
        </mc:AlternateContent>
        <mc:AlternateContent xmlns:mc="http://schemas.openxmlformats.org/markup-compatibility/2006">
          <mc:Choice Requires="x14">
            <control shapeId="2125" r:id="rId77" name="Drop Down 77">
              <controlPr defaultSize="0" autoLine="0" autoPict="0">
                <anchor moveWithCells="1" sizeWithCells="1">
                  <from>
                    <xdr:col>13</xdr:col>
                    <xdr:colOff>9525</xdr:colOff>
                    <xdr:row>441</xdr:row>
                    <xdr:rowOff>9525</xdr:rowOff>
                  </from>
                  <to>
                    <xdr:col>18</xdr:col>
                    <xdr:colOff>9525</xdr:colOff>
                    <xdr:row>441</xdr:row>
                    <xdr:rowOff>209550</xdr:rowOff>
                  </to>
                </anchor>
              </controlPr>
            </control>
          </mc:Choice>
        </mc:AlternateContent>
        <mc:AlternateContent xmlns:mc="http://schemas.openxmlformats.org/markup-compatibility/2006">
          <mc:Choice Requires="x14">
            <control shapeId="2126" r:id="rId78" name="Drop Down 78">
              <controlPr defaultSize="0" autoLine="0" autoPict="0">
                <anchor moveWithCells="1" sizeWithCells="1">
                  <from>
                    <xdr:col>13</xdr:col>
                    <xdr:colOff>9525</xdr:colOff>
                    <xdr:row>459</xdr:row>
                    <xdr:rowOff>0</xdr:rowOff>
                  </from>
                  <to>
                    <xdr:col>18</xdr:col>
                    <xdr:colOff>9525</xdr:colOff>
                    <xdr:row>459</xdr:row>
                    <xdr:rowOff>200025</xdr:rowOff>
                  </to>
                </anchor>
              </controlPr>
            </control>
          </mc:Choice>
        </mc:AlternateContent>
        <mc:AlternateContent xmlns:mc="http://schemas.openxmlformats.org/markup-compatibility/2006">
          <mc:Choice Requires="x14">
            <control shapeId="2127" r:id="rId79" name="Drop Down 79">
              <controlPr defaultSize="0" autoLine="0" autoPict="0">
                <anchor moveWithCells="1" sizeWithCells="1">
                  <from>
                    <xdr:col>13</xdr:col>
                    <xdr:colOff>9525</xdr:colOff>
                    <xdr:row>460</xdr:row>
                    <xdr:rowOff>0</xdr:rowOff>
                  </from>
                  <to>
                    <xdr:col>18</xdr:col>
                    <xdr:colOff>9525</xdr:colOff>
                    <xdr:row>460</xdr:row>
                    <xdr:rowOff>209550</xdr:rowOff>
                  </to>
                </anchor>
              </controlPr>
            </control>
          </mc:Choice>
        </mc:AlternateContent>
        <mc:AlternateContent xmlns:mc="http://schemas.openxmlformats.org/markup-compatibility/2006">
          <mc:Choice Requires="x14">
            <control shapeId="2128" r:id="rId80" name="Drop Down 80">
              <controlPr defaultSize="0" autoLine="0" autoPict="0">
                <anchor moveWithCells="1" sizeWithCells="1">
                  <from>
                    <xdr:col>13</xdr:col>
                    <xdr:colOff>9525</xdr:colOff>
                    <xdr:row>461</xdr:row>
                    <xdr:rowOff>0</xdr:rowOff>
                  </from>
                  <to>
                    <xdr:col>18</xdr:col>
                    <xdr:colOff>9525</xdr:colOff>
                    <xdr:row>461</xdr:row>
                    <xdr:rowOff>209550</xdr:rowOff>
                  </to>
                </anchor>
              </controlPr>
            </control>
          </mc:Choice>
        </mc:AlternateContent>
        <mc:AlternateContent xmlns:mc="http://schemas.openxmlformats.org/markup-compatibility/2006">
          <mc:Choice Requires="x14">
            <control shapeId="2129" r:id="rId81" name="Drop Down 81">
              <controlPr defaultSize="0" autoLine="0" autoPict="0">
                <anchor moveWithCells="1" sizeWithCells="1">
                  <from>
                    <xdr:col>13</xdr:col>
                    <xdr:colOff>9525</xdr:colOff>
                    <xdr:row>462</xdr:row>
                    <xdr:rowOff>0</xdr:rowOff>
                  </from>
                  <to>
                    <xdr:col>18</xdr:col>
                    <xdr:colOff>9525</xdr:colOff>
                    <xdr:row>462</xdr:row>
                    <xdr:rowOff>209550</xdr:rowOff>
                  </to>
                </anchor>
              </controlPr>
            </control>
          </mc:Choice>
        </mc:AlternateContent>
        <mc:AlternateContent xmlns:mc="http://schemas.openxmlformats.org/markup-compatibility/2006">
          <mc:Choice Requires="x14">
            <control shapeId="2130" r:id="rId82" name="Drop Down 82">
              <controlPr defaultSize="0" autoLine="0" autoPict="0">
                <anchor moveWithCells="1" sizeWithCells="1">
                  <from>
                    <xdr:col>13</xdr:col>
                    <xdr:colOff>9525</xdr:colOff>
                    <xdr:row>463</xdr:row>
                    <xdr:rowOff>0</xdr:rowOff>
                  </from>
                  <to>
                    <xdr:col>18</xdr:col>
                    <xdr:colOff>9525</xdr:colOff>
                    <xdr:row>463</xdr:row>
                    <xdr:rowOff>209550</xdr:rowOff>
                  </to>
                </anchor>
              </controlPr>
            </control>
          </mc:Choice>
        </mc:AlternateContent>
        <mc:AlternateContent xmlns:mc="http://schemas.openxmlformats.org/markup-compatibility/2006">
          <mc:Choice Requires="x14">
            <control shapeId="2131" r:id="rId83" name="Drop Down 83">
              <controlPr defaultSize="0" autoLine="0" autoPict="0">
                <anchor moveWithCells="1" sizeWithCells="1">
                  <from>
                    <xdr:col>13</xdr:col>
                    <xdr:colOff>9525</xdr:colOff>
                    <xdr:row>464</xdr:row>
                    <xdr:rowOff>0</xdr:rowOff>
                  </from>
                  <to>
                    <xdr:col>18</xdr:col>
                    <xdr:colOff>9525</xdr:colOff>
                    <xdr:row>464</xdr:row>
                    <xdr:rowOff>209550</xdr:rowOff>
                  </to>
                </anchor>
              </controlPr>
            </control>
          </mc:Choice>
        </mc:AlternateContent>
        <mc:AlternateContent xmlns:mc="http://schemas.openxmlformats.org/markup-compatibility/2006">
          <mc:Choice Requires="x14">
            <control shapeId="2132" r:id="rId84" name="Drop Down 84">
              <controlPr defaultSize="0" autoLine="0" autoPict="0">
                <anchor moveWithCells="1" sizeWithCells="1">
                  <from>
                    <xdr:col>13</xdr:col>
                    <xdr:colOff>9525</xdr:colOff>
                    <xdr:row>482</xdr:row>
                    <xdr:rowOff>9525</xdr:rowOff>
                  </from>
                  <to>
                    <xdr:col>18</xdr:col>
                    <xdr:colOff>9525</xdr:colOff>
                    <xdr:row>482</xdr:row>
                    <xdr:rowOff>209550</xdr:rowOff>
                  </to>
                </anchor>
              </controlPr>
            </control>
          </mc:Choice>
        </mc:AlternateContent>
        <mc:AlternateContent xmlns:mc="http://schemas.openxmlformats.org/markup-compatibility/2006">
          <mc:Choice Requires="x14">
            <control shapeId="2133" r:id="rId85" name="Drop Down 85">
              <controlPr defaultSize="0" autoLine="0" autoPict="0">
                <anchor moveWithCells="1" sizeWithCells="1">
                  <from>
                    <xdr:col>13</xdr:col>
                    <xdr:colOff>9525</xdr:colOff>
                    <xdr:row>483</xdr:row>
                    <xdr:rowOff>9525</xdr:rowOff>
                  </from>
                  <to>
                    <xdr:col>18</xdr:col>
                    <xdr:colOff>9525</xdr:colOff>
                    <xdr:row>483</xdr:row>
                    <xdr:rowOff>209550</xdr:rowOff>
                  </to>
                </anchor>
              </controlPr>
            </control>
          </mc:Choice>
        </mc:AlternateContent>
        <mc:AlternateContent xmlns:mc="http://schemas.openxmlformats.org/markup-compatibility/2006">
          <mc:Choice Requires="x14">
            <control shapeId="2134" r:id="rId86" name="Drop Down 86">
              <controlPr defaultSize="0" autoLine="0" autoPict="0">
                <anchor moveWithCells="1" sizeWithCells="1">
                  <from>
                    <xdr:col>13</xdr:col>
                    <xdr:colOff>9525</xdr:colOff>
                    <xdr:row>484</xdr:row>
                    <xdr:rowOff>9525</xdr:rowOff>
                  </from>
                  <to>
                    <xdr:col>18</xdr:col>
                    <xdr:colOff>9525</xdr:colOff>
                    <xdr:row>484</xdr:row>
                    <xdr:rowOff>209550</xdr:rowOff>
                  </to>
                </anchor>
              </controlPr>
            </control>
          </mc:Choice>
        </mc:AlternateContent>
        <mc:AlternateContent xmlns:mc="http://schemas.openxmlformats.org/markup-compatibility/2006">
          <mc:Choice Requires="x14">
            <control shapeId="2135" r:id="rId87" name="Drop Down 87">
              <controlPr defaultSize="0" autoLine="0" autoPict="0">
                <anchor moveWithCells="1" sizeWithCells="1">
                  <from>
                    <xdr:col>13</xdr:col>
                    <xdr:colOff>9525</xdr:colOff>
                    <xdr:row>485</xdr:row>
                    <xdr:rowOff>9525</xdr:rowOff>
                  </from>
                  <to>
                    <xdr:col>18</xdr:col>
                    <xdr:colOff>9525</xdr:colOff>
                    <xdr:row>485</xdr:row>
                    <xdr:rowOff>209550</xdr:rowOff>
                  </to>
                </anchor>
              </controlPr>
            </control>
          </mc:Choice>
        </mc:AlternateContent>
        <mc:AlternateContent xmlns:mc="http://schemas.openxmlformats.org/markup-compatibility/2006">
          <mc:Choice Requires="x14">
            <control shapeId="2136" r:id="rId88" name="Drop Down 88">
              <controlPr defaultSize="0" autoLine="0" autoPict="0">
                <anchor moveWithCells="1" sizeWithCells="1">
                  <from>
                    <xdr:col>13</xdr:col>
                    <xdr:colOff>9525</xdr:colOff>
                    <xdr:row>486</xdr:row>
                    <xdr:rowOff>9525</xdr:rowOff>
                  </from>
                  <to>
                    <xdr:col>18</xdr:col>
                    <xdr:colOff>9525</xdr:colOff>
                    <xdr:row>486</xdr:row>
                    <xdr:rowOff>209550</xdr:rowOff>
                  </to>
                </anchor>
              </controlPr>
            </control>
          </mc:Choice>
        </mc:AlternateContent>
        <mc:AlternateContent xmlns:mc="http://schemas.openxmlformats.org/markup-compatibility/2006">
          <mc:Choice Requires="x14">
            <control shapeId="2137" r:id="rId89" name="Drop Down 89">
              <controlPr defaultSize="0" autoLine="0" autoPict="0">
                <anchor moveWithCells="1" sizeWithCells="1">
                  <from>
                    <xdr:col>13</xdr:col>
                    <xdr:colOff>9525</xdr:colOff>
                    <xdr:row>487</xdr:row>
                    <xdr:rowOff>9525</xdr:rowOff>
                  </from>
                  <to>
                    <xdr:col>18</xdr:col>
                    <xdr:colOff>9525</xdr:colOff>
                    <xdr:row>487</xdr:row>
                    <xdr:rowOff>209550</xdr:rowOff>
                  </to>
                </anchor>
              </controlPr>
            </control>
          </mc:Choice>
        </mc:AlternateContent>
        <mc:AlternateContent xmlns:mc="http://schemas.openxmlformats.org/markup-compatibility/2006">
          <mc:Choice Requires="x14">
            <control shapeId="2138" r:id="rId90" name="Drop Down 90">
              <controlPr defaultSize="0" autoLine="0" autoPict="0">
                <anchor moveWithCells="1" sizeWithCells="1">
                  <from>
                    <xdr:col>13</xdr:col>
                    <xdr:colOff>9525</xdr:colOff>
                    <xdr:row>505</xdr:row>
                    <xdr:rowOff>9525</xdr:rowOff>
                  </from>
                  <to>
                    <xdr:col>18</xdr:col>
                    <xdr:colOff>9525</xdr:colOff>
                    <xdr:row>505</xdr:row>
                    <xdr:rowOff>209550</xdr:rowOff>
                  </to>
                </anchor>
              </controlPr>
            </control>
          </mc:Choice>
        </mc:AlternateContent>
        <mc:AlternateContent xmlns:mc="http://schemas.openxmlformats.org/markup-compatibility/2006">
          <mc:Choice Requires="x14">
            <control shapeId="2139" r:id="rId91" name="Drop Down 91">
              <controlPr defaultSize="0" autoLine="0" autoPict="0">
                <anchor moveWithCells="1" sizeWithCells="1">
                  <from>
                    <xdr:col>13</xdr:col>
                    <xdr:colOff>9525</xdr:colOff>
                    <xdr:row>506</xdr:row>
                    <xdr:rowOff>9525</xdr:rowOff>
                  </from>
                  <to>
                    <xdr:col>18</xdr:col>
                    <xdr:colOff>9525</xdr:colOff>
                    <xdr:row>506</xdr:row>
                    <xdr:rowOff>209550</xdr:rowOff>
                  </to>
                </anchor>
              </controlPr>
            </control>
          </mc:Choice>
        </mc:AlternateContent>
        <mc:AlternateContent xmlns:mc="http://schemas.openxmlformats.org/markup-compatibility/2006">
          <mc:Choice Requires="x14">
            <control shapeId="2140" r:id="rId92" name="Drop Down 92">
              <controlPr defaultSize="0" autoLine="0" autoPict="0">
                <anchor moveWithCells="1" sizeWithCells="1">
                  <from>
                    <xdr:col>13</xdr:col>
                    <xdr:colOff>9525</xdr:colOff>
                    <xdr:row>507</xdr:row>
                    <xdr:rowOff>9525</xdr:rowOff>
                  </from>
                  <to>
                    <xdr:col>18</xdr:col>
                    <xdr:colOff>9525</xdr:colOff>
                    <xdr:row>507</xdr:row>
                    <xdr:rowOff>209550</xdr:rowOff>
                  </to>
                </anchor>
              </controlPr>
            </control>
          </mc:Choice>
        </mc:AlternateContent>
        <mc:AlternateContent xmlns:mc="http://schemas.openxmlformats.org/markup-compatibility/2006">
          <mc:Choice Requires="x14">
            <control shapeId="2141" r:id="rId93" name="Drop Down 93">
              <controlPr defaultSize="0" autoLine="0" autoPict="0">
                <anchor moveWithCells="1" sizeWithCells="1">
                  <from>
                    <xdr:col>13</xdr:col>
                    <xdr:colOff>9525</xdr:colOff>
                    <xdr:row>508</xdr:row>
                    <xdr:rowOff>9525</xdr:rowOff>
                  </from>
                  <to>
                    <xdr:col>18</xdr:col>
                    <xdr:colOff>9525</xdr:colOff>
                    <xdr:row>508</xdr:row>
                    <xdr:rowOff>209550</xdr:rowOff>
                  </to>
                </anchor>
              </controlPr>
            </control>
          </mc:Choice>
        </mc:AlternateContent>
        <mc:AlternateContent xmlns:mc="http://schemas.openxmlformats.org/markup-compatibility/2006">
          <mc:Choice Requires="x14">
            <control shapeId="2142" r:id="rId94" name="Drop Down 94">
              <controlPr defaultSize="0" autoLine="0" autoPict="0">
                <anchor moveWithCells="1" sizeWithCells="1">
                  <from>
                    <xdr:col>13</xdr:col>
                    <xdr:colOff>9525</xdr:colOff>
                    <xdr:row>509</xdr:row>
                    <xdr:rowOff>9525</xdr:rowOff>
                  </from>
                  <to>
                    <xdr:col>18</xdr:col>
                    <xdr:colOff>9525</xdr:colOff>
                    <xdr:row>509</xdr:row>
                    <xdr:rowOff>209550</xdr:rowOff>
                  </to>
                </anchor>
              </controlPr>
            </control>
          </mc:Choice>
        </mc:AlternateContent>
        <mc:AlternateContent xmlns:mc="http://schemas.openxmlformats.org/markup-compatibility/2006">
          <mc:Choice Requires="x14">
            <control shapeId="2143" r:id="rId95" name="Drop Down 95">
              <controlPr defaultSize="0" autoLine="0" autoPict="0">
                <anchor moveWithCells="1" sizeWithCells="1">
                  <from>
                    <xdr:col>13</xdr:col>
                    <xdr:colOff>9525</xdr:colOff>
                    <xdr:row>510</xdr:row>
                    <xdr:rowOff>9525</xdr:rowOff>
                  </from>
                  <to>
                    <xdr:col>18</xdr:col>
                    <xdr:colOff>9525</xdr:colOff>
                    <xdr:row>510</xdr:row>
                    <xdr:rowOff>209550</xdr:rowOff>
                  </to>
                </anchor>
              </controlPr>
            </control>
          </mc:Choice>
        </mc:AlternateContent>
        <mc:AlternateContent xmlns:mc="http://schemas.openxmlformats.org/markup-compatibility/2006">
          <mc:Choice Requires="x14">
            <control shapeId="2144" r:id="rId96" name="Drop Down 96">
              <controlPr defaultSize="0" autoLine="0" autoPict="0">
                <anchor moveWithCells="1" sizeWithCells="1">
                  <from>
                    <xdr:col>12</xdr:col>
                    <xdr:colOff>9525</xdr:colOff>
                    <xdr:row>407</xdr:row>
                    <xdr:rowOff>0</xdr:rowOff>
                  </from>
                  <to>
                    <xdr:col>16</xdr:col>
                    <xdr:colOff>19050</xdr:colOff>
                    <xdr:row>407</xdr:row>
                    <xdr:rowOff>190500</xdr:rowOff>
                  </to>
                </anchor>
              </controlPr>
            </control>
          </mc:Choice>
        </mc:AlternateContent>
        <mc:AlternateContent xmlns:mc="http://schemas.openxmlformats.org/markup-compatibility/2006">
          <mc:Choice Requires="x14">
            <control shapeId="2145" r:id="rId97" name="Drop Down 97">
              <controlPr defaultSize="0" autoLine="0" autoPict="0">
                <anchor moveWithCells="1" sizeWithCells="1">
                  <from>
                    <xdr:col>12</xdr:col>
                    <xdr:colOff>9525</xdr:colOff>
                    <xdr:row>408</xdr:row>
                    <xdr:rowOff>0</xdr:rowOff>
                  </from>
                  <to>
                    <xdr:col>16</xdr:col>
                    <xdr:colOff>19050</xdr:colOff>
                    <xdr:row>408</xdr:row>
                    <xdr:rowOff>190500</xdr:rowOff>
                  </to>
                </anchor>
              </controlPr>
            </control>
          </mc:Choice>
        </mc:AlternateContent>
        <mc:AlternateContent xmlns:mc="http://schemas.openxmlformats.org/markup-compatibility/2006">
          <mc:Choice Requires="x14">
            <control shapeId="2146" r:id="rId98" name="Drop Down 98">
              <controlPr defaultSize="0" autoLine="0" autoPict="0">
                <anchor moveWithCells="1" sizeWithCells="1">
                  <from>
                    <xdr:col>22</xdr:col>
                    <xdr:colOff>104775</xdr:colOff>
                    <xdr:row>246</xdr:row>
                    <xdr:rowOff>0</xdr:rowOff>
                  </from>
                  <to>
                    <xdr:col>31</xdr:col>
                    <xdr:colOff>19050</xdr:colOff>
                    <xdr:row>246</xdr:row>
                    <xdr:rowOff>209550</xdr:rowOff>
                  </to>
                </anchor>
              </controlPr>
            </control>
          </mc:Choice>
        </mc:AlternateContent>
        <mc:AlternateContent xmlns:mc="http://schemas.openxmlformats.org/markup-compatibility/2006">
          <mc:Choice Requires="x14">
            <control shapeId="2147" r:id="rId99" name="Drop Down 99">
              <controlPr defaultSize="0" autoLine="0" autoPict="0">
                <anchor moveWithCells="1" sizeWithCells="1">
                  <from>
                    <xdr:col>32</xdr:col>
                    <xdr:colOff>0</xdr:colOff>
                    <xdr:row>246</xdr:row>
                    <xdr:rowOff>0</xdr:rowOff>
                  </from>
                  <to>
                    <xdr:col>40</xdr:col>
                    <xdr:colOff>142875</xdr:colOff>
                    <xdr:row>246</xdr:row>
                    <xdr:rowOff>209550</xdr:rowOff>
                  </to>
                </anchor>
              </controlPr>
            </control>
          </mc:Choice>
        </mc:AlternateContent>
        <mc:AlternateContent xmlns:mc="http://schemas.openxmlformats.org/markup-compatibility/2006">
          <mc:Choice Requires="x14">
            <control shapeId="2148" r:id="rId100" name="Drop Down 100">
              <controlPr defaultSize="0" autoLine="0" autoPict="0">
                <anchor moveWithCells="1" sizeWithCells="1">
                  <from>
                    <xdr:col>13</xdr:col>
                    <xdr:colOff>9525</xdr:colOff>
                    <xdr:row>248</xdr:row>
                    <xdr:rowOff>38100</xdr:rowOff>
                  </from>
                  <to>
                    <xdr:col>21</xdr:col>
                    <xdr:colOff>142875</xdr:colOff>
                    <xdr:row>249</xdr:row>
                    <xdr:rowOff>19050</xdr:rowOff>
                  </to>
                </anchor>
              </controlPr>
            </control>
          </mc:Choice>
        </mc:AlternateContent>
        <mc:AlternateContent xmlns:mc="http://schemas.openxmlformats.org/markup-compatibility/2006">
          <mc:Choice Requires="x14">
            <control shapeId="2149" r:id="rId101" name="Drop Down 101">
              <controlPr defaultSize="0" autoLine="0" autoPict="0">
                <anchor moveWithCells="1" sizeWithCells="1">
                  <from>
                    <xdr:col>22</xdr:col>
                    <xdr:colOff>76200</xdr:colOff>
                    <xdr:row>248</xdr:row>
                    <xdr:rowOff>38100</xdr:rowOff>
                  </from>
                  <to>
                    <xdr:col>31</xdr:col>
                    <xdr:colOff>0</xdr:colOff>
                    <xdr:row>249</xdr:row>
                    <xdr:rowOff>19050</xdr:rowOff>
                  </to>
                </anchor>
              </controlPr>
            </control>
          </mc:Choice>
        </mc:AlternateContent>
        <mc:AlternateContent xmlns:mc="http://schemas.openxmlformats.org/markup-compatibility/2006">
          <mc:Choice Requires="x14">
            <control shapeId="2150" r:id="rId102" name="Drop Down 102">
              <controlPr defaultSize="0" autoLine="0" autoPict="0">
                <anchor moveWithCells="1" sizeWithCells="1">
                  <from>
                    <xdr:col>13</xdr:col>
                    <xdr:colOff>9525</xdr:colOff>
                    <xdr:row>528</xdr:row>
                    <xdr:rowOff>19050</xdr:rowOff>
                  </from>
                  <to>
                    <xdr:col>18</xdr:col>
                    <xdr:colOff>9525</xdr:colOff>
                    <xdr:row>528</xdr:row>
                    <xdr:rowOff>219075</xdr:rowOff>
                  </to>
                </anchor>
              </controlPr>
            </control>
          </mc:Choice>
        </mc:AlternateContent>
        <mc:AlternateContent xmlns:mc="http://schemas.openxmlformats.org/markup-compatibility/2006">
          <mc:Choice Requires="x14">
            <control shapeId="2151" r:id="rId103" name="Drop Down 103">
              <controlPr defaultSize="0" autoLine="0" autoPict="0">
                <anchor moveWithCells="1" sizeWithCells="1">
                  <from>
                    <xdr:col>13</xdr:col>
                    <xdr:colOff>9525</xdr:colOff>
                    <xdr:row>529</xdr:row>
                    <xdr:rowOff>19050</xdr:rowOff>
                  </from>
                  <to>
                    <xdr:col>18</xdr:col>
                    <xdr:colOff>9525</xdr:colOff>
                    <xdr:row>529</xdr:row>
                    <xdr:rowOff>219075</xdr:rowOff>
                  </to>
                </anchor>
              </controlPr>
            </control>
          </mc:Choice>
        </mc:AlternateContent>
        <mc:AlternateContent xmlns:mc="http://schemas.openxmlformats.org/markup-compatibility/2006">
          <mc:Choice Requires="x14">
            <control shapeId="2152" r:id="rId104" name="Drop Down 104">
              <controlPr defaultSize="0" autoLine="0" autoPict="0">
                <anchor moveWithCells="1" sizeWithCells="1">
                  <from>
                    <xdr:col>13</xdr:col>
                    <xdr:colOff>9525</xdr:colOff>
                    <xdr:row>530</xdr:row>
                    <xdr:rowOff>19050</xdr:rowOff>
                  </from>
                  <to>
                    <xdr:col>18</xdr:col>
                    <xdr:colOff>9525</xdr:colOff>
                    <xdr:row>530</xdr:row>
                    <xdr:rowOff>219075</xdr:rowOff>
                  </to>
                </anchor>
              </controlPr>
            </control>
          </mc:Choice>
        </mc:AlternateContent>
        <mc:AlternateContent xmlns:mc="http://schemas.openxmlformats.org/markup-compatibility/2006">
          <mc:Choice Requires="x14">
            <control shapeId="2153" r:id="rId105" name="Drop Down 105">
              <controlPr defaultSize="0" autoLine="0" autoPict="0">
                <anchor moveWithCells="1" sizeWithCells="1">
                  <from>
                    <xdr:col>13</xdr:col>
                    <xdr:colOff>9525</xdr:colOff>
                    <xdr:row>531</xdr:row>
                    <xdr:rowOff>19050</xdr:rowOff>
                  </from>
                  <to>
                    <xdr:col>18</xdr:col>
                    <xdr:colOff>9525</xdr:colOff>
                    <xdr:row>531</xdr:row>
                    <xdr:rowOff>219075</xdr:rowOff>
                  </to>
                </anchor>
              </controlPr>
            </control>
          </mc:Choice>
        </mc:AlternateContent>
        <mc:AlternateContent xmlns:mc="http://schemas.openxmlformats.org/markup-compatibility/2006">
          <mc:Choice Requires="x14">
            <control shapeId="2154" r:id="rId106" name="Drop Down 106">
              <controlPr defaultSize="0" autoLine="0" autoPict="0">
                <anchor moveWithCells="1" sizeWithCells="1">
                  <from>
                    <xdr:col>13</xdr:col>
                    <xdr:colOff>9525</xdr:colOff>
                    <xdr:row>532</xdr:row>
                    <xdr:rowOff>19050</xdr:rowOff>
                  </from>
                  <to>
                    <xdr:col>18</xdr:col>
                    <xdr:colOff>9525</xdr:colOff>
                    <xdr:row>532</xdr:row>
                    <xdr:rowOff>219075</xdr:rowOff>
                  </to>
                </anchor>
              </controlPr>
            </control>
          </mc:Choice>
        </mc:AlternateContent>
        <mc:AlternateContent xmlns:mc="http://schemas.openxmlformats.org/markup-compatibility/2006">
          <mc:Choice Requires="x14">
            <control shapeId="2155" r:id="rId107" name="Drop Down 107">
              <controlPr defaultSize="0" autoLine="0" autoPict="0">
                <anchor moveWithCells="1" sizeWithCells="1">
                  <from>
                    <xdr:col>13</xdr:col>
                    <xdr:colOff>9525</xdr:colOff>
                    <xdr:row>533</xdr:row>
                    <xdr:rowOff>19050</xdr:rowOff>
                  </from>
                  <to>
                    <xdr:col>18</xdr:col>
                    <xdr:colOff>9525</xdr:colOff>
                    <xdr:row>533</xdr:row>
                    <xdr:rowOff>219075</xdr:rowOff>
                  </to>
                </anchor>
              </controlPr>
            </control>
          </mc:Choice>
        </mc:AlternateContent>
        <mc:AlternateContent xmlns:mc="http://schemas.openxmlformats.org/markup-compatibility/2006">
          <mc:Choice Requires="x14">
            <control shapeId="2156" r:id="rId108" name="Drop Down 108">
              <controlPr defaultSize="0" autoLine="0" autoPict="0">
                <anchor moveWithCells="1" sizeWithCells="1">
                  <from>
                    <xdr:col>13</xdr:col>
                    <xdr:colOff>9525</xdr:colOff>
                    <xdr:row>551</xdr:row>
                    <xdr:rowOff>28575</xdr:rowOff>
                  </from>
                  <to>
                    <xdr:col>18</xdr:col>
                    <xdr:colOff>9525</xdr:colOff>
                    <xdr:row>552</xdr:row>
                    <xdr:rowOff>0</xdr:rowOff>
                  </to>
                </anchor>
              </controlPr>
            </control>
          </mc:Choice>
        </mc:AlternateContent>
        <mc:AlternateContent xmlns:mc="http://schemas.openxmlformats.org/markup-compatibility/2006">
          <mc:Choice Requires="x14">
            <control shapeId="2157" r:id="rId109" name="Drop Down 109">
              <controlPr defaultSize="0" autoLine="0" autoPict="0">
                <anchor moveWithCells="1" sizeWithCells="1">
                  <from>
                    <xdr:col>13</xdr:col>
                    <xdr:colOff>9525</xdr:colOff>
                    <xdr:row>552</xdr:row>
                    <xdr:rowOff>28575</xdr:rowOff>
                  </from>
                  <to>
                    <xdr:col>18</xdr:col>
                    <xdr:colOff>9525</xdr:colOff>
                    <xdr:row>553</xdr:row>
                    <xdr:rowOff>0</xdr:rowOff>
                  </to>
                </anchor>
              </controlPr>
            </control>
          </mc:Choice>
        </mc:AlternateContent>
        <mc:AlternateContent xmlns:mc="http://schemas.openxmlformats.org/markup-compatibility/2006">
          <mc:Choice Requires="x14">
            <control shapeId="2158" r:id="rId110" name="Drop Down 110">
              <controlPr defaultSize="0" autoLine="0" autoPict="0">
                <anchor moveWithCells="1" sizeWithCells="1">
                  <from>
                    <xdr:col>13</xdr:col>
                    <xdr:colOff>9525</xdr:colOff>
                    <xdr:row>553</xdr:row>
                    <xdr:rowOff>28575</xdr:rowOff>
                  </from>
                  <to>
                    <xdr:col>18</xdr:col>
                    <xdr:colOff>9525</xdr:colOff>
                    <xdr:row>554</xdr:row>
                    <xdr:rowOff>0</xdr:rowOff>
                  </to>
                </anchor>
              </controlPr>
            </control>
          </mc:Choice>
        </mc:AlternateContent>
        <mc:AlternateContent xmlns:mc="http://schemas.openxmlformats.org/markup-compatibility/2006">
          <mc:Choice Requires="x14">
            <control shapeId="2159" r:id="rId111" name="Drop Down 111">
              <controlPr defaultSize="0" autoLine="0" autoPict="0">
                <anchor moveWithCells="1" sizeWithCells="1">
                  <from>
                    <xdr:col>13</xdr:col>
                    <xdr:colOff>9525</xdr:colOff>
                    <xdr:row>554</xdr:row>
                    <xdr:rowOff>38100</xdr:rowOff>
                  </from>
                  <to>
                    <xdr:col>18</xdr:col>
                    <xdr:colOff>9525</xdr:colOff>
                    <xdr:row>555</xdr:row>
                    <xdr:rowOff>9525</xdr:rowOff>
                  </to>
                </anchor>
              </controlPr>
            </control>
          </mc:Choice>
        </mc:AlternateContent>
        <mc:AlternateContent xmlns:mc="http://schemas.openxmlformats.org/markup-compatibility/2006">
          <mc:Choice Requires="x14">
            <control shapeId="2160" r:id="rId112" name="Drop Down 112">
              <controlPr defaultSize="0" autoLine="0" autoPict="0">
                <anchor moveWithCells="1" sizeWithCells="1">
                  <from>
                    <xdr:col>13</xdr:col>
                    <xdr:colOff>9525</xdr:colOff>
                    <xdr:row>555</xdr:row>
                    <xdr:rowOff>38100</xdr:rowOff>
                  </from>
                  <to>
                    <xdr:col>18</xdr:col>
                    <xdr:colOff>9525</xdr:colOff>
                    <xdr:row>556</xdr:row>
                    <xdr:rowOff>9525</xdr:rowOff>
                  </to>
                </anchor>
              </controlPr>
            </control>
          </mc:Choice>
        </mc:AlternateContent>
        <mc:AlternateContent xmlns:mc="http://schemas.openxmlformats.org/markup-compatibility/2006">
          <mc:Choice Requires="x14">
            <control shapeId="2161" r:id="rId113" name="Drop Down 113">
              <controlPr defaultSize="0" autoLine="0" autoPict="0">
                <anchor moveWithCells="1" sizeWithCells="1">
                  <from>
                    <xdr:col>13</xdr:col>
                    <xdr:colOff>9525</xdr:colOff>
                    <xdr:row>556</xdr:row>
                    <xdr:rowOff>38100</xdr:rowOff>
                  </from>
                  <to>
                    <xdr:col>18</xdr:col>
                    <xdr:colOff>9525</xdr:colOff>
                    <xdr:row>557</xdr:row>
                    <xdr:rowOff>9525</xdr:rowOff>
                  </to>
                </anchor>
              </controlPr>
            </control>
          </mc:Choice>
        </mc:AlternateContent>
        <mc:AlternateContent xmlns:mc="http://schemas.openxmlformats.org/markup-compatibility/2006">
          <mc:Choice Requires="x14">
            <control shapeId="2162" r:id="rId114" name="Drop Down 114">
              <controlPr defaultSize="0" autoLine="0" autoPict="0">
                <anchor moveWithCells="1" sizeWithCells="1">
                  <from>
                    <xdr:col>12</xdr:col>
                    <xdr:colOff>9525</xdr:colOff>
                    <xdr:row>5</xdr:row>
                    <xdr:rowOff>28575</xdr:rowOff>
                  </from>
                  <to>
                    <xdr:col>20</xdr:col>
                    <xdr:colOff>0</xdr:colOff>
                    <xdr:row>6</xdr:row>
                    <xdr:rowOff>0</xdr:rowOff>
                  </to>
                </anchor>
              </controlPr>
            </control>
          </mc:Choice>
        </mc:AlternateContent>
        <mc:AlternateContent xmlns:mc="http://schemas.openxmlformats.org/markup-compatibility/2006">
          <mc:Choice Requires="x14">
            <control shapeId="2199" r:id="rId115" name="Check Box 151">
              <controlPr defaultSize="0" autoFill="0" autoLine="0" autoPict="0">
                <anchor moveWithCells="1" sizeWithCells="1">
                  <from>
                    <xdr:col>22</xdr:col>
                    <xdr:colOff>0</xdr:colOff>
                    <xdr:row>433</xdr:row>
                    <xdr:rowOff>19050</xdr:rowOff>
                  </from>
                  <to>
                    <xdr:col>23</xdr:col>
                    <xdr:colOff>19050</xdr:colOff>
                    <xdr:row>434</xdr:row>
                    <xdr:rowOff>9525</xdr:rowOff>
                  </to>
                </anchor>
              </controlPr>
            </control>
          </mc:Choice>
        </mc:AlternateContent>
        <mc:AlternateContent xmlns:mc="http://schemas.openxmlformats.org/markup-compatibility/2006">
          <mc:Choice Requires="x14">
            <control shapeId="2200" r:id="rId116" name="Check Box 152">
              <controlPr defaultSize="0" autoFill="0" autoLine="0" autoPict="0">
                <anchor moveWithCells="1" sizeWithCells="1">
                  <from>
                    <xdr:col>25</xdr:col>
                    <xdr:colOff>0</xdr:colOff>
                    <xdr:row>433</xdr:row>
                    <xdr:rowOff>0</xdr:rowOff>
                  </from>
                  <to>
                    <xdr:col>26</xdr:col>
                    <xdr:colOff>19050</xdr:colOff>
                    <xdr:row>434</xdr:row>
                    <xdr:rowOff>0</xdr:rowOff>
                  </to>
                </anchor>
              </controlPr>
            </control>
          </mc:Choice>
        </mc:AlternateContent>
        <mc:AlternateContent xmlns:mc="http://schemas.openxmlformats.org/markup-compatibility/2006">
          <mc:Choice Requires="x14">
            <control shapeId="2201" r:id="rId117" name="Check Box 153">
              <controlPr defaultSize="0" autoFill="0" autoLine="0" autoPict="0">
                <anchor moveWithCells="1" sizeWithCells="1">
                  <from>
                    <xdr:col>22</xdr:col>
                    <xdr:colOff>0</xdr:colOff>
                    <xdr:row>456</xdr:row>
                    <xdr:rowOff>9525</xdr:rowOff>
                  </from>
                  <to>
                    <xdr:col>23</xdr:col>
                    <xdr:colOff>85725</xdr:colOff>
                    <xdr:row>456</xdr:row>
                    <xdr:rowOff>219075</xdr:rowOff>
                  </to>
                </anchor>
              </controlPr>
            </control>
          </mc:Choice>
        </mc:AlternateContent>
        <mc:AlternateContent xmlns:mc="http://schemas.openxmlformats.org/markup-compatibility/2006">
          <mc:Choice Requires="x14">
            <control shapeId="2202" r:id="rId118" name="Check Box 154">
              <controlPr defaultSize="0" autoFill="0" autoLine="0" autoPict="0">
                <anchor moveWithCells="1" sizeWithCells="1">
                  <from>
                    <xdr:col>25</xdr:col>
                    <xdr:colOff>0</xdr:colOff>
                    <xdr:row>456</xdr:row>
                    <xdr:rowOff>19050</xdr:rowOff>
                  </from>
                  <to>
                    <xdr:col>26</xdr:col>
                    <xdr:colOff>85725</xdr:colOff>
                    <xdr:row>457</xdr:row>
                    <xdr:rowOff>0</xdr:rowOff>
                  </to>
                </anchor>
              </controlPr>
            </control>
          </mc:Choice>
        </mc:AlternateContent>
        <mc:AlternateContent xmlns:mc="http://schemas.openxmlformats.org/markup-compatibility/2006">
          <mc:Choice Requires="x14">
            <control shapeId="2203" r:id="rId119" name="Check Box 155">
              <controlPr defaultSize="0" autoFill="0" autoLine="0" autoPict="0">
                <anchor moveWithCells="1" sizeWithCells="1">
                  <from>
                    <xdr:col>22</xdr:col>
                    <xdr:colOff>0</xdr:colOff>
                    <xdr:row>479</xdr:row>
                    <xdr:rowOff>0</xdr:rowOff>
                  </from>
                  <to>
                    <xdr:col>23</xdr:col>
                    <xdr:colOff>85725</xdr:colOff>
                    <xdr:row>479</xdr:row>
                    <xdr:rowOff>209550</xdr:rowOff>
                  </to>
                </anchor>
              </controlPr>
            </control>
          </mc:Choice>
        </mc:AlternateContent>
        <mc:AlternateContent xmlns:mc="http://schemas.openxmlformats.org/markup-compatibility/2006">
          <mc:Choice Requires="x14">
            <control shapeId="2204" r:id="rId120" name="Check Box 156">
              <controlPr defaultSize="0" autoFill="0" autoLine="0" autoPict="0">
                <anchor moveWithCells="1" sizeWithCells="1">
                  <from>
                    <xdr:col>25</xdr:col>
                    <xdr:colOff>0</xdr:colOff>
                    <xdr:row>479</xdr:row>
                    <xdr:rowOff>0</xdr:rowOff>
                  </from>
                  <to>
                    <xdr:col>26</xdr:col>
                    <xdr:colOff>85725</xdr:colOff>
                    <xdr:row>479</xdr:row>
                    <xdr:rowOff>209550</xdr:rowOff>
                  </to>
                </anchor>
              </controlPr>
            </control>
          </mc:Choice>
        </mc:AlternateContent>
        <mc:AlternateContent xmlns:mc="http://schemas.openxmlformats.org/markup-compatibility/2006">
          <mc:Choice Requires="x14">
            <control shapeId="2205" r:id="rId121" name="Check Box 157">
              <controlPr defaultSize="0" autoFill="0" autoLine="0" autoPict="0">
                <anchor moveWithCells="1" sizeWithCells="1">
                  <from>
                    <xdr:col>22</xdr:col>
                    <xdr:colOff>0</xdr:colOff>
                    <xdr:row>502</xdr:row>
                    <xdr:rowOff>0</xdr:rowOff>
                  </from>
                  <to>
                    <xdr:col>23</xdr:col>
                    <xdr:colOff>85725</xdr:colOff>
                    <xdr:row>502</xdr:row>
                    <xdr:rowOff>209550</xdr:rowOff>
                  </to>
                </anchor>
              </controlPr>
            </control>
          </mc:Choice>
        </mc:AlternateContent>
        <mc:AlternateContent xmlns:mc="http://schemas.openxmlformats.org/markup-compatibility/2006">
          <mc:Choice Requires="x14">
            <control shapeId="2206" r:id="rId122" name="Check Box 158">
              <controlPr defaultSize="0" autoFill="0" autoLine="0" autoPict="0">
                <anchor moveWithCells="1" sizeWithCells="1">
                  <from>
                    <xdr:col>25</xdr:col>
                    <xdr:colOff>0</xdr:colOff>
                    <xdr:row>502</xdr:row>
                    <xdr:rowOff>0</xdr:rowOff>
                  </from>
                  <to>
                    <xdr:col>26</xdr:col>
                    <xdr:colOff>85725</xdr:colOff>
                    <xdr:row>502</xdr:row>
                    <xdr:rowOff>209550</xdr:rowOff>
                  </to>
                </anchor>
              </controlPr>
            </control>
          </mc:Choice>
        </mc:AlternateContent>
        <mc:AlternateContent xmlns:mc="http://schemas.openxmlformats.org/markup-compatibility/2006">
          <mc:Choice Requires="x14">
            <control shapeId="2207" r:id="rId123" name="Check Box 159">
              <controlPr defaultSize="0" autoFill="0" autoLine="0" autoPict="0">
                <anchor moveWithCells="1" sizeWithCells="1">
                  <from>
                    <xdr:col>22</xdr:col>
                    <xdr:colOff>0</xdr:colOff>
                    <xdr:row>525</xdr:row>
                    <xdr:rowOff>0</xdr:rowOff>
                  </from>
                  <to>
                    <xdr:col>23</xdr:col>
                    <xdr:colOff>85725</xdr:colOff>
                    <xdr:row>525</xdr:row>
                    <xdr:rowOff>219075</xdr:rowOff>
                  </to>
                </anchor>
              </controlPr>
            </control>
          </mc:Choice>
        </mc:AlternateContent>
        <mc:AlternateContent xmlns:mc="http://schemas.openxmlformats.org/markup-compatibility/2006">
          <mc:Choice Requires="x14">
            <control shapeId="2208" r:id="rId124" name="Check Box 160">
              <controlPr defaultSize="0" autoFill="0" autoLine="0" autoPict="0">
                <anchor moveWithCells="1" sizeWithCells="1">
                  <from>
                    <xdr:col>25</xdr:col>
                    <xdr:colOff>0</xdr:colOff>
                    <xdr:row>525</xdr:row>
                    <xdr:rowOff>0</xdr:rowOff>
                  </from>
                  <to>
                    <xdr:col>26</xdr:col>
                    <xdr:colOff>85725</xdr:colOff>
                    <xdr:row>525</xdr:row>
                    <xdr:rowOff>219075</xdr:rowOff>
                  </to>
                </anchor>
              </controlPr>
            </control>
          </mc:Choice>
        </mc:AlternateContent>
        <mc:AlternateContent xmlns:mc="http://schemas.openxmlformats.org/markup-compatibility/2006">
          <mc:Choice Requires="x14">
            <control shapeId="2209" r:id="rId125" name="Check Box 161">
              <controlPr defaultSize="0" autoFill="0" autoLine="0" autoPict="0">
                <anchor moveWithCells="1" sizeWithCells="1">
                  <from>
                    <xdr:col>22</xdr:col>
                    <xdr:colOff>0</xdr:colOff>
                    <xdr:row>548</xdr:row>
                    <xdr:rowOff>19050</xdr:rowOff>
                  </from>
                  <to>
                    <xdr:col>23</xdr:col>
                    <xdr:colOff>85725</xdr:colOff>
                    <xdr:row>549</xdr:row>
                    <xdr:rowOff>0</xdr:rowOff>
                  </to>
                </anchor>
              </controlPr>
            </control>
          </mc:Choice>
        </mc:AlternateContent>
        <mc:AlternateContent xmlns:mc="http://schemas.openxmlformats.org/markup-compatibility/2006">
          <mc:Choice Requires="x14">
            <control shapeId="2210" r:id="rId126" name="Check Box 162">
              <controlPr defaultSize="0" autoFill="0" autoLine="0" autoPict="0">
                <anchor moveWithCells="1" sizeWithCells="1">
                  <from>
                    <xdr:col>25</xdr:col>
                    <xdr:colOff>0</xdr:colOff>
                    <xdr:row>548</xdr:row>
                    <xdr:rowOff>19050</xdr:rowOff>
                  </from>
                  <to>
                    <xdr:col>26</xdr:col>
                    <xdr:colOff>85725</xdr:colOff>
                    <xdr:row>549</xdr:row>
                    <xdr:rowOff>0</xdr:rowOff>
                  </to>
                </anchor>
              </controlPr>
            </control>
          </mc:Choice>
        </mc:AlternateContent>
        <mc:AlternateContent xmlns:mc="http://schemas.openxmlformats.org/markup-compatibility/2006">
          <mc:Choice Requires="x14">
            <control shapeId="2211" r:id="rId127" name="Drop Down 163">
              <controlPr defaultSize="0" autoLine="0" autoPict="0">
                <anchor moveWithCells="1" sizeWithCells="1">
                  <from>
                    <xdr:col>12</xdr:col>
                    <xdr:colOff>190500</xdr:colOff>
                    <xdr:row>270</xdr:row>
                    <xdr:rowOff>28575</xdr:rowOff>
                  </from>
                  <to>
                    <xdr:col>17</xdr:col>
                    <xdr:colOff>171450</xdr:colOff>
                    <xdr:row>270</xdr:row>
                    <xdr:rowOff>219075</xdr:rowOff>
                  </to>
                </anchor>
              </controlPr>
            </control>
          </mc:Choice>
        </mc:AlternateContent>
        <mc:AlternateContent xmlns:mc="http://schemas.openxmlformats.org/markup-compatibility/2006">
          <mc:Choice Requires="x14">
            <control shapeId="2212" r:id="rId128" name="Drop Down 164">
              <controlPr defaultSize="0" autoLine="0" autoPict="0">
                <anchor moveWithCells="1" sizeWithCells="1">
                  <from>
                    <xdr:col>12</xdr:col>
                    <xdr:colOff>190500</xdr:colOff>
                    <xdr:row>271</xdr:row>
                    <xdr:rowOff>38100</xdr:rowOff>
                  </from>
                  <to>
                    <xdr:col>17</xdr:col>
                    <xdr:colOff>171450</xdr:colOff>
                    <xdr:row>272</xdr:row>
                    <xdr:rowOff>0</xdr:rowOff>
                  </to>
                </anchor>
              </controlPr>
            </control>
          </mc:Choice>
        </mc:AlternateContent>
        <mc:AlternateContent xmlns:mc="http://schemas.openxmlformats.org/markup-compatibility/2006">
          <mc:Choice Requires="x14">
            <control shapeId="2213" r:id="rId129" name="Drop Down 165">
              <controlPr defaultSize="0" autoLine="0" autoPict="0">
                <anchor moveWithCells="1" sizeWithCells="1">
                  <from>
                    <xdr:col>12</xdr:col>
                    <xdr:colOff>9525</xdr:colOff>
                    <xdr:row>409</xdr:row>
                    <xdr:rowOff>0</xdr:rowOff>
                  </from>
                  <to>
                    <xdr:col>16</xdr:col>
                    <xdr:colOff>19050</xdr:colOff>
                    <xdr:row>409</xdr:row>
                    <xdr:rowOff>190500</xdr:rowOff>
                  </to>
                </anchor>
              </controlPr>
            </control>
          </mc:Choice>
        </mc:AlternateContent>
        <mc:AlternateContent xmlns:mc="http://schemas.openxmlformats.org/markup-compatibility/2006">
          <mc:Choice Requires="x14">
            <control shapeId="2222" r:id="rId130" name="Check Box 174">
              <controlPr defaultSize="0" autoFill="0" autoLine="0" autoPict="0">
                <anchor moveWithCells="1" sizeWithCells="1">
                  <from>
                    <xdr:col>12</xdr:col>
                    <xdr:colOff>0</xdr:colOff>
                    <xdr:row>221</xdr:row>
                    <xdr:rowOff>19050</xdr:rowOff>
                  </from>
                  <to>
                    <xdr:col>13</xdr:col>
                    <xdr:colOff>9525</xdr:colOff>
                    <xdr:row>222</xdr:row>
                    <xdr:rowOff>9525</xdr:rowOff>
                  </to>
                </anchor>
              </controlPr>
            </control>
          </mc:Choice>
        </mc:AlternateContent>
        <mc:AlternateContent xmlns:mc="http://schemas.openxmlformats.org/markup-compatibility/2006">
          <mc:Choice Requires="x14">
            <control shapeId="2223" r:id="rId131" name="Check Box 175">
              <controlPr defaultSize="0" autoFill="0" autoLine="0" autoPict="0">
                <anchor moveWithCells="1" sizeWithCells="1">
                  <from>
                    <xdr:col>12</xdr:col>
                    <xdr:colOff>0</xdr:colOff>
                    <xdr:row>222</xdr:row>
                    <xdr:rowOff>9525</xdr:rowOff>
                  </from>
                  <to>
                    <xdr:col>13</xdr:col>
                    <xdr:colOff>9525</xdr:colOff>
                    <xdr:row>223</xdr:row>
                    <xdr:rowOff>0</xdr:rowOff>
                  </to>
                </anchor>
              </controlPr>
            </control>
          </mc:Choice>
        </mc:AlternateContent>
        <mc:AlternateContent xmlns:mc="http://schemas.openxmlformats.org/markup-compatibility/2006">
          <mc:Choice Requires="x14">
            <control shapeId="2224" r:id="rId132" name="Check Box 176">
              <controlPr defaultSize="0" autoFill="0" autoLine="0" autoPict="0">
                <anchor moveWithCells="1" sizeWithCells="1">
                  <from>
                    <xdr:col>12</xdr:col>
                    <xdr:colOff>0</xdr:colOff>
                    <xdr:row>223</xdr:row>
                    <xdr:rowOff>0</xdr:rowOff>
                  </from>
                  <to>
                    <xdr:col>13</xdr:col>
                    <xdr:colOff>9525</xdr:colOff>
                    <xdr:row>224</xdr:row>
                    <xdr:rowOff>0</xdr:rowOff>
                  </to>
                </anchor>
              </controlPr>
            </control>
          </mc:Choice>
        </mc:AlternateContent>
        <mc:AlternateContent xmlns:mc="http://schemas.openxmlformats.org/markup-compatibility/2006">
          <mc:Choice Requires="x14">
            <control shapeId="2225" r:id="rId133" name="Check Box 177">
              <controlPr defaultSize="0" autoFill="0" autoLine="0" autoPict="0">
                <anchor moveWithCells="1" sizeWithCells="1">
                  <from>
                    <xdr:col>12</xdr:col>
                    <xdr:colOff>9525</xdr:colOff>
                    <xdr:row>352</xdr:row>
                    <xdr:rowOff>9525</xdr:rowOff>
                  </from>
                  <to>
                    <xdr:col>13</xdr:col>
                    <xdr:colOff>0</xdr:colOff>
                    <xdr:row>353</xdr:row>
                    <xdr:rowOff>0</xdr:rowOff>
                  </to>
                </anchor>
              </controlPr>
            </control>
          </mc:Choice>
        </mc:AlternateContent>
        <mc:AlternateContent xmlns:mc="http://schemas.openxmlformats.org/markup-compatibility/2006">
          <mc:Choice Requires="x14">
            <control shapeId="2233" r:id="rId134" name="Check Box 185">
              <controlPr defaultSize="0" autoFill="0" autoLine="0" autoPict="0">
                <anchor moveWithCells="1" sizeWithCells="1">
                  <from>
                    <xdr:col>29</xdr:col>
                    <xdr:colOff>0</xdr:colOff>
                    <xdr:row>389</xdr:row>
                    <xdr:rowOff>0</xdr:rowOff>
                  </from>
                  <to>
                    <xdr:col>30</xdr:col>
                    <xdr:colOff>85725</xdr:colOff>
                    <xdr:row>389</xdr:row>
                    <xdr:rowOff>219075</xdr:rowOff>
                  </to>
                </anchor>
              </controlPr>
            </control>
          </mc:Choice>
        </mc:AlternateContent>
        <mc:AlternateContent xmlns:mc="http://schemas.openxmlformats.org/markup-compatibility/2006">
          <mc:Choice Requires="x14">
            <control shapeId="2234" r:id="rId135" name="Check Box 186">
              <controlPr defaultSize="0" autoFill="0" autoLine="0" autoPict="0">
                <anchor moveWithCells="1" sizeWithCells="1">
                  <from>
                    <xdr:col>32</xdr:col>
                    <xdr:colOff>0</xdr:colOff>
                    <xdr:row>389</xdr:row>
                    <xdr:rowOff>0</xdr:rowOff>
                  </from>
                  <to>
                    <xdr:col>33</xdr:col>
                    <xdr:colOff>76200</xdr:colOff>
                    <xdr:row>389</xdr:row>
                    <xdr:rowOff>219075</xdr:rowOff>
                  </to>
                </anchor>
              </controlPr>
            </control>
          </mc:Choice>
        </mc:AlternateContent>
        <mc:AlternateContent xmlns:mc="http://schemas.openxmlformats.org/markup-compatibility/2006">
          <mc:Choice Requires="x14">
            <control shapeId="2235" r:id="rId136" name="Check Box 187">
              <controlPr defaultSize="0" autoFill="0" autoLine="0" autoPict="0">
                <anchor moveWithCells="1" sizeWithCells="1">
                  <from>
                    <xdr:col>2</xdr:col>
                    <xdr:colOff>0</xdr:colOff>
                    <xdr:row>629</xdr:row>
                    <xdr:rowOff>0</xdr:rowOff>
                  </from>
                  <to>
                    <xdr:col>3</xdr:col>
                    <xdr:colOff>0</xdr:colOff>
                    <xdr:row>629</xdr:row>
                    <xdr:rowOff>219075</xdr:rowOff>
                  </to>
                </anchor>
              </controlPr>
            </control>
          </mc:Choice>
        </mc:AlternateContent>
        <mc:AlternateContent xmlns:mc="http://schemas.openxmlformats.org/markup-compatibility/2006">
          <mc:Choice Requires="x14">
            <control shapeId="2236" r:id="rId137" name="Check Box 188">
              <controlPr defaultSize="0" autoFill="0" autoLine="0" autoPict="0">
                <anchor moveWithCells="1" sizeWithCells="1">
                  <from>
                    <xdr:col>2</xdr:col>
                    <xdr:colOff>0</xdr:colOff>
                    <xdr:row>630</xdr:row>
                    <xdr:rowOff>19050</xdr:rowOff>
                  </from>
                  <to>
                    <xdr:col>3</xdr:col>
                    <xdr:colOff>9525</xdr:colOff>
                    <xdr:row>631</xdr:row>
                    <xdr:rowOff>19050</xdr:rowOff>
                  </to>
                </anchor>
              </controlPr>
            </control>
          </mc:Choice>
        </mc:AlternateContent>
        <mc:AlternateContent xmlns:mc="http://schemas.openxmlformats.org/markup-compatibility/2006">
          <mc:Choice Requires="x14">
            <control shapeId="2237" r:id="rId138" name="Check Box 189">
              <controlPr defaultSize="0" autoFill="0" autoLine="0" autoPict="0">
                <anchor moveWithCells="1" sizeWithCells="1">
                  <from>
                    <xdr:col>2</xdr:col>
                    <xdr:colOff>0</xdr:colOff>
                    <xdr:row>633</xdr:row>
                    <xdr:rowOff>0</xdr:rowOff>
                  </from>
                  <to>
                    <xdr:col>3</xdr:col>
                    <xdr:colOff>0</xdr:colOff>
                    <xdr:row>633</xdr:row>
                    <xdr:rowOff>219075</xdr:rowOff>
                  </to>
                </anchor>
              </controlPr>
            </control>
          </mc:Choice>
        </mc:AlternateContent>
        <mc:AlternateContent xmlns:mc="http://schemas.openxmlformats.org/markup-compatibility/2006">
          <mc:Choice Requires="x14">
            <control shapeId="2238" r:id="rId139" name="Check Box 190">
              <controlPr defaultSize="0" autoFill="0" autoLine="0" autoPict="0">
                <anchor moveWithCells="1" sizeWithCells="1">
                  <from>
                    <xdr:col>2</xdr:col>
                    <xdr:colOff>0</xdr:colOff>
                    <xdr:row>634</xdr:row>
                    <xdr:rowOff>0</xdr:rowOff>
                  </from>
                  <to>
                    <xdr:col>3</xdr:col>
                    <xdr:colOff>0</xdr:colOff>
                    <xdr:row>634</xdr:row>
                    <xdr:rowOff>219075</xdr:rowOff>
                  </to>
                </anchor>
              </controlPr>
            </control>
          </mc:Choice>
        </mc:AlternateContent>
        <mc:AlternateContent xmlns:mc="http://schemas.openxmlformats.org/markup-compatibility/2006">
          <mc:Choice Requires="x14">
            <control shapeId="2239" r:id="rId140" name="Check Box 191">
              <controlPr defaultSize="0" autoFill="0" autoLine="0" autoPict="0">
                <anchor moveWithCells="1" sizeWithCells="1">
                  <from>
                    <xdr:col>2</xdr:col>
                    <xdr:colOff>0</xdr:colOff>
                    <xdr:row>635</xdr:row>
                    <xdr:rowOff>0</xdr:rowOff>
                  </from>
                  <to>
                    <xdr:col>3</xdr:col>
                    <xdr:colOff>0</xdr:colOff>
                    <xdr:row>635</xdr:row>
                    <xdr:rowOff>219075</xdr:rowOff>
                  </to>
                </anchor>
              </controlPr>
            </control>
          </mc:Choice>
        </mc:AlternateContent>
        <mc:AlternateContent xmlns:mc="http://schemas.openxmlformats.org/markup-compatibility/2006">
          <mc:Choice Requires="x14">
            <control shapeId="2240" r:id="rId141" name="Check Box 192">
              <controlPr defaultSize="0" autoFill="0" autoLine="0" autoPict="0">
                <anchor moveWithCells="1" sizeWithCells="1">
                  <from>
                    <xdr:col>2</xdr:col>
                    <xdr:colOff>0</xdr:colOff>
                    <xdr:row>636</xdr:row>
                    <xdr:rowOff>0</xdr:rowOff>
                  </from>
                  <to>
                    <xdr:col>3</xdr:col>
                    <xdr:colOff>0</xdr:colOff>
                    <xdr:row>636</xdr:row>
                    <xdr:rowOff>219075</xdr:rowOff>
                  </to>
                </anchor>
              </controlPr>
            </control>
          </mc:Choice>
        </mc:AlternateContent>
        <mc:AlternateContent xmlns:mc="http://schemas.openxmlformats.org/markup-compatibility/2006">
          <mc:Choice Requires="x14">
            <control shapeId="2241" r:id="rId142" name="Check Box 193">
              <controlPr defaultSize="0" autoFill="0" autoLine="0" autoPict="0">
                <anchor moveWithCells="1" sizeWithCells="1">
                  <from>
                    <xdr:col>2</xdr:col>
                    <xdr:colOff>0</xdr:colOff>
                    <xdr:row>637</xdr:row>
                    <xdr:rowOff>0</xdr:rowOff>
                  </from>
                  <to>
                    <xdr:col>3</xdr:col>
                    <xdr:colOff>0</xdr:colOff>
                    <xdr:row>637</xdr:row>
                    <xdr:rowOff>219075</xdr:rowOff>
                  </to>
                </anchor>
              </controlPr>
            </control>
          </mc:Choice>
        </mc:AlternateContent>
        <mc:AlternateContent xmlns:mc="http://schemas.openxmlformats.org/markup-compatibility/2006">
          <mc:Choice Requires="x14">
            <control shapeId="2242" r:id="rId143" name="Check Box 194">
              <controlPr defaultSize="0" autoFill="0" autoLine="0" autoPict="0">
                <anchor moveWithCells="1" sizeWithCells="1">
                  <from>
                    <xdr:col>2</xdr:col>
                    <xdr:colOff>0</xdr:colOff>
                    <xdr:row>642</xdr:row>
                    <xdr:rowOff>0</xdr:rowOff>
                  </from>
                  <to>
                    <xdr:col>3</xdr:col>
                    <xdr:colOff>0</xdr:colOff>
                    <xdr:row>642</xdr:row>
                    <xdr:rowOff>219075</xdr:rowOff>
                  </to>
                </anchor>
              </controlPr>
            </control>
          </mc:Choice>
        </mc:AlternateContent>
        <mc:AlternateContent xmlns:mc="http://schemas.openxmlformats.org/markup-compatibility/2006">
          <mc:Choice Requires="x14">
            <control shapeId="2243" r:id="rId144" name="Check Box 195">
              <controlPr defaultSize="0" autoFill="0" autoLine="0" autoPict="0">
                <anchor moveWithCells="1" sizeWithCells="1">
                  <from>
                    <xdr:col>2</xdr:col>
                    <xdr:colOff>0</xdr:colOff>
                    <xdr:row>644</xdr:row>
                    <xdr:rowOff>0</xdr:rowOff>
                  </from>
                  <to>
                    <xdr:col>3</xdr:col>
                    <xdr:colOff>0</xdr:colOff>
                    <xdr:row>644</xdr:row>
                    <xdr:rowOff>219075</xdr:rowOff>
                  </to>
                </anchor>
              </controlPr>
            </control>
          </mc:Choice>
        </mc:AlternateContent>
        <mc:AlternateContent xmlns:mc="http://schemas.openxmlformats.org/markup-compatibility/2006">
          <mc:Choice Requires="x14">
            <control shapeId="2244" r:id="rId145" name="Drop Down 196">
              <controlPr defaultSize="0" autoLine="0" autoPict="0">
                <anchor moveWithCells="1" sizeWithCells="1">
                  <from>
                    <xdr:col>8</xdr:col>
                    <xdr:colOff>0</xdr:colOff>
                    <xdr:row>626</xdr:row>
                    <xdr:rowOff>19050</xdr:rowOff>
                  </from>
                  <to>
                    <xdr:col>16</xdr:col>
                    <xdr:colOff>0</xdr:colOff>
                    <xdr:row>626</xdr:row>
                    <xdr:rowOff>209550</xdr:rowOff>
                  </to>
                </anchor>
              </controlPr>
            </control>
          </mc:Choice>
        </mc:AlternateContent>
        <mc:AlternateContent xmlns:mc="http://schemas.openxmlformats.org/markup-compatibility/2006">
          <mc:Choice Requires="x14">
            <control shapeId="2245" r:id="rId146" name="Drop Down 197">
              <controlPr defaultSize="0" autoLine="0" autoPict="0">
                <anchor moveWithCells="1" sizeWithCells="1">
                  <from>
                    <xdr:col>18</xdr:col>
                    <xdr:colOff>9525</xdr:colOff>
                    <xdr:row>626</xdr:row>
                    <xdr:rowOff>19050</xdr:rowOff>
                  </from>
                  <to>
                    <xdr:col>26</xdr:col>
                    <xdr:colOff>0</xdr:colOff>
                    <xdr:row>626</xdr:row>
                    <xdr:rowOff>209550</xdr:rowOff>
                  </to>
                </anchor>
              </controlPr>
            </control>
          </mc:Choice>
        </mc:AlternateContent>
        <mc:AlternateContent xmlns:mc="http://schemas.openxmlformats.org/markup-compatibility/2006">
          <mc:Choice Requires="x14">
            <control shapeId="2246" r:id="rId147" name="Check Box 198">
              <controlPr defaultSize="0" autoFill="0" autoLine="0" autoPict="0">
                <anchor moveWithCells="1" sizeWithCells="1">
                  <from>
                    <xdr:col>25</xdr:col>
                    <xdr:colOff>0</xdr:colOff>
                    <xdr:row>395</xdr:row>
                    <xdr:rowOff>0</xdr:rowOff>
                  </from>
                  <to>
                    <xdr:col>26</xdr:col>
                    <xdr:colOff>9525</xdr:colOff>
                    <xdr:row>396</xdr:row>
                    <xdr:rowOff>0</xdr:rowOff>
                  </to>
                </anchor>
              </controlPr>
            </control>
          </mc:Choice>
        </mc:AlternateContent>
        <mc:AlternateContent xmlns:mc="http://schemas.openxmlformats.org/markup-compatibility/2006">
          <mc:Choice Requires="x14">
            <control shapeId="2247" r:id="rId148" name="Check Box 199">
              <controlPr defaultSize="0" autoFill="0" autoLine="0" autoPict="0">
                <anchor moveWithCells="1" sizeWithCells="1">
                  <from>
                    <xdr:col>25</xdr:col>
                    <xdr:colOff>0</xdr:colOff>
                    <xdr:row>396</xdr:row>
                    <xdr:rowOff>0</xdr:rowOff>
                  </from>
                  <to>
                    <xdr:col>26</xdr:col>
                    <xdr:colOff>9525</xdr:colOff>
                    <xdr:row>397</xdr:row>
                    <xdr:rowOff>0</xdr:rowOff>
                  </to>
                </anchor>
              </controlPr>
            </control>
          </mc:Choice>
        </mc:AlternateContent>
        <mc:AlternateContent xmlns:mc="http://schemas.openxmlformats.org/markup-compatibility/2006">
          <mc:Choice Requires="x14">
            <control shapeId="2248" r:id="rId149" name="Check Box 200">
              <controlPr defaultSize="0" autoFill="0" autoLine="0" autoPict="0">
                <anchor moveWithCells="1">
                  <from>
                    <xdr:col>12</xdr:col>
                    <xdr:colOff>9525</xdr:colOff>
                    <xdr:row>227</xdr:row>
                    <xdr:rowOff>0</xdr:rowOff>
                  </from>
                  <to>
                    <xdr:col>12</xdr:col>
                    <xdr:colOff>219075</xdr:colOff>
                    <xdr:row>228</xdr:row>
                    <xdr:rowOff>19050</xdr:rowOff>
                  </to>
                </anchor>
              </controlPr>
            </control>
          </mc:Choice>
        </mc:AlternateContent>
        <mc:AlternateContent xmlns:mc="http://schemas.openxmlformats.org/markup-compatibility/2006">
          <mc:Choice Requires="x14">
            <control shapeId="2249" r:id="rId150" name="Check Box 201">
              <controlPr defaultSize="0" autoFill="0" autoLine="0" autoPict="0">
                <anchor moveWithCells="1">
                  <from>
                    <xdr:col>12</xdr:col>
                    <xdr:colOff>9525</xdr:colOff>
                    <xdr:row>228</xdr:row>
                    <xdr:rowOff>0</xdr:rowOff>
                  </from>
                  <to>
                    <xdr:col>12</xdr:col>
                    <xdr:colOff>219075</xdr:colOff>
                    <xdr:row>229</xdr:row>
                    <xdr:rowOff>19050</xdr:rowOff>
                  </to>
                </anchor>
              </controlPr>
            </control>
          </mc:Choice>
        </mc:AlternateContent>
        <mc:AlternateContent xmlns:mc="http://schemas.openxmlformats.org/markup-compatibility/2006">
          <mc:Choice Requires="x14">
            <control shapeId="2250" r:id="rId151" name="Check Box 202">
              <controlPr defaultSize="0" autoFill="0" autoLine="0" autoPict="0">
                <anchor moveWithCells="1">
                  <from>
                    <xdr:col>12</xdr:col>
                    <xdr:colOff>9525</xdr:colOff>
                    <xdr:row>229</xdr:row>
                    <xdr:rowOff>0</xdr:rowOff>
                  </from>
                  <to>
                    <xdr:col>12</xdr:col>
                    <xdr:colOff>219075</xdr:colOff>
                    <xdr:row>230</xdr:row>
                    <xdr:rowOff>19050</xdr:rowOff>
                  </to>
                </anchor>
              </controlPr>
            </control>
          </mc:Choice>
        </mc:AlternateContent>
        <mc:AlternateContent xmlns:mc="http://schemas.openxmlformats.org/markup-compatibility/2006">
          <mc:Choice Requires="x14">
            <control shapeId="2251" r:id="rId152" name="Check Box 203">
              <controlPr defaultSize="0" autoFill="0" autoLine="0" autoPict="0">
                <anchor moveWithCells="1" sizeWithCells="1">
                  <from>
                    <xdr:col>12</xdr:col>
                    <xdr:colOff>9525</xdr:colOff>
                    <xdr:row>354</xdr:row>
                    <xdr:rowOff>0</xdr:rowOff>
                  </from>
                  <to>
                    <xdr:col>13</xdr:col>
                    <xdr:colOff>0</xdr:colOff>
                    <xdr:row>354</xdr:row>
                    <xdr:rowOff>219075</xdr:rowOff>
                  </to>
                </anchor>
              </controlPr>
            </control>
          </mc:Choice>
        </mc:AlternateContent>
        <mc:AlternateContent xmlns:mc="http://schemas.openxmlformats.org/markup-compatibility/2006">
          <mc:Choice Requires="x14">
            <control shapeId="2252" r:id="rId153" name="Check Box 204">
              <controlPr defaultSize="0" autoFill="0" autoLine="0" autoPict="0">
                <anchor moveWithCells="1" sizeWithCells="1">
                  <from>
                    <xdr:col>12</xdr:col>
                    <xdr:colOff>9525</xdr:colOff>
                    <xdr:row>355</xdr:row>
                    <xdr:rowOff>9525</xdr:rowOff>
                  </from>
                  <to>
                    <xdr:col>13</xdr:col>
                    <xdr:colOff>0</xdr:colOff>
                    <xdr:row>356</xdr:row>
                    <xdr:rowOff>0</xdr:rowOff>
                  </to>
                </anchor>
              </controlPr>
            </control>
          </mc:Choice>
        </mc:AlternateContent>
        <mc:AlternateContent xmlns:mc="http://schemas.openxmlformats.org/markup-compatibility/2006">
          <mc:Choice Requires="x14">
            <control shapeId="2253" r:id="rId154" name="Check Box 205">
              <controlPr defaultSize="0" autoFill="0" autoLine="0" autoPict="0">
                <anchor moveWithCells="1" sizeWithCells="1">
                  <from>
                    <xdr:col>12</xdr:col>
                    <xdr:colOff>9525</xdr:colOff>
                    <xdr:row>356</xdr:row>
                    <xdr:rowOff>9525</xdr:rowOff>
                  </from>
                  <to>
                    <xdr:col>13</xdr:col>
                    <xdr:colOff>0</xdr:colOff>
                    <xdr:row>357</xdr:row>
                    <xdr:rowOff>0</xdr:rowOff>
                  </to>
                </anchor>
              </controlPr>
            </control>
          </mc:Choice>
        </mc:AlternateContent>
        <mc:AlternateContent xmlns:mc="http://schemas.openxmlformats.org/markup-compatibility/2006">
          <mc:Choice Requires="x14">
            <control shapeId="2254" r:id="rId155" name="Check Box 206">
              <controlPr defaultSize="0" autoFill="0" autoLine="0" autoPict="0">
                <anchor moveWithCells="1" sizeWithCells="1">
                  <from>
                    <xdr:col>12</xdr:col>
                    <xdr:colOff>9525</xdr:colOff>
                    <xdr:row>357</xdr:row>
                    <xdr:rowOff>9525</xdr:rowOff>
                  </from>
                  <to>
                    <xdr:col>13</xdr:col>
                    <xdr:colOff>0</xdr:colOff>
                    <xdr:row>358</xdr:row>
                    <xdr:rowOff>0</xdr:rowOff>
                  </to>
                </anchor>
              </controlPr>
            </control>
          </mc:Choice>
        </mc:AlternateContent>
        <mc:AlternateContent xmlns:mc="http://schemas.openxmlformats.org/markup-compatibility/2006">
          <mc:Choice Requires="x14">
            <control shapeId="2255" r:id="rId156" name="Check Box 207">
              <controlPr defaultSize="0" autoFill="0" autoLine="0" autoPict="0">
                <anchor moveWithCells="1" sizeWithCells="1">
                  <from>
                    <xdr:col>12</xdr:col>
                    <xdr:colOff>9525</xdr:colOff>
                    <xdr:row>362</xdr:row>
                    <xdr:rowOff>9525</xdr:rowOff>
                  </from>
                  <to>
                    <xdr:col>13</xdr:col>
                    <xdr:colOff>0</xdr:colOff>
                    <xdr:row>363</xdr:row>
                    <xdr:rowOff>0</xdr:rowOff>
                  </to>
                </anchor>
              </controlPr>
            </control>
          </mc:Choice>
        </mc:AlternateContent>
        <mc:AlternateContent xmlns:mc="http://schemas.openxmlformats.org/markup-compatibility/2006">
          <mc:Choice Requires="x14">
            <control shapeId="2256" r:id="rId157" name="Check Box 208">
              <controlPr defaultSize="0" autoFill="0" autoLine="0" autoPict="0">
                <anchor moveWithCells="1" sizeWithCells="1">
                  <from>
                    <xdr:col>12</xdr:col>
                    <xdr:colOff>9525</xdr:colOff>
                    <xdr:row>363</xdr:row>
                    <xdr:rowOff>9525</xdr:rowOff>
                  </from>
                  <to>
                    <xdr:col>13</xdr:col>
                    <xdr:colOff>0</xdr:colOff>
                    <xdr:row>364</xdr:row>
                    <xdr:rowOff>0</xdr:rowOff>
                  </to>
                </anchor>
              </controlPr>
            </control>
          </mc:Choice>
        </mc:AlternateContent>
        <mc:AlternateContent xmlns:mc="http://schemas.openxmlformats.org/markup-compatibility/2006">
          <mc:Choice Requires="x14">
            <control shapeId="2257" r:id="rId158" name="Check Box 209">
              <controlPr defaultSize="0" autoFill="0" autoLine="0" autoPict="0">
                <anchor moveWithCells="1" sizeWithCells="1">
                  <from>
                    <xdr:col>12</xdr:col>
                    <xdr:colOff>9525</xdr:colOff>
                    <xdr:row>365</xdr:row>
                    <xdr:rowOff>9525</xdr:rowOff>
                  </from>
                  <to>
                    <xdr:col>13</xdr:col>
                    <xdr:colOff>0</xdr:colOff>
                    <xdr:row>366</xdr:row>
                    <xdr:rowOff>0</xdr:rowOff>
                  </to>
                </anchor>
              </controlPr>
            </control>
          </mc:Choice>
        </mc:AlternateContent>
        <mc:AlternateContent xmlns:mc="http://schemas.openxmlformats.org/markup-compatibility/2006">
          <mc:Choice Requires="x14">
            <control shapeId="2258" r:id="rId159" name="Check Box 210">
              <controlPr defaultSize="0" autoFill="0" autoLine="0" autoPict="0">
                <anchor moveWithCells="1" sizeWithCells="1">
                  <from>
                    <xdr:col>12</xdr:col>
                    <xdr:colOff>9525</xdr:colOff>
                    <xdr:row>371</xdr:row>
                    <xdr:rowOff>9525</xdr:rowOff>
                  </from>
                  <to>
                    <xdr:col>13</xdr:col>
                    <xdr:colOff>0</xdr:colOff>
                    <xdr:row>372</xdr:row>
                    <xdr:rowOff>0</xdr:rowOff>
                  </to>
                </anchor>
              </controlPr>
            </control>
          </mc:Choice>
        </mc:AlternateContent>
        <mc:AlternateContent xmlns:mc="http://schemas.openxmlformats.org/markup-compatibility/2006">
          <mc:Choice Requires="x14">
            <control shapeId="2259" r:id="rId160" name="Check Box 211">
              <controlPr defaultSize="0" autoFill="0" autoLine="0" autoPict="0">
                <anchor moveWithCells="1" sizeWithCells="1">
                  <from>
                    <xdr:col>31</xdr:col>
                    <xdr:colOff>9525</xdr:colOff>
                    <xdr:row>371</xdr:row>
                    <xdr:rowOff>0</xdr:rowOff>
                  </from>
                  <to>
                    <xdr:col>32</xdr:col>
                    <xdr:colOff>0</xdr:colOff>
                    <xdr:row>371</xdr:row>
                    <xdr:rowOff>219075</xdr:rowOff>
                  </to>
                </anchor>
              </controlPr>
            </control>
          </mc:Choice>
        </mc:AlternateContent>
        <mc:AlternateContent xmlns:mc="http://schemas.openxmlformats.org/markup-compatibility/2006">
          <mc:Choice Requires="x14">
            <control shapeId="2260" r:id="rId161" name="Check Box 212">
              <controlPr defaultSize="0" autoFill="0" autoLine="0" autoPict="0">
                <anchor moveWithCells="1" sizeWithCells="1">
                  <from>
                    <xdr:col>12</xdr:col>
                    <xdr:colOff>9525</xdr:colOff>
                    <xdr:row>372</xdr:row>
                    <xdr:rowOff>9525</xdr:rowOff>
                  </from>
                  <to>
                    <xdr:col>13</xdr:col>
                    <xdr:colOff>0</xdr:colOff>
                    <xdr:row>373</xdr:row>
                    <xdr:rowOff>0</xdr:rowOff>
                  </to>
                </anchor>
              </controlPr>
            </control>
          </mc:Choice>
        </mc:AlternateContent>
        <mc:AlternateContent xmlns:mc="http://schemas.openxmlformats.org/markup-compatibility/2006">
          <mc:Choice Requires="x14">
            <control shapeId="2261" r:id="rId162" name="Check Box 213">
              <controlPr defaultSize="0" autoFill="0" autoLine="0" autoPict="0">
                <anchor moveWithCells="1" sizeWithCells="1">
                  <from>
                    <xdr:col>12</xdr:col>
                    <xdr:colOff>9525</xdr:colOff>
                    <xdr:row>358</xdr:row>
                    <xdr:rowOff>9525</xdr:rowOff>
                  </from>
                  <to>
                    <xdr:col>13</xdr:col>
                    <xdr:colOff>0</xdr:colOff>
                    <xdr:row>359</xdr:row>
                    <xdr:rowOff>0</xdr:rowOff>
                  </to>
                </anchor>
              </controlPr>
            </control>
          </mc:Choice>
        </mc:AlternateContent>
        <mc:AlternateContent xmlns:mc="http://schemas.openxmlformats.org/markup-compatibility/2006">
          <mc:Choice Requires="x14">
            <control shapeId="2262" r:id="rId163" name="Check Box 214">
              <controlPr defaultSize="0" autoFill="0" autoLine="0" autoPict="0">
                <anchor moveWithCells="1" sizeWithCells="1">
                  <from>
                    <xdr:col>12</xdr:col>
                    <xdr:colOff>9525</xdr:colOff>
                    <xdr:row>366</xdr:row>
                    <xdr:rowOff>9525</xdr:rowOff>
                  </from>
                  <to>
                    <xdr:col>13</xdr:col>
                    <xdr:colOff>0</xdr:colOff>
                    <xdr:row>367</xdr:row>
                    <xdr:rowOff>0</xdr:rowOff>
                  </to>
                </anchor>
              </controlPr>
            </control>
          </mc:Choice>
        </mc:AlternateContent>
        <mc:AlternateContent xmlns:mc="http://schemas.openxmlformats.org/markup-compatibility/2006">
          <mc:Choice Requires="x14">
            <control shapeId="2263" r:id="rId164" name="Check Box 215">
              <controlPr defaultSize="0" autoFill="0" autoLine="0" autoPict="0">
                <anchor moveWithCells="1" sizeWithCells="1">
                  <from>
                    <xdr:col>12</xdr:col>
                    <xdr:colOff>9525</xdr:colOff>
                    <xdr:row>367</xdr:row>
                    <xdr:rowOff>9525</xdr:rowOff>
                  </from>
                  <to>
                    <xdr:col>13</xdr:col>
                    <xdr:colOff>0</xdr:colOff>
                    <xdr:row>368</xdr:row>
                    <xdr:rowOff>0</xdr:rowOff>
                  </to>
                </anchor>
              </controlPr>
            </control>
          </mc:Choice>
        </mc:AlternateContent>
        <mc:AlternateContent xmlns:mc="http://schemas.openxmlformats.org/markup-compatibility/2006">
          <mc:Choice Requires="x14">
            <control shapeId="2265" r:id="rId165" name="Check Box 217">
              <controlPr defaultSize="0" autoFill="0" autoLine="0" autoPict="0">
                <anchor moveWithCells="1" sizeWithCells="1">
                  <from>
                    <xdr:col>18</xdr:col>
                    <xdr:colOff>9525</xdr:colOff>
                    <xdr:row>371</xdr:row>
                    <xdr:rowOff>9525</xdr:rowOff>
                  </from>
                  <to>
                    <xdr:col>19</xdr:col>
                    <xdr:colOff>0</xdr:colOff>
                    <xdr:row>372</xdr:row>
                    <xdr:rowOff>0</xdr:rowOff>
                  </to>
                </anchor>
              </controlPr>
            </control>
          </mc:Choice>
        </mc:AlternateContent>
        <mc:AlternateContent xmlns:mc="http://schemas.openxmlformats.org/markup-compatibility/2006">
          <mc:Choice Requires="x14">
            <control shapeId="2266" r:id="rId166" name="Check Box 218">
              <controlPr defaultSize="0" autoFill="0" autoLine="0" autoPict="0">
                <anchor moveWithCells="1" sizeWithCells="1">
                  <from>
                    <xdr:col>18</xdr:col>
                    <xdr:colOff>9525</xdr:colOff>
                    <xdr:row>372</xdr:row>
                    <xdr:rowOff>9525</xdr:rowOff>
                  </from>
                  <to>
                    <xdr:col>19</xdr:col>
                    <xdr:colOff>0</xdr:colOff>
                    <xdr:row>373</xdr:row>
                    <xdr:rowOff>0</xdr:rowOff>
                  </to>
                </anchor>
              </controlPr>
            </control>
          </mc:Choice>
        </mc:AlternateContent>
        <mc:AlternateContent xmlns:mc="http://schemas.openxmlformats.org/markup-compatibility/2006">
          <mc:Choice Requires="x14">
            <control shapeId="2267" r:id="rId167" name="Check Box 219">
              <controlPr defaultSize="0" autoFill="0" autoLine="0" autoPict="0">
                <anchor moveWithCells="1" sizeWithCells="1">
                  <from>
                    <xdr:col>25</xdr:col>
                    <xdr:colOff>9525</xdr:colOff>
                    <xdr:row>371</xdr:row>
                    <xdr:rowOff>9525</xdr:rowOff>
                  </from>
                  <to>
                    <xdr:col>26</xdr:col>
                    <xdr:colOff>0</xdr:colOff>
                    <xdr:row>372</xdr:row>
                    <xdr:rowOff>0</xdr:rowOff>
                  </to>
                </anchor>
              </controlPr>
            </control>
          </mc:Choice>
        </mc:AlternateContent>
        <mc:AlternateContent xmlns:mc="http://schemas.openxmlformats.org/markup-compatibility/2006">
          <mc:Choice Requires="x14">
            <control shapeId="2270" r:id="rId168" name="Check Box 222">
              <controlPr defaultSize="0" autoFill="0" autoLine="0" autoPict="0">
                <anchor moveWithCells="1" sizeWithCells="1">
                  <from>
                    <xdr:col>33</xdr:col>
                    <xdr:colOff>0</xdr:colOff>
                    <xdr:row>264</xdr:row>
                    <xdr:rowOff>19050</xdr:rowOff>
                  </from>
                  <to>
                    <xdr:col>34</xdr:col>
                    <xdr:colOff>0</xdr:colOff>
                    <xdr:row>265</xdr:row>
                    <xdr:rowOff>0</xdr:rowOff>
                  </to>
                </anchor>
              </controlPr>
            </control>
          </mc:Choice>
        </mc:AlternateContent>
        <mc:AlternateContent xmlns:mc="http://schemas.openxmlformats.org/markup-compatibility/2006">
          <mc:Choice Requires="x14">
            <control shapeId="2271" r:id="rId169" name="Check Box 223">
              <controlPr defaultSize="0" autoFill="0" autoLine="0" autoPict="0">
                <anchor moveWithCells="1" sizeWithCells="1">
                  <from>
                    <xdr:col>33</xdr:col>
                    <xdr:colOff>0</xdr:colOff>
                    <xdr:row>265</xdr:row>
                    <xdr:rowOff>19050</xdr:rowOff>
                  </from>
                  <to>
                    <xdr:col>34</xdr:col>
                    <xdr:colOff>0</xdr:colOff>
                    <xdr:row>266</xdr:row>
                    <xdr:rowOff>0</xdr:rowOff>
                  </to>
                </anchor>
              </controlPr>
            </control>
          </mc:Choice>
        </mc:AlternateContent>
        <mc:AlternateContent xmlns:mc="http://schemas.openxmlformats.org/markup-compatibility/2006">
          <mc:Choice Requires="x14">
            <control shapeId="2272" r:id="rId170" name="Check Box 224">
              <controlPr defaultSize="0" autoFill="0" autoLine="0" autoPict="0">
                <anchor moveWithCells="1" sizeWithCells="1">
                  <from>
                    <xdr:col>29</xdr:col>
                    <xdr:colOff>0</xdr:colOff>
                    <xdr:row>279</xdr:row>
                    <xdr:rowOff>19050</xdr:rowOff>
                  </from>
                  <to>
                    <xdr:col>30</xdr:col>
                    <xdr:colOff>0</xdr:colOff>
                    <xdr:row>280</xdr:row>
                    <xdr:rowOff>0</xdr:rowOff>
                  </to>
                </anchor>
              </controlPr>
            </control>
          </mc:Choice>
        </mc:AlternateContent>
        <mc:AlternateContent xmlns:mc="http://schemas.openxmlformats.org/markup-compatibility/2006">
          <mc:Choice Requires="x14">
            <control shapeId="2273" r:id="rId171" name="Check Box 225">
              <controlPr defaultSize="0" autoFill="0" autoLine="0" autoPict="0">
                <anchor moveWithCells="1" sizeWithCells="1">
                  <from>
                    <xdr:col>30</xdr:col>
                    <xdr:colOff>0</xdr:colOff>
                    <xdr:row>299</xdr:row>
                    <xdr:rowOff>19050</xdr:rowOff>
                  </from>
                  <to>
                    <xdr:col>31</xdr:col>
                    <xdr:colOff>0</xdr:colOff>
                    <xdr:row>300</xdr:row>
                    <xdr:rowOff>0</xdr:rowOff>
                  </to>
                </anchor>
              </controlPr>
            </control>
          </mc:Choice>
        </mc:AlternateContent>
        <mc:AlternateContent xmlns:mc="http://schemas.openxmlformats.org/markup-compatibility/2006">
          <mc:Choice Requires="x14">
            <control shapeId="2268" r:id="rId172" name="Check Box 220">
              <controlPr defaultSize="0" autoFill="0" autoLine="0" autoPict="0">
                <anchor moveWithCells="1" sizeWithCells="1">
                  <from>
                    <xdr:col>12</xdr:col>
                    <xdr:colOff>9525</xdr:colOff>
                    <xdr:row>332</xdr:row>
                    <xdr:rowOff>9525</xdr:rowOff>
                  </from>
                  <to>
                    <xdr:col>13</xdr:col>
                    <xdr:colOff>0</xdr:colOff>
                    <xdr:row>333</xdr:row>
                    <xdr:rowOff>0</xdr:rowOff>
                  </to>
                </anchor>
              </controlPr>
            </control>
          </mc:Choice>
        </mc:AlternateContent>
        <mc:AlternateContent xmlns:mc="http://schemas.openxmlformats.org/markup-compatibility/2006">
          <mc:Choice Requires="x14">
            <control shapeId="2269" r:id="rId173" name="Check Box 221">
              <controlPr defaultSize="0" autoFill="0" autoLine="0" autoPict="0">
                <anchor moveWithCells="1" sizeWithCells="1">
                  <from>
                    <xdr:col>17</xdr:col>
                    <xdr:colOff>9525</xdr:colOff>
                    <xdr:row>332</xdr:row>
                    <xdr:rowOff>19050</xdr:rowOff>
                  </from>
                  <to>
                    <xdr:col>18</xdr:col>
                    <xdr:colOff>0</xdr:colOff>
                    <xdr:row>332</xdr:row>
                    <xdr:rowOff>238125</xdr:rowOff>
                  </to>
                </anchor>
              </controlPr>
            </control>
          </mc:Choice>
        </mc:AlternateContent>
        <mc:AlternateContent xmlns:mc="http://schemas.openxmlformats.org/markup-compatibility/2006">
          <mc:Choice Requires="x14">
            <control shapeId="2274" r:id="rId174" name="Check Box 226">
              <controlPr defaultSize="0" autoFill="0" autoLine="0" autoPict="0">
                <anchor moveWithCells="1" sizeWithCells="1">
                  <from>
                    <xdr:col>12</xdr:col>
                    <xdr:colOff>9525</xdr:colOff>
                    <xdr:row>328</xdr:row>
                    <xdr:rowOff>9525</xdr:rowOff>
                  </from>
                  <to>
                    <xdr:col>13</xdr:col>
                    <xdr:colOff>0</xdr:colOff>
                    <xdr:row>329</xdr:row>
                    <xdr:rowOff>0</xdr:rowOff>
                  </to>
                </anchor>
              </controlPr>
            </control>
          </mc:Choice>
        </mc:AlternateContent>
        <mc:AlternateContent xmlns:mc="http://schemas.openxmlformats.org/markup-compatibility/2006">
          <mc:Choice Requires="x14">
            <control shapeId="2275" r:id="rId175" name="Check Box 227">
              <controlPr defaultSize="0" autoFill="0" autoLine="0" autoPict="0">
                <anchor moveWithCells="1" sizeWithCells="1">
                  <from>
                    <xdr:col>17</xdr:col>
                    <xdr:colOff>9525</xdr:colOff>
                    <xdr:row>328</xdr:row>
                    <xdr:rowOff>19050</xdr:rowOff>
                  </from>
                  <to>
                    <xdr:col>18</xdr:col>
                    <xdr:colOff>0</xdr:colOff>
                    <xdr:row>328</xdr:row>
                    <xdr:rowOff>238125</xdr:rowOff>
                  </to>
                </anchor>
              </controlPr>
            </control>
          </mc:Choice>
        </mc:AlternateContent>
        <mc:AlternateContent xmlns:mc="http://schemas.openxmlformats.org/markup-compatibility/2006">
          <mc:Choice Requires="x14">
            <control shapeId="2276" r:id="rId176" name="Check Box 228">
              <controlPr defaultSize="0" autoFill="0" autoLine="0" autoPict="0">
                <anchor moveWithCells="1" sizeWithCells="1">
                  <from>
                    <xdr:col>38</xdr:col>
                    <xdr:colOff>0</xdr:colOff>
                    <xdr:row>274</xdr:row>
                    <xdr:rowOff>9525</xdr:rowOff>
                  </from>
                  <to>
                    <xdr:col>39</xdr:col>
                    <xdr:colOff>95250</xdr:colOff>
                    <xdr:row>274</xdr:row>
                    <xdr:rowOff>219075</xdr:rowOff>
                  </to>
                </anchor>
              </controlPr>
            </control>
          </mc:Choice>
        </mc:AlternateContent>
        <mc:AlternateContent xmlns:mc="http://schemas.openxmlformats.org/markup-compatibility/2006">
          <mc:Choice Requires="x14">
            <control shapeId="2277" r:id="rId177" name="Check Box 229">
              <controlPr defaultSize="0" autoFill="0" autoLine="0" autoPict="0">
                <anchor moveWithCells="1" sizeWithCells="1">
                  <from>
                    <xdr:col>12</xdr:col>
                    <xdr:colOff>9525</xdr:colOff>
                    <xdr:row>353</xdr:row>
                    <xdr:rowOff>9525</xdr:rowOff>
                  </from>
                  <to>
                    <xdr:col>13</xdr:col>
                    <xdr:colOff>0</xdr:colOff>
                    <xdr:row>354</xdr:row>
                    <xdr:rowOff>0</xdr:rowOff>
                  </to>
                </anchor>
              </controlPr>
            </control>
          </mc:Choice>
        </mc:AlternateContent>
        <mc:AlternateContent xmlns:mc="http://schemas.openxmlformats.org/markup-compatibility/2006">
          <mc:Choice Requires="x14">
            <control shapeId="2278" r:id="rId178" name="Check Box 230">
              <controlPr defaultSize="0" autoFill="0" autoLine="0" autoPict="0">
                <anchor moveWithCells="1" sizeWithCells="1">
                  <from>
                    <xdr:col>12</xdr:col>
                    <xdr:colOff>9525</xdr:colOff>
                    <xdr:row>364</xdr:row>
                    <xdr:rowOff>0</xdr:rowOff>
                  </from>
                  <to>
                    <xdr:col>13</xdr:col>
                    <xdr:colOff>0</xdr:colOff>
                    <xdr:row>364</xdr:row>
                    <xdr:rowOff>219075</xdr:rowOff>
                  </to>
                </anchor>
              </controlPr>
            </control>
          </mc:Choice>
        </mc:AlternateContent>
        <mc:AlternateContent xmlns:mc="http://schemas.openxmlformats.org/markup-compatibility/2006">
          <mc:Choice Requires="x14">
            <control shapeId="2279" r:id="rId179" name="Drop Down 231">
              <controlPr defaultSize="0" autoLine="0" autoPict="0">
                <anchor moveWithCells="1" sizeWithCells="1">
                  <from>
                    <xdr:col>12</xdr:col>
                    <xdr:colOff>9525</xdr:colOff>
                    <xdr:row>410</xdr:row>
                    <xdr:rowOff>0</xdr:rowOff>
                  </from>
                  <to>
                    <xdr:col>16</xdr:col>
                    <xdr:colOff>19050</xdr:colOff>
                    <xdr:row>410</xdr:row>
                    <xdr:rowOff>190500</xdr:rowOff>
                  </to>
                </anchor>
              </controlPr>
            </control>
          </mc:Choice>
        </mc:AlternateContent>
        <mc:AlternateContent xmlns:mc="http://schemas.openxmlformats.org/markup-compatibility/2006">
          <mc:Choice Requires="x14">
            <control shapeId="2280" r:id="rId180" name="Drop Down 232">
              <controlPr defaultSize="0" autoLine="0" autoPict="0">
                <anchor moveWithCells="1" sizeWithCells="1">
                  <from>
                    <xdr:col>13</xdr:col>
                    <xdr:colOff>9525</xdr:colOff>
                    <xdr:row>601</xdr:row>
                    <xdr:rowOff>28575</xdr:rowOff>
                  </from>
                  <to>
                    <xdr:col>18</xdr:col>
                    <xdr:colOff>9525</xdr:colOff>
                    <xdr:row>602</xdr:row>
                    <xdr:rowOff>0</xdr:rowOff>
                  </to>
                </anchor>
              </controlPr>
            </control>
          </mc:Choice>
        </mc:AlternateContent>
        <mc:AlternateContent xmlns:mc="http://schemas.openxmlformats.org/markup-compatibility/2006">
          <mc:Choice Requires="x14">
            <control shapeId="2281" r:id="rId181" name="Drop Down 233">
              <controlPr defaultSize="0" autoLine="0" autoPict="0">
                <anchor moveWithCells="1" sizeWithCells="1">
                  <from>
                    <xdr:col>13</xdr:col>
                    <xdr:colOff>9525</xdr:colOff>
                    <xdr:row>602</xdr:row>
                    <xdr:rowOff>28575</xdr:rowOff>
                  </from>
                  <to>
                    <xdr:col>18</xdr:col>
                    <xdr:colOff>9525</xdr:colOff>
                    <xdr:row>603</xdr:row>
                    <xdr:rowOff>0</xdr:rowOff>
                  </to>
                </anchor>
              </controlPr>
            </control>
          </mc:Choice>
        </mc:AlternateContent>
        <mc:AlternateContent xmlns:mc="http://schemas.openxmlformats.org/markup-compatibility/2006">
          <mc:Choice Requires="x14">
            <control shapeId="2282" r:id="rId182" name="Drop Down 234">
              <controlPr defaultSize="0" autoLine="0" autoPict="0">
                <anchor moveWithCells="1" sizeWithCells="1">
                  <from>
                    <xdr:col>13</xdr:col>
                    <xdr:colOff>9525</xdr:colOff>
                    <xdr:row>603</xdr:row>
                    <xdr:rowOff>28575</xdr:rowOff>
                  </from>
                  <to>
                    <xdr:col>18</xdr:col>
                    <xdr:colOff>9525</xdr:colOff>
                    <xdr:row>604</xdr:row>
                    <xdr:rowOff>0</xdr:rowOff>
                  </to>
                </anchor>
              </controlPr>
            </control>
          </mc:Choice>
        </mc:AlternateContent>
        <mc:AlternateContent xmlns:mc="http://schemas.openxmlformats.org/markup-compatibility/2006">
          <mc:Choice Requires="x14">
            <control shapeId="2283" r:id="rId183" name="Drop Down 235">
              <controlPr defaultSize="0" autoLine="0" autoPict="0">
                <anchor moveWithCells="1" sizeWithCells="1">
                  <from>
                    <xdr:col>13</xdr:col>
                    <xdr:colOff>9525</xdr:colOff>
                    <xdr:row>604</xdr:row>
                    <xdr:rowOff>38100</xdr:rowOff>
                  </from>
                  <to>
                    <xdr:col>18</xdr:col>
                    <xdr:colOff>9525</xdr:colOff>
                    <xdr:row>605</xdr:row>
                    <xdr:rowOff>9525</xdr:rowOff>
                  </to>
                </anchor>
              </controlPr>
            </control>
          </mc:Choice>
        </mc:AlternateContent>
        <mc:AlternateContent xmlns:mc="http://schemas.openxmlformats.org/markup-compatibility/2006">
          <mc:Choice Requires="x14">
            <control shapeId="2284" r:id="rId184" name="Drop Down 236">
              <controlPr defaultSize="0" autoLine="0" autoPict="0">
                <anchor moveWithCells="1" sizeWithCells="1">
                  <from>
                    <xdr:col>13</xdr:col>
                    <xdr:colOff>9525</xdr:colOff>
                    <xdr:row>605</xdr:row>
                    <xdr:rowOff>38100</xdr:rowOff>
                  </from>
                  <to>
                    <xdr:col>18</xdr:col>
                    <xdr:colOff>9525</xdr:colOff>
                    <xdr:row>606</xdr:row>
                    <xdr:rowOff>9525</xdr:rowOff>
                  </to>
                </anchor>
              </controlPr>
            </control>
          </mc:Choice>
        </mc:AlternateContent>
        <mc:AlternateContent xmlns:mc="http://schemas.openxmlformats.org/markup-compatibility/2006">
          <mc:Choice Requires="x14">
            <control shapeId="2285" r:id="rId185" name="Drop Down 237">
              <controlPr defaultSize="0" autoLine="0" autoPict="0">
                <anchor moveWithCells="1" sizeWithCells="1">
                  <from>
                    <xdr:col>13</xdr:col>
                    <xdr:colOff>9525</xdr:colOff>
                    <xdr:row>606</xdr:row>
                    <xdr:rowOff>38100</xdr:rowOff>
                  </from>
                  <to>
                    <xdr:col>18</xdr:col>
                    <xdr:colOff>9525</xdr:colOff>
                    <xdr:row>607</xdr:row>
                    <xdr:rowOff>9525</xdr:rowOff>
                  </to>
                </anchor>
              </controlPr>
            </control>
          </mc:Choice>
        </mc:AlternateContent>
        <mc:AlternateContent xmlns:mc="http://schemas.openxmlformats.org/markup-compatibility/2006">
          <mc:Choice Requires="x14">
            <control shapeId="2286" r:id="rId186" name="Check Box 238">
              <controlPr defaultSize="0" autoFill="0" autoLine="0" autoPict="0">
                <anchor moveWithCells="1" sizeWithCells="1">
                  <from>
                    <xdr:col>22</xdr:col>
                    <xdr:colOff>0</xdr:colOff>
                    <xdr:row>598</xdr:row>
                    <xdr:rowOff>19050</xdr:rowOff>
                  </from>
                  <to>
                    <xdr:col>23</xdr:col>
                    <xdr:colOff>85725</xdr:colOff>
                    <xdr:row>599</xdr:row>
                    <xdr:rowOff>0</xdr:rowOff>
                  </to>
                </anchor>
              </controlPr>
            </control>
          </mc:Choice>
        </mc:AlternateContent>
        <mc:AlternateContent xmlns:mc="http://schemas.openxmlformats.org/markup-compatibility/2006">
          <mc:Choice Requires="x14">
            <control shapeId="2287" r:id="rId187" name="Check Box 239">
              <controlPr defaultSize="0" autoFill="0" autoLine="0" autoPict="0">
                <anchor moveWithCells="1" sizeWithCells="1">
                  <from>
                    <xdr:col>25</xdr:col>
                    <xdr:colOff>0</xdr:colOff>
                    <xdr:row>598</xdr:row>
                    <xdr:rowOff>19050</xdr:rowOff>
                  </from>
                  <to>
                    <xdr:col>26</xdr:col>
                    <xdr:colOff>85725</xdr:colOff>
                    <xdr:row>599</xdr:row>
                    <xdr:rowOff>0</xdr:rowOff>
                  </to>
                </anchor>
              </controlPr>
            </control>
          </mc:Choice>
        </mc:AlternateContent>
        <mc:AlternateContent xmlns:mc="http://schemas.openxmlformats.org/markup-compatibility/2006">
          <mc:Choice Requires="x14">
            <control shapeId="2214" r:id="rId188" name="Drop Down 166">
              <controlPr defaultSize="0" autoLine="0" autoPict="0">
                <anchor moveWithCells="1" sizeWithCells="1">
                  <from>
                    <xdr:col>13</xdr:col>
                    <xdr:colOff>9525</xdr:colOff>
                    <xdr:row>575</xdr:row>
                    <xdr:rowOff>28575</xdr:rowOff>
                  </from>
                  <to>
                    <xdr:col>18</xdr:col>
                    <xdr:colOff>9525</xdr:colOff>
                    <xdr:row>576</xdr:row>
                    <xdr:rowOff>0</xdr:rowOff>
                  </to>
                </anchor>
              </controlPr>
            </control>
          </mc:Choice>
        </mc:AlternateContent>
        <mc:AlternateContent xmlns:mc="http://schemas.openxmlformats.org/markup-compatibility/2006">
          <mc:Choice Requires="x14">
            <control shapeId="2215" r:id="rId189" name="Drop Down 167">
              <controlPr defaultSize="0" autoLine="0" autoPict="0">
                <anchor moveWithCells="1" sizeWithCells="1">
                  <from>
                    <xdr:col>13</xdr:col>
                    <xdr:colOff>9525</xdr:colOff>
                    <xdr:row>576</xdr:row>
                    <xdr:rowOff>28575</xdr:rowOff>
                  </from>
                  <to>
                    <xdr:col>18</xdr:col>
                    <xdr:colOff>9525</xdr:colOff>
                    <xdr:row>577</xdr:row>
                    <xdr:rowOff>0</xdr:rowOff>
                  </to>
                </anchor>
              </controlPr>
            </control>
          </mc:Choice>
        </mc:AlternateContent>
        <mc:AlternateContent xmlns:mc="http://schemas.openxmlformats.org/markup-compatibility/2006">
          <mc:Choice Requires="x14">
            <control shapeId="2216" r:id="rId190" name="Drop Down 168">
              <controlPr defaultSize="0" autoLine="0" autoPict="0">
                <anchor moveWithCells="1" sizeWithCells="1">
                  <from>
                    <xdr:col>13</xdr:col>
                    <xdr:colOff>9525</xdr:colOff>
                    <xdr:row>577</xdr:row>
                    <xdr:rowOff>28575</xdr:rowOff>
                  </from>
                  <to>
                    <xdr:col>18</xdr:col>
                    <xdr:colOff>9525</xdr:colOff>
                    <xdr:row>578</xdr:row>
                    <xdr:rowOff>0</xdr:rowOff>
                  </to>
                </anchor>
              </controlPr>
            </control>
          </mc:Choice>
        </mc:AlternateContent>
        <mc:AlternateContent xmlns:mc="http://schemas.openxmlformats.org/markup-compatibility/2006">
          <mc:Choice Requires="x14">
            <control shapeId="2217" r:id="rId191" name="Drop Down 169">
              <controlPr defaultSize="0" autoLine="0" autoPict="0">
                <anchor moveWithCells="1" sizeWithCells="1">
                  <from>
                    <xdr:col>13</xdr:col>
                    <xdr:colOff>9525</xdr:colOff>
                    <xdr:row>578</xdr:row>
                    <xdr:rowOff>38100</xdr:rowOff>
                  </from>
                  <to>
                    <xdr:col>18</xdr:col>
                    <xdr:colOff>9525</xdr:colOff>
                    <xdr:row>579</xdr:row>
                    <xdr:rowOff>9525</xdr:rowOff>
                  </to>
                </anchor>
              </controlPr>
            </control>
          </mc:Choice>
        </mc:AlternateContent>
        <mc:AlternateContent xmlns:mc="http://schemas.openxmlformats.org/markup-compatibility/2006">
          <mc:Choice Requires="x14">
            <control shapeId="2218" r:id="rId192" name="Drop Down 170">
              <controlPr defaultSize="0" autoLine="0" autoPict="0">
                <anchor moveWithCells="1" sizeWithCells="1">
                  <from>
                    <xdr:col>13</xdr:col>
                    <xdr:colOff>9525</xdr:colOff>
                    <xdr:row>579</xdr:row>
                    <xdr:rowOff>38100</xdr:rowOff>
                  </from>
                  <to>
                    <xdr:col>18</xdr:col>
                    <xdr:colOff>9525</xdr:colOff>
                    <xdr:row>580</xdr:row>
                    <xdr:rowOff>9525</xdr:rowOff>
                  </to>
                </anchor>
              </controlPr>
            </control>
          </mc:Choice>
        </mc:AlternateContent>
        <mc:AlternateContent xmlns:mc="http://schemas.openxmlformats.org/markup-compatibility/2006">
          <mc:Choice Requires="x14">
            <control shapeId="2219" r:id="rId193" name="Drop Down 171">
              <controlPr defaultSize="0" autoLine="0" autoPict="0">
                <anchor moveWithCells="1" sizeWithCells="1">
                  <from>
                    <xdr:col>13</xdr:col>
                    <xdr:colOff>9525</xdr:colOff>
                    <xdr:row>580</xdr:row>
                    <xdr:rowOff>38100</xdr:rowOff>
                  </from>
                  <to>
                    <xdr:col>18</xdr:col>
                    <xdr:colOff>9525</xdr:colOff>
                    <xdr:row>581</xdr:row>
                    <xdr:rowOff>9525</xdr:rowOff>
                  </to>
                </anchor>
              </controlPr>
            </control>
          </mc:Choice>
        </mc:AlternateContent>
        <mc:AlternateContent xmlns:mc="http://schemas.openxmlformats.org/markup-compatibility/2006">
          <mc:Choice Requires="x14">
            <control shapeId="2220" r:id="rId194" name="Check Box 172">
              <controlPr defaultSize="0" autoFill="0" autoLine="0" autoPict="0">
                <anchor moveWithCells="1" sizeWithCells="1">
                  <from>
                    <xdr:col>22</xdr:col>
                    <xdr:colOff>0</xdr:colOff>
                    <xdr:row>572</xdr:row>
                    <xdr:rowOff>19050</xdr:rowOff>
                  </from>
                  <to>
                    <xdr:col>23</xdr:col>
                    <xdr:colOff>85725</xdr:colOff>
                    <xdr:row>573</xdr:row>
                    <xdr:rowOff>0</xdr:rowOff>
                  </to>
                </anchor>
              </controlPr>
            </control>
          </mc:Choice>
        </mc:AlternateContent>
        <mc:AlternateContent xmlns:mc="http://schemas.openxmlformats.org/markup-compatibility/2006">
          <mc:Choice Requires="x14">
            <control shapeId="2221" r:id="rId195" name="Check Box 173">
              <controlPr defaultSize="0" autoFill="0" autoLine="0" autoPict="0">
                <anchor moveWithCells="1" sizeWithCells="1">
                  <from>
                    <xdr:col>25</xdr:col>
                    <xdr:colOff>0</xdr:colOff>
                    <xdr:row>572</xdr:row>
                    <xdr:rowOff>19050</xdr:rowOff>
                  </from>
                  <to>
                    <xdr:col>26</xdr:col>
                    <xdr:colOff>85725</xdr:colOff>
                    <xdr:row>573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errorStyle="warning" imeMode="off" allowBlank="1" showInputMessage="1" xr:uid="{00000000-0002-0000-0200-000008000000}">
          <x14:formula1>
            <xm:f>値一覧項目!$AC$2:$AC$7</xm:f>
          </x14:formula1>
          <xm:sqref>U356:W356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M62"/>
  <sheetViews>
    <sheetView showGridLines="0" zoomScaleNormal="100" workbookViewId="0"/>
  </sheetViews>
  <sheetFormatPr defaultColWidth="2.875" defaultRowHeight="15.75"/>
  <cols>
    <col min="1" max="21" width="2.875" style="1021"/>
    <col min="22" max="22" width="3.625" style="1021" customWidth="1"/>
    <col min="23" max="16384" width="2.875" style="1021"/>
  </cols>
  <sheetData>
    <row r="1" spans="1:35" s="581" customFormat="1" ht="38.25" customHeight="1" thickBot="1">
      <c r="A1" s="580" t="s">
        <v>30</v>
      </c>
      <c r="R1" s="586" t="s">
        <v>66</v>
      </c>
      <c r="S1" s="586"/>
      <c r="T1" s="586"/>
      <c r="U1" s="586"/>
      <c r="V1" s="586"/>
      <c r="W1" s="586"/>
      <c r="Y1" s="585" t="s">
        <v>565</v>
      </c>
      <c r="AI1" s="585"/>
    </row>
    <row r="2" spans="1:35" ht="11.25" customHeight="1" thickTop="1">
      <c r="A2" s="1019" t="s">
        <v>3244</v>
      </c>
      <c r="B2" s="1019"/>
      <c r="C2" s="1019"/>
      <c r="D2" s="1019"/>
      <c r="E2" s="1020"/>
      <c r="F2" s="1020"/>
      <c r="G2" s="1020"/>
      <c r="H2" s="1020"/>
      <c r="I2" s="1020"/>
      <c r="J2" s="1020"/>
      <c r="K2" s="1020"/>
      <c r="L2" s="1020"/>
      <c r="M2" s="1020"/>
      <c r="N2" s="1020"/>
      <c r="O2" s="1020"/>
      <c r="P2" s="1020"/>
      <c r="Q2" s="1020"/>
      <c r="R2" s="1020"/>
      <c r="S2" s="1020"/>
      <c r="T2" s="1020"/>
      <c r="U2" s="1020"/>
      <c r="V2" s="1020"/>
      <c r="W2" s="1020"/>
      <c r="X2" s="1020"/>
      <c r="Y2" s="1020"/>
      <c r="Z2" s="1020"/>
      <c r="AA2" s="1020"/>
      <c r="AB2" s="1020"/>
      <c r="AC2" s="1020"/>
      <c r="AD2" s="1020"/>
      <c r="AE2" s="1020"/>
    </row>
    <row r="3" spans="1:35" ht="20.100000000000001" customHeight="1">
      <c r="A3" s="1022" t="s">
        <v>2563</v>
      </c>
      <c r="B3" s="1022"/>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022"/>
      <c r="AB3" s="1022"/>
      <c r="AC3" s="1022"/>
      <c r="AD3" s="1022"/>
      <c r="AE3" s="1020"/>
    </row>
    <row r="4" spans="1:35" ht="10.5" customHeight="1">
      <c r="A4" s="1023"/>
      <c r="B4" s="1023"/>
      <c r="C4" s="1023"/>
      <c r="D4" s="1023"/>
      <c r="E4" s="1023"/>
      <c r="F4" s="1023"/>
      <c r="G4" s="1023"/>
      <c r="H4" s="1023"/>
      <c r="I4" s="1023"/>
      <c r="J4" s="1023"/>
      <c r="K4" s="1023"/>
      <c r="L4" s="1023"/>
      <c r="M4" s="1023"/>
      <c r="N4" s="1023"/>
      <c r="O4" s="1023"/>
      <c r="P4" s="1023"/>
      <c r="Q4" s="1023"/>
      <c r="R4" s="1023"/>
      <c r="S4" s="1023"/>
      <c r="T4" s="1023"/>
      <c r="U4" s="1023"/>
      <c r="V4" s="1023"/>
      <c r="W4" s="1023"/>
      <c r="X4" s="1023"/>
      <c r="Y4" s="1023"/>
      <c r="Z4" s="1023"/>
      <c r="AA4" s="1023"/>
      <c r="AB4" s="1023"/>
      <c r="AC4" s="1023"/>
      <c r="AD4" s="1023"/>
      <c r="AE4" s="1020"/>
    </row>
    <row r="5" spans="1:35" s="1028" customFormat="1" ht="19.5" customHeight="1">
      <c r="A5" s="1024"/>
      <c r="B5" s="1025"/>
      <c r="C5" s="1025"/>
      <c r="D5" s="1025"/>
      <c r="E5" s="1025"/>
      <c r="F5" s="1025"/>
      <c r="G5" s="1025"/>
      <c r="H5" s="1025"/>
      <c r="I5" s="1025"/>
      <c r="J5" s="1025"/>
      <c r="K5" s="1025"/>
      <c r="L5" s="1025"/>
      <c r="M5" s="1025"/>
      <c r="N5" s="1025"/>
      <c r="O5" s="1025"/>
      <c r="P5" s="1025"/>
      <c r="Q5" s="1025"/>
      <c r="R5" s="1026"/>
      <c r="S5" s="1874" t="s">
        <v>2562</v>
      </c>
      <c r="T5" s="1875"/>
      <c r="U5" s="1885" t="s">
        <v>3558</v>
      </c>
      <c r="V5" s="1886"/>
      <c r="W5" s="1886"/>
      <c r="X5" s="1886"/>
      <c r="Y5" s="1886"/>
      <c r="Z5" s="1886"/>
      <c r="AA5" s="1886"/>
      <c r="AB5" s="1886"/>
      <c r="AC5" s="1886"/>
      <c r="AD5" s="1887"/>
      <c r="AE5" s="1027"/>
    </row>
    <row r="6" spans="1:35" s="1028" customFormat="1" ht="19.5" customHeight="1">
      <c r="A6" s="1029"/>
      <c r="B6" s="1891" t="s">
        <v>3559</v>
      </c>
      <c r="C6" s="1891"/>
      <c r="D6" s="1891"/>
      <c r="E6" s="1891"/>
      <c r="F6" s="1891"/>
      <c r="G6" s="1891"/>
      <c r="H6" s="1891"/>
      <c r="I6" s="1891"/>
      <c r="J6" s="1891"/>
      <c r="K6" s="1891"/>
      <c r="L6" s="1891"/>
      <c r="M6" s="1891"/>
      <c r="N6" s="1891"/>
      <c r="O6" s="1891"/>
      <c r="P6" s="1891"/>
      <c r="Q6" s="1891"/>
      <c r="R6" s="1027"/>
      <c r="S6" s="1876"/>
      <c r="T6" s="1877"/>
      <c r="U6" s="1888"/>
      <c r="V6" s="1889"/>
      <c r="W6" s="1889"/>
      <c r="X6" s="1889"/>
      <c r="Y6" s="1889"/>
      <c r="Z6" s="1889"/>
      <c r="AA6" s="1889"/>
      <c r="AB6" s="1889"/>
      <c r="AC6" s="1889"/>
      <c r="AD6" s="1890"/>
      <c r="AE6" s="1027"/>
    </row>
    <row r="7" spans="1:35" s="1028" customFormat="1" ht="19.5" customHeight="1">
      <c r="A7" s="1029"/>
      <c r="B7" s="1891"/>
      <c r="C7" s="1891"/>
      <c r="D7" s="1891"/>
      <c r="E7" s="1891"/>
      <c r="F7" s="1891"/>
      <c r="G7" s="1891"/>
      <c r="H7" s="1891"/>
      <c r="I7" s="1891"/>
      <c r="J7" s="1891"/>
      <c r="K7" s="1891"/>
      <c r="L7" s="1891"/>
      <c r="M7" s="1891"/>
      <c r="N7" s="1891"/>
      <c r="O7" s="1891"/>
      <c r="P7" s="1891"/>
      <c r="Q7" s="1891"/>
      <c r="R7" s="1027"/>
      <c r="S7" s="1876"/>
      <c r="T7" s="1877"/>
      <c r="U7" s="1027"/>
      <c r="V7" s="1027"/>
      <c r="W7" s="1027"/>
      <c r="X7" s="1027"/>
      <c r="Y7" s="1027"/>
      <c r="Z7" s="1027"/>
      <c r="AA7" s="1027"/>
      <c r="AB7" s="1027"/>
      <c r="AC7" s="1027"/>
      <c r="AD7" s="1030"/>
      <c r="AE7" s="1027"/>
    </row>
    <row r="8" spans="1:35" s="1028" customFormat="1" ht="19.5" customHeight="1">
      <c r="A8" s="1029"/>
      <c r="C8" s="1027"/>
      <c r="D8" s="1027"/>
      <c r="E8" s="1027"/>
      <c r="F8" s="1027"/>
      <c r="G8" s="1027"/>
      <c r="H8" s="1027"/>
      <c r="I8" s="1027"/>
      <c r="J8" s="1027"/>
      <c r="K8" s="1027"/>
      <c r="L8" s="1027"/>
      <c r="M8" s="1027"/>
      <c r="N8" s="1027"/>
      <c r="O8" s="1027"/>
      <c r="P8" s="1027"/>
      <c r="Q8" s="1027"/>
      <c r="R8" s="1027"/>
      <c r="S8" s="1876"/>
      <c r="T8" s="1877"/>
      <c r="U8" s="1027"/>
      <c r="V8" s="1027"/>
      <c r="W8" s="1027"/>
      <c r="X8" s="1027"/>
      <c r="Y8" s="1027"/>
      <c r="Z8" s="1027"/>
      <c r="AA8" s="1027"/>
      <c r="AB8" s="1027"/>
      <c r="AC8" s="1027"/>
      <c r="AD8" s="1030"/>
      <c r="AE8" s="1027"/>
    </row>
    <row r="9" spans="1:35" s="1028" customFormat="1" ht="19.5" customHeight="1">
      <c r="A9" s="1029"/>
      <c r="B9" s="1027"/>
      <c r="C9" s="1027"/>
      <c r="D9" s="1027"/>
      <c r="E9" s="1027"/>
      <c r="F9" s="1027"/>
      <c r="G9" s="1027"/>
      <c r="H9" s="1027"/>
      <c r="I9" s="1027"/>
      <c r="J9" s="1027"/>
      <c r="K9" s="1027"/>
      <c r="L9" s="1027"/>
      <c r="M9" s="1027"/>
      <c r="N9" s="1027"/>
      <c r="O9" s="1027"/>
      <c r="P9" s="1027"/>
      <c r="Q9" s="1027"/>
      <c r="R9" s="1027"/>
      <c r="S9" s="1876"/>
      <c r="T9" s="1877"/>
      <c r="U9" s="1027"/>
      <c r="V9" s="1027"/>
      <c r="W9" s="1027"/>
      <c r="X9" s="1027"/>
      <c r="Y9" s="1027"/>
      <c r="Z9" s="1027"/>
      <c r="AA9" s="1027"/>
      <c r="AB9" s="1027"/>
      <c r="AC9" s="1027"/>
      <c r="AD9" s="1030"/>
      <c r="AE9" s="1027"/>
    </row>
    <row r="10" spans="1:35" s="1028" customFormat="1" ht="19.5" customHeight="1">
      <c r="A10" s="1029"/>
      <c r="B10" s="1027"/>
      <c r="C10" s="1027"/>
      <c r="D10" s="1027"/>
      <c r="E10" s="1027"/>
      <c r="F10" s="1027"/>
      <c r="G10" s="1027"/>
      <c r="H10" s="1027"/>
      <c r="I10" s="1027"/>
      <c r="J10" s="1027"/>
      <c r="K10" s="1027"/>
      <c r="L10" s="1027"/>
      <c r="M10" s="1027"/>
      <c r="N10" s="1027"/>
      <c r="O10" s="1027"/>
      <c r="P10" s="1027"/>
      <c r="Q10" s="1027"/>
      <c r="R10" s="1027"/>
      <c r="S10" s="1876"/>
      <c r="T10" s="1877"/>
      <c r="U10" s="1027"/>
      <c r="V10" s="1027"/>
      <c r="W10" s="1027"/>
      <c r="X10" s="1027"/>
      <c r="Y10" s="1027"/>
      <c r="Z10" s="1027"/>
      <c r="AA10" s="1027"/>
      <c r="AB10" s="1027"/>
      <c r="AC10" s="1027"/>
      <c r="AD10" s="1030"/>
      <c r="AE10" s="1027"/>
    </row>
    <row r="11" spans="1:35" s="1028" customFormat="1" ht="19.5" customHeight="1">
      <c r="A11" s="1029"/>
      <c r="C11" s="1031"/>
      <c r="D11" s="1031"/>
      <c r="E11" s="1031"/>
      <c r="F11" s="1031"/>
      <c r="G11" s="1031"/>
      <c r="H11" s="1031"/>
      <c r="I11" s="1031"/>
      <c r="J11" s="1031"/>
      <c r="K11" s="1031"/>
      <c r="L11" s="1031"/>
      <c r="M11" s="1031"/>
      <c r="N11" s="1031"/>
      <c r="O11" s="1031"/>
      <c r="P11" s="1031"/>
      <c r="Q11" s="1031"/>
      <c r="R11" s="1027"/>
      <c r="S11" s="1878"/>
      <c r="T11" s="1879"/>
      <c r="U11" s="1032"/>
      <c r="V11" s="1032"/>
      <c r="W11" s="1032"/>
      <c r="X11" s="1032"/>
      <c r="Y11" s="1032"/>
      <c r="Z11" s="1032"/>
      <c r="AA11" s="1032"/>
      <c r="AB11" s="1032"/>
      <c r="AC11" s="1032"/>
      <c r="AD11" s="1033"/>
      <c r="AE11" s="1027"/>
    </row>
    <row r="12" spans="1:35" s="1028" customFormat="1" ht="19.5" customHeight="1">
      <c r="A12" s="1029"/>
      <c r="B12" s="1880" t="s">
        <v>3245</v>
      </c>
      <c r="C12" s="1881"/>
      <c r="D12" s="1881"/>
      <c r="E12" s="1881"/>
      <c r="F12" s="1881"/>
      <c r="G12" s="1881"/>
      <c r="H12" s="1881"/>
      <c r="I12" s="1881"/>
      <c r="J12" s="1881"/>
      <c r="K12" s="1881"/>
      <c r="L12" s="1881"/>
      <c r="M12" s="1881"/>
      <c r="N12" s="1881"/>
      <c r="O12" s="1881"/>
      <c r="P12" s="1031"/>
      <c r="Q12" s="1027"/>
      <c r="R12" s="1034"/>
      <c r="S12" s="1034"/>
      <c r="T12" s="1034"/>
      <c r="U12" s="1027"/>
      <c r="V12" s="1027"/>
      <c r="W12" s="1027"/>
      <c r="X12" s="1027"/>
      <c r="Y12" s="1027"/>
      <c r="Z12" s="1027"/>
      <c r="AA12" s="1027"/>
      <c r="AB12" s="1027"/>
      <c r="AC12" s="1027"/>
      <c r="AD12" s="1030"/>
      <c r="AE12" s="1027"/>
    </row>
    <row r="13" spans="1:35" s="1028" customFormat="1" ht="19.5" customHeight="1">
      <c r="A13" s="1029"/>
      <c r="B13" s="1880"/>
      <c r="C13" s="1881"/>
      <c r="D13" s="1881"/>
      <c r="E13" s="1881"/>
      <c r="F13" s="1881"/>
      <c r="G13" s="1881"/>
      <c r="H13" s="1881"/>
      <c r="I13" s="1881"/>
      <c r="J13" s="1881"/>
      <c r="K13" s="1881"/>
      <c r="L13" s="1881"/>
      <c r="M13" s="1881"/>
      <c r="N13" s="1881"/>
      <c r="O13" s="1881"/>
      <c r="P13" s="1031"/>
      <c r="Q13" s="1027"/>
      <c r="R13" s="1027"/>
      <c r="S13" s="1027" t="s">
        <v>3246</v>
      </c>
      <c r="T13" s="1027"/>
      <c r="U13" s="1027"/>
      <c r="V13" s="1027"/>
      <c r="W13" s="1027"/>
      <c r="X13" s="1027"/>
      <c r="Y13" s="1027"/>
      <c r="Z13" s="1027"/>
      <c r="AA13" s="1027"/>
      <c r="AB13" s="1027"/>
      <c r="AC13" s="1027"/>
      <c r="AD13" s="1030"/>
      <c r="AE13" s="1027"/>
    </row>
    <row r="14" spans="1:35" s="1028" customFormat="1" ht="19.5" customHeight="1">
      <c r="A14" s="1029"/>
      <c r="B14" s="1027"/>
      <c r="C14" s="1027"/>
      <c r="D14" s="1027"/>
      <c r="E14" s="1027"/>
      <c r="F14" s="1027"/>
      <c r="G14" s="1027"/>
      <c r="H14" s="1027"/>
      <c r="I14" s="1027"/>
      <c r="J14" s="1027"/>
      <c r="K14" s="1027"/>
      <c r="L14" s="1027"/>
      <c r="M14" s="1027"/>
      <c r="N14" s="1027"/>
      <c r="O14" s="1027"/>
      <c r="P14" s="1027"/>
      <c r="Q14" s="1027"/>
      <c r="R14" s="1027"/>
      <c r="S14" s="1027"/>
      <c r="T14" s="1027"/>
      <c r="U14" s="1027"/>
      <c r="V14" s="1027"/>
      <c r="W14" s="1027"/>
      <c r="X14" s="1027"/>
      <c r="Y14" s="1027"/>
      <c r="Z14" s="1027"/>
      <c r="AA14" s="1027"/>
      <c r="AB14" s="1027"/>
      <c r="AC14" s="1027"/>
      <c r="AD14" s="1030"/>
      <c r="AE14" s="1027"/>
    </row>
    <row r="15" spans="1:35" s="1028" customFormat="1" ht="19.5" customHeight="1">
      <c r="A15" s="1029"/>
      <c r="B15" s="1027"/>
      <c r="C15" s="1027"/>
      <c r="D15" s="1027"/>
      <c r="E15" s="1027"/>
      <c r="F15" s="1027"/>
      <c r="G15" s="1027"/>
      <c r="H15" s="1027"/>
      <c r="I15" s="1027"/>
      <c r="J15" s="1027"/>
      <c r="K15" s="1027"/>
      <c r="L15" s="1027"/>
      <c r="N15" s="1027" t="s">
        <v>2559</v>
      </c>
      <c r="O15" s="1027"/>
      <c r="P15" s="1027"/>
      <c r="S15" s="1027" t="s">
        <v>2558</v>
      </c>
      <c r="T15" s="1027"/>
      <c r="U15" s="1027"/>
      <c r="V15" s="1027"/>
      <c r="W15" s="1027"/>
      <c r="X15" s="1027"/>
      <c r="Y15" s="1027"/>
      <c r="Z15" s="1027"/>
      <c r="AA15" s="1027"/>
      <c r="AB15" s="1027"/>
      <c r="AC15" s="1027"/>
      <c r="AD15" s="1030"/>
      <c r="AE15" s="1027"/>
    </row>
    <row r="16" spans="1:35" s="1028" customFormat="1" ht="19.5" customHeight="1">
      <c r="A16" s="1029"/>
      <c r="B16" s="1027"/>
      <c r="C16" s="1027"/>
      <c r="D16" s="1027"/>
      <c r="E16" s="1027"/>
      <c r="F16" s="1027"/>
      <c r="G16" s="1027"/>
      <c r="H16" s="1027"/>
      <c r="I16" s="1027"/>
      <c r="J16" s="1027"/>
      <c r="K16" s="1027"/>
      <c r="L16" s="1027"/>
      <c r="M16" s="1027"/>
      <c r="N16" s="1027"/>
      <c r="O16" s="1027"/>
      <c r="P16" s="1027"/>
      <c r="Q16" s="1027"/>
      <c r="R16" s="1027"/>
      <c r="S16" s="1027"/>
      <c r="T16" s="1027"/>
      <c r="U16" s="1027"/>
      <c r="V16" s="1027"/>
      <c r="W16" s="1027"/>
      <c r="X16" s="1027"/>
      <c r="Y16" s="1027"/>
      <c r="Z16" s="1027"/>
      <c r="AA16" s="1027"/>
      <c r="AB16" s="1027"/>
      <c r="AC16" s="1027"/>
      <c r="AD16" s="1030"/>
      <c r="AE16" s="1027"/>
    </row>
    <row r="17" spans="1:39" s="1028" customFormat="1" ht="19.5" customHeight="1">
      <c r="A17" s="1177" t="s">
        <v>3561</v>
      </c>
      <c r="B17" s="1178"/>
      <c r="C17" s="1178"/>
      <c r="D17" s="1178"/>
      <c r="E17" s="1178"/>
      <c r="F17" s="1178"/>
      <c r="G17" s="1178"/>
      <c r="H17" s="1179"/>
      <c r="I17" s="1178"/>
      <c r="J17" s="1178"/>
      <c r="K17" s="1178"/>
      <c r="L17" s="1178"/>
      <c r="M17" s="1178"/>
      <c r="N17" s="1178"/>
      <c r="O17" s="1178"/>
      <c r="P17" s="1178"/>
      <c r="Q17" s="1178"/>
      <c r="R17" s="1178"/>
      <c r="S17" s="1178"/>
      <c r="T17" s="1178"/>
      <c r="U17" s="1179"/>
      <c r="V17" s="1179"/>
      <c r="W17" s="1179"/>
      <c r="X17" s="1179"/>
      <c r="Y17" s="1179"/>
      <c r="Z17" s="1179"/>
      <c r="AA17" s="1179"/>
      <c r="AB17" s="1179"/>
      <c r="AC17" s="1179"/>
      <c r="AD17" s="1180"/>
      <c r="AE17" s="1027"/>
    </row>
    <row r="18" spans="1:39" s="1028" customFormat="1" ht="19.5" customHeight="1">
      <c r="A18" s="1035" t="s">
        <v>2556</v>
      </c>
      <c r="B18" s="1036"/>
      <c r="C18" s="1036" t="s">
        <v>2599</v>
      </c>
      <c r="D18" s="1036"/>
      <c r="E18" s="1036"/>
      <c r="F18" s="1036"/>
      <c r="G18" s="1036"/>
      <c r="H18" s="1037"/>
      <c r="I18" s="1175"/>
      <c r="J18" s="1175"/>
      <c r="K18" s="1036"/>
      <c r="L18" s="1036" t="s">
        <v>3246</v>
      </c>
      <c r="M18" s="1036"/>
      <c r="N18" s="1036"/>
      <c r="O18" s="1036"/>
      <c r="P18" s="1036"/>
      <c r="Q18" s="1036"/>
      <c r="R18" s="1036"/>
      <c r="S18" s="1896" t="s">
        <v>2553</v>
      </c>
      <c r="T18" s="1896"/>
      <c r="U18" s="1896"/>
      <c r="V18" s="1896"/>
      <c r="W18" s="1896"/>
      <c r="X18" s="1896"/>
      <c r="Y18" s="1896"/>
      <c r="Z18" s="1896"/>
      <c r="AA18" s="1896"/>
      <c r="AB18" s="1896"/>
      <c r="AC18" s="1896"/>
      <c r="AD18" s="1182" t="s">
        <v>115</v>
      </c>
      <c r="AE18" s="1027"/>
    </row>
    <row r="19" spans="1:39" s="1028" customFormat="1" ht="19.5" customHeight="1">
      <c r="A19" s="1035" t="s">
        <v>2552</v>
      </c>
      <c r="B19" s="1036"/>
      <c r="C19" s="1036" t="s">
        <v>3247</v>
      </c>
      <c r="D19" s="1036"/>
      <c r="E19" s="1036"/>
      <c r="F19" s="1036"/>
      <c r="G19" s="1036"/>
      <c r="H19" s="1037"/>
      <c r="I19" s="1175"/>
      <c r="J19" s="1175"/>
      <c r="K19" s="1036"/>
      <c r="L19" s="1036"/>
      <c r="M19" s="1036"/>
      <c r="N19" s="1036"/>
      <c r="O19" s="1036"/>
      <c r="P19" s="1036"/>
      <c r="Q19" s="1032"/>
      <c r="R19" s="1032"/>
      <c r="S19" s="1032"/>
      <c r="T19" s="1032"/>
      <c r="U19" s="1032"/>
      <c r="V19" s="1027"/>
      <c r="W19" s="1027"/>
      <c r="X19" s="1032"/>
      <c r="Y19" s="1032"/>
      <c r="Z19" s="1027"/>
      <c r="AA19" s="1032"/>
      <c r="AB19" s="1032"/>
      <c r="AC19" s="1032"/>
      <c r="AD19" s="1033"/>
      <c r="AE19" s="1027"/>
    </row>
    <row r="20" spans="1:39" s="1028" customFormat="1" ht="19.5" customHeight="1">
      <c r="A20" s="1035" t="s">
        <v>2676</v>
      </c>
      <c r="B20" s="1036"/>
      <c r="C20" s="1036" t="s">
        <v>2550</v>
      </c>
      <c r="D20" s="1036"/>
      <c r="E20" s="1036"/>
      <c r="F20" s="1036"/>
      <c r="G20" s="1036"/>
      <c r="H20" s="1037"/>
      <c r="I20" s="1175"/>
      <c r="J20" s="1175"/>
      <c r="K20" s="1036"/>
      <c r="L20" s="1036"/>
      <c r="M20" s="1036"/>
      <c r="N20" s="1036"/>
      <c r="O20" s="1036"/>
      <c r="P20" s="1036"/>
      <c r="Q20" s="1036"/>
      <c r="R20" s="1036"/>
      <c r="S20" s="1036"/>
      <c r="T20" s="1175"/>
      <c r="U20" s="1036"/>
      <c r="V20" s="1036"/>
      <c r="W20" s="1175"/>
      <c r="X20" s="1036"/>
      <c r="Y20" s="1036"/>
      <c r="Z20" s="1036"/>
      <c r="AA20" s="1036"/>
      <c r="AB20" s="1036"/>
      <c r="AC20" s="1175"/>
      <c r="AD20" s="1037"/>
      <c r="AE20" s="1027"/>
    </row>
    <row r="21" spans="1:39" s="1028" customFormat="1" ht="19.5" customHeight="1">
      <c r="A21" s="1035" t="s">
        <v>3248</v>
      </c>
      <c r="B21" s="1036"/>
      <c r="C21" s="1036" t="s">
        <v>2549</v>
      </c>
      <c r="D21" s="1036"/>
      <c r="E21" s="1036"/>
      <c r="F21" s="1036"/>
      <c r="G21" s="1036"/>
      <c r="H21" s="1037"/>
      <c r="I21" s="1175"/>
      <c r="J21" s="1175"/>
      <c r="K21" s="1036"/>
      <c r="L21" s="1036"/>
      <c r="M21" s="1038"/>
      <c r="N21" s="1036"/>
      <c r="O21" s="1036"/>
      <c r="P21" s="1036"/>
      <c r="Q21" s="1036"/>
      <c r="R21" s="1036"/>
      <c r="S21" s="1036"/>
      <c r="T21" s="1175"/>
      <c r="U21" s="1036"/>
      <c r="V21" s="1036"/>
      <c r="W21" s="1175"/>
      <c r="X21" s="1036"/>
      <c r="Y21" s="1036"/>
      <c r="Z21" s="1036"/>
      <c r="AA21" s="1036"/>
      <c r="AB21" s="1036"/>
      <c r="AC21" s="1175"/>
      <c r="AD21" s="1037"/>
      <c r="AE21" s="1027"/>
    </row>
    <row r="22" spans="1:39" s="1028" customFormat="1" ht="19.5" customHeight="1">
      <c r="A22" s="1024" t="s">
        <v>3249</v>
      </c>
      <c r="B22" s="1025"/>
      <c r="C22" s="1025" t="s">
        <v>3625</v>
      </c>
      <c r="D22" s="1027"/>
      <c r="E22" s="1027"/>
      <c r="F22" s="1027"/>
      <c r="G22" s="1027" t="s">
        <v>3626</v>
      </c>
      <c r="H22" s="1027"/>
      <c r="I22" s="1027"/>
      <c r="J22" s="1027"/>
      <c r="K22" s="1027"/>
      <c r="L22" s="1027"/>
      <c r="M22" s="1027"/>
      <c r="N22" s="1027"/>
      <c r="O22" s="1027"/>
      <c r="P22" s="1027"/>
      <c r="Q22" s="1027"/>
      <c r="R22" s="1027"/>
      <c r="S22" s="1027"/>
      <c r="T22" s="1027"/>
      <c r="U22" s="1027"/>
      <c r="V22" s="1027"/>
      <c r="W22" s="1027"/>
      <c r="X22" s="1027"/>
      <c r="Y22" s="1027"/>
      <c r="Z22" s="1027"/>
      <c r="AA22" s="1027"/>
      <c r="AB22" s="1027"/>
      <c r="AC22" s="1027"/>
      <c r="AD22" s="1030"/>
      <c r="AE22" s="1027"/>
    </row>
    <row r="23" spans="1:39" s="1028" customFormat="1" ht="19.5" customHeight="1">
      <c r="A23" s="1029"/>
      <c r="B23" s="1027"/>
      <c r="C23" s="1027"/>
      <c r="D23" s="1027"/>
      <c r="E23" s="1027"/>
      <c r="F23" s="1027"/>
      <c r="G23" s="1027"/>
      <c r="H23" s="1027"/>
      <c r="I23" s="1027"/>
      <c r="J23" s="1027"/>
      <c r="K23" s="1027"/>
      <c r="L23" s="1027"/>
      <c r="M23" s="1027"/>
      <c r="N23" s="1027"/>
      <c r="O23" s="1027"/>
      <c r="P23" s="1027"/>
      <c r="Q23" s="1027"/>
      <c r="R23" s="1027"/>
      <c r="S23" s="1027"/>
      <c r="T23" s="1027"/>
      <c r="U23" s="1027"/>
      <c r="V23" s="1027"/>
      <c r="W23" s="1027"/>
      <c r="X23" s="1027"/>
      <c r="Y23" s="1027"/>
      <c r="Z23" s="1027"/>
      <c r="AA23" s="1027"/>
      <c r="AB23" s="1027"/>
      <c r="AC23" s="1027"/>
      <c r="AD23" s="1030"/>
      <c r="AE23" s="1027"/>
    </row>
    <row r="24" spans="1:39" s="1028" customFormat="1" ht="19.5" customHeight="1">
      <c r="A24" s="1029"/>
      <c r="B24" s="1027"/>
      <c r="C24" s="1027"/>
      <c r="D24" s="1027"/>
      <c r="E24" s="1027"/>
      <c r="F24" s="1027"/>
      <c r="G24" s="1027"/>
      <c r="H24" s="1027"/>
      <c r="I24" s="1027"/>
      <c r="J24" s="1027"/>
      <c r="K24" s="1027"/>
      <c r="L24" s="1027"/>
      <c r="M24" s="1027"/>
      <c r="N24" s="1027"/>
      <c r="O24" s="1027"/>
      <c r="P24" s="1027"/>
      <c r="Q24" s="1027"/>
      <c r="R24" s="1027"/>
      <c r="S24" s="1027"/>
      <c r="T24" s="1027"/>
      <c r="U24" s="1027"/>
      <c r="V24" s="1027"/>
      <c r="W24" s="1027"/>
      <c r="X24" s="1027"/>
      <c r="Y24" s="1027"/>
      <c r="Z24" s="1027"/>
      <c r="AA24" s="1027"/>
      <c r="AB24" s="1027"/>
      <c r="AC24" s="1027"/>
      <c r="AD24" s="1030"/>
      <c r="AE24" s="1027"/>
      <c r="AM24" s="1181"/>
    </row>
    <row r="25" spans="1:39" s="1028" customFormat="1" ht="19.5" customHeight="1">
      <c r="A25" s="1029"/>
      <c r="B25" s="1027"/>
      <c r="C25" s="1027"/>
      <c r="D25" s="1027"/>
      <c r="E25" s="1027"/>
      <c r="F25" s="1027"/>
      <c r="G25" s="1027"/>
      <c r="H25" s="1027"/>
      <c r="I25" s="1027"/>
      <c r="J25" s="1027"/>
      <c r="K25" s="1027"/>
      <c r="L25" s="1027"/>
      <c r="M25" s="1027"/>
      <c r="N25" s="1027"/>
      <c r="O25" s="1027"/>
      <c r="P25" s="1027"/>
      <c r="Q25" s="1027"/>
      <c r="R25" s="1027"/>
      <c r="S25" s="1027"/>
      <c r="T25" s="1027"/>
      <c r="U25" s="1027"/>
      <c r="V25" s="1027"/>
      <c r="W25" s="1027"/>
      <c r="X25" s="1027"/>
      <c r="Y25" s="1027"/>
      <c r="Z25" s="1027"/>
      <c r="AA25" s="1027"/>
      <c r="AB25" s="1027"/>
      <c r="AC25" s="1027"/>
      <c r="AD25" s="1030"/>
      <c r="AE25" s="1027"/>
    </row>
    <row r="26" spans="1:39" s="1028" customFormat="1" ht="19.5" customHeight="1">
      <c r="A26" s="1029"/>
      <c r="B26" s="1027"/>
      <c r="C26" s="1027"/>
      <c r="D26" s="1027"/>
      <c r="E26" s="1027"/>
      <c r="F26" s="1027"/>
      <c r="G26" s="1027"/>
      <c r="H26" s="1027"/>
      <c r="I26" s="1027"/>
      <c r="J26" s="1027"/>
      <c r="K26" s="1027"/>
      <c r="L26" s="1027"/>
      <c r="M26" s="1027"/>
      <c r="N26" s="1027"/>
      <c r="O26" s="1027"/>
      <c r="P26" s="1027"/>
      <c r="Q26" s="1027"/>
      <c r="R26" s="1027"/>
      <c r="S26" s="1027"/>
      <c r="T26" s="1027"/>
      <c r="U26" s="1027"/>
      <c r="V26" s="1027"/>
      <c r="W26" s="1027"/>
      <c r="X26" s="1027"/>
      <c r="Y26" s="1027"/>
      <c r="Z26" s="1027"/>
      <c r="AA26" s="1027"/>
      <c r="AB26" s="1027"/>
      <c r="AC26" s="1027"/>
      <c r="AD26" s="1030"/>
      <c r="AE26" s="1027"/>
    </row>
    <row r="27" spans="1:39" s="1028" customFormat="1" ht="19.5" customHeight="1">
      <c r="A27" s="1029"/>
      <c r="B27" s="1027"/>
      <c r="C27" s="1027"/>
      <c r="D27" s="1027"/>
      <c r="E27" s="1027"/>
      <c r="F27" s="1027"/>
      <c r="G27" s="1027"/>
      <c r="H27" s="1027"/>
      <c r="I27" s="1027"/>
      <c r="J27" s="1027"/>
      <c r="K27" s="1027"/>
      <c r="L27" s="1027"/>
      <c r="M27" s="1027"/>
      <c r="N27" s="1027"/>
      <c r="O27" s="1027"/>
      <c r="P27" s="1027"/>
      <c r="Q27" s="1027"/>
      <c r="R27" s="1027"/>
      <c r="S27" s="1027"/>
      <c r="T27" s="1027"/>
      <c r="U27" s="1027"/>
      <c r="V27" s="1027"/>
      <c r="W27" s="1027"/>
      <c r="X27" s="1027"/>
      <c r="Y27" s="1027"/>
      <c r="Z27" s="1027"/>
      <c r="AA27" s="1027"/>
      <c r="AB27" s="1027"/>
      <c r="AC27" s="1027"/>
      <c r="AD27" s="1030"/>
      <c r="AE27" s="1027"/>
    </row>
    <row r="28" spans="1:39" s="1028" customFormat="1" ht="19.5" customHeight="1">
      <c r="A28" s="1029"/>
      <c r="B28" s="1027"/>
      <c r="C28" s="1027"/>
      <c r="D28" s="1027"/>
      <c r="E28" s="1027"/>
      <c r="F28" s="1027"/>
      <c r="G28" s="1027"/>
      <c r="H28" s="1027"/>
      <c r="I28" s="1027"/>
      <c r="J28" s="1027"/>
      <c r="K28" s="1027"/>
      <c r="L28" s="1027"/>
      <c r="M28" s="1027"/>
      <c r="N28" s="1027"/>
      <c r="O28" s="1027"/>
      <c r="P28" s="1027"/>
      <c r="Q28" s="1027"/>
      <c r="R28" s="1027"/>
      <c r="S28" s="1027"/>
      <c r="T28" s="1027"/>
      <c r="U28" s="1027"/>
      <c r="V28" s="1027"/>
      <c r="W28" s="1027"/>
      <c r="X28" s="1027"/>
      <c r="Y28" s="1027"/>
      <c r="Z28" s="1027"/>
      <c r="AA28" s="1027"/>
      <c r="AB28" s="1027"/>
      <c r="AC28" s="1027"/>
      <c r="AD28" s="1030"/>
      <c r="AE28" s="1027"/>
    </row>
    <row r="29" spans="1:39" s="1028" customFormat="1" ht="19.5" customHeight="1">
      <c r="A29" s="1039"/>
      <c r="B29" s="1032"/>
      <c r="C29" s="1032"/>
      <c r="D29" s="1032"/>
      <c r="E29" s="1032"/>
      <c r="F29" s="1032"/>
      <c r="G29" s="1032"/>
      <c r="H29" s="1032"/>
      <c r="I29" s="1032"/>
      <c r="J29" s="1032"/>
      <c r="K29" s="1032"/>
      <c r="L29" s="1032"/>
      <c r="M29" s="1032"/>
      <c r="N29" s="1032"/>
      <c r="O29" s="1032"/>
      <c r="P29" s="1032"/>
      <c r="Q29" s="1032"/>
      <c r="R29" s="1032"/>
      <c r="S29" s="1032"/>
      <c r="T29" s="1032"/>
      <c r="U29" s="1032"/>
      <c r="V29" s="1032"/>
      <c r="W29" s="1032"/>
      <c r="X29" s="1032"/>
      <c r="Y29" s="1032"/>
      <c r="Z29" s="1032"/>
      <c r="AA29" s="1032"/>
      <c r="AB29" s="1032"/>
      <c r="AC29" s="1032"/>
      <c r="AD29" s="1033"/>
      <c r="AE29" s="1027"/>
    </row>
    <row r="30" spans="1:39" s="1028" customFormat="1" ht="19.5" customHeight="1">
      <c r="A30" s="1024" t="s">
        <v>2672</v>
      </c>
      <c r="B30" s="1025"/>
      <c r="C30" s="1025" t="s">
        <v>3417</v>
      </c>
      <c r="D30" s="1025"/>
      <c r="E30" s="1025"/>
      <c r="F30" s="1025"/>
      <c r="G30" s="1025"/>
      <c r="H30" s="1025"/>
      <c r="I30" s="1025"/>
      <c r="J30" s="1025"/>
      <c r="K30" s="1025"/>
      <c r="L30" s="1027"/>
      <c r="M30" s="1027"/>
      <c r="N30" s="1027"/>
      <c r="O30" s="1027"/>
      <c r="P30" s="1027"/>
      <c r="Q30" s="1027"/>
      <c r="R30" s="1027"/>
      <c r="S30" s="1027"/>
      <c r="T30" s="1027"/>
      <c r="U30" s="1027"/>
      <c r="V30" s="1027"/>
      <c r="W30" s="1027"/>
      <c r="X30" s="1027"/>
      <c r="Y30" s="1027"/>
      <c r="Z30" s="1027"/>
      <c r="AA30" s="1027"/>
      <c r="AB30" s="1027"/>
      <c r="AC30" s="1027"/>
      <c r="AD30" s="1030"/>
      <c r="AE30" s="1027"/>
    </row>
    <row r="31" spans="1:39" s="1028" customFormat="1" ht="19.5" customHeight="1">
      <c r="A31" s="1029"/>
      <c r="B31" s="1027"/>
      <c r="C31" s="1027"/>
      <c r="D31" s="1027"/>
      <c r="E31" s="1027"/>
      <c r="F31" s="1027"/>
      <c r="G31" s="1027"/>
      <c r="H31" s="1027"/>
      <c r="I31" s="1027"/>
      <c r="J31" s="1027"/>
      <c r="K31" s="1027"/>
      <c r="L31" s="1027"/>
      <c r="M31" s="1027"/>
      <c r="N31" s="1027"/>
      <c r="O31" s="1027"/>
      <c r="P31" s="1027"/>
      <c r="Q31" s="1027"/>
      <c r="R31" s="1027"/>
      <c r="S31" s="1027"/>
      <c r="T31" s="1027"/>
      <c r="U31" s="1027"/>
      <c r="V31" s="1027"/>
      <c r="W31" s="1027"/>
      <c r="X31" s="1027"/>
      <c r="Y31" s="1027"/>
      <c r="Z31" s="1027"/>
      <c r="AA31" s="1027"/>
      <c r="AB31" s="1027"/>
      <c r="AC31" s="1027"/>
      <c r="AD31" s="1030"/>
      <c r="AE31" s="1027"/>
    </row>
    <row r="32" spans="1:39" s="1028" customFormat="1" ht="19.5" customHeight="1">
      <c r="A32" s="1029"/>
      <c r="B32" s="1027"/>
      <c r="C32" s="1027"/>
      <c r="D32" s="1027"/>
      <c r="E32" s="1027"/>
      <c r="F32" s="1027"/>
      <c r="G32" s="1027"/>
      <c r="H32" s="1027"/>
      <c r="I32" s="1027"/>
      <c r="J32" s="1027"/>
      <c r="K32" s="1027"/>
      <c r="L32" s="1027"/>
      <c r="M32" s="1027"/>
      <c r="N32" s="1027"/>
      <c r="O32" s="1027"/>
      <c r="P32" s="1027"/>
      <c r="Q32" s="1027"/>
      <c r="R32" s="1027"/>
      <c r="S32" s="1027"/>
      <c r="T32" s="1027"/>
      <c r="U32" s="1027"/>
      <c r="V32" s="1027"/>
      <c r="W32" s="1027"/>
      <c r="X32" s="1027"/>
      <c r="Y32" s="1027"/>
      <c r="Z32" s="1027"/>
      <c r="AA32" s="1027"/>
      <c r="AB32" s="1027"/>
      <c r="AC32" s="1027"/>
      <c r="AD32" s="1030"/>
      <c r="AE32" s="1027"/>
    </row>
    <row r="33" spans="1:33" s="1028" customFormat="1" ht="19.5" customHeight="1">
      <c r="A33" s="1039"/>
      <c r="B33" s="1032"/>
      <c r="C33" s="1032"/>
      <c r="D33" s="1032"/>
      <c r="E33" s="1032"/>
      <c r="F33" s="1032"/>
      <c r="G33" s="1032"/>
      <c r="H33" s="1032"/>
      <c r="I33" s="1032"/>
      <c r="J33" s="1032"/>
      <c r="K33" s="1032"/>
      <c r="L33" s="1032"/>
      <c r="M33" s="1032"/>
      <c r="N33" s="1032"/>
      <c r="O33" s="1032"/>
      <c r="P33" s="1032"/>
      <c r="Q33" s="1032"/>
      <c r="R33" s="1032"/>
      <c r="S33" s="1032"/>
      <c r="T33" s="1032"/>
      <c r="U33" s="1032"/>
      <c r="V33" s="1032"/>
      <c r="W33" s="1032"/>
      <c r="X33" s="1032"/>
      <c r="Y33" s="1032"/>
      <c r="Z33" s="1032"/>
      <c r="AA33" s="1032"/>
      <c r="AB33" s="1032"/>
      <c r="AC33" s="1032"/>
      <c r="AD33" s="1033"/>
      <c r="AE33" s="1027"/>
    </row>
    <row r="34" spans="1:33" s="1028" customFormat="1" ht="19.5" customHeight="1">
      <c r="A34" s="1040" t="s">
        <v>2548</v>
      </c>
      <c r="B34" s="1041"/>
      <c r="C34" s="1041" t="s">
        <v>2547</v>
      </c>
      <c r="D34" s="1041"/>
      <c r="E34" s="1041"/>
      <c r="F34" s="1041"/>
      <c r="G34" s="1042"/>
      <c r="H34" s="1042"/>
      <c r="I34" s="1042"/>
      <c r="J34" s="1042"/>
      <c r="K34" s="1042"/>
      <c r="L34" s="1042"/>
      <c r="M34" s="1042"/>
      <c r="N34" s="1042"/>
      <c r="O34" s="1042"/>
      <c r="P34" s="1042"/>
      <c r="Q34" s="1042"/>
      <c r="R34" s="1042"/>
      <c r="S34" s="1042"/>
      <c r="T34" s="1042"/>
      <c r="U34" s="1042"/>
      <c r="V34" s="1042"/>
      <c r="W34" s="1042"/>
      <c r="X34" s="1042"/>
      <c r="Y34" s="1042"/>
      <c r="Z34" s="1042"/>
      <c r="AA34" s="1042"/>
      <c r="AB34" s="1042"/>
      <c r="AC34" s="1042"/>
      <c r="AD34" s="1043"/>
    </row>
    <row r="35" spans="1:33" s="1028" customFormat="1" ht="19.5" customHeight="1" thickBot="1">
      <c r="A35" s="1044"/>
      <c r="B35" s="1045"/>
      <c r="C35" s="1045"/>
      <c r="D35" s="1045"/>
      <c r="E35" s="1045"/>
      <c r="F35" s="1045"/>
      <c r="G35" s="1045"/>
      <c r="H35" s="1045"/>
      <c r="I35" s="1045"/>
      <c r="J35" s="1045"/>
      <c r="K35" s="1045"/>
      <c r="L35" s="1045"/>
      <c r="M35" s="1045"/>
      <c r="N35" s="1045"/>
      <c r="O35" s="1045"/>
      <c r="P35" s="1045"/>
      <c r="Q35" s="1045"/>
      <c r="R35" s="1045"/>
      <c r="S35" s="1045"/>
      <c r="T35" s="1045"/>
      <c r="U35" s="1045"/>
      <c r="V35" s="1045"/>
      <c r="W35" s="1045"/>
      <c r="X35" s="1045"/>
      <c r="Y35" s="1045"/>
      <c r="Z35" s="1045"/>
      <c r="AA35" s="1045"/>
      <c r="AB35" s="1045"/>
      <c r="AC35" s="1045"/>
      <c r="AD35" s="1046"/>
    </row>
    <row r="36" spans="1:33" s="1053" customFormat="1" ht="18.95" customHeight="1" thickTop="1">
      <c r="A36" s="1047" t="s">
        <v>3250</v>
      </c>
      <c r="B36" s="1048"/>
      <c r="C36" s="1049"/>
      <c r="D36" s="1049"/>
      <c r="E36" s="1048"/>
      <c r="F36" s="1048"/>
      <c r="G36" s="1048"/>
      <c r="H36" s="1048"/>
      <c r="I36" s="1048"/>
      <c r="J36" s="1048"/>
      <c r="K36" s="1048"/>
      <c r="L36" s="1048"/>
      <c r="M36" s="1048"/>
      <c r="N36" s="1048"/>
      <c r="O36" s="1048"/>
      <c r="P36" s="1048"/>
      <c r="Q36" s="1048"/>
      <c r="R36" s="1048"/>
      <c r="S36" s="1048"/>
      <c r="T36" s="1048"/>
      <c r="U36" s="1048"/>
      <c r="V36" s="1048"/>
      <c r="W36" s="1048"/>
      <c r="X36" s="1048"/>
      <c r="Y36" s="1048"/>
      <c r="Z36" s="1048"/>
      <c r="AA36" s="1048"/>
      <c r="AB36" s="1048"/>
      <c r="AC36" s="1048"/>
      <c r="AD36" s="1050"/>
      <c r="AE36" s="1051"/>
      <c r="AF36" s="1051"/>
      <c r="AG36" s="1052"/>
    </row>
    <row r="37" spans="1:33" s="1062" customFormat="1" ht="15" customHeight="1">
      <c r="A37" s="1882" t="s">
        <v>3251</v>
      </c>
      <c r="B37" s="1054" t="s">
        <v>3252</v>
      </c>
      <c r="C37" s="1055" t="s">
        <v>3253</v>
      </c>
      <c r="D37" s="1056" t="s">
        <v>3254</v>
      </c>
      <c r="E37" s="1056"/>
      <c r="F37" s="1056"/>
      <c r="G37" s="1056"/>
      <c r="H37" s="1058"/>
      <c r="I37" s="1058"/>
      <c r="J37" s="1057"/>
      <c r="K37" s="1054" t="s">
        <v>3255</v>
      </c>
      <c r="L37" s="1055" t="s">
        <v>3256</v>
      </c>
      <c r="M37" s="1056" t="s">
        <v>3257</v>
      </c>
      <c r="N37" s="1056"/>
      <c r="O37" s="1056"/>
      <c r="P37" s="1056"/>
      <c r="Q37" s="1056"/>
      <c r="R37" s="1056"/>
      <c r="S37" s="1058"/>
      <c r="T37" s="1058"/>
      <c r="U37" s="1054" t="s">
        <v>3255</v>
      </c>
      <c r="V37" s="1056" t="s">
        <v>3258</v>
      </c>
      <c r="W37" s="1056" t="s">
        <v>3259</v>
      </c>
      <c r="X37" s="1056"/>
      <c r="Y37" s="1056"/>
      <c r="Z37" s="1056"/>
      <c r="AA37" s="1056"/>
      <c r="AB37" s="1056"/>
      <c r="AC37" s="1056"/>
      <c r="AD37" s="1060"/>
      <c r="AE37" s="1061"/>
    </row>
    <row r="38" spans="1:33" s="1062" customFormat="1" ht="15" customHeight="1">
      <c r="A38" s="1883"/>
      <c r="B38" s="1054" t="s">
        <v>3255</v>
      </c>
      <c r="C38" s="1055" t="s">
        <v>3260</v>
      </c>
      <c r="D38" s="1056" t="s">
        <v>3261</v>
      </c>
      <c r="E38" s="1056"/>
      <c r="F38" s="1056"/>
      <c r="G38" s="1056"/>
      <c r="H38" s="1058"/>
      <c r="I38" s="1058"/>
      <c r="J38" s="1057"/>
      <c r="K38" s="1054" t="s">
        <v>3262</v>
      </c>
      <c r="L38" s="1055" t="s">
        <v>3263</v>
      </c>
      <c r="M38" s="1056" t="s">
        <v>3264</v>
      </c>
      <c r="N38" s="1056"/>
      <c r="O38" s="1056"/>
      <c r="P38" s="1056"/>
      <c r="Q38" s="1056"/>
      <c r="R38" s="1056"/>
      <c r="S38" s="1058"/>
      <c r="T38" s="1058"/>
      <c r="U38" s="1063" t="s">
        <v>5</v>
      </c>
      <c r="V38" s="1074" t="s">
        <v>3265</v>
      </c>
      <c r="W38" s="1892" t="s">
        <v>3560</v>
      </c>
      <c r="X38" s="1892"/>
      <c r="Y38" s="1892"/>
      <c r="Z38" s="1892"/>
      <c r="AA38" s="1892"/>
      <c r="AB38" s="1892"/>
      <c r="AC38" s="1892"/>
      <c r="AD38" s="1893"/>
      <c r="AE38" s="1061"/>
    </row>
    <row r="39" spans="1:33" s="1062" customFormat="1" ht="15" customHeight="1">
      <c r="A39" s="1883"/>
      <c r="B39" s="1054" t="s">
        <v>3266</v>
      </c>
      <c r="C39" s="1055" t="s">
        <v>3267</v>
      </c>
      <c r="D39" s="1056" t="s">
        <v>3268</v>
      </c>
      <c r="E39" s="1056"/>
      <c r="F39" s="1056"/>
      <c r="G39" s="1056"/>
      <c r="H39" s="1058"/>
      <c r="I39" s="1058"/>
      <c r="J39" s="1057"/>
      <c r="K39" s="1054" t="s">
        <v>3269</v>
      </c>
      <c r="L39" s="1055" t="s">
        <v>3270</v>
      </c>
      <c r="M39" s="1056" t="s">
        <v>3271</v>
      </c>
      <c r="N39" s="1056"/>
      <c r="O39" s="1056"/>
      <c r="P39" s="1056"/>
      <c r="Q39" s="1056"/>
      <c r="R39" s="1056"/>
      <c r="S39" s="1058"/>
      <c r="T39" s="1176"/>
      <c r="U39" s="1065"/>
      <c r="V39" s="1066"/>
      <c r="W39" s="1894"/>
      <c r="X39" s="1894"/>
      <c r="Y39" s="1894"/>
      <c r="Z39" s="1894"/>
      <c r="AA39" s="1894"/>
      <c r="AB39" s="1894"/>
      <c r="AC39" s="1894"/>
      <c r="AD39" s="1895"/>
      <c r="AE39" s="1061"/>
    </row>
    <row r="40" spans="1:33" s="1062" customFormat="1" ht="15" customHeight="1">
      <c r="A40" s="1883"/>
      <c r="B40" s="1054" t="s">
        <v>3252</v>
      </c>
      <c r="C40" s="1055" t="s">
        <v>3272</v>
      </c>
      <c r="D40" s="1056" t="s">
        <v>3273</v>
      </c>
      <c r="E40" s="1056"/>
      <c r="F40" s="1056"/>
      <c r="G40" s="1056"/>
      <c r="H40" s="1058"/>
      <c r="I40" s="1058"/>
      <c r="J40" s="1057"/>
      <c r="K40" s="1054" t="s">
        <v>3269</v>
      </c>
      <c r="L40" s="1055" t="s">
        <v>3274</v>
      </c>
      <c r="M40" s="1056" t="s">
        <v>3275</v>
      </c>
      <c r="N40" s="1056"/>
      <c r="O40" s="1056"/>
      <c r="P40" s="1056"/>
      <c r="Q40" s="1056"/>
      <c r="R40" s="1056"/>
      <c r="S40" s="1058"/>
      <c r="T40" s="1058"/>
      <c r="U40" s="1054" t="s">
        <v>3266</v>
      </c>
      <c r="V40" s="1056" t="s">
        <v>3276</v>
      </c>
      <c r="W40" s="1056"/>
      <c r="X40" s="1067"/>
      <c r="Y40" s="1067"/>
      <c r="Z40" s="1067"/>
      <c r="AA40" s="1067"/>
      <c r="AB40" s="1067"/>
      <c r="AC40" s="1067"/>
      <c r="AD40" s="1068"/>
      <c r="AE40" s="1061"/>
    </row>
    <row r="41" spans="1:33" s="1062" customFormat="1" ht="15" customHeight="1">
      <c r="A41" s="1883"/>
      <c r="B41" s="1054" t="s">
        <v>3266</v>
      </c>
      <c r="C41" s="1055" t="s">
        <v>3277</v>
      </c>
      <c r="D41" s="1056" t="s">
        <v>3278</v>
      </c>
      <c r="E41" s="1056"/>
      <c r="F41" s="1056"/>
      <c r="G41" s="1056"/>
      <c r="H41" s="1058"/>
      <c r="I41" s="1058"/>
      <c r="J41" s="1057"/>
      <c r="K41" s="1054" t="s">
        <v>3255</v>
      </c>
      <c r="L41" s="1055" t="s">
        <v>3279</v>
      </c>
      <c r="M41" s="1056" t="s">
        <v>3280</v>
      </c>
      <c r="N41" s="1056"/>
      <c r="O41" s="1056"/>
      <c r="P41" s="1056"/>
      <c r="Q41" s="1056"/>
      <c r="R41" s="1056"/>
      <c r="S41" s="1058"/>
      <c r="T41" s="1058"/>
      <c r="U41" s="1054" t="s">
        <v>3255</v>
      </c>
      <c r="V41" s="1059" t="s">
        <v>3281</v>
      </c>
      <c r="W41" s="1059"/>
      <c r="X41" s="1067"/>
      <c r="Y41" s="1067"/>
      <c r="Z41" s="1067"/>
      <c r="AA41" s="1067"/>
      <c r="AB41" s="1067"/>
      <c r="AC41" s="1067"/>
      <c r="AD41" s="1068"/>
      <c r="AE41" s="1061"/>
    </row>
    <row r="42" spans="1:33" s="1062" customFormat="1" ht="15" customHeight="1">
      <c r="A42" s="1883"/>
      <c r="B42" s="1054" t="s">
        <v>3255</v>
      </c>
      <c r="C42" s="1055" t="s">
        <v>3282</v>
      </c>
      <c r="D42" s="1056" t="s">
        <v>3283</v>
      </c>
      <c r="E42" s="1056"/>
      <c r="F42" s="1056"/>
      <c r="G42" s="1056"/>
      <c r="H42" s="1058"/>
      <c r="I42" s="1058"/>
      <c r="J42" s="1057"/>
      <c r="K42" s="1054" t="s">
        <v>3284</v>
      </c>
      <c r="L42" s="1055" t="s">
        <v>3285</v>
      </c>
      <c r="M42" s="1056" t="s">
        <v>3286</v>
      </c>
      <c r="N42" s="1056"/>
      <c r="O42" s="1056"/>
      <c r="P42" s="1056"/>
      <c r="Q42" s="1056"/>
      <c r="R42" s="1056"/>
      <c r="S42" s="1058"/>
      <c r="T42" s="1058"/>
      <c r="U42" s="1054"/>
      <c r="V42" s="1059"/>
      <c r="W42" s="1059"/>
      <c r="X42" s="1067"/>
      <c r="Y42" s="1067"/>
      <c r="Z42" s="1067"/>
      <c r="AA42" s="1067"/>
      <c r="AB42" s="1067"/>
      <c r="AC42" s="1067"/>
      <c r="AD42" s="1068"/>
      <c r="AE42" s="1061"/>
    </row>
    <row r="43" spans="1:33" s="1062" customFormat="1" ht="15" customHeight="1">
      <c r="A43" s="1884"/>
      <c r="B43" s="1054" t="s">
        <v>3266</v>
      </c>
      <c r="C43" s="1055" t="s">
        <v>3287</v>
      </c>
      <c r="D43" s="1056" t="s">
        <v>3288</v>
      </c>
      <c r="E43" s="1056"/>
      <c r="F43" s="1056"/>
      <c r="G43" s="1056"/>
      <c r="H43" s="1058"/>
      <c r="I43" s="1058"/>
      <c r="J43" s="1057"/>
      <c r="K43" s="1054" t="s">
        <v>3284</v>
      </c>
      <c r="L43" s="1055" t="s">
        <v>3289</v>
      </c>
      <c r="M43" s="1056" t="s">
        <v>3290</v>
      </c>
      <c r="N43" s="1056"/>
      <c r="O43" s="1056"/>
      <c r="P43" s="1056"/>
      <c r="Q43" s="1056"/>
      <c r="R43" s="1056"/>
      <c r="S43" s="1058"/>
      <c r="T43" s="1058"/>
      <c r="U43" s="1069"/>
      <c r="V43" s="1056"/>
      <c r="W43" s="1056"/>
      <c r="X43" s="1070"/>
      <c r="Y43" s="1070"/>
      <c r="Z43" s="1070"/>
      <c r="AA43" s="1070"/>
      <c r="AB43" s="1070"/>
      <c r="AC43" s="1070"/>
      <c r="AD43" s="1071"/>
      <c r="AE43" s="1061"/>
    </row>
    <row r="44" spans="1:33" s="1062" customFormat="1" ht="15" customHeight="1">
      <c r="A44" s="1072" t="s">
        <v>3291</v>
      </c>
      <c r="B44" s="1064" t="s">
        <v>3292</v>
      </c>
      <c r="C44" s="1073"/>
      <c r="D44" s="1074"/>
      <c r="E44" s="1074"/>
      <c r="F44" s="1074"/>
      <c r="G44" s="1074"/>
      <c r="H44" s="1075"/>
      <c r="I44" s="1075"/>
      <c r="J44" s="1075"/>
      <c r="K44" s="1076"/>
      <c r="L44" s="1073"/>
      <c r="M44" s="1074"/>
      <c r="N44" s="1074"/>
      <c r="O44" s="1054" t="s">
        <v>3426</v>
      </c>
      <c r="P44" s="1074" t="s">
        <v>3427</v>
      </c>
      <c r="Q44" s="1074"/>
      <c r="R44" s="1074"/>
      <c r="S44" s="1075"/>
      <c r="T44" s="1075"/>
      <c r="U44" s="1073"/>
      <c r="V44" s="1074"/>
      <c r="W44" s="1074"/>
      <c r="X44" s="1077"/>
      <c r="Y44" s="1077"/>
      <c r="Z44" s="1077"/>
      <c r="AA44" s="1077"/>
      <c r="AB44" s="1077"/>
      <c r="AC44" s="1077"/>
      <c r="AD44" s="1078"/>
      <c r="AE44" s="1061"/>
    </row>
    <row r="45" spans="1:33" s="1062" customFormat="1" ht="15" customHeight="1">
      <c r="A45" s="1079" t="s">
        <v>3291</v>
      </c>
      <c r="B45" s="1080"/>
      <c r="C45" s="1081"/>
      <c r="D45" s="1081"/>
      <c r="E45" s="1081"/>
      <c r="F45" s="1081"/>
      <c r="G45" s="1081"/>
      <c r="H45" s="1081"/>
      <c r="I45" s="1081"/>
      <c r="J45" s="1081"/>
      <c r="K45" s="1081"/>
      <c r="L45" s="1081"/>
      <c r="M45" s="1081"/>
      <c r="N45" s="1081"/>
      <c r="O45" s="1081"/>
      <c r="P45" s="1081"/>
      <c r="Q45" s="1081"/>
      <c r="R45" s="1081"/>
      <c r="S45" s="1081"/>
      <c r="T45" s="1081"/>
      <c r="U45" s="1081"/>
      <c r="V45" s="1081"/>
      <c r="W45" s="1081"/>
      <c r="X45" s="1082"/>
      <c r="Y45" s="1082"/>
      <c r="Z45" s="1083"/>
      <c r="AA45" s="1083"/>
      <c r="AB45" s="1083"/>
      <c r="AC45" s="1083"/>
      <c r="AD45" s="1084"/>
      <c r="AE45" s="1085"/>
      <c r="AF45" s="1061"/>
    </row>
    <row r="46" spans="1:33" s="1028" customFormat="1" ht="15" customHeight="1">
      <c r="A46" s="1042" t="s">
        <v>3293</v>
      </c>
      <c r="C46" s="1027"/>
      <c r="D46" s="1027"/>
      <c r="E46" s="1027"/>
      <c r="F46" s="1027"/>
      <c r="G46" s="1027"/>
      <c r="H46" s="1027"/>
      <c r="I46" s="1027"/>
      <c r="J46" s="1027"/>
      <c r="K46" s="1027"/>
      <c r="L46" s="1027"/>
      <c r="M46" s="1027"/>
      <c r="N46" s="1027"/>
      <c r="O46" s="1027"/>
      <c r="P46" s="1027"/>
      <c r="Q46" s="1027"/>
      <c r="R46" s="1027"/>
      <c r="S46" s="1027"/>
      <c r="T46" s="1027"/>
      <c r="U46" s="1027"/>
      <c r="V46" s="1027"/>
      <c r="W46" s="1027"/>
      <c r="X46" s="1027"/>
      <c r="Y46" s="1027"/>
      <c r="Z46" s="1027"/>
      <c r="AA46" s="1027"/>
      <c r="AB46" s="1027"/>
      <c r="AC46" s="1027"/>
      <c r="AD46" s="1027"/>
      <c r="AE46" s="1027"/>
    </row>
    <row r="47" spans="1:33" s="1028" customFormat="1" ht="15" customHeight="1">
      <c r="A47" s="1028" t="s">
        <v>3294</v>
      </c>
    </row>
    <row r="48" spans="1:3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sheetData>
  <mergeCells count="8">
    <mergeCell ref="S5:T11"/>
    <mergeCell ref="B12:O13"/>
    <mergeCell ref="A37:A43"/>
    <mergeCell ref="U5:AD6"/>
    <mergeCell ref="B6:Q7"/>
    <mergeCell ref="W38:AD39"/>
    <mergeCell ref="S18:U18"/>
    <mergeCell ref="V18:AC18"/>
  </mergeCells>
  <phoneticPr fontId="2"/>
  <hyperlinks>
    <hyperlink ref="R1:V1" location="作業メニュー!A1" display="作業メニュー" xr:uid="{00000000-0004-0000-2300-000000000000}"/>
  </hyperlinks>
  <printOptions horizontalCentered="1" verticalCentered="1"/>
  <pageMargins left="0.59055118110236227" right="0.59055118110236227" top="0.59055118110236227" bottom="0.59055118110236227" header="0.31496062992125984" footer="0.31496062992125984"/>
  <pageSetup paperSize="9" scale="91" orientation="portrait" r:id="rId1"/>
  <headerFooter>
    <oddFooter>&amp;R230401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D245"/>
  <sheetViews>
    <sheetView showGridLines="0" zoomScaleNormal="100" workbookViewId="0"/>
  </sheetViews>
  <sheetFormatPr defaultColWidth="3.375" defaultRowHeight="15.75"/>
  <cols>
    <col min="1" max="16384" width="3.375" style="249"/>
  </cols>
  <sheetData>
    <row r="1" spans="1:30" s="581" customFormat="1" ht="38.25" customHeight="1" thickBot="1">
      <c r="A1" s="580" t="s">
        <v>27</v>
      </c>
      <c r="P1" s="586" t="s">
        <v>66</v>
      </c>
      <c r="Q1" s="586"/>
      <c r="R1" s="586"/>
      <c r="S1" s="586"/>
      <c r="U1" s="585" t="s">
        <v>565</v>
      </c>
      <c r="AD1" s="585"/>
    </row>
    <row r="2" spans="1:30" ht="12" customHeight="1" thickTop="1">
      <c r="A2" s="249" t="s">
        <v>2571</v>
      </c>
    </row>
    <row r="3" spans="1:30" s="943" customFormat="1" ht="12" customHeight="1">
      <c r="B3" s="944" t="s">
        <v>2570</v>
      </c>
      <c r="C3" s="944"/>
      <c r="D3" s="944"/>
      <c r="E3" s="944"/>
      <c r="AC3" s="249"/>
    </row>
    <row r="4" spans="1:30" s="943" customFormat="1" ht="18.95" customHeight="1">
      <c r="AC4" s="249"/>
    </row>
    <row r="5" spans="1:30" s="943" customFormat="1" ht="18.95" customHeight="1">
      <c r="B5" s="1086" t="s">
        <v>2569</v>
      </c>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7"/>
      <c r="AB5" s="1087"/>
      <c r="AC5" s="249"/>
    </row>
    <row r="6" spans="1:30" s="943" customFormat="1" ht="18.95" customHeight="1">
      <c r="B6" s="1088"/>
      <c r="C6" s="1088"/>
      <c r="D6" s="1088"/>
      <c r="E6" s="1088"/>
      <c r="F6" s="1088"/>
      <c r="G6" s="1088"/>
      <c r="H6" s="1088"/>
      <c r="I6" s="1088"/>
      <c r="J6" s="1088"/>
      <c r="K6" s="1088"/>
      <c r="L6" s="1088"/>
      <c r="M6" s="1088"/>
      <c r="N6" s="1088"/>
      <c r="O6" s="1088"/>
      <c r="P6" s="1088"/>
      <c r="Q6" s="1088"/>
      <c r="R6" s="1088"/>
      <c r="S6" s="1088"/>
      <c r="T6" s="1088"/>
      <c r="U6" s="1088"/>
      <c r="V6" s="1088"/>
      <c r="W6" s="1088"/>
      <c r="X6" s="1088"/>
      <c r="Y6" s="1088"/>
      <c r="Z6" s="1088"/>
      <c r="AA6" s="1087"/>
      <c r="AB6" s="1087"/>
      <c r="AC6" s="249"/>
    </row>
    <row r="7" spans="1:30" s="943" customFormat="1" ht="15.95" customHeight="1">
      <c r="B7" s="1089"/>
      <c r="C7" s="1090"/>
      <c r="D7" s="1090"/>
      <c r="E7" s="1090"/>
      <c r="F7" s="1090"/>
      <c r="G7" s="1090"/>
      <c r="H7" s="1090"/>
      <c r="I7" s="1090"/>
      <c r="J7" s="1090"/>
      <c r="K7" s="1090"/>
      <c r="L7" s="1090"/>
      <c r="M7" s="1090"/>
      <c r="N7" s="1090"/>
      <c r="O7" s="1090"/>
      <c r="P7" s="1090"/>
      <c r="Q7" s="1124"/>
      <c r="R7" s="1915" t="s">
        <v>3299</v>
      </c>
      <c r="S7" s="1916"/>
      <c r="T7" s="1917"/>
      <c r="U7" s="1915" t="s">
        <v>3300</v>
      </c>
      <c r="V7" s="1916"/>
      <c r="W7" s="1916"/>
      <c r="X7" s="1916"/>
      <c r="Y7" s="1916"/>
      <c r="Z7" s="1917"/>
      <c r="AA7" s="1087"/>
      <c r="AB7" s="1087"/>
      <c r="AC7" s="249"/>
    </row>
    <row r="8" spans="1:30" s="943" customFormat="1" ht="15.95" customHeight="1">
      <c r="B8" s="1094"/>
      <c r="P8" s="1087"/>
      <c r="Q8" s="1087"/>
      <c r="R8" s="1918"/>
      <c r="S8" s="1903"/>
      <c r="T8" s="1919"/>
      <c r="U8" s="1918"/>
      <c r="V8" s="1903"/>
      <c r="W8" s="1903"/>
      <c r="X8" s="1903"/>
      <c r="Y8" s="1903"/>
      <c r="Z8" s="1919"/>
      <c r="AA8" s="1087"/>
      <c r="AB8" s="1087"/>
      <c r="AC8" s="249"/>
    </row>
    <row r="9" spans="1:30" s="943" customFormat="1" ht="15.95" customHeight="1">
      <c r="B9" s="1094"/>
      <c r="P9" s="1087"/>
      <c r="Q9" s="1087"/>
      <c r="R9" s="1920"/>
      <c r="S9" s="1921"/>
      <c r="T9" s="1922"/>
      <c r="U9" s="1920"/>
      <c r="V9" s="1921"/>
      <c r="W9" s="1921"/>
      <c r="X9" s="1921"/>
      <c r="Y9" s="1921"/>
      <c r="Z9" s="1922"/>
      <c r="AA9" s="1087"/>
      <c r="AB9" s="1087"/>
      <c r="AC9" s="249"/>
    </row>
    <row r="10" spans="1:30" s="943" customFormat="1" ht="18.95" customHeight="1">
      <c r="B10" s="1094"/>
      <c r="C10" s="1897" t="s">
        <v>3429</v>
      </c>
      <c r="D10" s="1898"/>
      <c r="E10" s="1898"/>
      <c r="F10" s="1898"/>
      <c r="G10" s="1898"/>
      <c r="H10" s="1898"/>
      <c r="I10" s="1898"/>
      <c r="J10" s="1898"/>
      <c r="K10" s="1898"/>
      <c r="L10" s="1898"/>
      <c r="M10" s="1898"/>
      <c r="N10" s="1898"/>
      <c r="O10" s="1898"/>
      <c r="P10" s="1087"/>
      <c r="Q10" s="1087"/>
      <c r="R10" s="1092"/>
      <c r="S10" s="1093"/>
      <c r="T10" s="1125"/>
      <c r="U10" s="1087"/>
      <c r="V10" s="1087"/>
      <c r="W10" s="1087"/>
      <c r="X10" s="1087"/>
      <c r="Y10" s="1087"/>
      <c r="Z10" s="1098"/>
      <c r="AA10" s="1087"/>
      <c r="AB10" s="1087"/>
      <c r="AC10" s="249"/>
    </row>
    <row r="11" spans="1:30" s="943" customFormat="1" ht="18.95" customHeight="1">
      <c r="B11" s="1094"/>
      <c r="C11" s="1898"/>
      <c r="D11" s="1898"/>
      <c r="E11" s="1898"/>
      <c r="F11" s="1898"/>
      <c r="G11" s="1898"/>
      <c r="H11" s="1898"/>
      <c r="I11" s="1898"/>
      <c r="J11" s="1898"/>
      <c r="K11" s="1898"/>
      <c r="L11" s="1898"/>
      <c r="M11" s="1898"/>
      <c r="N11" s="1898"/>
      <c r="O11" s="1898"/>
      <c r="P11" s="1087"/>
      <c r="Q11" s="1087"/>
      <c r="R11" s="1095"/>
      <c r="S11" s="1096"/>
      <c r="T11" s="1098"/>
      <c r="U11" s="1087"/>
      <c r="V11" s="1087"/>
      <c r="W11" s="1087"/>
      <c r="X11" s="1087"/>
      <c r="Y11" s="1087"/>
      <c r="Z11" s="1098"/>
      <c r="AA11" s="1087"/>
      <c r="AB11" s="1087"/>
      <c r="AC11" s="249"/>
    </row>
    <row r="12" spans="1:30" s="943" customFormat="1" ht="18.95" customHeight="1">
      <c r="B12" s="1094"/>
      <c r="C12" s="1898"/>
      <c r="D12" s="1898"/>
      <c r="E12" s="1898"/>
      <c r="F12" s="1898"/>
      <c r="G12" s="1898"/>
      <c r="H12" s="1898"/>
      <c r="I12" s="1898"/>
      <c r="J12" s="1898"/>
      <c r="K12" s="1898"/>
      <c r="L12" s="1898"/>
      <c r="M12" s="1898"/>
      <c r="N12" s="1898"/>
      <c r="O12" s="1898"/>
      <c r="P12" s="1087"/>
      <c r="Q12" s="1087"/>
      <c r="R12" s="1095"/>
      <c r="S12" s="1096"/>
      <c r="T12" s="1098"/>
      <c r="U12" s="1087"/>
      <c r="V12" s="1087"/>
      <c r="W12" s="1087"/>
      <c r="X12" s="1087"/>
      <c r="Y12" s="1087"/>
      <c r="Z12" s="1098"/>
      <c r="AA12" s="1087"/>
      <c r="AB12" s="1087"/>
      <c r="AC12" s="249"/>
    </row>
    <row r="13" spans="1:30" s="943" customFormat="1" ht="18.95" customHeight="1">
      <c r="B13" s="1094"/>
      <c r="C13" s="249"/>
      <c r="D13" s="249"/>
      <c r="E13" s="249"/>
      <c r="F13" s="249"/>
      <c r="G13" s="249"/>
      <c r="H13" s="249"/>
      <c r="I13" s="249"/>
      <c r="J13" s="249"/>
      <c r="K13" s="249"/>
      <c r="L13" s="249"/>
      <c r="M13" s="249"/>
      <c r="N13" s="249"/>
      <c r="O13" s="249"/>
      <c r="P13" s="1087"/>
      <c r="Q13" s="1087"/>
      <c r="R13" s="1095"/>
      <c r="S13" s="1096"/>
      <c r="T13" s="1098"/>
      <c r="U13" s="1087"/>
      <c r="V13" s="1087"/>
      <c r="W13" s="1087"/>
      <c r="X13" s="1087"/>
      <c r="Y13" s="1087"/>
      <c r="Z13" s="1098"/>
      <c r="AA13" s="1087"/>
      <c r="AB13" s="1087"/>
      <c r="AC13" s="249"/>
    </row>
    <row r="14" spans="1:30" s="943" customFormat="1" ht="18.95" customHeight="1">
      <c r="B14" s="1094"/>
      <c r="C14" s="249"/>
      <c r="D14" s="249"/>
      <c r="E14" s="249"/>
      <c r="F14" s="249"/>
      <c r="G14" s="249"/>
      <c r="H14" s="249"/>
      <c r="I14" s="249"/>
      <c r="J14" s="249"/>
      <c r="K14" s="249"/>
      <c r="L14" s="249"/>
      <c r="M14" s="249"/>
      <c r="N14" s="249"/>
      <c r="O14" s="249"/>
      <c r="P14" s="1087"/>
      <c r="Q14" s="1087"/>
      <c r="R14" s="1095"/>
      <c r="S14" s="1096"/>
      <c r="T14" s="1098"/>
      <c r="U14" s="1087"/>
      <c r="V14" s="1087"/>
      <c r="W14" s="1087"/>
      <c r="X14" s="1087"/>
      <c r="Y14" s="1087"/>
      <c r="Z14" s="1098"/>
      <c r="AA14" s="1087"/>
      <c r="AB14" s="1087"/>
      <c r="AC14" s="249"/>
    </row>
    <row r="15" spans="1:30" s="943" customFormat="1" ht="18.95" customHeight="1">
      <c r="B15" s="1094"/>
      <c r="C15" s="249"/>
      <c r="D15" s="249"/>
      <c r="E15" s="249"/>
      <c r="F15" s="249"/>
      <c r="G15" s="249"/>
      <c r="H15" s="249"/>
      <c r="I15" s="249"/>
      <c r="J15" s="249"/>
      <c r="K15" s="249"/>
      <c r="L15" s="249"/>
      <c r="M15" s="249"/>
      <c r="N15" s="249"/>
      <c r="O15" s="249"/>
      <c r="P15" s="1087"/>
      <c r="Q15" s="1087"/>
      <c r="R15" s="1095"/>
      <c r="S15" s="1096"/>
      <c r="T15" s="1098"/>
      <c r="U15" s="1087"/>
      <c r="V15" s="1087"/>
      <c r="W15" s="1087"/>
      <c r="X15" s="1087"/>
      <c r="Y15" s="1087"/>
      <c r="Z15" s="1098"/>
      <c r="AA15" s="1087"/>
      <c r="AB15" s="1087"/>
      <c r="AC15" s="249"/>
    </row>
    <row r="16" spans="1:30" s="943" customFormat="1" ht="18.95" customHeight="1">
      <c r="B16" s="1094"/>
      <c r="C16" s="1087"/>
      <c r="D16" s="1087"/>
      <c r="E16" s="1087"/>
      <c r="F16" s="1087"/>
      <c r="G16" s="1087"/>
      <c r="H16" s="1087"/>
      <c r="I16" s="1087"/>
      <c r="J16" s="1087"/>
      <c r="K16" s="1087"/>
      <c r="L16" s="1087"/>
      <c r="M16" s="1087"/>
      <c r="N16" s="1087"/>
      <c r="O16" s="1087"/>
      <c r="P16" s="1087"/>
      <c r="Q16" s="1087"/>
      <c r="R16" s="1099"/>
      <c r="S16" s="1100"/>
      <c r="T16" s="1102"/>
      <c r="U16" s="1101"/>
      <c r="V16" s="1101"/>
      <c r="W16" s="1101"/>
      <c r="X16" s="1101"/>
      <c r="Y16" s="1101"/>
      <c r="Z16" s="1102"/>
      <c r="AA16" s="1087"/>
      <c r="AB16" s="1087"/>
      <c r="AC16" s="249"/>
    </row>
    <row r="17" spans="2:29" s="943" customFormat="1" ht="18.95" customHeight="1">
      <c r="B17" s="1094"/>
      <c r="C17" s="1087"/>
      <c r="D17" s="1087"/>
      <c r="E17" s="1087"/>
      <c r="F17" s="1087"/>
      <c r="G17" s="1087"/>
      <c r="H17" s="1087"/>
      <c r="I17" s="1087"/>
      <c r="J17" s="1087"/>
      <c r="K17" s="1087"/>
      <c r="L17" s="1087"/>
      <c r="M17" s="1087"/>
      <c r="N17" s="1087"/>
      <c r="O17" s="1087"/>
      <c r="P17" s="1087"/>
      <c r="Q17" s="1087"/>
      <c r="R17" s="1087"/>
      <c r="S17" s="1087"/>
      <c r="T17" s="1087"/>
      <c r="U17" s="1087"/>
      <c r="V17" s="1087"/>
      <c r="W17" s="1087"/>
      <c r="X17" s="1087"/>
      <c r="Y17" s="1087"/>
      <c r="Z17" s="1098"/>
      <c r="AA17" s="1087"/>
      <c r="AB17" s="1087"/>
      <c r="AC17" s="249"/>
    </row>
    <row r="18" spans="2:29" s="943" customFormat="1" ht="18.95" customHeight="1">
      <c r="B18" s="1094"/>
      <c r="C18" s="1087"/>
      <c r="D18" s="1087"/>
      <c r="E18" s="1087"/>
      <c r="F18" s="1087"/>
      <c r="G18" s="1087"/>
      <c r="H18" s="1087"/>
      <c r="I18" s="1087"/>
      <c r="J18" s="1087"/>
      <c r="K18" s="1087"/>
      <c r="L18" s="1087"/>
      <c r="M18" s="1087"/>
      <c r="N18" s="1087"/>
      <c r="O18" s="1087"/>
      <c r="P18" s="1087"/>
      <c r="Q18" s="1103"/>
      <c r="R18" s="249"/>
      <c r="S18" s="1899" t="s">
        <v>2919</v>
      </c>
      <c r="T18" s="1899"/>
      <c r="U18" s="1104"/>
      <c r="V18" s="1103" t="s">
        <v>624</v>
      </c>
      <c r="W18" s="1105"/>
      <c r="X18" s="1103" t="s">
        <v>623</v>
      </c>
      <c r="Y18" s="1106"/>
      <c r="Z18" s="1107" t="s">
        <v>622</v>
      </c>
      <c r="AA18" s="1087"/>
      <c r="AB18" s="1087"/>
      <c r="AC18" s="249"/>
    </row>
    <row r="19" spans="2:29" s="943" customFormat="1" ht="18.95" customHeight="1">
      <c r="B19" s="1094"/>
      <c r="C19" s="1087"/>
      <c r="D19" s="1087"/>
      <c r="E19" s="1087"/>
      <c r="F19" s="1087"/>
      <c r="G19" s="1087"/>
      <c r="H19" s="1087"/>
      <c r="I19" s="1087"/>
      <c r="J19" s="1087"/>
      <c r="K19" s="1087"/>
      <c r="L19" s="1087"/>
      <c r="M19" s="1087"/>
      <c r="N19" s="1087"/>
      <c r="O19" s="1087"/>
      <c r="P19" s="1087"/>
      <c r="Q19" s="1108"/>
      <c r="R19" s="1109"/>
      <c r="S19" s="1108"/>
      <c r="T19" s="1103"/>
      <c r="U19" s="1109"/>
      <c r="V19" s="1108"/>
      <c r="W19" s="1103"/>
      <c r="X19" s="1109"/>
      <c r="Y19" s="1108"/>
      <c r="Z19" s="1110"/>
      <c r="AA19" s="1087"/>
      <c r="AB19" s="1087"/>
      <c r="AC19" s="249"/>
    </row>
    <row r="20" spans="2:29" s="943" customFormat="1" ht="18.95" customHeight="1">
      <c r="B20" s="1094"/>
      <c r="C20" s="1901" t="s">
        <v>2541</v>
      </c>
      <c r="D20" s="1901"/>
      <c r="E20" s="1901"/>
      <c r="F20" s="1901"/>
      <c r="G20" s="1901"/>
      <c r="H20" s="1901"/>
      <c r="I20" s="1901"/>
      <c r="J20" s="1901"/>
      <c r="K20" s="1901"/>
      <c r="L20" s="1901"/>
      <c r="M20" s="1901"/>
      <c r="N20" s="1901"/>
      <c r="O20" s="1901"/>
      <c r="P20" s="1087"/>
      <c r="Q20" s="1087"/>
      <c r="R20" s="1087"/>
      <c r="S20" s="1087"/>
      <c r="T20" s="1087"/>
      <c r="U20" s="1087"/>
      <c r="V20" s="1087"/>
      <c r="W20" s="1087"/>
      <c r="X20" s="1087"/>
      <c r="Y20" s="1087"/>
      <c r="Z20" s="1098"/>
      <c r="AA20" s="1087"/>
      <c r="AB20" s="1087"/>
      <c r="AC20" s="249"/>
    </row>
    <row r="21" spans="2:29" s="943" customFormat="1" ht="18.95" customHeight="1">
      <c r="B21" s="1094"/>
      <c r="C21" s="1901"/>
      <c r="D21" s="1901"/>
      <c r="E21" s="1901"/>
      <c r="F21" s="1901"/>
      <c r="G21" s="1901"/>
      <c r="H21" s="1901"/>
      <c r="I21" s="1901"/>
      <c r="J21" s="1901"/>
      <c r="K21" s="1901"/>
      <c r="L21" s="1901"/>
      <c r="M21" s="1901"/>
      <c r="N21" s="1901"/>
      <c r="O21" s="1901"/>
      <c r="P21" s="1087"/>
      <c r="Q21" s="1087"/>
      <c r="R21" s="1087"/>
      <c r="S21" s="1087"/>
      <c r="T21" s="1087"/>
      <c r="U21" s="1087"/>
      <c r="V21" s="1087"/>
      <c r="W21" s="1087"/>
      <c r="X21" s="1087"/>
      <c r="Y21" s="1087"/>
      <c r="Z21" s="1098"/>
      <c r="AA21" s="1087"/>
      <c r="AB21" s="1087"/>
      <c r="AC21" s="249"/>
    </row>
    <row r="22" spans="2:29" s="943" customFormat="1" ht="18.95" customHeight="1">
      <c r="B22" s="1094"/>
      <c r="C22" s="1087"/>
      <c r="D22" s="1087"/>
      <c r="E22" s="1087"/>
      <c r="F22" s="1087"/>
      <c r="G22" s="1087"/>
      <c r="H22" s="1087"/>
      <c r="I22" s="1087"/>
      <c r="J22" s="1087"/>
      <c r="K22" s="1087"/>
      <c r="L22" s="1087"/>
      <c r="M22" s="1087"/>
      <c r="N22" s="1087"/>
      <c r="O22" s="1087"/>
      <c r="P22" s="1087"/>
      <c r="Q22" s="1087"/>
      <c r="R22" s="1087"/>
      <c r="S22" s="1087"/>
      <c r="T22" s="1087"/>
      <c r="U22" s="1087"/>
      <c r="V22" s="1087"/>
      <c r="W22" s="1087"/>
      <c r="X22" s="1087"/>
      <c r="Y22" s="1087"/>
      <c r="Z22" s="1098"/>
      <c r="AA22" s="1087"/>
      <c r="AB22" s="1087"/>
      <c r="AC22" s="249"/>
    </row>
    <row r="23" spans="2:29" s="943" customFormat="1" ht="18.95" customHeight="1">
      <c r="B23" s="1094"/>
      <c r="C23" s="1087"/>
      <c r="D23" s="1087"/>
      <c r="E23" s="1087"/>
      <c r="F23" s="1087"/>
      <c r="G23" s="1087"/>
      <c r="H23" s="1087"/>
      <c r="I23" s="1087"/>
      <c r="J23" s="1087"/>
      <c r="K23" s="1087"/>
      <c r="L23" s="1087"/>
      <c r="M23" s="1087"/>
      <c r="N23" s="1087"/>
      <c r="O23" s="1087"/>
      <c r="P23" s="1087"/>
      <c r="Q23" s="1087"/>
      <c r="R23" s="1087"/>
      <c r="S23" s="1087"/>
      <c r="T23" s="1087"/>
      <c r="U23" s="1087"/>
      <c r="V23" s="1087"/>
      <c r="W23" s="1087"/>
      <c r="X23" s="1087"/>
      <c r="Y23" s="1087"/>
      <c r="Z23" s="1098"/>
      <c r="AA23" s="1087"/>
      <c r="AB23" s="1087"/>
      <c r="AC23" s="249"/>
    </row>
    <row r="24" spans="2:29" s="943" customFormat="1" ht="18.95" customHeight="1">
      <c r="B24" s="1094"/>
      <c r="C24" s="1087"/>
      <c r="D24" s="1087"/>
      <c r="E24" s="1087"/>
      <c r="F24" s="1087"/>
      <c r="G24" s="1087"/>
      <c r="H24" s="1087"/>
      <c r="I24" s="1087"/>
      <c r="J24" s="1087"/>
      <c r="K24" s="1087"/>
      <c r="L24" s="1087"/>
      <c r="M24" s="1087"/>
      <c r="N24" s="1087"/>
      <c r="O24" s="1087"/>
      <c r="P24" s="1087"/>
      <c r="Q24" s="1087"/>
      <c r="R24" s="1087"/>
      <c r="S24" s="1087"/>
      <c r="T24" s="1087"/>
      <c r="U24" s="1087"/>
      <c r="V24" s="1087"/>
      <c r="W24" s="1087"/>
      <c r="X24" s="1087"/>
      <c r="Y24" s="1087"/>
      <c r="Z24" s="1098"/>
      <c r="AA24" s="1087"/>
      <c r="AB24" s="1087"/>
      <c r="AC24" s="249"/>
    </row>
    <row r="25" spans="2:29" s="943" customFormat="1" ht="18.95" customHeight="1">
      <c r="B25" s="1094"/>
      <c r="C25" s="1087"/>
      <c r="D25" s="1087"/>
      <c r="E25" s="1087"/>
      <c r="F25" s="1087"/>
      <c r="G25" s="1087"/>
      <c r="H25" s="1087"/>
      <c r="I25" s="1087"/>
      <c r="J25" s="1087"/>
      <c r="K25" s="1087"/>
      <c r="L25" s="1087"/>
      <c r="M25" s="1087"/>
      <c r="N25" s="1087"/>
      <c r="O25" s="1087"/>
      <c r="P25" s="1087"/>
      <c r="Q25" s="1087"/>
      <c r="R25" s="1087"/>
      <c r="S25" s="1087"/>
      <c r="T25" s="1087"/>
      <c r="U25" s="1087"/>
      <c r="V25" s="1087"/>
      <c r="W25" s="1087"/>
      <c r="X25" s="1087"/>
      <c r="Y25" s="1087"/>
      <c r="Z25" s="1098"/>
      <c r="AA25" s="1087"/>
      <c r="AB25" s="1087"/>
      <c r="AC25" s="249"/>
    </row>
    <row r="26" spans="2:29" s="943" customFormat="1" ht="18.95" customHeight="1">
      <c r="B26" s="1094"/>
      <c r="C26" s="1087"/>
      <c r="D26" s="1087"/>
      <c r="E26" s="1087"/>
      <c r="F26" s="1087"/>
      <c r="G26" s="1087"/>
      <c r="H26" s="1087"/>
      <c r="I26" s="1087"/>
      <c r="J26" s="1087"/>
      <c r="K26" s="1087"/>
      <c r="L26" s="1087"/>
      <c r="M26" s="1087"/>
      <c r="N26" s="1087"/>
      <c r="O26" s="1087"/>
      <c r="P26" s="1087"/>
      <c r="Q26" s="1087"/>
      <c r="R26" s="1087"/>
      <c r="S26" s="1087"/>
      <c r="T26" s="1087"/>
      <c r="U26" s="1087"/>
      <c r="V26" s="1087"/>
      <c r="W26" s="1087"/>
      <c r="X26" s="1087"/>
      <c r="Y26" s="1087"/>
      <c r="Z26" s="1098"/>
      <c r="AA26" s="1087"/>
      <c r="AB26" s="1087"/>
      <c r="AC26" s="249"/>
    </row>
    <row r="27" spans="2:29" s="943" customFormat="1" ht="18.95" customHeight="1">
      <c r="B27" s="1094"/>
      <c r="C27" s="1087"/>
      <c r="D27" s="1087"/>
      <c r="E27" s="1087"/>
      <c r="F27" s="1087"/>
      <c r="G27" s="1087"/>
      <c r="H27" s="1087"/>
      <c r="I27" s="1087"/>
      <c r="J27" s="1087"/>
      <c r="K27" s="1087"/>
      <c r="L27" s="1087"/>
      <c r="M27" s="1087"/>
      <c r="O27" s="1087"/>
      <c r="P27" s="1111" t="s">
        <v>2559</v>
      </c>
      <c r="Q27" s="1087"/>
      <c r="R27" s="1111" t="s">
        <v>2558</v>
      </c>
      <c r="S27" s="1087"/>
      <c r="T27" s="1087"/>
      <c r="U27" s="1087"/>
      <c r="V27" s="1087"/>
      <c r="W27" s="1087"/>
      <c r="X27" s="1087"/>
      <c r="Y27" s="1087"/>
      <c r="Z27" s="1098"/>
      <c r="AA27" s="1087"/>
      <c r="AB27" s="1087"/>
      <c r="AC27" s="249"/>
    </row>
    <row r="28" spans="2:29" s="943" customFormat="1" ht="18.95" customHeight="1">
      <c r="B28" s="1094"/>
      <c r="C28" s="1087"/>
      <c r="D28" s="1087"/>
      <c r="E28" s="1087"/>
      <c r="F28" s="1087"/>
      <c r="G28" s="1087"/>
      <c r="H28" s="1087"/>
      <c r="I28" s="1087"/>
      <c r="J28" s="1087"/>
      <c r="K28" s="1087"/>
      <c r="L28" s="1087"/>
      <c r="M28" s="1087"/>
      <c r="N28" s="1087"/>
      <c r="O28" s="1087"/>
      <c r="P28" s="1087"/>
      <c r="Q28" s="1087"/>
      <c r="R28" s="1087"/>
      <c r="S28" s="1087"/>
      <c r="T28" s="1087"/>
      <c r="U28" s="1087"/>
      <c r="V28" s="1087"/>
      <c r="W28" s="1087"/>
      <c r="X28" s="1087"/>
      <c r="Y28" s="1087"/>
      <c r="Z28" s="1098"/>
      <c r="AA28" s="1087"/>
      <c r="AB28" s="1087"/>
      <c r="AC28" s="249"/>
    </row>
    <row r="29" spans="2:29" s="943" customFormat="1" ht="18.95" customHeight="1">
      <c r="B29" s="1094"/>
      <c r="C29" s="1087"/>
      <c r="D29" s="1087"/>
      <c r="E29" s="1087"/>
      <c r="F29" s="1087"/>
      <c r="G29" s="1087"/>
      <c r="H29" s="1087"/>
      <c r="I29" s="1087"/>
      <c r="J29" s="1087"/>
      <c r="K29" s="1087"/>
      <c r="L29" s="1087"/>
      <c r="M29" s="1087"/>
      <c r="N29" s="1087"/>
      <c r="O29" s="1087"/>
      <c r="P29" s="1087"/>
      <c r="Q29" s="1087"/>
      <c r="R29" s="1087"/>
      <c r="S29" s="1087"/>
      <c r="T29" s="1087"/>
      <c r="U29" s="1087"/>
      <c r="V29" s="1087"/>
      <c r="W29" s="1087"/>
      <c r="X29" s="1087"/>
      <c r="Y29" s="1087"/>
      <c r="Z29" s="1098"/>
      <c r="AA29" s="1087"/>
      <c r="AB29" s="1087"/>
      <c r="AC29" s="249"/>
    </row>
    <row r="30" spans="2:29" s="943" customFormat="1" ht="18.95" customHeight="1">
      <c r="B30" s="1094"/>
      <c r="C30" s="1087"/>
      <c r="D30" s="1087"/>
      <c r="E30" s="1087"/>
      <c r="F30" s="1087"/>
      <c r="G30" s="1087"/>
      <c r="H30" s="1087"/>
      <c r="I30" s="1087"/>
      <c r="J30" s="1087"/>
      <c r="K30" s="1087"/>
      <c r="L30" s="1087"/>
      <c r="M30" s="1087"/>
      <c r="N30" s="1087"/>
      <c r="O30" s="1087"/>
      <c r="P30" s="1087"/>
      <c r="Q30" s="1087"/>
      <c r="R30" s="1087"/>
      <c r="S30" s="1087"/>
      <c r="T30" s="1087"/>
      <c r="U30" s="1087"/>
      <c r="V30" s="1087"/>
      <c r="W30" s="1087"/>
      <c r="X30" s="1087"/>
      <c r="Y30" s="1087"/>
      <c r="Z30" s="1098"/>
      <c r="AA30" s="1087"/>
      <c r="AB30" s="1087"/>
      <c r="AC30" s="249"/>
    </row>
    <row r="31" spans="2:29" s="943" customFormat="1" ht="18.95" customHeight="1">
      <c r="B31" s="1094"/>
      <c r="C31" s="1087"/>
      <c r="D31" s="1087"/>
      <c r="E31" s="1087"/>
      <c r="F31" s="1087"/>
      <c r="G31" s="1087"/>
      <c r="H31" s="1087"/>
      <c r="I31" s="1087"/>
      <c r="J31" s="1087"/>
      <c r="K31" s="1087"/>
      <c r="L31" s="1087"/>
      <c r="M31" s="1087"/>
      <c r="N31" s="1087"/>
      <c r="O31" s="1087"/>
      <c r="P31" s="1087"/>
      <c r="Q31" s="1087"/>
      <c r="R31" s="1087"/>
      <c r="S31" s="1087"/>
      <c r="T31" s="1087"/>
      <c r="U31" s="1087"/>
      <c r="V31" s="1087"/>
      <c r="W31" s="1087"/>
      <c r="X31" s="1087"/>
      <c r="Y31" s="1087"/>
      <c r="Z31" s="1098"/>
      <c r="AA31" s="1087"/>
      <c r="AB31" s="1087"/>
      <c r="AC31" s="249"/>
    </row>
    <row r="32" spans="2:29" s="943" customFormat="1" ht="18.95" customHeight="1">
      <c r="B32" s="1094"/>
      <c r="C32" s="1087"/>
      <c r="D32" s="1087"/>
      <c r="E32" s="1087"/>
      <c r="F32" s="1087"/>
      <c r="G32" s="1087"/>
      <c r="H32" s="1087"/>
      <c r="I32" s="1087"/>
      <c r="J32" s="1087"/>
      <c r="K32" s="1087"/>
      <c r="L32" s="1087"/>
      <c r="M32" s="1087"/>
      <c r="N32" s="1087"/>
      <c r="O32" s="1087"/>
      <c r="P32" s="1087"/>
      <c r="Q32" s="1087"/>
      <c r="R32" s="1087"/>
      <c r="S32" s="1087"/>
      <c r="T32" s="1087"/>
      <c r="U32" s="1087"/>
      <c r="V32" s="1087"/>
      <c r="W32" s="1087"/>
      <c r="X32" s="1087"/>
      <c r="Y32" s="1087"/>
      <c r="Z32" s="1098"/>
      <c r="AA32" s="1087"/>
      <c r="AB32" s="1087"/>
      <c r="AC32" s="249"/>
    </row>
    <row r="33" spans="1:29" s="943" customFormat="1" ht="18.95" customHeight="1">
      <c r="B33" s="1094"/>
      <c r="C33" s="1087"/>
      <c r="D33" s="1087"/>
      <c r="E33" s="1087"/>
      <c r="F33" s="1087"/>
      <c r="G33" s="1087"/>
      <c r="H33" s="1087"/>
      <c r="I33" s="1087"/>
      <c r="J33" s="1087"/>
      <c r="K33" s="1087"/>
      <c r="L33" s="1087"/>
      <c r="M33" s="1087" t="s">
        <v>2566</v>
      </c>
      <c r="O33" s="1087"/>
      <c r="P33" s="1087"/>
      <c r="Q33" s="1087"/>
      <c r="R33" s="1087"/>
      <c r="S33" s="1087"/>
      <c r="T33" s="1087"/>
      <c r="U33" s="1087"/>
      <c r="V33" s="1087"/>
      <c r="W33" s="1087"/>
      <c r="X33" s="1087"/>
      <c r="Y33" s="1087"/>
      <c r="Z33" s="1098"/>
      <c r="AA33" s="1087"/>
      <c r="AB33" s="1087"/>
      <c r="AC33" s="249"/>
    </row>
    <row r="34" spans="1:29" s="943" customFormat="1" ht="18.95" customHeight="1">
      <c r="B34" s="1094"/>
      <c r="C34" s="1087"/>
      <c r="D34" s="1087"/>
      <c r="E34" s="1087"/>
      <c r="F34" s="1087"/>
      <c r="G34" s="1087"/>
      <c r="H34" s="1087"/>
      <c r="I34" s="1087"/>
      <c r="J34" s="1087"/>
      <c r="K34" s="1087"/>
      <c r="L34" s="1087"/>
      <c r="M34" s="1087"/>
      <c r="N34" s="1087"/>
      <c r="O34" s="1087"/>
      <c r="P34" s="1087"/>
      <c r="Q34" s="1087"/>
      <c r="R34" s="1087"/>
      <c r="S34" s="1087"/>
      <c r="T34" s="1087"/>
      <c r="U34" s="1087"/>
      <c r="V34" s="1087"/>
      <c r="W34" s="1087"/>
      <c r="X34" s="1087"/>
      <c r="Y34" s="1087"/>
      <c r="Z34" s="1098"/>
      <c r="AA34" s="1087"/>
      <c r="AB34" s="1087"/>
      <c r="AC34" s="249"/>
    </row>
    <row r="35" spans="1:29" s="943" customFormat="1" ht="18.95" customHeight="1">
      <c r="B35" s="1089"/>
      <c r="C35" s="1090"/>
      <c r="D35" s="1112" t="s">
        <v>2565</v>
      </c>
      <c r="E35" s="1112"/>
      <c r="F35" s="1112"/>
      <c r="G35" s="1112"/>
      <c r="H35" s="1112"/>
      <c r="I35" s="1113"/>
      <c r="J35" s="1090"/>
      <c r="K35" s="1090" t="s">
        <v>2921</v>
      </c>
      <c r="L35" s="1090"/>
      <c r="M35" s="1090"/>
      <c r="N35" s="1090" t="s">
        <v>322</v>
      </c>
      <c r="O35" s="1090"/>
      <c r="P35" s="1090" t="s">
        <v>2555</v>
      </c>
      <c r="Q35" s="1090"/>
      <c r="R35" s="1090" t="s">
        <v>320</v>
      </c>
      <c r="S35" s="1090"/>
      <c r="T35" s="1090"/>
      <c r="U35" s="1090"/>
      <c r="V35" s="1090"/>
      <c r="W35" s="1090"/>
      <c r="X35" s="1090"/>
      <c r="Y35" s="1090"/>
      <c r="Z35" s="1091"/>
      <c r="AA35" s="1087"/>
      <c r="AB35" s="1087"/>
      <c r="AC35" s="249"/>
    </row>
    <row r="36" spans="1:29" s="943" customFormat="1" ht="18.95" customHeight="1">
      <c r="B36" s="1094" t="s">
        <v>2556</v>
      </c>
      <c r="C36" s="1087"/>
      <c r="D36" s="1087"/>
      <c r="E36" s="1087"/>
      <c r="F36" s="1087"/>
      <c r="G36" s="1087"/>
      <c r="H36" s="1087"/>
      <c r="I36" s="1098"/>
      <c r="J36" s="1087"/>
      <c r="K36" s="1087"/>
      <c r="L36" s="1087"/>
      <c r="M36" s="1087"/>
      <c r="N36" s="1087"/>
      <c r="O36" s="1087"/>
      <c r="P36" s="1087"/>
      <c r="Q36" s="1087"/>
      <c r="R36" s="1087"/>
      <c r="S36" s="1087"/>
      <c r="T36" s="1087"/>
      <c r="U36" s="1087"/>
      <c r="V36" s="1087"/>
      <c r="W36" s="1087"/>
      <c r="X36" s="1087"/>
      <c r="Y36" s="1087"/>
      <c r="Z36" s="1098"/>
      <c r="AA36" s="1087"/>
      <c r="AB36" s="1087"/>
      <c r="AC36" s="249"/>
    </row>
    <row r="37" spans="1:29" s="943" customFormat="1" ht="18.95" customHeight="1">
      <c r="B37" s="1094"/>
      <c r="C37" s="1087"/>
      <c r="D37" s="1114" t="s">
        <v>2564</v>
      </c>
      <c r="E37" s="1114"/>
      <c r="F37" s="1114"/>
      <c r="G37" s="1114"/>
      <c r="H37" s="1114"/>
      <c r="I37" s="1115"/>
      <c r="J37" s="1087"/>
      <c r="K37" s="1087" t="s">
        <v>114</v>
      </c>
      <c r="L37" s="1900" t="s">
        <v>811</v>
      </c>
      <c r="M37" s="1900"/>
      <c r="N37" s="1900"/>
      <c r="O37" s="1900"/>
      <c r="P37" s="1900"/>
      <c r="Q37" s="1900"/>
      <c r="R37" s="1900"/>
      <c r="S37" s="1900"/>
      <c r="T37" s="1087" t="s">
        <v>113</v>
      </c>
      <c r="U37" s="1087"/>
      <c r="V37" s="1087"/>
      <c r="W37" s="1087"/>
      <c r="X37" s="1087"/>
      <c r="Y37" s="1087"/>
      <c r="Z37" s="1098"/>
      <c r="AA37" s="1087"/>
      <c r="AB37" s="1087"/>
      <c r="AC37" s="249"/>
    </row>
    <row r="38" spans="1:29" s="943" customFormat="1" ht="18.95" customHeight="1">
      <c r="B38" s="1089"/>
      <c r="C38" s="1090"/>
      <c r="D38" s="1090"/>
      <c r="E38" s="1090"/>
      <c r="F38" s="1090"/>
      <c r="G38" s="1090"/>
      <c r="H38" s="1090"/>
      <c r="I38" s="1091"/>
      <c r="J38" s="1090"/>
      <c r="K38" s="1090"/>
      <c r="L38" s="1090"/>
      <c r="M38" s="1090"/>
      <c r="N38" s="1090"/>
      <c r="O38" s="1090"/>
      <c r="P38" s="1090"/>
      <c r="Q38" s="1090"/>
      <c r="R38" s="1090"/>
      <c r="S38" s="1090"/>
      <c r="T38" s="1090"/>
      <c r="U38" s="1090"/>
      <c r="V38" s="1090"/>
      <c r="W38" s="1090"/>
      <c r="X38" s="1090"/>
      <c r="Y38" s="1090"/>
      <c r="Z38" s="1091"/>
      <c r="AA38" s="1087"/>
      <c r="AB38" s="1087"/>
      <c r="AC38" s="249"/>
    </row>
    <row r="39" spans="1:29" s="943" customFormat="1" ht="18.95" customHeight="1">
      <c r="B39" s="1094" t="s">
        <v>2552</v>
      </c>
      <c r="C39" s="1087"/>
      <c r="D39" s="1087" t="s">
        <v>2550</v>
      </c>
      <c r="E39" s="1087"/>
      <c r="F39" s="1087"/>
      <c r="G39" s="1087"/>
      <c r="H39" s="1087"/>
      <c r="I39" s="1098"/>
      <c r="J39" s="1087"/>
      <c r="K39" s="1087"/>
      <c r="L39" s="1087"/>
      <c r="M39" s="1087"/>
      <c r="N39" s="1087"/>
      <c r="O39" s="1087"/>
      <c r="P39" s="1087"/>
      <c r="Q39" s="1087"/>
      <c r="R39" s="1087"/>
      <c r="S39" s="1087"/>
      <c r="T39" s="1087"/>
      <c r="U39" s="1087"/>
      <c r="V39" s="1087"/>
      <c r="W39" s="1087"/>
      <c r="X39" s="1087"/>
      <c r="Y39" s="1087"/>
      <c r="Z39" s="1098"/>
      <c r="AA39" s="1087"/>
      <c r="AB39" s="1087"/>
      <c r="AC39" s="249"/>
    </row>
    <row r="40" spans="1:29" s="943" customFormat="1" ht="18.95" customHeight="1">
      <c r="B40" s="1094"/>
      <c r="C40" s="1087"/>
      <c r="D40" s="1087"/>
      <c r="E40" s="1087"/>
      <c r="F40" s="1087"/>
      <c r="G40" s="1087"/>
      <c r="H40" s="1087"/>
      <c r="I40" s="1098"/>
      <c r="J40" s="1087"/>
      <c r="K40" s="1087"/>
      <c r="L40" s="1087"/>
      <c r="M40" s="1087"/>
      <c r="N40" s="1087"/>
      <c r="O40" s="1087"/>
      <c r="P40" s="1087"/>
      <c r="Q40" s="1087"/>
      <c r="R40" s="1087"/>
      <c r="S40" s="1087"/>
      <c r="T40" s="1087"/>
      <c r="U40" s="1087"/>
      <c r="V40" s="1087"/>
      <c r="W40" s="1087"/>
      <c r="X40" s="1087"/>
      <c r="Y40" s="1087"/>
      <c r="Z40" s="1098"/>
      <c r="AA40" s="1087"/>
      <c r="AB40" s="1087"/>
      <c r="AC40" s="249"/>
    </row>
    <row r="41" spans="1:29" s="943" customFormat="1" ht="18.95" customHeight="1">
      <c r="B41" s="1089"/>
      <c r="C41" s="1090"/>
      <c r="D41" s="1090"/>
      <c r="E41" s="1090"/>
      <c r="F41" s="1090"/>
      <c r="G41" s="1090"/>
      <c r="H41" s="1090"/>
      <c r="I41" s="1091"/>
      <c r="J41" s="1090"/>
      <c r="K41" s="1090"/>
      <c r="L41" s="1090"/>
      <c r="M41" s="1090"/>
      <c r="N41" s="1090"/>
      <c r="O41" s="1090"/>
      <c r="P41" s="1090"/>
      <c r="Q41" s="1090"/>
      <c r="R41" s="1090"/>
      <c r="S41" s="1090"/>
      <c r="T41" s="1090"/>
      <c r="U41" s="1090"/>
      <c r="V41" s="1090"/>
      <c r="W41" s="1090"/>
      <c r="X41" s="1090"/>
      <c r="Y41" s="1090"/>
      <c r="Z41" s="1091"/>
      <c r="AA41" s="1087"/>
      <c r="AB41" s="1087"/>
      <c r="AC41" s="249"/>
    </row>
    <row r="42" spans="1:29" s="943" customFormat="1" ht="18.95" customHeight="1">
      <c r="B42" s="1094" t="s">
        <v>2551</v>
      </c>
      <c r="C42" s="1087"/>
      <c r="D42" s="1087" t="s">
        <v>2549</v>
      </c>
      <c r="E42" s="1087"/>
      <c r="F42" s="1087"/>
      <c r="G42" s="1087"/>
      <c r="H42" s="1087"/>
      <c r="I42" s="1098"/>
      <c r="J42" s="1087"/>
      <c r="K42" s="1087"/>
      <c r="L42" s="1087"/>
      <c r="M42" s="1087"/>
      <c r="N42" s="1087"/>
      <c r="O42" s="1087"/>
      <c r="P42" s="1087"/>
      <c r="Q42" s="1087"/>
      <c r="R42" s="1087"/>
      <c r="S42" s="1087"/>
      <c r="T42" s="1087"/>
      <c r="U42" s="1087"/>
      <c r="V42" s="1087"/>
      <c r="W42" s="1087"/>
      <c r="X42" s="1087"/>
      <c r="Y42" s="1087"/>
      <c r="Z42" s="1098"/>
      <c r="AA42" s="1087"/>
      <c r="AB42" s="1087"/>
      <c r="AC42" s="249"/>
    </row>
    <row r="43" spans="1:29" s="943" customFormat="1" ht="18.95" customHeight="1">
      <c r="B43" s="1116"/>
      <c r="C43" s="1117"/>
      <c r="D43" s="1117"/>
      <c r="E43" s="1117"/>
      <c r="F43" s="1117"/>
      <c r="G43" s="1117"/>
      <c r="H43" s="1117"/>
      <c r="I43" s="1102"/>
      <c r="J43" s="1117"/>
      <c r="K43" s="1117"/>
      <c r="L43" s="1117"/>
      <c r="M43" s="1117"/>
      <c r="N43" s="1117"/>
      <c r="O43" s="1117"/>
      <c r="P43" s="1117"/>
      <c r="Q43" s="1117"/>
      <c r="R43" s="1117"/>
      <c r="S43" s="1117"/>
      <c r="T43" s="1117"/>
      <c r="U43" s="1117"/>
      <c r="V43" s="1117"/>
      <c r="W43" s="1117"/>
      <c r="X43" s="1117"/>
      <c r="Y43" s="1117"/>
      <c r="Z43" s="1102"/>
      <c r="AA43" s="1087"/>
      <c r="AB43" s="1087"/>
      <c r="AC43" s="249"/>
    </row>
    <row r="44" spans="1:29" s="943" customFormat="1" ht="15.95" customHeight="1">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C44" s="249"/>
    </row>
    <row r="45" spans="1:29" s="943" customFormat="1" ht="15.95" customHeight="1">
      <c r="A45" s="494"/>
      <c r="B45" s="494"/>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C45" s="249"/>
    </row>
    <row r="46" spans="1:29" s="943" customFormat="1" ht="15.95" customHeight="1">
      <c r="A46" s="494"/>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C46" s="249"/>
    </row>
    <row r="47" spans="1:29" s="943" customFormat="1" ht="15.95" customHeight="1">
      <c r="A47" s="494"/>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C47" s="249"/>
    </row>
    <row r="48" spans="1:29" s="943" customFormat="1" ht="15.95" customHeight="1">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C48" s="249"/>
    </row>
    <row r="49" spans="1:29" s="943" customFormat="1" ht="15.95" customHeight="1">
      <c r="A49" s="494"/>
      <c r="B49" s="494"/>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C49" s="249"/>
    </row>
    <row r="50" spans="1:29" s="943" customFormat="1" ht="15.95" customHeight="1">
      <c r="A50" s="494"/>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C50" s="249"/>
    </row>
    <row r="51" spans="1:29" s="943" customFormat="1" ht="15.95" customHeight="1">
      <c r="A51" s="494"/>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C51" s="249"/>
    </row>
    <row r="52" spans="1:29" s="943" customFormat="1" ht="15.95" customHeight="1">
      <c r="A52" s="494"/>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C52" s="249"/>
    </row>
    <row r="53" spans="1:29" s="943" customFormat="1" ht="15.95" customHeight="1">
      <c r="A53" s="494"/>
      <c r="B53" s="494"/>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C53" s="249"/>
    </row>
    <row r="54" spans="1:29" s="943" customFormat="1" ht="15.95" customHeight="1">
      <c r="A54" s="494"/>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C54" s="249"/>
    </row>
    <row r="55" spans="1:29" s="943" customFormat="1" ht="15.95" customHeight="1">
      <c r="A55" s="494"/>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C55" s="249"/>
    </row>
    <row r="56" spans="1:29" s="943" customFormat="1" ht="15.95" customHeight="1">
      <c r="A56" s="494"/>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C56" s="249"/>
    </row>
    <row r="57" spans="1:29" s="943" customFormat="1" ht="15.95" customHeight="1">
      <c r="A57" s="494"/>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C57" s="249"/>
    </row>
    <row r="58" spans="1:29" s="943" customFormat="1" ht="15.95" customHeight="1">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C58" s="249"/>
    </row>
    <row r="59" spans="1:29" s="943" customFormat="1" ht="15.95" customHeight="1">
      <c r="A59" s="494"/>
      <c r="B59" s="494"/>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C59" s="249"/>
    </row>
    <row r="60" spans="1:29" s="943" customFormat="1" ht="15.95" customHeight="1">
      <c r="A60" s="494"/>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C60" s="249"/>
    </row>
    <row r="61" spans="1:29" s="943" customFormat="1" ht="15.95" customHeight="1">
      <c r="A61" s="494"/>
      <c r="B61" s="494"/>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C61" s="249"/>
    </row>
    <row r="62" spans="1:29" s="943" customFormat="1" ht="15.95" customHeight="1">
      <c r="A62" s="494"/>
      <c r="AC62" s="249"/>
    </row>
    <row r="63" spans="1:29" s="943" customFormat="1" ht="15.95" customHeight="1">
      <c r="A63" s="494"/>
      <c r="AC63" s="249"/>
    </row>
    <row r="64" spans="1:29" s="943" customFormat="1" ht="15.95" customHeight="1">
      <c r="A64" s="494"/>
      <c r="AC64" s="249"/>
    </row>
    <row r="65" spans="1:29" s="943" customFormat="1" ht="15.95" customHeight="1">
      <c r="A65" s="494"/>
      <c r="AC65" s="249"/>
    </row>
    <row r="66" spans="1:29" s="943" customFormat="1" ht="15.95" customHeight="1">
      <c r="A66" s="494"/>
      <c r="AC66" s="249"/>
    </row>
    <row r="67" spans="1:29" s="943" customFormat="1" ht="15.95" customHeight="1">
      <c r="A67" s="494"/>
      <c r="AC67" s="249"/>
    </row>
    <row r="68" spans="1:29" s="943" customFormat="1">
      <c r="AC68" s="249"/>
    </row>
    <row r="69" spans="1:29" s="943" customFormat="1">
      <c r="A69" s="1097"/>
      <c r="B69" s="1097"/>
      <c r="C69" s="1097"/>
      <c r="D69" s="1097"/>
      <c r="E69" s="1097"/>
      <c r="F69" s="1097"/>
      <c r="G69" s="1097"/>
      <c r="H69" s="1097"/>
      <c r="I69" s="1097"/>
      <c r="J69" s="1097"/>
      <c r="K69" s="1097"/>
      <c r="L69" s="1097"/>
      <c r="M69" s="1097"/>
      <c r="N69" s="1097"/>
      <c r="O69" s="1097"/>
      <c r="P69" s="1097"/>
      <c r="Q69" s="1097"/>
      <c r="R69" s="1097"/>
      <c r="S69" s="1097"/>
      <c r="T69" s="1097"/>
      <c r="U69" s="1097"/>
      <c r="V69" s="1097"/>
      <c r="W69" s="1097"/>
      <c r="X69" s="494"/>
      <c r="Y69" s="494"/>
      <c r="Z69" s="494"/>
      <c r="AC69" s="249"/>
    </row>
    <row r="70" spans="1:29" s="943" customFormat="1">
      <c r="A70" s="494"/>
      <c r="B70" s="494"/>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Z70" s="494"/>
      <c r="AC70" s="249"/>
    </row>
    <row r="71" spans="1:29" s="943" customFormat="1">
      <c r="A71" s="494"/>
      <c r="B71" s="494"/>
      <c r="C71" s="494"/>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C71" s="249"/>
    </row>
    <row r="72" spans="1:29" s="943" customFormat="1">
      <c r="A72" s="494"/>
      <c r="B72" s="494"/>
      <c r="C72" s="494"/>
      <c r="D72" s="494"/>
      <c r="E72" s="494"/>
      <c r="F72" s="494"/>
      <c r="G72" s="494"/>
      <c r="H72" s="494"/>
      <c r="I72" s="494"/>
      <c r="J72" s="494"/>
      <c r="K72" s="494"/>
      <c r="L72" s="494"/>
      <c r="M72" s="494"/>
      <c r="N72" s="494"/>
      <c r="O72" s="494"/>
      <c r="P72" s="494"/>
      <c r="Q72" s="494"/>
      <c r="R72" s="494"/>
      <c r="S72" s="494"/>
      <c r="T72" s="494"/>
      <c r="U72" s="494"/>
      <c r="V72" s="494"/>
      <c r="W72" s="494"/>
      <c r="X72" s="494"/>
      <c r="Y72" s="494"/>
      <c r="Z72" s="494"/>
      <c r="AC72" s="249"/>
    </row>
    <row r="73" spans="1:29" s="943" customFormat="1">
      <c r="A73" s="494"/>
      <c r="B73" s="494"/>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C73" s="249"/>
    </row>
    <row r="74" spans="1:29" s="943" customFormat="1">
      <c r="A74" s="494"/>
      <c r="B74" s="494"/>
      <c r="C74" s="494"/>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C74" s="249"/>
    </row>
    <row r="75" spans="1:29" s="943" customFormat="1">
      <c r="A75" s="494"/>
      <c r="B75" s="494"/>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C75" s="249"/>
    </row>
    <row r="76" spans="1:29" s="943" customFormat="1">
      <c r="A76" s="494"/>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C76" s="249"/>
    </row>
    <row r="77" spans="1:29" s="943" customFormat="1">
      <c r="A77" s="494"/>
      <c r="B77" s="494"/>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C77" s="249"/>
    </row>
    <row r="78" spans="1:29" s="943" customFormat="1">
      <c r="A78" s="494"/>
      <c r="B78" s="494"/>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C78" s="249"/>
    </row>
    <row r="79" spans="1:29" ht="13.5" customHeight="1">
      <c r="A79" s="306"/>
      <c r="B79" s="306"/>
      <c r="C79" s="306"/>
      <c r="D79" s="306"/>
      <c r="E79" s="306"/>
      <c r="F79" s="306"/>
      <c r="G79" s="1118"/>
      <c r="H79" s="1118"/>
      <c r="I79" s="1118"/>
      <c r="J79" s="1118"/>
      <c r="K79" s="1118"/>
      <c r="L79" s="1118"/>
      <c r="M79" s="1118"/>
      <c r="N79" s="1118"/>
      <c r="O79" s="1118"/>
      <c r="P79" s="1118"/>
      <c r="Q79" s="1118"/>
      <c r="R79" s="1118"/>
      <c r="S79" s="1118"/>
      <c r="T79" s="1118"/>
      <c r="U79" s="1118"/>
      <c r="V79" s="1118"/>
      <c r="W79" s="1118"/>
      <c r="X79" s="1118"/>
      <c r="Y79" s="1118"/>
      <c r="Z79" s="1118"/>
    </row>
    <row r="80" spans="1:29">
      <c r="A80" s="306"/>
      <c r="B80" s="306"/>
      <c r="C80" s="306"/>
      <c r="D80" s="306"/>
      <c r="E80" s="306"/>
      <c r="F80" s="306"/>
      <c r="G80" s="1118"/>
      <c r="H80" s="1118"/>
      <c r="I80" s="1118"/>
      <c r="J80" s="1118"/>
      <c r="K80" s="1118"/>
      <c r="L80" s="1118"/>
      <c r="M80" s="1118"/>
      <c r="N80" s="1118"/>
      <c r="O80" s="1118"/>
      <c r="P80" s="1118"/>
      <c r="Q80" s="1118"/>
      <c r="R80" s="1118"/>
      <c r="S80" s="1118"/>
      <c r="T80" s="1118"/>
      <c r="U80" s="1118"/>
      <c r="V80" s="1118"/>
      <c r="W80" s="1118"/>
      <c r="X80" s="1118"/>
      <c r="Y80" s="1118"/>
      <c r="Z80" s="1118"/>
    </row>
    <row r="81" spans="1:26">
      <c r="A81" s="494"/>
      <c r="B81" s="306"/>
      <c r="C81" s="306"/>
      <c r="D81" s="306"/>
      <c r="E81" s="306"/>
      <c r="F81" s="306"/>
      <c r="G81" s="1118"/>
      <c r="H81" s="1118"/>
      <c r="I81" s="1118"/>
      <c r="J81" s="1118"/>
      <c r="K81" s="1118"/>
      <c r="L81" s="1118"/>
      <c r="M81" s="1118"/>
      <c r="N81" s="1118"/>
      <c r="O81" s="1118"/>
      <c r="P81" s="1118"/>
      <c r="Q81" s="1118"/>
      <c r="R81" s="1118"/>
      <c r="S81" s="1118"/>
      <c r="T81" s="1118"/>
      <c r="U81" s="1118"/>
      <c r="V81" s="1118"/>
      <c r="W81" s="1118"/>
      <c r="X81" s="1118"/>
      <c r="Y81" s="1118"/>
      <c r="Z81" s="1118"/>
    </row>
    <row r="82" spans="1:26">
      <c r="A82" s="494"/>
      <c r="B82" s="306"/>
      <c r="C82" s="306"/>
      <c r="D82" s="306"/>
      <c r="E82" s="306"/>
      <c r="F82" s="306"/>
      <c r="G82" s="306"/>
      <c r="H82" s="306"/>
      <c r="I82" s="306"/>
      <c r="J82" s="306"/>
      <c r="K82" s="1119"/>
      <c r="L82" s="306"/>
      <c r="M82" s="1119"/>
      <c r="N82" s="306"/>
      <c r="O82" s="1119"/>
      <c r="P82" s="306"/>
      <c r="Q82" s="306"/>
      <c r="R82" s="299"/>
      <c r="S82" s="299"/>
      <c r="T82" s="306"/>
      <c r="U82" s="306"/>
      <c r="V82" s="306"/>
      <c r="W82" s="306"/>
      <c r="X82" s="306"/>
      <c r="Y82" s="306"/>
      <c r="Z82" s="306"/>
    </row>
    <row r="83" spans="1:26">
      <c r="A83" s="306"/>
      <c r="B83" s="306"/>
      <c r="C83" s="306"/>
      <c r="D83" s="306"/>
      <c r="E83" s="306"/>
      <c r="F83" s="306"/>
      <c r="G83" s="306"/>
      <c r="H83" s="306"/>
      <c r="I83" s="306"/>
      <c r="J83" s="306"/>
      <c r="K83" s="1119"/>
      <c r="L83" s="306"/>
      <c r="M83" s="1119"/>
      <c r="N83" s="306"/>
      <c r="O83" s="1119"/>
      <c r="P83" s="306"/>
      <c r="Q83" s="306"/>
      <c r="R83" s="299"/>
      <c r="S83" s="299"/>
      <c r="T83" s="306"/>
      <c r="U83" s="306"/>
      <c r="V83" s="306"/>
      <c r="W83" s="306"/>
      <c r="X83" s="306"/>
      <c r="Y83" s="306"/>
      <c r="Z83" s="306"/>
    </row>
    <row r="84" spans="1:26" ht="13.5" customHeight="1">
      <c r="B84" s="306"/>
      <c r="C84" s="306"/>
      <c r="D84" s="306"/>
      <c r="E84" s="306"/>
      <c r="F84" s="306"/>
      <c r="G84" s="306"/>
      <c r="H84" s="306"/>
      <c r="I84" s="306"/>
      <c r="J84" s="306"/>
      <c r="K84" s="306"/>
      <c r="L84" s="306"/>
      <c r="M84" s="306"/>
      <c r="N84" s="306"/>
      <c r="O84" s="306"/>
      <c r="P84" s="306"/>
      <c r="Q84" s="306"/>
      <c r="R84" s="299"/>
      <c r="S84" s="299"/>
      <c r="T84" s="306"/>
      <c r="U84" s="306"/>
      <c r="V84" s="306"/>
      <c r="W84" s="306"/>
      <c r="X84" s="306"/>
      <c r="Y84" s="306"/>
      <c r="Z84" s="306"/>
    </row>
    <row r="85" spans="1:26" ht="15" customHeight="1">
      <c r="B85" s="306"/>
      <c r="C85" s="306"/>
      <c r="D85" s="1120"/>
      <c r="E85" s="306"/>
      <c r="F85" s="306"/>
      <c r="G85" s="306"/>
      <c r="H85" s="1120"/>
      <c r="I85" s="306"/>
      <c r="J85" s="306"/>
      <c r="K85" s="1119"/>
      <c r="L85" s="306"/>
      <c r="M85" s="306"/>
      <c r="N85" s="306"/>
      <c r="O85" s="306"/>
      <c r="P85" s="306"/>
      <c r="Q85" s="1120"/>
      <c r="R85" s="1903"/>
      <c r="S85" s="1903"/>
      <c r="T85" s="1903"/>
      <c r="U85" s="1903"/>
      <c r="V85" s="1903"/>
      <c r="W85" s="1903"/>
      <c r="X85" s="1903"/>
      <c r="Y85" s="1903"/>
      <c r="Z85" s="1120"/>
    </row>
    <row r="86" spans="1:26" ht="15" customHeight="1">
      <c r="A86" s="299"/>
      <c r="B86" s="299"/>
      <c r="C86" s="299"/>
      <c r="D86" s="1120"/>
      <c r="E86" s="1903"/>
      <c r="F86" s="1903"/>
      <c r="G86" s="1903"/>
      <c r="H86" s="1120"/>
      <c r="I86" s="299"/>
      <c r="J86" s="306"/>
      <c r="K86" s="306"/>
      <c r="L86" s="306"/>
      <c r="M86" s="306"/>
      <c r="N86" s="306"/>
      <c r="O86" s="306"/>
      <c r="P86" s="306"/>
      <c r="Q86" s="1120"/>
      <c r="R86" s="1903"/>
      <c r="S86" s="1903"/>
      <c r="T86" s="1903"/>
      <c r="U86" s="1903"/>
      <c r="V86" s="1903"/>
      <c r="W86" s="1903"/>
      <c r="X86" s="1903"/>
      <c r="Y86" s="1903"/>
      <c r="Z86" s="1121"/>
    </row>
    <row r="87" spans="1:26" ht="15" customHeight="1">
      <c r="A87" s="299"/>
      <c r="B87" s="299"/>
      <c r="C87" s="299"/>
      <c r="D87" s="1120"/>
      <c r="E87" s="1903"/>
      <c r="F87" s="1903"/>
      <c r="G87" s="1903"/>
      <c r="H87" s="1120"/>
      <c r="I87" s="299"/>
      <c r="J87" s="306"/>
      <c r="K87" s="306"/>
      <c r="L87" s="306"/>
      <c r="M87" s="306"/>
      <c r="N87" s="306"/>
      <c r="O87" s="306"/>
      <c r="P87" s="306"/>
      <c r="Q87" s="1120"/>
      <c r="R87" s="1903"/>
      <c r="S87" s="1903"/>
      <c r="T87" s="1903"/>
      <c r="U87" s="1903"/>
      <c r="V87" s="1903"/>
      <c r="W87" s="1903"/>
      <c r="X87" s="1903"/>
      <c r="Y87" s="1903"/>
      <c r="Z87" s="1121"/>
    </row>
    <row r="88" spans="1:26" ht="13.5" customHeight="1">
      <c r="A88" s="306"/>
      <c r="B88" s="306"/>
      <c r="C88" s="306"/>
      <c r="D88" s="306"/>
      <c r="E88" s="306"/>
      <c r="F88" s="306"/>
      <c r="G88" s="306"/>
      <c r="H88" s="1902"/>
      <c r="I88" s="1902"/>
      <c r="J88" s="1902"/>
      <c r="K88" s="1902"/>
      <c r="L88" s="1902"/>
      <c r="M88" s="1902"/>
      <c r="N88" s="1902"/>
      <c r="O88" s="1902"/>
      <c r="P88" s="1902"/>
      <c r="Q88" s="1902"/>
      <c r="R88" s="1902"/>
      <c r="S88" s="1902"/>
      <c r="T88" s="1902"/>
      <c r="U88" s="1902"/>
      <c r="V88" s="1902"/>
      <c r="W88" s="1902"/>
      <c r="X88" s="1902"/>
      <c r="Y88" s="1902"/>
      <c r="Z88" s="1902"/>
    </row>
    <row r="89" spans="1:26" ht="15.75" customHeight="1">
      <c r="A89" s="299"/>
      <c r="B89" s="299"/>
      <c r="C89" s="299"/>
      <c r="D89" s="299"/>
      <c r="E89" s="299"/>
      <c r="F89" s="299"/>
      <c r="G89" s="299"/>
      <c r="H89" s="1902"/>
      <c r="I89" s="1902"/>
      <c r="J89" s="1902"/>
      <c r="K89" s="1902"/>
      <c r="L89" s="1902"/>
      <c r="M89" s="1902"/>
      <c r="N89" s="1902"/>
      <c r="O89" s="1902"/>
      <c r="P89" s="1902"/>
      <c r="Q89" s="1902"/>
      <c r="R89" s="1902"/>
      <c r="S89" s="1902"/>
      <c r="T89" s="1902"/>
      <c r="U89" s="1902"/>
      <c r="V89" s="1902"/>
      <c r="W89" s="1902"/>
      <c r="X89" s="1902"/>
      <c r="Y89" s="1902"/>
      <c r="Z89" s="1902"/>
    </row>
    <row r="90" spans="1:26" ht="15.75" customHeight="1">
      <c r="A90" s="306"/>
      <c r="B90" s="306"/>
      <c r="C90" s="306"/>
      <c r="D90" s="306"/>
      <c r="E90" s="306"/>
      <c r="F90" s="306"/>
      <c r="G90" s="306"/>
      <c r="H90" s="1902"/>
      <c r="I90" s="1898"/>
      <c r="J90" s="1898"/>
      <c r="K90" s="1898"/>
      <c r="L90" s="1898"/>
      <c r="M90" s="1898"/>
      <c r="N90" s="1898"/>
      <c r="O90" s="1898"/>
      <c r="P90" s="1898"/>
      <c r="Q90" s="1898"/>
      <c r="R90" s="1898"/>
      <c r="S90" s="1898"/>
      <c r="T90" s="1898"/>
      <c r="U90" s="1898"/>
      <c r="V90" s="1898"/>
      <c r="W90" s="1898"/>
      <c r="X90" s="1898"/>
      <c r="Y90" s="1898"/>
      <c r="Z90" s="1898"/>
    </row>
    <row r="91" spans="1:26" ht="15.75" customHeight="1">
      <c r="A91" s="299"/>
      <c r="B91" s="299"/>
      <c r="C91" s="299"/>
      <c r="D91" s="299"/>
      <c r="E91" s="299"/>
      <c r="F91" s="299"/>
      <c r="G91" s="299"/>
      <c r="H91" s="1898"/>
      <c r="I91" s="1898"/>
      <c r="J91" s="1898"/>
      <c r="K91" s="1898"/>
      <c r="L91" s="1898"/>
      <c r="M91" s="1898"/>
      <c r="N91" s="1898"/>
      <c r="O91" s="1898"/>
      <c r="P91" s="1898"/>
      <c r="Q91" s="1898"/>
      <c r="R91" s="1898"/>
      <c r="S91" s="1898"/>
      <c r="T91" s="1898"/>
      <c r="U91" s="1898"/>
      <c r="V91" s="1898"/>
      <c r="W91" s="1898"/>
      <c r="X91" s="1898"/>
      <c r="Y91" s="1898"/>
      <c r="Z91" s="1898"/>
    </row>
    <row r="92" spans="1:26" ht="18" customHeight="1">
      <c r="A92" s="1905"/>
      <c r="B92" s="1905"/>
      <c r="C92" s="1905"/>
      <c r="D92" s="1905"/>
      <c r="E92" s="1905"/>
      <c r="F92" s="1905"/>
      <c r="G92" s="1905"/>
      <c r="H92" s="1905"/>
      <c r="I92" s="1905"/>
      <c r="J92" s="1905"/>
      <c r="K92" s="1905"/>
      <c r="L92" s="1905"/>
      <c r="M92" s="1905"/>
      <c r="N92" s="1905"/>
      <c r="O92" s="1905"/>
      <c r="P92" s="1905"/>
      <c r="Q92" s="1905"/>
      <c r="R92" s="1905"/>
      <c r="S92" s="1905"/>
      <c r="T92" s="1905"/>
      <c r="U92" s="1905"/>
      <c r="V92" s="1905"/>
      <c r="W92" s="1905"/>
      <c r="X92" s="1905"/>
      <c r="Y92" s="1905"/>
      <c r="Z92" s="1905"/>
    </row>
    <row r="93" spans="1:26" ht="15.75" customHeight="1">
      <c r="A93" s="306"/>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row>
    <row r="94" spans="1:26" ht="15.75" customHeight="1">
      <c r="A94" s="306"/>
      <c r="B94" s="306"/>
      <c r="C94" s="306"/>
      <c r="D94" s="306"/>
      <c r="E94" s="1903"/>
      <c r="F94" s="1903"/>
      <c r="G94" s="1903"/>
      <c r="H94" s="1903"/>
      <c r="J94" s="306"/>
      <c r="K94" s="306"/>
      <c r="L94" s="306"/>
      <c r="M94" s="306"/>
      <c r="N94" s="306"/>
      <c r="O94" s="306"/>
      <c r="P94" s="306"/>
      <c r="Q94" s="306"/>
      <c r="R94" s="306"/>
      <c r="S94" s="306"/>
      <c r="T94" s="306"/>
      <c r="U94" s="306"/>
      <c r="V94" s="306"/>
      <c r="W94" s="306"/>
      <c r="X94" s="306"/>
      <c r="Y94" s="306"/>
      <c r="Z94" s="306"/>
    </row>
    <row r="95" spans="1:26" ht="15.75" customHeight="1">
      <c r="A95" s="306"/>
      <c r="B95" s="306"/>
      <c r="C95" s="306"/>
      <c r="D95" s="306"/>
      <c r="E95" s="306"/>
      <c r="F95" s="1903"/>
      <c r="G95" s="1903"/>
      <c r="H95" s="306"/>
      <c r="I95" s="1904"/>
      <c r="J95" s="1904"/>
      <c r="K95" s="1904"/>
      <c r="L95" s="1904"/>
      <c r="M95" s="1904"/>
      <c r="N95" s="1904"/>
      <c r="O95" s="1904"/>
      <c r="P95" s="1904"/>
      <c r="Q95" s="1904"/>
      <c r="R95" s="1904"/>
      <c r="S95" s="1904"/>
      <c r="T95" s="1904"/>
      <c r="U95" s="1904"/>
      <c r="V95" s="1904"/>
      <c r="W95" s="1904"/>
      <c r="X95" s="1904"/>
      <c r="Y95" s="1904"/>
      <c r="Z95" s="1904"/>
    </row>
    <row r="96" spans="1:26" ht="15.75" customHeight="1">
      <c r="A96" s="306"/>
      <c r="B96" s="306"/>
      <c r="C96" s="306"/>
      <c r="D96" s="306"/>
      <c r="E96" s="306"/>
      <c r="F96" s="1903"/>
      <c r="G96" s="1903"/>
      <c r="H96" s="306"/>
      <c r="I96" s="1904"/>
      <c r="J96" s="1904"/>
      <c r="K96" s="1904"/>
      <c r="L96" s="1904"/>
      <c r="M96" s="1904"/>
      <c r="N96" s="1904"/>
      <c r="O96" s="1904"/>
      <c r="P96" s="1904"/>
      <c r="Q96" s="1904"/>
      <c r="R96" s="1904"/>
      <c r="S96" s="1904"/>
      <c r="T96" s="1904"/>
      <c r="U96" s="1904"/>
      <c r="V96" s="1904"/>
      <c r="W96" s="1904"/>
      <c r="X96" s="1904"/>
      <c r="Y96" s="1904"/>
      <c r="Z96" s="1904"/>
    </row>
    <row r="97" spans="1:26" ht="15.75" customHeight="1">
      <c r="A97" s="306"/>
      <c r="B97" s="306"/>
      <c r="C97" s="306"/>
      <c r="D97" s="306"/>
      <c r="E97" s="306"/>
      <c r="F97" s="1903"/>
      <c r="G97" s="1903"/>
      <c r="H97" s="306"/>
      <c r="I97" s="1904"/>
      <c r="J97" s="1904"/>
      <c r="K97" s="1904"/>
      <c r="L97" s="1904"/>
      <c r="M97" s="1904"/>
      <c r="N97" s="1904"/>
      <c r="O97" s="1904"/>
      <c r="P97" s="1904"/>
      <c r="Q97" s="1904"/>
      <c r="R97" s="1904"/>
      <c r="S97" s="1904"/>
      <c r="T97" s="1904"/>
      <c r="U97" s="1904"/>
      <c r="V97" s="1904"/>
      <c r="W97" s="1904"/>
      <c r="X97" s="1904"/>
      <c r="Y97" s="1904"/>
      <c r="Z97" s="1904"/>
    </row>
    <row r="98" spans="1:26" ht="15.75" customHeight="1">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row>
    <row r="99" spans="1:26" ht="15.75" customHeight="1">
      <c r="A99" s="306"/>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row>
    <row r="100" spans="1:26">
      <c r="A100" s="1119"/>
      <c r="B100" s="306"/>
      <c r="C100" s="306"/>
      <c r="D100" s="1119"/>
      <c r="E100" s="306"/>
      <c r="F100" s="306"/>
      <c r="G100" s="1119"/>
      <c r="H100" s="306"/>
      <c r="I100" s="306"/>
      <c r="J100" s="1119"/>
      <c r="K100" s="306"/>
      <c r="L100" s="306"/>
      <c r="M100" s="1119"/>
      <c r="N100" s="306"/>
      <c r="O100" s="306"/>
      <c r="P100" s="306"/>
      <c r="Q100" s="1119"/>
      <c r="R100" s="306"/>
      <c r="S100" s="306"/>
      <c r="T100" s="306"/>
      <c r="U100" s="306"/>
      <c r="V100" s="1119"/>
      <c r="W100" s="1122"/>
      <c r="X100" s="306"/>
      <c r="Y100" s="306"/>
      <c r="Z100" s="299"/>
    </row>
    <row r="101" spans="1:26" ht="15.75" customHeight="1">
      <c r="A101" s="306"/>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row>
    <row r="102" spans="1:26" ht="15.75" customHeight="1">
      <c r="A102" s="306"/>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row>
    <row r="103" spans="1:26" ht="15.75" customHeight="1">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row>
    <row r="104" spans="1:26" ht="15.75" customHeight="1">
      <c r="A104" s="306"/>
      <c r="B104" s="306"/>
      <c r="C104" s="306"/>
      <c r="D104" s="306"/>
      <c r="E104" s="306"/>
      <c r="F104" s="306"/>
      <c r="G104" s="306"/>
      <c r="H104" s="306"/>
      <c r="I104" s="306"/>
      <c r="J104" s="1903"/>
      <c r="K104" s="1903"/>
      <c r="L104" s="1903"/>
      <c r="M104" s="306"/>
      <c r="N104" s="306"/>
      <c r="O104" s="306"/>
      <c r="P104" s="306"/>
      <c r="Q104" s="306"/>
      <c r="R104" s="306"/>
      <c r="S104" s="306"/>
      <c r="T104" s="306"/>
      <c r="U104" s="306"/>
      <c r="V104" s="306"/>
      <c r="W104" s="306"/>
      <c r="X104" s="306"/>
      <c r="Y104" s="306"/>
      <c r="Z104" s="306"/>
    </row>
    <row r="105" spans="1:26" ht="15.75" customHeight="1">
      <c r="A105" s="306"/>
      <c r="B105" s="306"/>
      <c r="C105" s="306"/>
      <c r="D105" s="306"/>
      <c r="E105" s="306"/>
      <c r="F105" s="306"/>
      <c r="G105" s="306"/>
      <c r="H105" s="306"/>
      <c r="I105" s="306"/>
      <c r="J105" s="1903"/>
      <c r="K105" s="1903"/>
      <c r="L105" s="1903"/>
      <c r="M105" s="306"/>
      <c r="N105" s="306"/>
      <c r="O105" s="306"/>
      <c r="P105" s="306"/>
      <c r="Q105" s="306"/>
      <c r="R105" s="306"/>
      <c r="S105" s="306"/>
      <c r="T105" s="306"/>
      <c r="U105" s="306"/>
      <c r="V105" s="306"/>
      <c r="W105" s="306"/>
      <c r="X105" s="306"/>
      <c r="Y105" s="306"/>
      <c r="Z105" s="306"/>
    </row>
    <row r="106" spans="1:26" ht="15.75" customHeight="1">
      <c r="A106" s="306"/>
      <c r="B106" s="306"/>
      <c r="C106" s="306"/>
      <c r="D106" s="306"/>
      <c r="E106" s="306"/>
      <c r="F106" s="306"/>
      <c r="G106" s="306"/>
      <c r="H106" s="306"/>
      <c r="I106" s="306"/>
      <c r="J106" s="1903"/>
      <c r="K106" s="1903"/>
      <c r="L106" s="1903"/>
      <c r="M106" s="306"/>
      <c r="N106" s="306"/>
      <c r="O106" s="306"/>
      <c r="P106" s="306"/>
      <c r="Q106" s="306"/>
      <c r="R106" s="306"/>
      <c r="S106" s="306"/>
      <c r="T106" s="306"/>
      <c r="U106" s="306"/>
      <c r="V106" s="306"/>
      <c r="W106" s="306"/>
      <c r="X106" s="306"/>
      <c r="Y106" s="306"/>
      <c r="Z106" s="306"/>
    </row>
    <row r="107" spans="1:26" ht="15.75" customHeight="1">
      <c r="A107" s="306"/>
      <c r="B107" s="306"/>
      <c r="C107" s="306"/>
      <c r="D107" s="306"/>
      <c r="E107" s="306"/>
      <c r="F107" s="306"/>
      <c r="G107" s="306"/>
      <c r="H107" s="306"/>
      <c r="I107" s="306"/>
      <c r="J107" s="1903"/>
      <c r="K107" s="1903"/>
      <c r="L107" s="1903"/>
      <c r="M107" s="306"/>
      <c r="N107" s="306"/>
      <c r="O107" s="306"/>
      <c r="P107" s="306"/>
      <c r="Q107" s="306"/>
      <c r="R107" s="306"/>
      <c r="S107" s="306"/>
      <c r="T107" s="306"/>
      <c r="U107" s="306"/>
      <c r="V107" s="306"/>
      <c r="W107" s="306"/>
      <c r="X107" s="306"/>
      <c r="Y107" s="306"/>
      <c r="Z107" s="306"/>
    </row>
    <row r="108" spans="1:26" ht="15.75" customHeight="1">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row>
    <row r="109" spans="1:26" ht="15.75" customHeight="1">
      <c r="A109" s="306"/>
      <c r="B109" s="306"/>
      <c r="C109" s="306"/>
      <c r="D109" s="306"/>
      <c r="E109" s="306"/>
      <c r="F109" s="306"/>
      <c r="G109" s="306"/>
      <c r="H109" s="306"/>
      <c r="I109" s="306"/>
      <c r="J109" s="1907"/>
      <c r="K109" s="1907"/>
      <c r="L109" s="1907"/>
      <c r="M109" s="1907"/>
      <c r="N109" s="306"/>
      <c r="O109" s="306"/>
      <c r="P109" s="306"/>
      <c r="Q109" s="306"/>
      <c r="R109" s="306"/>
      <c r="S109" s="306"/>
      <c r="T109" s="306"/>
      <c r="U109" s="306"/>
      <c r="V109" s="306"/>
      <c r="W109" s="306"/>
      <c r="X109" s="306"/>
      <c r="Y109" s="306"/>
      <c r="Z109" s="306"/>
    </row>
    <row r="110" spans="1:26" ht="15.75" customHeight="1">
      <c r="A110" s="306"/>
      <c r="B110" s="306"/>
      <c r="C110" s="306"/>
      <c r="D110" s="306"/>
      <c r="E110" s="306"/>
      <c r="F110" s="306"/>
      <c r="G110" s="306"/>
      <c r="H110" s="306"/>
      <c r="I110" s="306"/>
      <c r="J110" s="1907"/>
      <c r="K110" s="1907"/>
      <c r="L110" s="1907"/>
      <c r="M110" s="1907"/>
      <c r="N110" s="306"/>
      <c r="O110" s="306"/>
      <c r="P110" s="306"/>
      <c r="Q110" s="306"/>
      <c r="R110" s="306"/>
      <c r="S110" s="306"/>
      <c r="T110" s="306"/>
      <c r="U110" s="306"/>
      <c r="V110" s="306"/>
      <c r="W110" s="306"/>
      <c r="X110" s="306"/>
      <c r="Y110" s="306"/>
      <c r="Z110" s="306"/>
    </row>
    <row r="111" spans="1:26" ht="15.75" customHeight="1">
      <c r="A111" s="306"/>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row>
    <row r="112" spans="1:26" ht="15.75" customHeight="1">
      <c r="A112" s="306"/>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row>
    <row r="113" spans="1:26" ht="15.75" customHeight="1">
      <c r="A113" s="306"/>
      <c r="B113" s="306"/>
      <c r="C113" s="306"/>
      <c r="D113" s="306"/>
      <c r="E113" s="306"/>
      <c r="F113" s="306"/>
      <c r="G113" s="306"/>
      <c r="H113" s="306"/>
      <c r="I113" s="306"/>
      <c r="J113" s="306"/>
      <c r="K113" s="306"/>
      <c r="L113" s="306"/>
      <c r="M113" s="306"/>
      <c r="N113" s="306"/>
      <c r="O113" s="306"/>
      <c r="P113" s="306"/>
      <c r="Q113" s="306"/>
      <c r="R113" s="306"/>
      <c r="S113" s="306"/>
      <c r="T113" s="1119"/>
      <c r="U113" s="306"/>
      <c r="V113" s="306"/>
      <c r="W113" s="1119"/>
      <c r="X113" s="306"/>
      <c r="Y113" s="306"/>
      <c r="Z113" s="306"/>
    </row>
    <row r="114" spans="1:26" ht="15.75" customHeight="1">
      <c r="A114" s="306"/>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row>
    <row r="115" spans="1:26" ht="15.75" customHeight="1">
      <c r="A115" s="306"/>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row>
    <row r="116" spans="1:26" ht="15.75" customHeight="1">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row>
    <row r="117" spans="1:26" ht="15.75" customHeight="1">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row>
    <row r="118" spans="1:26" ht="15.75" customHeight="1">
      <c r="A118" s="306"/>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row>
    <row r="119" spans="1:26" ht="15.75" customHeigh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row>
    <row r="120" spans="1:26" ht="15.75" customHeigh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row>
    <row r="121" spans="1:26" ht="15.75" customHeight="1">
      <c r="A121" s="306"/>
      <c r="B121" s="306"/>
      <c r="C121" s="306"/>
      <c r="D121" s="306"/>
      <c r="E121" s="306"/>
      <c r="F121" s="306"/>
      <c r="G121" s="306"/>
      <c r="H121" s="1120"/>
      <c r="I121" s="1903"/>
      <c r="J121" s="1903"/>
      <c r="K121" s="1903"/>
      <c r="L121" s="1903"/>
      <c r="M121" s="1120"/>
      <c r="N121" s="1120"/>
      <c r="O121" s="1903"/>
      <c r="P121" s="1903"/>
      <c r="Q121" s="1903"/>
      <c r="R121" s="1903"/>
      <c r="S121" s="1120"/>
      <c r="T121" s="1120"/>
      <c r="U121" s="1903"/>
      <c r="V121" s="1903"/>
      <c r="W121" s="1903"/>
      <c r="X121" s="1903"/>
      <c r="Y121" s="1122"/>
      <c r="Z121" s="306"/>
    </row>
    <row r="122" spans="1:26" ht="15.75" customHeight="1">
      <c r="A122" s="306"/>
      <c r="B122" s="306"/>
      <c r="C122" s="1120"/>
      <c r="D122" s="1903"/>
      <c r="E122" s="1903"/>
      <c r="F122" s="1120"/>
      <c r="G122" s="306"/>
      <c r="H122" s="1120"/>
      <c r="I122" s="1906"/>
      <c r="J122" s="1906"/>
      <c r="K122" s="1906"/>
      <c r="L122" s="1906"/>
      <c r="M122" s="1120"/>
      <c r="N122" s="1120"/>
      <c r="O122" s="1906"/>
      <c r="P122" s="1906"/>
      <c r="Q122" s="1906"/>
      <c r="R122" s="1906"/>
      <c r="S122" s="1120"/>
      <c r="T122" s="1120"/>
      <c r="U122" s="1908"/>
      <c r="V122" s="1908"/>
      <c r="W122" s="1908"/>
      <c r="X122" s="1908"/>
      <c r="Y122" s="306"/>
      <c r="Z122" s="306"/>
    </row>
    <row r="123" spans="1:26" ht="15.75" customHeight="1">
      <c r="A123" s="306"/>
      <c r="B123" s="306"/>
      <c r="C123" s="1120"/>
      <c r="D123" s="1903"/>
      <c r="E123" s="1903"/>
      <c r="F123" s="1120"/>
      <c r="G123" s="306"/>
      <c r="H123" s="1120"/>
      <c r="I123" s="1906"/>
      <c r="J123" s="1906"/>
      <c r="K123" s="1906"/>
      <c r="L123" s="1906"/>
      <c r="M123" s="1120"/>
      <c r="N123" s="1120"/>
      <c r="O123" s="1906"/>
      <c r="P123" s="1906"/>
      <c r="Q123" s="1906"/>
      <c r="R123" s="1906"/>
      <c r="S123" s="1120"/>
      <c r="T123" s="1120"/>
      <c r="U123" s="1908"/>
      <c r="V123" s="1908"/>
      <c r="W123" s="1908"/>
      <c r="X123" s="1908"/>
      <c r="Y123" s="306"/>
      <c r="Z123" s="306"/>
    </row>
    <row r="124" spans="1:26" ht="15.75" customHeight="1">
      <c r="A124" s="306"/>
      <c r="B124" s="306"/>
      <c r="C124" s="1120"/>
      <c r="D124" s="1903"/>
      <c r="E124" s="1903"/>
      <c r="F124" s="1120"/>
      <c r="G124" s="306"/>
      <c r="H124" s="1120"/>
      <c r="I124" s="1906"/>
      <c r="J124" s="1906"/>
      <c r="K124" s="1906"/>
      <c r="L124" s="1906"/>
      <c r="M124" s="1120"/>
      <c r="N124" s="1120"/>
      <c r="O124" s="1906"/>
      <c r="P124" s="1906"/>
      <c r="Q124" s="1906"/>
      <c r="R124" s="1906"/>
      <c r="S124" s="1120"/>
      <c r="T124" s="1120"/>
      <c r="U124" s="1908"/>
      <c r="V124" s="1908"/>
      <c r="W124" s="1908"/>
      <c r="X124" s="1908"/>
      <c r="Y124" s="306"/>
      <c r="Z124" s="306"/>
    </row>
    <row r="125" spans="1:26" ht="15.75" customHeight="1">
      <c r="A125" s="306"/>
      <c r="B125" s="306"/>
      <c r="C125" s="1120"/>
      <c r="D125" s="1903"/>
      <c r="E125" s="1903"/>
      <c r="F125" s="1120"/>
      <c r="G125" s="306"/>
      <c r="H125" s="1120"/>
      <c r="I125" s="1906"/>
      <c r="J125" s="1906"/>
      <c r="K125" s="1906"/>
      <c r="L125" s="1906"/>
      <c r="M125" s="1120"/>
      <c r="N125" s="1120"/>
      <c r="O125" s="1906"/>
      <c r="P125" s="1906"/>
      <c r="Q125" s="1906"/>
      <c r="R125" s="1906"/>
      <c r="S125" s="1120"/>
      <c r="T125" s="1120"/>
      <c r="U125" s="1908"/>
      <c r="V125" s="1908"/>
      <c r="W125" s="1908"/>
      <c r="X125" s="1908"/>
      <c r="Y125" s="306"/>
      <c r="Z125" s="306"/>
    </row>
    <row r="126" spans="1:26" ht="15.75" customHeight="1">
      <c r="A126" s="306"/>
      <c r="B126" s="306"/>
      <c r="C126" s="1120"/>
      <c r="D126" s="306"/>
      <c r="E126" s="306"/>
      <c r="F126" s="1120"/>
      <c r="G126" s="306"/>
      <c r="H126" s="1120"/>
      <c r="I126" s="306"/>
      <c r="J126" s="306"/>
      <c r="K126" s="306"/>
      <c r="L126" s="306"/>
      <c r="M126" s="1120"/>
      <c r="N126" s="1120"/>
      <c r="O126" s="1120"/>
      <c r="P126" s="306"/>
      <c r="Q126" s="306"/>
      <c r="R126" s="1120"/>
      <c r="S126" s="1120"/>
      <c r="T126" s="1120"/>
      <c r="U126" s="306"/>
      <c r="V126" s="306"/>
      <c r="W126" s="306"/>
      <c r="X126" s="306"/>
      <c r="Y126" s="306"/>
      <c r="Z126" s="306"/>
    </row>
    <row r="127" spans="1:26" ht="15.75" customHeight="1">
      <c r="A127" s="306"/>
      <c r="B127" s="306"/>
      <c r="C127" s="1120"/>
      <c r="D127" s="306"/>
      <c r="E127" s="306"/>
      <c r="F127" s="1120"/>
      <c r="G127" s="306"/>
      <c r="H127" s="1120"/>
      <c r="I127" s="306"/>
      <c r="J127" s="306"/>
      <c r="K127" s="306"/>
      <c r="L127" s="306"/>
      <c r="M127" s="1120"/>
      <c r="N127" s="1120"/>
      <c r="O127" s="1120"/>
      <c r="P127" s="306"/>
      <c r="Q127" s="306"/>
      <c r="R127" s="1120"/>
      <c r="S127" s="1120"/>
      <c r="T127" s="1120"/>
      <c r="U127" s="306"/>
      <c r="V127" s="306"/>
      <c r="W127" s="306"/>
      <c r="X127" s="306"/>
      <c r="Y127" s="306"/>
      <c r="Z127" s="306"/>
    </row>
    <row r="128" spans="1:26" ht="15.75" customHeight="1">
      <c r="A128" s="306"/>
      <c r="B128" s="306"/>
      <c r="C128" s="1120"/>
      <c r="D128" s="306"/>
      <c r="E128" s="306"/>
      <c r="F128" s="1120"/>
      <c r="G128" s="306"/>
      <c r="H128" s="1120"/>
      <c r="I128" s="306"/>
      <c r="J128" s="306"/>
      <c r="K128" s="306"/>
      <c r="L128" s="306"/>
      <c r="M128" s="1120"/>
      <c r="N128" s="1120"/>
      <c r="O128" s="1120"/>
      <c r="P128" s="306"/>
      <c r="Q128" s="306"/>
      <c r="R128" s="1120"/>
      <c r="S128" s="1120"/>
      <c r="T128" s="1120"/>
      <c r="U128" s="306"/>
      <c r="V128" s="306"/>
      <c r="W128" s="306"/>
      <c r="X128" s="306"/>
      <c r="Y128" s="306"/>
      <c r="Z128" s="306"/>
    </row>
    <row r="129" spans="1:27" ht="15.75" customHeight="1">
      <c r="A129" s="306"/>
      <c r="B129" s="306"/>
      <c r="C129" s="1120"/>
      <c r="D129" s="306"/>
      <c r="E129" s="306"/>
      <c r="F129" s="1120"/>
      <c r="G129" s="306"/>
      <c r="H129" s="1120"/>
      <c r="I129" s="306"/>
      <c r="J129" s="306"/>
      <c r="K129" s="306"/>
      <c r="L129" s="306"/>
      <c r="M129" s="1120"/>
      <c r="N129" s="1120"/>
      <c r="O129" s="1120"/>
      <c r="P129" s="306"/>
      <c r="Q129" s="306"/>
      <c r="R129" s="1120"/>
      <c r="S129" s="1120"/>
      <c r="T129" s="1120"/>
      <c r="U129" s="306"/>
      <c r="V129" s="306"/>
      <c r="W129" s="306"/>
      <c r="X129" s="306"/>
      <c r="Y129" s="306"/>
      <c r="Z129" s="306"/>
    </row>
    <row r="130" spans="1:27" ht="15.75" customHeight="1">
      <c r="A130" s="306"/>
      <c r="B130" s="306"/>
      <c r="C130" s="306"/>
      <c r="D130" s="306"/>
      <c r="E130" s="306"/>
      <c r="F130" s="306"/>
      <c r="G130" s="306"/>
      <c r="H130" s="1120"/>
      <c r="I130" s="1906"/>
      <c r="J130" s="1906"/>
      <c r="K130" s="1906"/>
      <c r="L130" s="1906"/>
      <c r="M130" s="1120"/>
      <c r="N130" s="1120"/>
      <c r="O130" s="1906"/>
      <c r="P130" s="1906"/>
      <c r="Q130" s="1906"/>
      <c r="R130" s="1906"/>
      <c r="S130" s="1120"/>
      <c r="T130" s="1120"/>
      <c r="U130" s="1906"/>
      <c r="V130" s="1906"/>
      <c r="W130" s="1906"/>
      <c r="X130" s="1906"/>
      <c r="Y130" s="306"/>
      <c r="Z130" s="306"/>
    </row>
    <row r="131" spans="1:27" ht="15.75" customHeight="1">
      <c r="A131" s="306"/>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row>
    <row r="132" spans="1:27" ht="15.75" customHeight="1">
      <c r="A132" s="306"/>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row>
    <row r="133" spans="1:27" ht="15.75" customHeight="1">
      <c r="A133" s="306"/>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row>
    <row r="134" spans="1:27" ht="15.75" customHeight="1">
      <c r="A134" s="306"/>
      <c r="B134" s="306"/>
      <c r="C134" s="306"/>
      <c r="D134" s="306"/>
      <c r="E134" s="306"/>
      <c r="F134" s="306"/>
      <c r="G134" s="306"/>
      <c r="H134" s="306"/>
      <c r="I134" s="1909"/>
      <c r="J134" s="1909"/>
      <c r="K134" s="1909"/>
      <c r="L134" s="1909"/>
      <c r="M134" s="1909"/>
      <c r="N134" s="1120"/>
      <c r="O134" s="306"/>
      <c r="P134" s="306"/>
      <c r="Q134" s="306"/>
      <c r="R134" s="306"/>
      <c r="S134" s="306"/>
      <c r="T134" s="306"/>
      <c r="U134" s="306"/>
      <c r="V134" s="306"/>
      <c r="W134" s="306"/>
      <c r="X134" s="306"/>
      <c r="Y134" s="306"/>
      <c r="Z134" s="306"/>
    </row>
    <row r="135" spans="1:27" ht="15.75" customHeight="1">
      <c r="A135" s="306"/>
      <c r="B135" s="306"/>
      <c r="C135" s="306"/>
      <c r="D135" s="306"/>
      <c r="E135" s="306"/>
      <c r="F135" s="306"/>
      <c r="G135" s="306"/>
      <c r="H135" s="306"/>
      <c r="I135" s="306"/>
      <c r="J135" s="306"/>
      <c r="K135" s="1903"/>
      <c r="L135" s="1903"/>
      <c r="M135" s="1903"/>
      <c r="N135" s="1903"/>
      <c r="O135" s="1903"/>
      <c r="P135" s="1903"/>
      <c r="Q135" s="306"/>
      <c r="R135" s="306"/>
      <c r="S135" s="306"/>
      <c r="T135" s="306"/>
      <c r="U135" s="306"/>
      <c r="V135" s="306"/>
      <c r="W135" s="306"/>
      <c r="X135" s="306"/>
      <c r="Y135" s="306"/>
      <c r="Z135" s="306"/>
    </row>
    <row r="136" spans="1:27" ht="15.75" customHeight="1">
      <c r="A136" s="306"/>
      <c r="B136" s="306"/>
      <c r="C136" s="306"/>
      <c r="D136" s="306"/>
      <c r="E136" s="306"/>
      <c r="F136" s="306"/>
      <c r="G136" s="306"/>
      <c r="H136" s="1910"/>
      <c r="I136" s="1910"/>
      <c r="J136" s="1910"/>
      <c r="K136" s="1910"/>
      <c r="L136" s="1910"/>
      <c r="M136" s="1910"/>
      <c r="N136" s="1910"/>
      <c r="O136" s="1910"/>
      <c r="P136" s="1910"/>
      <c r="Q136" s="1910"/>
      <c r="R136" s="1910"/>
      <c r="S136" s="1910"/>
      <c r="T136" s="1910"/>
      <c r="U136" s="1910"/>
      <c r="V136" s="1910"/>
      <c r="W136" s="1910"/>
      <c r="X136" s="1910"/>
      <c r="Y136" s="1910"/>
      <c r="Z136" s="1910"/>
    </row>
    <row r="137" spans="1:27">
      <c r="H137" s="1911"/>
      <c r="I137" s="1911"/>
      <c r="J137" s="1911"/>
      <c r="K137" s="1911"/>
      <c r="L137" s="1911"/>
      <c r="M137" s="1911"/>
      <c r="N137" s="1911"/>
      <c r="O137" s="1911"/>
      <c r="P137" s="1911"/>
      <c r="Q137" s="1911"/>
      <c r="R137" s="1911"/>
      <c r="S137" s="1911"/>
      <c r="T137" s="1911"/>
      <c r="U137" s="1911"/>
      <c r="V137" s="1911"/>
      <c r="W137" s="1911"/>
      <c r="X137" s="1911"/>
      <c r="Y137" s="1911"/>
      <c r="Z137" s="1911"/>
    </row>
    <row r="138" spans="1:27" ht="13.5" customHeight="1">
      <c r="A138" s="306"/>
      <c r="B138" s="306"/>
      <c r="C138" s="306"/>
      <c r="D138" s="306"/>
      <c r="E138" s="1910"/>
      <c r="F138" s="1910"/>
      <c r="G138" s="1910"/>
      <c r="H138" s="1910"/>
      <c r="I138" s="1910"/>
      <c r="J138" s="1910"/>
      <c r="K138" s="1910"/>
      <c r="L138" s="1910"/>
      <c r="M138" s="1910"/>
      <c r="N138" s="1910"/>
      <c r="O138" s="1910"/>
      <c r="P138" s="1910"/>
      <c r="Q138" s="1910"/>
      <c r="R138" s="1910"/>
      <c r="S138" s="1910"/>
      <c r="T138" s="1910"/>
      <c r="U138" s="1910"/>
      <c r="V138" s="1910"/>
      <c r="W138" s="1910"/>
      <c r="X138" s="1910"/>
      <c r="Y138" s="1910"/>
      <c r="Z138" s="1910"/>
    </row>
    <row r="139" spans="1:27">
      <c r="A139" s="306"/>
      <c r="B139" s="306"/>
      <c r="C139" s="306"/>
      <c r="D139" s="306"/>
      <c r="E139" s="1912"/>
      <c r="F139" s="1912"/>
      <c r="G139" s="1912"/>
      <c r="H139" s="1912"/>
      <c r="I139" s="1912"/>
      <c r="J139" s="1912"/>
      <c r="K139" s="1912"/>
      <c r="L139" s="1912"/>
      <c r="M139" s="1912"/>
      <c r="N139" s="1912"/>
      <c r="O139" s="1912"/>
      <c r="P139" s="1912"/>
      <c r="Q139" s="1912"/>
      <c r="R139" s="1912"/>
      <c r="S139" s="1912"/>
      <c r="T139" s="1912"/>
      <c r="U139" s="1912"/>
      <c r="V139" s="1912"/>
      <c r="W139" s="1912"/>
      <c r="X139" s="1912"/>
      <c r="Y139" s="1912"/>
      <c r="Z139" s="1912"/>
    </row>
    <row r="140" spans="1:27">
      <c r="A140" s="306"/>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row>
    <row r="141" spans="1:27" ht="15.75" customHeight="1">
      <c r="A141" s="306"/>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row>
    <row r="142" spans="1:27" ht="15.75" customHeight="1">
      <c r="A142" s="306"/>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row>
    <row r="143" spans="1:27" ht="18.75" customHeight="1">
      <c r="A143" s="1903"/>
      <c r="B143" s="1903"/>
      <c r="C143" s="1903"/>
      <c r="D143" s="1903"/>
      <c r="E143" s="1903"/>
      <c r="F143" s="1903"/>
      <c r="G143" s="1903"/>
      <c r="H143" s="1903"/>
      <c r="I143" s="1903"/>
      <c r="J143" s="1903"/>
      <c r="K143" s="1903"/>
      <c r="L143" s="1903"/>
      <c r="M143" s="1903"/>
      <c r="N143" s="1903"/>
      <c r="O143" s="1903"/>
      <c r="P143" s="1903"/>
      <c r="Q143" s="1903"/>
      <c r="R143" s="1903"/>
      <c r="S143" s="1903"/>
      <c r="T143" s="1903"/>
      <c r="U143" s="1903"/>
      <c r="V143" s="1903"/>
      <c r="W143" s="1903"/>
      <c r="X143" s="1903"/>
      <c r="Y143" s="1903"/>
      <c r="Z143" s="1903"/>
      <c r="AA143" s="299"/>
    </row>
    <row r="144" spans="1:27" ht="15.75" customHeight="1">
      <c r="A144" s="306"/>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299"/>
    </row>
    <row r="145" spans="1:27" ht="15.75" customHeight="1">
      <c r="A145" s="306"/>
      <c r="B145" s="306"/>
      <c r="C145" s="306"/>
      <c r="D145" s="306"/>
      <c r="E145" s="306"/>
      <c r="F145" s="299"/>
      <c r="G145" s="306"/>
      <c r="H145" s="306"/>
      <c r="I145" s="306"/>
      <c r="J145" s="306"/>
      <c r="K145" s="306"/>
      <c r="L145" s="306"/>
      <c r="M145" s="306"/>
      <c r="N145" s="306"/>
      <c r="O145" s="306"/>
      <c r="P145" s="306"/>
      <c r="Q145" s="306"/>
      <c r="R145" s="306"/>
      <c r="S145" s="306"/>
      <c r="T145" s="306"/>
      <c r="U145" s="306"/>
      <c r="V145" s="306"/>
      <c r="W145" s="306"/>
      <c r="X145" s="306"/>
      <c r="Y145" s="306"/>
      <c r="Z145" s="306"/>
      <c r="AA145" s="299"/>
    </row>
    <row r="146" spans="1:27" ht="15.75" customHeight="1">
      <c r="A146" s="306"/>
      <c r="B146" s="306"/>
      <c r="C146" s="306"/>
      <c r="D146" s="306"/>
      <c r="E146" s="306"/>
      <c r="F146" s="299"/>
      <c r="G146" s="299"/>
      <c r="H146" s="306"/>
      <c r="I146" s="306"/>
      <c r="J146" s="306"/>
      <c r="K146" s="299"/>
      <c r="L146" s="306"/>
      <c r="M146" s="306"/>
      <c r="N146" s="306"/>
      <c r="O146" s="306"/>
      <c r="P146" s="306"/>
      <c r="Q146" s="306"/>
      <c r="R146" s="306"/>
      <c r="S146" s="306"/>
      <c r="T146" s="306"/>
      <c r="U146" s="306"/>
      <c r="V146" s="306"/>
      <c r="W146" s="306"/>
      <c r="X146" s="306"/>
      <c r="Y146" s="306"/>
      <c r="Z146" s="306"/>
      <c r="AA146" s="299"/>
    </row>
    <row r="147" spans="1:27" ht="15.75" customHeight="1">
      <c r="A147" s="306"/>
      <c r="B147" s="306"/>
      <c r="C147" s="306"/>
      <c r="D147" s="306"/>
      <c r="E147" s="306"/>
      <c r="F147" s="306"/>
      <c r="G147" s="306"/>
      <c r="H147" s="306"/>
      <c r="I147" s="1909"/>
      <c r="J147" s="1909"/>
      <c r="K147" s="1909"/>
      <c r="L147" s="1909"/>
      <c r="M147" s="1123"/>
      <c r="N147" s="306"/>
      <c r="O147" s="306"/>
      <c r="P147" s="306"/>
      <c r="Q147" s="306"/>
      <c r="R147" s="306"/>
      <c r="S147" s="306"/>
      <c r="T147" s="306"/>
      <c r="U147" s="306"/>
      <c r="V147" s="306"/>
      <c r="W147" s="306"/>
      <c r="X147" s="306"/>
      <c r="Y147" s="306"/>
      <c r="Z147" s="306"/>
      <c r="AA147" s="299"/>
    </row>
    <row r="148" spans="1:27" ht="15.75" customHeight="1">
      <c r="A148" s="306"/>
      <c r="B148" s="306"/>
      <c r="C148" s="306"/>
      <c r="D148" s="306"/>
      <c r="E148" s="306"/>
      <c r="F148" s="306"/>
      <c r="G148" s="306"/>
      <c r="H148" s="306"/>
      <c r="I148" s="1909"/>
      <c r="J148" s="1909"/>
      <c r="K148" s="1909"/>
      <c r="L148" s="1909"/>
      <c r="M148" s="1123"/>
      <c r="N148" s="306"/>
      <c r="O148" s="306"/>
      <c r="P148" s="306"/>
      <c r="Q148" s="306"/>
      <c r="R148" s="306"/>
      <c r="S148" s="306"/>
      <c r="T148" s="306"/>
      <c r="U148" s="306"/>
      <c r="V148" s="306"/>
      <c r="W148" s="306"/>
      <c r="X148" s="306"/>
      <c r="Y148" s="306"/>
      <c r="Z148" s="306"/>
      <c r="AA148" s="299"/>
    </row>
    <row r="149" spans="1:27" ht="15.75" customHeight="1">
      <c r="A149" s="306"/>
      <c r="B149" s="306"/>
      <c r="C149" s="306"/>
      <c r="D149" s="306"/>
      <c r="E149" s="306"/>
      <c r="F149" s="306"/>
      <c r="G149" s="306"/>
      <c r="H149" s="306"/>
      <c r="I149" s="1909"/>
      <c r="J149" s="1909"/>
      <c r="K149" s="1909"/>
      <c r="L149" s="1909"/>
      <c r="M149" s="1123"/>
      <c r="N149" s="306"/>
      <c r="O149" s="306"/>
      <c r="P149" s="306"/>
      <c r="Q149" s="306"/>
      <c r="R149" s="306"/>
      <c r="S149" s="306"/>
      <c r="T149" s="306"/>
      <c r="U149" s="306"/>
      <c r="V149" s="306"/>
      <c r="W149" s="306"/>
      <c r="X149" s="306"/>
      <c r="Y149" s="306"/>
      <c r="Z149" s="306"/>
      <c r="AA149" s="299"/>
    </row>
    <row r="150" spans="1:27" ht="15.75" customHeight="1">
      <c r="A150" s="306"/>
      <c r="B150" s="306"/>
      <c r="C150" s="306"/>
      <c r="D150" s="306"/>
      <c r="E150" s="306"/>
      <c r="F150" s="306"/>
      <c r="G150" s="306"/>
      <c r="H150" s="306"/>
      <c r="I150" s="1909"/>
      <c r="J150" s="1909"/>
      <c r="K150" s="1909"/>
      <c r="L150" s="1909"/>
      <c r="M150" s="1123"/>
      <c r="N150" s="306"/>
      <c r="O150" s="306"/>
      <c r="P150" s="306"/>
      <c r="Q150" s="306"/>
      <c r="R150" s="306"/>
      <c r="S150" s="306"/>
      <c r="T150" s="306"/>
      <c r="U150" s="306"/>
      <c r="V150" s="306"/>
      <c r="W150" s="306"/>
      <c r="X150" s="306"/>
      <c r="Y150" s="306"/>
      <c r="Z150" s="306"/>
      <c r="AA150" s="299"/>
    </row>
    <row r="151" spans="1:27" ht="15.75" customHeight="1">
      <c r="A151" s="306"/>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299"/>
    </row>
    <row r="152" spans="1:27" ht="15.75" customHeight="1">
      <c r="A152" s="306"/>
      <c r="B152" s="306"/>
      <c r="C152" s="1903"/>
      <c r="D152" s="1903"/>
      <c r="E152" s="1903"/>
      <c r="F152" s="1903"/>
      <c r="G152" s="1120"/>
      <c r="H152" s="1903"/>
      <c r="I152" s="1903"/>
      <c r="J152" s="1903"/>
      <c r="K152" s="1903"/>
      <c r="L152" s="1903"/>
      <c r="M152" s="1903"/>
      <c r="N152" s="1903"/>
      <c r="O152" s="1903"/>
      <c r="P152" s="1903"/>
      <c r="Q152" s="1903"/>
      <c r="R152" s="1903"/>
      <c r="S152" s="1903"/>
      <c r="T152" s="1903"/>
      <c r="U152" s="1120"/>
      <c r="V152" s="1120"/>
      <c r="W152" s="1903"/>
      <c r="X152" s="1903"/>
      <c r="Y152" s="1903"/>
      <c r="Z152" s="306"/>
      <c r="AA152" s="299"/>
    </row>
    <row r="153" spans="1:27" ht="15.75" customHeight="1">
      <c r="A153" s="306"/>
      <c r="B153" s="306"/>
      <c r="C153" s="1120"/>
      <c r="D153" s="1905"/>
      <c r="E153" s="1905"/>
      <c r="F153" s="1120"/>
      <c r="G153" s="1120"/>
      <c r="H153" s="306"/>
      <c r="I153" s="306"/>
      <c r="J153" s="306"/>
      <c r="K153" s="299"/>
      <c r="L153" s="306"/>
      <c r="M153" s="306"/>
      <c r="N153" s="306"/>
      <c r="O153" s="306"/>
      <c r="P153" s="306"/>
      <c r="Q153" s="299"/>
      <c r="R153" s="299"/>
      <c r="S153" s="299"/>
      <c r="T153" s="299"/>
      <c r="U153" s="1120"/>
      <c r="V153" s="1120"/>
      <c r="W153" s="1913"/>
      <c r="X153" s="1913"/>
      <c r="Y153" s="1913"/>
      <c r="Z153" s="306"/>
      <c r="AA153" s="299"/>
    </row>
    <row r="154" spans="1:27" ht="15.75" customHeight="1">
      <c r="A154" s="306"/>
      <c r="B154" s="306"/>
      <c r="C154" s="1120"/>
      <c r="D154" s="1905"/>
      <c r="E154" s="1905"/>
      <c r="F154" s="1120"/>
      <c r="G154" s="1120"/>
      <c r="H154" s="306"/>
      <c r="I154" s="306"/>
      <c r="J154" s="306"/>
      <c r="K154" s="299"/>
      <c r="L154" s="306"/>
      <c r="M154" s="306"/>
      <c r="N154" s="306"/>
      <c r="O154" s="306"/>
      <c r="P154" s="306"/>
      <c r="Q154" s="299"/>
      <c r="R154" s="299"/>
      <c r="S154" s="299"/>
      <c r="T154" s="299"/>
      <c r="U154" s="1120"/>
      <c r="V154" s="1120"/>
      <c r="W154" s="1913"/>
      <c r="X154" s="1913"/>
      <c r="Y154" s="1913"/>
      <c r="Z154" s="306"/>
      <c r="AA154" s="299"/>
    </row>
    <row r="155" spans="1:27" ht="15.75" customHeight="1">
      <c r="A155" s="306"/>
      <c r="B155" s="306"/>
      <c r="C155" s="1120"/>
      <c r="D155" s="1905"/>
      <c r="E155" s="1905"/>
      <c r="F155" s="1120"/>
      <c r="G155" s="1120"/>
      <c r="H155" s="306"/>
      <c r="I155" s="306"/>
      <c r="J155" s="306"/>
      <c r="K155" s="299"/>
      <c r="L155" s="306"/>
      <c r="M155" s="306"/>
      <c r="N155" s="306"/>
      <c r="O155" s="306"/>
      <c r="P155" s="306"/>
      <c r="Q155" s="299"/>
      <c r="R155" s="299"/>
      <c r="S155" s="299"/>
      <c r="T155" s="299"/>
      <c r="U155" s="1120"/>
      <c r="V155" s="1120"/>
      <c r="W155" s="1913"/>
      <c r="X155" s="1913"/>
      <c r="Y155" s="1913"/>
      <c r="Z155" s="306"/>
      <c r="AA155" s="299"/>
    </row>
    <row r="156" spans="1:27" ht="15.75" customHeight="1">
      <c r="A156" s="306"/>
      <c r="B156" s="306"/>
      <c r="C156" s="1120"/>
      <c r="D156" s="1905"/>
      <c r="E156" s="1905"/>
      <c r="F156" s="1120"/>
      <c r="G156" s="1120"/>
      <c r="H156" s="306"/>
      <c r="I156" s="306"/>
      <c r="J156" s="306"/>
      <c r="K156" s="299"/>
      <c r="L156" s="306"/>
      <c r="M156" s="306"/>
      <c r="N156" s="306"/>
      <c r="O156" s="306"/>
      <c r="P156" s="306"/>
      <c r="Q156" s="299"/>
      <c r="R156" s="299"/>
      <c r="S156" s="299"/>
      <c r="T156" s="299"/>
      <c r="U156" s="1120"/>
      <c r="V156" s="1120"/>
      <c r="W156" s="1913"/>
      <c r="X156" s="1913"/>
      <c r="Y156" s="1913"/>
      <c r="Z156" s="306"/>
      <c r="AA156" s="299"/>
    </row>
    <row r="157" spans="1:27" ht="15.75" customHeight="1">
      <c r="A157" s="306"/>
      <c r="B157" s="306"/>
      <c r="C157" s="1120"/>
      <c r="D157" s="1905"/>
      <c r="E157" s="1905"/>
      <c r="F157" s="1120"/>
      <c r="G157" s="1120"/>
      <c r="H157" s="306"/>
      <c r="I157" s="306"/>
      <c r="J157" s="306"/>
      <c r="K157" s="299"/>
      <c r="L157" s="306"/>
      <c r="M157" s="306"/>
      <c r="N157" s="306"/>
      <c r="O157" s="306"/>
      <c r="P157" s="306"/>
      <c r="Q157" s="299"/>
      <c r="R157" s="299"/>
      <c r="S157" s="299"/>
      <c r="T157" s="299"/>
      <c r="U157" s="1120"/>
      <c r="V157" s="1120"/>
      <c r="W157" s="1913"/>
      <c r="X157" s="1913"/>
      <c r="Y157" s="1913"/>
      <c r="Z157" s="306"/>
      <c r="AA157" s="299"/>
    </row>
    <row r="158" spans="1:27" ht="15.75" customHeight="1">
      <c r="A158" s="306"/>
      <c r="B158" s="306"/>
      <c r="C158" s="1120"/>
      <c r="D158" s="1905"/>
      <c r="E158" s="1905"/>
      <c r="F158" s="1120"/>
      <c r="G158" s="1120"/>
      <c r="H158" s="306"/>
      <c r="I158" s="306"/>
      <c r="J158" s="306"/>
      <c r="K158" s="299"/>
      <c r="L158" s="306"/>
      <c r="M158" s="306"/>
      <c r="N158" s="306"/>
      <c r="O158" s="306"/>
      <c r="P158" s="306"/>
      <c r="Q158" s="299"/>
      <c r="R158" s="299"/>
      <c r="S158" s="299"/>
      <c r="T158" s="299"/>
      <c r="U158" s="1120"/>
      <c r="V158" s="1120"/>
      <c r="W158" s="1913"/>
      <c r="X158" s="1913"/>
      <c r="Y158" s="1913"/>
      <c r="Z158" s="306"/>
      <c r="AA158" s="299"/>
    </row>
    <row r="159" spans="1:27" ht="15.75" customHeight="1">
      <c r="A159" s="306"/>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299"/>
    </row>
    <row r="160" spans="1:27" ht="15.75" customHeight="1">
      <c r="A160" s="306"/>
      <c r="B160" s="306"/>
      <c r="C160" s="306"/>
      <c r="D160" s="306"/>
      <c r="E160" s="1914"/>
      <c r="F160" s="1914"/>
      <c r="G160" s="1914"/>
      <c r="H160" s="1914"/>
      <c r="I160" s="1914"/>
      <c r="J160" s="1914"/>
      <c r="K160" s="1914"/>
      <c r="L160" s="1914"/>
      <c r="M160" s="1914"/>
      <c r="N160" s="1914"/>
      <c r="O160" s="1914"/>
      <c r="P160" s="1914"/>
      <c r="Q160" s="1914"/>
      <c r="R160" s="1914"/>
      <c r="S160" s="1914"/>
      <c r="T160" s="1914"/>
      <c r="U160" s="1914"/>
      <c r="V160" s="1914"/>
      <c r="W160" s="1914"/>
      <c r="X160" s="1914"/>
      <c r="Y160" s="1914"/>
      <c r="Z160" s="1914"/>
      <c r="AA160" s="299"/>
    </row>
    <row r="161" spans="1:27" ht="15.75" customHeight="1">
      <c r="A161" s="306"/>
      <c r="B161" s="306"/>
      <c r="C161" s="306"/>
      <c r="D161" s="306"/>
      <c r="E161" s="1914"/>
      <c r="F161" s="1914"/>
      <c r="G161" s="1914"/>
      <c r="H161" s="1914"/>
      <c r="I161" s="1914"/>
      <c r="J161" s="1914"/>
      <c r="K161" s="1914"/>
      <c r="L161" s="1914"/>
      <c r="M161" s="1914"/>
      <c r="N161" s="1914"/>
      <c r="O161" s="1914"/>
      <c r="P161" s="1914"/>
      <c r="Q161" s="1914"/>
      <c r="R161" s="1914"/>
      <c r="S161" s="1914"/>
      <c r="T161" s="1914"/>
      <c r="U161" s="1914"/>
      <c r="V161" s="1914"/>
      <c r="W161" s="1914"/>
      <c r="X161" s="1914"/>
      <c r="Y161" s="1914"/>
      <c r="Z161" s="1914"/>
      <c r="AA161" s="299"/>
    </row>
    <row r="162" spans="1:27" ht="15.75" customHeight="1">
      <c r="A162" s="306"/>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299"/>
    </row>
    <row r="163" spans="1:27" ht="15.75" customHeight="1">
      <c r="A163" s="306"/>
      <c r="B163" s="306"/>
      <c r="C163" s="306"/>
      <c r="D163" s="306"/>
      <c r="E163" s="1914"/>
      <c r="F163" s="1914"/>
      <c r="G163" s="1914"/>
      <c r="H163" s="1914"/>
      <c r="I163" s="1914"/>
      <c r="J163" s="1914"/>
      <c r="K163" s="1914"/>
      <c r="L163" s="1914"/>
      <c r="M163" s="1914"/>
      <c r="N163" s="1914"/>
      <c r="O163" s="1914"/>
      <c r="P163" s="1914"/>
      <c r="Q163" s="1914"/>
      <c r="R163" s="1914"/>
      <c r="S163" s="1914"/>
      <c r="T163" s="1914"/>
      <c r="U163" s="1914"/>
      <c r="V163" s="1914"/>
      <c r="W163" s="1914"/>
      <c r="X163" s="1914"/>
      <c r="Y163" s="1914"/>
      <c r="Z163" s="1914"/>
      <c r="AA163" s="299"/>
    </row>
    <row r="164" spans="1:27" ht="15.75" customHeight="1">
      <c r="A164" s="306"/>
      <c r="B164" s="306"/>
      <c r="C164" s="306"/>
      <c r="D164" s="306"/>
      <c r="E164" s="1914"/>
      <c r="F164" s="1914"/>
      <c r="G164" s="1914"/>
      <c r="H164" s="1914"/>
      <c r="I164" s="1914"/>
      <c r="J164" s="1914"/>
      <c r="K164" s="1914"/>
      <c r="L164" s="1914"/>
      <c r="M164" s="1914"/>
      <c r="N164" s="1914"/>
      <c r="O164" s="1914"/>
      <c r="P164" s="1914"/>
      <c r="Q164" s="1914"/>
      <c r="R164" s="1914"/>
      <c r="S164" s="1914"/>
      <c r="T164" s="1914"/>
      <c r="U164" s="1914"/>
      <c r="V164" s="1914"/>
      <c r="W164" s="1914"/>
      <c r="X164" s="1914"/>
      <c r="Y164" s="1914"/>
      <c r="Z164" s="1914"/>
      <c r="AA164" s="299"/>
    </row>
    <row r="165" spans="1:27" ht="15.75" customHeight="1">
      <c r="A165" s="306"/>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299"/>
    </row>
    <row r="166" spans="1:27" ht="15.75" customHeight="1">
      <c r="A166" s="495"/>
      <c r="B166" s="495"/>
      <c r="C166" s="495"/>
      <c r="D166" s="495"/>
      <c r="E166" s="495"/>
      <c r="F166" s="495"/>
      <c r="G166" s="495"/>
      <c r="H166" s="495"/>
      <c r="I166" s="495"/>
      <c r="J166" s="495"/>
      <c r="K166" s="495"/>
      <c r="L166" s="495"/>
      <c r="M166" s="495"/>
      <c r="N166" s="495"/>
      <c r="O166" s="495"/>
      <c r="P166" s="495"/>
      <c r="Q166" s="495"/>
      <c r="R166" s="495"/>
      <c r="S166" s="495"/>
      <c r="T166" s="495"/>
      <c r="U166" s="495"/>
      <c r="V166" s="495"/>
      <c r="W166" s="495"/>
      <c r="X166" s="495"/>
      <c r="Y166" s="495"/>
      <c r="Z166" s="495"/>
    </row>
    <row r="167" spans="1:27" ht="15.75" customHeight="1">
      <c r="A167" s="495"/>
      <c r="B167" s="495"/>
      <c r="C167" s="495"/>
      <c r="D167" s="495"/>
      <c r="E167" s="495"/>
      <c r="F167" s="495"/>
      <c r="G167" s="495"/>
      <c r="H167" s="495"/>
      <c r="I167" s="495"/>
      <c r="J167" s="495"/>
      <c r="K167" s="495"/>
      <c r="L167" s="495"/>
      <c r="M167" s="495"/>
      <c r="N167" s="495"/>
      <c r="O167" s="495"/>
      <c r="P167" s="495"/>
      <c r="Q167" s="495"/>
      <c r="R167" s="495"/>
      <c r="S167" s="495"/>
      <c r="T167" s="495"/>
      <c r="U167" s="495"/>
      <c r="V167" s="495"/>
      <c r="W167" s="495"/>
      <c r="X167" s="495"/>
      <c r="Y167" s="495"/>
      <c r="Z167" s="495"/>
    </row>
    <row r="168" spans="1:27" ht="15.75" customHeight="1">
      <c r="A168" s="495"/>
      <c r="B168" s="495"/>
      <c r="C168" s="495"/>
      <c r="D168" s="495"/>
      <c r="E168" s="495"/>
      <c r="F168" s="495"/>
      <c r="G168" s="495"/>
      <c r="H168" s="495"/>
      <c r="I168" s="495"/>
      <c r="J168" s="495"/>
      <c r="K168" s="495"/>
      <c r="L168" s="495"/>
      <c r="M168" s="495"/>
      <c r="N168" s="495"/>
      <c r="O168" s="495"/>
      <c r="P168" s="495"/>
      <c r="Q168" s="495"/>
      <c r="R168" s="495"/>
      <c r="S168" s="495"/>
      <c r="T168" s="495"/>
      <c r="U168" s="495"/>
      <c r="V168" s="495"/>
      <c r="W168" s="495"/>
      <c r="X168" s="495"/>
      <c r="Y168" s="495"/>
      <c r="Z168" s="495"/>
    </row>
    <row r="169" spans="1:27" ht="18.75" customHeight="1">
      <c r="A169" s="1903"/>
      <c r="B169" s="1903"/>
      <c r="C169" s="1903"/>
      <c r="D169" s="1903"/>
      <c r="E169" s="1903"/>
      <c r="F169" s="1903"/>
      <c r="G169" s="1903"/>
      <c r="H169" s="1903"/>
      <c r="I169" s="1903"/>
      <c r="J169" s="1903"/>
      <c r="K169" s="1903"/>
      <c r="L169" s="1903"/>
      <c r="M169" s="1903"/>
      <c r="N169" s="1903"/>
      <c r="O169" s="1903"/>
      <c r="P169" s="1903"/>
      <c r="Q169" s="1903"/>
      <c r="R169" s="1903"/>
      <c r="S169" s="1903"/>
      <c r="T169" s="1903"/>
      <c r="U169" s="1903"/>
      <c r="V169" s="1903"/>
      <c r="W169" s="1903"/>
      <c r="X169" s="1903"/>
      <c r="Y169" s="1903"/>
      <c r="Z169" s="1903"/>
      <c r="AA169" s="299"/>
    </row>
    <row r="170" spans="1:27" ht="15.7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299"/>
    </row>
    <row r="171" spans="1:27" ht="15.75" customHeight="1">
      <c r="A171" s="306"/>
      <c r="B171" s="306"/>
      <c r="C171" s="306"/>
      <c r="D171" s="306"/>
      <c r="E171" s="306"/>
      <c r="F171" s="299"/>
      <c r="G171" s="306"/>
      <c r="H171" s="306"/>
      <c r="I171" s="306"/>
      <c r="J171" s="306"/>
      <c r="K171" s="306"/>
      <c r="L171" s="306"/>
      <c r="M171" s="306"/>
      <c r="N171" s="306"/>
      <c r="O171" s="306"/>
      <c r="P171" s="306"/>
      <c r="Q171" s="306"/>
      <c r="R171" s="306"/>
      <c r="S171" s="306"/>
      <c r="T171" s="306"/>
      <c r="U171" s="306"/>
      <c r="V171" s="306"/>
      <c r="W171" s="306"/>
      <c r="X171" s="306"/>
      <c r="Y171" s="306"/>
      <c r="Z171" s="306"/>
      <c r="AA171" s="299"/>
    </row>
    <row r="172" spans="1:27" ht="15.75" customHeight="1">
      <c r="A172" s="306"/>
      <c r="B172" s="306"/>
      <c r="C172" s="306"/>
      <c r="D172" s="306"/>
      <c r="E172" s="306"/>
      <c r="F172" s="299"/>
      <c r="G172" s="299"/>
      <c r="H172" s="306"/>
      <c r="I172" s="306"/>
      <c r="J172" s="306"/>
      <c r="K172" s="299"/>
      <c r="L172" s="306"/>
      <c r="M172" s="306"/>
      <c r="N172" s="306"/>
      <c r="O172" s="306"/>
      <c r="P172" s="306"/>
      <c r="Q172" s="306"/>
      <c r="R172" s="306"/>
      <c r="S172" s="306"/>
      <c r="T172" s="306"/>
      <c r="U172" s="306"/>
      <c r="V172" s="306"/>
      <c r="W172" s="306"/>
      <c r="X172" s="306"/>
      <c r="Y172" s="306"/>
      <c r="Z172" s="306"/>
      <c r="AA172" s="299"/>
    </row>
    <row r="173" spans="1:27" ht="15.75" customHeight="1">
      <c r="A173" s="306"/>
      <c r="B173" s="306"/>
      <c r="C173" s="306"/>
      <c r="D173" s="306"/>
      <c r="E173" s="306"/>
      <c r="F173" s="306"/>
      <c r="G173" s="306"/>
      <c r="H173" s="306"/>
      <c r="I173" s="1909"/>
      <c r="J173" s="1909"/>
      <c r="K173" s="1909"/>
      <c r="L173" s="1909"/>
      <c r="M173" s="1123"/>
      <c r="N173" s="306"/>
      <c r="O173" s="306"/>
      <c r="P173" s="306"/>
      <c r="Q173" s="306"/>
      <c r="R173" s="306"/>
      <c r="S173" s="306"/>
      <c r="T173" s="306"/>
      <c r="U173" s="306"/>
      <c r="V173" s="306"/>
      <c r="W173" s="306"/>
      <c r="X173" s="306"/>
      <c r="Y173" s="306"/>
      <c r="Z173" s="306"/>
      <c r="AA173" s="299"/>
    </row>
    <row r="174" spans="1:27" ht="15.75" customHeight="1">
      <c r="A174" s="306"/>
      <c r="B174" s="306"/>
      <c r="C174" s="306"/>
      <c r="D174" s="306"/>
      <c r="E174" s="306"/>
      <c r="F174" s="306"/>
      <c r="G174" s="306"/>
      <c r="H174" s="306"/>
      <c r="I174" s="1909"/>
      <c r="J174" s="1909"/>
      <c r="K174" s="1909"/>
      <c r="L174" s="1909"/>
      <c r="M174" s="1123"/>
      <c r="N174" s="306"/>
      <c r="O174" s="306"/>
      <c r="P174" s="306"/>
      <c r="Q174" s="306"/>
      <c r="R174" s="306"/>
      <c r="S174" s="306"/>
      <c r="T174" s="306"/>
      <c r="U174" s="306"/>
      <c r="V174" s="306"/>
      <c r="W174" s="306"/>
      <c r="X174" s="306"/>
      <c r="Y174" s="306"/>
      <c r="Z174" s="306"/>
      <c r="AA174" s="299"/>
    </row>
    <row r="175" spans="1:27" ht="15.75" customHeight="1">
      <c r="A175" s="306"/>
      <c r="B175" s="306"/>
      <c r="C175" s="306"/>
      <c r="D175" s="306"/>
      <c r="E175" s="306"/>
      <c r="F175" s="306"/>
      <c r="G175" s="306"/>
      <c r="H175" s="306"/>
      <c r="I175" s="1909"/>
      <c r="J175" s="1909"/>
      <c r="K175" s="1909"/>
      <c r="L175" s="1909"/>
      <c r="M175" s="1123"/>
      <c r="N175" s="306"/>
      <c r="O175" s="306"/>
      <c r="P175" s="306"/>
      <c r="Q175" s="306"/>
      <c r="R175" s="306"/>
      <c r="S175" s="306"/>
      <c r="T175" s="306"/>
      <c r="U175" s="306"/>
      <c r="V175" s="306"/>
      <c r="W175" s="306"/>
      <c r="X175" s="306"/>
      <c r="Y175" s="306"/>
      <c r="Z175" s="306"/>
      <c r="AA175" s="299"/>
    </row>
    <row r="176" spans="1:27" ht="15.75" customHeight="1">
      <c r="A176" s="306"/>
      <c r="B176" s="306"/>
      <c r="C176" s="306"/>
      <c r="D176" s="306"/>
      <c r="E176" s="306"/>
      <c r="F176" s="306"/>
      <c r="G176" s="306"/>
      <c r="H176" s="306"/>
      <c r="I176" s="1909"/>
      <c r="J176" s="1909"/>
      <c r="K176" s="1909"/>
      <c r="L176" s="1909"/>
      <c r="M176" s="1123"/>
      <c r="N176" s="306"/>
      <c r="O176" s="306"/>
      <c r="P176" s="306"/>
      <c r="Q176" s="306"/>
      <c r="R176" s="306"/>
      <c r="S176" s="306"/>
      <c r="T176" s="306"/>
      <c r="U176" s="306"/>
      <c r="V176" s="306"/>
      <c r="W176" s="306"/>
      <c r="X176" s="306"/>
      <c r="Y176" s="306"/>
      <c r="Z176" s="306"/>
      <c r="AA176" s="299"/>
    </row>
    <row r="177" spans="1:27" ht="15.75" customHeight="1">
      <c r="A177" s="306"/>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299"/>
    </row>
    <row r="178" spans="1:27" ht="15.75" customHeight="1">
      <c r="A178" s="306"/>
      <c r="B178" s="306"/>
      <c r="C178" s="1903"/>
      <c r="D178" s="1903"/>
      <c r="E178" s="1903"/>
      <c r="F178" s="1903"/>
      <c r="G178" s="1120"/>
      <c r="H178" s="1903"/>
      <c r="I178" s="1903"/>
      <c r="J178" s="1903"/>
      <c r="K178" s="1903"/>
      <c r="L178" s="1903"/>
      <c r="M178" s="1903"/>
      <c r="N178" s="1903"/>
      <c r="O178" s="1903"/>
      <c r="P178" s="1903"/>
      <c r="Q178" s="1903"/>
      <c r="R178" s="1903"/>
      <c r="S178" s="1903"/>
      <c r="T178" s="1903"/>
      <c r="U178" s="1120"/>
      <c r="V178" s="1120"/>
      <c r="W178" s="1903"/>
      <c r="X178" s="1903"/>
      <c r="Y178" s="1903"/>
      <c r="Z178" s="306"/>
      <c r="AA178" s="299"/>
    </row>
    <row r="179" spans="1:27" ht="15.75" customHeight="1">
      <c r="A179" s="306"/>
      <c r="B179" s="306"/>
      <c r="C179" s="1120"/>
      <c r="D179" s="1905"/>
      <c r="E179" s="1905"/>
      <c r="F179" s="1120"/>
      <c r="G179" s="1120"/>
      <c r="H179" s="306"/>
      <c r="I179" s="306"/>
      <c r="J179" s="306"/>
      <c r="K179" s="299"/>
      <c r="L179" s="306"/>
      <c r="M179" s="306"/>
      <c r="N179" s="306"/>
      <c r="O179" s="306"/>
      <c r="P179" s="306"/>
      <c r="Q179" s="299"/>
      <c r="R179" s="299"/>
      <c r="S179" s="299"/>
      <c r="T179" s="299"/>
      <c r="U179" s="1120"/>
      <c r="V179" s="1120"/>
      <c r="W179" s="1913"/>
      <c r="X179" s="1913"/>
      <c r="Y179" s="1913"/>
      <c r="Z179" s="306"/>
      <c r="AA179" s="299"/>
    </row>
    <row r="180" spans="1:27" ht="15.75" customHeight="1">
      <c r="A180" s="306"/>
      <c r="B180" s="306"/>
      <c r="C180" s="1120"/>
      <c r="D180" s="1905"/>
      <c r="E180" s="1905"/>
      <c r="F180" s="1120"/>
      <c r="G180" s="1120"/>
      <c r="H180" s="306"/>
      <c r="I180" s="306"/>
      <c r="J180" s="306"/>
      <c r="K180" s="299"/>
      <c r="L180" s="306"/>
      <c r="M180" s="306"/>
      <c r="N180" s="306"/>
      <c r="O180" s="306"/>
      <c r="P180" s="306"/>
      <c r="Q180" s="299"/>
      <c r="R180" s="299"/>
      <c r="S180" s="299"/>
      <c r="T180" s="299"/>
      <c r="U180" s="1120"/>
      <c r="V180" s="1120"/>
      <c r="W180" s="1913"/>
      <c r="X180" s="1913"/>
      <c r="Y180" s="1913"/>
      <c r="Z180" s="306"/>
      <c r="AA180" s="299"/>
    </row>
    <row r="181" spans="1:27" ht="15.75" customHeight="1">
      <c r="A181" s="306"/>
      <c r="B181" s="306"/>
      <c r="C181" s="1120"/>
      <c r="D181" s="1905"/>
      <c r="E181" s="1905"/>
      <c r="F181" s="1120"/>
      <c r="G181" s="1120"/>
      <c r="H181" s="306"/>
      <c r="I181" s="306"/>
      <c r="J181" s="306"/>
      <c r="K181" s="299"/>
      <c r="L181" s="306"/>
      <c r="M181" s="306"/>
      <c r="N181" s="306"/>
      <c r="O181" s="306"/>
      <c r="P181" s="306"/>
      <c r="Q181" s="299"/>
      <c r="R181" s="299"/>
      <c r="S181" s="299"/>
      <c r="T181" s="299"/>
      <c r="U181" s="1120"/>
      <c r="V181" s="1120"/>
      <c r="W181" s="1913"/>
      <c r="X181" s="1913"/>
      <c r="Y181" s="1913"/>
      <c r="Z181" s="306"/>
      <c r="AA181" s="299"/>
    </row>
    <row r="182" spans="1:27" ht="15.75" customHeight="1">
      <c r="A182" s="306"/>
      <c r="B182" s="306"/>
      <c r="C182" s="1120"/>
      <c r="D182" s="1905"/>
      <c r="E182" s="1905"/>
      <c r="F182" s="1120"/>
      <c r="G182" s="1120"/>
      <c r="H182" s="306"/>
      <c r="I182" s="306"/>
      <c r="J182" s="306"/>
      <c r="K182" s="299"/>
      <c r="L182" s="306"/>
      <c r="M182" s="306"/>
      <c r="N182" s="306"/>
      <c r="O182" s="306"/>
      <c r="P182" s="306"/>
      <c r="Q182" s="299"/>
      <c r="R182" s="299"/>
      <c r="S182" s="299"/>
      <c r="T182" s="299"/>
      <c r="U182" s="1120"/>
      <c r="V182" s="1120"/>
      <c r="W182" s="1913"/>
      <c r="X182" s="1913"/>
      <c r="Y182" s="1913"/>
      <c r="Z182" s="306"/>
      <c r="AA182" s="299"/>
    </row>
    <row r="183" spans="1:27" ht="15.75" customHeight="1">
      <c r="A183" s="306"/>
      <c r="B183" s="306"/>
      <c r="C183" s="1120"/>
      <c r="D183" s="1905"/>
      <c r="E183" s="1905"/>
      <c r="F183" s="1120"/>
      <c r="G183" s="1120"/>
      <c r="H183" s="306"/>
      <c r="I183" s="306"/>
      <c r="J183" s="306"/>
      <c r="K183" s="299"/>
      <c r="L183" s="306"/>
      <c r="M183" s="306"/>
      <c r="N183" s="306"/>
      <c r="O183" s="306"/>
      <c r="P183" s="306"/>
      <c r="Q183" s="299"/>
      <c r="R183" s="299"/>
      <c r="S183" s="299"/>
      <c r="T183" s="299"/>
      <c r="U183" s="1120"/>
      <c r="V183" s="1120"/>
      <c r="W183" s="1913"/>
      <c r="X183" s="1913"/>
      <c r="Y183" s="1913"/>
      <c r="Z183" s="306"/>
      <c r="AA183" s="299"/>
    </row>
    <row r="184" spans="1:27" ht="15.75" customHeight="1">
      <c r="A184" s="306"/>
      <c r="B184" s="306"/>
      <c r="C184" s="1120"/>
      <c r="D184" s="1905"/>
      <c r="E184" s="1905"/>
      <c r="F184" s="1120"/>
      <c r="G184" s="1120"/>
      <c r="H184" s="306"/>
      <c r="I184" s="306"/>
      <c r="J184" s="306"/>
      <c r="K184" s="299"/>
      <c r="L184" s="306"/>
      <c r="M184" s="306"/>
      <c r="N184" s="306"/>
      <c r="O184" s="306"/>
      <c r="P184" s="306"/>
      <c r="Q184" s="299"/>
      <c r="R184" s="299"/>
      <c r="S184" s="299"/>
      <c r="T184" s="299"/>
      <c r="U184" s="1120"/>
      <c r="V184" s="1120"/>
      <c r="W184" s="1913"/>
      <c r="X184" s="1913"/>
      <c r="Y184" s="1913"/>
      <c r="Z184" s="306"/>
      <c r="AA184" s="299"/>
    </row>
    <row r="185" spans="1:27" ht="15.75" customHeight="1">
      <c r="A185" s="306"/>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299"/>
    </row>
    <row r="186" spans="1:27" ht="15.75" customHeight="1">
      <c r="A186" s="306"/>
      <c r="B186" s="306"/>
      <c r="C186" s="306"/>
      <c r="D186" s="306"/>
      <c r="E186" s="1914"/>
      <c r="F186" s="1914"/>
      <c r="G186" s="1914"/>
      <c r="H186" s="1914"/>
      <c r="I186" s="1914"/>
      <c r="J186" s="1914"/>
      <c r="K186" s="1914"/>
      <c r="L186" s="1914"/>
      <c r="M186" s="1914"/>
      <c r="N186" s="1914"/>
      <c r="O186" s="1914"/>
      <c r="P186" s="1914"/>
      <c r="Q186" s="1914"/>
      <c r="R186" s="1914"/>
      <c r="S186" s="1914"/>
      <c r="T186" s="1914"/>
      <c r="U186" s="1914"/>
      <c r="V186" s="1914"/>
      <c r="W186" s="1914"/>
      <c r="X186" s="1914"/>
      <c r="Y186" s="1914"/>
      <c r="Z186" s="1914"/>
      <c r="AA186" s="299"/>
    </row>
    <row r="187" spans="1:27" ht="15.75" customHeight="1">
      <c r="A187" s="306"/>
      <c r="B187" s="306"/>
      <c r="C187" s="306"/>
      <c r="D187" s="306"/>
      <c r="E187" s="1914"/>
      <c r="F187" s="1914"/>
      <c r="G187" s="1914"/>
      <c r="H187" s="1914"/>
      <c r="I187" s="1914"/>
      <c r="J187" s="1914"/>
      <c r="K187" s="1914"/>
      <c r="L187" s="1914"/>
      <c r="M187" s="1914"/>
      <c r="N187" s="1914"/>
      <c r="O187" s="1914"/>
      <c r="P187" s="1914"/>
      <c r="Q187" s="1914"/>
      <c r="R187" s="1914"/>
      <c r="S187" s="1914"/>
      <c r="T187" s="1914"/>
      <c r="U187" s="1914"/>
      <c r="V187" s="1914"/>
      <c r="W187" s="1914"/>
      <c r="X187" s="1914"/>
      <c r="Y187" s="1914"/>
      <c r="Z187" s="1914"/>
      <c r="AA187" s="299"/>
    </row>
    <row r="188" spans="1:27" ht="15.75" customHeight="1">
      <c r="A188" s="306"/>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299"/>
    </row>
    <row r="189" spans="1:27" ht="15.75" customHeight="1">
      <c r="A189" s="306"/>
      <c r="B189" s="306"/>
      <c r="C189" s="306"/>
      <c r="D189" s="306"/>
      <c r="E189" s="1914"/>
      <c r="F189" s="1914"/>
      <c r="G189" s="1914"/>
      <c r="H189" s="1914"/>
      <c r="I189" s="1914"/>
      <c r="J189" s="1914"/>
      <c r="K189" s="1914"/>
      <c r="L189" s="1914"/>
      <c r="M189" s="1914"/>
      <c r="N189" s="1914"/>
      <c r="O189" s="1914"/>
      <c r="P189" s="1914"/>
      <c r="Q189" s="1914"/>
      <c r="R189" s="1914"/>
      <c r="S189" s="1914"/>
      <c r="T189" s="1914"/>
      <c r="U189" s="1914"/>
      <c r="V189" s="1914"/>
      <c r="W189" s="1914"/>
      <c r="X189" s="1914"/>
      <c r="Y189" s="1914"/>
      <c r="Z189" s="1914"/>
      <c r="AA189" s="299"/>
    </row>
    <row r="190" spans="1:27" ht="15.75" customHeight="1">
      <c r="A190" s="306"/>
      <c r="B190" s="306"/>
      <c r="C190" s="306"/>
      <c r="D190" s="306"/>
      <c r="E190" s="1914"/>
      <c r="F190" s="1914"/>
      <c r="G190" s="1914"/>
      <c r="H190" s="1914"/>
      <c r="I190" s="1914"/>
      <c r="J190" s="1914"/>
      <c r="K190" s="1914"/>
      <c r="L190" s="1914"/>
      <c r="M190" s="1914"/>
      <c r="N190" s="1914"/>
      <c r="O190" s="1914"/>
      <c r="P190" s="1914"/>
      <c r="Q190" s="1914"/>
      <c r="R190" s="1914"/>
      <c r="S190" s="1914"/>
      <c r="T190" s="1914"/>
      <c r="U190" s="1914"/>
      <c r="V190" s="1914"/>
      <c r="W190" s="1914"/>
      <c r="X190" s="1914"/>
      <c r="Y190" s="1914"/>
      <c r="Z190" s="1914"/>
      <c r="AA190" s="299"/>
    </row>
    <row r="191" spans="1:27" ht="15.75" customHeight="1">
      <c r="A191" s="306"/>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299"/>
    </row>
    <row r="197" spans="1:27" ht="18.75" customHeight="1">
      <c r="A197" s="1903"/>
      <c r="B197" s="1903"/>
      <c r="C197" s="1903"/>
      <c r="D197" s="1903"/>
      <c r="E197" s="1903"/>
      <c r="F197" s="1903"/>
      <c r="G197" s="1903"/>
      <c r="H197" s="1903"/>
      <c r="I197" s="1903"/>
      <c r="J197" s="1903"/>
      <c r="K197" s="1903"/>
      <c r="L197" s="1903"/>
      <c r="M197" s="1903"/>
      <c r="N197" s="1903"/>
      <c r="O197" s="1903"/>
      <c r="P197" s="1903"/>
      <c r="Q197" s="1903"/>
      <c r="R197" s="1903"/>
      <c r="S197" s="1903"/>
      <c r="T197" s="1903"/>
      <c r="U197" s="1903"/>
      <c r="V197" s="1903"/>
      <c r="W197" s="1903"/>
      <c r="X197" s="1903"/>
      <c r="Y197" s="1903"/>
      <c r="Z197" s="1903"/>
      <c r="AA197" s="299"/>
    </row>
    <row r="198" spans="1:27" ht="15.75" customHeight="1">
      <c r="A198" s="306"/>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299"/>
    </row>
    <row r="199" spans="1:27" ht="15.75" customHeight="1">
      <c r="A199" s="306"/>
      <c r="B199" s="306"/>
      <c r="C199" s="306"/>
      <c r="D199" s="306"/>
      <c r="E199" s="306"/>
      <c r="F199" s="299"/>
      <c r="G199" s="306"/>
      <c r="H199" s="306"/>
      <c r="I199" s="306"/>
      <c r="J199" s="306"/>
      <c r="K199" s="306"/>
      <c r="L199" s="306"/>
      <c r="M199" s="306"/>
      <c r="N199" s="306"/>
      <c r="O199" s="306"/>
      <c r="P199" s="306"/>
      <c r="Q199" s="306"/>
      <c r="R199" s="306"/>
      <c r="S199" s="306"/>
      <c r="T199" s="306"/>
      <c r="U199" s="306"/>
      <c r="V199" s="306"/>
      <c r="W199" s="306"/>
      <c r="X199" s="306"/>
      <c r="Y199" s="306"/>
      <c r="Z199" s="306"/>
      <c r="AA199" s="299"/>
    </row>
    <row r="200" spans="1:27" ht="15.75" customHeight="1">
      <c r="A200" s="306"/>
      <c r="B200" s="306"/>
      <c r="C200" s="306"/>
      <c r="D200" s="306"/>
      <c r="E200" s="306"/>
      <c r="F200" s="299"/>
      <c r="G200" s="299"/>
      <c r="H200" s="306"/>
      <c r="I200" s="306"/>
      <c r="J200" s="306"/>
      <c r="K200" s="299"/>
      <c r="L200" s="306"/>
      <c r="M200" s="306"/>
      <c r="N200" s="306"/>
      <c r="O200" s="306"/>
      <c r="P200" s="306"/>
      <c r="Q200" s="306"/>
      <c r="R200" s="306"/>
      <c r="S200" s="306"/>
      <c r="T200" s="306"/>
      <c r="U200" s="306"/>
      <c r="V200" s="306"/>
      <c r="W200" s="306"/>
      <c r="X200" s="306"/>
      <c r="Y200" s="306"/>
      <c r="Z200" s="306"/>
      <c r="AA200" s="299"/>
    </row>
    <row r="201" spans="1:27" ht="15.75" customHeight="1">
      <c r="A201" s="306"/>
      <c r="B201" s="306"/>
      <c r="C201" s="306"/>
      <c r="D201" s="306"/>
      <c r="E201" s="306"/>
      <c r="F201" s="306"/>
      <c r="G201" s="306"/>
      <c r="H201" s="306"/>
      <c r="I201" s="1909"/>
      <c r="J201" s="1909"/>
      <c r="K201" s="1909"/>
      <c r="L201" s="1909"/>
      <c r="M201" s="1123"/>
      <c r="N201" s="306"/>
      <c r="O201" s="306"/>
      <c r="P201" s="306"/>
      <c r="Q201" s="306"/>
      <c r="R201" s="306"/>
      <c r="S201" s="306"/>
      <c r="T201" s="306"/>
      <c r="U201" s="306"/>
      <c r="V201" s="306"/>
      <c r="W201" s="306"/>
      <c r="X201" s="306"/>
      <c r="Y201" s="306"/>
      <c r="Z201" s="306"/>
      <c r="AA201" s="299"/>
    </row>
    <row r="202" spans="1:27" ht="15.75" customHeight="1">
      <c r="A202" s="306"/>
      <c r="B202" s="306"/>
      <c r="C202" s="306"/>
      <c r="D202" s="306"/>
      <c r="E202" s="306"/>
      <c r="F202" s="306"/>
      <c r="G202" s="306"/>
      <c r="H202" s="306"/>
      <c r="I202" s="1909"/>
      <c r="J202" s="1909"/>
      <c r="K202" s="1909"/>
      <c r="L202" s="1909"/>
      <c r="M202" s="1123"/>
      <c r="N202" s="306"/>
      <c r="O202" s="306"/>
      <c r="P202" s="306"/>
      <c r="Q202" s="306"/>
      <c r="R202" s="306"/>
      <c r="S202" s="306"/>
      <c r="T202" s="306"/>
      <c r="U202" s="306"/>
      <c r="V202" s="306"/>
      <c r="W202" s="306"/>
      <c r="X202" s="306"/>
      <c r="Y202" s="306"/>
      <c r="Z202" s="306"/>
      <c r="AA202" s="299"/>
    </row>
    <row r="203" spans="1:27" ht="15.75" customHeight="1">
      <c r="A203" s="306"/>
      <c r="B203" s="306"/>
      <c r="C203" s="306"/>
      <c r="D203" s="306"/>
      <c r="E203" s="306"/>
      <c r="F203" s="306"/>
      <c r="G203" s="306"/>
      <c r="H203" s="306"/>
      <c r="I203" s="1909"/>
      <c r="J203" s="1909"/>
      <c r="K203" s="1909"/>
      <c r="L203" s="1909"/>
      <c r="M203" s="1123"/>
      <c r="N203" s="306"/>
      <c r="O203" s="306"/>
      <c r="P203" s="306"/>
      <c r="Q203" s="306"/>
      <c r="R203" s="306"/>
      <c r="S203" s="306"/>
      <c r="T203" s="306"/>
      <c r="U203" s="306"/>
      <c r="V203" s="306"/>
      <c r="W203" s="306"/>
      <c r="X203" s="306"/>
      <c r="Y203" s="306"/>
      <c r="Z203" s="306"/>
      <c r="AA203" s="299"/>
    </row>
    <row r="204" spans="1:27" ht="15.75" customHeight="1">
      <c r="A204" s="306"/>
      <c r="B204" s="306"/>
      <c r="C204" s="306"/>
      <c r="D204" s="306"/>
      <c r="E204" s="306"/>
      <c r="F204" s="306"/>
      <c r="G204" s="306"/>
      <c r="H204" s="306"/>
      <c r="I204" s="1909"/>
      <c r="J204" s="1909"/>
      <c r="K204" s="1909"/>
      <c r="L204" s="1909"/>
      <c r="M204" s="1123"/>
      <c r="N204" s="306"/>
      <c r="O204" s="306"/>
      <c r="P204" s="306"/>
      <c r="Q204" s="306"/>
      <c r="R204" s="306"/>
      <c r="S204" s="306"/>
      <c r="T204" s="306"/>
      <c r="U204" s="306"/>
      <c r="V204" s="306"/>
      <c r="W204" s="306"/>
      <c r="X204" s="306"/>
      <c r="Y204" s="306"/>
      <c r="Z204" s="306"/>
      <c r="AA204" s="299"/>
    </row>
    <row r="205" spans="1:27" ht="15.75" customHeight="1">
      <c r="A205" s="306"/>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299"/>
    </row>
    <row r="206" spans="1:27" ht="15.75" customHeight="1">
      <c r="A206" s="306"/>
      <c r="B206" s="306"/>
      <c r="C206" s="1903"/>
      <c r="D206" s="1903"/>
      <c r="E206" s="1903"/>
      <c r="F206" s="1903"/>
      <c r="G206" s="1120"/>
      <c r="H206" s="1903"/>
      <c r="I206" s="1903"/>
      <c r="J206" s="1903"/>
      <c r="K206" s="1903"/>
      <c r="L206" s="1903"/>
      <c r="M206" s="1903"/>
      <c r="N206" s="1903"/>
      <c r="O206" s="1903"/>
      <c r="P206" s="1903"/>
      <c r="Q206" s="1903"/>
      <c r="R206" s="1903"/>
      <c r="S206" s="1903"/>
      <c r="T206" s="1903"/>
      <c r="U206" s="1120"/>
      <c r="V206" s="1120"/>
      <c r="W206" s="1903"/>
      <c r="X206" s="1903"/>
      <c r="Y206" s="1903"/>
      <c r="Z206" s="306"/>
      <c r="AA206" s="299"/>
    </row>
    <row r="207" spans="1:27" ht="15.75" customHeight="1">
      <c r="A207" s="306"/>
      <c r="B207" s="306"/>
      <c r="C207" s="1120"/>
      <c r="D207" s="1905"/>
      <c r="E207" s="1905"/>
      <c r="F207" s="1120"/>
      <c r="G207" s="1120"/>
      <c r="H207" s="306"/>
      <c r="I207" s="306"/>
      <c r="J207" s="306"/>
      <c r="K207" s="299"/>
      <c r="L207" s="306"/>
      <c r="M207" s="306"/>
      <c r="N207" s="306"/>
      <c r="O207" s="306"/>
      <c r="P207" s="306"/>
      <c r="Q207" s="299"/>
      <c r="R207" s="299"/>
      <c r="S207" s="299"/>
      <c r="T207" s="299"/>
      <c r="U207" s="1120"/>
      <c r="V207" s="1120"/>
      <c r="W207" s="1913"/>
      <c r="X207" s="1913"/>
      <c r="Y207" s="1913"/>
      <c r="Z207" s="306"/>
      <c r="AA207" s="299"/>
    </row>
    <row r="208" spans="1:27" ht="15.75" customHeight="1">
      <c r="A208" s="306"/>
      <c r="B208" s="306"/>
      <c r="C208" s="1120"/>
      <c r="D208" s="1905"/>
      <c r="E208" s="1905"/>
      <c r="F208" s="1120"/>
      <c r="G208" s="1120"/>
      <c r="H208" s="306"/>
      <c r="I208" s="306"/>
      <c r="J208" s="306"/>
      <c r="K208" s="299"/>
      <c r="L208" s="306"/>
      <c r="M208" s="306"/>
      <c r="N208" s="306"/>
      <c r="O208" s="306"/>
      <c r="P208" s="306"/>
      <c r="Q208" s="299"/>
      <c r="R208" s="299"/>
      <c r="S208" s="299"/>
      <c r="T208" s="299"/>
      <c r="U208" s="1120"/>
      <c r="V208" s="1120"/>
      <c r="W208" s="1913"/>
      <c r="X208" s="1913"/>
      <c r="Y208" s="1913"/>
      <c r="Z208" s="306"/>
      <c r="AA208" s="299"/>
    </row>
    <row r="209" spans="1:27" ht="15.75" customHeight="1">
      <c r="A209" s="306"/>
      <c r="B209" s="306"/>
      <c r="C209" s="1120"/>
      <c r="D209" s="1905"/>
      <c r="E209" s="1905"/>
      <c r="F209" s="1120"/>
      <c r="G209" s="1120"/>
      <c r="H209" s="306"/>
      <c r="I209" s="306"/>
      <c r="J209" s="306"/>
      <c r="K209" s="299"/>
      <c r="L209" s="306"/>
      <c r="M209" s="306"/>
      <c r="N209" s="306"/>
      <c r="O209" s="306"/>
      <c r="P209" s="306"/>
      <c r="Q209" s="299"/>
      <c r="R209" s="299"/>
      <c r="S209" s="299"/>
      <c r="T209" s="299"/>
      <c r="U209" s="1120"/>
      <c r="V209" s="1120"/>
      <c r="W209" s="1913"/>
      <c r="X209" s="1913"/>
      <c r="Y209" s="1913"/>
      <c r="Z209" s="306"/>
      <c r="AA209" s="299"/>
    </row>
    <row r="210" spans="1:27" ht="15.75" customHeight="1">
      <c r="A210" s="306"/>
      <c r="B210" s="306"/>
      <c r="C210" s="1120"/>
      <c r="D210" s="1905"/>
      <c r="E210" s="1905"/>
      <c r="F210" s="1120"/>
      <c r="G210" s="1120"/>
      <c r="H210" s="306"/>
      <c r="I210" s="306"/>
      <c r="J210" s="306"/>
      <c r="K210" s="299"/>
      <c r="L210" s="306"/>
      <c r="M210" s="306"/>
      <c r="N210" s="306"/>
      <c r="O210" s="306"/>
      <c r="P210" s="306"/>
      <c r="Q210" s="299"/>
      <c r="R210" s="299"/>
      <c r="S210" s="299"/>
      <c r="T210" s="299"/>
      <c r="U210" s="1120"/>
      <c r="V210" s="1120"/>
      <c r="W210" s="1913"/>
      <c r="X210" s="1913"/>
      <c r="Y210" s="1913"/>
      <c r="Z210" s="306"/>
      <c r="AA210" s="299"/>
    </row>
    <row r="211" spans="1:27" ht="15.75" customHeight="1">
      <c r="A211" s="306"/>
      <c r="B211" s="306"/>
      <c r="C211" s="1120"/>
      <c r="D211" s="1905"/>
      <c r="E211" s="1905"/>
      <c r="F211" s="1120"/>
      <c r="G211" s="1120"/>
      <c r="H211" s="306"/>
      <c r="I211" s="306"/>
      <c r="J211" s="306"/>
      <c r="K211" s="299"/>
      <c r="L211" s="306"/>
      <c r="M211" s="306"/>
      <c r="N211" s="306"/>
      <c r="O211" s="306"/>
      <c r="P211" s="306"/>
      <c r="Q211" s="299"/>
      <c r="R211" s="299"/>
      <c r="S211" s="299"/>
      <c r="T211" s="299"/>
      <c r="U211" s="1120"/>
      <c r="V211" s="1120"/>
      <c r="W211" s="1913"/>
      <c r="X211" s="1913"/>
      <c r="Y211" s="1913"/>
      <c r="Z211" s="306"/>
      <c r="AA211" s="299"/>
    </row>
    <row r="212" spans="1:27" ht="15.75" customHeight="1">
      <c r="A212" s="306"/>
      <c r="B212" s="306"/>
      <c r="C212" s="1120"/>
      <c r="D212" s="1905"/>
      <c r="E212" s="1905"/>
      <c r="F212" s="1120"/>
      <c r="G212" s="1120"/>
      <c r="H212" s="306"/>
      <c r="I212" s="306"/>
      <c r="J212" s="306"/>
      <c r="K212" s="299"/>
      <c r="L212" s="306"/>
      <c r="M212" s="306"/>
      <c r="N212" s="306"/>
      <c r="O212" s="306"/>
      <c r="P212" s="306"/>
      <c r="Q212" s="299"/>
      <c r="R212" s="299"/>
      <c r="S212" s="299"/>
      <c r="T212" s="299"/>
      <c r="U212" s="1120"/>
      <c r="V212" s="1120"/>
      <c r="W212" s="1913"/>
      <c r="X212" s="1913"/>
      <c r="Y212" s="1913"/>
      <c r="Z212" s="306"/>
      <c r="AA212" s="299"/>
    </row>
    <row r="213" spans="1:27" ht="15.75" customHeight="1">
      <c r="A213" s="306"/>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299"/>
    </row>
    <row r="214" spans="1:27" ht="15.75" customHeight="1">
      <c r="A214" s="306"/>
      <c r="B214" s="306"/>
      <c r="C214" s="306"/>
      <c r="D214" s="306"/>
      <c r="E214" s="1914"/>
      <c r="F214" s="1914"/>
      <c r="G214" s="1914"/>
      <c r="H214" s="1914"/>
      <c r="I214" s="1914"/>
      <c r="J214" s="1914"/>
      <c r="K214" s="1914"/>
      <c r="L214" s="1914"/>
      <c r="M214" s="1914"/>
      <c r="N214" s="1914"/>
      <c r="O214" s="1914"/>
      <c r="P214" s="1914"/>
      <c r="Q214" s="1914"/>
      <c r="R214" s="1914"/>
      <c r="S214" s="1914"/>
      <c r="T214" s="1914"/>
      <c r="U214" s="1914"/>
      <c r="V214" s="1914"/>
      <c r="W214" s="1914"/>
      <c r="X214" s="1914"/>
      <c r="Y214" s="1914"/>
      <c r="Z214" s="1914"/>
      <c r="AA214" s="299"/>
    </row>
    <row r="215" spans="1:27" ht="15.75" customHeight="1">
      <c r="A215" s="306"/>
      <c r="B215" s="306"/>
      <c r="C215" s="306"/>
      <c r="D215" s="306"/>
      <c r="E215" s="1914"/>
      <c r="F215" s="1914"/>
      <c r="G215" s="1914"/>
      <c r="H215" s="1914"/>
      <c r="I215" s="1914"/>
      <c r="J215" s="1914"/>
      <c r="K215" s="1914"/>
      <c r="L215" s="1914"/>
      <c r="M215" s="1914"/>
      <c r="N215" s="1914"/>
      <c r="O215" s="1914"/>
      <c r="P215" s="1914"/>
      <c r="Q215" s="1914"/>
      <c r="R215" s="1914"/>
      <c r="S215" s="1914"/>
      <c r="T215" s="1914"/>
      <c r="U215" s="1914"/>
      <c r="V215" s="1914"/>
      <c r="W215" s="1914"/>
      <c r="X215" s="1914"/>
      <c r="Y215" s="1914"/>
      <c r="Z215" s="1914"/>
      <c r="AA215" s="299"/>
    </row>
    <row r="216" spans="1:27" ht="15.75" customHeight="1">
      <c r="A216" s="306"/>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299"/>
    </row>
    <row r="217" spans="1:27" ht="15.75" customHeight="1">
      <c r="A217" s="306"/>
      <c r="B217" s="306"/>
      <c r="C217" s="306"/>
      <c r="D217" s="306"/>
      <c r="E217" s="1914"/>
      <c r="F217" s="1914"/>
      <c r="G217" s="1914"/>
      <c r="H217" s="1914"/>
      <c r="I217" s="1914"/>
      <c r="J217" s="1914"/>
      <c r="K217" s="1914"/>
      <c r="L217" s="1914"/>
      <c r="M217" s="1914"/>
      <c r="N217" s="1914"/>
      <c r="O217" s="1914"/>
      <c r="P217" s="1914"/>
      <c r="Q217" s="1914"/>
      <c r="R217" s="1914"/>
      <c r="S217" s="1914"/>
      <c r="T217" s="1914"/>
      <c r="U217" s="1914"/>
      <c r="V217" s="1914"/>
      <c r="W217" s="1914"/>
      <c r="X217" s="1914"/>
      <c r="Y217" s="1914"/>
      <c r="Z217" s="1914"/>
      <c r="AA217" s="299"/>
    </row>
    <row r="218" spans="1:27" ht="15.75" customHeight="1">
      <c r="A218" s="306"/>
      <c r="B218" s="306"/>
      <c r="C218" s="306"/>
      <c r="D218" s="306"/>
      <c r="E218" s="1914"/>
      <c r="F218" s="1914"/>
      <c r="G218" s="1914"/>
      <c r="H218" s="1914"/>
      <c r="I218" s="1914"/>
      <c r="J218" s="1914"/>
      <c r="K218" s="1914"/>
      <c r="L218" s="1914"/>
      <c r="M218" s="1914"/>
      <c r="N218" s="1914"/>
      <c r="O218" s="1914"/>
      <c r="P218" s="1914"/>
      <c r="Q218" s="1914"/>
      <c r="R218" s="1914"/>
      <c r="S218" s="1914"/>
      <c r="T218" s="1914"/>
      <c r="U218" s="1914"/>
      <c r="V218" s="1914"/>
      <c r="W218" s="1914"/>
      <c r="X218" s="1914"/>
      <c r="Y218" s="1914"/>
      <c r="Z218" s="1914"/>
      <c r="AA218" s="299"/>
    </row>
    <row r="219" spans="1:27" ht="15.75" customHeight="1">
      <c r="A219" s="306"/>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299"/>
    </row>
    <row r="220" spans="1:27" ht="15.75" customHeight="1">
      <c r="A220" s="495"/>
      <c r="B220" s="495"/>
      <c r="C220" s="495"/>
      <c r="D220" s="495"/>
      <c r="E220" s="495"/>
      <c r="F220" s="495"/>
      <c r="G220" s="495"/>
      <c r="H220" s="495"/>
      <c r="I220" s="495"/>
      <c r="J220" s="495"/>
      <c r="K220" s="495"/>
      <c r="L220" s="495"/>
      <c r="M220" s="495"/>
      <c r="N220" s="495"/>
      <c r="O220" s="495"/>
      <c r="P220" s="495"/>
      <c r="Q220" s="495"/>
      <c r="R220" s="495"/>
      <c r="S220" s="495"/>
      <c r="T220" s="495"/>
      <c r="U220" s="495"/>
      <c r="V220" s="495"/>
      <c r="W220" s="495"/>
      <c r="X220" s="495"/>
      <c r="Y220" s="495"/>
      <c r="Z220" s="495"/>
    </row>
    <row r="221" spans="1:27" ht="15.75" customHeight="1">
      <c r="A221" s="495"/>
      <c r="B221" s="495"/>
      <c r="C221" s="495"/>
      <c r="D221" s="495"/>
      <c r="E221" s="495"/>
      <c r="F221" s="495"/>
      <c r="G221" s="495"/>
      <c r="H221" s="495"/>
      <c r="I221" s="495"/>
      <c r="J221" s="495"/>
      <c r="K221" s="495"/>
      <c r="L221" s="495"/>
      <c r="M221" s="495"/>
      <c r="N221" s="495"/>
      <c r="O221" s="495"/>
      <c r="P221" s="495"/>
      <c r="Q221" s="495"/>
      <c r="R221" s="495"/>
      <c r="S221" s="495"/>
      <c r="T221" s="495"/>
      <c r="U221" s="495"/>
      <c r="V221" s="495"/>
      <c r="W221" s="495"/>
      <c r="X221" s="495"/>
      <c r="Y221" s="495"/>
      <c r="Z221" s="495"/>
    </row>
    <row r="222" spans="1:27" ht="15.75" customHeight="1">
      <c r="A222" s="495"/>
      <c r="B222" s="495"/>
      <c r="C222" s="495"/>
      <c r="D222" s="495"/>
      <c r="E222" s="495"/>
      <c r="F222" s="495"/>
      <c r="G222" s="495"/>
      <c r="H222" s="495"/>
      <c r="I222" s="495"/>
      <c r="J222" s="495"/>
      <c r="K222" s="495"/>
      <c r="L222" s="495"/>
      <c r="M222" s="495"/>
      <c r="N222" s="495"/>
      <c r="O222" s="495"/>
      <c r="P222" s="495"/>
      <c r="Q222" s="495"/>
      <c r="R222" s="495"/>
      <c r="S222" s="495"/>
      <c r="T222" s="495"/>
      <c r="U222" s="495"/>
      <c r="V222" s="495"/>
      <c r="W222" s="495"/>
      <c r="X222" s="495"/>
      <c r="Y222" s="495"/>
      <c r="Z222" s="495"/>
    </row>
    <row r="223" spans="1:27" ht="18.75" customHeight="1">
      <c r="A223" s="1903"/>
      <c r="B223" s="1903"/>
      <c r="C223" s="1903"/>
      <c r="D223" s="1903"/>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299"/>
    </row>
    <row r="224" spans="1:27" ht="15.75" customHeight="1">
      <c r="A224" s="306"/>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299"/>
    </row>
    <row r="225" spans="1:27" ht="15.75" customHeight="1">
      <c r="A225" s="306"/>
      <c r="B225" s="306"/>
      <c r="C225" s="306"/>
      <c r="D225" s="306"/>
      <c r="E225" s="306"/>
      <c r="F225" s="299"/>
      <c r="G225" s="306"/>
      <c r="H225" s="306"/>
      <c r="I225" s="306"/>
      <c r="J225" s="306"/>
      <c r="K225" s="306"/>
      <c r="L225" s="306"/>
      <c r="M225" s="306"/>
      <c r="N225" s="306"/>
      <c r="O225" s="306"/>
      <c r="P225" s="306"/>
      <c r="Q225" s="306"/>
      <c r="R225" s="306"/>
      <c r="S225" s="306"/>
      <c r="T225" s="306"/>
      <c r="U225" s="306"/>
      <c r="V225" s="306"/>
      <c r="W225" s="306"/>
      <c r="X225" s="306"/>
      <c r="Y225" s="306"/>
      <c r="Z225" s="306"/>
      <c r="AA225" s="299"/>
    </row>
    <row r="226" spans="1:27" ht="15.75" customHeight="1">
      <c r="A226" s="306"/>
      <c r="B226" s="306"/>
      <c r="C226" s="306"/>
      <c r="D226" s="306"/>
      <c r="E226" s="306"/>
      <c r="F226" s="299"/>
      <c r="G226" s="299"/>
      <c r="H226" s="306"/>
      <c r="I226" s="306"/>
      <c r="J226" s="306"/>
      <c r="K226" s="299"/>
      <c r="L226" s="306"/>
      <c r="M226" s="306"/>
      <c r="N226" s="306"/>
      <c r="O226" s="306"/>
      <c r="P226" s="306"/>
      <c r="Q226" s="306"/>
      <c r="R226" s="306"/>
      <c r="S226" s="306"/>
      <c r="T226" s="306"/>
      <c r="U226" s="306"/>
      <c r="V226" s="306"/>
      <c r="W226" s="306"/>
      <c r="X226" s="306"/>
      <c r="Y226" s="306"/>
      <c r="Z226" s="306"/>
      <c r="AA226" s="299"/>
    </row>
    <row r="227" spans="1:27" ht="15.75" customHeight="1">
      <c r="A227" s="306"/>
      <c r="B227" s="306"/>
      <c r="C227" s="306"/>
      <c r="D227" s="306"/>
      <c r="E227" s="306"/>
      <c r="F227" s="306"/>
      <c r="G227" s="306"/>
      <c r="H227" s="306"/>
      <c r="I227" s="1909"/>
      <c r="J227" s="1909"/>
      <c r="K227" s="1909"/>
      <c r="L227" s="1909"/>
      <c r="M227" s="1123"/>
      <c r="N227" s="306"/>
      <c r="O227" s="306"/>
      <c r="P227" s="306"/>
      <c r="Q227" s="306"/>
      <c r="R227" s="306"/>
      <c r="S227" s="306"/>
      <c r="T227" s="306"/>
      <c r="U227" s="306"/>
      <c r="V227" s="306"/>
      <c r="W227" s="306"/>
      <c r="X227" s="306"/>
      <c r="Y227" s="306"/>
      <c r="Z227" s="306"/>
      <c r="AA227" s="299"/>
    </row>
    <row r="228" spans="1:27" ht="15.75" customHeight="1">
      <c r="A228" s="306"/>
      <c r="B228" s="306"/>
      <c r="C228" s="306"/>
      <c r="D228" s="306"/>
      <c r="E228" s="306"/>
      <c r="F228" s="306"/>
      <c r="G228" s="306"/>
      <c r="H228" s="306"/>
      <c r="I228" s="1909"/>
      <c r="J228" s="1909"/>
      <c r="K228" s="1909"/>
      <c r="L228" s="1909"/>
      <c r="M228" s="1123"/>
      <c r="N228" s="306"/>
      <c r="O228" s="306"/>
      <c r="P228" s="306"/>
      <c r="Q228" s="306"/>
      <c r="R228" s="306"/>
      <c r="S228" s="306"/>
      <c r="T228" s="306"/>
      <c r="U228" s="306"/>
      <c r="V228" s="306"/>
      <c r="W228" s="306"/>
      <c r="X228" s="306"/>
      <c r="Y228" s="306"/>
      <c r="Z228" s="306"/>
      <c r="AA228" s="299"/>
    </row>
    <row r="229" spans="1:27" ht="15.75" customHeight="1">
      <c r="A229" s="306"/>
      <c r="B229" s="306"/>
      <c r="C229" s="306"/>
      <c r="D229" s="306"/>
      <c r="E229" s="306"/>
      <c r="F229" s="306"/>
      <c r="G229" s="306"/>
      <c r="H229" s="306"/>
      <c r="I229" s="1909"/>
      <c r="J229" s="1909"/>
      <c r="K229" s="1909"/>
      <c r="L229" s="1909"/>
      <c r="M229" s="1123"/>
      <c r="N229" s="306"/>
      <c r="O229" s="306"/>
      <c r="P229" s="306"/>
      <c r="Q229" s="306"/>
      <c r="R229" s="306"/>
      <c r="S229" s="306"/>
      <c r="T229" s="306"/>
      <c r="U229" s="306"/>
      <c r="V229" s="306"/>
      <c r="W229" s="306"/>
      <c r="X229" s="306"/>
      <c r="Y229" s="306"/>
      <c r="Z229" s="306"/>
      <c r="AA229" s="299"/>
    </row>
    <row r="230" spans="1:27" ht="15.75" customHeight="1">
      <c r="A230" s="306"/>
      <c r="B230" s="306"/>
      <c r="C230" s="306"/>
      <c r="D230" s="306"/>
      <c r="E230" s="306"/>
      <c r="F230" s="306"/>
      <c r="G230" s="306"/>
      <c r="H230" s="306"/>
      <c r="I230" s="1909"/>
      <c r="J230" s="1909"/>
      <c r="K230" s="1909"/>
      <c r="L230" s="1909"/>
      <c r="M230" s="1123"/>
      <c r="N230" s="306"/>
      <c r="O230" s="306"/>
      <c r="P230" s="306"/>
      <c r="Q230" s="306"/>
      <c r="R230" s="306"/>
      <c r="S230" s="306"/>
      <c r="T230" s="306"/>
      <c r="U230" s="306"/>
      <c r="V230" s="306"/>
      <c r="W230" s="306"/>
      <c r="X230" s="306"/>
      <c r="Y230" s="306"/>
      <c r="Z230" s="306"/>
      <c r="AA230" s="299"/>
    </row>
    <row r="231" spans="1:27" ht="15.75" customHeight="1">
      <c r="A231" s="306"/>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299"/>
    </row>
    <row r="232" spans="1:27" ht="15.75" customHeight="1">
      <c r="A232" s="306"/>
      <c r="B232" s="306"/>
      <c r="C232" s="1903"/>
      <c r="D232" s="1903"/>
      <c r="E232" s="1903"/>
      <c r="F232" s="1903"/>
      <c r="G232" s="1120"/>
      <c r="H232" s="1903"/>
      <c r="I232" s="1903"/>
      <c r="J232" s="1903"/>
      <c r="K232" s="1903"/>
      <c r="L232" s="1903"/>
      <c r="M232" s="1903"/>
      <c r="N232" s="1903"/>
      <c r="O232" s="1903"/>
      <c r="P232" s="1903"/>
      <c r="Q232" s="1903"/>
      <c r="R232" s="1903"/>
      <c r="S232" s="1903"/>
      <c r="T232" s="1903"/>
      <c r="U232" s="1120"/>
      <c r="V232" s="1120"/>
      <c r="W232" s="1903"/>
      <c r="X232" s="1903"/>
      <c r="Y232" s="1903"/>
      <c r="Z232" s="306"/>
      <c r="AA232" s="299"/>
    </row>
    <row r="233" spans="1:27" ht="15.75" customHeight="1">
      <c r="A233" s="306"/>
      <c r="B233" s="306"/>
      <c r="C233" s="1120"/>
      <c r="D233" s="1905"/>
      <c r="E233" s="1905"/>
      <c r="F233" s="1120"/>
      <c r="G233" s="1120"/>
      <c r="H233" s="306"/>
      <c r="I233" s="306"/>
      <c r="J233" s="306"/>
      <c r="K233" s="299"/>
      <c r="L233" s="306"/>
      <c r="M233" s="306"/>
      <c r="N233" s="306"/>
      <c r="O233" s="306"/>
      <c r="P233" s="306"/>
      <c r="Q233" s="299"/>
      <c r="R233" s="299"/>
      <c r="S233" s="299"/>
      <c r="T233" s="299"/>
      <c r="U233" s="1120"/>
      <c r="V233" s="1120"/>
      <c r="W233" s="1913"/>
      <c r="X233" s="1913"/>
      <c r="Y233" s="1913"/>
      <c r="Z233" s="306"/>
      <c r="AA233" s="299"/>
    </row>
    <row r="234" spans="1:27" ht="15.75" customHeight="1">
      <c r="A234" s="306"/>
      <c r="B234" s="306"/>
      <c r="C234" s="1120"/>
      <c r="D234" s="1905"/>
      <c r="E234" s="1905"/>
      <c r="F234" s="1120"/>
      <c r="G234" s="1120"/>
      <c r="H234" s="306"/>
      <c r="I234" s="306"/>
      <c r="J234" s="306"/>
      <c r="K234" s="299"/>
      <c r="L234" s="306"/>
      <c r="M234" s="306"/>
      <c r="N234" s="306"/>
      <c r="O234" s="306"/>
      <c r="P234" s="306"/>
      <c r="Q234" s="299"/>
      <c r="R234" s="299"/>
      <c r="S234" s="299"/>
      <c r="T234" s="299"/>
      <c r="U234" s="1120"/>
      <c r="V234" s="1120"/>
      <c r="W234" s="1913"/>
      <c r="X234" s="1913"/>
      <c r="Y234" s="1913"/>
      <c r="Z234" s="306"/>
      <c r="AA234" s="299"/>
    </row>
    <row r="235" spans="1:27" ht="15.75" customHeight="1">
      <c r="A235" s="306"/>
      <c r="B235" s="306"/>
      <c r="C235" s="1120"/>
      <c r="D235" s="1905"/>
      <c r="E235" s="1905"/>
      <c r="F235" s="1120"/>
      <c r="G235" s="1120"/>
      <c r="H235" s="306"/>
      <c r="I235" s="306"/>
      <c r="J235" s="306"/>
      <c r="K235" s="299"/>
      <c r="L235" s="306"/>
      <c r="M235" s="306"/>
      <c r="N235" s="306"/>
      <c r="O235" s="306"/>
      <c r="P235" s="306"/>
      <c r="Q235" s="299"/>
      <c r="R235" s="299"/>
      <c r="S235" s="299"/>
      <c r="T235" s="299"/>
      <c r="U235" s="1120"/>
      <c r="V235" s="1120"/>
      <c r="W235" s="1913"/>
      <c r="X235" s="1913"/>
      <c r="Y235" s="1913"/>
      <c r="Z235" s="306"/>
      <c r="AA235" s="299"/>
    </row>
    <row r="236" spans="1:27" ht="15.75" customHeight="1">
      <c r="A236" s="306"/>
      <c r="B236" s="306"/>
      <c r="C236" s="1120"/>
      <c r="D236" s="1905"/>
      <c r="E236" s="1905"/>
      <c r="F236" s="1120"/>
      <c r="G236" s="1120"/>
      <c r="H236" s="306"/>
      <c r="I236" s="306"/>
      <c r="J236" s="306"/>
      <c r="K236" s="299"/>
      <c r="L236" s="306"/>
      <c r="M236" s="306"/>
      <c r="N236" s="306"/>
      <c r="O236" s="306"/>
      <c r="P236" s="306"/>
      <c r="Q236" s="299"/>
      <c r="R236" s="299"/>
      <c r="S236" s="299"/>
      <c r="T236" s="299"/>
      <c r="U236" s="1120"/>
      <c r="V236" s="1120"/>
      <c r="W236" s="1913"/>
      <c r="X236" s="1913"/>
      <c r="Y236" s="1913"/>
      <c r="Z236" s="306"/>
      <c r="AA236" s="299"/>
    </row>
    <row r="237" spans="1:27" ht="15.75" customHeight="1">
      <c r="A237" s="306"/>
      <c r="B237" s="306"/>
      <c r="C237" s="1120"/>
      <c r="D237" s="1905"/>
      <c r="E237" s="1905"/>
      <c r="F237" s="1120"/>
      <c r="G237" s="1120"/>
      <c r="H237" s="306"/>
      <c r="I237" s="306"/>
      <c r="J237" s="306"/>
      <c r="K237" s="299"/>
      <c r="L237" s="306"/>
      <c r="M237" s="306"/>
      <c r="N237" s="306"/>
      <c r="O237" s="306"/>
      <c r="P237" s="306"/>
      <c r="Q237" s="299"/>
      <c r="R237" s="299"/>
      <c r="S237" s="299"/>
      <c r="T237" s="299"/>
      <c r="U237" s="1120"/>
      <c r="V237" s="1120"/>
      <c r="W237" s="1913"/>
      <c r="X237" s="1913"/>
      <c r="Y237" s="1913"/>
      <c r="Z237" s="306"/>
      <c r="AA237" s="299"/>
    </row>
    <row r="238" spans="1:27" ht="15.75" customHeight="1">
      <c r="A238" s="306"/>
      <c r="B238" s="306"/>
      <c r="C238" s="1120"/>
      <c r="D238" s="1905"/>
      <c r="E238" s="1905"/>
      <c r="F238" s="1120"/>
      <c r="G238" s="1120"/>
      <c r="H238" s="306"/>
      <c r="I238" s="306"/>
      <c r="J238" s="306"/>
      <c r="K238" s="299"/>
      <c r="L238" s="306"/>
      <c r="M238" s="306"/>
      <c r="N238" s="306"/>
      <c r="O238" s="306"/>
      <c r="P238" s="306"/>
      <c r="Q238" s="299"/>
      <c r="R238" s="299"/>
      <c r="S238" s="299"/>
      <c r="T238" s="299"/>
      <c r="U238" s="1120"/>
      <c r="V238" s="1120"/>
      <c r="W238" s="1913"/>
      <c r="X238" s="1913"/>
      <c r="Y238" s="1913"/>
      <c r="Z238" s="306"/>
      <c r="AA238" s="299"/>
    </row>
    <row r="239" spans="1:27" ht="15.75" customHeight="1">
      <c r="A239" s="306"/>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299"/>
    </row>
    <row r="240" spans="1:27" ht="15.75" customHeight="1">
      <c r="A240" s="306"/>
      <c r="B240" s="306"/>
      <c r="C240" s="306"/>
      <c r="D240" s="306"/>
      <c r="E240" s="1914"/>
      <c r="F240" s="1914"/>
      <c r="G240" s="1914"/>
      <c r="H240" s="1914"/>
      <c r="I240" s="1914"/>
      <c r="J240" s="1914"/>
      <c r="K240" s="1914"/>
      <c r="L240" s="1914"/>
      <c r="M240" s="1914"/>
      <c r="N240" s="1914"/>
      <c r="O240" s="1914"/>
      <c r="P240" s="1914"/>
      <c r="Q240" s="1914"/>
      <c r="R240" s="1914"/>
      <c r="S240" s="1914"/>
      <c r="T240" s="1914"/>
      <c r="U240" s="1914"/>
      <c r="V240" s="1914"/>
      <c r="W240" s="1914"/>
      <c r="X240" s="1914"/>
      <c r="Y240" s="1914"/>
      <c r="Z240" s="1914"/>
      <c r="AA240" s="299"/>
    </row>
    <row r="241" spans="1:27" ht="15.75" customHeight="1">
      <c r="A241" s="306"/>
      <c r="B241" s="306"/>
      <c r="C241" s="306"/>
      <c r="D241" s="306"/>
      <c r="E241" s="1914"/>
      <c r="F241" s="1914"/>
      <c r="G241" s="1914"/>
      <c r="H241" s="1914"/>
      <c r="I241" s="1914"/>
      <c r="J241" s="1914"/>
      <c r="K241" s="1914"/>
      <c r="L241" s="1914"/>
      <c r="M241" s="1914"/>
      <c r="N241" s="1914"/>
      <c r="O241" s="1914"/>
      <c r="P241" s="1914"/>
      <c r="Q241" s="1914"/>
      <c r="R241" s="1914"/>
      <c r="S241" s="1914"/>
      <c r="T241" s="1914"/>
      <c r="U241" s="1914"/>
      <c r="V241" s="1914"/>
      <c r="W241" s="1914"/>
      <c r="X241" s="1914"/>
      <c r="Y241" s="1914"/>
      <c r="Z241" s="1914"/>
      <c r="AA241" s="299"/>
    </row>
    <row r="242" spans="1:27" ht="15.75" customHeight="1">
      <c r="A242" s="306"/>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299"/>
    </row>
    <row r="243" spans="1:27" ht="15.75" customHeight="1">
      <c r="A243" s="306"/>
      <c r="B243" s="306"/>
      <c r="C243" s="306"/>
      <c r="D243" s="306"/>
      <c r="E243" s="1914"/>
      <c r="F243" s="1914"/>
      <c r="G243" s="1914"/>
      <c r="H243" s="1914"/>
      <c r="I243" s="1914"/>
      <c r="J243" s="1914"/>
      <c r="K243" s="1914"/>
      <c r="L243" s="1914"/>
      <c r="M243" s="1914"/>
      <c r="N243" s="1914"/>
      <c r="O243" s="1914"/>
      <c r="P243" s="1914"/>
      <c r="Q243" s="1914"/>
      <c r="R243" s="1914"/>
      <c r="S243" s="1914"/>
      <c r="T243" s="1914"/>
      <c r="U243" s="1914"/>
      <c r="V243" s="1914"/>
      <c r="W243" s="1914"/>
      <c r="X243" s="1914"/>
      <c r="Y243" s="1914"/>
      <c r="Z243" s="1914"/>
      <c r="AA243" s="299"/>
    </row>
    <row r="244" spans="1:27" ht="15.75" customHeight="1">
      <c r="A244" s="306"/>
      <c r="B244" s="306"/>
      <c r="C244" s="306"/>
      <c r="D244" s="306"/>
      <c r="E244" s="1914"/>
      <c r="F244" s="1914"/>
      <c r="G244" s="1914"/>
      <c r="H244" s="1914"/>
      <c r="I244" s="1914"/>
      <c r="J244" s="1914"/>
      <c r="K244" s="1914"/>
      <c r="L244" s="1914"/>
      <c r="M244" s="1914"/>
      <c r="N244" s="1914"/>
      <c r="O244" s="1914"/>
      <c r="P244" s="1914"/>
      <c r="Q244" s="1914"/>
      <c r="R244" s="1914"/>
      <c r="S244" s="1914"/>
      <c r="T244" s="1914"/>
      <c r="U244" s="1914"/>
      <c r="V244" s="1914"/>
      <c r="W244" s="1914"/>
      <c r="X244" s="1914"/>
      <c r="Y244" s="1914"/>
      <c r="Z244" s="1914"/>
      <c r="AA244" s="299"/>
    </row>
    <row r="245" spans="1:27" ht="15.75" customHeight="1">
      <c r="A245" s="306"/>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299"/>
    </row>
  </sheetData>
  <sheetProtection selectLockedCells="1"/>
  <mergeCells count="141">
    <mergeCell ref="U7:Z9"/>
    <mergeCell ref="R7:T9"/>
    <mergeCell ref="I228:L228"/>
    <mergeCell ref="I229:L229"/>
    <mergeCell ref="I230:L230"/>
    <mergeCell ref="E243:Z244"/>
    <mergeCell ref="D237:E237"/>
    <mergeCell ref="W237:Y237"/>
    <mergeCell ref="D238:E238"/>
    <mergeCell ref="W238:Y238"/>
    <mergeCell ref="D235:E235"/>
    <mergeCell ref="W235:Y235"/>
    <mergeCell ref="E240:Z241"/>
    <mergeCell ref="D236:E236"/>
    <mergeCell ref="W236:Y236"/>
    <mergeCell ref="W232:Y232"/>
    <mergeCell ref="D233:E233"/>
    <mergeCell ref="W233:Y233"/>
    <mergeCell ref="D234:E234"/>
    <mergeCell ref="W234:Y234"/>
    <mergeCell ref="C232:F232"/>
    <mergeCell ref="H232:T232"/>
    <mergeCell ref="D210:E210"/>
    <mergeCell ref="W210:Y210"/>
    <mergeCell ref="I227:L227"/>
    <mergeCell ref="D211:E211"/>
    <mergeCell ref="W211:Y211"/>
    <mergeCell ref="D212:E212"/>
    <mergeCell ref="W212:Y212"/>
    <mergeCell ref="A223:Z223"/>
    <mergeCell ref="E214:Z215"/>
    <mergeCell ref="E217:Z218"/>
    <mergeCell ref="A197:Z197"/>
    <mergeCell ref="I201:L201"/>
    <mergeCell ref="I202:L202"/>
    <mergeCell ref="I203:L203"/>
    <mergeCell ref="I204:L204"/>
    <mergeCell ref="C206:F206"/>
    <mergeCell ref="H206:T206"/>
    <mergeCell ref="W206:Y206"/>
    <mergeCell ref="D209:E209"/>
    <mergeCell ref="W209:Y209"/>
    <mergeCell ref="D208:E208"/>
    <mergeCell ref="W208:Y208"/>
    <mergeCell ref="D207:E207"/>
    <mergeCell ref="W207:Y207"/>
    <mergeCell ref="D184:E184"/>
    <mergeCell ref="W184:Y184"/>
    <mergeCell ref="E186:Z187"/>
    <mergeCell ref="E189:Z190"/>
    <mergeCell ref="E160:Z161"/>
    <mergeCell ref="E163:Z164"/>
    <mergeCell ref="A169:Z169"/>
    <mergeCell ref="I173:L173"/>
    <mergeCell ref="I174:L174"/>
    <mergeCell ref="I175:L175"/>
    <mergeCell ref="D179:E179"/>
    <mergeCell ref="W179:Y179"/>
    <mergeCell ref="D180:E180"/>
    <mergeCell ref="W180:Y180"/>
    <mergeCell ref="D181:E181"/>
    <mergeCell ref="W181:Y181"/>
    <mergeCell ref="D182:E182"/>
    <mergeCell ref="W182:Y182"/>
    <mergeCell ref="D183:E183"/>
    <mergeCell ref="W183:Y183"/>
    <mergeCell ref="I176:L176"/>
    <mergeCell ref="C178:F178"/>
    <mergeCell ref="H178:T178"/>
    <mergeCell ref="W178:Y178"/>
    <mergeCell ref="D158:E158"/>
    <mergeCell ref="W158:Y158"/>
    <mergeCell ref="I148:L148"/>
    <mergeCell ref="I149:L149"/>
    <mergeCell ref="I150:L150"/>
    <mergeCell ref="D153:E153"/>
    <mergeCell ref="W153:Y153"/>
    <mergeCell ref="D154:E154"/>
    <mergeCell ref="W154:Y154"/>
    <mergeCell ref="D155:E155"/>
    <mergeCell ref="I147:L147"/>
    <mergeCell ref="I130:L130"/>
    <mergeCell ref="O130:R130"/>
    <mergeCell ref="U130:X130"/>
    <mergeCell ref="W155:Y155"/>
    <mergeCell ref="D156:E156"/>
    <mergeCell ref="W156:Y156"/>
    <mergeCell ref="D157:E157"/>
    <mergeCell ref="W157:Y157"/>
    <mergeCell ref="D124:E124"/>
    <mergeCell ref="I124:L124"/>
    <mergeCell ref="O124:R124"/>
    <mergeCell ref="U124:X124"/>
    <mergeCell ref="I134:M134"/>
    <mergeCell ref="K135:P135"/>
    <mergeCell ref="H136:Z137"/>
    <mergeCell ref="E138:Z139"/>
    <mergeCell ref="A143:Z143"/>
    <mergeCell ref="J107:L107"/>
    <mergeCell ref="C152:F152"/>
    <mergeCell ref="H152:T152"/>
    <mergeCell ref="W152:Y152"/>
    <mergeCell ref="I122:L122"/>
    <mergeCell ref="O122:R122"/>
    <mergeCell ref="O121:R121"/>
    <mergeCell ref="J104:L104"/>
    <mergeCell ref="J105:L105"/>
    <mergeCell ref="J106:L106"/>
    <mergeCell ref="U121:X121"/>
    <mergeCell ref="D122:E122"/>
    <mergeCell ref="J109:M109"/>
    <mergeCell ref="J110:M110"/>
    <mergeCell ref="I121:L121"/>
    <mergeCell ref="U122:X122"/>
    <mergeCell ref="D123:E123"/>
    <mergeCell ref="I123:L123"/>
    <mergeCell ref="O123:R123"/>
    <mergeCell ref="U123:X123"/>
    <mergeCell ref="D125:E125"/>
    <mergeCell ref="I125:L125"/>
    <mergeCell ref="O125:R125"/>
    <mergeCell ref="U125:X125"/>
    <mergeCell ref="C10:O12"/>
    <mergeCell ref="S18:T18"/>
    <mergeCell ref="L37:S37"/>
    <mergeCell ref="C20:O21"/>
    <mergeCell ref="H90:Z91"/>
    <mergeCell ref="F97:G97"/>
    <mergeCell ref="I97:Z97"/>
    <mergeCell ref="F96:G96"/>
    <mergeCell ref="I96:Z96"/>
    <mergeCell ref="E94:H94"/>
    <mergeCell ref="R85:Y85"/>
    <mergeCell ref="E86:G86"/>
    <mergeCell ref="F95:G95"/>
    <mergeCell ref="I95:Z95"/>
    <mergeCell ref="R87:Y87"/>
    <mergeCell ref="R86:Y86"/>
    <mergeCell ref="E87:G87"/>
    <mergeCell ref="H88:Z89"/>
    <mergeCell ref="A92:Z92"/>
  </mergeCells>
  <phoneticPr fontId="2"/>
  <hyperlinks>
    <hyperlink ref="P1:S1" location="作業メニュー!A1" display="作業メニュー" xr:uid="{00000000-0004-0000-24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D248"/>
  <sheetViews>
    <sheetView showGridLines="0" zoomScaleNormal="100" workbookViewId="0"/>
  </sheetViews>
  <sheetFormatPr defaultColWidth="9" defaultRowHeight="13.5"/>
  <cols>
    <col min="1" max="4" width="3.5" style="1" customWidth="1"/>
    <col min="5" max="5" width="4.125" style="1" customWidth="1"/>
    <col min="6" max="26" width="3.5" style="1" customWidth="1"/>
    <col min="27" max="29" width="3.125" style="1" customWidth="1"/>
    <col min="30" max="32" width="2.625" style="1" customWidth="1"/>
    <col min="33" max="33" width="9" style="1" customWidth="1"/>
    <col min="34" max="34" width="2" style="1" customWidth="1"/>
    <col min="35" max="35" width="1.75" style="1" customWidth="1"/>
    <col min="36" max="36" width="1.5" style="1" customWidth="1"/>
    <col min="37" max="37" width="2.25" style="1" customWidth="1"/>
    <col min="38" max="38" width="1.375" style="1" customWidth="1"/>
    <col min="39" max="41" width="2.125" style="1" customWidth="1"/>
    <col min="42" max="42" width="2.625" style="1" customWidth="1"/>
    <col min="43" max="16384" width="9" style="1"/>
  </cols>
  <sheetData>
    <row r="1" spans="1:30" s="581" customFormat="1" ht="38.25" customHeight="1" thickBot="1">
      <c r="A1" s="580" t="s">
        <v>2576</v>
      </c>
      <c r="P1" s="586" t="s">
        <v>66</v>
      </c>
      <c r="Q1" s="586"/>
      <c r="R1" s="586"/>
      <c r="S1" s="586"/>
      <c r="U1" s="585" t="s">
        <v>565</v>
      </c>
      <c r="AD1" s="585"/>
    </row>
    <row r="2" spans="1:30" s="249" customFormat="1" ht="12" customHeight="1" thickTop="1"/>
    <row r="3" spans="1:30" s="84" customFormat="1" ht="12" customHeight="1">
      <c r="B3" s="207" t="s">
        <v>3430</v>
      </c>
      <c r="C3" s="207"/>
      <c r="D3" s="207"/>
      <c r="E3" s="207"/>
      <c r="AC3" s="1"/>
    </row>
    <row r="4" spans="1:30" s="84" customFormat="1" ht="18.95" customHeight="1">
      <c r="AC4" s="1"/>
    </row>
    <row r="5" spans="1:30" s="84" customFormat="1" ht="18.95" customHeight="1">
      <c r="B5" s="776" t="s">
        <v>2575</v>
      </c>
      <c r="C5" s="776"/>
      <c r="D5" s="776"/>
      <c r="E5" s="776"/>
      <c r="F5" s="776"/>
      <c r="G5" s="776"/>
      <c r="H5" s="776"/>
      <c r="I5" s="776"/>
      <c r="J5" s="776"/>
      <c r="K5" s="776"/>
      <c r="L5" s="776"/>
      <c r="M5" s="776"/>
      <c r="N5" s="776"/>
      <c r="O5" s="776"/>
      <c r="P5" s="776"/>
      <c r="Q5" s="776"/>
      <c r="R5" s="776"/>
      <c r="S5" s="776"/>
      <c r="T5" s="776"/>
      <c r="U5" s="776"/>
      <c r="V5" s="776"/>
      <c r="W5" s="776"/>
      <c r="X5" s="776"/>
      <c r="Y5" s="776"/>
      <c r="Z5" s="776"/>
      <c r="AA5" s="91"/>
      <c r="AB5" s="91"/>
      <c r="AC5" s="1"/>
    </row>
    <row r="6" spans="1:30" s="84" customFormat="1" ht="18.95" customHeight="1">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91"/>
      <c r="AB6" s="91"/>
      <c r="AC6" s="1"/>
    </row>
    <row r="7" spans="1:30" s="84" customFormat="1" ht="18.95" customHeight="1">
      <c r="B7" s="772"/>
      <c r="C7" s="771"/>
      <c r="D7" s="771"/>
      <c r="E7" s="771"/>
      <c r="F7" s="771"/>
      <c r="G7" s="771"/>
      <c r="H7" s="771"/>
      <c r="I7" s="771"/>
      <c r="J7" s="771"/>
      <c r="K7" s="771"/>
      <c r="L7" s="771"/>
      <c r="M7" s="771"/>
      <c r="N7" s="771"/>
      <c r="O7" s="771"/>
      <c r="P7" s="771"/>
      <c r="Q7" s="770"/>
      <c r="R7" s="1923" t="s">
        <v>2562</v>
      </c>
      <c r="S7" s="1924"/>
      <c r="T7" s="1929" t="s">
        <v>2568</v>
      </c>
      <c r="U7" s="1930"/>
      <c r="V7" s="1930"/>
      <c r="W7" s="1930"/>
      <c r="X7" s="1930"/>
      <c r="Y7" s="1930"/>
      <c r="Z7" s="1931"/>
      <c r="AA7" s="91"/>
      <c r="AB7" s="91"/>
      <c r="AC7" s="1"/>
    </row>
    <row r="8" spans="1:30" s="84" customFormat="1" ht="18.95" customHeight="1">
      <c r="B8" s="774"/>
      <c r="D8" s="1935" t="s">
        <v>3431</v>
      </c>
      <c r="E8" s="1935"/>
      <c r="F8" s="1935"/>
      <c r="G8" s="1935"/>
      <c r="H8" s="1935"/>
      <c r="I8" s="1935"/>
      <c r="J8" s="1935"/>
      <c r="K8" s="1935"/>
      <c r="L8" s="1935"/>
      <c r="M8" s="1935"/>
      <c r="N8" s="1935"/>
      <c r="O8" s="1"/>
      <c r="P8" s="91"/>
      <c r="Q8" s="91"/>
      <c r="R8" s="1925"/>
      <c r="S8" s="1926"/>
      <c r="T8" s="1932" t="s">
        <v>2567</v>
      </c>
      <c r="U8" s="1933"/>
      <c r="V8" s="1933"/>
      <c r="W8" s="1933"/>
      <c r="X8" s="1933"/>
      <c r="Y8" s="1933"/>
      <c r="Z8" s="1934"/>
      <c r="AA8" s="91"/>
      <c r="AB8" s="91"/>
      <c r="AC8" s="1"/>
    </row>
    <row r="9" spans="1:30" s="84" customFormat="1" ht="18.95" customHeight="1">
      <c r="B9" s="774"/>
      <c r="C9" s="1153"/>
      <c r="D9" s="1935"/>
      <c r="E9" s="1935"/>
      <c r="F9" s="1935"/>
      <c r="G9" s="1935"/>
      <c r="H9" s="1935"/>
      <c r="I9" s="1935"/>
      <c r="J9" s="1935"/>
      <c r="K9" s="1935"/>
      <c r="L9" s="1935"/>
      <c r="M9" s="1935"/>
      <c r="N9" s="1935"/>
      <c r="O9" s="1"/>
      <c r="P9" s="91"/>
      <c r="Q9" s="91"/>
      <c r="R9" s="1925"/>
      <c r="S9" s="1926"/>
      <c r="T9" s="91"/>
      <c r="U9" s="91"/>
      <c r="V9" s="91"/>
      <c r="W9" s="91"/>
      <c r="X9" s="91"/>
      <c r="Y9" s="91"/>
      <c r="Z9" s="773"/>
      <c r="AA9" s="91"/>
      <c r="AB9" s="91"/>
      <c r="AC9" s="1"/>
    </row>
    <row r="10" spans="1:30" s="84" customFormat="1" ht="18.95" customHeight="1">
      <c r="B10" s="774"/>
      <c r="C10" s="1153"/>
      <c r="D10" s="1935"/>
      <c r="E10" s="1935"/>
      <c r="F10" s="1935"/>
      <c r="G10" s="1935"/>
      <c r="H10" s="1935"/>
      <c r="I10" s="1935"/>
      <c r="J10" s="1935"/>
      <c r="K10" s="1935"/>
      <c r="L10" s="1935"/>
      <c r="M10" s="1935"/>
      <c r="N10" s="1935"/>
      <c r="O10" s="1"/>
      <c r="P10" s="91"/>
      <c r="Q10" s="91"/>
      <c r="R10" s="1925"/>
      <c r="S10" s="1926"/>
      <c r="T10" s="91"/>
      <c r="U10" s="91"/>
      <c r="V10" s="91"/>
      <c r="W10" s="91"/>
      <c r="X10" s="91"/>
      <c r="Y10" s="91"/>
      <c r="Z10" s="773"/>
      <c r="AA10" s="91"/>
      <c r="AB10" s="91"/>
      <c r="AC10" s="1"/>
    </row>
    <row r="11" spans="1:30" s="84" customFormat="1" ht="18.95" customHeight="1">
      <c r="B11" s="774"/>
      <c r="C11" s="1153"/>
      <c r="D11" s="1935"/>
      <c r="E11" s="1935"/>
      <c r="F11" s="1935"/>
      <c r="G11" s="1935"/>
      <c r="H11" s="1935"/>
      <c r="I11" s="1935"/>
      <c r="J11" s="1935"/>
      <c r="K11" s="1935"/>
      <c r="L11" s="1935"/>
      <c r="M11" s="1935"/>
      <c r="N11" s="1935"/>
      <c r="O11" s="1"/>
      <c r="P11" s="91"/>
      <c r="Q11" s="91"/>
      <c r="R11" s="1925"/>
      <c r="S11" s="1926"/>
      <c r="T11" s="91"/>
      <c r="U11" s="91"/>
      <c r="V11" s="91"/>
      <c r="W11" s="91"/>
      <c r="X11" s="91"/>
      <c r="Y11" s="91"/>
      <c r="Z11" s="773"/>
      <c r="AA11" s="91"/>
      <c r="AB11" s="91"/>
      <c r="AC11" s="1"/>
    </row>
    <row r="12" spans="1:30" s="84" customFormat="1" ht="18.95" customHeight="1">
      <c r="B12" s="774"/>
      <c r="C12" s="91"/>
      <c r="D12" s="1935"/>
      <c r="E12" s="1935"/>
      <c r="F12" s="1935"/>
      <c r="G12" s="1935"/>
      <c r="H12" s="1935"/>
      <c r="I12" s="1935"/>
      <c r="J12" s="1935"/>
      <c r="K12" s="1935"/>
      <c r="L12" s="1935"/>
      <c r="M12" s="1935"/>
      <c r="N12" s="1935"/>
      <c r="O12" s="91"/>
      <c r="P12" s="91"/>
      <c r="Q12" s="91"/>
      <c r="R12" s="1925"/>
      <c r="S12" s="1926"/>
      <c r="T12" s="91"/>
      <c r="U12" s="91"/>
      <c r="V12" s="91"/>
      <c r="W12" s="91"/>
      <c r="X12" s="91"/>
      <c r="Y12" s="91"/>
      <c r="Z12" s="773"/>
      <c r="AA12" s="91"/>
      <c r="AB12" s="91"/>
      <c r="AC12" s="1"/>
    </row>
    <row r="13" spans="1:30" s="84" customFormat="1" ht="42" customHeight="1">
      <c r="B13" s="774"/>
      <c r="C13" s="91"/>
      <c r="D13" s="91"/>
      <c r="E13" s="91"/>
      <c r="F13" s="91"/>
      <c r="G13" s="91"/>
      <c r="H13" s="91"/>
      <c r="I13" s="91"/>
      <c r="J13" s="91"/>
      <c r="K13" s="91"/>
      <c r="L13" s="91"/>
      <c r="M13" s="91"/>
      <c r="N13" s="91"/>
      <c r="O13" s="91"/>
      <c r="P13" s="91"/>
      <c r="Q13" s="91"/>
      <c r="R13" s="1927"/>
      <c r="S13" s="1928"/>
      <c r="T13" s="92"/>
      <c r="U13" s="92"/>
      <c r="V13" s="92"/>
      <c r="W13" s="92"/>
      <c r="X13" s="92"/>
      <c r="Y13" s="92"/>
      <c r="Z13" s="768"/>
      <c r="AA13" s="91"/>
      <c r="AB13" s="91"/>
      <c r="AC13" s="1"/>
    </row>
    <row r="14" spans="1:30" s="84" customFormat="1" ht="18.95" customHeight="1">
      <c r="B14" s="774"/>
      <c r="C14" s="91"/>
      <c r="D14" s="91"/>
      <c r="E14" s="91"/>
      <c r="F14" s="91"/>
      <c r="G14" s="91"/>
      <c r="H14" s="91"/>
      <c r="I14" s="91"/>
      <c r="J14" s="91"/>
      <c r="K14" s="91"/>
      <c r="L14" s="91"/>
      <c r="M14" s="91"/>
      <c r="N14" s="91"/>
      <c r="O14" s="91"/>
      <c r="P14" s="91"/>
      <c r="Q14" s="91"/>
      <c r="R14" s="91"/>
      <c r="S14" s="91"/>
      <c r="T14" s="91"/>
      <c r="U14" s="91"/>
      <c r="V14" s="91"/>
      <c r="W14" s="91"/>
      <c r="X14" s="91"/>
      <c r="Y14" s="91"/>
      <c r="Z14" s="773"/>
      <c r="AA14" s="91"/>
      <c r="AB14" s="91"/>
      <c r="AC14" s="1"/>
    </row>
    <row r="15" spans="1:30" s="84" customFormat="1" ht="18.95" customHeight="1">
      <c r="B15" s="774"/>
      <c r="C15" s="91"/>
      <c r="D15" s="91"/>
      <c r="E15" s="91"/>
      <c r="F15" s="91"/>
      <c r="G15" s="91"/>
      <c r="H15" s="91"/>
      <c r="I15" s="91"/>
      <c r="J15" s="91"/>
      <c r="K15" s="91"/>
      <c r="L15" s="91"/>
      <c r="M15" s="91"/>
      <c r="N15" s="91"/>
      <c r="O15" s="91"/>
      <c r="P15" s="91"/>
      <c r="Q15" s="91"/>
      <c r="R15" s="91"/>
      <c r="S15" s="91"/>
      <c r="T15" s="91"/>
      <c r="U15" s="91"/>
      <c r="V15" s="91"/>
      <c r="W15" s="91"/>
      <c r="X15" s="91"/>
      <c r="Y15" s="91"/>
      <c r="Z15" s="773"/>
      <c r="AA15" s="91"/>
      <c r="AB15" s="91"/>
      <c r="AC15" s="1"/>
    </row>
    <row r="16" spans="1:30" s="84" customFormat="1" ht="18.95" customHeight="1">
      <c r="B16" s="774"/>
      <c r="C16" s="91"/>
      <c r="D16" s="91"/>
      <c r="E16" s="91"/>
      <c r="F16" s="91"/>
      <c r="G16" s="91"/>
      <c r="H16" s="91"/>
      <c r="I16" s="91"/>
      <c r="J16" s="91"/>
      <c r="K16" s="91"/>
      <c r="L16" s="91"/>
      <c r="M16" s="91"/>
      <c r="N16" s="91"/>
      <c r="O16" s="91"/>
      <c r="P16" s="91"/>
      <c r="Q16" s="130"/>
      <c r="R16" s="1"/>
      <c r="S16" s="1936" t="s">
        <v>2919</v>
      </c>
      <c r="T16" s="1936"/>
      <c r="U16" s="787"/>
      <c r="V16" s="130" t="s">
        <v>624</v>
      </c>
      <c r="W16" s="786"/>
      <c r="X16" s="84" t="s">
        <v>623</v>
      </c>
      <c r="Y16" s="785"/>
      <c r="Z16" s="784" t="s">
        <v>622</v>
      </c>
      <c r="AA16" s="91"/>
      <c r="AB16" s="91"/>
      <c r="AC16" s="1"/>
    </row>
    <row r="17" spans="2:29" s="84" customFormat="1" ht="18.95" customHeight="1">
      <c r="B17" s="774"/>
      <c r="C17" s="91"/>
      <c r="D17" s="91"/>
      <c r="E17" s="91"/>
      <c r="F17" s="91"/>
      <c r="G17" s="91"/>
      <c r="H17" s="91"/>
      <c r="I17" s="91"/>
      <c r="J17" s="91"/>
      <c r="K17" s="91"/>
      <c r="L17" s="91"/>
      <c r="M17" s="91"/>
      <c r="N17" s="91"/>
      <c r="O17" s="91"/>
      <c r="P17" s="91"/>
      <c r="Q17" s="782"/>
      <c r="R17" s="783"/>
      <c r="S17" s="782"/>
      <c r="T17" s="130"/>
      <c r="U17" s="783"/>
      <c r="V17" s="782"/>
      <c r="W17" s="130"/>
      <c r="X17" s="783"/>
      <c r="Y17" s="782"/>
      <c r="Z17" s="781"/>
      <c r="AA17" s="91"/>
      <c r="AB17" s="91"/>
      <c r="AC17" s="1"/>
    </row>
    <row r="18" spans="2:29" s="84" customFormat="1" ht="18.95" customHeight="1">
      <c r="B18" s="774"/>
      <c r="C18" s="1515" t="s">
        <v>2541</v>
      </c>
      <c r="D18" s="1515"/>
      <c r="E18" s="1515"/>
      <c r="F18" s="1515"/>
      <c r="G18" s="1515"/>
      <c r="H18" s="1515"/>
      <c r="I18" s="1515"/>
      <c r="J18" s="1515"/>
      <c r="K18" s="1515"/>
      <c r="L18" s="1515"/>
      <c r="M18" s="1515"/>
      <c r="N18" s="1515"/>
      <c r="O18" s="1515"/>
      <c r="P18" s="91"/>
      <c r="Q18" s="91"/>
      <c r="R18" s="91"/>
      <c r="S18" s="91"/>
      <c r="T18" s="91"/>
      <c r="U18" s="91"/>
      <c r="V18" s="91"/>
      <c r="W18" s="91"/>
      <c r="X18" s="91"/>
      <c r="Y18" s="91"/>
      <c r="Z18" s="773"/>
      <c r="AA18" s="91"/>
      <c r="AB18" s="91"/>
      <c r="AC18" s="1"/>
    </row>
    <row r="19" spans="2:29" s="84" customFormat="1" ht="18.95" customHeight="1">
      <c r="B19" s="774"/>
      <c r="C19" s="1515"/>
      <c r="D19" s="1515"/>
      <c r="E19" s="1515"/>
      <c r="F19" s="1515"/>
      <c r="G19" s="1515"/>
      <c r="H19" s="1515"/>
      <c r="I19" s="1515"/>
      <c r="J19" s="1515"/>
      <c r="K19" s="1515"/>
      <c r="L19" s="1515"/>
      <c r="M19" s="1515"/>
      <c r="N19" s="1515"/>
      <c r="O19" s="1515"/>
      <c r="P19" s="91"/>
      <c r="Q19" s="91"/>
      <c r="R19" s="91"/>
      <c r="S19" s="91"/>
      <c r="T19" s="91"/>
      <c r="U19" s="91"/>
      <c r="V19" s="91"/>
      <c r="W19" s="91"/>
      <c r="X19" s="91"/>
      <c r="Y19" s="91"/>
      <c r="Z19" s="773"/>
      <c r="AA19" s="91"/>
      <c r="AB19" s="91"/>
      <c r="AC19" s="1"/>
    </row>
    <row r="20" spans="2:29" s="84" customFormat="1" ht="18.95" customHeight="1">
      <c r="B20" s="774"/>
      <c r="C20" s="91"/>
      <c r="D20" s="91"/>
      <c r="E20" s="91"/>
      <c r="F20" s="91"/>
      <c r="G20" s="91"/>
      <c r="H20" s="91"/>
      <c r="I20" s="91"/>
      <c r="J20" s="91"/>
      <c r="K20" s="91"/>
      <c r="L20" s="91"/>
      <c r="M20" s="91"/>
      <c r="N20" s="91"/>
      <c r="O20" s="91"/>
      <c r="P20" s="91"/>
      <c r="Q20" s="91"/>
      <c r="R20" s="91"/>
      <c r="S20" s="91"/>
      <c r="T20" s="91"/>
      <c r="U20" s="91"/>
      <c r="V20" s="91"/>
      <c r="W20" s="91"/>
      <c r="X20" s="91"/>
      <c r="Y20" s="91"/>
      <c r="Z20" s="773"/>
      <c r="AA20" s="91"/>
      <c r="AB20" s="91"/>
      <c r="AC20" s="1"/>
    </row>
    <row r="21" spans="2:29" s="84" customFormat="1" ht="18.95" customHeight="1">
      <c r="B21" s="774"/>
      <c r="C21" s="91"/>
      <c r="D21" s="91"/>
      <c r="E21" s="91"/>
      <c r="F21" s="91"/>
      <c r="G21" s="91"/>
      <c r="H21" s="91"/>
      <c r="I21" s="91"/>
      <c r="J21" s="91"/>
      <c r="K21" s="91"/>
      <c r="L21" s="91"/>
      <c r="M21" s="91"/>
      <c r="N21" s="91"/>
      <c r="O21" s="91"/>
      <c r="P21" s="91"/>
      <c r="Q21" s="91"/>
      <c r="R21" s="91"/>
      <c r="S21" s="91"/>
      <c r="T21" s="91"/>
      <c r="U21" s="91"/>
      <c r="V21" s="91"/>
      <c r="W21" s="91"/>
      <c r="X21" s="91"/>
      <c r="Y21" s="91"/>
      <c r="Z21" s="773"/>
      <c r="AA21" s="91"/>
      <c r="AB21" s="91"/>
      <c r="AC21" s="1"/>
    </row>
    <row r="22" spans="2:29" s="84" customFormat="1" ht="18.95" customHeight="1">
      <c r="B22" s="774"/>
      <c r="C22" s="91"/>
      <c r="D22" s="91"/>
      <c r="E22" s="91"/>
      <c r="F22" s="91"/>
      <c r="G22" s="91"/>
      <c r="H22" s="91"/>
      <c r="I22" s="91"/>
      <c r="J22" s="91"/>
      <c r="K22" s="91"/>
      <c r="L22" s="91"/>
      <c r="M22" s="91"/>
      <c r="N22" s="91"/>
      <c r="O22" s="91"/>
      <c r="P22" s="91"/>
      <c r="Q22" s="91"/>
      <c r="R22" s="91"/>
      <c r="S22" s="91"/>
      <c r="T22" s="91"/>
      <c r="U22" s="91"/>
      <c r="V22" s="91"/>
      <c r="W22" s="91"/>
      <c r="X22" s="91"/>
      <c r="Y22" s="91"/>
      <c r="Z22" s="773"/>
      <c r="AA22" s="91"/>
      <c r="AB22" s="91"/>
      <c r="AC22" s="1"/>
    </row>
    <row r="23" spans="2:29" s="84" customFormat="1" ht="18.95" customHeight="1">
      <c r="B23" s="774"/>
      <c r="C23" s="91"/>
      <c r="D23" s="91"/>
      <c r="E23" s="91"/>
      <c r="F23" s="91"/>
      <c r="G23" s="91"/>
      <c r="H23" s="91"/>
      <c r="I23" s="91"/>
      <c r="J23" s="91"/>
      <c r="K23" s="91"/>
      <c r="L23" s="91"/>
      <c r="M23" s="91"/>
      <c r="N23" s="91"/>
      <c r="O23" s="91"/>
      <c r="P23" s="91"/>
      <c r="Q23" s="91"/>
      <c r="R23" s="91"/>
      <c r="S23" s="91"/>
      <c r="T23" s="91"/>
      <c r="U23" s="91"/>
      <c r="V23" s="91"/>
      <c r="W23" s="91"/>
      <c r="X23" s="91"/>
      <c r="Y23" s="91"/>
      <c r="Z23" s="773"/>
      <c r="AA23" s="91"/>
      <c r="AB23" s="91"/>
      <c r="AC23" s="1"/>
    </row>
    <row r="24" spans="2:29" s="84" customFormat="1" ht="18.95" customHeight="1">
      <c r="B24" s="774"/>
      <c r="C24" s="91"/>
      <c r="D24" s="91"/>
      <c r="E24" s="91"/>
      <c r="F24" s="91"/>
      <c r="G24" s="91"/>
      <c r="H24" s="91"/>
      <c r="I24" s="91"/>
      <c r="J24" s="91"/>
      <c r="K24" s="91"/>
      <c r="L24" s="91"/>
      <c r="M24" s="91"/>
      <c r="N24" s="91"/>
      <c r="O24" s="91"/>
      <c r="P24" s="91"/>
      <c r="Q24" s="91"/>
      <c r="R24" s="91"/>
      <c r="S24" s="91"/>
      <c r="T24" s="91"/>
      <c r="U24" s="91"/>
      <c r="V24" s="91"/>
      <c r="W24" s="91"/>
      <c r="X24" s="91"/>
      <c r="Y24" s="91"/>
      <c r="Z24" s="773"/>
      <c r="AA24" s="91"/>
      <c r="AB24" s="91"/>
      <c r="AC24" s="1"/>
    </row>
    <row r="25" spans="2:29" s="84" customFormat="1" ht="24" customHeight="1">
      <c r="B25" s="774"/>
      <c r="C25" s="91"/>
      <c r="D25" s="91"/>
      <c r="E25" s="91"/>
      <c r="F25" s="91"/>
      <c r="G25" s="91"/>
      <c r="H25" s="91"/>
      <c r="I25" s="91"/>
      <c r="J25" s="91"/>
      <c r="K25" s="91"/>
      <c r="L25" s="91"/>
      <c r="M25" s="91"/>
      <c r="N25" s="91"/>
      <c r="O25" s="91"/>
      <c r="P25" s="204" t="s">
        <v>2559</v>
      </c>
      <c r="Q25" s="91"/>
      <c r="R25" s="204" t="s">
        <v>2558</v>
      </c>
      <c r="S25" s="91"/>
      <c r="T25" s="91"/>
      <c r="U25" s="91"/>
      <c r="V25" s="91"/>
      <c r="W25" s="91"/>
      <c r="X25" s="91"/>
      <c r="Y25" s="790"/>
      <c r="Z25" s="773"/>
      <c r="AA25" s="91"/>
      <c r="AB25" s="91"/>
      <c r="AC25" s="1"/>
    </row>
    <row r="26" spans="2:29" s="84" customFormat="1" ht="24" customHeight="1">
      <c r="B26" s="774"/>
      <c r="C26" s="91"/>
      <c r="D26" s="91"/>
      <c r="E26" s="91"/>
      <c r="F26" s="91"/>
      <c r="G26" s="91"/>
      <c r="H26" s="91"/>
      <c r="I26" s="91"/>
      <c r="J26" s="91"/>
      <c r="K26" s="91"/>
      <c r="L26" s="91"/>
      <c r="M26" s="91"/>
      <c r="N26" s="91"/>
      <c r="O26" s="91"/>
      <c r="P26" s="91"/>
      <c r="Q26" s="91"/>
      <c r="R26" s="91"/>
      <c r="S26" s="91"/>
      <c r="T26" s="91"/>
      <c r="U26" s="91"/>
      <c r="V26" s="91"/>
      <c r="W26" s="91"/>
      <c r="X26" s="91"/>
      <c r="Y26" s="91"/>
      <c r="Z26" s="773"/>
      <c r="AA26" s="91"/>
      <c r="AB26" s="91"/>
      <c r="AC26" s="1"/>
    </row>
    <row r="27" spans="2:29" s="84" customFormat="1" ht="18.95" customHeight="1">
      <c r="B27" s="774"/>
      <c r="C27" s="91"/>
      <c r="D27" s="91"/>
      <c r="E27" s="91"/>
      <c r="F27" s="91"/>
      <c r="G27" s="91"/>
      <c r="H27" s="91"/>
      <c r="I27" s="91"/>
      <c r="J27" s="91"/>
      <c r="K27" s="91"/>
      <c r="L27" s="91"/>
      <c r="M27" s="91"/>
      <c r="N27" s="91"/>
      <c r="O27" s="91"/>
      <c r="P27" s="91"/>
      <c r="Q27" s="91"/>
      <c r="R27" s="91"/>
      <c r="S27" s="91"/>
      <c r="T27" s="91"/>
      <c r="U27" s="91"/>
      <c r="V27" s="91"/>
      <c r="W27" s="91"/>
      <c r="X27" s="91"/>
      <c r="Y27" s="91"/>
      <c r="Z27" s="773"/>
      <c r="AA27" s="91"/>
      <c r="AB27" s="91"/>
      <c r="AC27" s="1"/>
    </row>
    <row r="28" spans="2:29" s="84" customFormat="1" ht="18.95" customHeight="1">
      <c r="B28" s="774"/>
      <c r="C28" s="91"/>
      <c r="D28" s="91"/>
      <c r="E28" s="91"/>
      <c r="F28" s="91"/>
      <c r="G28" s="91"/>
      <c r="H28" s="91"/>
      <c r="I28" s="91"/>
      <c r="J28" s="91"/>
      <c r="K28" s="91"/>
      <c r="L28" s="91"/>
      <c r="M28" s="91"/>
      <c r="N28" s="91"/>
      <c r="O28" s="91"/>
      <c r="P28" s="91"/>
      <c r="Q28" s="91"/>
      <c r="R28" s="91"/>
      <c r="S28" s="91"/>
      <c r="T28" s="91"/>
      <c r="U28" s="91"/>
      <c r="V28" s="91"/>
      <c r="W28" s="91"/>
      <c r="X28" s="91"/>
      <c r="Y28" s="91"/>
      <c r="Z28" s="773"/>
      <c r="AA28" s="91"/>
      <c r="AB28" s="91"/>
      <c r="AC28" s="1"/>
    </row>
    <row r="29" spans="2:29" s="84" customFormat="1" ht="18.95" customHeight="1">
      <c r="B29" s="774"/>
      <c r="C29" s="91"/>
      <c r="D29" s="91"/>
      <c r="E29" s="91"/>
      <c r="F29" s="91"/>
      <c r="G29" s="91"/>
      <c r="H29" s="91"/>
      <c r="I29" s="91"/>
      <c r="J29" s="91"/>
      <c r="K29" s="91"/>
      <c r="L29" s="91"/>
      <c r="M29" s="91"/>
      <c r="N29" s="91"/>
      <c r="O29" s="91"/>
      <c r="P29" s="91"/>
      <c r="Q29" s="91"/>
      <c r="R29" s="91"/>
      <c r="S29" s="91"/>
      <c r="T29" s="91"/>
      <c r="U29" s="91"/>
      <c r="V29" s="91"/>
      <c r="W29" s="91"/>
      <c r="X29" s="91"/>
      <c r="Y29" s="91"/>
      <c r="Z29" s="773"/>
      <c r="AA29" s="91"/>
      <c r="AB29" s="91"/>
      <c r="AC29" s="1"/>
    </row>
    <row r="30" spans="2:29" s="84" customFormat="1" ht="18.95" customHeight="1">
      <c r="B30" s="774"/>
      <c r="C30" s="91"/>
      <c r="D30" s="91"/>
      <c r="E30" s="91"/>
      <c r="F30" s="91"/>
      <c r="G30" s="91"/>
      <c r="H30" s="91"/>
      <c r="I30" s="91"/>
      <c r="J30" s="91"/>
      <c r="K30" s="91"/>
      <c r="L30" s="91"/>
      <c r="M30" s="91"/>
      <c r="N30" s="91"/>
      <c r="O30" s="91"/>
      <c r="P30" s="91"/>
      <c r="Q30" s="91"/>
      <c r="R30" s="91"/>
      <c r="S30" s="91"/>
      <c r="T30" s="91"/>
      <c r="U30" s="91"/>
      <c r="V30" s="91"/>
      <c r="W30" s="91"/>
      <c r="X30" s="91"/>
      <c r="Y30" s="91"/>
      <c r="Z30" s="773"/>
      <c r="AA30" s="91"/>
      <c r="AB30" s="91"/>
      <c r="AC30" s="1"/>
    </row>
    <row r="31" spans="2:29" s="84" customFormat="1" ht="18.95" customHeight="1">
      <c r="B31" s="774"/>
      <c r="C31" s="91"/>
      <c r="D31" s="91"/>
      <c r="E31" s="91"/>
      <c r="F31" s="91"/>
      <c r="G31" s="91"/>
      <c r="H31" s="91"/>
      <c r="I31" s="91"/>
      <c r="J31" s="91"/>
      <c r="K31" s="91"/>
      <c r="L31" s="91"/>
      <c r="M31" s="91"/>
      <c r="N31" s="91"/>
      <c r="O31" s="91"/>
      <c r="P31" s="91"/>
      <c r="Q31" s="91"/>
      <c r="R31" s="91"/>
      <c r="S31" s="91"/>
      <c r="T31" s="91"/>
      <c r="U31" s="91"/>
      <c r="V31" s="91"/>
      <c r="W31" s="91"/>
      <c r="X31" s="91"/>
      <c r="Y31" s="91"/>
      <c r="Z31" s="773"/>
      <c r="AA31" s="91"/>
      <c r="AB31" s="91"/>
      <c r="AC31" s="1"/>
    </row>
    <row r="32" spans="2:29" s="84" customFormat="1" ht="18.95" customHeight="1">
      <c r="B32" s="774"/>
      <c r="C32" s="91"/>
      <c r="D32" s="91"/>
      <c r="E32" s="91"/>
      <c r="F32" s="91"/>
      <c r="G32" s="91"/>
      <c r="H32" s="91"/>
      <c r="I32" s="91"/>
      <c r="J32" s="91"/>
      <c r="K32" s="91"/>
      <c r="L32" s="91"/>
      <c r="M32" s="91"/>
      <c r="N32" s="84" t="s">
        <v>2566</v>
      </c>
      <c r="O32" s="91"/>
      <c r="P32" s="91"/>
      <c r="Q32" s="91"/>
      <c r="R32" s="91"/>
      <c r="S32" s="91"/>
      <c r="T32" s="91"/>
      <c r="U32" s="91"/>
      <c r="V32" s="91"/>
      <c r="W32" s="91"/>
      <c r="X32" s="91"/>
      <c r="Y32" s="91"/>
      <c r="Z32" s="773"/>
      <c r="AA32" s="91"/>
      <c r="AB32" s="91"/>
      <c r="AC32" s="1"/>
    </row>
    <row r="33" spans="1:29" s="84" customFormat="1" ht="18.95" customHeight="1">
      <c r="B33" s="774"/>
      <c r="C33" s="91"/>
      <c r="D33" s="91"/>
      <c r="E33" s="91"/>
      <c r="F33" s="91"/>
      <c r="G33" s="91"/>
      <c r="H33" s="91"/>
      <c r="I33" s="91"/>
      <c r="J33" s="91"/>
      <c r="K33" s="91"/>
      <c r="L33" s="91"/>
      <c r="M33" s="91"/>
      <c r="N33" s="91"/>
      <c r="O33" s="91"/>
      <c r="P33" s="91"/>
      <c r="Q33" s="91"/>
      <c r="R33" s="91"/>
      <c r="S33" s="91"/>
      <c r="T33" s="91"/>
      <c r="U33" s="91"/>
      <c r="V33" s="91"/>
      <c r="W33" s="91"/>
      <c r="X33" s="91"/>
      <c r="Y33" s="91"/>
      <c r="Z33" s="773"/>
      <c r="AA33" s="91"/>
      <c r="AB33" s="91"/>
      <c r="AC33" s="1"/>
    </row>
    <row r="34" spans="1:29" s="84" customFormat="1" ht="18.95" customHeight="1">
      <c r="B34" s="772"/>
      <c r="C34" s="771"/>
      <c r="D34" s="789" t="s">
        <v>2574</v>
      </c>
      <c r="E34" s="780"/>
      <c r="F34" s="780"/>
      <c r="G34" s="780"/>
      <c r="H34" s="780"/>
      <c r="I34" s="779"/>
      <c r="J34" s="771"/>
      <c r="K34" s="771" t="s">
        <v>2920</v>
      </c>
      <c r="L34" s="771"/>
      <c r="M34" s="771"/>
      <c r="N34" s="771" t="s">
        <v>322</v>
      </c>
      <c r="O34" s="771"/>
      <c r="P34" s="771" t="s">
        <v>2555</v>
      </c>
      <c r="Q34" s="771"/>
      <c r="R34" s="771" t="s">
        <v>320</v>
      </c>
      <c r="S34" s="771"/>
      <c r="T34" s="771"/>
      <c r="U34" s="771"/>
      <c r="V34" s="771"/>
      <c r="W34" s="771"/>
      <c r="X34" s="771"/>
      <c r="Y34" s="771"/>
      <c r="Z34" s="770"/>
      <c r="AA34" s="91"/>
      <c r="AB34" s="91"/>
      <c r="AC34" s="1"/>
    </row>
    <row r="35" spans="1:29" s="84" customFormat="1" ht="18.95" customHeight="1">
      <c r="B35" s="774" t="s">
        <v>2556</v>
      </c>
      <c r="C35" s="91"/>
      <c r="D35" s="91"/>
      <c r="E35" s="91"/>
      <c r="F35" s="91"/>
      <c r="G35" s="91"/>
      <c r="H35" s="91"/>
      <c r="I35" s="773"/>
      <c r="J35" s="91"/>
      <c r="K35" s="91"/>
      <c r="L35" s="91"/>
      <c r="M35" s="91"/>
      <c r="N35" s="91"/>
      <c r="O35" s="91"/>
      <c r="P35" s="91"/>
      <c r="Q35" s="91"/>
      <c r="R35" s="91"/>
      <c r="S35" s="91"/>
      <c r="T35" s="91"/>
      <c r="U35" s="91"/>
      <c r="V35" s="91"/>
      <c r="W35" s="91"/>
      <c r="X35" s="91"/>
      <c r="Y35" s="91"/>
      <c r="Z35" s="773"/>
      <c r="AA35" s="91"/>
      <c r="AB35" s="91"/>
      <c r="AC35" s="1"/>
    </row>
    <row r="36" spans="1:29" s="84" customFormat="1" ht="18.95" customHeight="1">
      <c r="B36" s="774"/>
      <c r="C36" s="91"/>
      <c r="D36" s="788" t="s">
        <v>2573</v>
      </c>
      <c r="E36" s="778"/>
      <c r="F36" s="778"/>
      <c r="G36" s="778"/>
      <c r="H36" s="778"/>
      <c r="I36" s="777"/>
      <c r="J36" s="91"/>
      <c r="K36" s="91" t="s">
        <v>114</v>
      </c>
      <c r="L36" s="1937" t="s">
        <v>811</v>
      </c>
      <c r="M36" s="1937"/>
      <c r="N36" s="1937"/>
      <c r="O36" s="1937"/>
      <c r="P36" s="1937"/>
      <c r="Q36" s="1937"/>
      <c r="R36" s="1937"/>
      <c r="S36" s="1937"/>
      <c r="T36" s="91" t="s">
        <v>113</v>
      </c>
      <c r="U36" s="91"/>
      <c r="V36" s="91"/>
      <c r="W36" s="91"/>
      <c r="X36" s="91"/>
      <c r="Y36" s="91"/>
      <c r="Z36" s="773"/>
      <c r="AA36" s="91"/>
      <c r="AB36" s="91"/>
      <c r="AC36" s="1"/>
    </row>
    <row r="37" spans="1:29" s="84" customFormat="1" ht="18.95" customHeight="1">
      <c r="B37" s="772"/>
      <c r="C37" s="771"/>
      <c r="D37" s="771"/>
      <c r="E37" s="771"/>
      <c r="F37" s="771"/>
      <c r="G37" s="771"/>
      <c r="H37" s="771"/>
      <c r="I37" s="770"/>
      <c r="J37" s="771"/>
      <c r="K37" s="771"/>
      <c r="L37" s="771"/>
      <c r="M37" s="771"/>
      <c r="N37" s="771"/>
      <c r="O37" s="771"/>
      <c r="P37" s="771"/>
      <c r="Q37" s="771"/>
      <c r="R37" s="771"/>
      <c r="S37" s="771"/>
      <c r="T37" s="771"/>
      <c r="U37" s="771"/>
      <c r="V37" s="771"/>
      <c r="W37" s="771"/>
      <c r="X37" s="771"/>
      <c r="Y37" s="771"/>
      <c r="Z37" s="770"/>
      <c r="AA37" s="91"/>
      <c r="AB37" s="91"/>
      <c r="AC37" s="1"/>
    </row>
    <row r="38" spans="1:29" s="84" customFormat="1" ht="18.95" customHeight="1">
      <c r="B38" s="774" t="s">
        <v>2552</v>
      </c>
      <c r="C38" s="91"/>
      <c r="D38" s="91" t="s">
        <v>2550</v>
      </c>
      <c r="E38" s="91"/>
      <c r="F38" s="91"/>
      <c r="G38" s="91"/>
      <c r="H38" s="91"/>
      <c r="I38" s="773"/>
      <c r="J38" s="91"/>
      <c r="K38" s="91"/>
      <c r="L38" s="91"/>
      <c r="M38" s="91"/>
      <c r="N38" s="91"/>
      <c r="O38" s="91"/>
      <c r="P38" s="91"/>
      <c r="Q38" s="91"/>
      <c r="R38" s="91"/>
      <c r="S38" s="91"/>
      <c r="T38" s="91"/>
      <c r="U38" s="91"/>
      <c r="V38" s="91"/>
      <c r="W38" s="91"/>
      <c r="X38" s="91"/>
      <c r="Y38" s="91"/>
      <c r="Z38" s="773"/>
      <c r="AA38" s="91"/>
      <c r="AB38" s="91"/>
      <c r="AC38" s="1"/>
    </row>
    <row r="39" spans="1:29" s="84" customFormat="1" ht="18.95" customHeight="1">
      <c r="B39" s="774"/>
      <c r="C39" s="91"/>
      <c r="D39" s="91"/>
      <c r="E39" s="91"/>
      <c r="F39" s="91"/>
      <c r="G39" s="91"/>
      <c r="H39" s="91"/>
      <c r="I39" s="773"/>
      <c r="J39" s="91"/>
      <c r="K39" s="91"/>
      <c r="L39" s="91"/>
      <c r="M39" s="91"/>
      <c r="N39" s="91"/>
      <c r="O39" s="91"/>
      <c r="P39" s="91"/>
      <c r="Q39" s="91"/>
      <c r="R39" s="91"/>
      <c r="S39" s="91"/>
      <c r="T39" s="91"/>
      <c r="U39" s="91"/>
      <c r="V39" s="91"/>
      <c r="W39" s="91"/>
      <c r="X39" s="91"/>
      <c r="Y39" s="91"/>
      <c r="Z39" s="773"/>
      <c r="AA39" s="91"/>
      <c r="AB39" s="91"/>
      <c r="AC39" s="1"/>
    </row>
    <row r="40" spans="1:29" s="84" customFormat="1" ht="18.95" customHeight="1">
      <c r="B40" s="772"/>
      <c r="C40" s="771"/>
      <c r="D40" s="771"/>
      <c r="E40" s="771"/>
      <c r="F40" s="771"/>
      <c r="G40" s="771"/>
      <c r="H40" s="771"/>
      <c r="I40" s="770"/>
      <c r="J40" s="771"/>
      <c r="K40" s="771"/>
      <c r="L40" s="771"/>
      <c r="M40" s="771"/>
      <c r="N40" s="771"/>
      <c r="O40" s="771"/>
      <c r="P40" s="771"/>
      <c r="Q40" s="771"/>
      <c r="R40" s="771"/>
      <c r="S40" s="771"/>
      <c r="T40" s="771"/>
      <c r="U40" s="771"/>
      <c r="V40" s="771"/>
      <c r="W40" s="771"/>
      <c r="X40" s="771"/>
      <c r="Y40" s="771"/>
      <c r="Z40" s="770"/>
      <c r="AA40" s="91"/>
      <c r="AB40" s="91"/>
      <c r="AC40" s="1"/>
    </row>
    <row r="41" spans="1:29" s="84" customFormat="1" ht="18.95" customHeight="1">
      <c r="B41" s="774" t="s">
        <v>2551</v>
      </c>
      <c r="C41" s="91"/>
      <c r="D41" s="91" t="s">
        <v>2549</v>
      </c>
      <c r="E41" s="91"/>
      <c r="F41" s="91"/>
      <c r="G41" s="91"/>
      <c r="H41" s="91"/>
      <c r="I41" s="773"/>
      <c r="J41" s="91"/>
      <c r="K41" s="91"/>
      <c r="L41" s="91"/>
      <c r="M41" s="91"/>
      <c r="N41" s="91"/>
      <c r="O41" s="91"/>
      <c r="P41" s="91"/>
      <c r="Q41" s="91"/>
      <c r="R41" s="91"/>
      <c r="S41" s="91"/>
      <c r="T41" s="91"/>
      <c r="U41" s="91"/>
      <c r="V41" s="91"/>
      <c r="W41" s="91"/>
      <c r="X41" s="91"/>
      <c r="Y41" s="91"/>
      <c r="Z41" s="773"/>
      <c r="AA41" s="91"/>
      <c r="AB41" s="91"/>
      <c r="AC41" s="1"/>
    </row>
    <row r="42" spans="1:29" s="84" customFormat="1" ht="18.95" customHeight="1">
      <c r="B42" s="769"/>
      <c r="C42" s="92"/>
      <c r="D42" s="92"/>
      <c r="E42" s="92"/>
      <c r="F42" s="92"/>
      <c r="G42" s="92"/>
      <c r="H42" s="92"/>
      <c r="I42" s="768"/>
      <c r="J42" s="92"/>
      <c r="K42" s="92"/>
      <c r="L42" s="92"/>
      <c r="M42" s="92"/>
      <c r="N42" s="92"/>
      <c r="O42" s="92"/>
      <c r="P42" s="92"/>
      <c r="Q42" s="92"/>
      <c r="R42" s="92"/>
      <c r="S42" s="92"/>
      <c r="T42" s="92"/>
      <c r="U42" s="92"/>
      <c r="V42" s="92"/>
      <c r="W42" s="92"/>
      <c r="X42" s="92"/>
      <c r="Y42" s="92"/>
      <c r="Z42" s="768"/>
      <c r="AA42" s="91"/>
      <c r="AB42" s="91"/>
      <c r="AC42" s="1"/>
    </row>
    <row r="43" spans="1:29" s="84" customFormat="1" ht="15.95" customHeight="1">
      <c r="B43" s="91" t="s">
        <v>2572</v>
      </c>
      <c r="C43" s="91" t="s">
        <v>3432</v>
      </c>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1"/>
    </row>
    <row r="44" spans="1:29" s="84" customFormat="1" ht="15.95" customHeight="1">
      <c r="A44" s="85"/>
      <c r="B44" s="85"/>
      <c r="C44" s="85" t="s">
        <v>3412</v>
      </c>
      <c r="D44" s="85"/>
      <c r="E44" s="85"/>
      <c r="F44" s="85"/>
      <c r="G44" s="85"/>
      <c r="H44" s="85"/>
      <c r="I44" s="85"/>
      <c r="J44" s="85"/>
      <c r="K44" s="85"/>
      <c r="L44" s="85"/>
      <c r="M44" s="85"/>
      <c r="N44" s="85"/>
      <c r="O44" s="85"/>
      <c r="P44" s="85"/>
      <c r="Q44" s="85"/>
      <c r="R44" s="85"/>
      <c r="S44" s="85"/>
      <c r="T44" s="85"/>
      <c r="U44" s="85"/>
      <c r="V44" s="85"/>
      <c r="W44" s="85"/>
      <c r="X44" s="85"/>
      <c r="Y44" s="85"/>
      <c r="Z44" s="85"/>
      <c r="AC44" s="1"/>
    </row>
    <row r="45" spans="1:29" s="84" customFormat="1" ht="15.9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C45" s="1"/>
    </row>
    <row r="46" spans="1:29" s="84" customFormat="1" ht="15.9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C46" s="1"/>
    </row>
    <row r="47" spans="1:29" s="84" customFormat="1" ht="15.9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C47" s="1"/>
    </row>
    <row r="48" spans="1:29" s="84" customFormat="1" ht="15.9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C48" s="1"/>
    </row>
    <row r="49" spans="1:29" s="84" customFormat="1" ht="15.9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C49" s="1"/>
    </row>
    <row r="50" spans="1:29" s="84" customFormat="1" ht="15.9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C50" s="1"/>
    </row>
    <row r="51" spans="1:29" s="84" customFormat="1" ht="15.9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C51" s="1"/>
    </row>
    <row r="52" spans="1:29" s="84" customFormat="1" ht="15.9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C52" s="1"/>
    </row>
    <row r="53" spans="1:29" s="84" customFormat="1" ht="15.9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C53" s="1"/>
    </row>
    <row r="54" spans="1:29" s="84" customFormat="1" ht="15.9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C54" s="1"/>
    </row>
    <row r="55" spans="1:29" s="84" customFormat="1" ht="15.9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C55" s="1"/>
    </row>
    <row r="56" spans="1:29" s="84" customFormat="1" ht="15.9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C56" s="1"/>
    </row>
    <row r="57" spans="1:29" s="84" customFormat="1" ht="15.9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C57" s="1"/>
    </row>
    <row r="58" spans="1:29" s="84" customFormat="1" ht="15.9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C58" s="1"/>
    </row>
    <row r="59" spans="1:29" s="84" customFormat="1" ht="15.9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C59" s="1"/>
    </row>
    <row r="60" spans="1:29" s="84" customFormat="1" ht="15.9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C60" s="1"/>
    </row>
    <row r="61" spans="1:29" s="84" customFormat="1" ht="15.9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C61" s="1"/>
    </row>
    <row r="62" spans="1:29" s="84" customFormat="1" ht="15.9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C62" s="1"/>
    </row>
    <row r="63" spans="1:29" s="84" customFormat="1" ht="15.9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C63" s="1"/>
    </row>
    <row r="64" spans="1:29" s="84" customFormat="1" ht="15.9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C64" s="1"/>
    </row>
    <row r="65" spans="1:29" s="84" customFormat="1" ht="15.95" customHeight="1">
      <c r="A65" s="85"/>
      <c r="AC65" s="1"/>
    </row>
    <row r="66" spans="1:29" s="84" customFormat="1" ht="15.95" customHeight="1">
      <c r="A66" s="85"/>
      <c r="AC66" s="1"/>
    </row>
    <row r="67" spans="1:29" s="84" customFormat="1" ht="15.95" customHeight="1">
      <c r="A67" s="85"/>
      <c r="AC67" s="1"/>
    </row>
    <row r="68" spans="1:29" s="84" customFormat="1" ht="15.95" customHeight="1">
      <c r="A68" s="85"/>
      <c r="AC68" s="1"/>
    </row>
    <row r="69" spans="1:29" s="84" customFormat="1" ht="15.95" customHeight="1">
      <c r="A69" s="85"/>
      <c r="AC69" s="1"/>
    </row>
    <row r="70" spans="1:29" s="84" customFormat="1" ht="15.95" customHeight="1">
      <c r="A70" s="85"/>
      <c r="AC70" s="1"/>
    </row>
    <row r="71" spans="1:29" s="84" customFormat="1">
      <c r="AC71" s="1"/>
    </row>
    <row r="72" spans="1:29" s="84" customFormat="1">
      <c r="A72" s="37"/>
      <c r="B72" s="37"/>
      <c r="C72" s="37"/>
      <c r="D72" s="37"/>
      <c r="E72" s="37"/>
      <c r="F72" s="37"/>
      <c r="G72" s="37"/>
      <c r="H72" s="37"/>
      <c r="I72" s="37"/>
      <c r="J72" s="37"/>
      <c r="K72" s="37"/>
      <c r="L72" s="37"/>
      <c r="M72" s="37"/>
      <c r="N72" s="37"/>
      <c r="O72" s="37"/>
      <c r="P72" s="37"/>
      <c r="Q72" s="37"/>
      <c r="R72" s="37"/>
      <c r="S72" s="37"/>
      <c r="T72" s="37"/>
      <c r="U72" s="37"/>
      <c r="V72" s="37"/>
      <c r="W72" s="37"/>
      <c r="X72" s="85"/>
      <c r="Y72" s="85"/>
      <c r="Z72" s="85"/>
      <c r="AC72" s="1"/>
    </row>
    <row r="73" spans="1:29" s="84" customForma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C73" s="1"/>
    </row>
    <row r="74" spans="1:29" s="84" customForma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C74" s="1"/>
    </row>
    <row r="75" spans="1:29" s="84" customForma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C75" s="1"/>
    </row>
    <row r="76" spans="1:29" s="84" customForma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C76" s="1"/>
    </row>
    <row r="77" spans="1:29" s="84" customForma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C77" s="1"/>
    </row>
    <row r="78" spans="1:29" s="84" customForma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C78" s="1"/>
    </row>
    <row r="79" spans="1:29" s="84" customForma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C79" s="1"/>
    </row>
    <row r="80" spans="1:29" s="84" customForma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C80" s="1"/>
    </row>
    <row r="81" spans="1:29" s="84" customForma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C81" s="1"/>
    </row>
    <row r="82" spans="1:29" ht="13.5" customHeight="1">
      <c r="A82" s="3"/>
      <c r="B82" s="3"/>
      <c r="C82" s="3"/>
      <c r="D82" s="3"/>
      <c r="E82" s="3"/>
      <c r="F82" s="3"/>
      <c r="G82" s="195"/>
      <c r="H82" s="195"/>
      <c r="I82" s="195"/>
      <c r="J82" s="195"/>
      <c r="K82" s="195"/>
      <c r="L82" s="195"/>
      <c r="M82" s="195"/>
      <c r="N82" s="195"/>
      <c r="O82" s="195"/>
      <c r="P82" s="195"/>
      <c r="Q82" s="195"/>
      <c r="R82" s="195"/>
      <c r="S82" s="195"/>
      <c r="T82" s="195"/>
      <c r="U82" s="195"/>
      <c r="V82" s="195"/>
      <c r="W82" s="195"/>
      <c r="X82" s="195"/>
      <c r="Y82" s="195"/>
      <c r="Z82" s="195"/>
    </row>
    <row r="83" spans="1:29">
      <c r="A83" s="3"/>
      <c r="B83" s="3"/>
      <c r="C83" s="3"/>
      <c r="D83" s="3"/>
      <c r="E83" s="3"/>
      <c r="F83" s="3"/>
      <c r="G83" s="195"/>
      <c r="H83" s="195"/>
      <c r="I83" s="195"/>
      <c r="J83" s="195"/>
      <c r="K83" s="195"/>
      <c r="L83" s="195"/>
      <c r="M83" s="195"/>
      <c r="N83" s="195"/>
      <c r="O83" s="195"/>
      <c r="P83" s="195"/>
      <c r="Q83" s="195"/>
      <c r="R83" s="195"/>
      <c r="S83" s="195"/>
      <c r="T83" s="195"/>
      <c r="U83" s="195"/>
      <c r="V83" s="195"/>
      <c r="W83" s="195"/>
      <c r="X83" s="195"/>
      <c r="Y83" s="195"/>
      <c r="Z83" s="195"/>
    </row>
    <row r="84" spans="1:29">
      <c r="A84" s="85"/>
      <c r="B84" s="3"/>
      <c r="C84" s="3"/>
      <c r="D84" s="3"/>
      <c r="E84" s="3"/>
      <c r="F84" s="3"/>
      <c r="G84" s="195"/>
      <c r="H84" s="195"/>
      <c r="I84" s="195"/>
      <c r="J84" s="195"/>
      <c r="K84" s="195"/>
      <c r="L84" s="195"/>
      <c r="M84" s="195"/>
      <c r="N84" s="195"/>
      <c r="O84" s="195"/>
      <c r="P84" s="195"/>
      <c r="Q84" s="195"/>
      <c r="R84" s="195"/>
      <c r="S84" s="195"/>
      <c r="T84" s="195"/>
      <c r="U84" s="195"/>
      <c r="V84" s="195"/>
      <c r="W84" s="195"/>
      <c r="X84" s="195"/>
      <c r="Y84" s="195"/>
      <c r="Z84" s="195"/>
    </row>
    <row r="85" spans="1:29">
      <c r="A85" s="85"/>
      <c r="B85" s="3"/>
      <c r="C85" s="3"/>
      <c r="D85" s="3"/>
      <c r="E85" s="3"/>
      <c r="F85" s="3"/>
      <c r="G85" s="3"/>
      <c r="H85" s="3"/>
      <c r="I85" s="3"/>
      <c r="J85" s="3"/>
      <c r="K85" s="6"/>
      <c r="L85" s="3"/>
      <c r="M85" s="6"/>
      <c r="N85" s="3"/>
      <c r="O85" s="6"/>
      <c r="P85" s="3"/>
      <c r="Q85" s="3"/>
      <c r="R85" s="2"/>
      <c r="S85" s="2"/>
      <c r="T85" s="3"/>
      <c r="U85" s="3"/>
      <c r="V85" s="3"/>
      <c r="W85" s="3"/>
      <c r="X85" s="3"/>
      <c r="Y85" s="3"/>
      <c r="Z85" s="3"/>
    </row>
    <row r="86" spans="1:29">
      <c r="A86" s="3"/>
      <c r="B86" s="3"/>
      <c r="C86" s="3"/>
      <c r="D86" s="3"/>
      <c r="E86" s="3"/>
      <c r="F86" s="3"/>
      <c r="G86" s="3"/>
      <c r="H86" s="3"/>
      <c r="I86" s="3"/>
      <c r="J86" s="3"/>
      <c r="K86" s="6"/>
      <c r="L86" s="3"/>
      <c r="M86" s="6"/>
      <c r="N86" s="3"/>
      <c r="O86" s="6"/>
      <c r="P86" s="3"/>
      <c r="Q86" s="3"/>
      <c r="R86" s="2"/>
      <c r="S86" s="2"/>
      <c r="T86" s="3"/>
      <c r="U86" s="3"/>
      <c r="V86" s="3"/>
      <c r="W86" s="3"/>
      <c r="X86" s="3"/>
      <c r="Y86" s="3"/>
      <c r="Z86" s="3"/>
    </row>
    <row r="87" spans="1:29" ht="13.5" customHeight="1">
      <c r="B87" s="3"/>
      <c r="C87" s="3"/>
      <c r="D87" s="3"/>
      <c r="E87" s="3"/>
      <c r="F87" s="3"/>
      <c r="G87" s="3"/>
      <c r="H87" s="3"/>
      <c r="I87" s="3"/>
      <c r="J87" s="3"/>
      <c r="K87" s="3"/>
      <c r="L87" s="3"/>
      <c r="M87" s="3"/>
      <c r="N87" s="3"/>
      <c r="O87" s="3"/>
      <c r="P87" s="3"/>
      <c r="Q87" s="3"/>
      <c r="R87" s="2"/>
      <c r="S87" s="2"/>
      <c r="T87" s="3"/>
      <c r="U87" s="3"/>
      <c r="V87" s="3"/>
      <c r="W87" s="3"/>
      <c r="X87" s="3"/>
      <c r="Y87" s="3"/>
      <c r="Z87" s="3"/>
    </row>
    <row r="88" spans="1:29" ht="15" customHeight="1">
      <c r="B88" s="3"/>
      <c r="C88" s="3"/>
      <c r="D88" s="5"/>
      <c r="E88" s="3"/>
      <c r="F88" s="3"/>
      <c r="G88" s="3"/>
      <c r="H88" s="5"/>
      <c r="I88" s="3"/>
      <c r="J88" s="3"/>
      <c r="K88" s="6"/>
      <c r="L88" s="3"/>
      <c r="M88" s="3"/>
      <c r="N88" s="3"/>
      <c r="O88" s="3"/>
      <c r="P88" s="3"/>
      <c r="Q88" s="5"/>
      <c r="R88" s="1468"/>
      <c r="S88" s="1468"/>
      <c r="T88" s="1468"/>
      <c r="U88" s="1468"/>
      <c r="V88" s="1468"/>
      <c r="W88" s="1468"/>
      <c r="X88" s="1468"/>
      <c r="Y88" s="1468"/>
      <c r="Z88" s="5"/>
    </row>
    <row r="89" spans="1:29" ht="15" customHeight="1">
      <c r="A89" s="2"/>
      <c r="B89" s="2"/>
      <c r="C89" s="2"/>
      <c r="D89" s="5"/>
      <c r="E89" s="1468"/>
      <c r="F89" s="1468"/>
      <c r="G89" s="1468"/>
      <c r="H89" s="5"/>
      <c r="I89" s="2"/>
      <c r="J89" s="3"/>
      <c r="K89" s="3"/>
      <c r="L89" s="3"/>
      <c r="M89" s="3"/>
      <c r="N89" s="3"/>
      <c r="O89" s="3"/>
      <c r="P89" s="3"/>
      <c r="Q89" s="5"/>
      <c r="R89" s="1468"/>
      <c r="S89" s="1468"/>
      <c r="T89" s="1468"/>
      <c r="U89" s="1468"/>
      <c r="V89" s="1468"/>
      <c r="W89" s="1468"/>
      <c r="X89" s="1468"/>
      <c r="Y89" s="1468"/>
      <c r="Z89" s="33"/>
    </row>
    <row r="90" spans="1:29" ht="15" customHeight="1">
      <c r="A90" s="2"/>
      <c r="B90" s="2"/>
      <c r="C90" s="2"/>
      <c r="D90" s="5"/>
      <c r="E90" s="1468"/>
      <c r="F90" s="1468"/>
      <c r="G90" s="1468"/>
      <c r="H90" s="5"/>
      <c r="I90" s="2"/>
      <c r="J90" s="3"/>
      <c r="K90" s="3"/>
      <c r="L90" s="3"/>
      <c r="M90" s="3"/>
      <c r="N90" s="3"/>
      <c r="O90" s="3"/>
      <c r="P90" s="3"/>
      <c r="Q90" s="5"/>
      <c r="R90" s="1468"/>
      <c r="S90" s="1468"/>
      <c r="T90" s="1468"/>
      <c r="U90" s="1468"/>
      <c r="V90" s="1468"/>
      <c r="W90" s="1468"/>
      <c r="X90" s="1468"/>
      <c r="Y90" s="1468"/>
      <c r="Z90" s="33"/>
    </row>
    <row r="91" spans="1:29" ht="13.5" customHeight="1">
      <c r="A91" s="3"/>
      <c r="B91" s="3"/>
      <c r="C91" s="3"/>
      <c r="D91" s="3"/>
      <c r="E91" s="3"/>
      <c r="F91" s="3"/>
      <c r="G91" s="3"/>
      <c r="H91" s="1574"/>
      <c r="I91" s="1574"/>
      <c r="J91" s="1574"/>
      <c r="K91" s="1574"/>
      <c r="L91" s="1574"/>
      <c r="M91" s="1574"/>
      <c r="N91" s="1574"/>
      <c r="O91" s="1574"/>
      <c r="P91" s="1574"/>
      <c r="Q91" s="1574"/>
      <c r="R91" s="1574"/>
      <c r="S91" s="1574"/>
      <c r="T91" s="1574"/>
      <c r="U91" s="1574"/>
      <c r="V91" s="1574"/>
      <c r="W91" s="1574"/>
      <c r="X91" s="1574"/>
      <c r="Y91" s="1574"/>
      <c r="Z91" s="1574"/>
    </row>
    <row r="92" spans="1:29" ht="15.75" customHeight="1">
      <c r="A92" s="2"/>
      <c r="B92" s="2"/>
      <c r="C92" s="2"/>
      <c r="D92" s="2"/>
      <c r="E92" s="2"/>
      <c r="F92" s="2"/>
      <c r="G92" s="2"/>
      <c r="H92" s="1574"/>
      <c r="I92" s="1574"/>
      <c r="J92" s="1574"/>
      <c r="K92" s="1574"/>
      <c r="L92" s="1574"/>
      <c r="M92" s="1574"/>
      <c r="N92" s="1574"/>
      <c r="O92" s="1574"/>
      <c r="P92" s="1574"/>
      <c r="Q92" s="1574"/>
      <c r="R92" s="1574"/>
      <c r="S92" s="1574"/>
      <c r="T92" s="1574"/>
      <c r="U92" s="1574"/>
      <c r="V92" s="1574"/>
      <c r="W92" s="1574"/>
      <c r="X92" s="1574"/>
      <c r="Y92" s="1574"/>
      <c r="Z92" s="1574"/>
    </row>
    <row r="93" spans="1:29" ht="15.75" customHeight="1">
      <c r="A93" s="3"/>
      <c r="B93" s="3"/>
      <c r="C93" s="3"/>
      <c r="D93" s="3"/>
      <c r="E93" s="3"/>
      <c r="F93" s="3"/>
      <c r="G93" s="3"/>
      <c r="H93" s="1574"/>
      <c r="I93" s="1520"/>
      <c r="J93" s="1520"/>
      <c r="K93" s="1520"/>
      <c r="L93" s="1520"/>
      <c r="M93" s="1520"/>
      <c r="N93" s="1520"/>
      <c r="O93" s="1520"/>
      <c r="P93" s="1520"/>
      <c r="Q93" s="1520"/>
      <c r="R93" s="1520"/>
      <c r="S93" s="1520"/>
      <c r="T93" s="1520"/>
      <c r="U93" s="1520"/>
      <c r="V93" s="1520"/>
      <c r="W93" s="1520"/>
      <c r="X93" s="1520"/>
      <c r="Y93" s="1520"/>
      <c r="Z93" s="1520"/>
    </row>
    <row r="94" spans="1:29" ht="15.75" customHeight="1">
      <c r="A94" s="2"/>
      <c r="B94" s="2"/>
      <c r="C94" s="2"/>
      <c r="D94" s="2"/>
      <c r="E94" s="2"/>
      <c r="F94" s="2"/>
      <c r="G94" s="2"/>
      <c r="H94" s="1520"/>
      <c r="I94" s="1520"/>
      <c r="J94" s="1520"/>
      <c r="K94" s="1520"/>
      <c r="L94" s="1520"/>
      <c r="M94" s="1520"/>
      <c r="N94" s="1520"/>
      <c r="O94" s="1520"/>
      <c r="P94" s="1520"/>
      <c r="Q94" s="1520"/>
      <c r="R94" s="1520"/>
      <c r="S94" s="1520"/>
      <c r="T94" s="1520"/>
      <c r="U94" s="1520"/>
      <c r="V94" s="1520"/>
      <c r="W94" s="1520"/>
      <c r="X94" s="1520"/>
      <c r="Y94" s="1520"/>
      <c r="Z94" s="1520"/>
    </row>
    <row r="95" spans="1:29" ht="18" customHeight="1">
      <c r="A95" s="1497"/>
      <c r="B95" s="1497"/>
      <c r="C95" s="1497"/>
      <c r="D95" s="1497"/>
      <c r="E95" s="1497"/>
      <c r="F95" s="1497"/>
      <c r="G95" s="1497"/>
      <c r="H95" s="1497"/>
      <c r="I95" s="1497"/>
      <c r="J95" s="1497"/>
      <c r="K95" s="1497"/>
      <c r="L95" s="1497"/>
      <c r="M95" s="1497"/>
      <c r="N95" s="1497"/>
      <c r="O95" s="1497"/>
      <c r="P95" s="1497"/>
      <c r="Q95" s="1497"/>
      <c r="R95" s="1497"/>
      <c r="S95" s="1497"/>
      <c r="T95" s="1497"/>
      <c r="U95" s="1497"/>
      <c r="V95" s="1497"/>
      <c r="W95" s="1497"/>
      <c r="X95" s="1497"/>
      <c r="Y95" s="1497"/>
      <c r="Z95" s="1497"/>
    </row>
    <row r="96" spans="1:29"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1468"/>
      <c r="F97" s="1468"/>
      <c r="G97" s="1468"/>
      <c r="H97" s="1468"/>
      <c r="J97" s="3"/>
      <c r="K97" s="3"/>
      <c r="L97" s="3"/>
      <c r="M97" s="3"/>
      <c r="N97" s="3"/>
      <c r="O97" s="3"/>
      <c r="P97" s="3"/>
      <c r="Q97" s="3"/>
      <c r="R97" s="3"/>
      <c r="S97" s="3"/>
      <c r="T97" s="3"/>
      <c r="U97" s="3"/>
      <c r="V97" s="3"/>
      <c r="W97" s="3"/>
      <c r="X97" s="3"/>
      <c r="Y97" s="3"/>
      <c r="Z97" s="3"/>
    </row>
    <row r="98" spans="1:26" ht="15.75" customHeight="1">
      <c r="A98" s="3"/>
      <c r="B98" s="3"/>
      <c r="C98" s="3"/>
      <c r="D98" s="3"/>
      <c r="E98" s="3"/>
      <c r="F98" s="1468"/>
      <c r="G98" s="1468"/>
      <c r="H98" s="3"/>
      <c r="I98" s="1536"/>
      <c r="J98" s="1536"/>
      <c r="K98" s="1536"/>
      <c r="L98" s="1536"/>
      <c r="M98" s="1536"/>
      <c r="N98" s="1536"/>
      <c r="O98" s="1536"/>
      <c r="P98" s="1536"/>
      <c r="Q98" s="1536"/>
      <c r="R98" s="1536"/>
      <c r="S98" s="1536"/>
      <c r="T98" s="1536"/>
      <c r="U98" s="1536"/>
      <c r="V98" s="1536"/>
      <c r="W98" s="1536"/>
      <c r="X98" s="1536"/>
      <c r="Y98" s="1536"/>
      <c r="Z98" s="1536"/>
    </row>
    <row r="99" spans="1:26" ht="15.75" customHeight="1">
      <c r="A99" s="3"/>
      <c r="B99" s="3"/>
      <c r="C99" s="3"/>
      <c r="D99" s="3"/>
      <c r="E99" s="3"/>
      <c r="F99" s="1468"/>
      <c r="G99" s="1468"/>
      <c r="H99" s="3"/>
      <c r="I99" s="1536"/>
      <c r="J99" s="1536"/>
      <c r="K99" s="1536"/>
      <c r="L99" s="1536"/>
      <c r="M99" s="1536"/>
      <c r="N99" s="1536"/>
      <c r="O99" s="1536"/>
      <c r="P99" s="1536"/>
      <c r="Q99" s="1536"/>
      <c r="R99" s="1536"/>
      <c r="S99" s="1536"/>
      <c r="T99" s="1536"/>
      <c r="U99" s="1536"/>
      <c r="V99" s="1536"/>
      <c r="W99" s="1536"/>
      <c r="X99" s="1536"/>
      <c r="Y99" s="1536"/>
      <c r="Z99" s="1536"/>
    </row>
    <row r="100" spans="1:26" ht="15.75" customHeight="1">
      <c r="A100" s="3"/>
      <c r="B100" s="3"/>
      <c r="C100" s="3"/>
      <c r="D100" s="3"/>
      <c r="E100" s="3"/>
      <c r="F100" s="1468"/>
      <c r="G100" s="1468"/>
      <c r="H100" s="3"/>
      <c r="I100" s="1536"/>
      <c r="J100" s="1536"/>
      <c r="K100" s="1536"/>
      <c r="L100" s="1536"/>
      <c r="M100" s="1536"/>
      <c r="N100" s="1536"/>
      <c r="O100" s="1536"/>
      <c r="P100" s="1536"/>
      <c r="Q100" s="1536"/>
      <c r="R100" s="1536"/>
      <c r="S100" s="1536"/>
      <c r="T100" s="1536"/>
      <c r="U100" s="1536"/>
      <c r="V100" s="1536"/>
      <c r="W100" s="1536"/>
      <c r="X100" s="1536"/>
      <c r="Y100" s="1536"/>
      <c r="Z100" s="1536"/>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6"/>
      <c r="B103" s="3"/>
      <c r="C103" s="3"/>
      <c r="D103" s="6"/>
      <c r="E103" s="3"/>
      <c r="F103" s="3"/>
      <c r="G103" s="6"/>
      <c r="H103" s="3"/>
      <c r="I103" s="3"/>
      <c r="J103" s="6"/>
      <c r="K103" s="3"/>
      <c r="L103" s="3"/>
      <c r="M103" s="6"/>
      <c r="N103" s="3"/>
      <c r="O103" s="3"/>
      <c r="P103" s="3"/>
      <c r="Q103" s="6"/>
      <c r="R103" s="3"/>
      <c r="S103" s="3"/>
      <c r="T103" s="3"/>
      <c r="U103" s="3"/>
      <c r="V103" s="6"/>
      <c r="W103" s="7"/>
      <c r="X103" s="3"/>
      <c r="Y103" s="3"/>
      <c r="Z103" s="2"/>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1468"/>
      <c r="K107" s="1468"/>
      <c r="L107" s="1468"/>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1468"/>
      <c r="K108" s="1468"/>
      <c r="L108" s="1468"/>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1468"/>
      <c r="K109" s="1468"/>
      <c r="L109" s="1468"/>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1468"/>
      <c r="K110" s="1468"/>
      <c r="L110" s="1468"/>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1802"/>
      <c r="K112" s="1802"/>
      <c r="L112" s="1802"/>
      <c r="M112" s="1802"/>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1802"/>
      <c r="K113" s="1802"/>
      <c r="L113" s="1802"/>
      <c r="M113" s="1802"/>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6"/>
      <c r="U116" s="3"/>
      <c r="V116" s="3"/>
      <c r="W116" s="6"/>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5"/>
      <c r="I124" s="1468"/>
      <c r="J124" s="1468"/>
      <c r="K124" s="1468"/>
      <c r="L124" s="1468"/>
      <c r="M124" s="5"/>
      <c r="N124" s="5"/>
      <c r="O124" s="1468"/>
      <c r="P124" s="1468"/>
      <c r="Q124" s="1468"/>
      <c r="R124" s="1468"/>
      <c r="S124" s="5"/>
      <c r="T124" s="5"/>
      <c r="U124" s="1468"/>
      <c r="V124" s="1468"/>
      <c r="W124" s="1468"/>
      <c r="X124" s="1468"/>
      <c r="Y124" s="7"/>
      <c r="Z124" s="3"/>
    </row>
    <row r="125" spans="1:26" ht="15.75" customHeight="1">
      <c r="A125" s="3"/>
      <c r="B125" s="3"/>
      <c r="C125" s="5"/>
      <c r="D125" s="1468"/>
      <c r="E125" s="1468"/>
      <c r="F125" s="5"/>
      <c r="G125" s="3"/>
      <c r="H125" s="5"/>
      <c r="I125" s="1800"/>
      <c r="J125" s="1800"/>
      <c r="K125" s="1800"/>
      <c r="L125" s="1800"/>
      <c r="M125" s="5"/>
      <c r="N125" s="5"/>
      <c r="O125" s="1800"/>
      <c r="P125" s="1800"/>
      <c r="Q125" s="1800"/>
      <c r="R125" s="1800"/>
      <c r="S125" s="5"/>
      <c r="T125" s="5"/>
      <c r="U125" s="1495"/>
      <c r="V125" s="1495"/>
      <c r="W125" s="1495"/>
      <c r="X125" s="1495"/>
      <c r="Y125" s="3"/>
      <c r="Z125" s="3"/>
    </row>
    <row r="126" spans="1:26" ht="15.75" customHeight="1">
      <c r="A126" s="3"/>
      <c r="B126" s="3"/>
      <c r="C126" s="5"/>
      <c r="D126" s="1468"/>
      <c r="E126" s="1468"/>
      <c r="F126" s="5"/>
      <c r="G126" s="3"/>
      <c r="H126" s="5"/>
      <c r="I126" s="1800"/>
      <c r="J126" s="1800"/>
      <c r="K126" s="1800"/>
      <c r="L126" s="1800"/>
      <c r="M126" s="5"/>
      <c r="N126" s="5"/>
      <c r="O126" s="1800"/>
      <c r="P126" s="1800"/>
      <c r="Q126" s="1800"/>
      <c r="R126" s="1800"/>
      <c r="S126" s="5"/>
      <c r="T126" s="5"/>
      <c r="U126" s="1495"/>
      <c r="V126" s="1495"/>
      <c r="W126" s="1495"/>
      <c r="X126" s="1495"/>
      <c r="Y126" s="3"/>
      <c r="Z126" s="3"/>
    </row>
    <row r="127" spans="1:26" ht="15.75" customHeight="1">
      <c r="A127" s="3"/>
      <c r="B127" s="3"/>
      <c r="C127" s="5"/>
      <c r="D127" s="1468"/>
      <c r="E127" s="1468"/>
      <c r="F127" s="5"/>
      <c r="G127" s="3"/>
      <c r="H127" s="5"/>
      <c r="I127" s="1800"/>
      <c r="J127" s="1800"/>
      <c r="K127" s="1800"/>
      <c r="L127" s="1800"/>
      <c r="M127" s="5"/>
      <c r="N127" s="5"/>
      <c r="O127" s="1800"/>
      <c r="P127" s="1800"/>
      <c r="Q127" s="1800"/>
      <c r="R127" s="1800"/>
      <c r="S127" s="5"/>
      <c r="T127" s="5"/>
      <c r="U127" s="1495"/>
      <c r="V127" s="1495"/>
      <c r="W127" s="1495"/>
      <c r="X127" s="1495"/>
      <c r="Y127" s="3"/>
      <c r="Z127" s="3"/>
    </row>
    <row r="128" spans="1:26" ht="15.75" customHeight="1">
      <c r="A128" s="3"/>
      <c r="B128" s="3"/>
      <c r="C128" s="5"/>
      <c r="D128" s="1468"/>
      <c r="E128" s="1468"/>
      <c r="F128" s="5"/>
      <c r="G128" s="3"/>
      <c r="H128" s="5"/>
      <c r="I128" s="1800"/>
      <c r="J128" s="1800"/>
      <c r="K128" s="1800"/>
      <c r="L128" s="1800"/>
      <c r="M128" s="5"/>
      <c r="N128" s="5"/>
      <c r="O128" s="1800"/>
      <c r="P128" s="1800"/>
      <c r="Q128" s="1800"/>
      <c r="R128" s="1800"/>
      <c r="S128" s="5"/>
      <c r="T128" s="5"/>
      <c r="U128" s="1495"/>
      <c r="V128" s="1495"/>
      <c r="W128" s="1495"/>
      <c r="X128" s="1495"/>
      <c r="Y128" s="3"/>
      <c r="Z128" s="3"/>
    </row>
    <row r="129" spans="1:26" ht="15.75" customHeight="1">
      <c r="A129" s="3"/>
      <c r="B129" s="3"/>
      <c r="C129" s="5"/>
      <c r="D129" s="3"/>
      <c r="E129" s="3"/>
      <c r="F129" s="5"/>
      <c r="G129" s="3"/>
      <c r="H129" s="5"/>
      <c r="I129" s="3"/>
      <c r="J129" s="3"/>
      <c r="K129" s="3"/>
      <c r="L129" s="3"/>
      <c r="M129" s="5"/>
      <c r="N129" s="5"/>
      <c r="O129" s="5"/>
      <c r="P129" s="3"/>
      <c r="Q129" s="3"/>
      <c r="R129" s="5"/>
      <c r="S129" s="5"/>
      <c r="T129" s="5"/>
      <c r="U129" s="3"/>
      <c r="V129" s="3"/>
      <c r="W129" s="3"/>
      <c r="X129" s="3"/>
      <c r="Y129" s="3"/>
      <c r="Z129" s="3"/>
    </row>
    <row r="130" spans="1:26" ht="15.75" customHeight="1">
      <c r="A130" s="3"/>
      <c r="B130" s="3"/>
      <c r="C130" s="5"/>
      <c r="D130" s="3"/>
      <c r="E130" s="3"/>
      <c r="F130" s="5"/>
      <c r="G130" s="3"/>
      <c r="H130" s="5"/>
      <c r="I130" s="3"/>
      <c r="J130" s="3"/>
      <c r="K130" s="3"/>
      <c r="L130" s="3"/>
      <c r="M130" s="5"/>
      <c r="N130" s="5"/>
      <c r="O130" s="5"/>
      <c r="P130" s="3"/>
      <c r="Q130" s="3"/>
      <c r="R130" s="5"/>
      <c r="S130" s="5"/>
      <c r="T130" s="5"/>
      <c r="U130" s="3"/>
      <c r="V130" s="3"/>
      <c r="W130" s="3"/>
      <c r="X130" s="3"/>
      <c r="Y130" s="3"/>
      <c r="Z130" s="3"/>
    </row>
    <row r="131" spans="1:26" ht="15.75" customHeight="1">
      <c r="A131" s="3"/>
      <c r="B131" s="3"/>
      <c r="C131" s="5"/>
      <c r="D131" s="3"/>
      <c r="E131" s="3"/>
      <c r="F131" s="5"/>
      <c r="G131" s="3"/>
      <c r="H131" s="5"/>
      <c r="I131" s="3"/>
      <c r="J131" s="3"/>
      <c r="K131" s="3"/>
      <c r="L131" s="3"/>
      <c r="M131" s="5"/>
      <c r="N131" s="5"/>
      <c r="O131" s="5"/>
      <c r="P131" s="3"/>
      <c r="Q131" s="3"/>
      <c r="R131" s="5"/>
      <c r="S131" s="5"/>
      <c r="T131" s="5"/>
      <c r="U131" s="3"/>
      <c r="V131" s="3"/>
      <c r="W131" s="3"/>
      <c r="X131" s="3"/>
      <c r="Y131" s="3"/>
      <c r="Z131" s="3"/>
    </row>
    <row r="132" spans="1:26" ht="15.75" customHeight="1">
      <c r="A132" s="3"/>
      <c r="B132" s="3"/>
      <c r="C132" s="5"/>
      <c r="D132" s="3"/>
      <c r="E132" s="3"/>
      <c r="F132" s="5"/>
      <c r="G132" s="3"/>
      <c r="H132" s="5"/>
      <c r="I132" s="3"/>
      <c r="J132" s="3"/>
      <c r="K132" s="3"/>
      <c r="L132" s="3"/>
      <c r="M132" s="5"/>
      <c r="N132" s="5"/>
      <c r="O132" s="5"/>
      <c r="P132" s="3"/>
      <c r="Q132" s="3"/>
      <c r="R132" s="5"/>
      <c r="S132" s="5"/>
      <c r="T132" s="5"/>
      <c r="U132" s="3"/>
      <c r="V132" s="3"/>
      <c r="W132" s="3"/>
      <c r="X132" s="3"/>
      <c r="Y132" s="3"/>
      <c r="Z132" s="3"/>
    </row>
    <row r="133" spans="1:26" ht="15.75" customHeight="1">
      <c r="A133" s="3"/>
      <c r="B133" s="3"/>
      <c r="C133" s="3"/>
      <c r="D133" s="3"/>
      <c r="E133" s="3"/>
      <c r="F133" s="3"/>
      <c r="G133" s="3"/>
      <c r="H133" s="5"/>
      <c r="I133" s="1800"/>
      <c r="J133" s="1800"/>
      <c r="K133" s="1800"/>
      <c r="L133" s="1800"/>
      <c r="M133" s="5"/>
      <c r="N133" s="5"/>
      <c r="O133" s="1800"/>
      <c r="P133" s="1800"/>
      <c r="Q133" s="1800"/>
      <c r="R133" s="1800"/>
      <c r="S133" s="5"/>
      <c r="T133" s="5"/>
      <c r="U133" s="1800"/>
      <c r="V133" s="1800"/>
      <c r="W133" s="1800"/>
      <c r="X133" s="1800"/>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1558"/>
      <c r="J137" s="1558"/>
      <c r="K137" s="1558"/>
      <c r="L137" s="1558"/>
      <c r="M137" s="1558"/>
      <c r="N137" s="5"/>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1468"/>
      <c r="L138" s="1468"/>
      <c r="M138" s="1468"/>
      <c r="N138" s="1468"/>
      <c r="O138" s="1468"/>
      <c r="P138" s="1468"/>
      <c r="Q138" s="3"/>
      <c r="R138" s="3"/>
      <c r="S138" s="3"/>
      <c r="T138" s="3"/>
      <c r="U138" s="3"/>
      <c r="V138" s="3"/>
      <c r="W138" s="3"/>
      <c r="X138" s="3"/>
      <c r="Y138" s="3"/>
      <c r="Z138" s="3"/>
    </row>
    <row r="139" spans="1:26" ht="15.75" customHeight="1">
      <c r="A139" s="3"/>
      <c r="B139" s="3"/>
      <c r="C139" s="3"/>
      <c r="D139" s="3"/>
      <c r="E139" s="3"/>
      <c r="F139" s="3"/>
      <c r="G139" s="3"/>
      <c r="H139" s="1491"/>
      <c r="I139" s="1491"/>
      <c r="J139" s="1491"/>
      <c r="K139" s="1491"/>
      <c r="L139" s="1491"/>
      <c r="M139" s="1491"/>
      <c r="N139" s="1491"/>
      <c r="O139" s="1491"/>
      <c r="P139" s="1491"/>
      <c r="Q139" s="1491"/>
      <c r="R139" s="1491"/>
      <c r="S139" s="1491"/>
      <c r="T139" s="1491"/>
      <c r="U139" s="1491"/>
      <c r="V139" s="1491"/>
      <c r="W139" s="1491"/>
      <c r="X139" s="1491"/>
      <c r="Y139" s="1491"/>
      <c r="Z139" s="1491"/>
    </row>
    <row r="140" spans="1:26">
      <c r="H140" s="1801"/>
      <c r="I140" s="1801"/>
      <c r="J140" s="1801"/>
      <c r="K140" s="1801"/>
      <c r="L140" s="1801"/>
      <c r="M140" s="1801"/>
      <c r="N140" s="1801"/>
      <c r="O140" s="1801"/>
      <c r="P140" s="1801"/>
      <c r="Q140" s="1801"/>
      <c r="R140" s="1801"/>
      <c r="S140" s="1801"/>
      <c r="T140" s="1801"/>
      <c r="U140" s="1801"/>
      <c r="V140" s="1801"/>
      <c r="W140" s="1801"/>
      <c r="X140" s="1801"/>
      <c r="Y140" s="1801"/>
      <c r="Z140" s="1801"/>
    </row>
    <row r="141" spans="1:26" ht="13.5" customHeight="1">
      <c r="A141" s="3"/>
      <c r="B141" s="3"/>
      <c r="C141" s="3"/>
      <c r="D141" s="3"/>
      <c r="E141" s="1491"/>
      <c r="F141" s="1491"/>
      <c r="G141" s="1491"/>
      <c r="H141" s="1491"/>
      <c r="I141" s="1491"/>
      <c r="J141" s="1491"/>
      <c r="K141" s="1491"/>
      <c r="L141" s="1491"/>
      <c r="M141" s="1491"/>
      <c r="N141" s="1491"/>
      <c r="O141" s="1491"/>
      <c r="P141" s="1491"/>
      <c r="Q141" s="1491"/>
      <c r="R141" s="1491"/>
      <c r="S141" s="1491"/>
      <c r="T141" s="1491"/>
      <c r="U141" s="1491"/>
      <c r="V141" s="1491"/>
      <c r="W141" s="1491"/>
      <c r="X141" s="1491"/>
      <c r="Y141" s="1491"/>
      <c r="Z141" s="1491"/>
    </row>
    <row r="142" spans="1:26">
      <c r="A142" s="3"/>
      <c r="B142" s="3"/>
      <c r="C142" s="3"/>
      <c r="D142" s="3"/>
      <c r="E142" s="1526"/>
      <c r="F142" s="1526"/>
      <c r="G142" s="1526"/>
      <c r="H142" s="1526"/>
      <c r="I142" s="1526"/>
      <c r="J142" s="1526"/>
      <c r="K142" s="1526"/>
      <c r="L142" s="1526"/>
      <c r="M142" s="1526"/>
      <c r="N142" s="1526"/>
      <c r="O142" s="1526"/>
      <c r="P142" s="1526"/>
      <c r="Q142" s="1526"/>
      <c r="R142" s="1526"/>
      <c r="S142" s="1526"/>
      <c r="T142" s="1526"/>
      <c r="U142" s="1526"/>
      <c r="V142" s="1526"/>
      <c r="W142" s="1526"/>
      <c r="X142" s="1526"/>
      <c r="Y142" s="1526"/>
      <c r="Z142" s="1526"/>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7"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7" ht="18.75" customHeight="1">
      <c r="A146" s="1468"/>
      <c r="B146" s="1468"/>
      <c r="C146" s="1468"/>
      <c r="D146" s="1468"/>
      <c r="E146" s="1468"/>
      <c r="F146" s="1468"/>
      <c r="G146" s="1468"/>
      <c r="H146" s="1468"/>
      <c r="I146" s="1468"/>
      <c r="J146" s="1468"/>
      <c r="K146" s="1468"/>
      <c r="L146" s="1468"/>
      <c r="M146" s="1468"/>
      <c r="N146" s="1468"/>
      <c r="O146" s="1468"/>
      <c r="P146" s="1468"/>
      <c r="Q146" s="1468"/>
      <c r="R146" s="1468"/>
      <c r="S146" s="1468"/>
      <c r="T146" s="1468"/>
      <c r="U146" s="1468"/>
      <c r="V146" s="1468"/>
      <c r="W146" s="1468"/>
      <c r="X146" s="1468"/>
      <c r="Y146" s="1468"/>
      <c r="Z146" s="1468"/>
      <c r="AA146" s="2"/>
    </row>
    <row r="147" spans="1:2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2"/>
    </row>
    <row r="148" spans="1:27" ht="15.75" customHeight="1">
      <c r="A148" s="3"/>
      <c r="B148" s="3"/>
      <c r="C148" s="3"/>
      <c r="D148" s="3"/>
      <c r="E148" s="3"/>
      <c r="F148" s="2"/>
      <c r="G148" s="3"/>
      <c r="H148" s="3"/>
      <c r="I148" s="3"/>
      <c r="J148" s="3"/>
      <c r="K148" s="3"/>
      <c r="L148" s="3"/>
      <c r="M148" s="3"/>
      <c r="N148" s="3"/>
      <c r="O148" s="3"/>
      <c r="P148" s="3"/>
      <c r="Q148" s="3"/>
      <c r="R148" s="3"/>
      <c r="S148" s="3"/>
      <c r="T148" s="3"/>
      <c r="U148" s="3"/>
      <c r="V148" s="3"/>
      <c r="W148" s="3"/>
      <c r="X148" s="3"/>
      <c r="Y148" s="3"/>
      <c r="Z148" s="3"/>
      <c r="AA148" s="2"/>
    </row>
    <row r="149" spans="1:27" ht="15.75" customHeight="1">
      <c r="A149" s="3"/>
      <c r="B149" s="3"/>
      <c r="C149" s="3"/>
      <c r="D149" s="3"/>
      <c r="E149" s="3"/>
      <c r="F149" s="2"/>
      <c r="G149" s="2"/>
      <c r="H149" s="3"/>
      <c r="I149" s="3"/>
      <c r="J149" s="3"/>
      <c r="K149" s="2"/>
      <c r="L149" s="3"/>
      <c r="M149" s="3"/>
      <c r="N149" s="3"/>
      <c r="O149" s="3"/>
      <c r="P149" s="3"/>
      <c r="Q149" s="3"/>
      <c r="R149" s="3"/>
      <c r="S149" s="3"/>
      <c r="T149" s="3"/>
      <c r="U149" s="3"/>
      <c r="V149" s="3"/>
      <c r="W149" s="3"/>
      <c r="X149" s="3"/>
      <c r="Y149" s="3"/>
      <c r="Z149" s="3"/>
      <c r="AA149" s="2"/>
    </row>
    <row r="150" spans="1:27" ht="15.75" customHeight="1">
      <c r="A150" s="3"/>
      <c r="B150" s="3"/>
      <c r="C150" s="3"/>
      <c r="D150" s="3"/>
      <c r="E150" s="3"/>
      <c r="F150" s="3"/>
      <c r="G150" s="3"/>
      <c r="H150" s="3"/>
      <c r="I150" s="1558"/>
      <c r="J150" s="1558"/>
      <c r="K150" s="1558"/>
      <c r="L150" s="1558"/>
      <c r="M150" s="4"/>
      <c r="N150" s="3"/>
      <c r="O150" s="3"/>
      <c r="P150" s="3"/>
      <c r="Q150" s="3"/>
      <c r="R150" s="3"/>
      <c r="S150" s="3"/>
      <c r="T150" s="3"/>
      <c r="U150" s="3"/>
      <c r="V150" s="3"/>
      <c r="W150" s="3"/>
      <c r="X150" s="3"/>
      <c r="Y150" s="3"/>
      <c r="Z150" s="3"/>
      <c r="AA150" s="2"/>
    </row>
    <row r="151" spans="1:27" ht="15.75" customHeight="1">
      <c r="A151" s="3"/>
      <c r="B151" s="3"/>
      <c r="C151" s="3"/>
      <c r="D151" s="3"/>
      <c r="E151" s="3"/>
      <c r="F151" s="3"/>
      <c r="G151" s="3"/>
      <c r="H151" s="3"/>
      <c r="I151" s="1558"/>
      <c r="J151" s="1558"/>
      <c r="K151" s="1558"/>
      <c r="L151" s="1558"/>
      <c r="M151" s="4"/>
      <c r="N151" s="3"/>
      <c r="O151" s="3"/>
      <c r="P151" s="3"/>
      <c r="Q151" s="3"/>
      <c r="R151" s="3"/>
      <c r="S151" s="3"/>
      <c r="T151" s="3"/>
      <c r="U151" s="3"/>
      <c r="V151" s="3"/>
      <c r="W151" s="3"/>
      <c r="X151" s="3"/>
      <c r="Y151" s="3"/>
      <c r="Z151" s="3"/>
      <c r="AA151" s="2"/>
    </row>
    <row r="152" spans="1:27" ht="15.75" customHeight="1">
      <c r="A152" s="3"/>
      <c r="B152" s="3"/>
      <c r="C152" s="3"/>
      <c r="D152" s="3"/>
      <c r="E152" s="3"/>
      <c r="F152" s="3"/>
      <c r="G152" s="3"/>
      <c r="H152" s="3"/>
      <c r="I152" s="1558"/>
      <c r="J152" s="1558"/>
      <c r="K152" s="1558"/>
      <c r="L152" s="1558"/>
      <c r="M152" s="4"/>
      <c r="N152" s="3"/>
      <c r="O152" s="3"/>
      <c r="P152" s="3"/>
      <c r="Q152" s="3"/>
      <c r="R152" s="3"/>
      <c r="S152" s="3"/>
      <c r="T152" s="3"/>
      <c r="U152" s="3"/>
      <c r="V152" s="3"/>
      <c r="W152" s="3"/>
      <c r="X152" s="3"/>
      <c r="Y152" s="3"/>
      <c r="Z152" s="3"/>
      <c r="AA152" s="2"/>
    </row>
    <row r="153" spans="1:27" ht="15.75" customHeight="1">
      <c r="A153" s="3"/>
      <c r="B153" s="3"/>
      <c r="C153" s="3"/>
      <c r="D153" s="3"/>
      <c r="E153" s="3"/>
      <c r="F153" s="3"/>
      <c r="G153" s="3"/>
      <c r="H153" s="3"/>
      <c r="I153" s="1558"/>
      <c r="J153" s="1558"/>
      <c r="K153" s="1558"/>
      <c r="L153" s="1558"/>
      <c r="M153" s="4"/>
      <c r="N153" s="3"/>
      <c r="O153" s="3"/>
      <c r="P153" s="3"/>
      <c r="Q153" s="3"/>
      <c r="R153" s="3"/>
      <c r="S153" s="3"/>
      <c r="T153" s="3"/>
      <c r="U153" s="3"/>
      <c r="V153" s="3"/>
      <c r="W153" s="3"/>
      <c r="X153" s="3"/>
      <c r="Y153" s="3"/>
      <c r="Z153" s="3"/>
      <c r="AA153" s="2"/>
    </row>
    <row r="154" spans="1:27"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2"/>
    </row>
    <row r="155" spans="1:27" ht="15.75" customHeight="1">
      <c r="A155" s="3"/>
      <c r="B155" s="3"/>
      <c r="C155" s="1468"/>
      <c r="D155" s="1468"/>
      <c r="E155" s="1468"/>
      <c r="F155" s="1468"/>
      <c r="G155" s="5"/>
      <c r="H155" s="1468"/>
      <c r="I155" s="1468"/>
      <c r="J155" s="1468"/>
      <c r="K155" s="1468"/>
      <c r="L155" s="1468"/>
      <c r="M155" s="1468"/>
      <c r="N155" s="1468"/>
      <c r="O155" s="1468"/>
      <c r="P155" s="1468"/>
      <c r="Q155" s="1468"/>
      <c r="R155" s="1468"/>
      <c r="S155" s="1468"/>
      <c r="T155" s="1468"/>
      <c r="U155" s="5"/>
      <c r="V155" s="5"/>
      <c r="W155" s="1468"/>
      <c r="X155" s="1468"/>
      <c r="Y155" s="1468"/>
      <c r="Z155" s="3"/>
      <c r="AA155" s="2"/>
    </row>
    <row r="156" spans="1:27" ht="15.75" customHeight="1">
      <c r="A156" s="3"/>
      <c r="B156" s="3"/>
      <c r="C156" s="5"/>
      <c r="D156" s="1497"/>
      <c r="E156" s="1497"/>
      <c r="F156" s="5"/>
      <c r="G156" s="5"/>
      <c r="H156" s="3"/>
      <c r="I156" s="3"/>
      <c r="J156" s="3"/>
      <c r="K156" s="2"/>
      <c r="L156" s="3"/>
      <c r="M156" s="3"/>
      <c r="N156" s="3"/>
      <c r="O156" s="3"/>
      <c r="P156" s="3"/>
      <c r="Q156" s="2"/>
      <c r="R156" s="2"/>
      <c r="S156" s="2"/>
      <c r="T156" s="2"/>
      <c r="U156" s="5"/>
      <c r="V156" s="5"/>
      <c r="W156" s="1554"/>
      <c r="X156" s="1554"/>
      <c r="Y156" s="1554"/>
      <c r="Z156" s="3"/>
      <c r="AA156" s="2"/>
    </row>
    <row r="157" spans="1:27" ht="15.75" customHeight="1">
      <c r="A157" s="3"/>
      <c r="B157" s="3"/>
      <c r="C157" s="5"/>
      <c r="D157" s="1497"/>
      <c r="E157" s="1497"/>
      <c r="F157" s="5"/>
      <c r="G157" s="5"/>
      <c r="H157" s="3"/>
      <c r="I157" s="3"/>
      <c r="J157" s="3"/>
      <c r="K157" s="2"/>
      <c r="L157" s="3"/>
      <c r="M157" s="3"/>
      <c r="N157" s="3"/>
      <c r="O157" s="3"/>
      <c r="P157" s="3"/>
      <c r="Q157" s="2"/>
      <c r="R157" s="2"/>
      <c r="S157" s="2"/>
      <c r="T157" s="2"/>
      <c r="U157" s="5"/>
      <c r="V157" s="5"/>
      <c r="W157" s="1554"/>
      <c r="X157" s="1554"/>
      <c r="Y157" s="1554"/>
      <c r="Z157" s="3"/>
      <c r="AA157" s="2"/>
    </row>
    <row r="158" spans="1:27" ht="15.75" customHeight="1">
      <c r="A158" s="3"/>
      <c r="B158" s="3"/>
      <c r="C158" s="5"/>
      <c r="D158" s="1497"/>
      <c r="E158" s="1497"/>
      <c r="F158" s="5"/>
      <c r="G158" s="5"/>
      <c r="H158" s="3"/>
      <c r="I158" s="3"/>
      <c r="J158" s="3"/>
      <c r="K158" s="2"/>
      <c r="L158" s="3"/>
      <c r="M158" s="3"/>
      <c r="N158" s="3"/>
      <c r="O158" s="3"/>
      <c r="P158" s="3"/>
      <c r="Q158" s="2"/>
      <c r="R158" s="2"/>
      <c r="S158" s="2"/>
      <c r="T158" s="2"/>
      <c r="U158" s="5"/>
      <c r="V158" s="5"/>
      <c r="W158" s="1554"/>
      <c r="X158" s="1554"/>
      <c r="Y158" s="1554"/>
      <c r="Z158" s="3"/>
      <c r="AA158" s="2"/>
    </row>
    <row r="159" spans="1:27" ht="15.75" customHeight="1">
      <c r="A159" s="3"/>
      <c r="B159" s="3"/>
      <c r="C159" s="5"/>
      <c r="D159" s="1497"/>
      <c r="E159" s="1497"/>
      <c r="F159" s="5"/>
      <c r="G159" s="5"/>
      <c r="H159" s="3"/>
      <c r="I159" s="3"/>
      <c r="J159" s="3"/>
      <c r="K159" s="2"/>
      <c r="L159" s="3"/>
      <c r="M159" s="3"/>
      <c r="N159" s="3"/>
      <c r="O159" s="3"/>
      <c r="P159" s="3"/>
      <c r="Q159" s="2"/>
      <c r="R159" s="2"/>
      <c r="S159" s="2"/>
      <c r="T159" s="2"/>
      <c r="U159" s="5"/>
      <c r="V159" s="5"/>
      <c r="W159" s="1554"/>
      <c r="X159" s="1554"/>
      <c r="Y159" s="1554"/>
      <c r="Z159" s="3"/>
      <c r="AA159" s="2"/>
    </row>
    <row r="160" spans="1:27" ht="15.75" customHeight="1">
      <c r="A160" s="3"/>
      <c r="B160" s="3"/>
      <c r="C160" s="5"/>
      <c r="D160" s="1497"/>
      <c r="E160" s="1497"/>
      <c r="F160" s="5"/>
      <c r="G160" s="5"/>
      <c r="H160" s="3"/>
      <c r="I160" s="3"/>
      <c r="J160" s="3"/>
      <c r="K160" s="2"/>
      <c r="L160" s="3"/>
      <c r="M160" s="3"/>
      <c r="N160" s="3"/>
      <c r="O160" s="3"/>
      <c r="P160" s="3"/>
      <c r="Q160" s="2"/>
      <c r="R160" s="2"/>
      <c r="S160" s="2"/>
      <c r="T160" s="2"/>
      <c r="U160" s="5"/>
      <c r="V160" s="5"/>
      <c r="W160" s="1554"/>
      <c r="X160" s="1554"/>
      <c r="Y160" s="1554"/>
      <c r="Z160" s="3"/>
      <c r="AA160" s="2"/>
    </row>
    <row r="161" spans="1:27" ht="15.75" customHeight="1">
      <c r="A161" s="3"/>
      <c r="B161" s="3"/>
      <c r="C161" s="5"/>
      <c r="D161" s="1497"/>
      <c r="E161" s="1497"/>
      <c r="F161" s="5"/>
      <c r="G161" s="5"/>
      <c r="H161" s="3"/>
      <c r="I161" s="3"/>
      <c r="J161" s="3"/>
      <c r="K161" s="2"/>
      <c r="L161" s="3"/>
      <c r="M161" s="3"/>
      <c r="N161" s="3"/>
      <c r="O161" s="3"/>
      <c r="P161" s="3"/>
      <c r="Q161" s="2"/>
      <c r="R161" s="2"/>
      <c r="S161" s="2"/>
      <c r="T161" s="2"/>
      <c r="U161" s="5"/>
      <c r="V161" s="5"/>
      <c r="W161" s="1554"/>
      <c r="X161" s="1554"/>
      <c r="Y161" s="1554"/>
      <c r="Z161" s="3"/>
      <c r="AA161" s="2"/>
    </row>
    <row r="162" spans="1:27"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2"/>
    </row>
    <row r="163" spans="1:27" ht="15.75" customHeight="1">
      <c r="A163" s="3"/>
      <c r="B163" s="3"/>
      <c r="C163" s="3"/>
      <c r="D163" s="3"/>
      <c r="E163" s="1796"/>
      <c r="F163" s="1796"/>
      <c r="G163" s="1796"/>
      <c r="H163" s="1796"/>
      <c r="I163" s="1796"/>
      <c r="J163" s="1796"/>
      <c r="K163" s="1796"/>
      <c r="L163" s="1796"/>
      <c r="M163" s="1796"/>
      <c r="N163" s="1796"/>
      <c r="O163" s="1796"/>
      <c r="P163" s="1796"/>
      <c r="Q163" s="1796"/>
      <c r="R163" s="1796"/>
      <c r="S163" s="1796"/>
      <c r="T163" s="1796"/>
      <c r="U163" s="1796"/>
      <c r="V163" s="1796"/>
      <c r="W163" s="1796"/>
      <c r="X163" s="1796"/>
      <c r="Y163" s="1796"/>
      <c r="Z163" s="1796"/>
      <c r="AA163" s="2"/>
    </row>
    <row r="164" spans="1:27" ht="15.75" customHeight="1">
      <c r="A164" s="3"/>
      <c r="B164" s="3"/>
      <c r="C164" s="3"/>
      <c r="D164" s="3"/>
      <c r="E164" s="1796"/>
      <c r="F164" s="1796"/>
      <c r="G164" s="1796"/>
      <c r="H164" s="1796"/>
      <c r="I164" s="1796"/>
      <c r="J164" s="1796"/>
      <c r="K164" s="1796"/>
      <c r="L164" s="1796"/>
      <c r="M164" s="1796"/>
      <c r="N164" s="1796"/>
      <c r="O164" s="1796"/>
      <c r="P164" s="1796"/>
      <c r="Q164" s="1796"/>
      <c r="R164" s="1796"/>
      <c r="S164" s="1796"/>
      <c r="T164" s="1796"/>
      <c r="U164" s="1796"/>
      <c r="V164" s="1796"/>
      <c r="W164" s="1796"/>
      <c r="X164" s="1796"/>
      <c r="Y164" s="1796"/>
      <c r="Z164" s="1796"/>
      <c r="AA164" s="2"/>
    </row>
    <row r="165" spans="1:27"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2"/>
    </row>
    <row r="166" spans="1:27" ht="15.75" customHeight="1">
      <c r="A166" s="3"/>
      <c r="B166" s="3"/>
      <c r="C166" s="3"/>
      <c r="D166" s="3"/>
      <c r="E166" s="1796"/>
      <c r="F166" s="1796"/>
      <c r="G166" s="1796"/>
      <c r="H166" s="1796"/>
      <c r="I166" s="1796"/>
      <c r="J166" s="1796"/>
      <c r="K166" s="1796"/>
      <c r="L166" s="1796"/>
      <c r="M166" s="1796"/>
      <c r="N166" s="1796"/>
      <c r="O166" s="1796"/>
      <c r="P166" s="1796"/>
      <c r="Q166" s="1796"/>
      <c r="R166" s="1796"/>
      <c r="S166" s="1796"/>
      <c r="T166" s="1796"/>
      <c r="U166" s="1796"/>
      <c r="V166" s="1796"/>
      <c r="W166" s="1796"/>
      <c r="X166" s="1796"/>
      <c r="Y166" s="1796"/>
      <c r="Z166" s="1796"/>
      <c r="AA166" s="2"/>
    </row>
    <row r="167" spans="1:27" ht="15.75" customHeight="1">
      <c r="A167" s="3"/>
      <c r="B167" s="3"/>
      <c r="C167" s="3"/>
      <c r="D167" s="3"/>
      <c r="E167" s="1796"/>
      <c r="F167" s="1796"/>
      <c r="G167" s="1796"/>
      <c r="H167" s="1796"/>
      <c r="I167" s="1796"/>
      <c r="J167" s="1796"/>
      <c r="K167" s="1796"/>
      <c r="L167" s="1796"/>
      <c r="M167" s="1796"/>
      <c r="N167" s="1796"/>
      <c r="O167" s="1796"/>
      <c r="P167" s="1796"/>
      <c r="Q167" s="1796"/>
      <c r="R167" s="1796"/>
      <c r="S167" s="1796"/>
      <c r="T167" s="1796"/>
      <c r="U167" s="1796"/>
      <c r="V167" s="1796"/>
      <c r="W167" s="1796"/>
      <c r="X167" s="1796"/>
      <c r="Y167" s="1796"/>
      <c r="Z167" s="1796"/>
      <c r="AA167" s="2"/>
    </row>
    <row r="168" spans="1:27"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2"/>
    </row>
    <row r="169" spans="1:27" ht="15.75" customHeight="1">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7" ht="15.75" customHeight="1">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7" ht="15.75" customHeight="1">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7" ht="18.75" customHeight="1">
      <c r="A172" s="1468"/>
      <c r="B172" s="1468"/>
      <c r="C172" s="1468"/>
      <c r="D172" s="1468"/>
      <c r="E172" s="1468"/>
      <c r="F172" s="1468"/>
      <c r="G172" s="1468"/>
      <c r="H172" s="1468"/>
      <c r="I172" s="1468"/>
      <c r="J172" s="1468"/>
      <c r="K172" s="1468"/>
      <c r="L172" s="1468"/>
      <c r="M172" s="1468"/>
      <c r="N172" s="1468"/>
      <c r="O172" s="1468"/>
      <c r="P172" s="1468"/>
      <c r="Q172" s="1468"/>
      <c r="R172" s="1468"/>
      <c r="S172" s="1468"/>
      <c r="T172" s="1468"/>
      <c r="U172" s="1468"/>
      <c r="V172" s="1468"/>
      <c r="W172" s="1468"/>
      <c r="X172" s="1468"/>
      <c r="Y172" s="1468"/>
      <c r="Z172" s="1468"/>
      <c r="AA172" s="2"/>
    </row>
    <row r="173" spans="1:27"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2"/>
    </row>
    <row r="174" spans="1:27" ht="15.75" customHeight="1">
      <c r="A174" s="3"/>
      <c r="B174" s="3"/>
      <c r="C174" s="3"/>
      <c r="D174" s="3"/>
      <c r="E174" s="3"/>
      <c r="F174" s="2"/>
      <c r="G174" s="3"/>
      <c r="H174" s="3"/>
      <c r="I174" s="3"/>
      <c r="J174" s="3"/>
      <c r="K174" s="3"/>
      <c r="L174" s="3"/>
      <c r="M174" s="3"/>
      <c r="N174" s="3"/>
      <c r="O174" s="3"/>
      <c r="P174" s="3"/>
      <c r="Q174" s="3"/>
      <c r="R174" s="3"/>
      <c r="S174" s="3"/>
      <c r="T174" s="3"/>
      <c r="U174" s="3"/>
      <c r="V174" s="3"/>
      <c r="W174" s="3"/>
      <c r="X174" s="3"/>
      <c r="Y174" s="3"/>
      <c r="Z174" s="3"/>
      <c r="AA174" s="2"/>
    </row>
    <row r="175" spans="1:27" ht="15.75" customHeight="1">
      <c r="A175" s="3"/>
      <c r="B175" s="3"/>
      <c r="C175" s="3"/>
      <c r="D175" s="3"/>
      <c r="E175" s="3"/>
      <c r="F175" s="2"/>
      <c r="G175" s="2"/>
      <c r="H175" s="3"/>
      <c r="I175" s="3"/>
      <c r="J175" s="3"/>
      <c r="K175" s="2"/>
      <c r="L175" s="3"/>
      <c r="M175" s="3"/>
      <c r="N175" s="3"/>
      <c r="O175" s="3"/>
      <c r="P175" s="3"/>
      <c r="Q175" s="3"/>
      <c r="R175" s="3"/>
      <c r="S175" s="3"/>
      <c r="T175" s="3"/>
      <c r="U175" s="3"/>
      <c r="V175" s="3"/>
      <c r="W175" s="3"/>
      <c r="X175" s="3"/>
      <c r="Y175" s="3"/>
      <c r="Z175" s="3"/>
      <c r="AA175" s="2"/>
    </row>
    <row r="176" spans="1:27" ht="15.75" customHeight="1">
      <c r="A176" s="3"/>
      <c r="B176" s="3"/>
      <c r="C176" s="3"/>
      <c r="D176" s="3"/>
      <c r="E176" s="3"/>
      <c r="F176" s="3"/>
      <c r="G176" s="3"/>
      <c r="H176" s="3"/>
      <c r="I176" s="1558"/>
      <c r="J176" s="1558"/>
      <c r="K176" s="1558"/>
      <c r="L176" s="1558"/>
      <c r="M176" s="4"/>
      <c r="N176" s="3"/>
      <c r="O176" s="3"/>
      <c r="P176" s="3"/>
      <c r="Q176" s="3"/>
      <c r="R176" s="3"/>
      <c r="S176" s="3"/>
      <c r="T176" s="3"/>
      <c r="U176" s="3"/>
      <c r="V176" s="3"/>
      <c r="W176" s="3"/>
      <c r="X176" s="3"/>
      <c r="Y176" s="3"/>
      <c r="Z176" s="3"/>
      <c r="AA176" s="2"/>
    </row>
    <row r="177" spans="1:27" ht="15.75" customHeight="1">
      <c r="A177" s="3"/>
      <c r="B177" s="3"/>
      <c r="C177" s="3"/>
      <c r="D177" s="3"/>
      <c r="E177" s="3"/>
      <c r="F177" s="3"/>
      <c r="G177" s="3"/>
      <c r="H177" s="3"/>
      <c r="I177" s="1558"/>
      <c r="J177" s="1558"/>
      <c r="K177" s="1558"/>
      <c r="L177" s="1558"/>
      <c r="M177" s="4"/>
      <c r="N177" s="3"/>
      <c r="O177" s="3"/>
      <c r="P177" s="3"/>
      <c r="Q177" s="3"/>
      <c r="R177" s="3"/>
      <c r="S177" s="3"/>
      <c r="T177" s="3"/>
      <c r="U177" s="3"/>
      <c r="V177" s="3"/>
      <c r="W177" s="3"/>
      <c r="X177" s="3"/>
      <c r="Y177" s="3"/>
      <c r="Z177" s="3"/>
      <c r="AA177" s="2"/>
    </row>
    <row r="178" spans="1:27" ht="15.75" customHeight="1">
      <c r="A178" s="3"/>
      <c r="B178" s="3"/>
      <c r="C178" s="3"/>
      <c r="D178" s="3"/>
      <c r="E178" s="3"/>
      <c r="F178" s="3"/>
      <c r="G178" s="3"/>
      <c r="H178" s="3"/>
      <c r="I178" s="1558"/>
      <c r="J178" s="1558"/>
      <c r="K178" s="1558"/>
      <c r="L178" s="1558"/>
      <c r="M178" s="4"/>
      <c r="N178" s="3"/>
      <c r="O178" s="3"/>
      <c r="P178" s="3"/>
      <c r="Q178" s="3"/>
      <c r="R178" s="3"/>
      <c r="S178" s="3"/>
      <c r="T178" s="3"/>
      <c r="U178" s="3"/>
      <c r="V178" s="3"/>
      <c r="W178" s="3"/>
      <c r="X178" s="3"/>
      <c r="Y178" s="3"/>
      <c r="Z178" s="3"/>
      <c r="AA178" s="2"/>
    </row>
    <row r="179" spans="1:27" ht="15.75" customHeight="1">
      <c r="A179" s="3"/>
      <c r="B179" s="3"/>
      <c r="C179" s="3"/>
      <c r="D179" s="3"/>
      <c r="E179" s="3"/>
      <c r="F179" s="3"/>
      <c r="G179" s="3"/>
      <c r="H179" s="3"/>
      <c r="I179" s="1558"/>
      <c r="J179" s="1558"/>
      <c r="K179" s="1558"/>
      <c r="L179" s="1558"/>
      <c r="M179" s="4"/>
      <c r="N179" s="3"/>
      <c r="O179" s="3"/>
      <c r="P179" s="3"/>
      <c r="Q179" s="3"/>
      <c r="R179" s="3"/>
      <c r="S179" s="3"/>
      <c r="T179" s="3"/>
      <c r="U179" s="3"/>
      <c r="V179" s="3"/>
      <c r="W179" s="3"/>
      <c r="X179" s="3"/>
      <c r="Y179" s="3"/>
      <c r="Z179" s="3"/>
      <c r="AA179" s="2"/>
    </row>
    <row r="180" spans="1:27"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2"/>
    </row>
    <row r="181" spans="1:27" ht="15.75" customHeight="1">
      <c r="A181" s="3"/>
      <c r="B181" s="3"/>
      <c r="C181" s="1468"/>
      <c r="D181" s="1468"/>
      <c r="E181" s="1468"/>
      <c r="F181" s="1468"/>
      <c r="G181" s="5"/>
      <c r="H181" s="1468"/>
      <c r="I181" s="1468"/>
      <c r="J181" s="1468"/>
      <c r="K181" s="1468"/>
      <c r="L181" s="1468"/>
      <c r="M181" s="1468"/>
      <c r="N181" s="1468"/>
      <c r="O181" s="1468"/>
      <c r="P181" s="1468"/>
      <c r="Q181" s="1468"/>
      <c r="R181" s="1468"/>
      <c r="S181" s="1468"/>
      <c r="T181" s="1468"/>
      <c r="U181" s="5"/>
      <c r="V181" s="5"/>
      <c r="W181" s="1468"/>
      <c r="X181" s="1468"/>
      <c r="Y181" s="1468"/>
      <c r="Z181" s="3"/>
      <c r="AA181" s="2"/>
    </row>
    <row r="182" spans="1:27" ht="15.75" customHeight="1">
      <c r="A182" s="3"/>
      <c r="B182" s="3"/>
      <c r="C182" s="5"/>
      <c r="D182" s="1497"/>
      <c r="E182" s="1497"/>
      <c r="F182" s="5"/>
      <c r="G182" s="5"/>
      <c r="H182" s="3"/>
      <c r="I182" s="3"/>
      <c r="J182" s="3"/>
      <c r="K182" s="2"/>
      <c r="L182" s="3"/>
      <c r="M182" s="3"/>
      <c r="N182" s="3"/>
      <c r="O182" s="3"/>
      <c r="P182" s="3"/>
      <c r="Q182" s="2"/>
      <c r="R182" s="2"/>
      <c r="S182" s="2"/>
      <c r="T182" s="2"/>
      <c r="U182" s="5"/>
      <c r="V182" s="5"/>
      <c r="W182" s="1554"/>
      <c r="X182" s="1554"/>
      <c r="Y182" s="1554"/>
      <c r="Z182" s="3"/>
      <c r="AA182" s="2"/>
    </row>
    <row r="183" spans="1:27" ht="15.75" customHeight="1">
      <c r="A183" s="3"/>
      <c r="B183" s="3"/>
      <c r="C183" s="5"/>
      <c r="D183" s="1497"/>
      <c r="E183" s="1497"/>
      <c r="F183" s="5"/>
      <c r="G183" s="5"/>
      <c r="H183" s="3"/>
      <c r="I183" s="3"/>
      <c r="J183" s="3"/>
      <c r="K183" s="2"/>
      <c r="L183" s="3"/>
      <c r="M183" s="3"/>
      <c r="N183" s="3"/>
      <c r="O183" s="3"/>
      <c r="P183" s="3"/>
      <c r="Q183" s="2"/>
      <c r="R183" s="2"/>
      <c r="S183" s="2"/>
      <c r="T183" s="2"/>
      <c r="U183" s="5"/>
      <c r="V183" s="5"/>
      <c r="W183" s="1554"/>
      <c r="X183" s="1554"/>
      <c r="Y183" s="1554"/>
      <c r="Z183" s="3"/>
      <c r="AA183" s="2"/>
    </row>
    <row r="184" spans="1:27" ht="15.75" customHeight="1">
      <c r="A184" s="3"/>
      <c r="B184" s="3"/>
      <c r="C184" s="5"/>
      <c r="D184" s="1497"/>
      <c r="E184" s="1497"/>
      <c r="F184" s="5"/>
      <c r="G184" s="5"/>
      <c r="H184" s="3"/>
      <c r="I184" s="3"/>
      <c r="J184" s="3"/>
      <c r="K184" s="2"/>
      <c r="L184" s="3"/>
      <c r="M184" s="3"/>
      <c r="N184" s="3"/>
      <c r="O184" s="3"/>
      <c r="P184" s="3"/>
      <c r="Q184" s="2"/>
      <c r="R184" s="2"/>
      <c r="S184" s="2"/>
      <c r="T184" s="2"/>
      <c r="U184" s="5"/>
      <c r="V184" s="5"/>
      <c r="W184" s="1554"/>
      <c r="X184" s="1554"/>
      <c r="Y184" s="1554"/>
      <c r="Z184" s="3"/>
      <c r="AA184" s="2"/>
    </row>
    <row r="185" spans="1:27" ht="15.75" customHeight="1">
      <c r="A185" s="3"/>
      <c r="B185" s="3"/>
      <c r="C185" s="5"/>
      <c r="D185" s="1497"/>
      <c r="E185" s="1497"/>
      <c r="F185" s="5"/>
      <c r="G185" s="5"/>
      <c r="H185" s="3"/>
      <c r="I185" s="3"/>
      <c r="J185" s="3"/>
      <c r="K185" s="2"/>
      <c r="L185" s="3"/>
      <c r="M185" s="3"/>
      <c r="N185" s="3"/>
      <c r="O185" s="3"/>
      <c r="P185" s="3"/>
      <c r="Q185" s="2"/>
      <c r="R185" s="2"/>
      <c r="S185" s="2"/>
      <c r="T185" s="2"/>
      <c r="U185" s="5"/>
      <c r="V185" s="5"/>
      <c r="W185" s="1554"/>
      <c r="X185" s="1554"/>
      <c r="Y185" s="1554"/>
      <c r="Z185" s="3"/>
      <c r="AA185" s="2"/>
    </row>
    <row r="186" spans="1:27" ht="15.75" customHeight="1">
      <c r="A186" s="3"/>
      <c r="B186" s="3"/>
      <c r="C186" s="5"/>
      <c r="D186" s="1497"/>
      <c r="E186" s="1497"/>
      <c r="F186" s="5"/>
      <c r="G186" s="5"/>
      <c r="H186" s="3"/>
      <c r="I186" s="3"/>
      <c r="J186" s="3"/>
      <c r="K186" s="2"/>
      <c r="L186" s="3"/>
      <c r="M186" s="3"/>
      <c r="N186" s="3"/>
      <c r="O186" s="3"/>
      <c r="P186" s="3"/>
      <c r="Q186" s="2"/>
      <c r="R186" s="2"/>
      <c r="S186" s="2"/>
      <c r="T186" s="2"/>
      <c r="U186" s="5"/>
      <c r="V186" s="5"/>
      <c r="W186" s="1554"/>
      <c r="X186" s="1554"/>
      <c r="Y186" s="1554"/>
      <c r="Z186" s="3"/>
      <c r="AA186" s="2"/>
    </row>
    <row r="187" spans="1:27" ht="15.75" customHeight="1">
      <c r="A187" s="3"/>
      <c r="B187" s="3"/>
      <c r="C187" s="5"/>
      <c r="D187" s="1497"/>
      <c r="E187" s="1497"/>
      <c r="F187" s="5"/>
      <c r="G187" s="5"/>
      <c r="H187" s="3"/>
      <c r="I187" s="3"/>
      <c r="J187" s="3"/>
      <c r="K187" s="2"/>
      <c r="L187" s="3"/>
      <c r="M187" s="3"/>
      <c r="N187" s="3"/>
      <c r="O187" s="3"/>
      <c r="P187" s="3"/>
      <c r="Q187" s="2"/>
      <c r="R187" s="2"/>
      <c r="S187" s="2"/>
      <c r="T187" s="2"/>
      <c r="U187" s="5"/>
      <c r="V187" s="5"/>
      <c r="W187" s="1554"/>
      <c r="X187" s="1554"/>
      <c r="Y187" s="1554"/>
      <c r="Z187" s="3"/>
      <c r="AA187" s="2"/>
    </row>
    <row r="188" spans="1:27"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2"/>
    </row>
    <row r="189" spans="1:27" ht="15.75" customHeight="1">
      <c r="A189" s="3"/>
      <c r="B189" s="3"/>
      <c r="C189" s="3"/>
      <c r="D189" s="3"/>
      <c r="E189" s="1796"/>
      <c r="F189" s="1796"/>
      <c r="G189" s="1796"/>
      <c r="H189" s="1796"/>
      <c r="I189" s="1796"/>
      <c r="J189" s="1796"/>
      <c r="K189" s="1796"/>
      <c r="L189" s="1796"/>
      <c r="M189" s="1796"/>
      <c r="N189" s="1796"/>
      <c r="O189" s="1796"/>
      <c r="P189" s="1796"/>
      <c r="Q189" s="1796"/>
      <c r="R189" s="1796"/>
      <c r="S189" s="1796"/>
      <c r="T189" s="1796"/>
      <c r="U189" s="1796"/>
      <c r="V189" s="1796"/>
      <c r="W189" s="1796"/>
      <c r="X189" s="1796"/>
      <c r="Y189" s="1796"/>
      <c r="Z189" s="1796"/>
      <c r="AA189" s="2"/>
    </row>
    <row r="190" spans="1:27" ht="15.75" customHeight="1">
      <c r="A190" s="3"/>
      <c r="B190" s="3"/>
      <c r="C190" s="3"/>
      <c r="D190" s="3"/>
      <c r="E190" s="1796"/>
      <c r="F190" s="1796"/>
      <c r="G190" s="1796"/>
      <c r="H190" s="1796"/>
      <c r="I190" s="1796"/>
      <c r="J190" s="1796"/>
      <c r="K190" s="1796"/>
      <c r="L190" s="1796"/>
      <c r="M190" s="1796"/>
      <c r="N190" s="1796"/>
      <c r="O190" s="1796"/>
      <c r="P190" s="1796"/>
      <c r="Q190" s="1796"/>
      <c r="R190" s="1796"/>
      <c r="S190" s="1796"/>
      <c r="T190" s="1796"/>
      <c r="U190" s="1796"/>
      <c r="V190" s="1796"/>
      <c r="W190" s="1796"/>
      <c r="X190" s="1796"/>
      <c r="Y190" s="1796"/>
      <c r="Z190" s="1796"/>
      <c r="AA190" s="2"/>
    </row>
    <row r="191" spans="1:27"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2"/>
    </row>
    <row r="192" spans="1:27" ht="15.75" customHeight="1">
      <c r="A192" s="3"/>
      <c r="B192" s="3"/>
      <c r="C192" s="3"/>
      <c r="D192" s="3"/>
      <c r="E192" s="1796"/>
      <c r="F192" s="1796"/>
      <c r="G192" s="1796"/>
      <c r="H192" s="1796"/>
      <c r="I192" s="1796"/>
      <c r="J192" s="1796"/>
      <c r="K192" s="1796"/>
      <c r="L192" s="1796"/>
      <c r="M192" s="1796"/>
      <c r="N192" s="1796"/>
      <c r="O192" s="1796"/>
      <c r="P192" s="1796"/>
      <c r="Q192" s="1796"/>
      <c r="R192" s="1796"/>
      <c r="S192" s="1796"/>
      <c r="T192" s="1796"/>
      <c r="U192" s="1796"/>
      <c r="V192" s="1796"/>
      <c r="W192" s="1796"/>
      <c r="X192" s="1796"/>
      <c r="Y192" s="1796"/>
      <c r="Z192" s="1796"/>
      <c r="AA192" s="2"/>
    </row>
    <row r="193" spans="1:27" ht="15.75" customHeight="1">
      <c r="A193" s="3"/>
      <c r="B193" s="3"/>
      <c r="C193" s="3"/>
      <c r="D193" s="3"/>
      <c r="E193" s="1796"/>
      <c r="F193" s="1796"/>
      <c r="G193" s="1796"/>
      <c r="H193" s="1796"/>
      <c r="I193" s="1796"/>
      <c r="J193" s="1796"/>
      <c r="K193" s="1796"/>
      <c r="L193" s="1796"/>
      <c r="M193" s="1796"/>
      <c r="N193" s="1796"/>
      <c r="O193" s="1796"/>
      <c r="P193" s="1796"/>
      <c r="Q193" s="1796"/>
      <c r="R193" s="1796"/>
      <c r="S193" s="1796"/>
      <c r="T193" s="1796"/>
      <c r="U193" s="1796"/>
      <c r="V193" s="1796"/>
      <c r="W193" s="1796"/>
      <c r="X193" s="1796"/>
      <c r="Y193" s="1796"/>
      <c r="Z193" s="1796"/>
      <c r="AA193" s="2"/>
    </row>
    <row r="194" spans="1:27"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2"/>
    </row>
    <row r="200" spans="1:27" ht="18.75" customHeight="1">
      <c r="A200" s="1468"/>
      <c r="B200" s="1468"/>
      <c r="C200" s="1468"/>
      <c r="D200" s="1468"/>
      <c r="E200" s="1468"/>
      <c r="F200" s="1468"/>
      <c r="G200" s="1468"/>
      <c r="H200" s="1468"/>
      <c r="I200" s="1468"/>
      <c r="J200" s="1468"/>
      <c r="K200" s="1468"/>
      <c r="L200" s="1468"/>
      <c r="M200" s="1468"/>
      <c r="N200" s="1468"/>
      <c r="O200" s="1468"/>
      <c r="P200" s="1468"/>
      <c r="Q200" s="1468"/>
      <c r="R200" s="1468"/>
      <c r="S200" s="1468"/>
      <c r="T200" s="1468"/>
      <c r="U200" s="1468"/>
      <c r="V200" s="1468"/>
      <c r="W200" s="1468"/>
      <c r="X200" s="1468"/>
      <c r="Y200" s="1468"/>
      <c r="Z200" s="1468"/>
      <c r="AA200" s="2"/>
    </row>
    <row r="201" spans="1:27"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2"/>
    </row>
    <row r="202" spans="1:27" ht="15.75" customHeight="1">
      <c r="A202" s="3"/>
      <c r="B202" s="3"/>
      <c r="C202" s="3"/>
      <c r="D202" s="3"/>
      <c r="E202" s="3"/>
      <c r="F202" s="2"/>
      <c r="G202" s="3"/>
      <c r="H202" s="3"/>
      <c r="I202" s="3"/>
      <c r="J202" s="3"/>
      <c r="K202" s="3"/>
      <c r="L202" s="3"/>
      <c r="M202" s="3"/>
      <c r="N202" s="3"/>
      <c r="O202" s="3"/>
      <c r="P202" s="3"/>
      <c r="Q202" s="3"/>
      <c r="R202" s="3"/>
      <c r="S202" s="3"/>
      <c r="T202" s="3"/>
      <c r="U202" s="3"/>
      <c r="V202" s="3"/>
      <c r="W202" s="3"/>
      <c r="X202" s="3"/>
      <c r="Y202" s="3"/>
      <c r="Z202" s="3"/>
      <c r="AA202" s="2"/>
    </row>
    <row r="203" spans="1:27" ht="15.75" customHeight="1">
      <c r="A203" s="3"/>
      <c r="B203" s="3"/>
      <c r="C203" s="3"/>
      <c r="D203" s="3"/>
      <c r="E203" s="3"/>
      <c r="F203" s="2"/>
      <c r="G203" s="2"/>
      <c r="H203" s="3"/>
      <c r="I203" s="3"/>
      <c r="J203" s="3"/>
      <c r="K203" s="2"/>
      <c r="L203" s="3"/>
      <c r="M203" s="3"/>
      <c r="N203" s="3"/>
      <c r="O203" s="3"/>
      <c r="P203" s="3"/>
      <c r="Q203" s="3"/>
      <c r="R203" s="3"/>
      <c r="S203" s="3"/>
      <c r="T203" s="3"/>
      <c r="U203" s="3"/>
      <c r="V203" s="3"/>
      <c r="W203" s="3"/>
      <c r="X203" s="3"/>
      <c r="Y203" s="3"/>
      <c r="Z203" s="3"/>
      <c r="AA203" s="2"/>
    </row>
    <row r="204" spans="1:27" ht="15.75" customHeight="1">
      <c r="A204" s="3"/>
      <c r="B204" s="3"/>
      <c r="C204" s="3"/>
      <c r="D204" s="3"/>
      <c r="E204" s="3"/>
      <c r="F204" s="3"/>
      <c r="G204" s="3"/>
      <c r="H204" s="3"/>
      <c r="I204" s="1558"/>
      <c r="J204" s="1558"/>
      <c r="K204" s="1558"/>
      <c r="L204" s="1558"/>
      <c r="M204" s="4"/>
      <c r="N204" s="3"/>
      <c r="O204" s="3"/>
      <c r="P204" s="3"/>
      <c r="Q204" s="3"/>
      <c r="R204" s="3"/>
      <c r="S204" s="3"/>
      <c r="T204" s="3"/>
      <c r="U204" s="3"/>
      <c r="V204" s="3"/>
      <c r="W204" s="3"/>
      <c r="X204" s="3"/>
      <c r="Y204" s="3"/>
      <c r="Z204" s="3"/>
      <c r="AA204" s="2"/>
    </row>
    <row r="205" spans="1:27" ht="15.75" customHeight="1">
      <c r="A205" s="3"/>
      <c r="B205" s="3"/>
      <c r="C205" s="3"/>
      <c r="D205" s="3"/>
      <c r="E205" s="3"/>
      <c r="F205" s="3"/>
      <c r="G205" s="3"/>
      <c r="H205" s="3"/>
      <c r="I205" s="1558"/>
      <c r="J205" s="1558"/>
      <c r="K205" s="1558"/>
      <c r="L205" s="1558"/>
      <c r="M205" s="4"/>
      <c r="N205" s="3"/>
      <c r="O205" s="3"/>
      <c r="P205" s="3"/>
      <c r="Q205" s="3"/>
      <c r="R205" s="3"/>
      <c r="S205" s="3"/>
      <c r="T205" s="3"/>
      <c r="U205" s="3"/>
      <c r="V205" s="3"/>
      <c r="W205" s="3"/>
      <c r="X205" s="3"/>
      <c r="Y205" s="3"/>
      <c r="Z205" s="3"/>
      <c r="AA205" s="2"/>
    </row>
    <row r="206" spans="1:27" ht="15.75" customHeight="1">
      <c r="A206" s="3"/>
      <c r="B206" s="3"/>
      <c r="C206" s="3"/>
      <c r="D206" s="3"/>
      <c r="E206" s="3"/>
      <c r="F206" s="3"/>
      <c r="G206" s="3"/>
      <c r="H206" s="3"/>
      <c r="I206" s="1558"/>
      <c r="J206" s="1558"/>
      <c r="K206" s="1558"/>
      <c r="L206" s="1558"/>
      <c r="M206" s="4"/>
      <c r="N206" s="3"/>
      <c r="O206" s="3"/>
      <c r="P206" s="3"/>
      <c r="Q206" s="3"/>
      <c r="R206" s="3"/>
      <c r="S206" s="3"/>
      <c r="T206" s="3"/>
      <c r="U206" s="3"/>
      <c r="V206" s="3"/>
      <c r="W206" s="3"/>
      <c r="X206" s="3"/>
      <c r="Y206" s="3"/>
      <c r="Z206" s="3"/>
      <c r="AA206" s="2"/>
    </row>
    <row r="207" spans="1:27" ht="15.75" customHeight="1">
      <c r="A207" s="3"/>
      <c r="B207" s="3"/>
      <c r="C207" s="3"/>
      <c r="D207" s="3"/>
      <c r="E207" s="3"/>
      <c r="F207" s="3"/>
      <c r="G207" s="3"/>
      <c r="H207" s="3"/>
      <c r="I207" s="1558"/>
      <c r="J207" s="1558"/>
      <c r="K207" s="1558"/>
      <c r="L207" s="1558"/>
      <c r="M207" s="4"/>
      <c r="N207" s="3"/>
      <c r="O207" s="3"/>
      <c r="P207" s="3"/>
      <c r="Q207" s="3"/>
      <c r="R207" s="3"/>
      <c r="S207" s="3"/>
      <c r="T207" s="3"/>
      <c r="U207" s="3"/>
      <c r="V207" s="3"/>
      <c r="W207" s="3"/>
      <c r="X207" s="3"/>
      <c r="Y207" s="3"/>
      <c r="Z207" s="3"/>
      <c r="AA207" s="2"/>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2"/>
    </row>
    <row r="209" spans="1:27" ht="15.75" customHeight="1">
      <c r="A209" s="3"/>
      <c r="B209" s="3"/>
      <c r="C209" s="1468"/>
      <c r="D209" s="1468"/>
      <c r="E209" s="1468"/>
      <c r="F209" s="1468"/>
      <c r="G209" s="5"/>
      <c r="H209" s="1468"/>
      <c r="I209" s="1468"/>
      <c r="J209" s="1468"/>
      <c r="K209" s="1468"/>
      <c r="L209" s="1468"/>
      <c r="M209" s="1468"/>
      <c r="N209" s="1468"/>
      <c r="O209" s="1468"/>
      <c r="P209" s="1468"/>
      <c r="Q209" s="1468"/>
      <c r="R209" s="1468"/>
      <c r="S209" s="1468"/>
      <c r="T209" s="1468"/>
      <c r="U209" s="5"/>
      <c r="V209" s="5"/>
      <c r="W209" s="1468"/>
      <c r="X209" s="1468"/>
      <c r="Y209" s="1468"/>
      <c r="Z209" s="3"/>
      <c r="AA209" s="2"/>
    </row>
    <row r="210" spans="1:27" ht="15.75" customHeight="1">
      <c r="A210" s="3"/>
      <c r="B210" s="3"/>
      <c r="C210" s="5"/>
      <c r="D210" s="1497"/>
      <c r="E210" s="1497"/>
      <c r="F210" s="5"/>
      <c r="G210" s="5"/>
      <c r="H210" s="3"/>
      <c r="I210" s="3"/>
      <c r="J210" s="3"/>
      <c r="K210" s="2"/>
      <c r="L210" s="3"/>
      <c r="M210" s="3"/>
      <c r="N210" s="3"/>
      <c r="O210" s="3"/>
      <c r="P210" s="3"/>
      <c r="Q210" s="2"/>
      <c r="R210" s="2"/>
      <c r="S210" s="2"/>
      <c r="T210" s="2"/>
      <c r="U210" s="5"/>
      <c r="V210" s="5"/>
      <c r="W210" s="1554"/>
      <c r="X210" s="1554"/>
      <c r="Y210" s="1554"/>
      <c r="Z210" s="3"/>
      <c r="AA210" s="2"/>
    </row>
    <row r="211" spans="1:27" ht="15.75" customHeight="1">
      <c r="A211" s="3"/>
      <c r="B211" s="3"/>
      <c r="C211" s="5"/>
      <c r="D211" s="1497"/>
      <c r="E211" s="1497"/>
      <c r="F211" s="5"/>
      <c r="G211" s="5"/>
      <c r="H211" s="3"/>
      <c r="I211" s="3"/>
      <c r="J211" s="3"/>
      <c r="K211" s="2"/>
      <c r="L211" s="3"/>
      <c r="M211" s="3"/>
      <c r="N211" s="3"/>
      <c r="O211" s="3"/>
      <c r="P211" s="3"/>
      <c r="Q211" s="2"/>
      <c r="R211" s="2"/>
      <c r="S211" s="2"/>
      <c r="T211" s="2"/>
      <c r="U211" s="5"/>
      <c r="V211" s="5"/>
      <c r="W211" s="1554"/>
      <c r="X211" s="1554"/>
      <c r="Y211" s="1554"/>
      <c r="Z211" s="3"/>
      <c r="AA211" s="2"/>
    </row>
    <row r="212" spans="1:27" ht="15.75" customHeight="1">
      <c r="A212" s="3"/>
      <c r="B212" s="3"/>
      <c r="C212" s="5"/>
      <c r="D212" s="1497"/>
      <c r="E212" s="1497"/>
      <c r="F212" s="5"/>
      <c r="G212" s="5"/>
      <c r="H212" s="3"/>
      <c r="I212" s="3"/>
      <c r="J212" s="3"/>
      <c r="K212" s="2"/>
      <c r="L212" s="3"/>
      <c r="M212" s="3"/>
      <c r="N212" s="3"/>
      <c r="O212" s="3"/>
      <c r="P212" s="3"/>
      <c r="Q212" s="2"/>
      <c r="R212" s="2"/>
      <c r="S212" s="2"/>
      <c r="T212" s="2"/>
      <c r="U212" s="5"/>
      <c r="V212" s="5"/>
      <c r="W212" s="1554"/>
      <c r="X212" s="1554"/>
      <c r="Y212" s="1554"/>
      <c r="Z212" s="3"/>
      <c r="AA212" s="2"/>
    </row>
    <row r="213" spans="1:27" ht="15.75" customHeight="1">
      <c r="A213" s="3"/>
      <c r="B213" s="3"/>
      <c r="C213" s="5"/>
      <c r="D213" s="1497"/>
      <c r="E213" s="1497"/>
      <c r="F213" s="5"/>
      <c r="G213" s="5"/>
      <c r="H213" s="3"/>
      <c r="I213" s="3"/>
      <c r="J213" s="3"/>
      <c r="K213" s="2"/>
      <c r="L213" s="3"/>
      <c r="M213" s="3"/>
      <c r="N213" s="3"/>
      <c r="O213" s="3"/>
      <c r="P213" s="3"/>
      <c r="Q213" s="2"/>
      <c r="R213" s="2"/>
      <c r="S213" s="2"/>
      <c r="T213" s="2"/>
      <c r="U213" s="5"/>
      <c r="V213" s="5"/>
      <c r="W213" s="1554"/>
      <c r="X213" s="1554"/>
      <c r="Y213" s="1554"/>
      <c r="Z213" s="3"/>
      <c r="AA213" s="2"/>
    </row>
    <row r="214" spans="1:27" ht="15.75" customHeight="1">
      <c r="A214" s="3"/>
      <c r="B214" s="3"/>
      <c r="C214" s="5"/>
      <c r="D214" s="1497"/>
      <c r="E214" s="1497"/>
      <c r="F214" s="5"/>
      <c r="G214" s="5"/>
      <c r="H214" s="3"/>
      <c r="I214" s="3"/>
      <c r="J214" s="3"/>
      <c r="K214" s="2"/>
      <c r="L214" s="3"/>
      <c r="M214" s="3"/>
      <c r="N214" s="3"/>
      <c r="O214" s="3"/>
      <c r="P214" s="3"/>
      <c r="Q214" s="2"/>
      <c r="R214" s="2"/>
      <c r="S214" s="2"/>
      <c r="T214" s="2"/>
      <c r="U214" s="5"/>
      <c r="V214" s="5"/>
      <c r="W214" s="1554"/>
      <c r="X214" s="1554"/>
      <c r="Y214" s="1554"/>
      <c r="Z214" s="3"/>
      <c r="AA214" s="2"/>
    </row>
    <row r="215" spans="1:27" ht="15.75" customHeight="1">
      <c r="A215" s="3"/>
      <c r="B215" s="3"/>
      <c r="C215" s="5"/>
      <c r="D215" s="1497"/>
      <c r="E215" s="1497"/>
      <c r="F215" s="5"/>
      <c r="G215" s="5"/>
      <c r="H215" s="3"/>
      <c r="I215" s="3"/>
      <c r="J215" s="3"/>
      <c r="K215" s="2"/>
      <c r="L215" s="3"/>
      <c r="M215" s="3"/>
      <c r="N215" s="3"/>
      <c r="O215" s="3"/>
      <c r="P215" s="3"/>
      <c r="Q215" s="2"/>
      <c r="R215" s="2"/>
      <c r="S215" s="2"/>
      <c r="T215" s="2"/>
      <c r="U215" s="5"/>
      <c r="V215" s="5"/>
      <c r="W215" s="1554"/>
      <c r="X215" s="1554"/>
      <c r="Y215" s="1554"/>
      <c r="Z215" s="3"/>
      <c r="AA215" s="2"/>
    </row>
    <row r="216" spans="1:27"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2"/>
    </row>
    <row r="217" spans="1:27" ht="15.75" customHeight="1">
      <c r="A217" s="3"/>
      <c r="B217" s="3"/>
      <c r="C217" s="3"/>
      <c r="D217" s="3"/>
      <c r="E217" s="1796"/>
      <c r="F217" s="1796"/>
      <c r="G217" s="1796"/>
      <c r="H217" s="1796"/>
      <c r="I217" s="1796"/>
      <c r="J217" s="1796"/>
      <c r="K217" s="1796"/>
      <c r="L217" s="1796"/>
      <c r="M217" s="1796"/>
      <c r="N217" s="1796"/>
      <c r="O217" s="1796"/>
      <c r="P217" s="1796"/>
      <c r="Q217" s="1796"/>
      <c r="R217" s="1796"/>
      <c r="S217" s="1796"/>
      <c r="T217" s="1796"/>
      <c r="U217" s="1796"/>
      <c r="V217" s="1796"/>
      <c r="W217" s="1796"/>
      <c r="X217" s="1796"/>
      <c r="Y217" s="1796"/>
      <c r="Z217" s="1796"/>
      <c r="AA217" s="2"/>
    </row>
    <row r="218" spans="1:27" ht="15.75" customHeight="1">
      <c r="A218" s="3"/>
      <c r="B218" s="3"/>
      <c r="C218" s="3"/>
      <c r="D218" s="3"/>
      <c r="E218" s="1796"/>
      <c r="F218" s="1796"/>
      <c r="G218" s="1796"/>
      <c r="H218" s="1796"/>
      <c r="I218" s="1796"/>
      <c r="J218" s="1796"/>
      <c r="K218" s="1796"/>
      <c r="L218" s="1796"/>
      <c r="M218" s="1796"/>
      <c r="N218" s="1796"/>
      <c r="O218" s="1796"/>
      <c r="P218" s="1796"/>
      <c r="Q218" s="1796"/>
      <c r="R218" s="1796"/>
      <c r="S218" s="1796"/>
      <c r="T218" s="1796"/>
      <c r="U218" s="1796"/>
      <c r="V218" s="1796"/>
      <c r="W218" s="1796"/>
      <c r="X218" s="1796"/>
      <c r="Y218" s="1796"/>
      <c r="Z218" s="1796"/>
      <c r="AA218" s="2"/>
    </row>
    <row r="219" spans="1:27"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2"/>
    </row>
    <row r="220" spans="1:27" ht="15.75" customHeight="1">
      <c r="A220" s="3"/>
      <c r="B220" s="3"/>
      <c r="C220" s="3"/>
      <c r="D220" s="3"/>
      <c r="E220" s="1796"/>
      <c r="F220" s="1796"/>
      <c r="G220" s="1796"/>
      <c r="H220" s="1796"/>
      <c r="I220" s="1796"/>
      <c r="J220" s="1796"/>
      <c r="K220" s="1796"/>
      <c r="L220" s="1796"/>
      <c r="M220" s="1796"/>
      <c r="N220" s="1796"/>
      <c r="O220" s="1796"/>
      <c r="P220" s="1796"/>
      <c r="Q220" s="1796"/>
      <c r="R220" s="1796"/>
      <c r="S220" s="1796"/>
      <c r="T220" s="1796"/>
      <c r="U220" s="1796"/>
      <c r="V220" s="1796"/>
      <c r="W220" s="1796"/>
      <c r="X220" s="1796"/>
      <c r="Y220" s="1796"/>
      <c r="Z220" s="1796"/>
      <c r="AA220" s="2"/>
    </row>
    <row r="221" spans="1:27" ht="15.75" customHeight="1">
      <c r="A221" s="3"/>
      <c r="B221" s="3"/>
      <c r="C221" s="3"/>
      <c r="D221" s="3"/>
      <c r="E221" s="1796"/>
      <c r="F221" s="1796"/>
      <c r="G221" s="1796"/>
      <c r="H221" s="1796"/>
      <c r="I221" s="1796"/>
      <c r="J221" s="1796"/>
      <c r="K221" s="1796"/>
      <c r="L221" s="1796"/>
      <c r="M221" s="1796"/>
      <c r="N221" s="1796"/>
      <c r="O221" s="1796"/>
      <c r="P221" s="1796"/>
      <c r="Q221" s="1796"/>
      <c r="R221" s="1796"/>
      <c r="S221" s="1796"/>
      <c r="T221" s="1796"/>
      <c r="U221" s="1796"/>
      <c r="V221" s="1796"/>
      <c r="W221" s="1796"/>
      <c r="X221" s="1796"/>
      <c r="Y221" s="1796"/>
      <c r="Z221" s="1796"/>
      <c r="AA221" s="2"/>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2"/>
    </row>
    <row r="223" spans="1:27" ht="15.75" customHeight="1">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7" ht="15.75" customHeight="1">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7" ht="15.7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7" ht="18.75" customHeight="1">
      <c r="A226" s="1468"/>
      <c r="B226" s="1468"/>
      <c r="C226" s="1468"/>
      <c r="D226" s="1468"/>
      <c r="E226" s="1468"/>
      <c r="F226" s="1468"/>
      <c r="G226" s="1468"/>
      <c r="H226" s="1468"/>
      <c r="I226" s="1468"/>
      <c r="J226" s="1468"/>
      <c r="K226" s="1468"/>
      <c r="L226" s="1468"/>
      <c r="M226" s="1468"/>
      <c r="N226" s="1468"/>
      <c r="O226" s="1468"/>
      <c r="P226" s="1468"/>
      <c r="Q226" s="1468"/>
      <c r="R226" s="1468"/>
      <c r="S226" s="1468"/>
      <c r="T226" s="1468"/>
      <c r="U226" s="1468"/>
      <c r="V226" s="1468"/>
      <c r="W226" s="1468"/>
      <c r="X226" s="1468"/>
      <c r="Y226" s="1468"/>
      <c r="Z226" s="1468"/>
      <c r="AA226" s="2"/>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2"/>
    </row>
    <row r="228" spans="1:27" ht="15.75" customHeight="1">
      <c r="A228" s="3"/>
      <c r="B228" s="3"/>
      <c r="C228" s="3"/>
      <c r="D228" s="3"/>
      <c r="E228" s="3"/>
      <c r="F228" s="2"/>
      <c r="G228" s="3"/>
      <c r="H228" s="3"/>
      <c r="I228" s="3"/>
      <c r="J228" s="3"/>
      <c r="K228" s="3"/>
      <c r="L228" s="3"/>
      <c r="M228" s="3"/>
      <c r="N228" s="3"/>
      <c r="O228" s="3"/>
      <c r="P228" s="3"/>
      <c r="Q228" s="3"/>
      <c r="R228" s="3"/>
      <c r="S228" s="3"/>
      <c r="T228" s="3"/>
      <c r="U228" s="3"/>
      <c r="V228" s="3"/>
      <c r="W228" s="3"/>
      <c r="X228" s="3"/>
      <c r="Y228" s="3"/>
      <c r="Z228" s="3"/>
      <c r="AA228" s="2"/>
    </row>
    <row r="229" spans="1:27" ht="15.75" customHeight="1">
      <c r="A229" s="3"/>
      <c r="B229" s="3"/>
      <c r="C229" s="3"/>
      <c r="D229" s="3"/>
      <c r="E229" s="3"/>
      <c r="F229" s="2"/>
      <c r="G229" s="2"/>
      <c r="H229" s="3"/>
      <c r="I229" s="3"/>
      <c r="J229" s="3"/>
      <c r="K229" s="2"/>
      <c r="L229" s="3"/>
      <c r="M229" s="3"/>
      <c r="N229" s="3"/>
      <c r="O229" s="3"/>
      <c r="P229" s="3"/>
      <c r="Q229" s="3"/>
      <c r="R229" s="3"/>
      <c r="S229" s="3"/>
      <c r="T229" s="3"/>
      <c r="U229" s="3"/>
      <c r="V229" s="3"/>
      <c r="W229" s="3"/>
      <c r="X229" s="3"/>
      <c r="Y229" s="3"/>
      <c r="Z229" s="3"/>
      <c r="AA229" s="2"/>
    </row>
    <row r="230" spans="1:27" ht="15.75" customHeight="1">
      <c r="A230" s="3"/>
      <c r="B230" s="3"/>
      <c r="C230" s="3"/>
      <c r="D230" s="3"/>
      <c r="E230" s="3"/>
      <c r="F230" s="3"/>
      <c r="G230" s="3"/>
      <c r="H230" s="3"/>
      <c r="I230" s="1558"/>
      <c r="J230" s="1558"/>
      <c r="K230" s="1558"/>
      <c r="L230" s="1558"/>
      <c r="M230" s="4"/>
      <c r="N230" s="3"/>
      <c r="O230" s="3"/>
      <c r="P230" s="3"/>
      <c r="Q230" s="3"/>
      <c r="R230" s="3"/>
      <c r="S230" s="3"/>
      <c r="T230" s="3"/>
      <c r="U230" s="3"/>
      <c r="V230" s="3"/>
      <c r="W230" s="3"/>
      <c r="X230" s="3"/>
      <c r="Y230" s="3"/>
      <c r="Z230" s="3"/>
      <c r="AA230" s="2"/>
    </row>
    <row r="231" spans="1:27" ht="15.75" customHeight="1">
      <c r="A231" s="3"/>
      <c r="B231" s="3"/>
      <c r="C231" s="3"/>
      <c r="D231" s="3"/>
      <c r="E231" s="3"/>
      <c r="F231" s="3"/>
      <c r="G231" s="3"/>
      <c r="H231" s="3"/>
      <c r="I231" s="1558"/>
      <c r="J231" s="1558"/>
      <c r="K231" s="1558"/>
      <c r="L231" s="1558"/>
      <c r="M231" s="4"/>
      <c r="N231" s="3"/>
      <c r="O231" s="3"/>
      <c r="P231" s="3"/>
      <c r="Q231" s="3"/>
      <c r="R231" s="3"/>
      <c r="S231" s="3"/>
      <c r="T231" s="3"/>
      <c r="U231" s="3"/>
      <c r="V231" s="3"/>
      <c r="W231" s="3"/>
      <c r="X231" s="3"/>
      <c r="Y231" s="3"/>
      <c r="Z231" s="3"/>
      <c r="AA231" s="2"/>
    </row>
    <row r="232" spans="1:27" ht="15.75" customHeight="1">
      <c r="A232" s="3"/>
      <c r="B232" s="3"/>
      <c r="C232" s="3"/>
      <c r="D232" s="3"/>
      <c r="E232" s="3"/>
      <c r="F232" s="3"/>
      <c r="G232" s="3"/>
      <c r="H232" s="3"/>
      <c r="I232" s="1558"/>
      <c r="J232" s="1558"/>
      <c r="K232" s="1558"/>
      <c r="L232" s="1558"/>
      <c r="M232" s="4"/>
      <c r="N232" s="3"/>
      <c r="O232" s="3"/>
      <c r="P232" s="3"/>
      <c r="Q232" s="3"/>
      <c r="R232" s="3"/>
      <c r="S232" s="3"/>
      <c r="T232" s="3"/>
      <c r="U232" s="3"/>
      <c r="V232" s="3"/>
      <c r="W232" s="3"/>
      <c r="X232" s="3"/>
      <c r="Y232" s="3"/>
      <c r="Z232" s="3"/>
      <c r="AA232" s="2"/>
    </row>
    <row r="233" spans="1:27" ht="15.75" customHeight="1">
      <c r="A233" s="3"/>
      <c r="B233" s="3"/>
      <c r="C233" s="3"/>
      <c r="D233" s="3"/>
      <c r="E233" s="3"/>
      <c r="F233" s="3"/>
      <c r="G233" s="3"/>
      <c r="H233" s="3"/>
      <c r="I233" s="1558"/>
      <c r="J233" s="1558"/>
      <c r="K233" s="1558"/>
      <c r="L233" s="1558"/>
      <c r="M233" s="4"/>
      <c r="N233" s="3"/>
      <c r="O233" s="3"/>
      <c r="P233" s="3"/>
      <c r="Q233" s="3"/>
      <c r="R233" s="3"/>
      <c r="S233" s="3"/>
      <c r="T233" s="3"/>
      <c r="U233" s="3"/>
      <c r="V233" s="3"/>
      <c r="W233" s="3"/>
      <c r="X233" s="3"/>
      <c r="Y233" s="3"/>
      <c r="Z233" s="3"/>
      <c r="AA233" s="2"/>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2"/>
    </row>
    <row r="235" spans="1:27" ht="15.75" customHeight="1">
      <c r="A235" s="3"/>
      <c r="B235" s="3"/>
      <c r="C235" s="1468"/>
      <c r="D235" s="1468"/>
      <c r="E235" s="1468"/>
      <c r="F235" s="1468"/>
      <c r="G235" s="5"/>
      <c r="H235" s="1468"/>
      <c r="I235" s="1468"/>
      <c r="J235" s="1468"/>
      <c r="K235" s="1468"/>
      <c r="L235" s="1468"/>
      <c r="M235" s="1468"/>
      <c r="N235" s="1468"/>
      <c r="O235" s="1468"/>
      <c r="P235" s="1468"/>
      <c r="Q235" s="1468"/>
      <c r="R235" s="1468"/>
      <c r="S235" s="1468"/>
      <c r="T235" s="1468"/>
      <c r="U235" s="5"/>
      <c r="V235" s="5"/>
      <c r="W235" s="1468"/>
      <c r="X235" s="1468"/>
      <c r="Y235" s="1468"/>
      <c r="Z235" s="3"/>
      <c r="AA235" s="2"/>
    </row>
    <row r="236" spans="1:27" ht="15.75" customHeight="1">
      <c r="A236" s="3"/>
      <c r="B236" s="3"/>
      <c r="C236" s="5"/>
      <c r="D236" s="1497"/>
      <c r="E236" s="1497"/>
      <c r="F236" s="5"/>
      <c r="G236" s="5"/>
      <c r="H236" s="3"/>
      <c r="I236" s="3"/>
      <c r="J236" s="3"/>
      <c r="K236" s="2"/>
      <c r="L236" s="3"/>
      <c r="M236" s="3"/>
      <c r="N236" s="3"/>
      <c r="O236" s="3"/>
      <c r="P236" s="3"/>
      <c r="Q236" s="2"/>
      <c r="R236" s="2"/>
      <c r="S236" s="2"/>
      <c r="T236" s="2"/>
      <c r="U236" s="5"/>
      <c r="V236" s="5"/>
      <c r="W236" s="1554"/>
      <c r="X236" s="1554"/>
      <c r="Y236" s="1554"/>
      <c r="Z236" s="3"/>
      <c r="AA236" s="2"/>
    </row>
    <row r="237" spans="1:27" ht="15.75" customHeight="1">
      <c r="A237" s="3"/>
      <c r="B237" s="3"/>
      <c r="C237" s="5"/>
      <c r="D237" s="1497"/>
      <c r="E237" s="1497"/>
      <c r="F237" s="5"/>
      <c r="G237" s="5"/>
      <c r="H237" s="3"/>
      <c r="I237" s="3"/>
      <c r="J237" s="3"/>
      <c r="K237" s="2"/>
      <c r="L237" s="3"/>
      <c r="M237" s="3"/>
      <c r="N237" s="3"/>
      <c r="O237" s="3"/>
      <c r="P237" s="3"/>
      <c r="Q237" s="2"/>
      <c r="R237" s="2"/>
      <c r="S237" s="2"/>
      <c r="T237" s="2"/>
      <c r="U237" s="5"/>
      <c r="V237" s="5"/>
      <c r="W237" s="1554"/>
      <c r="X237" s="1554"/>
      <c r="Y237" s="1554"/>
      <c r="Z237" s="3"/>
      <c r="AA237" s="2"/>
    </row>
    <row r="238" spans="1:27" ht="15.75" customHeight="1">
      <c r="A238" s="3"/>
      <c r="B238" s="3"/>
      <c r="C238" s="5"/>
      <c r="D238" s="1497"/>
      <c r="E238" s="1497"/>
      <c r="F238" s="5"/>
      <c r="G238" s="5"/>
      <c r="H238" s="3"/>
      <c r="I238" s="3"/>
      <c r="J238" s="3"/>
      <c r="K238" s="2"/>
      <c r="L238" s="3"/>
      <c r="M238" s="3"/>
      <c r="N238" s="3"/>
      <c r="O238" s="3"/>
      <c r="P238" s="3"/>
      <c r="Q238" s="2"/>
      <c r="R238" s="2"/>
      <c r="S238" s="2"/>
      <c r="T238" s="2"/>
      <c r="U238" s="5"/>
      <c r="V238" s="5"/>
      <c r="W238" s="1554"/>
      <c r="X238" s="1554"/>
      <c r="Y238" s="1554"/>
      <c r="Z238" s="3"/>
      <c r="AA238" s="2"/>
    </row>
    <row r="239" spans="1:27" ht="15.75" customHeight="1">
      <c r="A239" s="3"/>
      <c r="B239" s="3"/>
      <c r="C239" s="5"/>
      <c r="D239" s="1497"/>
      <c r="E239" s="1497"/>
      <c r="F239" s="5"/>
      <c r="G239" s="5"/>
      <c r="H239" s="3"/>
      <c r="I239" s="3"/>
      <c r="J239" s="3"/>
      <c r="K239" s="2"/>
      <c r="L239" s="3"/>
      <c r="M239" s="3"/>
      <c r="N239" s="3"/>
      <c r="O239" s="3"/>
      <c r="P239" s="3"/>
      <c r="Q239" s="2"/>
      <c r="R239" s="2"/>
      <c r="S239" s="2"/>
      <c r="T239" s="2"/>
      <c r="U239" s="5"/>
      <c r="V239" s="5"/>
      <c r="W239" s="1554"/>
      <c r="X239" s="1554"/>
      <c r="Y239" s="1554"/>
      <c r="Z239" s="3"/>
      <c r="AA239" s="2"/>
    </row>
    <row r="240" spans="1:27" ht="15.75" customHeight="1">
      <c r="A240" s="3"/>
      <c r="B240" s="3"/>
      <c r="C240" s="5"/>
      <c r="D240" s="1497"/>
      <c r="E240" s="1497"/>
      <c r="F240" s="5"/>
      <c r="G240" s="5"/>
      <c r="H240" s="3"/>
      <c r="I240" s="3"/>
      <c r="J240" s="3"/>
      <c r="K240" s="2"/>
      <c r="L240" s="3"/>
      <c r="M240" s="3"/>
      <c r="N240" s="3"/>
      <c r="O240" s="3"/>
      <c r="P240" s="3"/>
      <c r="Q240" s="2"/>
      <c r="R240" s="2"/>
      <c r="S240" s="2"/>
      <c r="T240" s="2"/>
      <c r="U240" s="5"/>
      <c r="V240" s="5"/>
      <c r="W240" s="1554"/>
      <c r="X240" s="1554"/>
      <c r="Y240" s="1554"/>
      <c r="Z240" s="3"/>
      <c r="AA240" s="2"/>
    </row>
    <row r="241" spans="1:27" ht="15.75" customHeight="1">
      <c r="A241" s="3"/>
      <c r="B241" s="3"/>
      <c r="C241" s="5"/>
      <c r="D241" s="1497"/>
      <c r="E241" s="1497"/>
      <c r="F241" s="5"/>
      <c r="G241" s="5"/>
      <c r="H241" s="3"/>
      <c r="I241" s="3"/>
      <c r="J241" s="3"/>
      <c r="K241" s="2"/>
      <c r="L241" s="3"/>
      <c r="M241" s="3"/>
      <c r="N241" s="3"/>
      <c r="O241" s="3"/>
      <c r="P241" s="3"/>
      <c r="Q241" s="2"/>
      <c r="R241" s="2"/>
      <c r="S241" s="2"/>
      <c r="T241" s="2"/>
      <c r="U241" s="5"/>
      <c r="V241" s="5"/>
      <c r="W241" s="1554"/>
      <c r="X241" s="1554"/>
      <c r="Y241" s="1554"/>
      <c r="Z241" s="3"/>
      <c r="AA241" s="2"/>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2"/>
    </row>
    <row r="243" spans="1:27" ht="15.75" customHeight="1">
      <c r="A243" s="3"/>
      <c r="B243" s="3"/>
      <c r="C243" s="3"/>
      <c r="D243" s="3"/>
      <c r="E243" s="1796"/>
      <c r="F243" s="1796"/>
      <c r="G243" s="1796"/>
      <c r="H243" s="1796"/>
      <c r="I243" s="1796"/>
      <c r="J243" s="1796"/>
      <c r="K243" s="1796"/>
      <c r="L243" s="1796"/>
      <c r="M243" s="1796"/>
      <c r="N243" s="1796"/>
      <c r="O243" s="1796"/>
      <c r="P243" s="1796"/>
      <c r="Q243" s="1796"/>
      <c r="R243" s="1796"/>
      <c r="S243" s="1796"/>
      <c r="T243" s="1796"/>
      <c r="U243" s="1796"/>
      <c r="V243" s="1796"/>
      <c r="W243" s="1796"/>
      <c r="X243" s="1796"/>
      <c r="Y243" s="1796"/>
      <c r="Z243" s="1796"/>
      <c r="AA243" s="2"/>
    </row>
    <row r="244" spans="1:27" ht="15.75" customHeight="1">
      <c r="A244" s="3"/>
      <c r="B244" s="3"/>
      <c r="C244" s="3"/>
      <c r="D244" s="3"/>
      <c r="E244" s="1796"/>
      <c r="F244" s="1796"/>
      <c r="G244" s="1796"/>
      <c r="H244" s="1796"/>
      <c r="I244" s="1796"/>
      <c r="J244" s="1796"/>
      <c r="K244" s="1796"/>
      <c r="L244" s="1796"/>
      <c r="M244" s="1796"/>
      <c r="N244" s="1796"/>
      <c r="O244" s="1796"/>
      <c r="P244" s="1796"/>
      <c r="Q244" s="1796"/>
      <c r="R244" s="1796"/>
      <c r="S244" s="1796"/>
      <c r="T244" s="1796"/>
      <c r="U244" s="1796"/>
      <c r="V244" s="1796"/>
      <c r="W244" s="1796"/>
      <c r="X244" s="1796"/>
      <c r="Y244" s="1796"/>
      <c r="Z244" s="1796"/>
      <c r="AA244" s="2"/>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2"/>
    </row>
    <row r="246" spans="1:27" ht="15.75" customHeight="1">
      <c r="A246" s="3"/>
      <c r="B246" s="3"/>
      <c r="C246" s="3"/>
      <c r="D246" s="3"/>
      <c r="E246" s="1796"/>
      <c r="F246" s="1796"/>
      <c r="G246" s="1796"/>
      <c r="H246" s="1796"/>
      <c r="I246" s="1796"/>
      <c r="J246" s="1796"/>
      <c r="K246" s="1796"/>
      <c r="L246" s="1796"/>
      <c r="M246" s="1796"/>
      <c r="N246" s="1796"/>
      <c r="O246" s="1796"/>
      <c r="P246" s="1796"/>
      <c r="Q246" s="1796"/>
      <c r="R246" s="1796"/>
      <c r="S246" s="1796"/>
      <c r="T246" s="1796"/>
      <c r="U246" s="1796"/>
      <c r="V246" s="1796"/>
      <c r="W246" s="1796"/>
      <c r="X246" s="1796"/>
      <c r="Y246" s="1796"/>
      <c r="Z246" s="1796"/>
      <c r="AA246" s="2"/>
    </row>
    <row r="247" spans="1:27" ht="15.75" customHeight="1">
      <c r="A247" s="3"/>
      <c r="B247" s="3"/>
      <c r="C247" s="3"/>
      <c r="D247" s="3"/>
      <c r="E247" s="1796"/>
      <c r="F247" s="1796"/>
      <c r="G247" s="1796"/>
      <c r="H247" s="1796"/>
      <c r="I247" s="1796"/>
      <c r="J247" s="1796"/>
      <c r="K247" s="1796"/>
      <c r="L247" s="1796"/>
      <c r="M247" s="1796"/>
      <c r="N247" s="1796"/>
      <c r="O247" s="1796"/>
      <c r="P247" s="1796"/>
      <c r="Q247" s="1796"/>
      <c r="R247" s="1796"/>
      <c r="S247" s="1796"/>
      <c r="T247" s="1796"/>
      <c r="U247" s="1796"/>
      <c r="V247" s="1796"/>
      <c r="W247" s="1796"/>
      <c r="X247" s="1796"/>
      <c r="Y247" s="1796"/>
      <c r="Z247" s="1796"/>
      <c r="AA247" s="2"/>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2"/>
    </row>
  </sheetData>
  <sheetProtection selectLockedCells="1"/>
  <mergeCells count="142">
    <mergeCell ref="D8:N12"/>
    <mergeCell ref="H91:Z92"/>
    <mergeCell ref="E90:G90"/>
    <mergeCell ref="R90:Y90"/>
    <mergeCell ref="S16:T16"/>
    <mergeCell ref="L36:S36"/>
    <mergeCell ref="C18:O19"/>
    <mergeCell ref="R88:Y88"/>
    <mergeCell ref="E89:G89"/>
    <mergeCell ref="R89:Y89"/>
    <mergeCell ref="H93:Z94"/>
    <mergeCell ref="J112:M112"/>
    <mergeCell ref="J113:M113"/>
    <mergeCell ref="J109:L109"/>
    <mergeCell ref="J110:L110"/>
    <mergeCell ref="A95:Z95"/>
    <mergeCell ref="E97:H97"/>
    <mergeCell ref="F98:G98"/>
    <mergeCell ref="I98:Z98"/>
    <mergeCell ref="I124:L124"/>
    <mergeCell ref="O124:R124"/>
    <mergeCell ref="U124:X124"/>
    <mergeCell ref="F99:G99"/>
    <mergeCell ref="I99:Z99"/>
    <mergeCell ref="F100:G100"/>
    <mergeCell ref="I100:Z100"/>
    <mergeCell ref="J107:L107"/>
    <mergeCell ref="J108:L108"/>
    <mergeCell ref="O125:R125"/>
    <mergeCell ref="U125:X125"/>
    <mergeCell ref="D125:E125"/>
    <mergeCell ref="I125:L125"/>
    <mergeCell ref="D127:E127"/>
    <mergeCell ref="I127:L127"/>
    <mergeCell ref="O127:R127"/>
    <mergeCell ref="U127:X127"/>
    <mergeCell ref="D126:E126"/>
    <mergeCell ref="I126:L126"/>
    <mergeCell ref="O126:R126"/>
    <mergeCell ref="U126:X126"/>
    <mergeCell ref="I137:M137"/>
    <mergeCell ref="K138:P138"/>
    <mergeCell ref="I150:L150"/>
    <mergeCell ref="I151:L151"/>
    <mergeCell ref="D128:E128"/>
    <mergeCell ref="I128:L128"/>
    <mergeCell ref="O128:R128"/>
    <mergeCell ref="E141:Z142"/>
    <mergeCell ref="U128:X128"/>
    <mergeCell ref="I133:L133"/>
    <mergeCell ref="O133:R133"/>
    <mergeCell ref="U133:X133"/>
    <mergeCell ref="H139:Z140"/>
    <mergeCell ref="A146:Z146"/>
    <mergeCell ref="W161:Y161"/>
    <mergeCell ref="D156:E156"/>
    <mergeCell ref="E163:Z164"/>
    <mergeCell ref="E166:Z167"/>
    <mergeCell ref="D158:E158"/>
    <mergeCell ref="W158:Y158"/>
    <mergeCell ref="W155:Y155"/>
    <mergeCell ref="I152:L152"/>
    <mergeCell ref="I153:L153"/>
    <mergeCell ref="W156:Y156"/>
    <mergeCell ref="D157:E157"/>
    <mergeCell ref="W157:Y157"/>
    <mergeCell ref="D159:E159"/>
    <mergeCell ref="W159:Y159"/>
    <mergeCell ref="D160:E160"/>
    <mergeCell ref="W160:Y160"/>
    <mergeCell ref="W239:Y239"/>
    <mergeCell ref="E243:Z244"/>
    <mergeCell ref="W238:Y238"/>
    <mergeCell ref="D238:E238"/>
    <mergeCell ref="I177:L177"/>
    <mergeCell ref="I178:L178"/>
    <mergeCell ref="W183:Y183"/>
    <mergeCell ref="D184:E184"/>
    <mergeCell ref="W184:Y184"/>
    <mergeCell ref="H181:T181"/>
    <mergeCell ref="D236:E236"/>
    <mergeCell ref="W236:Y236"/>
    <mergeCell ref="D237:E237"/>
    <mergeCell ref="W237:Y237"/>
    <mergeCell ref="D183:E183"/>
    <mergeCell ref="D186:E186"/>
    <mergeCell ref="W186:Y186"/>
    <mergeCell ref="D187:E187"/>
    <mergeCell ref="W187:Y187"/>
    <mergeCell ref="E189:Z190"/>
    <mergeCell ref="E192:Z193"/>
    <mergeCell ref="I233:L233"/>
    <mergeCell ref="I232:L232"/>
    <mergeCell ref="H235:T235"/>
    <mergeCell ref="E246:Z247"/>
    <mergeCell ref="D240:E240"/>
    <mergeCell ref="W240:Y240"/>
    <mergeCell ref="D241:E241"/>
    <mergeCell ref="W241:Y241"/>
    <mergeCell ref="D239:E239"/>
    <mergeCell ref="W212:Y212"/>
    <mergeCell ref="C209:F209"/>
    <mergeCell ref="H209:T209"/>
    <mergeCell ref="D211:E211"/>
    <mergeCell ref="W211:Y211"/>
    <mergeCell ref="D215:E215"/>
    <mergeCell ref="D212:E212"/>
    <mergeCell ref="D210:E210"/>
    <mergeCell ref="E217:Z218"/>
    <mergeCell ref="W209:Y209"/>
    <mergeCell ref="D214:E214"/>
    <mergeCell ref="D213:E213"/>
    <mergeCell ref="W213:Y213"/>
    <mergeCell ref="W214:Y214"/>
    <mergeCell ref="W235:Y235"/>
    <mergeCell ref="W215:Y215"/>
    <mergeCell ref="A226:Z226"/>
    <mergeCell ref="C235:F235"/>
    <mergeCell ref="I231:L231"/>
    <mergeCell ref="I230:L230"/>
    <mergeCell ref="E220:Z221"/>
    <mergeCell ref="R7:S13"/>
    <mergeCell ref="T7:Z7"/>
    <mergeCell ref="T8:Z8"/>
    <mergeCell ref="D182:E182"/>
    <mergeCell ref="W182:Y182"/>
    <mergeCell ref="W210:Y210"/>
    <mergeCell ref="D185:E185"/>
    <mergeCell ref="W185:Y185"/>
    <mergeCell ref="A200:Z200"/>
    <mergeCell ref="I204:L204"/>
    <mergeCell ref="I205:L205"/>
    <mergeCell ref="I206:L206"/>
    <mergeCell ref="I207:L207"/>
    <mergeCell ref="W181:Y181"/>
    <mergeCell ref="I179:L179"/>
    <mergeCell ref="C181:F181"/>
    <mergeCell ref="A172:Z172"/>
    <mergeCell ref="I176:L176"/>
    <mergeCell ref="C155:F155"/>
    <mergeCell ref="H155:T155"/>
    <mergeCell ref="D161:E161"/>
  </mergeCells>
  <phoneticPr fontId="2"/>
  <hyperlinks>
    <hyperlink ref="P1:S1" location="作業メニュー!A1" display="作業メニュー" xr:uid="{00000000-0004-0000-2500-000000000000}"/>
  </hyperlinks>
  <printOptions horizontalCentered="1"/>
  <pageMargins left="0.74803149606299213" right="0.35433070866141736" top="0.70866141732283472" bottom="0.35433070866141736" header="0.51181102362204722" footer="0.27559055118110237"/>
  <pageSetup paperSize="9" scale="87" orientation="portrait" r:id="rId1"/>
  <headerFooter alignWithMargins="0">
    <oddFooter>&amp;R230601</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D250"/>
  <sheetViews>
    <sheetView showGridLines="0" zoomScaleNormal="100" workbookViewId="0"/>
  </sheetViews>
  <sheetFormatPr defaultColWidth="3.375" defaultRowHeight="15.75"/>
  <cols>
    <col min="1" max="16384" width="3.375" style="249"/>
  </cols>
  <sheetData>
    <row r="1" spans="1:30" s="581" customFormat="1" ht="38.25" customHeight="1" thickBot="1">
      <c r="A1" s="580" t="s">
        <v>2581</v>
      </c>
      <c r="P1" s="586" t="s">
        <v>66</v>
      </c>
      <c r="Q1" s="586"/>
      <c r="R1" s="586"/>
      <c r="S1" s="586"/>
      <c r="T1" s="585" t="s">
        <v>565</v>
      </c>
      <c r="AD1" s="585"/>
    </row>
    <row r="2" spans="1:30" s="943" customFormat="1" ht="12" customHeight="1" thickTop="1">
      <c r="B2" s="944"/>
      <c r="C2" s="944"/>
      <c r="D2" s="944"/>
      <c r="E2" s="944"/>
      <c r="AC2" s="249"/>
    </row>
    <row r="3" spans="1:30" s="943" customFormat="1" ht="12" customHeight="1">
      <c r="B3" s="944" t="s">
        <v>3301</v>
      </c>
      <c r="C3" s="944"/>
      <c r="D3" s="944"/>
      <c r="E3" s="944"/>
      <c r="AC3" s="249"/>
    </row>
    <row r="4" spans="1:30" s="943" customFormat="1" ht="18.95" customHeight="1">
      <c r="AC4" s="249"/>
    </row>
    <row r="5" spans="1:30" s="943" customFormat="1" ht="18.95" customHeight="1">
      <c r="B5" s="1086" t="s">
        <v>2580</v>
      </c>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7"/>
      <c r="AB5" s="1087"/>
      <c r="AC5" s="249"/>
    </row>
    <row r="6" spans="1:30" s="943" customFormat="1" ht="18.95" customHeight="1">
      <c r="B6" s="1088"/>
      <c r="C6" s="1088"/>
      <c r="D6" s="1088"/>
      <c r="E6" s="1088"/>
      <c r="F6" s="1088"/>
      <c r="G6" s="1088"/>
      <c r="H6" s="1088"/>
      <c r="I6" s="1088"/>
      <c r="J6" s="1088"/>
      <c r="K6" s="1088"/>
      <c r="L6" s="1088"/>
      <c r="M6" s="1088"/>
      <c r="N6" s="1088"/>
      <c r="O6" s="1088"/>
      <c r="P6" s="1088"/>
      <c r="Q6" s="1088"/>
      <c r="R6" s="1088"/>
      <c r="S6" s="1088"/>
      <c r="T6" s="1088"/>
      <c r="U6" s="1088"/>
      <c r="V6" s="1088"/>
      <c r="W6" s="1088"/>
      <c r="X6" s="1088"/>
      <c r="Y6" s="1088"/>
      <c r="Z6" s="1088"/>
      <c r="AA6" s="1087"/>
      <c r="AB6" s="1087"/>
      <c r="AC6" s="249"/>
    </row>
    <row r="7" spans="1:30" s="943" customFormat="1" ht="15.95" customHeight="1">
      <c r="B7" s="1089"/>
      <c r="C7" s="1090"/>
      <c r="D7" s="1090"/>
      <c r="E7" s="1090"/>
      <c r="F7" s="1090"/>
      <c r="G7" s="1090"/>
      <c r="H7" s="1090"/>
      <c r="I7" s="1090"/>
      <c r="J7" s="1090"/>
      <c r="K7" s="1090"/>
      <c r="L7" s="1090"/>
      <c r="M7" s="1090"/>
      <c r="N7" s="1090"/>
      <c r="O7" s="1090"/>
      <c r="P7" s="1090"/>
      <c r="Q7" s="1091"/>
      <c r="R7" s="1915" t="s">
        <v>3299</v>
      </c>
      <c r="S7" s="1916"/>
      <c r="T7" s="1917"/>
      <c r="U7" s="1915" t="s">
        <v>3300</v>
      </c>
      <c r="V7" s="1916"/>
      <c r="W7" s="1916"/>
      <c r="X7" s="1916"/>
      <c r="Y7" s="1916"/>
      <c r="Z7" s="1917"/>
      <c r="AA7" s="1087"/>
      <c r="AB7" s="1087"/>
      <c r="AC7" s="249"/>
    </row>
    <row r="8" spans="1:30" s="943" customFormat="1" ht="15.95" customHeight="1">
      <c r="B8" s="1094"/>
      <c r="P8" s="1087"/>
      <c r="Q8" s="1087"/>
      <c r="R8" s="1918"/>
      <c r="S8" s="1903"/>
      <c r="T8" s="1919"/>
      <c r="U8" s="1918"/>
      <c r="V8" s="1903"/>
      <c r="W8" s="1903"/>
      <c r="X8" s="1903"/>
      <c r="Y8" s="1903"/>
      <c r="Z8" s="1919"/>
      <c r="AA8" s="1087"/>
      <c r="AB8" s="1087"/>
      <c r="AC8" s="249"/>
    </row>
    <row r="9" spans="1:30" s="943" customFormat="1" ht="15.95" customHeight="1">
      <c r="B9" s="1094"/>
      <c r="P9" s="1087"/>
      <c r="Q9" s="1087"/>
      <c r="R9" s="1920"/>
      <c r="S9" s="1921"/>
      <c r="T9" s="1922"/>
      <c r="U9" s="1920"/>
      <c r="V9" s="1921"/>
      <c r="W9" s="1921"/>
      <c r="X9" s="1921"/>
      <c r="Y9" s="1921"/>
      <c r="Z9" s="1922"/>
      <c r="AA9" s="1087"/>
      <c r="AB9" s="1087"/>
      <c r="AC9" s="249"/>
    </row>
    <row r="10" spans="1:30" s="943" customFormat="1" ht="18.95" customHeight="1">
      <c r="B10" s="1094"/>
      <c r="C10" s="1897" t="s">
        <v>2579</v>
      </c>
      <c r="D10" s="1897"/>
      <c r="E10" s="1897"/>
      <c r="F10" s="1897"/>
      <c r="G10" s="1897"/>
      <c r="H10" s="1897"/>
      <c r="I10" s="1897"/>
      <c r="J10" s="1897"/>
      <c r="K10" s="1897"/>
      <c r="L10" s="1897"/>
      <c r="M10" s="1897"/>
      <c r="N10" s="1897"/>
      <c r="O10" s="1897"/>
      <c r="P10" s="1087"/>
      <c r="Q10" s="1087"/>
      <c r="R10" s="1092"/>
      <c r="S10" s="1093"/>
      <c r="T10" s="1125"/>
      <c r="U10" s="1087"/>
      <c r="V10" s="1087"/>
      <c r="W10" s="1087"/>
      <c r="X10" s="1087"/>
      <c r="Y10" s="1087"/>
      <c r="Z10" s="1098"/>
      <c r="AA10" s="1087"/>
      <c r="AB10" s="1087"/>
      <c r="AC10" s="249"/>
    </row>
    <row r="11" spans="1:30" s="943" customFormat="1" ht="18.95" customHeight="1">
      <c r="B11" s="1094"/>
      <c r="C11" s="1897"/>
      <c r="D11" s="1897"/>
      <c r="E11" s="1897"/>
      <c r="F11" s="1897"/>
      <c r="G11" s="1897"/>
      <c r="H11" s="1897"/>
      <c r="I11" s="1897"/>
      <c r="J11" s="1897"/>
      <c r="K11" s="1897"/>
      <c r="L11" s="1897"/>
      <c r="M11" s="1897"/>
      <c r="N11" s="1897"/>
      <c r="O11" s="1897"/>
      <c r="P11" s="1087"/>
      <c r="Q11" s="1087"/>
      <c r="R11" s="1095"/>
      <c r="S11" s="1096"/>
      <c r="T11" s="1098"/>
      <c r="U11" s="1087"/>
      <c r="V11" s="1087"/>
      <c r="W11" s="1087"/>
      <c r="X11" s="1087"/>
      <c r="Y11" s="1087"/>
      <c r="Z11" s="1098"/>
      <c r="AA11" s="1087"/>
      <c r="AB11" s="1087"/>
      <c r="AC11" s="249"/>
    </row>
    <row r="12" spans="1:30" s="943" customFormat="1" ht="18.95" customHeight="1">
      <c r="B12" s="1094"/>
      <c r="C12" s="1897"/>
      <c r="D12" s="1897"/>
      <c r="E12" s="1897"/>
      <c r="F12" s="1897"/>
      <c r="G12" s="1897"/>
      <c r="H12" s="1897"/>
      <c r="I12" s="1897"/>
      <c r="J12" s="1897"/>
      <c r="K12" s="1897"/>
      <c r="L12" s="1897"/>
      <c r="M12" s="1897"/>
      <c r="N12" s="1897"/>
      <c r="O12" s="1897"/>
      <c r="P12" s="1087"/>
      <c r="Q12" s="1087"/>
      <c r="R12" s="1095"/>
      <c r="S12" s="1096"/>
      <c r="T12" s="1098"/>
      <c r="U12" s="1087"/>
      <c r="V12" s="1087"/>
      <c r="W12" s="1087"/>
      <c r="X12" s="1087"/>
      <c r="Y12" s="1087"/>
      <c r="Z12" s="1098"/>
      <c r="AA12" s="1087"/>
      <c r="AB12" s="1087"/>
      <c r="AC12" s="249"/>
    </row>
    <row r="13" spans="1:30" s="943" customFormat="1" ht="18.95" customHeight="1">
      <c r="B13" s="1094"/>
      <c r="C13" s="1087"/>
      <c r="D13" s="1087"/>
      <c r="E13" s="1087"/>
      <c r="F13" s="1087"/>
      <c r="G13" s="1087"/>
      <c r="H13" s="1087"/>
      <c r="I13" s="1087"/>
      <c r="J13" s="1087"/>
      <c r="K13" s="1087"/>
      <c r="L13" s="1087"/>
      <c r="M13" s="1087"/>
      <c r="N13" s="1087"/>
      <c r="O13" s="1087"/>
      <c r="P13" s="1087"/>
      <c r="Q13" s="1087"/>
      <c r="R13" s="1095"/>
      <c r="S13" s="1096"/>
      <c r="T13" s="1098"/>
      <c r="U13" s="1087"/>
      <c r="V13" s="1087"/>
      <c r="W13" s="1087"/>
      <c r="X13" s="1087"/>
      <c r="Y13" s="1087"/>
      <c r="Z13" s="1098"/>
      <c r="AA13" s="1087"/>
      <c r="AB13" s="1087"/>
      <c r="AC13" s="249"/>
    </row>
    <row r="14" spans="1:30" s="943" customFormat="1" ht="18.95" customHeight="1">
      <c r="B14" s="1094"/>
      <c r="C14" s="1087"/>
      <c r="D14" s="1087"/>
      <c r="E14" s="1087"/>
      <c r="F14" s="1087"/>
      <c r="G14" s="1087"/>
      <c r="H14" s="1087"/>
      <c r="I14" s="1087"/>
      <c r="J14" s="1087"/>
      <c r="K14" s="1087"/>
      <c r="L14" s="1087"/>
      <c r="M14" s="1087"/>
      <c r="N14" s="1087"/>
      <c r="O14" s="1087"/>
      <c r="P14" s="1087"/>
      <c r="Q14" s="1087"/>
      <c r="R14" s="1095"/>
      <c r="S14" s="1096"/>
      <c r="T14" s="1098"/>
      <c r="U14" s="1087"/>
      <c r="V14" s="1087"/>
      <c r="W14" s="1087"/>
      <c r="X14" s="1087"/>
      <c r="Y14" s="1087"/>
      <c r="Z14" s="1098"/>
      <c r="AA14" s="1087"/>
      <c r="AB14" s="1087"/>
      <c r="AC14" s="249"/>
    </row>
    <row r="15" spans="1:30" s="943" customFormat="1" ht="18.95" customHeight="1">
      <c r="B15" s="1094"/>
      <c r="C15" s="1087"/>
      <c r="D15" s="1087"/>
      <c r="E15" s="1087"/>
      <c r="F15" s="1087"/>
      <c r="G15" s="1087"/>
      <c r="H15" s="1087"/>
      <c r="I15" s="1087"/>
      <c r="J15" s="1087"/>
      <c r="K15" s="1087"/>
      <c r="L15" s="1087"/>
      <c r="M15" s="1087"/>
      <c r="N15" s="1087"/>
      <c r="O15" s="1087"/>
      <c r="P15" s="1087"/>
      <c r="Q15" s="1087"/>
      <c r="R15" s="1095"/>
      <c r="S15" s="1096"/>
      <c r="T15" s="1098"/>
      <c r="U15" s="1087"/>
      <c r="V15" s="1087"/>
      <c r="W15" s="1087"/>
      <c r="X15" s="1087"/>
      <c r="Y15" s="1087"/>
      <c r="Z15" s="1098"/>
      <c r="AA15" s="1087"/>
      <c r="AB15" s="1087"/>
      <c r="AC15" s="249"/>
    </row>
    <row r="16" spans="1:30" s="943" customFormat="1" ht="18.95" customHeight="1">
      <c r="B16" s="1094"/>
      <c r="C16" s="1087"/>
      <c r="D16" s="1087"/>
      <c r="E16" s="1087"/>
      <c r="F16" s="1087"/>
      <c r="G16" s="1087"/>
      <c r="H16" s="1087"/>
      <c r="I16" s="1087"/>
      <c r="J16" s="1087"/>
      <c r="K16" s="1087"/>
      <c r="L16" s="1087"/>
      <c r="M16" s="1087"/>
      <c r="N16" s="1087"/>
      <c r="O16" s="1087"/>
      <c r="P16" s="1087"/>
      <c r="Q16" s="1087"/>
      <c r="R16" s="1099"/>
      <c r="S16" s="1100"/>
      <c r="T16" s="1102"/>
      <c r="U16" s="1101"/>
      <c r="V16" s="1101"/>
      <c r="W16" s="1101"/>
      <c r="X16" s="1101"/>
      <c r="Y16" s="1101"/>
      <c r="Z16" s="1102"/>
      <c r="AA16" s="1087"/>
      <c r="AB16" s="1087"/>
      <c r="AC16" s="249"/>
    </row>
    <row r="17" spans="2:29" s="943" customFormat="1" ht="18.95" customHeight="1">
      <c r="B17" s="1094"/>
      <c r="C17" s="1087"/>
      <c r="D17" s="1087"/>
      <c r="E17" s="1087"/>
      <c r="F17" s="1087"/>
      <c r="G17" s="1087"/>
      <c r="H17" s="1087"/>
      <c r="I17" s="1087"/>
      <c r="J17" s="1087"/>
      <c r="K17" s="1087"/>
      <c r="L17" s="1087"/>
      <c r="M17" s="1087"/>
      <c r="N17" s="1087"/>
      <c r="O17" s="1087"/>
      <c r="P17" s="1087"/>
      <c r="Q17" s="1087"/>
      <c r="R17" s="1087"/>
      <c r="S17" s="1087"/>
      <c r="T17" s="1087"/>
      <c r="U17" s="1087"/>
      <c r="V17" s="1087"/>
      <c r="W17" s="1087"/>
      <c r="X17" s="1087"/>
      <c r="Y17" s="1087"/>
      <c r="Z17" s="1098"/>
      <c r="AA17" s="1087"/>
      <c r="AB17" s="1087"/>
      <c r="AC17" s="249"/>
    </row>
    <row r="18" spans="2:29" s="943" customFormat="1" ht="18.95" customHeight="1">
      <c r="B18" s="1094"/>
      <c r="C18" s="1087"/>
      <c r="D18" s="1087"/>
      <c r="E18" s="1087"/>
      <c r="F18" s="1087"/>
      <c r="G18" s="1087"/>
      <c r="H18" s="1087"/>
      <c r="I18" s="1087"/>
      <c r="J18" s="1087"/>
      <c r="K18" s="1087"/>
      <c r="L18" s="1087"/>
      <c r="M18" s="1087"/>
      <c r="N18" s="1087"/>
      <c r="O18" s="1087"/>
      <c r="P18" s="1087"/>
      <c r="R18" s="1899" t="s">
        <v>2919</v>
      </c>
      <c r="S18" s="1899"/>
      <c r="T18" s="1104"/>
      <c r="U18" s="1103" t="s">
        <v>624</v>
      </c>
      <c r="V18" s="1105"/>
      <c r="W18" s="1103" t="s">
        <v>623</v>
      </c>
      <c r="X18" s="1106"/>
      <c r="Y18" s="1103" t="s">
        <v>622</v>
      </c>
      <c r="Z18" s="1110"/>
      <c r="AA18" s="1087"/>
      <c r="AB18" s="1087"/>
      <c r="AC18" s="249"/>
    </row>
    <row r="19" spans="2:29" s="943" customFormat="1" ht="18.95" customHeight="1">
      <c r="B19" s="1094"/>
      <c r="C19" s="1087"/>
      <c r="D19" s="1087"/>
      <c r="E19" s="1087"/>
      <c r="F19" s="1087"/>
      <c r="G19" s="1087"/>
      <c r="H19" s="1087"/>
      <c r="I19" s="1087"/>
      <c r="J19" s="1087"/>
      <c r="K19" s="1087"/>
      <c r="L19" s="1087"/>
      <c r="M19" s="1087"/>
      <c r="N19" s="1087"/>
      <c r="O19" s="1087"/>
      <c r="P19" s="1087"/>
      <c r="Q19" s="1087"/>
      <c r="R19" s="1087"/>
      <c r="S19" s="1087"/>
      <c r="T19" s="1087"/>
      <c r="U19" s="1087"/>
      <c r="V19" s="1087"/>
      <c r="W19" s="1087"/>
      <c r="X19" s="1087"/>
      <c r="Y19" s="1087"/>
      <c r="Z19" s="1098"/>
      <c r="AA19" s="1087"/>
      <c r="AB19" s="1087"/>
      <c r="AC19" s="249"/>
    </row>
    <row r="20" spans="2:29" s="943" customFormat="1" ht="18.95" customHeight="1">
      <c r="B20" s="1094"/>
      <c r="C20" s="1901" t="s">
        <v>2541</v>
      </c>
      <c r="D20" s="1901"/>
      <c r="E20" s="1901"/>
      <c r="F20" s="1901"/>
      <c r="G20" s="1901"/>
      <c r="H20" s="1901"/>
      <c r="I20" s="1901"/>
      <c r="J20" s="1901"/>
      <c r="K20" s="1901"/>
      <c r="L20" s="1901"/>
      <c r="M20" s="1901"/>
      <c r="N20" s="1901"/>
      <c r="O20" s="1901"/>
      <c r="P20" s="1087"/>
      <c r="Q20" s="1087"/>
      <c r="R20" s="1087"/>
      <c r="S20" s="1087"/>
      <c r="T20" s="1087"/>
      <c r="U20" s="1087"/>
      <c r="V20" s="1087"/>
      <c r="W20" s="1087"/>
      <c r="X20" s="1087"/>
      <c r="Y20" s="1087"/>
      <c r="Z20" s="1098"/>
      <c r="AA20" s="1087"/>
      <c r="AB20" s="1087"/>
      <c r="AC20" s="249"/>
    </row>
    <row r="21" spans="2:29" s="943" customFormat="1" ht="18.95" customHeight="1">
      <c r="B21" s="1094"/>
      <c r="C21" s="1901"/>
      <c r="D21" s="1901"/>
      <c r="E21" s="1901"/>
      <c r="F21" s="1901"/>
      <c r="G21" s="1901"/>
      <c r="H21" s="1901"/>
      <c r="I21" s="1901"/>
      <c r="J21" s="1901"/>
      <c r="K21" s="1901"/>
      <c r="L21" s="1901"/>
      <c r="M21" s="1901"/>
      <c r="N21" s="1901"/>
      <c r="O21" s="1901"/>
      <c r="P21" s="1087"/>
      <c r="Q21" s="1087"/>
      <c r="R21" s="1087"/>
      <c r="S21" s="1087"/>
      <c r="T21" s="1087"/>
      <c r="U21" s="1087"/>
      <c r="V21" s="1087"/>
      <c r="W21" s="1087"/>
      <c r="X21" s="1087"/>
      <c r="Y21" s="1087"/>
      <c r="Z21" s="1098"/>
      <c r="AA21" s="1087"/>
      <c r="AB21" s="1087"/>
      <c r="AC21" s="249"/>
    </row>
    <row r="22" spans="2:29" s="943" customFormat="1" ht="18.95" customHeight="1">
      <c r="B22" s="1094"/>
      <c r="C22" s="1087"/>
      <c r="D22" s="1087"/>
      <c r="E22" s="1087"/>
      <c r="F22" s="1087"/>
      <c r="G22" s="1087"/>
      <c r="H22" s="1087"/>
      <c r="I22" s="1087"/>
      <c r="J22" s="1087"/>
      <c r="K22" s="1087"/>
      <c r="L22" s="1087"/>
      <c r="M22" s="1087"/>
      <c r="N22" s="1087"/>
      <c r="O22" s="1087"/>
      <c r="P22" s="1087"/>
      <c r="Q22" s="1087"/>
      <c r="R22" s="1087"/>
      <c r="S22" s="1087"/>
      <c r="T22" s="1087"/>
      <c r="U22" s="1087"/>
      <c r="V22" s="1087"/>
      <c r="W22" s="1087"/>
      <c r="X22" s="1087"/>
      <c r="Y22" s="1087"/>
      <c r="Z22" s="1098"/>
      <c r="AA22" s="1087"/>
      <c r="AB22" s="1087"/>
      <c r="AC22" s="249"/>
    </row>
    <row r="23" spans="2:29" s="943" customFormat="1" ht="18.95" customHeight="1">
      <c r="B23" s="1094"/>
      <c r="C23" s="1087"/>
      <c r="D23" s="1087"/>
      <c r="E23" s="1087"/>
      <c r="F23" s="1087"/>
      <c r="G23" s="1087"/>
      <c r="H23" s="1087"/>
      <c r="I23" s="1087"/>
      <c r="J23" s="1087"/>
      <c r="K23" s="1087"/>
      <c r="L23" s="1087"/>
      <c r="M23" s="1087"/>
      <c r="N23" s="1087"/>
      <c r="O23" s="1087"/>
      <c r="P23" s="1087"/>
      <c r="Q23" s="1087"/>
      <c r="R23" s="1087"/>
      <c r="S23" s="1087"/>
      <c r="T23" s="1087"/>
      <c r="U23" s="1087"/>
      <c r="V23" s="1087"/>
      <c r="W23" s="1087"/>
      <c r="X23" s="1087"/>
      <c r="Y23" s="1087"/>
      <c r="Z23" s="1098"/>
      <c r="AA23" s="1087"/>
      <c r="AB23" s="1087"/>
      <c r="AC23" s="249"/>
    </row>
    <row r="24" spans="2:29" s="943" customFormat="1" ht="18.95" customHeight="1">
      <c r="B24" s="1094"/>
      <c r="C24" s="1087"/>
      <c r="D24" s="1087"/>
      <c r="E24" s="1087"/>
      <c r="F24" s="1087"/>
      <c r="G24" s="1087"/>
      <c r="H24" s="1087"/>
      <c r="I24" s="1087"/>
      <c r="J24" s="1087"/>
      <c r="K24" s="1087"/>
      <c r="L24" s="1087"/>
      <c r="M24" s="1087"/>
      <c r="N24" s="1087"/>
      <c r="O24" s="1087"/>
      <c r="P24" s="1087"/>
      <c r="Q24" s="1087"/>
      <c r="R24" s="1087"/>
      <c r="S24" s="1087"/>
      <c r="T24" s="1087"/>
      <c r="U24" s="1087"/>
      <c r="V24" s="1087"/>
      <c r="W24" s="1087"/>
      <c r="X24" s="1087"/>
      <c r="Y24" s="1087"/>
      <c r="Z24" s="1098"/>
      <c r="AA24" s="1087"/>
      <c r="AB24" s="1087"/>
      <c r="AC24" s="249"/>
    </row>
    <row r="25" spans="2:29" s="943" customFormat="1" ht="18.95" customHeight="1">
      <c r="B25" s="1094"/>
      <c r="C25" s="1087"/>
      <c r="D25" s="1087"/>
      <c r="E25" s="1087"/>
      <c r="F25" s="1087"/>
      <c r="G25" s="1087"/>
      <c r="H25" s="1087"/>
      <c r="I25" s="1087"/>
      <c r="J25" s="1087"/>
      <c r="K25" s="1087"/>
      <c r="L25" s="1087"/>
      <c r="M25" s="1087"/>
      <c r="N25" s="1087"/>
      <c r="O25" s="1087"/>
      <c r="P25" s="1087"/>
      <c r="Q25" s="1087"/>
      <c r="R25" s="1087"/>
      <c r="S25" s="1087"/>
      <c r="T25" s="1087"/>
      <c r="U25" s="1087"/>
      <c r="V25" s="1087"/>
      <c r="W25" s="1087"/>
      <c r="X25" s="1087"/>
      <c r="Y25" s="1087"/>
      <c r="Z25" s="1098"/>
      <c r="AA25" s="1087"/>
      <c r="AB25" s="1087"/>
      <c r="AC25" s="249"/>
    </row>
    <row r="26" spans="2:29" s="943" customFormat="1" ht="18.95" customHeight="1">
      <c r="B26" s="1094"/>
      <c r="C26" s="1087"/>
      <c r="D26" s="1087"/>
      <c r="E26" s="1087"/>
      <c r="F26" s="1087"/>
      <c r="G26" s="1087"/>
      <c r="H26" s="1087"/>
      <c r="I26" s="1087"/>
      <c r="J26" s="1087"/>
      <c r="K26" s="1087"/>
      <c r="L26" s="1087"/>
      <c r="M26" s="1087"/>
      <c r="N26" s="1087"/>
      <c r="O26" s="1087"/>
      <c r="P26" s="1087"/>
      <c r="Q26" s="1087"/>
      <c r="R26" s="1087"/>
      <c r="S26" s="1087"/>
      <c r="T26" s="1087"/>
      <c r="U26" s="1087"/>
      <c r="V26" s="1087"/>
      <c r="W26" s="1087"/>
      <c r="X26" s="1087"/>
      <c r="Y26" s="1087"/>
      <c r="Z26" s="1098"/>
      <c r="AA26" s="1087"/>
      <c r="AB26" s="1087"/>
      <c r="AC26" s="249"/>
    </row>
    <row r="27" spans="2:29" s="943" customFormat="1" ht="18.95" customHeight="1">
      <c r="B27" s="1094"/>
      <c r="C27" s="1087"/>
      <c r="D27" s="1087"/>
      <c r="E27" s="1087"/>
      <c r="F27" s="1087"/>
      <c r="G27" s="1087"/>
      <c r="H27" s="1087"/>
      <c r="I27" s="1087"/>
      <c r="J27" s="1087"/>
      <c r="K27" s="1087"/>
      <c r="L27" s="1087"/>
      <c r="M27" s="1087"/>
      <c r="N27" s="1087"/>
      <c r="O27" s="1087"/>
      <c r="P27" s="1111" t="s">
        <v>2559</v>
      </c>
      <c r="Q27" s="1087"/>
      <c r="R27" s="1111" t="s">
        <v>2558</v>
      </c>
      <c r="S27" s="1087"/>
      <c r="T27" s="1087"/>
      <c r="U27" s="1087"/>
      <c r="V27" s="1087"/>
      <c r="W27" s="1087"/>
      <c r="X27" s="1087"/>
      <c r="Y27" s="1087"/>
      <c r="Z27" s="1098"/>
      <c r="AA27" s="1087"/>
      <c r="AB27" s="1087"/>
      <c r="AC27" s="249"/>
    </row>
    <row r="28" spans="2:29" s="943" customFormat="1" ht="18.95" customHeight="1">
      <c r="B28" s="1094"/>
      <c r="C28" s="1087"/>
      <c r="D28" s="1087"/>
      <c r="E28" s="1087"/>
      <c r="F28" s="1087"/>
      <c r="G28" s="1087"/>
      <c r="H28" s="1087"/>
      <c r="I28" s="1087"/>
      <c r="J28" s="1087"/>
      <c r="K28" s="1087"/>
      <c r="L28" s="1087"/>
      <c r="M28" s="1087"/>
      <c r="N28" s="1087"/>
      <c r="O28" s="1087"/>
      <c r="P28" s="1087"/>
      <c r="Q28" s="1087"/>
      <c r="R28" s="1087"/>
      <c r="S28" s="1087"/>
      <c r="T28" s="1087"/>
      <c r="U28" s="1087"/>
      <c r="V28" s="1087"/>
      <c r="W28" s="1087"/>
      <c r="X28" s="1087"/>
      <c r="Y28" s="1087"/>
      <c r="Z28" s="1098"/>
      <c r="AA28" s="1087"/>
      <c r="AB28" s="1087"/>
      <c r="AC28" s="249"/>
    </row>
    <row r="29" spans="2:29" s="943" customFormat="1" ht="18.95" customHeight="1">
      <c r="B29" s="1094"/>
      <c r="C29" s="1087"/>
      <c r="D29" s="1087"/>
      <c r="E29" s="1087"/>
      <c r="F29" s="1087"/>
      <c r="G29" s="1087"/>
      <c r="H29" s="1087"/>
      <c r="I29" s="1087"/>
      <c r="J29" s="1087"/>
      <c r="K29" s="1087"/>
      <c r="L29" s="1087"/>
      <c r="M29" s="1087"/>
      <c r="N29" s="1087"/>
      <c r="O29" s="1087"/>
      <c r="P29" s="1087"/>
      <c r="Q29" s="1087"/>
      <c r="R29" s="1087"/>
      <c r="S29" s="1087"/>
      <c r="T29" s="1087"/>
      <c r="U29" s="1087"/>
      <c r="V29" s="1087"/>
      <c r="W29" s="1087"/>
      <c r="X29" s="1087"/>
      <c r="Y29" s="1087"/>
      <c r="Z29" s="1098"/>
      <c r="AA29" s="1087"/>
      <c r="AB29" s="1087"/>
      <c r="AC29" s="249"/>
    </row>
    <row r="30" spans="2:29" s="943" customFormat="1" ht="18.95" customHeight="1">
      <c r="B30" s="1094"/>
      <c r="C30" s="1087"/>
      <c r="D30" s="1087"/>
      <c r="E30" s="1087"/>
      <c r="F30" s="1087"/>
      <c r="G30" s="1087"/>
      <c r="H30" s="1087"/>
      <c r="I30" s="1087"/>
      <c r="J30" s="1087"/>
      <c r="K30" s="1087"/>
      <c r="L30" s="1087"/>
      <c r="M30" s="1087"/>
      <c r="N30" s="1087"/>
      <c r="O30" s="1087"/>
      <c r="P30" s="1087"/>
      <c r="Q30" s="1087"/>
      <c r="R30" s="1087"/>
      <c r="S30" s="1087"/>
      <c r="T30" s="1087"/>
      <c r="U30" s="1087"/>
      <c r="V30" s="1087"/>
      <c r="W30" s="1087"/>
      <c r="X30" s="1087"/>
      <c r="Y30" s="1087"/>
      <c r="Z30" s="1098"/>
      <c r="AA30" s="1087"/>
      <c r="AB30" s="1087"/>
      <c r="AC30" s="249"/>
    </row>
    <row r="31" spans="2:29" s="943" customFormat="1" ht="18.95" customHeight="1">
      <c r="B31" s="1094"/>
      <c r="C31" s="1087"/>
      <c r="D31" s="1087"/>
      <c r="E31" s="1087"/>
      <c r="F31" s="1087"/>
      <c r="G31" s="1087"/>
      <c r="H31" s="1087"/>
      <c r="I31" s="1087"/>
      <c r="J31" s="1087"/>
      <c r="K31" s="1087"/>
      <c r="L31" s="1087"/>
      <c r="M31" s="1087"/>
      <c r="N31" s="1087"/>
      <c r="O31" s="1087"/>
      <c r="P31" s="1087"/>
      <c r="Q31" s="1087"/>
      <c r="R31" s="1087"/>
      <c r="S31" s="1087"/>
      <c r="T31" s="1087"/>
      <c r="U31" s="1087"/>
      <c r="V31" s="1087"/>
      <c r="W31" s="1087"/>
      <c r="X31" s="1087"/>
      <c r="Y31" s="1087"/>
      <c r="Z31" s="1098"/>
      <c r="AA31" s="1087"/>
      <c r="AB31" s="1087"/>
      <c r="AC31" s="249"/>
    </row>
    <row r="32" spans="2:29" s="943" customFormat="1" ht="18.95" customHeight="1">
      <c r="B32" s="1094"/>
      <c r="C32" s="1087"/>
      <c r="D32" s="1087"/>
      <c r="E32" s="1087"/>
      <c r="F32" s="1087"/>
      <c r="G32" s="1087"/>
      <c r="H32" s="1087"/>
      <c r="I32" s="1087"/>
      <c r="J32" s="1087"/>
      <c r="K32" s="1087"/>
      <c r="L32" s="1087"/>
      <c r="M32" s="1087"/>
      <c r="N32" s="1087"/>
      <c r="O32" s="1087"/>
      <c r="P32" s="1087"/>
      <c r="Q32" s="1087"/>
      <c r="R32" s="1087"/>
      <c r="S32" s="1087"/>
      <c r="T32" s="1087"/>
      <c r="U32" s="1087"/>
      <c r="V32" s="1087"/>
      <c r="W32" s="1087"/>
      <c r="X32" s="1087"/>
      <c r="Y32" s="1087"/>
      <c r="Z32" s="1098"/>
      <c r="AA32" s="1087"/>
      <c r="AB32" s="1087"/>
      <c r="AC32" s="249"/>
    </row>
    <row r="33" spans="1:29" s="943" customFormat="1" ht="18.95" customHeight="1">
      <c r="B33" s="1094"/>
      <c r="C33" s="1087"/>
      <c r="D33" s="1087"/>
      <c r="E33" s="1087"/>
      <c r="F33" s="1087"/>
      <c r="G33" s="1087"/>
      <c r="H33" s="1087"/>
      <c r="I33" s="1087"/>
      <c r="J33" s="1087"/>
      <c r="K33" s="1087"/>
      <c r="L33" s="1087"/>
      <c r="M33" s="1087"/>
      <c r="N33" s="1087" t="s">
        <v>2557</v>
      </c>
      <c r="O33" s="1087"/>
      <c r="P33" s="1087"/>
      <c r="Q33" s="1087"/>
      <c r="R33" s="1087"/>
      <c r="S33" s="1087"/>
      <c r="T33" s="1087"/>
      <c r="U33" s="1087"/>
      <c r="V33" s="1087"/>
      <c r="W33" s="1087"/>
      <c r="X33" s="1087"/>
      <c r="Y33" s="1087"/>
      <c r="Z33" s="1098"/>
      <c r="AA33" s="1087"/>
      <c r="AB33" s="1087"/>
      <c r="AC33" s="249"/>
    </row>
    <row r="34" spans="1:29" s="943" customFormat="1" ht="18.95" customHeight="1">
      <c r="B34" s="1094"/>
      <c r="C34" s="1087"/>
      <c r="D34" s="1087"/>
      <c r="E34" s="1087"/>
      <c r="F34" s="1087"/>
      <c r="G34" s="1087"/>
      <c r="H34" s="1087"/>
      <c r="I34" s="1087"/>
      <c r="J34" s="1087"/>
      <c r="K34" s="1087"/>
      <c r="L34" s="1087"/>
      <c r="M34" s="1087"/>
      <c r="N34" s="1087"/>
      <c r="O34" s="1087"/>
      <c r="P34" s="1087"/>
      <c r="Q34" s="1087"/>
      <c r="R34" s="1087"/>
      <c r="S34" s="1087"/>
      <c r="T34" s="1087"/>
      <c r="U34" s="1087"/>
      <c r="V34" s="1087"/>
      <c r="W34" s="1087"/>
      <c r="X34" s="1087"/>
      <c r="Y34" s="1087"/>
      <c r="Z34" s="1098"/>
      <c r="AA34" s="1087"/>
      <c r="AB34" s="1087"/>
      <c r="AC34" s="249"/>
    </row>
    <row r="35" spans="1:29" s="943" customFormat="1" ht="18.95" customHeight="1">
      <c r="B35" s="1089"/>
      <c r="C35" s="1090"/>
      <c r="D35" s="1112" t="s">
        <v>2565</v>
      </c>
      <c r="E35" s="1112"/>
      <c r="F35" s="1112"/>
      <c r="G35" s="1112"/>
      <c r="H35" s="1112"/>
      <c r="I35" s="1113"/>
      <c r="J35" s="1089"/>
      <c r="K35" s="1090"/>
      <c r="L35" s="1126" t="s">
        <v>2920</v>
      </c>
      <c r="M35" s="1127"/>
      <c r="N35" s="1127"/>
      <c r="O35" s="1127" t="s">
        <v>322</v>
      </c>
      <c r="P35" s="1127"/>
      <c r="Q35" s="1127" t="s">
        <v>2555</v>
      </c>
      <c r="R35" s="1127"/>
      <c r="S35" s="1127" t="s">
        <v>2554</v>
      </c>
      <c r="T35" s="1128"/>
      <c r="U35" s="1128"/>
      <c r="V35" s="1128"/>
      <c r="W35" s="1128"/>
      <c r="X35" s="1090"/>
      <c r="Y35" s="1090"/>
      <c r="Z35" s="1091"/>
      <c r="AA35" s="1087"/>
      <c r="AB35" s="1087"/>
      <c r="AC35" s="249"/>
    </row>
    <row r="36" spans="1:29" s="943" customFormat="1" ht="18.95" customHeight="1">
      <c r="B36" s="1094" t="s">
        <v>2556</v>
      </c>
      <c r="C36" s="1087"/>
      <c r="D36" s="1087"/>
      <c r="E36" s="1087"/>
      <c r="F36" s="1087"/>
      <c r="G36" s="1087"/>
      <c r="H36" s="1087"/>
      <c r="I36" s="1098"/>
      <c r="J36" s="1094"/>
      <c r="K36" s="1087"/>
      <c r="X36" s="1129"/>
      <c r="Y36" s="1087"/>
      <c r="Z36" s="1098"/>
      <c r="AA36" s="1087"/>
      <c r="AB36" s="1087"/>
      <c r="AC36" s="249"/>
    </row>
    <row r="37" spans="1:29" s="943" customFormat="1" ht="18.95" customHeight="1">
      <c r="B37" s="1094"/>
      <c r="C37" s="1087"/>
      <c r="D37" s="1114" t="s">
        <v>2564</v>
      </c>
      <c r="E37" s="1114"/>
      <c r="F37" s="1114"/>
      <c r="G37" s="1114"/>
      <c r="H37" s="1114"/>
      <c r="I37" s="1115"/>
      <c r="J37" s="1116"/>
      <c r="K37" s="1117"/>
      <c r="L37" s="1946" t="s">
        <v>767</v>
      </c>
      <c r="M37" s="1946"/>
      <c r="N37" s="1946"/>
      <c r="O37" s="1117"/>
      <c r="P37" s="1117"/>
      <c r="Q37" s="1117"/>
      <c r="R37" s="1117"/>
      <c r="S37" s="1117"/>
      <c r="T37" s="1117"/>
      <c r="U37" s="1117"/>
      <c r="V37" s="1117"/>
      <c r="W37" s="1117" t="s">
        <v>113</v>
      </c>
      <c r="X37" s="1117"/>
      <c r="Y37" s="1117"/>
      <c r="Z37" s="1102"/>
      <c r="AA37" s="1087"/>
      <c r="AB37" s="1087"/>
      <c r="AC37" s="249"/>
    </row>
    <row r="38" spans="1:29" s="943" customFormat="1" ht="18.95" customHeight="1">
      <c r="B38" s="1947" t="s">
        <v>2552</v>
      </c>
      <c r="C38" s="1939"/>
      <c r="D38" s="1938" t="s">
        <v>2578</v>
      </c>
      <c r="E38" s="1939"/>
      <c r="F38" s="1939"/>
      <c r="G38" s="1939"/>
      <c r="H38" s="1939"/>
      <c r="I38" s="1940"/>
      <c r="J38" s="1090"/>
      <c r="K38" s="1090"/>
      <c r="L38" s="1090"/>
      <c r="M38" s="1090"/>
      <c r="N38" s="1090"/>
      <c r="O38" s="1090"/>
      <c r="P38" s="1090"/>
      <c r="Q38" s="1090"/>
      <c r="R38" s="1090"/>
      <c r="S38" s="1090"/>
      <c r="T38" s="1090"/>
      <c r="U38" s="1090"/>
      <c r="V38" s="1090"/>
      <c r="W38" s="1090"/>
      <c r="X38" s="1090"/>
      <c r="Y38" s="1090"/>
      <c r="Z38" s="1091"/>
      <c r="AA38" s="1087"/>
      <c r="AB38" s="1087"/>
      <c r="AC38" s="249"/>
    </row>
    <row r="39" spans="1:29" s="943" customFormat="1" ht="18.95" customHeight="1">
      <c r="B39" s="1948"/>
      <c r="C39" s="1942"/>
      <c r="D39" s="1941"/>
      <c r="E39" s="1942"/>
      <c r="F39" s="1942"/>
      <c r="G39" s="1942"/>
      <c r="H39" s="1942"/>
      <c r="I39" s="1943"/>
      <c r="J39" s="1087"/>
      <c r="K39" s="1087"/>
      <c r="L39" s="1087"/>
      <c r="M39" s="1087"/>
      <c r="N39" s="1087"/>
      <c r="O39" s="1087"/>
      <c r="P39" s="1087"/>
      <c r="Q39" s="1087"/>
      <c r="R39" s="1087"/>
      <c r="S39" s="1087"/>
      <c r="T39" s="1087"/>
      <c r="U39" s="1087"/>
      <c r="V39" s="1087"/>
      <c r="W39" s="1087"/>
      <c r="X39" s="1087"/>
      <c r="Y39" s="1087"/>
      <c r="Z39" s="1098"/>
      <c r="AA39" s="1087"/>
      <c r="AB39" s="1087"/>
      <c r="AC39" s="249"/>
    </row>
    <row r="40" spans="1:29" s="943" customFormat="1" ht="18.95" customHeight="1">
      <c r="B40" s="1949"/>
      <c r="C40" s="1944"/>
      <c r="D40" s="1944"/>
      <c r="E40" s="1944"/>
      <c r="F40" s="1944"/>
      <c r="G40" s="1944"/>
      <c r="H40" s="1944"/>
      <c r="I40" s="1945"/>
      <c r="J40" s="1087"/>
      <c r="K40" s="1087"/>
      <c r="L40" s="1087"/>
      <c r="M40" s="1087"/>
      <c r="N40" s="1087"/>
      <c r="O40" s="1087"/>
      <c r="P40" s="1087"/>
      <c r="Q40" s="1087"/>
      <c r="R40" s="1087"/>
      <c r="S40" s="1087"/>
      <c r="T40" s="1087"/>
      <c r="U40" s="1087"/>
      <c r="V40" s="1087"/>
      <c r="W40" s="1087"/>
      <c r="X40" s="1087"/>
      <c r="Y40" s="1087"/>
      <c r="Z40" s="1098"/>
      <c r="AA40" s="1087"/>
      <c r="AB40" s="1087"/>
      <c r="AC40" s="249"/>
    </row>
    <row r="41" spans="1:29" s="943" customFormat="1" ht="18.75" customHeight="1">
      <c r="B41" s="1947" t="s">
        <v>2551</v>
      </c>
      <c r="C41" s="1939"/>
      <c r="D41" s="1938" t="s">
        <v>2577</v>
      </c>
      <c r="E41" s="1939"/>
      <c r="F41" s="1939"/>
      <c r="G41" s="1939"/>
      <c r="H41" s="1939"/>
      <c r="I41" s="1940"/>
      <c r="J41" s="1090"/>
      <c r="K41" s="1090"/>
      <c r="L41" s="1090"/>
      <c r="M41" s="1090"/>
      <c r="N41" s="1090"/>
      <c r="O41" s="1090"/>
      <c r="P41" s="1090"/>
      <c r="Q41" s="1090"/>
      <c r="R41" s="1090"/>
      <c r="S41" s="1090"/>
      <c r="T41" s="1090"/>
      <c r="U41" s="1090"/>
      <c r="V41" s="1090"/>
      <c r="W41" s="1090"/>
      <c r="X41" s="1090"/>
      <c r="Y41" s="1090"/>
      <c r="Z41" s="1091"/>
      <c r="AA41" s="1087"/>
      <c r="AB41" s="1087"/>
      <c r="AC41" s="249"/>
    </row>
    <row r="42" spans="1:29" s="943" customFormat="1" ht="18.75" customHeight="1">
      <c r="B42" s="1948"/>
      <c r="C42" s="1942"/>
      <c r="D42" s="1941"/>
      <c r="E42" s="1942"/>
      <c r="F42" s="1942"/>
      <c r="G42" s="1942"/>
      <c r="H42" s="1942"/>
      <c r="I42" s="1943"/>
      <c r="J42" s="1087"/>
      <c r="K42" s="1087"/>
      <c r="L42" s="1087"/>
      <c r="M42" s="1087"/>
      <c r="N42" s="1087"/>
      <c r="O42" s="1087"/>
      <c r="P42" s="1087"/>
      <c r="Q42" s="1087"/>
      <c r="R42" s="1087"/>
      <c r="S42" s="1087"/>
      <c r="T42" s="1087"/>
      <c r="U42" s="1087"/>
      <c r="V42" s="1087"/>
      <c r="W42" s="1087"/>
      <c r="X42" s="1087"/>
      <c r="Y42" s="1087"/>
      <c r="Z42" s="1098"/>
      <c r="AA42" s="1087"/>
      <c r="AB42" s="1087"/>
      <c r="AC42" s="249"/>
    </row>
    <row r="43" spans="1:29" s="943" customFormat="1" ht="18.95" customHeight="1">
      <c r="B43" s="1949"/>
      <c r="C43" s="1944"/>
      <c r="D43" s="1944"/>
      <c r="E43" s="1944"/>
      <c r="F43" s="1944"/>
      <c r="G43" s="1944"/>
      <c r="H43" s="1944"/>
      <c r="I43" s="1945"/>
      <c r="J43" s="1117"/>
      <c r="K43" s="1117"/>
      <c r="L43" s="1117"/>
      <c r="M43" s="1117"/>
      <c r="N43" s="1117"/>
      <c r="O43" s="1117"/>
      <c r="P43" s="1117"/>
      <c r="Q43" s="1117"/>
      <c r="R43" s="1117"/>
      <c r="S43" s="1117"/>
      <c r="T43" s="1117"/>
      <c r="U43" s="1117"/>
      <c r="V43" s="1117"/>
      <c r="W43" s="1117"/>
      <c r="X43" s="1117"/>
      <c r="Y43" s="1117"/>
      <c r="Z43" s="1102"/>
      <c r="AA43" s="1087"/>
      <c r="AB43" s="1087"/>
      <c r="AC43" s="249"/>
    </row>
    <row r="44" spans="1:29" s="943" customFormat="1">
      <c r="B44" s="1087"/>
      <c r="C44" s="1087"/>
      <c r="D44" s="1087"/>
      <c r="E44" s="1087"/>
      <c r="F44" s="1087"/>
      <c r="G44" s="1087"/>
      <c r="H44" s="1087"/>
      <c r="I44" s="1087"/>
      <c r="J44" s="1087"/>
      <c r="K44" s="1087"/>
      <c r="L44" s="1087"/>
      <c r="M44" s="1087"/>
      <c r="N44" s="1087"/>
      <c r="O44" s="1087"/>
      <c r="P44" s="1087"/>
      <c r="Q44" s="1087"/>
      <c r="R44" s="1087"/>
      <c r="S44" s="1087"/>
      <c r="T44" s="1087"/>
      <c r="U44" s="1087"/>
      <c r="V44" s="1087"/>
      <c r="W44" s="1087"/>
      <c r="X44" s="1087"/>
      <c r="Y44" s="1087"/>
      <c r="Z44" s="1087"/>
      <c r="AA44" s="1087"/>
      <c r="AB44" s="1087"/>
      <c r="AC44" s="249"/>
    </row>
    <row r="45" spans="1:29" s="943" customFormat="1">
      <c r="B45" s="1087"/>
      <c r="C45" s="1087"/>
      <c r="D45" s="1087"/>
      <c r="E45" s="1087"/>
      <c r="F45" s="1087"/>
      <c r="G45" s="1087"/>
      <c r="H45" s="1087"/>
      <c r="I45" s="1087"/>
      <c r="J45" s="1087"/>
      <c r="K45" s="1087"/>
      <c r="L45" s="1087"/>
      <c r="M45" s="1087"/>
      <c r="N45" s="1087"/>
      <c r="O45" s="1087"/>
      <c r="P45" s="1087"/>
      <c r="Q45" s="1087"/>
      <c r="R45" s="1087"/>
      <c r="S45" s="1087"/>
      <c r="T45" s="1087"/>
      <c r="U45" s="1087"/>
      <c r="V45" s="1087"/>
      <c r="W45" s="1087"/>
      <c r="X45" s="1087"/>
      <c r="Y45" s="1087"/>
      <c r="Z45" s="1087"/>
      <c r="AA45" s="1087"/>
      <c r="AB45" s="1087"/>
      <c r="AC45" s="249"/>
    </row>
    <row r="46" spans="1:29" s="943" customFormat="1" ht="15.95" customHeight="1">
      <c r="A46" s="494"/>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C46" s="249"/>
    </row>
    <row r="47" spans="1:29" s="943" customFormat="1" ht="15.95" customHeight="1">
      <c r="A47" s="494"/>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C47" s="249"/>
    </row>
    <row r="48" spans="1:29" s="943" customFormat="1" ht="15.95" customHeight="1">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C48" s="249"/>
    </row>
    <row r="49" spans="1:29" s="943" customFormat="1" ht="15.95" customHeight="1">
      <c r="A49" s="494"/>
      <c r="B49" s="494"/>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C49" s="249"/>
    </row>
    <row r="50" spans="1:29" s="943" customFormat="1" ht="15.95" customHeight="1">
      <c r="A50" s="494"/>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C50" s="249"/>
    </row>
    <row r="51" spans="1:29" s="943" customFormat="1" ht="15.95" customHeight="1">
      <c r="A51" s="494"/>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C51" s="249"/>
    </row>
    <row r="52" spans="1:29" s="943" customFormat="1" ht="15.95" customHeight="1">
      <c r="A52" s="494"/>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C52" s="249"/>
    </row>
    <row r="53" spans="1:29" s="943" customFormat="1" ht="15.95" customHeight="1">
      <c r="A53" s="494"/>
      <c r="B53" s="494"/>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C53" s="249"/>
    </row>
    <row r="54" spans="1:29" s="943" customFormat="1" ht="15.95" customHeight="1">
      <c r="A54" s="494"/>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C54" s="249"/>
    </row>
    <row r="55" spans="1:29" s="943" customFormat="1" ht="15.95" customHeight="1">
      <c r="A55" s="494"/>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C55" s="249"/>
    </row>
    <row r="56" spans="1:29" s="943" customFormat="1" ht="15.95" customHeight="1">
      <c r="A56" s="494"/>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C56" s="249"/>
    </row>
    <row r="57" spans="1:29" s="943" customFormat="1" ht="15.95" customHeight="1">
      <c r="A57" s="494"/>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C57" s="249"/>
    </row>
    <row r="58" spans="1:29" s="943" customFormat="1" ht="15.95" customHeight="1">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C58" s="249"/>
    </row>
    <row r="59" spans="1:29" s="943" customFormat="1" ht="15.95" customHeight="1">
      <c r="A59" s="494"/>
      <c r="B59" s="494"/>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C59" s="249"/>
    </row>
    <row r="60" spans="1:29" s="943" customFormat="1" ht="15.95" customHeight="1">
      <c r="A60" s="494"/>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C60" s="249"/>
    </row>
    <row r="61" spans="1:29" s="943" customFormat="1" ht="15.95" customHeight="1">
      <c r="A61" s="494"/>
      <c r="B61" s="494"/>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C61" s="249"/>
    </row>
    <row r="62" spans="1:29" s="943" customFormat="1" ht="15.95" customHeight="1">
      <c r="A62" s="494"/>
      <c r="B62" s="494"/>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C62" s="249"/>
    </row>
    <row r="63" spans="1:29" s="943" customFormat="1" ht="15.95" customHeight="1">
      <c r="A63" s="494"/>
      <c r="B63" s="494"/>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C63" s="249"/>
    </row>
    <row r="64" spans="1:29" s="943" customFormat="1" ht="15.95" customHeight="1">
      <c r="A64" s="494"/>
      <c r="B64" s="494"/>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C64" s="249"/>
    </row>
    <row r="65" spans="1:29" s="943" customFormat="1" ht="15.95" customHeight="1">
      <c r="A65" s="494"/>
      <c r="B65" s="494"/>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C65" s="249"/>
    </row>
    <row r="66" spans="1:29" s="943" customFormat="1" ht="15.95" customHeight="1">
      <c r="A66" s="494"/>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C66" s="249"/>
    </row>
    <row r="67" spans="1:29" s="943" customFormat="1" ht="15.95" customHeight="1">
      <c r="A67" s="494"/>
      <c r="AC67" s="249"/>
    </row>
    <row r="68" spans="1:29" s="943" customFormat="1" ht="15.95" customHeight="1">
      <c r="A68" s="494"/>
      <c r="AC68" s="249"/>
    </row>
    <row r="69" spans="1:29" s="943" customFormat="1" ht="15.95" customHeight="1">
      <c r="A69" s="494"/>
      <c r="AC69" s="249"/>
    </row>
    <row r="70" spans="1:29" s="943" customFormat="1" ht="15.95" customHeight="1">
      <c r="A70" s="494"/>
      <c r="AC70" s="249"/>
    </row>
    <row r="71" spans="1:29" s="943" customFormat="1" ht="15.95" customHeight="1">
      <c r="A71" s="494"/>
      <c r="AC71" s="249"/>
    </row>
    <row r="72" spans="1:29" s="943" customFormat="1" ht="15.95" customHeight="1">
      <c r="A72" s="494"/>
      <c r="AC72" s="249"/>
    </row>
    <row r="73" spans="1:29" s="943" customFormat="1">
      <c r="AC73" s="249"/>
    </row>
    <row r="74" spans="1:29" s="943" customFormat="1">
      <c r="A74" s="1097"/>
      <c r="B74" s="1097"/>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494"/>
      <c r="Y74" s="494"/>
      <c r="Z74" s="494"/>
      <c r="AC74" s="249"/>
    </row>
    <row r="75" spans="1:29" s="943" customFormat="1">
      <c r="A75" s="494"/>
      <c r="B75" s="494"/>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C75" s="249"/>
    </row>
    <row r="76" spans="1:29" s="943" customFormat="1">
      <c r="A76" s="494"/>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C76" s="249"/>
    </row>
    <row r="77" spans="1:29" s="943" customFormat="1">
      <c r="A77" s="494"/>
      <c r="B77" s="494"/>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C77" s="249"/>
    </row>
    <row r="78" spans="1:29" s="943" customFormat="1">
      <c r="A78" s="494"/>
      <c r="B78" s="494"/>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C78" s="249"/>
    </row>
    <row r="79" spans="1:29" s="943" customFormat="1">
      <c r="A79" s="494"/>
      <c r="B79" s="494"/>
      <c r="C79" s="494"/>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C79" s="249"/>
    </row>
    <row r="80" spans="1:29" s="943" customFormat="1">
      <c r="A80" s="494"/>
      <c r="B80" s="494"/>
      <c r="C80" s="494"/>
      <c r="D80" s="494"/>
      <c r="E80" s="494"/>
      <c r="F80" s="494"/>
      <c r="G80" s="494"/>
      <c r="H80" s="494"/>
      <c r="I80" s="494"/>
      <c r="J80" s="494"/>
      <c r="K80" s="494"/>
      <c r="L80" s="494"/>
      <c r="M80" s="494"/>
      <c r="N80" s="494"/>
      <c r="O80" s="494"/>
      <c r="P80" s="494"/>
      <c r="Q80" s="494"/>
      <c r="R80" s="494"/>
      <c r="S80" s="494"/>
      <c r="T80" s="494"/>
      <c r="U80" s="494"/>
      <c r="V80" s="494"/>
      <c r="W80" s="494"/>
      <c r="X80" s="494"/>
      <c r="Y80" s="494"/>
      <c r="Z80" s="494"/>
      <c r="AC80" s="249"/>
    </row>
    <row r="81" spans="1:29" s="943" customFormat="1">
      <c r="A81" s="494"/>
      <c r="B81" s="494"/>
      <c r="C81" s="494"/>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C81" s="249"/>
    </row>
    <row r="82" spans="1:29" s="943" customFormat="1">
      <c r="A82" s="494"/>
      <c r="B82" s="494"/>
      <c r="C82" s="494"/>
      <c r="D82" s="494"/>
      <c r="E82" s="494"/>
      <c r="F82" s="494"/>
      <c r="G82" s="494"/>
      <c r="H82" s="494"/>
      <c r="I82" s="494"/>
      <c r="J82" s="494"/>
      <c r="K82" s="494"/>
      <c r="L82" s="494"/>
      <c r="M82" s="494"/>
      <c r="N82" s="494"/>
      <c r="O82" s="494"/>
      <c r="P82" s="494"/>
      <c r="Q82" s="494"/>
      <c r="R82" s="494"/>
      <c r="S82" s="494"/>
      <c r="T82" s="494"/>
      <c r="U82" s="494"/>
      <c r="V82" s="494"/>
      <c r="W82" s="494"/>
      <c r="X82" s="494"/>
      <c r="Y82" s="494"/>
      <c r="Z82" s="494"/>
      <c r="AC82" s="249"/>
    </row>
    <row r="83" spans="1:29" s="943" customFormat="1">
      <c r="A83" s="494"/>
      <c r="B83" s="494"/>
      <c r="C83" s="494"/>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C83" s="249"/>
    </row>
    <row r="84" spans="1:29" ht="13.5" customHeight="1">
      <c r="A84" s="306"/>
      <c r="B84" s="306"/>
      <c r="C84" s="306"/>
      <c r="D84" s="306"/>
      <c r="E84" s="306"/>
      <c r="F84" s="306"/>
      <c r="G84" s="1118"/>
      <c r="H84" s="1118"/>
      <c r="I84" s="1118"/>
      <c r="J84" s="1118"/>
      <c r="K84" s="1118"/>
      <c r="L84" s="1118"/>
      <c r="M84" s="1118"/>
      <c r="N84" s="1118"/>
      <c r="O84" s="1118"/>
      <c r="P84" s="1118"/>
      <c r="Q84" s="1118"/>
      <c r="R84" s="1118"/>
      <c r="S84" s="1118"/>
      <c r="T84" s="1118"/>
      <c r="U84" s="1118"/>
      <c r="V84" s="1118"/>
      <c r="W84" s="1118"/>
      <c r="X84" s="1118"/>
      <c r="Y84" s="1118"/>
      <c r="Z84" s="1118"/>
    </row>
    <row r="85" spans="1:29">
      <c r="A85" s="306"/>
      <c r="B85" s="306"/>
      <c r="C85" s="306"/>
      <c r="D85" s="306"/>
      <c r="E85" s="306"/>
      <c r="F85" s="306"/>
      <c r="G85" s="1118"/>
      <c r="H85" s="1118"/>
      <c r="I85" s="1118"/>
      <c r="J85" s="1118"/>
      <c r="K85" s="1118"/>
      <c r="L85" s="1118"/>
      <c r="M85" s="1118"/>
      <c r="N85" s="1118"/>
      <c r="O85" s="1118"/>
      <c r="P85" s="1118"/>
      <c r="Q85" s="1118"/>
      <c r="R85" s="1118"/>
      <c r="S85" s="1118"/>
      <c r="T85" s="1118"/>
      <c r="U85" s="1118"/>
      <c r="V85" s="1118"/>
      <c r="W85" s="1118"/>
      <c r="X85" s="1118"/>
      <c r="Y85" s="1118"/>
      <c r="Z85" s="1118"/>
    </row>
    <row r="86" spans="1:29">
      <c r="A86" s="494"/>
      <c r="B86" s="306"/>
      <c r="C86" s="306"/>
      <c r="D86" s="306"/>
      <c r="E86" s="306"/>
      <c r="F86" s="306"/>
      <c r="G86" s="1118"/>
      <c r="H86" s="1118"/>
      <c r="I86" s="1118"/>
      <c r="J86" s="1118"/>
      <c r="K86" s="1118"/>
      <c r="L86" s="1118"/>
      <c r="M86" s="1118"/>
      <c r="N86" s="1118"/>
      <c r="O86" s="1118"/>
      <c r="P86" s="1118"/>
      <c r="Q86" s="1118"/>
      <c r="R86" s="1118"/>
      <c r="S86" s="1118"/>
      <c r="T86" s="1118"/>
      <c r="U86" s="1118"/>
      <c r="V86" s="1118"/>
      <c r="W86" s="1118"/>
      <c r="X86" s="1118"/>
      <c r="Y86" s="1118"/>
      <c r="Z86" s="1118"/>
    </row>
    <row r="87" spans="1:29">
      <c r="A87" s="494"/>
      <c r="B87" s="306"/>
      <c r="C87" s="306"/>
      <c r="D87" s="306"/>
      <c r="E87" s="306"/>
      <c r="F87" s="306"/>
      <c r="G87" s="306"/>
      <c r="H87" s="306"/>
      <c r="I87" s="306"/>
      <c r="J87" s="306"/>
      <c r="K87" s="1119"/>
      <c r="L87" s="306"/>
      <c r="M87" s="1119"/>
      <c r="N87" s="306"/>
      <c r="O87" s="1119"/>
      <c r="P87" s="306"/>
      <c r="Q87" s="306"/>
      <c r="R87" s="299"/>
      <c r="S87" s="299"/>
      <c r="T87" s="306"/>
      <c r="U87" s="306"/>
      <c r="V87" s="306"/>
      <c r="W87" s="306"/>
      <c r="X87" s="306"/>
      <c r="Y87" s="306"/>
      <c r="Z87" s="306"/>
    </row>
    <row r="88" spans="1:29">
      <c r="A88" s="306"/>
      <c r="B88" s="306"/>
      <c r="C88" s="306"/>
      <c r="D88" s="306"/>
      <c r="E88" s="306"/>
      <c r="F88" s="306"/>
      <c r="G88" s="306"/>
      <c r="H88" s="306"/>
      <c r="I88" s="306"/>
      <c r="J88" s="306"/>
      <c r="K88" s="1119"/>
      <c r="L88" s="306"/>
      <c r="M88" s="1119"/>
      <c r="N88" s="306"/>
      <c r="O88" s="1119"/>
      <c r="P88" s="306"/>
      <c r="Q88" s="306"/>
      <c r="R88" s="299"/>
      <c r="S88" s="299"/>
      <c r="T88" s="306"/>
      <c r="U88" s="306"/>
      <c r="V88" s="306"/>
      <c r="W88" s="306"/>
      <c r="X88" s="306"/>
      <c r="Y88" s="306"/>
      <c r="Z88" s="306"/>
    </row>
    <row r="89" spans="1:29" ht="13.5" customHeight="1">
      <c r="B89" s="306"/>
      <c r="C89" s="306"/>
      <c r="D89" s="306"/>
      <c r="E89" s="306"/>
      <c r="F89" s="306"/>
      <c r="G89" s="306"/>
      <c r="H89" s="306"/>
      <c r="I89" s="306"/>
      <c r="J89" s="306"/>
      <c r="K89" s="306"/>
      <c r="L89" s="306"/>
      <c r="M89" s="306"/>
      <c r="N89" s="306"/>
      <c r="O89" s="306"/>
      <c r="P89" s="306"/>
      <c r="Q89" s="306"/>
      <c r="R89" s="299"/>
      <c r="S89" s="299"/>
      <c r="T89" s="306"/>
      <c r="U89" s="306"/>
      <c r="V89" s="306"/>
      <c r="W89" s="306"/>
      <c r="X89" s="306"/>
      <c r="Y89" s="306"/>
      <c r="Z89" s="306"/>
    </row>
    <row r="90" spans="1:29" ht="15" customHeight="1">
      <c r="B90" s="306"/>
      <c r="C90" s="306"/>
      <c r="D90" s="1120"/>
      <c r="E90" s="306"/>
      <c r="F90" s="306"/>
      <c r="G90" s="306"/>
      <c r="H90" s="1120"/>
      <c r="I90" s="306"/>
      <c r="J90" s="306"/>
      <c r="K90" s="1119"/>
      <c r="L90" s="306"/>
      <c r="M90" s="306"/>
      <c r="N90" s="306"/>
      <c r="O90" s="306"/>
      <c r="P90" s="306"/>
      <c r="Q90" s="1120"/>
      <c r="R90" s="1903"/>
      <c r="S90" s="1903"/>
      <c r="T90" s="1903"/>
      <c r="U90" s="1903"/>
      <c r="V90" s="1903"/>
      <c r="W90" s="1903"/>
      <c r="X90" s="1903"/>
      <c r="Y90" s="1903"/>
      <c r="Z90" s="1120"/>
    </row>
    <row r="91" spans="1:29" ht="15" customHeight="1">
      <c r="A91" s="299"/>
      <c r="B91" s="299"/>
      <c r="C91" s="299"/>
      <c r="D91" s="1120"/>
      <c r="E91" s="1903"/>
      <c r="F91" s="1903"/>
      <c r="G91" s="1903"/>
      <c r="H91" s="1120"/>
      <c r="I91" s="299"/>
      <c r="J91" s="306"/>
      <c r="K91" s="306"/>
      <c r="L91" s="306"/>
      <c r="M91" s="306"/>
      <c r="N91" s="306"/>
      <c r="O91" s="306"/>
      <c r="P91" s="306"/>
      <c r="Q91" s="1120"/>
      <c r="R91" s="1903"/>
      <c r="S91" s="1903"/>
      <c r="T91" s="1903"/>
      <c r="U91" s="1903"/>
      <c r="V91" s="1903"/>
      <c r="W91" s="1903"/>
      <c r="X91" s="1903"/>
      <c r="Y91" s="1903"/>
      <c r="Z91" s="1121"/>
    </row>
    <row r="92" spans="1:29" ht="15" customHeight="1">
      <c r="A92" s="299"/>
      <c r="B92" s="299"/>
      <c r="C92" s="299"/>
      <c r="D92" s="1120"/>
      <c r="E92" s="1903"/>
      <c r="F92" s="1903"/>
      <c r="G92" s="1903"/>
      <c r="H92" s="1120"/>
      <c r="I92" s="299"/>
      <c r="J92" s="306"/>
      <c r="K92" s="306"/>
      <c r="L92" s="306"/>
      <c r="M92" s="306"/>
      <c r="N92" s="306"/>
      <c r="O92" s="306"/>
      <c r="P92" s="306"/>
      <c r="Q92" s="1120"/>
      <c r="R92" s="1903"/>
      <c r="S92" s="1903"/>
      <c r="T92" s="1903"/>
      <c r="U92" s="1903"/>
      <c r="V92" s="1903"/>
      <c r="W92" s="1903"/>
      <c r="X92" s="1903"/>
      <c r="Y92" s="1903"/>
      <c r="Z92" s="1121"/>
    </row>
    <row r="93" spans="1:29" ht="13.5" customHeight="1">
      <c r="A93" s="306"/>
      <c r="B93" s="306"/>
      <c r="C93" s="306"/>
      <c r="D93" s="306"/>
      <c r="E93" s="306"/>
      <c r="F93" s="306"/>
      <c r="G93" s="306"/>
      <c r="H93" s="1902"/>
      <c r="I93" s="1902"/>
      <c r="J93" s="1902"/>
      <c r="K93" s="1902"/>
      <c r="L93" s="1902"/>
      <c r="M93" s="1902"/>
      <c r="N93" s="1902"/>
      <c r="O93" s="1902"/>
      <c r="P93" s="1902"/>
      <c r="Q93" s="1902"/>
      <c r="R93" s="1902"/>
      <c r="S93" s="1902"/>
      <c r="T93" s="1902"/>
      <c r="U93" s="1902"/>
      <c r="V93" s="1902"/>
      <c r="W93" s="1902"/>
      <c r="X93" s="1902"/>
      <c r="Y93" s="1902"/>
      <c r="Z93" s="1902"/>
    </row>
    <row r="94" spans="1:29" ht="15.75" customHeight="1">
      <c r="A94" s="299"/>
      <c r="B94" s="299"/>
      <c r="C94" s="299"/>
      <c r="D94" s="299"/>
      <c r="E94" s="299"/>
      <c r="F94" s="299"/>
      <c r="G94" s="299"/>
      <c r="H94" s="1902"/>
      <c r="I94" s="1902"/>
      <c r="J94" s="1902"/>
      <c r="K94" s="1902"/>
      <c r="L94" s="1902"/>
      <c r="M94" s="1902"/>
      <c r="N94" s="1902"/>
      <c r="O94" s="1902"/>
      <c r="P94" s="1902"/>
      <c r="Q94" s="1902"/>
      <c r="R94" s="1902"/>
      <c r="S94" s="1902"/>
      <c r="T94" s="1902"/>
      <c r="U94" s="1902"/>
      <c r="V94" s="1902"/>
      <c r="W94" s="1902"/>
      <c r="X94" s="1902"/>
      <c r="Y94" s="1902"/>
      <c r="Z94" s="1902"/>
    </row>
    <row r="95" spans="1:29" ht="15.75" customHeight="1">
      <c r="A95" s="306"/>
      <c r="B95" s="306"/>
      <c r="C95" s="306"/>
      <c r="D95" s="306"/>
      <c r="E95" s="306"/>
      <c r="F95" s="306"/>
      <c r="G95" s="306"/>
      <c r="H95" s="1902"/>
      <c r="I95" s="1898"/>
      <c r="J95" s="1898"/>
      <c r="K95" s="1898"/>
      <c r="L95" s="1898"/>
      <c r="M95" s="1898"/>
      <c r="N95" s="1898"/>
      <c r="O95" s="1898"/>
      <c r="P95" s="1898"/>
      <c r="Q95" s="1898"/>
      <c r="R95" s="1898"/>
      <c r="S95" s="1898"/>
      <c r="T95" s="1898"/>
      <c r="U95" s="1898"/>
      <c r="V95" s="1898"/>
      <c r="W95" s="1898"/>
      <c r="X95" s="1898"/>
      <c r="Y95" s="1898"/>
      <c r="Z95" s="1898"/>
    </row>
    <row r="96" spans="1:29" ht="15.75" customHeight="1">
      <c r="A96" s="299"/>
      <c r="B96" s="299"/>
      <c r="C96" s="299"/>
      <c r="D96" s="299"/>
      <c r="E96" s="299"/>
      <c r="F96" s="299"/>
      <c r="G96" s="299"/>
      <c r="H96" s="1898"/>
      <c r="I96" s="1898"/>
      <c r="J96" s="1898"/>
      <c r="K96" s="1898"/>
      <c r="L96" s="1898"/>
      <c r="M96" s="1898"/>
      <c r="N96" s="1898"/>
      <c r="O96" s="1898"/>
      <c r="P96" s="1898"/>
      <c r="Q96" s="1898"/>
      <c r="R96" s="1898"/>
      <c r="S96" s="1898"/>
      <c r="T96" s="1898"/>
      <c r="U96" s="1898"/>
      <c r="V96" s="1898"/>
      <c r="W96" s="1898"/>
      <c r="X96" s="1898"/>
      <c r="Y96" s="1898"/>
      <c r="Z96" s="1898"/>
    </row>
    <row r="97" spans="1:26" ht="18" customHeight="1">
      <c r="A97" s="1905"/>
      <c r="B97" s="1905"/>
      <c r="C97" s="1905"/>
      <c r="D97" s="1905"/>
      <c r="E97" s="1905"/>
      <c r="F97" s="1905"/>
      <c r="G97" s="1905"/>
      <c r="H97" s="1905"/>
      <c r="I97" s="1905"/>
      <c r="J97" s="1905"/>
      <c r="K97" s="1905"/>
      <c r="L97" s="1905"/>
      <c r="M97" s="1905"/>
      <c r="N97" s="1905"/>
      <c r="O97" s="1905"/>
      <c r="P97" s="1905"/>
      <c r="Q97" s="1905"/>
      <c r="R97" s="1905"/>
      <c r="S97" s="1905"/>
      <c r="T97" s="1905"/>
      <c r="U97" s="1905"/>
      <c r="V97" s="1905"/>
      <c r="W97" s="1905"/>
      <c r="X97" s="1905"/>
      <c r="Y97" s="1905"/>
      <c r="Z97" s="1905"/>
    </row>
    <row r="98" spans="1:26" ht="15.75" customHeight="1">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row>
    <row r="99" spans="1:26" ht="15.75" customHeight="1">
      <c r="A99" s="306"/>
      <c r="B99" s="306"/>
      <c r="C99" s="306"/>
      <c r="D99" s="306"/>
      <c r="E99" s="1903"/>
      <c r="F99" s="1903"/>
      <c r="G99" s="1903"/>
      <c r="H99" s="1903"/>
      <c r="J99" s="306"/>
      <c r="K99" s="306"/>
      <c r="L99" s="306"/>
      <c r="M99" s="306"/>
      <c r="N99" s="306"/>
      <c r="O99" s="306"/>
      <c r="P99" s="306"/>
      <c r="Q99" s="306"/>
      <c r="R99" s="306"/>
      <c r="S99" s="306"/>
      <c r="T99" s="306"/>
      <c r="U99" s="306"/>
      <c r="V99" s="306"/>
      <c r="W99" s="306"/>
      <c r="X99" s="306"/>
      <c r="Y99" s="306"/>
      <c r="Z99" s="306"/>
    </row>
    <row r="100" spans="1:26" ht="15.75" customHeight="1">
      <c r="A100" s="306"/>
      <c r="B100" s="306"/>
      <c r="C100" s="306"/>
      <c r="D100" s="306"/>
      <c r="E100" s="306"/>
      <c r="F100" s="1903"/>
      <c r="G100" s="1903"/>
      <c r="H100" s="306"/>
      <c r="I100" s="1904"/>
      <c r="J100" s="1904"/>
      <c r="K100" s="1904"/>
      <c r="L100" s="1904"/>
      <c r="M100" s="1904"/>
      <c r="N100" s="1904"/>
      <c r="O100" s="1904"/>
      <c r="P100" s="1904"/>
      <c r="Q100" s="1904"/>
      <c r="R100" s="1904"/>
      <c r="S100" s="1904"/>
      <c r="T100" s="1904"/>
      <c r="U100" s="1904"/>
      <c r="V100" s="1904"/>
      <c r="W100" s="1904"/>
      <c r="X100" s="1904"/>
      <c r="Y100" s="1904"/>
      <c r="Z100" s="1904"/>
    </row>
    <row r="101" spans="1:26" ht="15.75" customHeight="1">
      <c r="A101" s="306"/>
      <c r="B101" s="306"/>
      <c r="C101" s="306"/>
      <c r="D101" s="306"/>
      <c r="E101" s="306"/>
      <c r="F101" s="1903"/>
      <c r="G101" s="1903"/>
      <c r="H101" s="306"/>
      <c r="I101" s="1904"/>
      <c r="J101" s="1904"/>
      <c r="K101" s="1904"/>
      <c r="L101" s="1904"/>
      <c r="M101" s="1904"/>
      <c r="N101" s="1904"/>
      <c r="O101" s="1904"/>
      <c r="P101" s="1904"/>
      <c r="Q101" s="1904"/>
      <c r="R101" s="1904"/>
      <c r="S101" s="1904"/>
      <c r="T101" s="1904"/>
      <c r="U101" s="1904"/>
      <c r="V101" s="1904"/>
      <c r="W101" s="1904"/>
      <c r="X101" s="1904"/>
      <c r="Y101" s="1904"/>
      <c r="Z101" s="1904"/>
    </row>
    <row r="102" spans="1:26" ht="15.75" customHeight="1">
      <c r="A102" s="306"/>
      <c r="B102" s="306"/>
      <c r="C102" s="306"/>
      <c r="D102" s="306"/>
      <c r="E102" s="306"/>
      <c r="F102" s="1903"/>
      <c r="G102" s="1903"/>
      <c r="H102" s="306"/>
      <c r="I102" s="1904"/>
      <c r="J102" s="1904"/>
      <c r="K102" s="1904"/>
      <c r="L102" s="1904"/>
      <c r="M102" s="1904"/>
      <c r="N102" s="1904"/>
      <c r="O102" s="1904"/>
      <c r="P102" s="1904"/>
      <c r="Q102" s="1904"/>
      <c r="R102" s="1904"/>
      <c r="S102" s="1904"/>
      <c r="T102" s="1904"/>
      <c r="U102" s="1904"/>
      <c r="V102" s="1904"/>
      <c r="W102" s="1904"/>
      <c r="X102" s="1904"/>
      <c r="Y102" s="1904"/>
      <c r="Z102" s="1904"/>
    </row>
    <row r="103" spans="1:26" ht="15.75" customHeight="1">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row>
    <row r="104" spans="1:26" ht="15.75" customHeight="1">
      <c r="A104" s="306"/>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row>
    <row r="105" spans="1:26">
      <c r="A105" s="1119"/>
      <c r="B105" s="306"/>
      <c r="C105" s="306"/>
      <c r="D105" s="1119"/>
      <c r="E105" s="306"/>
      <c r="F105" s="306"/>
      <c r="G105" s="1119"/>
      <c r="H105" s="306"/>
      <c r="I105" s="306"/>
      <c r="J105" s="1119"/>
      <c r="K105" s="306"/>
      <c r="L105" s="306"/>
      <c r="M105" s="1119"/>
      <c r="N105" s="306"/>
      <c r="O105" s="306"/>
      <c r="P105" s="306"/>
      <c r="Q105" s="1119"/>
      <c r="R105" s="306"/>
      <c r="S105" s="306"/>
      <c r="T105" s="306"/>
      <c r="U105" s="306"/>
      <c r="V105" s="1119"/>
      <c r="W105" s="1122"/>
      <c r="X105" s="306"/>
      <c r="Y105" s="306"/>
      <c r="Z105" s="299"/>
    </row>
    <row r="106" spans="1:26" ht="15.75" customHeight="1">
      <c r="A106" s="306"/>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row>
    <row r="107" spans="1:26" ht="15.75" customHeight="1">
      <c r="A107" s="306"/>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row>
    <row r="108" spans="1:26" ht="15.75" customHeight="1">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row>
    <row r="109" spans="1:26" ht="15.75" customHeight="1">
      <c r="A109" s="306"/>
      <c r="B109" s="306"/>
      <c r="C109" s="306"/>
      <c r="D109" s="306"/>
      <c r="E109" s="306"/>
      <c r="F109" s="306"/>
      <c r="G109" s="306"/>
      <c r="H109" s="306"/>
      <c r="I109" s="306"/>
      <c r="J109" s="1903"/>
      <c r="K109" s="1903"/>
      <c r="L109" s="1903"/>
      <c r="M109" s="306"/>
      <c r="N109" s="306"/>
      <c r="O109" s="306"/>
      <c r="P109" s="306"/>
      <c r="Q109" s="306"/>
      <c r="R109" s="306"/>
      <c r="S109" s="306"/>
      <c r="T109" s="306"/>
      <c r="U109" s="306"/>
      <c r="V109" s="306"/>
      <c r="W109" s="306"/>
      <c r="X109" s="306"/>
      <c r="Y109" s="306"/>
      <c r="Z109" s="306"/>
    </row>
    <row r="110" spans="1:26" ht="15.75" customHeight="1">
      <c r="A110" s="306"/>
      <c r="B110" s="306"/>
      <c r="C110" s="306"/>
      <c r="D110" s="306"/>
      <c r="E110" s="306"/>
      <c r="F110" s="306"/>
      <c r="G110" s="306"/>
      <c r="H110" s="306"/>
      <c r="I110" s="306"/>
      <c r="J110" s="1903"/>
      <c r="K110" s="1903"/>
      <c r="L110" s="1903"/>
      <c r="M110" s="306"/>
      <c r="N110" s="306"/>
      <c r="O110" s="306"/>
      <c r="P110" s="306"/>
      <c r="Q110" s="306"/>
      <c r="R110" s="306"/>
      <c r="S110" s="306"/>
      <c r="T110" s="306"/>
      <c r="U110" s="306"/>
      <c r="V110" s="306"/>
      <c r="W110" s="306"/>
      <c r="X110" s="306"/>
      <c r="Y110" s="306"/>
      <c r="Z110" s="306"/>
    </row>
    <row r="111" spans="1:26" ht="15.75" customHeight="1">
      <c r="A111" s="306"/>
      <c r="B111" s="306"/>
      <c r="C111" s="306"/>
      <c r="D111" s="306"/>
      <c r="E111" s="306"/>
      <c r="F111" s="306"/>
      <c r="G111" s="306"/>
      <c r="H111" s="306"/>
      <c r="I111" s="306"/>
      <c r="J111" s="1903"/>
      <c r="K111" s="1903"/>
      <c r="L111" s="1903"/>
      <c r="M111" s="306"/>
      <c r="N111" s="306"/>
      <c r="O111" s="306"/>
      <c r="P111" s="306"/>
      <c r="Q111" s="306"/>
      <c r="R111" s="306"/>
      <c r="S111" s="306"/>
      <c r="T111" s="306"/>
      <c r="U111" s="306"/>
      <c r="V111" s="306"/>
      <c r="W111" s="306"/>
      <c r="X111" s="306"/>
      <c r="Y111" s="306"/>
      <c r="Z111" s="306"/>
    </row>
    <row r="112" spans="1:26" ht="15.75" customHeight="1">
      <c r="A112" s="306"/>
      <c r="B112" s="306"/>
      <c r="C112" s="306"/>
      <c r="D112" s="306"/>
      <c r="E112" s="306"/>
      <c r="F112" s="306"/>
      <c r="G112" s="306"/>
      <c r="H112" s="306"/>
      <c r="I112" s="306"/>
      <c r="J112" s="1903"/>
      <c r="K112" s="1903"/>
      <c r="L112" s="1903"/>
      <c r="M112" s="306"/>
      <c r="N112" s="306"/>
      <c r="O112" s="306"/>
      <c r="P112" s="306"/>
      <c r="Q112" s="306"/>
      <c r="R112" s="306"/>
      <c r="S112" s="306"/>
      <c r="T112" s="306"/>
      <c r="U112" s="306"/>
      <c r="V112" s="306"/>
      <c r="W112" s="306"/>
      <c r="X112" s="306"/>
      <c r="Y112" s="306"/>
      <c r="Z112" s="306"/>
    </row>
    <row r="113" spans="1:26" ht="15.75" customHeight="1">
      <c r="A113" s="306"/>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row>
    <row r="114" spans="1:26" ht="15.75" customHeight="1">
      <c r="A114" s="306"/>
      <c r="B114" s="306"/>
      <c r="C114" s="306"/>
      <c r="D114" s="306"/>
      <c r="E114" s="306"/>
      <c r="F114" s="306"/>
      <c r="G114" s="306"/>
      <c r="H114" s="306"/>
      <c r="I114" s="306"/>
      <c r="J114" s="1907"/>
      <c r="K114" s="1907"/>
      <c r="L114" s="1907"/>
      <c r="M114" s="1907"/>
      <c r="N114" s="306"/>
      <c r="O114" s="306"/>
      <c r="P114" s="306"/>
      <c r="Q114" s="306"/>
      <c r="R114" s="306"/>
      <c r="S114" s="306"/>
      <c r="T114" s="306"/>
      <c r="U114" s="306"/>
      <c r="V114" s="306"/>
      <c r="W114" s="306"/>
      <c r="X114" s="306"/>
      <c r="Y114" s="306"/>
      <c r="Z114" s="306"/>
    </row>
    <row r="115" spans="1:26" ht="15.75" customHeight="1">
      <c r="A115" s="306"/>
      <c r="B115" s="306"/>
      <c r="C115" s="306"/>
      <c r="D115" s="306"/>
      <c r="E115" s="306"/>
      <c r="F115" s="306"/>
      <c r="G115" s="306"/>
      <c r="H115" s="306"/>
      <c r="I115" s="306"/>
      <c r="J115" s="1907"/>
      <c r="K115" s="1907"/>
      <c r="L115" s="1907"/>
      <c r="M115" s="1907"/>
      <c r="N115" s="306"/>
      <c r="O115" s="306"/>
      <c r="P115" s="306"/>
      <c r="Q115" s="306"/>
      <c r="R115" s="306"/>
      <c r="S115" s="306"/>
      <c r="T115" s="306"/>
      <c r="U115" s="306"/>
      <c r="V115" s="306"/>
      <c r="W115" s="306"/>
      <c r="X115" s="306"/>
      <c r="Y115" s="306"/>
      <c r="Z115" s="306"/>
    </row>
    <row r="116" spans="1:26" ht="15.75" customHeight="1">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row>
    <row r="117" spans="1:26" ht="15.75" customHeight="1">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row>
    <row r="118" spans="1:26" ht="15.75" customHeight="1">
      <c r="A118" s="306"/>
      <c r="B118" s="306"/>
      <c r="C118" s="306"/>
      <c r="D118" s="306"/>
      <c r="E118" s="306"/>
      <c r="F118" s="306"/>
      <c r="G118" s="306"/>
      <c r="H118" s="306"/>
      <c r="I118" s="306"/>
      <c r="J118" s="306"/>
      <c r="K118" s="306"/>
      <c r="L118" s="306"/>
      <c r="M118" s="306"/>
      <c r="N118" s="306"/>
      <c r="O118" s="306"/>
      <c r="P118" s="306"/>
      <c r="Q118" s="306"/>
      <c r="R118" s="306"/>
      <c r="S118" s="306"/>
      <c r="T118" s="1119"/>
      <c r="U118" s="306"/>
      <c r="V118" s="306"/>
      <c r="W118" s="1119"/>
      <c r="X118" s="306"/>
      <c r="Y118" s="306"/>
      <c r="Z118" s="306"/>
    </row>
    <row r="119" spans="1:26" ht="15.75" customHeigh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row>
    <row r="120" spans="1:26" ht="15.75" customHeigh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row>
    <row r="121" spans="1:26" ht="15.75" customHeight="1">
      <c r="A121" s="306"/>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row>
    <row r="122" spans="1:26" ht="15.75" customHeight="1">
      <c r="A122" s="306"/>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row>
    <row r="123" spans="1:26" ht="15.75" customHeight="1">
      <c r="A123" s="306"/>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row>
    <row r="124" spans="1:26" ht="15.75" customHeight="1">
      <c r="A124" s="306"/>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row>
    <row r="125" spans="1:26" ht="15.75" customHeight="1">
      <c r="A125" s="306"/>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row>
    <row r="126" spans="1:26" ht="15.75" customHeight="1">
      <c r="A126" s="306"/>
      <c r="B126" s="306"/>
      <c r="C126" s="306"/>
      <c r="D126" s="306"/>
      <c r="E126" s="306"/>
      <c r="F126" s="306"/>
      <c r="G126" s="306"/>
      <c r="H126" s="1120"/>
      <c r="I126" s="1903"/>
      <c r="J126" s="1903"/>
      <c r="K126" s="1903"/>
      <c r="L126" s="1903"/>
      <c r="M126" s="1120"/>
      <c r="N126" s="1120"/>
      <c r="O126" s="1903"/>
      <c r="P126" s="1903"/>
      <c r="Q126" s="1903"/>
      <c r="R126" s="1903"/>
      <c r="S126" s="1120"/>
      <c r="T126" s="1120"/>
      <c r="U126" s="1903"/>
      <c r="V126" s="1903"/>
      <c r="W126" s="1903"/>
      <c r="X126" s="1903"/>
      <c r="Y126" s="1122"/>
      <c r="Z126" s="306"/>
    </row>
    <row r="127" spans="1:26" ht="15.75" customHeight="1">
      <c r="A127" s="306"/>
      <c r="B127" s="306"/>
      <c r="C127" s="1120"/>
      <c r="D127" s="1903"/>
      <c r="E127" s="1903"/>
      <c r="F127" s="1120"/>
      <c r="G127" s="306"/>
      <c r="H127" s="1120"/>
      <c r="I127" s="1906"/>
      <c r="J127" s="1906"/>
      <c r="K127" s="1906"/>
      <c r="L127" s="1906"/>
      <c r="M127" s="1120"/>
      <c r="N127" s="1120"/>
      <c r="O127" s="1906"/>
      <c r="P127" s="1906"/>
      <c r="Q127" s="1906"/>
      <c r="R127" s="1906"/>
      <c r="S127" s="1120"/>
      <c r="T127" s="1120"/>
      <c r="U127" s="1908"/>
      <c r="V127" s="1908"/>
      <c r="W127" s="1908"/>
      <c r="X127" s="1908"/>
      <c r="Y127" s="306"/>
      <c r="Z127" s="306"/>
    </row>
    <row r="128" spans="1:26" ht="15.75" customHeight="1">
      <c r="A128" s="306"/>
      <c r="B128" s="306"/>
      <c r="C128" s="1120"/>
      <c r="D128" s="1903"/>
      <c r="E128" s="1903"/>
      <c r="F128" s="1120"/>
      <c r="G128" s="306"/>
      <c r="H128" s="1120"/>
      <c r="I128" s="1906"/>
      <c r="J128" s="1906"/>
      <c r="K128" s="1906"/>
      <c r="L128" s="1906"/>
      <c r="M128" s="1120"/>
      <c r="N128" s="1120"/>
      <c r="O128" s="1906"/>
      <c r="P128" s="1906"/>
      <c r="Q128" s="1906"/>
      <c r="R128" s="1906"/>
      <c r="S128" s="1120"/>
      <c r="T128" s="1120"/>
      <c r="U128" s="1908"/>
      <c r="V128" s="1908"/>
      <c r="W128" s="1908"/>
      <c r="X128" s="1908"/>
      <c r="Y128" s="306"/>
      <c r="Z128" s="306"/>
    </row>
    <row r="129" spans="1:26" ht="15.75" customHeight="1">
      <c r="A129" s="306"/>
      <c r="B129" s="306"/>
      <c r="C129" s="1120"/>
      <c r="D129" s="1903"/>
      <c r="E129" s="1903"/>
      <c r="F129" s="1120"/>
      <c r="G129" s="306"/>
      <c r="H129" s="1120"/>
      <c r="I129" s="1906"/>
      <c r="J129" s="1906"/>
      <c r="K129" s="1906"/>
      <c r="L129" s="1906"/>
      <c r="M129" s="1120"/>
      <c r="N129" s="1120"/>
      <c r="O129" s="1906"/>
      <c r="P129" s="1906"/>
      <c r="Q129" s="1906"/>
      <c r="R129" s="1906"/>
      <c r="S129" s="1120"/>
      <c r="T129" s="1120"/>
      <c r="U129" s="1908"/>
      <c r="V129" s="1908"/>
      <c r="W129" s="1908"/>
      <c r="X129" s="1908"/>
      <c r="Y129" s="306"/>
      <c r="Z129" s="306"/>
    </row>
    <row r="130" spans="1:26" ht="15.75" customHeight="1">
      <c r="A130" s="306"/>
      <c r="B130" s="306"/>
      <c r="C130" s="1120"/>
      <c r="D130" s="1903"/>
      <c r="E130" s="1903"/>
      <c r="F130" s="1120"/>
      <c r="G130" s="306"/>
      <c r="H130" s="1120"/>
      <c r="I130" s="1906"/>
      <c r="J130" s="1906"/>
      <c r="K130" s="1906"/>
      <c r="L130" s="1906"/>
      <c r="M130" s="1120"/>
      <c r="N130" s="1120"/>
      <c r="O130" s="1906"/>
      <c r="P130" s="1906"/>
      <c r="Q130" s="1906"/>
      <c r="R130" s="1906"/>
      <c r="S130" s="1120"/>
      <c r="T130" s="1120"/>
      <c r="U130" s="1908"/>
      <c r="V130" s="1908"/>
      <c r="W130" s="1908"/>
      <c r="X130" s="1908"/>
      <c r="Y130" s="306"/>
      <c r="Z130" s="306"/>
    </row>
    <row r="131" spans="1:26" ht="15.75" customHeight="1">
      <c r="A131" s="306"/>
      <c r="B131" s="306"/>
      <c r="C131" s="1120"/>
      <c r="D131" s="306"/>
      <c r="E131" s="306"/>
      <c r="F131" s="1120"/>
      <c r="G131" s="306"/>
      <c r="H131" s="1120"/>
      <c r="I131" s="306"/>
      <c r="J131" s="306"/>
      <c r="K131" s="306"/>
      <c r="L131" s="306"/>
      <c r="M131" s="1120"/>
      <c r="N131" s="1120"/>
      <c r="O131" s="1120"/>
      <c r="P131" s="306"/>
      <c r="Q131" s="306"/>
      <c r="R131" s="1120"/>
      <c r="S131" s="1120"/>
      <c r="T131" s="1120"/>
      <c r="U131" s="306"/>
      <c r="V131" s="306"/>
      <c r="W131" s="306"/>
      <c r="X131" s="306"/>
      <c r="Y131" s="306"/>
      <c r="Z131" s="306"/>
    </row>
    <row r="132" spans="1:26" ht="15.75" customHeight="1">
      <c r="A132" s="306"/>
      <c r="B132" s="306"/>
      <c r="C132" s="1120"/>
      <c r="D132" s="306"/>
      <c r="E132" s="306"/>
      <c r="F132" s="1120"/>
      <c r="G132" s="306"/>
      <c r="H132" s="1120"/>
      <c r="I132" s="306"/>
      <c r="J132" s="306"/>
      <c r="K132" s="306"/>
      <c r="L132" s="306"/>
      <c r="M132" s="1120"/>
      <c r="N132" s="1120"/>
      <c r="O132" s="1120"/>
      <c r="P132" s="306"/>
      <c r="Q132" s="306"/>
      <c r="R132" s="1120"/>
      <c r="S132" s="1120"/>
      <c r="T132" s="1120"/>
      <c r="U132" s="306"/>
      <c r="V132" s="306"/>
      <c r="W132" s="306"/>
      <c r="X132" s="306"/>
      <c r="Y132" s="306"/>
      <c r="Z132" s="306"/>
    </row>
    <row r="133" spans="1:26" ht="15.75" customHeight="1">
      <c r="A133" s="306"/>
      <c r="B133" s="306"/>
      <c r="C133" s="1120"/>
      <c r="D133" s="306"/>
      <c r="E133" s="306"/>
      <c r="F133" s="1120"/>
      <c r="G133" s="306"/>
      <c r="H133" s="1120"/>
      <c r="I133" s="306"/>
      <c r="J133" s="306"/>
      <c r="K133" s="306"/>
      <c r="L133" s="306"/>
      <c r="M133" s="1120"/>
      <c r="N133" s="1120"/>
      <c r="O133" s="1120"/>
      <c r="P133" s="306"/>
      <c r="Q133" s="306"/>
      <c r="R133" s="1120"/>
      <c r="S133" s="1120"/>
      <c r="T133" s="1120"/>
      <c r="U133" s="306"/>
      <c r="V133" s="306"/>
      <c r="W133" s="306"/>
      <c r="X133" s="306"/>
      <c r="Y133" s="306"/>
      <c r="Z133" s="306"/>
    </row>
    <row r="134" spans="1:26" ht="15.75" customHeight="1">
      <c r="A134" s="306"/>
      <c r="B134" s="306"/>
      <c r="C134" s="1120"/>
      <c r="D134" s="306"/>
      <c r="E134" s="306"/>
      <c r="F134" s="1120"/>
      <c r="G134" s="306"/>
      <c r="H134" s="1120"/>
      <c r="I134" s="306"/>
      <c r="J134" s="306"/>
      <c r="K134" s="306"/>
      <c r="L134" s="306"/>
      <c r="M134" s="1120"/>
      <c r="N134" s="1120"/>
      <c r="O134" s="1120"/>
      <c r="P134" s="306"/>
      <c r="Q134" s="306"/>
      <c r="R134" s="1120"/>
      <c r="S134" s="1120"/>
      <c r="T134" s="1120"/>
      <c r="U134" s="306"/>
      <c r="V134" s="306"/>
      <c r="W134" s="306"/>
      <c r="X134" s="306"/>
      <c r="Y134" s="306"/>
      <c r="Z134" s="306"/>
    </row>
    <row r="135" spans="1:26" ht="15.75" customHeight="1">
      <c r="A135" s="306"/>
      <c r="B135" s="306"/>
      <c r="C135" s="306"/>
      <c r="D135" s="306"/>
      <c r="E135" s="306"/>
      <c r="F135" s="306"/>
      <c r="G135" s="306"/>
      <c r="H135" s="1120"/>
      <c r="I135" s="1906"/>
      <c r="J135" s="1906"/>
      <c r="K135" s="1906"/>
      <c r="L135" s="1906"/>
      <c r="M135" s="1120"/>
      <c r="N135" s="1120"/>
      <c r="O135" s="1906"/>
      <c r="P135" s="1906"/>
      <c r="Q135" s="1906"/>
      <c r="R135" s="1906"/>
      <c r="S135" s="1120"/>
      <c r="T135" s="1120"/>
      <c r="U135" s="1906"/>
      <c r="V135" s="1906"/>
      <c r="W135" s="1906"/>
      <c r="X135" s="1906"/>
      <c r="Y135" s="306"/>
      <c r="Z135" s="306"/>
    </row>
    <row r="136" spans="1:26" ht="15.75" customHeight="1">
      <c r="A136" s="306"/>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row>
    <row r="137" spans="1:26" ht="15.75" customHeight="1">
      <c r="A137" s="306"/>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row>
    <row r="138" spans="1:26" ht="15.75" customHeight="1">
      <c r="A138" s="306"/>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row>
    <row r="139" spans="1:26" ht="15.75" customHeight="1">
      <c r="A139" s="306"/>
      <c r="B139" s="306"/>
      <c r="C139" s="306"/>
      <c r="D139" s="306"/>
      <c r="E139" s="306"/>
      <c r="F139" s="306"/>
      <c r="G139" s="306"/>
      <c r="H139" s="306"/>
      <c r="I139" s="1909"/>
      <c r="J139" s="1909"/>
      <c r="K139" s="1909"/>
      <c r="L139" s="1909"/>
      <c r="M139" s="1909"/>
      <c r="N139" s="1120"/>
      <c r="O139" s="306"/>
      <c r="P139" s="306"/>
      <c r="Q139" s="306"/>
      <c r="R139" s="306"/>
      <c r="S139" s="306"/>
      <c r="T139" s="306"/>
      <c r="U139" s="306"/>
      <c r="V139" s="306"/>
      <c r="W139" s="306"/>
      <c r="X139" s="306"/>
      <c r="Y139" s="306"/>
      <c r="Z139" s="306"/>
    </row>
    <row r="140" spans="1:26" ht="15.75" customHeight="1">
      <c r="A140" s="306"/>
      <c r="B140" s="306"/>
      <c r="C140" s="306"/>
      <c r="D140" s="306"/>
      <c r="E140" s="306"/>
      <c r="F140" s="306"/>
      <c r="G140" s="306"/>
      <c r="H140" s="306"/>
      <c r="I140" s="306"/>
      <c r="J140" s="306"/>
      <c r="K140" s="1903"/>
      <c r="L140" s="1903"/>
      <c r="M140" s="1903"/>
      <c r="N140" s="1903"/>
      <c r="O140" s="1903"/>
      <c r="P140" s="1903"/>
      <c r="Q140" s="306"/>
      <c r="R140" s="306"/>
      <c r="S140" s="306"/>
      <c r="T140" s="306"/>
      <c r="U140" s="306"/>
      <c r="V140" s="306"/>
      <c r="W140" s="306"/>
      <c r="X140" s="306"/>
      <c r="Y140" s="306"/>
      <c r="Z140" s="306"/>
    </row>
    <row r="141" spans="1:26" ht="15.75" customHeight="1">
      <c r="A141" s="306"/>
      <c r="B141" s="306"/>
      <c r="C141" s="306"/>
      <c r="D141" s="306"/>
      <c r="E141" s="306"/>
      <c r="F141" s="306"/>
      <c r="G141" s="306"/>
      <c r="H141" s="1910"/>
      <c r="I141" s="1910"/>
      <c r="J141" s="1910"/>
      <c r="K141" s="1910"/>
      <c r="L141" s="1910"/>
      <c r="M141" s="1910"/>
      <c r="N141" s="1910"/>
      <c r="O141" s="1910"/>
      <c r="P141" s="1910"/>
      <c r="Q141" s="1910"/>
      <c r="R141" s="1910"/>
      <c r="S141" s="1910"/>
      <c r="T141" s="1910"/>
      <c r="U141" s="1910"/>
      <c r="V141" s="1910"/>
      <c r="W141" s="1910"/>
      <c r="X141" s="1910"/>
      <c r="Y141" s="1910"/>
      <c r="Z141" s="1910"/>
    </row>
    <row r="142" spans="1:26">
      <c r="H142" s="1911"/>
      <c r="I142" s="1911"/>
      <c r="J142" s="1911"/>
      <c r="K142" s="1911"/>
      <c r="L142" s="1911"/>
      <c r="M142" s="1911"/>
      <c r="N142" s="1911"/>
      <c r="O142" s="1911"/>
      <c r="P142" s="1911"/>
      <c r="Q142" s="1911"/>
      <c r="R142" s="1911"/>
      <c r="S142" s="1911"/>
      <c r="T142" s="1911"/>
      <c r="U142" s="1911"/>
      <c r="V142" s="1911"/>
      <c r="W142" s="1911"/>
      <c r="X142" s="1911"/>
      <c r="Y142" s="1911"/>
      <c r="Z142" s="1911"/>
    </row>
    <row r="143" spans="1:26" ht="13.5" customHeight="1">
      <c r="A143" s="306"/>
      <c r="B143" s="306"/>
      <c r="C143" s="306"/>
      <c r="D143" s="306"/>
      <c r="E143" s="1910"/>
      <c r="F143" s="1910"/>
      <c r="G143" s="1910"/>
      <c r="H143" s="1910"/>
      <c r="I143" s="1910"/>
      <c r="J143" s="1910"/>
      <c r="K143" s="1910"/>
      <c r="L143" s="1910"/>
      <c r="M143" s="1910"/>
      <c r="N143" s="1910"/>
      <c r="O143" s="1910"/>
      <c r="P143" s="1910"/>
      <c r="Q143" s="1910"/>
      <c r="R143" s="1910"/>
      <c r="S143" s="1910"/>
      <c r="T143" s="1910"/>
      <c r="U143" s="1910"/>
      <c r="V143" s="1910"/>
      <c r="W143" s="1910"/>
      <c r="X143" s="1910"/>
      <c r="Y143" s="1910"/>
      <c r="Z143" s="1910"/>
    </row>
    <row r="144" spans="1:26">
      <c r="A144" s="306"/>
      <c r="B144" s="306"/>
      <c r="C144" s="306"/>
      <c r="D144" s="306"/>
      <c r="E144" s="1912"/>
      <c r="F144" s="1912"/>
      <c r="G144" s="1912"/>
      <c r="H144" s="1912"/>
      <c r="I144" s="1912"/>
      <c r="J144" s="1912"/>
      <c r="K144" s="1912"/>
      <c r="L144" s="1912"/>
      <c r="M144" s="1912"/>
      <c r="N144" s="1912"/>
      <c r="O144" s="1912"/>
      <c r="P144" s="1912"/>
      <c r="Q144" s="1912"/>
      <c r="R144" s="1912"/>
      <c r="S144" s="1912"/>
      <c r="T144" s="1912"/>
      <c r="U144" s="1912"/>
      <c r="V144" s="1912"/>
      <c r="W144" s="1912"/>
      <c r="X144" s="1912"/>
      <c r="Y144" s="1912"/>
      <c r="Z144" s="1912"/>
    </row>
    <row r="145" spans="1:27">
      <c r="A145" s="306"/>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row>
    <row r="146" spans="1:27" ht="15.75" customHeight="1">
      <c r="A146" s="306"/>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row>
    <row r="147" spans="1:27" ht="15.75" customHeight="1">
      <c r="A147" s="306"/>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row>
    <row r="148" spans="1:27" ht="18.75" customHeight="1">
      <c r="A148" s="1903"/>
      <c r="B148" s="1903"/>
      <c r="C148" s="1903"/>
      <c r="D148" s="1903"/>
      <c r="E148" s="1903"/>
      <c r="F148" s="1903"/>
      <c r="G148" s="1903"/>
      <c r="H148" s="1903"/>
      <c r="I148" s="1903"/>
      <c r="J148" s="1903"/>
      <c r="K148" s="1903"/>
      <c r="L148" s="1903"/>
      <c r="M148" s="1903"/>
      <c r="N148" s="1903"/>
      <c r="O148" s="1903"/>
      <c r="P148" s="1903"/>
      <c r="Q148" s="1903"/>
      <c r="R148" s="1903"/>
      <c r="S148" s="1903"/>
      <c r="T148" s="1903"/>
      <c r="U148" s="1903"/>
      <c r="V148" s="1903"/>
      <c r="W148" s="1903"/>
      <c r="X148" s="1903"/>
      <c r="Y148" s="1903"/>
      <c r="Z148" s="1903"/>
      <c r="AA148" s="299"/>
    </row>
    <row r="149" spans="1:27" ht="15.75" customHeight="1">
      <c r="A149" s="306"/>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299"/>
    </row>
    <row r="150" spans="1:27" ht="15.75" customHeight="1">
      <c r="A150" s="306"/>
      <c r="B150" s="306"/>
      <c r="C150" s="306"/>
      <c r="D150" s="306"/>
      <c r="E150" s="306"/>
      <c r="F150" s="299"/>
      <c r="G150" s="306"/>
      <c r="H150" s="306"/>
      <c r="I150" s="306"/>
      <c r="J150" s="306"/>
      <c r="K150" s="306"/>
      <c r="L150" s="306"/>
      <c r="M150" s="306"/>
      <c r="N150" s="306"/>
      <c r="O150" s="306"/>
      <c r="P150" s="306"/>
      <c r="Q150" s="306"/>
      <c r="R150" s="306"/>
      <c r="S150" s="306"/>
      <c r="T150" s="306"/>
      <c r="U150" s="306"/>
      <c r="V150" s="306"/>
      <c r="W150" s="306"/>
      <c r="X150" s="306"/>
      <c r="Y150" s="306"/>
      <c r="Z150" s="306"/>
      <c r="AA150" s="299"/>
    </row>
    <row r="151" spans="1:27" ht="15.75" customHeight="1">
      <c r="A151" s="306"/>
      <c r="B151" s="306"/>
      <c r="C151" s="306"/>
      <c r="D151" s="306"/>
      <c r="E151" s="306"/>
      <c r="F151" s="299"/>
      <c r="G151" s="299"/>
      <c r="H151" s="306"/>
      <c r="I151" s="306"/>
      <c r="J151" s="306"/>
      <c r="K151" s="299"/>
      <c r="L151" s="306"/>
      <c r="M151" s="306"/>
      <c r="N151" s="306"/>
      <c r="O151" s="306"/>
      <c r="P151" s="306"/>
      <c r="Q151" s="306"/>
      <c r="R151" s="306"/>
      <c r="S151" s="306"/>
      <c r="T151" s="306"/>
      <c r="U151" s="306"/>
      <c r="V151" s="306"/>
      <c r="W151" s="306"/>
      <c r="X151" s="306"/>
      <c r="Y151" s="306"/>
      <c r="Z151" s="306"/>
      <c r="AA151" s="299"/>
    </row>
    <row r="152" spans="1:27" ht="15.75" customHeight="1">
      <c r="A152" s="306"/>
      <c r="B152" s="306"/>
      <c r="C152" s="306"/>
      <c r="D152" s="306"/>
      <c r="E152" s="306"/>
      <c r="F152" s="306"/>
      <c r="G152" s="306"/>
      <c r="H152" s="306"/>
      <c r="I152" s="1909"/>
      <c r="J152" s="1909"/>
      <c r="K152" s="1909"/>
      <c r="L152" s="1909"/>
      <c r="M152" s="1123"/>
      <c r="N152" s="306"/>
      <c r="O152" s="306"/>
      <c r="P152" s="306"/>
      <c r="Q152" s="306"/>
      <c r="R152" s="306"/>
      <c r="S152" s="306"/>
      <c r="T152" s="306"/>
      <c r="U152" s="306"/>
      <c r="V152" s="306"/>
      <c r="W152" s="306"/>
      <c r="X152" s="306"/>
      <c r="Y152" s="306"/>
      <c r="Z152" s="306"/>
      <c r="AA152" s="299"/>
    </row>
    <row r="153" spans="1:27" ht="15.75" customHeight="1">
      <c r="A153" s="306"/>
      <c r="B153" s="306"/>
      <c r="C153" s="306"/>
      <c r="D153" s="306"/>
      <c r="E153" s="306"/>
      <c r="F153" s="306"/>
      <c r="G153" s="306"/>
      <c r="H153" s="306"/>
      <c r="I153" s="1909"/>
      <c r="J153" s="1909"/>
      <c r="K153" s="1909"/>
      <c r="L153" s="1909"/>
      <c r="M153" s="1123"/>
      <c r="N153" s="306"/>
      <c r="O153" s="306"/>
      <c r="P153" s="306"/>
      <c r="Q153" s="306"/>
      <c r="R153" s="306"/>
      <c r="S153" s="306"/>
      <c r="T153" s="306"/>
      <c r="U153" s="306"/>
      <c r="V153" s="306"/>
      <c r="W153" s="306"/>
      <c r="X153" s="306"/>
      <c r="Y153" s="306"/>
      <c r="Z153" s="306"/>
      <c r="AA153" s="299"/>
    </row>
    <row r="154" spans="1:27" ht="15.75" customHeight="1">
      <c r="A154" s="306"/>
      <c r="B154" s="306"/>
      <c r="C154" s="306"/>
      <c r="D154" s="306"/>
      <c r="E154" s="306"/>
      <c r="F154" s="306"/>
      <c r="G154" s="306"/>
      <c r="H154" s="306"/>
      <c r="I154" s="1909"/>
      <c r="J154" s="1909"/>
      <c r="K154" s="1909"/>
      <c r="L154" s="1909"/>
      <c r="M154" s="1123"/>
      <c r="N154" s="306"/>
      <c r="O154" s="306"/>
      <c r="P154" s="306"/>
      <c r="Q154" s="306"/>
      <c r="R154" s="306"/>
      <c r="S154" s="306"/>
      <c r="T154" s="306"/>
      <c r="U154" s="306"/>
      <c r="V154" s="306"/>
      <c r="W154" s="306"/>
      <c r="X154" s="306"/>
      <c r="Y154" s="306"/>
      <c r="Z154" s="306"/>
      <c r="AA154" s="299"/>
    </row>
    <row r="155" spans="1:27" ht="15.75" customHeight="1">
      <c r="A155" s="306"/>
      <c r="B155" s="306"/>
      <c r="C155" s="306"/>
      <c r="D155" s="306"/>
      <c r="E155" s="306"/>
      <c r="F155" s="306"/>
      <c r="G155" s="306"/>
      <c r="H155" s="306"/>
      <c r="I155" s="1909"/>
      <c r="J155" s="1909"/>
      <c r="K155" s="1909"/>
      <c r="L155" s="1909"/>
      <c r="M155" s="1123"/>
      <c r="N155" s="306"/>
      <c r="O155" s="306"/>
      <c r="P155" s="306"/>
      <c r="Q155" s="306"/>
      <c r="R155" s="306"/>
      <c r="S155" s="306"/>
      <c r="T155" s="306"/>
      <c r="U155" s="306"/>
      <c r="V155" s="306"/>
      <c r="W155" s="306"/>
      <c r="X155" s="306"/>
      <c r="Y155" s="306"/>
      <c r="Z155" s="306"/>
      <c r="AA155" s="299"/>
    </row>
    <row r="156" spans="1:27" ht="15.75" customHeight="1">
      <c r="A156" s="306"/>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299"/>
    </row>
    <row r="157" spans="1:27" ht="15.75" customHeight="1">
      <c r="A157" s="306"/>
      <c r="B157" s="306"/>
      <c r="C157" s="1903"/>
      <c r="D157" s="1903"/>
      <c r="E157" s="1903"/>
      <c r="F157" s="1903"/>
      <c r="G157" s="1120"/>
      <c r="H157" s="1903"/>
      <c r="I157" s="1903"/>
      <c r="J157" s="1903"/>
      <c r="K157" s="1903"/>
      <c r="L157" s="1903"/>
      <c r="M157" s="1903"/>
      <c r="N157" s="1903"/>
      <c r="O157" s="1903"/>
      <c r="P157" s="1903"/>
      <c r="Q157" s="1903"/>
      <c r="R157" s="1903"/>
      <c r="S157" s="1903"/>
      <c r="T157" s="1903"/>
      <c r="U157" s="1120"/>
      <c r="V157" s="1120"/>
      <c r="W157" s="1903"/>
      <c r="X157" s="1903"/>
      <c r="Y157" s="1903"/>
      <c r="Z157" s="306"/>
      <c r="AA157" s="299"/>
    </row>
    <row r="158" spans="1:27" ht="15.75" customHeight="1">
      <c r="A158" s="306"/>
      <c r="B158" s="306"/>
      <c r="C158" s="1120"/>
      <c r="D158" s="1905"/>
      <c r="E158" s="1905"/>
      <c r="F158" s="1120"/>
      <c r="G158" s="1120"/>
      <c r="H158" s="306"/>
      <c r="I158" s="306"/>
      <c r="J158" s="306"/>
      <c r="K158" s="299"/>
      <c r="L158" s="306"/>
      <c r="M158" s="306"/>
      <c r="N158" s="306"/>
      <c r="O158" s="306"/>
      <c r="P158" s="306"/>
      <c r="Q158" s="299"/>
      <c r="R158" s="299"/>
      <c r="S158" s="299"/>
      <c r="T158" s="299"/>
      <c r="U158" s="1120"/>
      <c r="V158" s="1120"/>
      <c r="W158" s="1913"/>
      <c r="X158" s="1913"/>
      <c r="Y158" s="1913"/>
      <c r="Z158" s="306"/>
      <c r="AA158" s="299"/>
    </row>
    <row r="159" spans="1:27" ht="15.75" customHeight="1">
      <c r="A159" s="306"/>
      <c r="B159" s="306"/>
      <c r="C159" s="1120"/>
      <c r="D159" s="1905"/>
      <c r="E159" s="1905"/>
      <c r="F159" s="1120"/>
      <c r="G159" s="1120"/>
      <c r="H159" s="306"/>
      <c r="I159" s="306"/>
      <c r="J159" s="306"/>
      <c r="K159" s="299"/>
      <c r="L159" s="306"/>
      <c r="M159" s="306"/>
      <c r="N159" s="306"/>
      <c r="O159" s="306"/>
      <c r="P159" s="306"/>
      <c r="Q159" s="299"/>
      <c r="R159" s="299"/>
      <c r="S159" s="299"/>
      <c r="T159" s="299"/>
      <c r="U159" s="1120"/>
      <c r="V159" s="1120"/>
      <c r="W159" s="1913"/>
      <c r="X159" s="1913"/>
      <c r="Y159" s="1913"/>
      <c r="Z159" s="306"/>
      <c r="AA159" s="299"/>
    </row>
    <row r="160" spans="1:27" ht="15.75" customHeight="1">
      <c r="A160" s="306"/>
      <c r="B160" s="306"/>
      <c r="C160" s="1120"/>
      <c r="D160" s="1905"/>
      <c r="E160" s="1905"/>
      <c r="F160" s="1120"/>
      <c r="G160" s="1120"/>
      <c r="H160" s="306"/>
      <c r="I160" s="306"/>
      <c r="J160" s="306"/>
      <c r="K160" s="299"/>
      <c r="L160" s="306"/>
      <c r="M160" s="306"/>
      <c r="N160" s="306"/>
      <c r="O160" s="306"/>
      <c r="P160" s="306"/>
      <c r="Q160" s="299"/>
      <c r="R160" s="299"/>
      <c r="S160" s="299"/>
      <c r="T160" s="299"/>
      <c r="U160" s="1120"/>
      <c r="V160" s="1120"/>
      <c r="W160" s="1913"/>
      <c r="X160" s="1913"/>
      <c r="Y160" s="1913"/>
      <c r="Z160" s="306"/>
      <c r="AA160" s="299"/>
    </row>
    <row r="161" spans="1:27" ht="15.75" customHeight="1">
      <c r="A161" s="306"/>
      <c r="B161" s="306"/>
      <c r="C161" s="1120"/>
      <c r="D161" s="1905"/>
      <c r="E161" s="1905"/>
      <c r="F161" s="1120"/>
      <c r="G161" s="1120"/>
      <c r="H161" s="306"/>
      <c r="I161" s="306"/>
      <c r="J161" s="306"/>
      <c r="K161" s="299"/>
      <c r="L161" s="306"/>
      <c r="M161" s="306"/>
      <c r="N161" s="306"/>
      <c r="O161" s="306"/>
      <c r="P161" s="306"/>
      <c r="Q161" s="299"/>
      <c r="R161" s="299"/>
      <c r="S161" s="299"/>
      <c r="T161" s="299"/>
      <c r="U161" s="1120"/>
      <c r="V161" s="1120"/>
      <c r="W161" s="1913"/>
      <c r="X161" s="1913"/>
      <c r="Y161" s="1913"/>
      <c r="Z161" s="306"/>
      <c r="AA161" s="299"/>
    </row>
    <row r="162" spans="1:27" ht="15.75" customHeight="1">
      <c r="A162" s="306"/>
      <c r="B162" s="306"/>
      <c r="C162" s="1120"/>
      <c r="D162" s="1905"/>
      <c r="E162" s="1905"/>
      <c r="F162" s="1120"/>
      <c r="G162" s="1120"/>
      <c r="H162" s="306"/>
      <c r="I162" s="306"/>
      <c r="J162" s="306"/>
      <c r="K162" s="299"/>
      <c r="L162" s="306"/>
      <c r="M162" s="306"/>
      <c r="N162" s="306"/>
      <c r="O162" s="306"/>
      <c r="P162" s="306"/>
      <c r="Q162" s="299"/>
      <c r="R162" s="299"/>
      <c r="S162" s="299"/>
      <c r="T162" s="299"/>
      <c r="U162" s="1120"/>
      <c r="V162" s="1120"/>
      <c r="W162" s="1913"/>
      <c r="X162" s="1913"/>
      <c r="Y162" s="1913"/>
      <c r="Z162" s="306"/>
      <c r="AA162" s="299"/>
    </row>
    <row r="163" spans="1:27" ht="15.75" customHeight="1">
      <c r="A163" s="306"/>
      <c r="B163" s="306"/>
      <c r="C163" s="1120"/>
      <c r="D163" s="1905"/>
      <c r="E163" s="1905"/>
      <c r="F163" s="1120"/>
      <c r="G163" s="1120"/>
      <c r="H163" s="306"/>
      <c r="I163" s="306"/>
      <c r="J163" s="306"/>
      <c r="K163" s="299"/>
      <c r="L163" s="306"/>
      <c r="M163" s="306"/>
      <c r="N163" s="306"/>
      <c r="O163" s="306"/>
      <c r="P163" s="306"/>
      <c r="Q163" s="299"/>
      <c r="R163" s="299"/>
      <c r="S163" s="299"/>
      <c r="T163" s="299"/>
      <c r="U163" s="1120"/>
      <c r="V163" s="1120"/>
      <c r="W163" s="1913"/>
      <c r="X163" s="1913"/>
      <c r="Y163" s="1913"/>
      <c r="Z163" s="306"/>
      <c r="AA163" s="299"/>
    </row>
    <row r="164" spans="1:27" ht="15.75" customHeight="1">
      <c r="A164" s="306"/>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299"/>
    </row>
    <row r="165" spans="1:27" ht="15.75" customHeight="1">
      <c r="A165" s="306"/>
      <c r="B165" s="306"/>
      <c r="C165" s="306"/>
      <c r="D165" s="306"/>
      <c r="E165" s="1914"/>
      <c r="F165" s="1914"/>
      <c r="G165" s="1914"/>
      <c r="H165" s="1914"/>
      <c r="I165" s="1914"/>
      <c r="J165" s="1914"/>
      <c r="K165" s="1914"/>
      <c r="L165" s="1914"/>
      <c r="M165" s="1914"/>
      <c r="N165" s="1914"/>
      <c r="O165" s="1914"/>
      <c r="P165" s="1914"/>
      <c r="Q165" s="1914"/>
      <c r="R165" s="1914"/>
      <c r="S165" s="1914"/>
      <c r="T165" s="1914"/>
      <c r="U165" s="1914"/>
      <c r="V165" s="1914"/>
      <c r="W165" s="1914"/>
      <c r="X165" s="1914"/>
      <c r="Y165" s="1914"/>
      <c r="Z165" s="1914"/>
      <c r="AA165" s="299"/>
    </row>
    <row r="166" spans="1:27" ht="15.75" customHeight="1">
      <c r="A166" s="306"/>
      <c r="B166" s="306"/>
      <c r="C166" s="306"/>
      <c r="D166" s="306"/>
      <c r="E166" s="1914"/>
      <c r="F166" s="1914"/>
      <c r="G166" s="1914"/>
      <c r="H166" s="1914"/>
      <c r="I166" s="1914"/>
      <c r="J166" s="1914"/>
      <c r="K166" s="1914"/>
      <c r="L166" s="1914"/>
      <c r="M166" s="1914"/>
      <c r="N166" s="1914"/>
      <c r="O166" s="1914"/>
      <c r="P166" s="1914"/>
      <c r="Q166" s="1914"/>
      <c r="R166" s="1914"/>
      <c r="S166" s="1914"/>
      <c r="T166" s="1914"/>
      <c r="U166" s="1914"/>
      <c r="V166" s="1914"/>
      <c r="W166" s="1914"/>
      <c r="X166" s="1914"/>
      <c r="Y166" s="1914"/>
      <c r="Z166" s="1914"/>
      <c r="AA166" s="299"/>
    </row>
    <row r="167" spans="1:27" ht="15.75" customHeight="1">
      <c r="A167" s="306"/>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299"/>
    </row>
    <row r="168" spans="1:27" ht="15.75" customHeight="1">
      <c r="A168" s="306"/>
      <c r="B168" s="306"/>
      <c r="C168" s="306"/>
      <c r="D168" s="306"/>
      <c r="E168" s="1914"/>
      <c r="F168" s="1914"/>
      <c r="G168" s="1914"/>
      <c r="H168" s="1914"/>
      <c r="I168" s="1914"/>
      <c r="J168" s="1914"/>
      <c r="K168" s="1914"/>
      <c r="L168" s="1914"/>
      <c r="M168" s="1914"/>
      <c r="N168" s="1914"/>
      <c r="O168" s="1914"/>
      <c r="P168" s="1914"/>
      <c r="Q168" s="1914"/>
      <c r="R168" s="1914"/>
      <c r="S168" s="1914"/>
      <c r="T168" s="1914"/>
      <c r="U168" s="1914"/>
      <c r="V168" s="1914"/>
      <c r="W168" s="1914"/>
      <c r="X168" s="1914"/>
      <c r="Y168" s="1914"/>
      <c r="Z168" s="1914"/>
      <c r="AA168" s="299"/>
    </row>
    <row r="169" spans="1:27" ht="15.75" customHeight="1">
      <c r="A169" s="306"/>
      <c r="B169" s="306"/>
      <c r="C169" s="306"/>
      <c r="D169" s="306"/>
      <c r="E169" s="1914"/>
      <c r="F169" s="1914"/>
      <c r="G169" s="1914"/>
      <c r="H169" s="1914"/>
      <c r="I169" s="1914"/>
      <c r="J169" s="1914"/>
      <c r="K169" s="1914"/>
      <c r="L169" s="1914"/>
      <c r="M169" s="1914"/>
      <c r="N169" s="1914"/>
      <c r="O169" s="1914"/>
      <c r="P169" s="1914"/>
      <c r="Q169" s="1914"/>
      <c r="R169" s="1914"/>
      <c r="S169" s="1914"/>
      <c r="T169" s="1914"/>
      <c r="U169" s="1914"/>
      <c r="V169" s="1914"/>
      <c r="W169" s="1914"/>
      <c r="X169" s="1914"/>
      <c r="Y169" s="1914"/>
      <c r="Z169" s="1914"/>
      <c r="AA169" s="299"/>
    </row>
    <row r="170" spans="1:27" ht="15.7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299"/>
    </row>
    <row r="171" spans="1:27" ht="15.75" customHeight="1">
      <c r="A171" s="495"/>
      <c r="B171" s="495"/>
      <c r="C171" s="495"/>
      <c r="D171" s="495"/>
      <c r="E171" s="495"/>
      <c r="F171" s="495"/>
      <c r="G171" s="495"/>
      <c r="H171" s="495"/>
      <c r="I171" s="495"/>
      <c r="J171" s="495"/>
      <c r="K171" s="495"/>
      <c r="L171" s="495"/>
      <c r="M171" s="495"/>
      <c r="N171" s="495"/>
      <c r="O171" s="495"/>
      <c r="P171" s="495"/>
      <c r="Q171" s="495"/>
      <c r="R171" s="495"/>
      <c r="S171" s="495"/>
      <c r="T171" s="495"/>
      <c r="U171" s="495"/>
      <c r="V171" s="495"/>
      <c r="W171" s="495"/>
      <c r="X171" s="495"/>
      <c r="Y171" s="495"/>
      <c r="Z171" s="495"/>
    </row>
    <row r="172" spans="1:27" ht="15.75" customHeight="1">
      <c r="A172" s="495"/>
      <c r="B172" s="495"/>
      <c r="C172" s="495"/>
      <c r="D172" s="495"/>
      <c r="E172" s="495"/>
      <c r="F172" s="495"/>
      <c r="G172" s="495"/>
      <c r="H172" s="495"/>
      <c r="I172" s="495"/>
      <c r="J172" s="495"/>
      <c r="K172" s="495"/>
      <c r="L172" s="495"/>
      <c r="M172" s="495"/>
      <c r="N172" s="495"/>
      <c r="O172" s="495"/>
      <c r="P172" s="495"/>
      <c r="Q172" s="495"/>
      <c r="R172" s="495"/>
      <c r="S172" s="495"/>
      <c r="T172" s="495"/>
      <c r="U172" s="495"/>
      <c r="V172" s="495"/>
      <c r="W172" s="495"/>
      <c r="X172" s="495"/>
      <c r="Y172" s="495"/>
      <c r="Z172" s="495"/>
    </row>
    <row r="173" spans="1:27" ht="15.75" customHeight="1">
      <c r="A173" s="495"/>
      <c r="B173" s="495"/>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row>
    <row r="174" spans="1:27" ht="18.75" customHeight="1">
      <c r="A174" s="1903"/>
      <c r="B174" s="1903"/>
      <c r="C174" s="1903"/>
      <c r="D174" s="1903"/>
      <c r="E174" s="1903"/>
      <c r="F174" s="1903"/>
      <c r="G174" s="1903"/>
      <c r="H174" s="1903"/>
      <c r="I174" s="1903"/>
      <c r="J174" s="1903"/>
      <c r="K174" s="1903"/>
      <c r="L174" s="1903"/>
      <c r="M174" s="1903"/>
      <c r="N174" s="1903"/>
      <c r="O174" s="1903"/>
      <c r="P174" s="1903"/>
      <c r="Q174" s="1903"/>
      <c r="R174" s="1903"/>
      <c r="S174" s="1903"/>
      <c r="T174" s="1903"/>
      <c r="U174" s="1903"/>
      <c r="V174" s="1903"/>
      <c r="W174" s="1903"/>
      <c r="X174" s="1903"/>
      <c r="Y174" s="1903"/>
      <c r="Z174" s="1903"/>
      <c r="AA174" s="299"/>
    </row>
    <row r="175" spans="1:27" ht="15.75" customHeight="1">
      <c r="A175" s="306"/>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299"/>
    </row>
    <row r="176" spans="1:27" ht="15.75" customHeight="1">
      <c r="A176" s="306"/>
      <c r="B176" s="306"/>
      <c r="C176" s="306"/>
      <c r="D176" s="306"/>
      <c r="E176" s="306"/>
      <c r="F176" s="299"/>
      <c r="G176" s="306"/>
      <c r="H176" s="306"/>
      <c r="I176" s="306"/>
      <c r="J176" s="306"/>
      <c r="K176" s="306"/>
      <c r="L176" s="306"/>
      <c r="M176" s="306"/>
      <c r="N176" s="306"/>
      <c r="O176" s="306"/>
      <c r="P176" s="306"/>
      <c r="Q176" s="306"/>
      <c r="R176" s="306"/>
      <c r="S176" s="306"/>
      <c r="T176" s="306"/>
      <c r="U176" s="306"/>
      <c r="V176" s="306"/>
      <c r="W176" s="306"/>
      <c r="X176" s="306"/>
      <c r="Y176" s="306"/>
      <c r="Z176" s="306"/>
      <c r="AA176" s="299"/>
    </row>
    <row r="177" spans="1:27" ht="15.75" customHeight="1">
      <c r="A177" s="306"/>
      <c r="B177" s="306"/>
      <c r="C177" s="306"/>
      <c r="D177" s="306"/>
      <c r="E177" s="306"/>
      <c r="F177" s="299"/>
      <c r="G177" s="299"/>
      <c r="H177" s="306"/>
      <c r="I177" s="306"/>
      <c r="J177" s="306"/>
      <c r="K177" s="299"/>
      <c r="L177" s="306"/>
      <c r="M177" s="306"/>
      <c r="N177" s="306"/>
      <c r="O177" s="306"/>
      <c r="P177" s="306"/>
      <c r="Q177" s="306"/>
      <c r="R177" s="306"/>
      <c r="S177" s="306"/>
      <c r="T177" s="306"/>
      <c r="U177" s="306"/>
      <c r="V177" s="306"/>
      <c r="W177" s="306"/>
      <c r="X177" s="306"/>
      <c r="Y177" s="306"/>
      <c r="Z177" s="306"/>
      <c r="AA177" s="299"/>
    </row>
    <row r="178" spans="1:27" ht="15.75" customHeight="1">
      <c r="A178" s="306"/>
      <c r="B178" s="306"/>
      <c r="C178" s="306"/>
      <c r="D178" s="306"/>
      <c r="E178" s="306"/>
      <c r="F178" s="306"/>
      <c r="G178" s="306"/>
      <c r="H178" s="306"/>
      <c r="I178" s="1909"/>
      <c r="J178" s="1909"/>
      <c r="K178" s="1909"/>
      <c r="L178" s="1909"/>
      <c r="M178" s="1123"/>
      <c r="N178" s="306"/>
      <c r="O178" s="306"/>
      <c r="P178" s="306"/>
      <c r="Q178" s="306"/>
      <c r="R178" s="306"/>
      <c r="S178" s="306"/>
      <c r="T178" s="306"/>
      <c r="U178" s="306"/>
      <c r="V178" s="306"/>
      <c r="W178" s="306"/>
      <c r="X178" s="306"/>
      <c r="Y178" s="306"/>
      <c r="Z178" s="306"/>
      <c r="AA178" s="299"/>
    </row>
    <row r="179" spans="1:27" ht="15.75" customHeight="1">
      <c r="A179" s="306"/>
      <c r="B179" s="306"/>
      <c r="C179" s="306"/>
      <c r="D179" s="306"/>
      <c r="E179" s="306"/>
      <c r="F179" s="306"/>
      <c r="G179" s="306"/>
      <c r="H179" s="306"/>
      <c r="I179" s="1909"/>
      <c r="J179" s="1909"/>
      <c r="K179" s="1909"/>
      <c r="L179" s="1909"/>
      <c r="M179" s="1123"/>
      <c r="N179" s="306"/>
      <c r="O179" s="306"/>
      <c r="P179" s="306"/>
      <c r="Q179" s="306"/>
      <c r="R179" s="306"/>
      <c r="S179" s="306"/>
      <c r="T179" s="306"/>
      <c r="U179" s="306"/>
      <c r="V179" s="306"/>
      <c r="W179" s="306"/>
      <c r="X179" s="306"/>
      <c r="Y179" s="306"/>
      <c r="Z179" s="306"/>
      <c r="AA179" s="299"/>
    </row>
    <row r="180" spans="1:27" ht="15.75" customHeight="1">
      <c r="A180" s="306"/>
      <c r="B180" s="306"/>
      <c r="C180" s="306"/>
      <c r="D180" s="306"/>
      <c r="E180" s="306"/>
      <c r="F180" s="306"/>
      <c r="G180" s="306"/>
      <c r="H180" s="306"/>
      <c r="I180" s="1909"/>
      <c r="J180" s="1909"/>
      <c r="K180" s="1909"/>
      <c r="L180" s="1909"/>
      <c r="M180" s="1123"/>
      <c r="N180" s="306"/>
      <c r="O180" s="306"/>
      <c r="P180" s="306"/>
      <c r="Q180" s="306"/>
      <c r="R180" s="306"/>
      <c r="S180" s="306"/>
      <c r="T180" s="306"/>
      <c r="U180" s="306"/>
      <c r="V180" s="306"/>
      <c r="W180" s="306"/>
      <c r="X180" s="306"/>
      <c r="Y180" s="306"/>
      <c r="Z180" s="306"/>
      <c r="AA180" s="299"/>
    </row>
    <row r="181" spans="1:27" ht="15.75" customHeight="1">
      <c r="A181" s="306"/>
      <c r="B181" s="306"/>
      <c r="C181" s="306"/>
      <c r="D181" s="306"/>
      <c r="E181" s="306"/>
      <c r="F181" s="306"/>
      <c r="G181" s="306"/>
      <c r="H181" s="306"/>
      <c r="I181" s="1909"/>
      <c r="J181" s="1909"/>
      <c r="K181" s="1909"/>
      <c r="L181" s="1909"/>
      <c r="M181" s="1123"/>
      <c r="N181" s="306"/>
      <c r="O181" s="306"/>
      <c r="P181" s="306"/>
      <c r="Q181" s="306"/>
      <c r="R181" s="306"/>
      <c r="S181" s="306"/>
      <c r="T181" s="306"/>
      <c r="U181" s="306"/>
      <c r="V181" s="306"/>
      <c r="W181" s="306"/>
      <c r="X181" s="306"/>
      <c r="Y181" s="306"/>
      <c r="Z181" s="306"/>
      <c r="AA181" s="299"/>
    </row>
    <row r="182" spans="1:27" ht="15.75" customHeight="1">
      <c r="A182" s="306"/>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299"/>
    </row>
    <row r="183" spans="1:27" ht="15.75" customHeight="1">
      <c r="A183" s="306"/>
      <c r="B183" s="306"/>
      <c r="C183" s="1903"/>
      <c r="D183" s="1903"/>
      <c r="E183" s="1903"/>
      <c r="F183" s="1903"/>
      <c r="G183" s="1120"/>
      <c r="H183" s="1903"/>
      <c r="I183" s="1903"/>
      <c r="J183" s="1903"/>
      <c r="K183" s="1903"/>
      <c r="L183" s="1903"/>
      <c r="M183" s="1903"/>
      <c r="N183" s="1903"/>
      <c r="O183" s="1903"/>
      <c r="P183" s="1903"/>
      <c r="Q183" s="1903"/>
      <c r="R183" s="1903"/>
      <c r="S183" s="1903"/>
      <c r="T183" s="1903"/>
      <c r="U183" s="1120"/>
      <c r="V183" s="1120"/>
      <c r="W183" s="1903"/>
      <c r="X183" s="1903"/>
      <c r="Y183" s="1903"/>
      <c r="Z183" s="306"/>
      <c r="AA183" s="299"/>
    </row>
    <row r="184" spans="1:27" ht="15.75" customHeight="1">
      <c r="A184" s="306"/>
      <c r="B184" s="306"/>
      <c r="C184" s="1120"/>
      <c r="D184" s="1905"/>
      <c r="E184" s="1905"/>
      <c r="F184" s="1120"/>
      <c r="G184" s="1120"/>
      <c r="H184" s="306"/>
      <c r="I184" s="306"/>
      <c r="J184" s="306"/>
      <c r="K184" s="299"/>
      <c r="L184" s="306"/>
      <c r="M184" s="306"/>
      <c r="N184" s="306"/>
      <c r="O184" s="306"/>
      <c r="P184" s="306"/>
      <c r="Q184" s="299"/>
      <c r="R184" s="299"/>
      <c r="S184" s="299"/>
      <c r="T184" s="299"/>
      <c r="U184" s="1120"/>
      <c r="V184" s="1120"/>
      <c r="W184" s="1913"/>
      <c r="X184" s="1913"/>
      <c r="Y184" s="1913"/>
      <c r="Z184" s="306"/>
      <c r="AA184" s="299"/>
    </row>
    <row r="185" spans="1:27" ht="15.75" customHeight="1">
      <c r="A185" s="306"/>
      <c r="B185" s="306"/>
      <c r="C185" s="1120"/>
      <c r="D185" s="1905"/>
      <c r="E185" s="1905"/>
      <c r="F185" s="1120"/>
      <c r="G185" s="1120"/>
      <c r="H185" s="306"/>
      <c r="I185" s="306"/>
      <c r="J185" s="306"/>
      <c r="K185" s="299"/>
      <c r="L185" s="306"/>
      <c r="M185" s="306"/>
      <c r="N185" s="306"/>
      <c r="O185" s="306"/>
      <c r="P185" s="306"/>
      <c r="Q185" s="299"/>
      <c r="R185" s="299"/>
      <c r="S185" s="299"/>
      <c r="T185" s="299"/>
      <c r="U185" s="1120"/>
      <c r="V185" s="1120"/>
      <c r="W185" s="1913"/>
      <c r="X185" s="1913"/>
      <c r="Y185" s="1913"/>
      <c r="Z185" s="306"/>
      <c r="AA185" s="299"/>
    </row>
    <row r="186" spans="1:27" ht="15.75" customHeight="1">
      <c r="A186" s="306"/>
      <c r="B186" s="306"/>
      <c r="C186" s="1120"/>
      <c r="D186" s="1905"/>
      <c r="E186" s="1905"/>
      <c r="F186" s="1120"/>
      <c r="G186" s="1120"/>
      <c r="H186" s="306"/>
      <c r="I186" s="306"/>
      <c r="J186" s="306"/>
      <c r="K186" s="299"/>
      <c r="L186" s="306"/>
      <c r="M186" s="306"/>
      <c r="N186" s="306"/>
      <c r="O186" s="306"/>
      <c r="P186" s="306"/>
      <c r="Q186" s="299"/>
      <c r="R186" s="299"/>
      <c r="S186" s="299"/>
      <c r="T186" s="299"/>
      <c r="U186" s="1120"/>
      <c r="V186" s="1120"/>
      <c r="W186" s="1913"/>
      <c r="X186" s="1913"/>
      <c r="Y186" s="1913"/>
      <c r="Z186" s="306"/>
      <c r="AA186" s="299"/>
    </row>
    <row r="187" spans="1:27" ht="15.75" customHeight="1">
      <c r="A187" s="306"/>
      <c r="B187" s="306"/>
      <c r="C187" s="1120"/>
      <c r="D187" s="1905"/>
      <c r="E187" s="1905"/>
      <c r="F187" s="1120"/>
      <c r="G187" s="1120"/>
      <c r="H187" s="306"/>
      <c r="I187" s="306"/>
      <c r="J187" s="306"/>
      <c r="K187" s="299"/>
      <c r="L187" s="306"/>
      <c r="M187" s="306"/>
      <c r="N187" s="306"/>
      <c r="O187" s="306"/>
      <c r="P187" s="306"/>
      <c r="Q187" s="299"/>
      <c r="R187" s="299"/>
      <c r="S187" s="299"/>
      <c r="T187" s="299"/>
      <c r="U187" s="1120"/>
      <c r="V187" s="1120"/>
      <c r="W187" s="1913"/>
      <c r="X187" s="1913"/>
      <c r="Y187" s="1913"/>
      <c r="Z187" s="306"/>
      <c r="AA187" s="299"/>
    </row>
    <row r="188" spans="1:27" ht="15.75" customHeight="1">
      <c r="A188" s="306"/>
      <c r="B188" s="306"/>
      <c r="C188" s="1120"/>
      <c r="D188" s="1905"/>
      <c r="E188" s="1905"/>
      <c r="F188" s="1120"/>
      <c r="G188" s="1120"/>
      <c r="H188" s="306"/>
      <c r="I188" s="306"/>
      <c r="J188" s="306"/>
      <c r="K188" s="299"/>
      <c r="L188" s="306"/>
      <c r="M188" s="306"/>
      <c r="N188" s="306"/>
      <c r="O188" s="306"/>
      <c r="P188" s="306"/>
      <c r="Q188" s="299"/>
      <c r="R188" s="299"/>
      <c r="S188" s="299"/>
      <c r="T188" s="299"/>
      <c r="U188" s="1120"/>
      <c r="V188" s="1120"/>
      <c r="W188" s="1913"/>
      <c r="X188" s="1913"/>
      <c r="Y188" s="1913"/>
      <c r="Z188" s="306"/>
      <c r="AA188" s="299"/>
    </row>
    <row r="189" spans="1:27" ht="15.75" customHeight="1">
      <c r="A189" s="306"/>
      <c r="B189" s="306"/>
      <c r="C189" s="1120"/>
      <c r="D189" s="1905"/>
      <c r="E189" s="1905"/>
      <c r="F189" s="1120"/>
      <c r="G189" s="1120"/>
      <c r="H189" s="306"/>
      <c r="I189" s="306"/>
      <c r="J189" s="306"/>
      <c r="K189" s="299"/>
      <c r="L189" s="306"/>
      <c r="M189" s="306"/>
      <c r="N189" s="306"/>
      <c r="O189" s="306"/>
      <c r="P189" s="306"/>
      <c r="Q189" s="299"/>
      <c r="R189" s="299"/>
      <c r="S189" s="299"/>
      <c r="T189" s="299"/>
      <c r="U189" s="1120"/>
      <c r="V189" s="1120"/>
      <c r="W189" s="1913"/>
      <c r="X189" s="1913"/>
      <c r="Y189" s="1913"/>
      <c r="Z189" s="306"/>
      <c r="AA189" s="299"/>
    </row>
    <row r="190" spans="1:27" ht="15.75" customHeight="1">
      <c r="A190" s="306"/>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299"/>
    </row>
    <row r="191" spans="1:27" ht="15.75" customHeight="1">
      <c r="A191" s="306"/>
      <c r="B191" s="306"/>
      <c r="C191" s="306"/>
      <c r="D191" s="306"/>
      <c r="E191" s="1914"/>
      <c r="F191" s="1914"/>
      <c r="G191" s="1914"/>
      <c r="H191" s="1914"/>
      <c r="I191" s="1914"/>
      <c r="J191" s="1914"/>
      <c r="K191" s="1914"/>
      <c r="L191" s="1914"/>
      <c r="M191" s="1914"/>
      <c r="N191" s="1914"/>
      <c r="O191" s="1914"/>
      <c r="P191" s="1914"/>
      <c r="Q191" s="1914"/>
      <c r="R191" s="1914"/>
      <c r="S191" s="1914"/>
      <c r="T191" s="1914"/>
      <c r="U191" s="1914"/>
      <c r="V191" s="1914"/>
      <c r="W191" s="1914"/>
      <c r="X191" s="1914"/>
      <c r="Y191" s="1914"/>
      <c r="Z191" s="1914"/>
      <c r="AA191" s="299"/>
    </row>
    <row r="192" spans="1:27" ht="15.75" customHeight="1">
      <c r="A192" s="306"/>
      <c r="B192" s="306"/>
      <c r="C192" s="306"/>
      <c r="D192" s="306"/>
      <c r="E192" s="1914"/>
      <c r="F192" s="1914"/>
      <c r="G192" s="1914"/>
      <c r="H192" s="1914"/>
      <c r="I192" s="1914"/>
      <c r="J192" s="1914"/>
      <c r="K192" s="1914"/>
      <c r="L192" s="1914"/>
      <c r="M192" s="1914"/>
      <c r="N192" s="1914"/>
      <c r="O192" s="1914"/>
      <c r="P192" s="1914"/>
      <c r="Q192" s="1914"/>
      <c r="R192" s="1914"/>
      <c r="S192" s="1914"/>
      <c r="T192" s="1914"/>
      <c r="U192" s="1914"/>
      <c r="V192" s="1914"/>
      <c r="W192" s="1914"/>
      <c r="X192" s="1914"/>
      <c r="Y192" s="1914"/>
      <c r="Z192" s="1914"/>
      <c r="AA192" s="299"/>
    </row>
    <row r="193" spans="1:27" ht="15.75" customHeight="1">
      <c r="A193" s="306"/>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299"/>
    </row>
    <row r="194" spans="1:27" ht="15.75" customHeight="1">
      <c r="A194" s="306"/>
      <c r="B194" s="306"/>
      <c r="C194" s="306"/>
      <c r="D194" s="306"/>
      <c r="E194" s="1914"/>
      <c r="F194" s="1914"/>
      <c r="G194" s="1914"/>
      <c r="H194" s="1914"/>
      <c r="I194" s="1914"/>
      <c r="J194" s="1914"/>
      <c r="K194" s="1914"/>
      <c r="L194" s="1914"/>
      <c r="M194" s="1914"/>
      <c r="N194" s="1914"/>
      <c r="O194" s="1914"/>
      <c r="P194" s="1914"/>
      <c r="Q194" s="1914"/>
      <c r="R194" s="1914"/>
      <c r="S194" s="1914"/>
      <c r="T194" s="1914"/>
      <c r="U194" s="1914"/>
      <c r="V194" s="1914"/>
      <c r="W194" s="1914"/>
      <c r="X194" s="1914"/>
      <c r="Y194" s="1914"/>
      <c r="Z194" s="1914"/>
      <c r="AA194" s="299"/>
    </row>
    <row r="195" spans="1:27" ht="15.75" customHeight="1">
      <c r="A195" s="306"/>
      <c r="B195" s="306"/>
      <c r="C195" s="306"/>
      <c r="D195" s="306"/>
      <c r="E195" s="1914"/>
      <c r="F195" s="1914"/>
      <c r="G195" s="1914"/>
      <c r="H195" s="1914"/>
      <c r="I195" s="1914"/>
      <c r="J195" s="1914"/>
      <c r="K195" s="1914"/>
      <c r="L195" s="1914"/>
      <c r="M195" s="1914"/>
      <c r="N195" s="1914"/>
      <c r="O195" s="1914"/>
      <c r="P195" s="1914"/>
      <c r="Q195" s="1914"/>
      <c r="R195" s="1914"/>
      <c r="S195" s="1914"/>
      <c r="T195" s="1914"/>
      <c r="U195" s="1914"/>
      <c r="V195" s="1914"/>
      <c r="W195" s="1914"/>
      <c r="X195" s="1914"/>
      <c r="Y195" s="1914"/>
      <c r="Z195" s="1914"/>
      <c r="AA195" s="299"/>
    </row>
    <row r="196" spans="1:27" ht="15.75" customHeight="1">
      <c r="A196" s="306"/>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299"/>
    </row>
    <row r="202" spans="1:27" ht="18.75" customHeight="1">
      <c r="A202" s="1903"/>
      <c r="B202" s="1903"/>
      <c r="C202" s="1903"/>
      <c r="D202" s="1903"/>
      <c r="E202" s="1903"/>
      <c r="F202" s="1903"/>
      <c r="G202" s="1903"/>
      <c r="H202" s="1903"/>
      <c r="I202" s="1903"/>
      <c r="J202" s="1903"/>
      <c r="K202" s="1903"/>
      <c r="L202" s="1903"/>
      <c r="M202" s="1903"/>
      <c r="N202" s="1903"/>
      <c r="O202" s="1903"/>
      <c r="P202" s="1903"/>
      <c r="Q202" s="1903"/>
      <c r="R202" s="1903"/>
      <c r="S202" s="1903"/>
      <c r="T202" s="1903"/>
      <c r="U202" s="1903"/>
      <c r="V202" s="1903"/>
      <c r="W202" s="1903"/>
      <c r="X202" s="1903"/>
      <c r="Y202" s="1903"/>
      <c r="Z202" s="1903"/>
      <c r="AA202" s="299"/>
    </row>
    <row r="203" spans="1:27" ht="15.75" customHeight="1">
      <c r="A203" s="306"/>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299"/>
    </row>
    <row r="204" spans="1:27" ht="15.75" customHeight="1">
      <c r="A204" s="306"/>
      <c r="B204" s="306"/>
      <c r="C204" s="306"/>
      <c r="D204" s="306"/>
      <c r="E204" s="306"/>
      <c r="F204" s="299"/>
      <c r="G204" s="306"/>
      <c r="H204" s="306"/>
      <c r="I204" s="306"/>
      <c r="J204" s="306"/>
      <c r="K204" s="306"/>
      <c r="L204" s="306"/>
      <c r="M204" s="306"/>
      <c r="N204" s="306"/>
      <c r="O204" s="306"/>
      <c r="P204" s="306"/>
      <c r="Q204" s="306"/>
      <c r="R204" s="306"/>
      <c r="S204" s="306"/>
      <c r="T204" s="306"/>
      <c r="U204" s="306"/>
      <c r="V204" s="306"/>
      <c r="W204" s="306"/>
      <c r="X204" s="306"/>
      <c r="Y204" s="306"/>
      <c r="Z204" s="306"/>
      <c r="AA204" s="299"/>
    </row>
    <row r="205" spans="1:27" ht="15.75" customHeight="1">
      <c r="A205" s="306"/>
      <c r="B205" s="306"/>
      <c r="C205" s="306"/>
      <c r="D205" s="306"/>
      <c r="E205" s="306"/>
      <c r="F205" s="299"/>
      <c r="G205" s="299"/>
      <c r="H205" s="306"/>
      <c r="I205" s="306"/>
      <c r="J205" s="306"/>
      <c r="K205" s="299"/>
      <c r="L205" s="306"/>
      <c r="M205" s="306"/>
      <c r="N205" s="306"/>
      <c r="O205" s="306"/>
      <c r="P205" s="306"/>
      <c r="Q205" s="306"/>
      <c r="R205" s="306"/>
      <c r="S205" s="306"/>
      <c r="T205" s="306"/>
      <c r="U205" s="306"/>
      <c r="V205" s="306"/>
      <c r="W205" s="306"/>
      <c r="X205" s="306"/>
      <c r="Y205" s="306"/>
      <c r="Z205" s="306"/>
      <c r="AA205" s="299"/>
    </row>
    <row r="206" spans="1:27" ht="15.75" customHeight="1">
      <c r="A206" s="306"/>
      <c r="B206" s="306"/>
      <c r="C206" s="306"/>
      <c r="D206" s="306"/>
      <c r="E206" s="306"/>
      <c r="F206" s="306"/>
      <c r="G206" s="306"/>
      <c r="H206" s="306"/>
      <c r="I206" s="1909"/>
      <c r="J206" s="1909"/>
      <c r="K206" s="1909"/>
      <c r="L206" s="1909"/>
      <c r="M206" s="1123"/>
      <c r="N206" s="306"/>
      <c r="O206" s="306"/>
      <c r="P206" s="306"/>
      <c r="Q206" s="306"/>
      <c r="R206" s="306"/>
      <c r="S206" s="306"/>
      <c r="T206" s="306"/>
      <c r="U206" s="306"/>
      <c r="V206" s="306"/>
      <c r="W206" s="306"/>
      <c r="X206" s="306"/>
      <c r="Y206" s="306"/>
      <c r="Z206" s="306"/>
      <c r="AA206" s="299"/>
    </row>
    <row r="207" spans="1:27" ht="15.75" customHeight="1">
      <c r="A207" s="306"/>
      <c r="B207" s="306"/>
      <c r="C207" s="306"/>
      <c r="D207" s="306"/>
      <c r="E207" s="306"/>
      <c r="F207" s="306"/>
      <c r="G207" s="306"/>
      <c r="H207" s="306"/>
      <c r="I207" s="1909"/>
      <c r="J207" s="1909"/>
      <c r="K207" s="1909"/>
      <c r="L207" s="1909"/>
      <c r="M207" s="1123"/>
      <c r="N207" s="306"/>
      <c r="O207" s="306"/>
      <c r="P207" s="306"/>
      <c r="Q207" s="306"/>
      <c r="R207" s="306"/>
      <c r="S207" s="306"/>
      <c r="T207" s="306"/>
      <c r="U207" s="306"/>
      <c r="V207" s="306"/>
      <c r="W207" s="306"/>
      <c r="X207" s="306"/>
      <c r="Y207" s="306"/>
      <c r="Z207" s="306"/>
      <c r="AA207" s="299"/>
    </row>
    <row r="208" spans="1:27" ht="15.75" customHeight="1">
      <c r="A208" s="306"/>
      <c r="B208" s="306"/>
      <c r="C208" s="306"/>
      <c r="D208" s="306"/>
      <c r="E208" s="306"/>
      <c r="F208" s="306"/>
      <c r="G208" s="306"/>
      <c r="H208" s="306"/>
      <c r="I208" s="1909"/>
      <c r="J208" s="1909"/>
      <c r="K208" s="1909"/>
      <c r="L208" s="1909"/>
      <c r="M208" s="1123"/>
      <c r="N208" s="306"/>
      <c r="O208" s="306"/>
      <c r="P208" s="306"/>
      <c r="Q208" s="306"/>
      <c r="R208" s="306"/>
      <c r="S208" s="306"/>
      <c r="T208" s="306"/>
      <c r="U208" s="306"/>
      <c r="V208" s="306"/>
      <c r="W208" s="306"/>
      <c r="X208" s="306"/>
      <c r="Y208" s="306"/>
      <c r="Z208" s="306"/>
      <c r="AA208" s="299"/>
    </row>
    <row r="209" spans="1:27" ht="15.75" customHeight="1">
      <c r="A209" s="306"/>
      <c r="B209" s="306"/>
      <c r="C209" s="306"/>
      <c r="D209" s="306"/>
      <c r="E209" s="306"/>
      <c r="F209" s="306"/>
      <c r="G209" s="306"/>
      <c r="H209" s="306"/>
      <c r="I209" s="1909"/>
      <c r="J209" s="1909"/>
      <c r="K209" s="1909"/>
      <c r="L209" s="1909"/>
      <c r="M209" s="1123"/>
      <c r="N209" s="306"/>
      <c r="O209" s="306"/>
      <c r="P209" s="306"/>
      <c r="Q209" s="306"/>
      <c r="R209" s="306"/>
      <c r="S209" s="306"/>
      <c r="T209" s="306"/>
      <c r="U209" s="306"/>
      <c r="V209" s="306"/>
      <c r="W209" s="306"/>
      <c r="X209" s="306"/>
      <c r="Y209" s="306"/>
      <c r="Z209" s="306"/>
      <c r="AA209" s="299"/>
    </row>
    <row r="210" spans="1:27" ht="15.75" customHeight="1">
      <c r="A210" s="306"/>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299"/>
    </row>
    <row r="211" spans="1:27" ht="15.75" customHeight="1">
      <c r="A211" s="306"/>
      <c r="B211" s="306"/>
      <c r="C211" s="1903"/>
      <c r="D211" s="1903"/>
      <c r="E211" s="1903"/>
      <c r="F211" s="1903"/>
      <c r="G211" s="1120"/>
      <c r="H211" s="1903"/>
      <c r="I211" s="1903"/>
      <c r="J211" s="1903"/>
      <c r="K211" s="1903"/>
      <c r="L211" s="1903"/>
      <c r="M211" s="1903"/>
      <c r="N211" s="1903"/>
      <c r="O211" s="1903"/>
      <c r="P211" s="1903"/>
      <c r="Q211" s="1903"/>
      <c r="R211" s="1903"/>
      <c r="S211" s="1903"/>
      <c r="T211" s="1903"/>
      <c r="U211" s="1120"/>
      <c r="V211" s="1120"/>
      <c r="W211" s="1903"/>
      <c r="X211" s="1903"/>
      <c r="Y211" s="1903"/>
      <c r="Z211" s="306"/>
      <c r="AA211" s="299"/>
    </row>
    <row r="212" spans="1:27" ht="15.75" customHeight="1">
      <c r="A212" s="306"/>
      <c r="B212" s="306"/>
      <c r="C212" s="1120"/>
      <c r="D212" s="1905"/>
      <c r="E212" s="1905"/>
      <c r="F212" s="1120"/>
      <c r="G212" s="1120"/>
      <c r="H212" s="306"/>
      <c r="I212" s="306"/>
      <c r="J212" s="306"/>
      <c r="K212" s="299"/>
      <c r="L212" s="306"/>
      <c r="M212" s="306"/>
      <c r="N212" s="306"/>
      <c r="O212" s="306"/>
      <c r="P212" s="306"/>
      <c r="Q212" s="299"/>
      <c r="R212" s="299"/>
      <c r="S212" s="299"/>
      <c r="T212" s="299"/>
      <c r="U212" s="1120"/>
      <c r="V212" s="1120"/>
      <c r="W212" s="1913"/>
      <c r="X212" s="1913"/>
      <c r="Y212" s="1913"/>
      <c r="Z212" s="306"/>
      <c r="AA212" s="299"/>
    </row>
    <row r="213" spans="1:27" ht="15.75" customHeight="1">
      <c r="A213" s="306"/>
      <c r="B213" s="306"/>
      <c r="C213" s="1120"/>
      <c r="D213" s="1905"/>
      <c r="E213" s="1905"/>
      <c r="F213" s="1120"/>
      <c r="G213" s="1120"/>
      <c r="H213" s="306"/>
      <c r="I213" s="306"/>
      <c r="J213" s="306"/>
      <c r="K213" s="299"/>
      <c r="L213" s="306"/>
      <c r="M213" s="306"/>
      <c r="N213" s="306"/>
      <c r="O213" s="306"/>
      <c r="P213" s="306"/>
      <c r="Q213" s="299"/>
      <c r="R213" s="299"/>
      <c r="S213" s="299"/>
      <c r="T213" s="299"/>
      <c r="U213" s="1120"/>
      <c r="V213" s="1120"/>
      <c r="W213" s="1913"/>
      <c r="X213" s="1913"/>
      <c r="Y213" s="1913"/>
      <c r="Z213" s="306"/>
      <c r="AA213" s="299"/>
    </row>
    <row r="214" spans="1:27" ht="15.75" customHeight="1">
      <c r="A214" s="306"/>
      <c r="B214" s="306"/>
      <c r="C214" s="1120"/>
      <c r="D214" s="1905"/>
      <c r="E214" s="1905"/>
      <c r="F214" s="1120"/>
      <c r="G214" s="1120"/>
      <c r="H214" s="306"/>
      <c r="I214" s="306"/>
      <c r="J214" s="306"/>
      <c r="K214" s="299"/>
      <c r="L214" s="306"/>
      <c r="M214" s="306"/>
      <c r="N214" s="306"/>
      <c r="O214" s="306"/>
      <c r="P214" s="306"/>
      <c r="Q214" s="299"/>
      <c r="R214" s="299"/>
      <c r="S214" s="299"/>
      <c r="T214" s="299"/>
      <c r="U214" s="1120"/>
      <c r="V214" s="1120"/>
      <c r="W214" s="1913"/>
      <c r="X214" s="1913"/>
      <c r="Y214" s="1913"/>
      <c r="Z214" s="306"/>
      <c r="AA214" s="299"/>
    </row>
    <row r="215" spans="1:27" ht="15.75" customHeight="1">
      <c r="A215" s="306"/>
      <c r="B215" s="306"/>
      <c r="C215" s="1120"/>
      <c r="D215" s="1905"/>
      <c r="E215" s="1905"/>
      <c r="F215" s="1120"/>
      <c r="G215" s="1120"/>
      <c r="H215" s="306"/>
      <c r="I215" s="306"/>
      <c r="J215" s="306"/>
      <c r="K215" s="299"/>
      <c r="L215" s="306"/>
      <c r="M215" s="306"/>
      <c r="N215" s="306"/>
      <c r="O215" s="306"/>
      <c r="P215" s="306"/>
      <c r="Q215" s="299"/>
      <c r="R215" s="299"/>
      <c r="S215" s="299"/>
      <c r="T215" s="299"/>
      <c r="U215" s="1120"/>
      <c r="V215" s="1120"/>
      <c r="W215" s="1913"/>
      <c r="X215" s="1913"/>
      <c r="Y215" s="1913"/>
      <c r="Z215" s="306"/>
      <c r="AA215" s="299"/>
    </row>
    <row r="216" spans="1:27" ht="15.75" customHeight="1">
      <c r="A216" s="306"/>
      <c r="B216" s="306"/>
      <c r="C216" s="1120"/>
      <c r="D216" s="1905"/>
      <c r="E216" s="1905"/>
      <c r="F216" s="1120"/>
      <c r="G216" s="1120"/>
      <c r="H216" s="306"/>
      <c r="I216" s="306"/>
      <c r="J216" s="306"/>
      <c r="K216" s="299"/>
      <c r="L216" s="306"/>
      <c r="M216" s="306"/>
      <c r="N216" s="306"/>
      <c r="O216" s="306"/>
      <c r="P216" s="306"/>
      <c r="Q216" s="299"/>
      <c r="R216" s="299"/>
      <c r="S216" s="299"/>
      <c r="T216" s="299"/>
      <c r="U216" s="1120"/>
      <c r="V216" s="1120"/>
      <c r="W216" s="1913"/>
      <c r="X216" s="1913"/>
      <c r="Y216" s="1913"/>
      <c r="Z216" s="306"/>
      <c r="AA216" s="299"/>
    </row>
    <row r="217" spans="1:27" ht="15.75" customHeight="1">
      <c r="A217" s="306"/>
      <c r="B217" s="306"/>
      <c r="C217" s="1120"/>
      <c r="D217" s="1905"/>
      <c r="E217" s="1905"/>
      <c r="F217" s="1120"/>
      <c r="G217" s="1120"/>
      <c r="H217" s="306"/>
      <c r="I217" s="306"/>
      <c r="J217" s="306"/>
      <c r="K217" s="299"/>
      <c r="L217" s="306"/>
      <c r="M217" s="306"/>
      <c r="N217" s="306"/>
      <c r="O217" s="306"/>
      <c r="P217" s="306"/>
      <c r="Q217" s="299"/>
      <c r="R217" s="299"/>
      <c r="S217" s="299"/>
      <c r="T217" s="299"/>
      <c r="U217" s="1120"/>
      <c r="V217" s="1120"/>
      <c r="W217" s="1913"/>
      <c r="X217" s="1913"/>
      <c r="Y217" s="1913"/>
      <c r="Z217" s="306"/>
      <c r="AA217" s="299"/>
    </row>
    <row r="218" spans="1:27" ht="15.75" customHeight="1">
      <c r="A218" s="306"/>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299"/>
    </row>
    <row r="219" spans="1:27" ht="15.75" customHeight="1">
      <c r="A219" s="306"/>
      <c r="B219" s="306"/>
      <c r="C219" s="306"/>
      <c r="D219" s="306"/>
      <c r="E219" s="1914"/>
      <c r="F219" s="1914"/>
      <c r="G219" s="1914"/>
      <c r="H219" s="1914"/>
      <c r="I219" s="1914"/>
      <c r="J219" s="1914"/>
      <c r="K219" s="1914"/>
      <c r="L219" s="1914"/>
      <c r="M219" s="1914"/>
      <c r="N219" s="1914"/>
      <c r="O219" s="1914"/>
      <c r="P219" s="1914"/>
      <c r="Q219" s="1914"/>
      <c r="R219" s="1914"/>
      <c r="S219" s="1914"/>
      <c r="T219" s="1914"/>
      <c r="U219" s="1914"/>
      <c r="V219" s="1914"/>
      <c r="W219" s="1914"/>
      <c r="X219" s="1914"/>
      <c r="Y219" s="1914"/>
      <c r="Z219" s="1914"/>
      <c r="AA219" s="299"/>
    </row>
    <row r="220" spans="1:27" ht="15.75" customHeight="1">
      <c r="A220" s="306"/>
      <c r="B220" s="306"/>
      <c r="C220" s="306"/>
      <c r="D220" s="306"/>
      <c r="E220" s="1914"/>
      <c r="F220" s="1914"/>
      <c r="G220" s="1914"/>
      <c r="H220" s="1914"/>
      <c r="I220" s="1914"/>
      <c r="J220" s="1914"/>
      <c r="K220" s="1914"/>
      <c r="L220" s="1914"/>
      <c r="M220" s="1914"/>
      <c r="N220" s="1914"/>
      <c r="O220" s="1914"/>
      <c r="P220" s="1914"/>
      <c r="Q220" s="1914"/>
      <c r="R220" s="1914"/>
      <c r="S220" s="1914"/>
      <c r="T220" s="1914"/>
      <c r="U220" s="1914"/>
      <c r="V220" s="1914"/>
      <c r="W220" s="1914"/>
      <c r="X220" s="1914"/>
      <c r="Y220" s="1914"/>
      <c r="Z220" s="1914"/>
      <c r="AA220" s="299"/>
    </row>
    <row r="221" spans="1:27" ht="15.75" customHeight="1">
      <c r="A221" s="306"/>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299"/>
    </row>
    <row r="222" spans="1:27" ht="15.75" customHeight="1">
      <c r="A222" s="306"/>
      <c r="B222" s="306"/>
      <c r="C222" s="306"/>
      <c r="D222" s="306"/>
      <c r="E222" s="1914"/>
      <c r="F222" s="1914"/>
      <c r="G222" s="1914"/>
      <c r="H222" s="1914"/>
      <c r="I222" s="1914"/>
      <c r="J222" s="1914"/>
      <c r="K222" s="1914"/>
      <c r="L222" s="1914"/>
      <c r="M222" s="1914"/>
      <c r="N222" s="1914"/>
      <c r="O222" s="1914"/>
      <c r="P222" s="1914"/>
      <c r="Q222" s="1914"/>
      <c r="R222" s="1914"/>
      <c r="S222" s="1914"/>
      <c r="T222" s="1914"/>
      <c r="U222" s="1914"/>
      <c r="V222" s="1914"/>
      <c r="W222" s="1914"/>
      <c r="X222" s="1914"/>
      <c r="Y222" s="1914"/>
      <c r="Z222" s="1914"/>
      <c r="AA222" s="299"/>
    </row>
    <row r="223" spans="1:27" ht="15.75" customHeight="1">
      <c r="A223" s="306"/>
      <c r="B223" s="306"/>
      <c r="C223" s="306"/>
      <c r="D223" s="306"/>
      <c r="E223" s="1914"/>
      <c r="F223" s="1914"/>
      <c r="G223" s="1914"/>
      <c r="H223" s="1914"/>
      <c r="I223" s="1914"/>
      <c r="J223" s="1914"/>
      <c r="K223" s="1914"/>
      <c r="L223" s="1914"/>
      <c r="M223" s="1914"/>
      <c r="N223" s="1914"/>
      <c r="O223" s="1914"/>
      <c r="P223" s="1914"/>
      <c r="Q223" s="1914"/>
      <c r="R223" s="1914"/>
      <c r="S223" s="1914"/>
      <c r="T223" s="1914"/>
      <c r="U223" s="1914"/>
      <c r="V223" s="1914"/>
      <c r="W223" s="1914"/>
      <c r="X223" s="1914"/>
      <c r="Y223" s="1914"/>
      <c r="Z223" s="1914"/>
      <c r="AA223" s="299"/>
    </row>
    <row r="224" spans="1:27" ht="15.75" customHeight="1">
      <c r="A224" s="306"/>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299"/>
    </row>
    <row r="225" spans="1:27" ht="15.75" customHeight="1">
      <c r="A225" s="495"/>
      <c r="B225" s="495"/>
      <c r="C225" s="495"/>
      <c r="D225" s="495"/>
      <c r="E225" s="495"/>
      <c r="F225" s="495"/>
      <c r="G225" s="495"/>
      <c r="H225" s="495"/>
      <c r="I225" s="495"/>
      <c r="J225" s="495"/>
      <c r="K225" s="495"/>
      <c r="L225" s="495"/>
      <c r="M225" s="495"/>
      <c r="N225" s="495"/>
      <c r="O225" s="495"/>
      <c r="P225" s="495"/>
      <c r="Q225" s="495"/>
      <c r="R225" s="495"/>
      <c r="S225" s="495"/>
      <c r="T225" s="495"/>
      <c r="U225" s="495"/>
      <c r="V225" s="495"/>
      <c r="W225" s="495"/>
      <c r="X225" s="495"/>
      <c r="Y225" s="495"/>
      <c r="Z225" s="495"/>
    </row>
    <row r="226" spans="1:27" ht="15.75" customHeight="1">
      <c r="A226" s="495"/>
      <c r="B226" s="495"/>
      <c r="C226" s="495"/>
      <c r="D226" s="495"/>
      <c r="E226" s="495"/>
      <c r="F226" s="495"/>
      <c r="G226" s="495"/>
      <c r="H226" s="495"/>
      <c r="I226" s="495"/>
      <c r="J226" s="495"/>
      <c r="K226" s="495"/>
      <c r="L226" s="495"/>
      <c r="M226" s="495"/>
      <c r="N226" s="495"/>
      <c r="O226" s="495"/>
      <c r="P226" s="495"/>
      <c r="Q226" s="495"/>
      <c r="R226" s="495"/>
      <c r="S226" s="495"/>
      <c r="T226" s="495"/>
      <c r="U226" s="495"/>
      <c r="V226" s="495"/>
      <c r="W226" s="495"/>
      <c r="X226" s="495"/>
      <c r="Y226" s="495"/>
      <c r="Z226" s="495"/>
    </row>
    <row r="227" spans="1:27" ht="15.75" customHeight="1">
      <c r="A227" s="495"/>
      <c r="B227" s="495"/>
      <c r="C227" s="495"/>
      <c r="D227" s="495"/>
      <c r="E227" s="495"/>
      <c r="F227" s="495"/>
      <c r="G227" s="495"/>
      <c r="H227" s="495"/>
      <c r="I227" s="495"/>
      <c r="J227" s="495"/>
      <c r="K227" s="495"/>
      <c r="L227" s="495"/>
      <c r="M227" s="495"/>
      <c r="N227" s="495"/>
      <c r="O227" s="495"/>
      <c r="P227" s="495"/>
      <c r="Q227" s="495"/>
      <c r="R227" s="495"/>
      <c r="S227" s="495"/>
      <c r="T227" s="495"/>
      <c r="U227" s="495"/>
      <c r="V227" s="495"/>
      <c r="W227" s="495"/>
      <c r="X227" s="495"/>
      <c r="Y227" s="495"/>
      <c r="Z227" s="495"/>
    </row>
    <row r="228" spans="1:27" ht="18.75" customHeight="1">
      <c r="A228" s="1903"/>
      <c r="B228" s="1903"/>
      <c r="C228" s="1903"/>
      <c r="D228" s="1903"/>
      <c r="E228" s="1903"/>
      <c r="F228" s="1903"/>
      <c r="G228" s="1903"/>
      <c r="H228" s="1903"/>
      <c r="I228" s="1903"/>
      <c r="J228" s="1903"/>
      <c r="K228" s="1903"/>
      <c r="L228" s="1903"/>
      <c r="M228" s="1903"/>
      <c r="N228" s="1903"/>
      <c r="O228" s="1903"/>
      <c r="P228" s="1903"/>
      <c r="Q228" s="1903"/>
      <c r="R228" s="1903"/>
      <c r="S228" s="1903"/>
      <c r="T228" s="1903"/>
      <c r="U228" s="1903"/>
      <c r="V228" s="1903"/>
      <c r="W228" s="1903"/>
      <c r="X228" s="1903"/>
      <c r="Y228" s="1903"/>
      <c r="Z228" s="1903"/>
      <c r="AA228" s="299"/>
    </row>
    <row r="229" spans="1:27" ht="15.75" customHeight="1">
      <c r="A229" s="306"/>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299"/>
    </row>
    <row r="230" spans="1:27" ht="15.75" customHeight="1">
      <c r="A230" s="306"/>
      <c r="B230" s="306"/>
      <c r="C230" s="306"/>
      <c r="D230" s="306"/>
      <c r="E230" s="306"/>
      <c r="F230" s="299"/>
      <c r="G230" s="306"/>
      <c r="H230" s="306"/>
      <c r="I230" s="306"/>
      <c r="J230" s="306"/>
      <c r="K230" s="306"/>
      <c r="L230" s="306"/>
      <c r="M230" s="306"/>
      <c r="N230" s="306"/>
      <c r="O230" s="306"/>
      <c r="P230" s="306"/>
      <c r="Q230" s="306"/>
      <c r="R230" s="306"/>
      <c r="S230" s="306"/>
      <c r="T230" s="306"/>
      <c r="U230" s="306"/>
      <c r="V230" s="306"/>
      <c r="W230" s="306"/>
      <c r="X230" s="306"/>
      <c r="Y230" s="306"/>
      <c r="Z230" s="306"/>
      <c r="AA230" s="299"/>
    </row>
    <row r="231" spans="1:27" ht="15.75" customHeight="1">
      <c r="A231" s="306"/>
      <c r="B231" s="306"/>
      <c r="C231" s="306"/>
      <c r="D231" s="306"/>
      <c r="E231" s="306"/>
      <c r="F231" s="299"/>
      <c r="G231" s="299"/>
      <c r="H231" s="306"/>
      <c r="I231" s="306"/>
      <c r="J231" s="306"/>
      <c r="K231" s="299"/>
      <c r="L231" s="306"/>
      <c r="M231" s="306"/>
      <c r="N231" s="306"/>
      <c r="O231" s="306"/>
      <c r="P231" s="306"/>
      <c r="Q231" s="306"/>
      <c r="R231" s="306"/>
      <c r="S231" s="306"/>
      <c r="T231" s="306"/>
      <c r="U231" s="306"/>
      <c r="V231" s="306"/>
      <c r="W231" s="306"/>
      <c r="X231" s="306"/>
      <c r="Y231" s="306"/>
      <c r="Z231" s="306"/>
      <c r="AA231" s="299"/>
    </row>
    <row r="232" spans="1:27" ht="15.75" customHeight="1">
      <c r="A232" s="306"/>
      <c r="B232" s="306"/>
      <c r="C232" s="306"/>
      <c r="D232" s="306"/>
      <c r="E232" s="306"/>
      <c r="F232" s="306"/>
      <c r="G232" s="306"/>
      <c r="H232" s="306"/>
      <c r="I232" s="1909"/>
      <c r="J232" s="1909"/>
      <c r="K232" s="1909"/>
      <c r="L232" s="1909"/>
      <c r="M232" s="1123"/>
      <c r="N232" s="306"/>
      <c r="O232" s="306"/>
      <c r="P232" s="306"/>
      <c r="Q232" s="306"/>
      <c r="R232" s="306"/>
      <c r="S232" s="306"/>
      <c r="T232" s="306"/>
      <c r="U232" s="306"/>
      <c r="V232" s="306"/>
      <c r="W232" s="306"/>
      <c r="X232" s="306"/>
      <c r="Y232" s="306"/>
      <c r="Z232" s="306"/>
      <c r="AA232" s="299"/>
    </row>
    <row r="233" spans="1:27" ht="15.75" customHeight="1">
      <c r="A233" s="306"/>
      <c r="B233" s="306"/>
      <c r="C233" s="306"/>
      <c r="D233" s="306"/>
      <c r="E233" s="306"/>
      <c r="F233" s="306"/>
      <c r="G233" s="306"/>
      <c r="H233" s="306"/>
      <c r="I233" s="1909"/>
      <c r="J233" s="1909"/>
      <c r="K233" s="1909"/>
      <c r="L233" s="1909"/>
      <c r="M233" s="1123"/>
      <c r="N233" s="306"/>
      <c r="O233" s="306"/>
      <c r="P233" s="306"/>
      <c r="Q233" s="306"/>
      <c r="R233" s="306"/>
      <c r="S233" s="306"/>
      <c r="T233" s="306"/>
      <c r="U233" s="306"/>
      <c r="V233" s="306"/>
      <c r="W233" s="306"/>
      <c r="X233" s="306"/>
      <c r="Y233" s="306"/>
      <c r="Z233" s="306"/>
      <c r="AA233" s="299"/>
    </row>
    <row r="234" spans="1:27" ht="15.75" customHeight="1">
      <c r="A234" s="306"/>
      <c r="B234" s="306"/>
      <c r="C234" s="306"/>
      <c r="D234" s="306"/>
      <c r="E234" s="306"/>
      <c r="F234" s="306"/>
      <c r="G234" s="306"/>
      <c r="H234" s="306"/>
      <c r="I234" s="1909"/>
      <c r="J234" s="1909"/>
      <c r="K234" s="1909"/>
      <c r="L234" s="1909"/>
      <c r="M234" s="1123"/>
      <c r="N234" s="306"/>
      <c r="O234" s="306"/>
      <c r="P234" s="306"/>
      <c r="Q234" s="306"/>
      <c r="R234" s="306"/>
      <c r="S234" s="306"/>
      <c r="T234" s="306"/>
      <c r="U234" s="306"/>
      <c r="V234" s="306"/>
      <c r="W234" s="306"/>
      <c r="X234" s="306"/>
      <c r="Y234" s="306"/>
      <c r="Z234" s="306"/>
      <c r="AA234" s="299"/>
    </row>
    <row r="235" spans="1:27" ht="15.75" customHeight="1">
      <c r="A235" s="306"/>
      <c r="B235" s="306"/>
      <c r="C235" s="306"/>
      <c r="D235" s="306"/>
      <c r="E235" s="306"/>
      <c r="F235" s="306"/>
      <c r="G235" s="306"/>
      <c r="H235" s="306"/>
      <c r="I235" s="1909"/>
      <c r="J235" s="1909"/>
      <c r="K235" s="1909"/>
      <c r="L235" s="1909"/>
      <c r="M235" s="1123"/>
      <c r="N235" s="306"/>
      <c r="O235" s="306"/>
      <c r="P235" s="306"/>
      <c r="Q235" s="306"/>
      <c r="R235" s="306"/>
      <c r="S235" s="306"/>
      <c r="T235" s="306"/>
      <c r="U235" s="306"/>
      <c r="V235" s="306"/>
      <c r="W235" s="306"/>
      <c r="X235" s="306"/>
      <c r="Y235" s="306"/>
      <c r="Z235" s="306"/>
      <c r="AA235" s="299"/>
    </row>
    <row r="236" spans="1:27" ht="15.75" customHeight="1">
      <c r="A236" s="306"/>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299"/>
    </row>
    <row r="237" spans="1:27" ht="15.75" customHeight="1">
      <c r="A237" s="306"/>
      <c r="B237" s="306"/>
      <c r="C237" s="1903"/>
      <c r="D237" s="1903"/>
      <c r="E237" s="1903"/>
      <c r="F237" s="1903"/>
      <c r="G237" s="1120"/>
      <c r="H237" s="1903"/>
      <c r="I237" s="1903"/>
      <c r="J237" s="1903"/>
      <c r="K237" s="1903"/>
      <c r="L237" s="1903"/>
      <c r="M237" s="1903"/>
      <c r="N237" s="1903"/>
      <c r="O237" s="1903"/>
      <c r="P237" s="1903"/>
      <c r="Q237" s="1903"/>
      <c r="R237" s="1903"/>
      <c r="S237" s="1903"/>
      <c r="T237" s="1903"/>
      <c r="U237" s="1120"/>
      <c r="V237" s="1120"/>
      <c r="W237" s="1903"/>
      <c r="X237" s="1903"/>
      <c r="Y237" s="1903"/>
      <c r="Z237" s="306"/>
      <c r="AA237" s="299"/>
    </row>
    <row r="238" spans="1:27" ht="15.75" customHeight="1">
      <c r="A238" s="306"/>
      <c r="B238" s="306"/>
      <c r="C238" s="1120"/>
      <c r="D238" s="1905"/>
      <c r="E238" s="1905"/>
      <c r="F238" s="1120"/>
      <c r="G238" s="1120"/>
      <c r="H238" s="306"/>
      <c r="I238" s="306"/>
      <c r="J238" s="306"/>
      <c r="K238" s="299"/>
      <c r="L238" s="306"/>
      <c r="M238" s="306"/>
      <c r="N238" s="306"/>
      <c r="O238" s="306"/>
      <c r="P238" s="306"/>
      <c r="Q238" s="299"/>
      <c r="R238" s="299"/>
      <c r="S238" s="299"/>
      <c r="T238" s="299"/>
      <c r="U238" s="1120"/>
      <c r="V238" s="1120"/>
      <c r="W238" s="1913"/>
      <c r="X238" s="1913"/>
      <c r="Y238" s="1913"/>
      <c r="Z238" s="306"/>
      <c r="AA238" s="299"/>
    </row>
    <row r="239" spans="1:27" ht="15.75" customHeight="1">
      <c r="A239" s="306"/>
      <c r="B239" s="306"/>
      <c r="C239" s="1120"/>
      <c r="D239" s="1905"/>
      <c r="E239" s="1905"/>
      <c r="F239" s="1120"/>
      <c r="G239" s="1120"/>
      <c r="H239" s="306"/>
      <c r="I239" s="306"/>
      <c r="J239" s="306"/>
      <c r="K239" s="299"/>
      <c r="L239" s="306"/>
      <c r="M239" s="306"/>
      <c r="N239" s="306"/>
      <c r="O239" s="306"/>
      <c r="P239" s="306"/>
      <c r="Q239" s="299"/>
      <c r="R239" s="299"/>
      <c r="S239" s="299"/>
      <c r="T239" s="299"/>
      <c r="U239" s="1120"/>
      <c r="V239" s="1120"/>
      <c r="W239" s="1913"/>
      <c r="X239" s="1913"/>
      <c r="Y239" s="1913"/>
      <c r="Z239" s="306"/>
      <c r="AA239" s="299"/>
    </row>
    <row r="240" spans="1:27" ht="15.75" customHeight="1">
      <c r="A240" s="306"/>
      <c r="B240" s="306"/>
      <c r="C240" s="1120"/>
      <c r="D240" s="1905"/>
      <c r="E240" s="1905"/>
      <c r="F240" s="1120"/>
      <c r="G240" s="1120"/>
      <c r="H240" s="306"/>
      <c r="I240" s="306"/>
      <c r="J240" s="306"/>
      <c r="K240" s="299"/>
      <c r="L240" s="306"/>
      <c r="M240" s="306"/>
      <c r="N240" s="306"/>
      <c r="O240" s="306"/>
      <c r="P240" s="306"/>
      <c r="Q240" s="299"/>
      <c r="R240" s="299"/>
      <c r="S240" s="299"/>
      <c r="T240" s="299"/>
      <c r="U240" s="1120"/>
      <c r="V240" s="1120"/>
      <c r="W240" s="1913"/>
      <c r="X240" s="1913"/>
      <c r="Y240" s="1913"/>
      <c r="Z240" s="306"/>
      <c r="AA240" s="299"/>
    </row>
    <row r="241" spans="1:27" ht="15.75" customHeight="1">
      <c r="A241" s="306"/>
      <c r="B241" s="306"/>
      <c r="C241" s="1120"/>
      <c r="D241" s="1905"/>
      <c r="E241" s="1905"/>
      <c r="F241" s="1120"/>
      <c r="G241" s="1120"/>
      <c r="H241" s="306"/>
      <c r="I241" s="306"/>
      <c r="J241" s="306"/>
      <c r="K241" s="299"/>
      <c r="L241" s="306"/>
      <c r="M241" s="306"/>
      <c r="N241" s="306"/>
      <c r="O241" s="306"/>
      <c r="P241" s="306"/>
      <c r="Q241" s="299"/>
      <c r="R241" s="299"/>
      <c r="S241" s="299"/>
      <c r="T241" s="299"/>
      <c r="U241" s="1120"/>
      <c r="V241" s="1120"/>
      <c r="W241" s="1913"/>
      <c r="X241" s="1913"/>
      <c r="Y241" s="1913"/>
      <c r="Z241" s="306"/>
      <c r="AA241" s="299"/>
    </row>
    <row r="242" spans="1:27" ht="15.75" customHeight="1">
      <c r="A242" s="306"/>
      <c r="B242" s="306"/>
      <c r="C242" s="1120"/>
      <c r="D242" s="1905"/>
      <c r="E242" s="1905"/>
      <c r="F242" s="1120"/>
      <c r="G242" s="1120"/>
      <c r="H242" s="306"/>
      <c r="I242" s="306"/>
      <c r="J242" s="306"/>
      <c r="K242" s="299"/>
      <c r="L242" s="306"/>
      <c r="M242" s="306"/>
      <c r="N242" s="306"/>
      <c r="O242" s="306"/>
      <c r="P242" s="306"/>
      <c r="Q242" s="299"/>
      <c r="R242" s="299"/>
      <c r="S242" s="299"/>
      <c r="T242" s="299"/>
      <c r="U242" s="1120"/>
      <c r="V242" s="1120"/>
      <c r="W242" s="1913"/>
      <c r="X242" s="1913"/>
      <c r="Y242" s="1913"/>
      <c r="Z242" s="306"/>
      <c r="AA242" s="299"/>
    </row>
    <row r="243" spans="1:27" ht="15.75" customHeight="1">
      <c r="A243" s="306"/>
      <c r="B243" s="306"/>
      <c r="C243" s="1120"/>
      <c r="D243" s="1905"/>
      <c r="E243" s="1905"/>
      <c r="F243" s="1120"/>
      <c r="G243" s="1120"/>
      <c r="H243" s="306"/>
      <c r="I243" s="306"/>
      <c r="J243" s="306"/>
      <c r="K243" s="299"/>
      <c r="L243" s="306"/>
      <c r="M243" s="306"/>
      <c r="N243" s="306"/>
      <c r="O243" s="306"/>
      <c r="P243" s="306"/>
      <c r="Q243" s="299"/>
      <c r="R243" s="299"/>
      <c r="S243" s="299"/>
      <c r="T243" s="299"/>
      <c r="U243" s="1120"/>
      <c r="V243" s="1120"/>
      <c r="W243" s="1913"/>
      <c r="X243" s="1913"/>
      <c r="Y243" s="1913"/>
      <c r="Z243" s="306"/>
      <c r="AA243" s="299"/>
    </row>
    <row r="244" spans="1:27" ht="15.75" customHeight="1">
      <c r="A244" s="306"/>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299"/>
    </row>
    <row r="245" spans="1:27" ht="15.75" customHeight="1">
      <c r="A245" s="306"/>
      <c r="B245" s="306"/>
      <c r="C245" s="306"/>
      <c r="D245" s="306"/>
      <c r="E245" s="1914"/>
      <c r="F245" s="1914"/>
      <c r="G245" s="1914"/>
      <c r="H245" s="1914"/>
      <c r="I245" s="1914"/>
      <c r="J245" s="1914"/>
      <c r="K245" s="1914"/>
      <c r="L245" s="1914"/>
      <c r="M245" s="1914"/>
      <c r="N245" s="1914"/>
      <c r="O245" s="1914"/>
      <c r="P245" s="1914"/>
      <c r="Q245" s="1914"/>
      <c r="R245" s="1914"/>
      <c r="S245" s="1914"/>
      <c r="T245" s="1914"/>
      <c r="U245" s="1914"/>
      <c r="V245" s="1914"/>
      <c r="W245" s="1914"/>
      <c r="X245" s="1914"/>
      <c r="Y245" s="1914"/>
      <c r="Z245" s="1914"/>
      <c r="AA245" s="299"/>
    </row>
    <row r="246" spans="1:27" ht="15.75" customHeight="1">
      <c r="A246" s="306"/>
      <c r="B246" s="306"/>
      <c r="C246" s="306"/>
      <c r="D246" s="306"/>
      <c r="E246" s="1914"/>
      <c r="F246" s="1914"/>
      <c r="G246" s="1914"/>
      <c r="H246" s="1914"/>
      <c r="I246" s="1914"/>
      <c r="J246" s="1914"/>
      <c r="K246" s="1914"/>
      <c r="L246" s="1914"/>
      <c r="M246" s="1914"/>
      <c r="N246" s="1914"/>
      <c r="O246" s="1914"/>
      <c r="P246" s="1914"/>
      <c r="Q246" s="1914"/>
      <c r="R246" s="1914"/>
      <c r="S246" s="1914"/>
      <c r="T246" s="1914"/>
      <c r="U246" s="1914"/>
      <c r="V246" s="1914"/>
      <c r="W246" s="1914"/>
      <c r="X246" s="1914"/>
      <c r="Y246" s="1914"/>
      <c r="Z246" s="1914"/>
      <c r="AA246" s="299"/>
    </row>
    <row r="247" spans="1:27" ht="15.75" customHeight="1">
      <c r="A247" s="306"/>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299"/>
    </row>
    <row r="248" spans="1:27" ht="15.75" customHeight="1">
      <c r="A248" s="306"/>
      <c r="B248" s="306"/>
      <c r="C248" s="306"/>
      <c r="D248" s="306"/>
      <c r="E248" s="1914"/>
      <c r="F248" s="1914"/>
      <c r="G248" s="1914"/>
      <c r="H248" s="1914"/>
      <c r="I248" s="1914"/>
      <c r="J248" s="1914"/>
      <c r="K248" s="1914"/>
      <c r="L248" s="1914"/>
      <c r="M248" s="1914"/>
      <c r="N248" s="1914"/>
      <c r="O248" s="1914"/>
      <c r="P248" s="1914"/>
      <c r="Q248" s="1914"/>
      <c r="R248" s="1914"/>
      <c r="S248" s="1914"/>
      <c r="T248" s="1914"/>
      <c r="U248" s="1914"/>
      <c r="V248" s="1914"/>
      <c r="W248" s="1914"/>
      <c r="X248" s="1914"/>
      <c r="Y248" s="1914"/>
      <c r="Z248" s="1914"/>
      <c r="AA248" s="299"/>
    </row>
    <row r="249" spans="1:27" ht="15.75" customHeight="1">
      <c r="A249" s="306"/>
      <c r="B249" s="306"/>
      <c r="C249" s="306"/>
      <c r="D249" s="306"/>
      <c r="E249" s="1914"/>
      <c r="F249" s="1914"/>
      <c r="G249" s="1914"/>
      <c r="H249" s="1914"/>
      <c r="I249" s="1914"/>
      <c r="J249" s="1914"/>
      <c r="K249" s="1914"/>
      <c r="L249" s="1914"/>
      <c r="M249" s="1914"/>
      <c r="N249" s="1914"/>
      <c r="O249" s="1914"/>
      <c r="P249" s="1914"/>
      <c r="Q249" s="1914"/>
      <c r="R249" s="1914"/>
      <c r="S249" s="1914"/>
      <c r="T249" s="1914"/>
      <c r="U249" s="1914"/>
      <c r="V249" s="1914"/>
      <c r="W249" s="1914"/>
      <c r="X249" s="1914"/>
      <c r="Y249" s="1914"/>
      <c r="Z249" s="1914"/>
      <c r="AA249" s="299"/>
    </row>
    <row r="250" spans="1:27" ht="15.75" customHeight="1">
      <c r="A250" s="306"/>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299"/>
    </row>
  </sheetData>
  <sheetProtection selectLockedCells="1"/>
  <mergeCells count="145">
    <mergeCell ref="E245:Z246"/>
    <mergeCell ref="E248:Z249"/>
    <mergeCell ref="D242:E242"/>
    <mergeCell ref="W242:Y242"/>
    <mergeCell ref="D243:E243"/>
    <mergeCell ref="W243:Y243"/>
    <mergeCell ref="W241:Y241"/>
    <mergeCell ref="W217:Y217"/>
    <mergeCell ref="W240:Y240"/>
    <mergeCell ref="D240:E240"/>
    <mergeCell ref="D241:E241"/>
    <mergeCell ref="W237:Y237"/>
    <mergeCell ref="D238:E238"/>
    <mergeCell ref="W238:Y238"/>
    <mergeCell ref="D239:E239"/>
    <mergeCell ref="W239:Y239"/>
    <mergeCell ref="C237:F237"/>
    <mergeCell ref="H237:T237"/>
    <mergeCell ref="W215:Y215"/>
    <mergeCell ref="W216:Y216"/>
    <mergeCell ref="D216:E216"/>
    <mergeCell ref="D215:E215"/>
    <mergeCell ref="I235:L235"/>
    <mergeCell ref="E219:Z220"/>
    <mergeCell ref="E222:Z223"/>
    <mergeCell ref="A228:Z228"/>
    <mergeCell ref="I233:L233"/>
    <mergeCell ref="I234:L234"/>
    <mergeCell ref="I232:L232"/>
    <mergeCell ref="D217:E217"/>
    <mergeCell ref="D213:E213"/>
    <mergeCell ref="W213:Y213"/>
    <mergeCell ref="D214:E214"/>
    <mergeCell ref="W214:Y214"/>
    <mergeCell ref="E194:Z195"/>
    <mergeCell ref="I207:L207"/>
    <mergeCell ref="I208:L208"/>
    <mergeCell ref="A202:Z202"/>
    <mergeCell ref="I206:L206"/>
    <mergeCell ref="I209:L209"/>
    <mergeCell ref="D189:E189"/>
    <mergeCell ref="W189:Y189"/>
    <mergeCell ref="D188:E188"/>
    <mergeCell ref="W188:Y188"/>
    <mergeCell ref="E191:Z192"/>
    <mergeCell ref="W212:Y212"/>
    <mergeCell ref="W211:Y211"/>
    <mergeCell ref="D212:E212"/>
    <mergeCell ref="C211:F211"/>
    <mergeCell ref="H211:T211"/>
    <mergeCell ref="D184:E184"/>
    <mergeCell ref="W184:Y184"/>
    <mergeCell ref="D186:E186"/>
    <mergeCell ref="W186:Y186"/>
    <mergeCell ref="D185:E185"/>
    <mergeCell ref="W185:Y185"/>
    <mergeCell ref="D187:E187"/>
    <mergeCell ref="I179:L179"/>
    <mergeCell ref="I180:L180"/>
    <mergeCell ref="H183:T183"/>
    <mergeCell ref="W183:Y183"/>
    <mergeCell ref="I181:L181"/>
    <mergeCell ref="C183:F183"/>
    <mergeCell ref="W187:Y187"/>
    <mergeCell ref="D163:E163"/>
    <mergeCell ref="W163:Y163"/>
    <mergeCell ref="A174:Z174"/>
    <mergeCell ref="I178:L178"/>
    <mergeCell ref="E165:Z166"/>
    <mergeCell ref="E168:Z169"/>
    <mergeCell ref="H157:T157"/>
    <mergeCell ref="W157:Y157"/>
    <mergeCell ref="D159:E159"/>
    <mergeCell ref="W159:Y159"/>
    <mergeCell ref="D158:E158"/>
    <mergeCell ref="W158:Y158"/>
    <mergeCell ref="D160:E160"/>
    <mergeCell ref="W160:Y160"/>
    <mergeCell ref="D162:E162"/>
    <mergeCell ref="W162:Y162"/>
    <mergeCell ref="D161:E161"/>
    <mergeCell ref="W161:Y161"/>
    <mergeCell ref="C157:F157"/>
    <mergeCell ref="H141:Z142"/>
    <mergeCell ref="E143:Z144"/>
    <mergeCell ref="A148:Z148"/>
    <mergeCell ref="I152:L152"/>
    <mergeCell ref="I155:L155"/>
    <mergeCell ref="I153:L153"/>
    <mergeCell ref="I154:L154"/>
    <mergeCell ref="O135:R135"/>
    <mergeCell ref="U135:X135"/>
    <mergeCell ref="I139:M139"/>
    <mergeCell ref="D128:E128"/>
    <mergeCell ref="I128:L128"/>
    <mergeCell ref="O128:R128"/>
    <mergeCell ref="U128:X128"/>
    <mergeCell ref="I126:L126"/>
    <mergeCell ref="O126:R126"/>
    <mergeCell ref="U126:X126"/>
    <mergeCell ref="D127:E127"/>
    <mergeCell ref="I127:L127"/>
    <mergeCell ref="O127:R127"/>
    <mergeCell ref="U127:X127"/>
    <mergeCell ref="D130:E130"/>
    <mergeCell ref="K140:P140"/>
    <mergeCell ref="I130:L130"/>
    <mergeCell ref="O130:R130"/>
    <mergeCell ref="U130:X130"/>
    <mergeCell ref="I135:L135"/>
    <mergeCell ref="D129:E129"/>
    <mergeCell ref="I129:L129"/>
    <mergeCell ref="O129:R129"/>
    <mergeCell ref="U129:X129"/>
    <mergeCell ref="H93:Z94"/>
    <mergeCell ref="R90:Y90"/>
    <mergeCell ref="E91:G91"/>
    <mergeCell ref="R91:Y91"/>
    <mergeCell ref="E92:G92"/>
    <mergeCell ref="R92:Y92"/>
    <mergeCell ref="A97:Z97"/>
    <mergeCell ref="E99:H99"/>
    <mergeCell ref="H95:Z96"/>
    <mergeCell ref="J114:M114"/>
    <mergeCell ref="J115:M115"/>
    <mergeCell ref="F100:G100"/>
    <mergeCell ref="I100:Z100"/>
    <mergeCell ref="J111:L111"/>
    <mergeCell ref="J112:L112"/>
    <mergeCell ref="F101:G101"/>
    <mergeCell ref="I101:Z101"/>
    <mergeCell ref="F102:G102"/>
    <mergeCell ref="I102:Z102"/>
    <mergeCell ref="J109:L109"/>
    <mergeCell ref="J110:L110"/>
    <mergeCell ref="U7:Z9"/>
    <mergeCell ref="D41:I43"/>
    <mergeCell ref="C20:O21"/>
    <mergeCell ref="L37:N37"/>
    <mergeCell ref="C10:O12"/>
    <mergeCell ref="B38:C40"/>
    <mergeCell ref="D38:I40"/>
    <mergeCell ref="B41:C43"/>
    <mergeCell ref="R18:S18"/>
    <mergeCell ref="R7:T9"/>
  </mergeCells>
  <phoneticPr fontId="2"/>
  <hyperlinks>
    <hyperlink ref="P1:S1" location="作業メニュー!A1" display="作業メニュー" xr:uid="{00000000-0004-0000-26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D250"/>
  <sheetViews>
    <sheetView showGridLines="0" zoomScaleNormal="100" workbookViewId="0"/>
  </sheetViews>
  <sheetFormatPr defaultColWidth="3.375" defaultRowHeight="15.75"/>
  <cols>
    <col min="1" max="16384" width="3.375" style="249"/>
  </cols>
  <sheetData>
    <row r="1" spans="1:30" s="581" customFormat="1" ht="38.25" customHeight="1" thickBot="1">
      <c r="A1" s="580" t="s">
        <v>2584</v>
      </c>
      <c r="P1" s="586" t="s">
        <v>66</v>
      </c>
      <c r="Q1" s="586"/>
      <c r="R1" s="586"/>
      <c r="S1" s="586"/>
      <c r="T1" s="585" t="s">
        <v>565</v>
      </c>
      <c r="AD1" s="585"/>
    </row>
    <row r="2" spans="1:30" s="943" customFormat="1" ht="12" customHeight="1" thickTop="1">
      <c r="B2" s="944"/>
      <c r="C2" s="944"/>
      <c r="D2" s="944"/>
      <c r="E2" s="944"/>
      <c r="AC2" s="249"/>
    </row>
    <row r="3" spans="1:30" s="943" customFormat="1" ht="12" customHeight="1">
      <c r="B3" s="944" t="s">
        <v>3302</v>
      </c>
      <c r="C3" s="944"/>
      <c r="D3" s="944"/>
      <c r="E3" s="944"/>
      <c r="AC3" s="249"/>
    </row>
    <row r="4" spans="1:30" s="943" customFormat="1" ht="18.95" customHeight="1">
      <c r="AC4" s="249"/>
    </row>
    <row r="5" spans="1:30" s="943" customFormat="1" ht="18.95" customHeight="1">
      <c r="B5" s="1086" t="s">
        <v>2583</v>
      </c>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7"/>
      <c r="AB5" s="1087"/>
      <c r="AC5" s="249"/>
    </row>
    <row r="6" spans="1:30" s="943" customFormat="1" ht="18.95" customHeight="1">
      <c r="B6" s="1088"/>
      <c r="C6" s="1088"/>
      <c r="D6" s="1088"/>
      <c r="E6" s="1088"/>
      <c r="F6" s="1088"/>
      <c r="G6" s="1088"/>
      <c r="H6" s="1088"/>
      <c r="I6" s="1088"/>
      <c r="J6" s="1088"/>
      <c r="K6" s="1088"/>
      <c r="L6" s="1088"/>
      <c r="M6" s="1088"/>
      <c r="N6" s="1088"/>
      <c r="O6" s="1088"/>
      <c r="P6" s="1088"/>
      <c r="Q6" s="1088"/>
      <c r="R6" s="1088"/>
      <c r="S6" s="1088"/>
      <c r="T6" s="1088"/>
      <c r="U6" s="1088"/>
      <c r="V6" s="1088"/>
      <c r="W6" s="1088"/>
      <c r="X6" s="1088"/>
      <c r="Y6" s="1088"/>
      <c r="Z6" s="1088"/>
      <c r="AA6" s="1087"/>
      <c r="AB6" s="1087"/>
      <c r="AC6" s="249"/>
    </row>
    <row r="7" spans="1:30" s="943" customFormat="1" ht="15.95" customHeight="1">
      <c r="B7" s="1089"/>
      <c r="C7" s="1090"/>
      <c r="D7" s="1090"/>
      <c r="E7" s="1090"/>
      <c r="F7" s="1090"/>
      <c r="G7" s="1090"/>
      <c r="H7" s="1090"/>
      <c r="I7" s="1090"/>
      <c r="J7" s="1090"/>
      <c r="K7" s="1090"/>
      <c r="L7" s="1090"/>
      <c r="M7" s="1090"/>
      <c r="N7" s="1090"/>
      <c r="O7" s="1090"/>
      <c r="P7" s="1090"/>
      <c r="Q7" s="1091"/>
      <c r="R7" s="1915" t="s">
        <v>3299</v>
      </c>
      <c r="S7" s="1916"/>
      <c r="T7" s="1917"/>
      <c r="U7" s="1915" t="s">
        <v>3300</v>
      </c>
      <c r="V7" s="1916"/>
      <c r="W7" s="1916"/>
      <c r="X7" s="1916"/>
      <c r="Y7" s="1916"/>
      <c r="Z7" s="1917"/>
      <c r="AA7" s="1087"/>
      <c r="AB7" s="1087"/>
      <c r="AC7" s="249"/>
    </row>
    <row r="8" spans="1:30" s="943" customFormat="1" ht="15.95" customHeight="1">
      <c r="B8" s="1094"/>
      <c r="P8" s="1087"/>
      <c r="Q8" s="1087"/>
      <c r="R8" s="1918"/>
      <c r="S8" s="1903"/>
      <c r="T8" s="1919"/>
      <c r="U8" s="1918"/>
      <c r="V8" s="1903"/>
      <c r="W8" s="1903"/>
      <c r="X8" s="1903"/>
      <c r="Y8" s="1903"/>
      <c r="Z8" s="1919"/>
      <c r="AA8" s="1087"/>
      <c r="AB8" s="1087"/>
      <c r="AC8" s="249"/>
    </row>
    <row r="9" spans="1:30" s="943" customFormat="1" ht="15.95" customHeight="1">
      <c r="B9" s="1094"/>
      <c r="P9" s="1087"/>
      <c r="Q9" s="1087"/>
      <c r="R9" s="1920"/>
      <c r="S9" s="1921"/>
      <c r="T9" s="1922"/>
      <c r="U9" s="1920"/>
      <c r="V9" s="1921"/>
      <c r="W9" s="1921"/>
      <c r="X9" s="1921"/>
      <c r="Y9" s="1921"/>
      <c r="Z9" s="1922"/>
      <c r="AA9" s="1087"/>
      <c r="AB9" s="1087"/>
      <c r="AC9" s="249"/>
    </row>
    <row r="10" spans="1:30" s="943" customFormat="1" ht="18.95" customHeight="1">
      <c r="B10" s="1094"/>
      <c r="C10" s="1897" t="s">
        <v>2582</v>
      </c>
      <c r="D10" s="1897"/>
      <c r="E10" s="1897"/>
      <c r="F10" s="1897"/>
      <c r="G10" s="1897"/>
      <c r="H10" s="1897"/>
      <c r="I10" s="1897"/>
      <c r="J10" s="1897"/>
      <c r="K10" s="1897"/>
      <c r="L10" s="1897"/>
      <c r="M10" s="1897"/>
      <c r="N10" s="1897"/>
      <c r="O10" s="1897"/>
      <c r="P10" s="1087"/>
      <c r="Q10" s="1087"/>
      <c r="R10" s="1092"/>
      <c r="S10" s="1093"/>
      <c r="T10" s="1125"/>
      <c r="U10" s="1087"/>
      <c r="V10" s="1087"/>
      <c r="W10" s="1087"/>
      <c r="X10" s="1087"/>
      <c r="Y10" s="1087"/>
      <c r="Z10" s="1098"/>
      <c r="AA10" s="1087"/>
      <c r="AB10" s="1087"/>
      <c r="AC10" s="249"/>
    </row>
    <row r="11" spans="1:30" s="943" customFormat="1" ht="18.95" customHeight="1">
      <c r="B11" s="1094"/>
      <c r="C11" s="1897"/>
      <c r="D11" s="1897"/>
      <c r="E11" s="1897"/>
      <c r="F11" s="1897"/>
      <c r="G11" s="1897"/>
      <c r="H11" s="1897"/>
      <c r="I11" s="1897"/>
      <c r="J11" s="1897"/>
      <c r="K11" s="1897"/>
      <c r="L11" s="1897"/>
      <c r="M11" s="1897"/>
      <c r="N11" s="1897"/>
      <c r="O11" s="1897"/>
      <c r="P11" s="1087"/>
      <c r="Q11" s="1087"/>
      <c r="R11" s="1095"/>
      <c r="S11" s="1096"/>
      <c r="T11" s="1098"/>
      <c r="U11" s="1087"/>
      <c r="V11" s="1087"/>
      <c r="W11" s="1087"/>
      <c r="X11" s="1087"/>
      <c r="Y11" s="1087"/>
      <c r="Z11" s="1098"/>
      <c r="AA11" s="1087"/>
      <c r="AB11" s="1087"/>
      <c r="AC11" s="249"/>
    </row>
    <row r="12" spans="1:30" s="943" customFormat="1" ht="18.95" customHeight="1">
      <c r="B12" s="1094"/>
      <c r="C12" s="1897"/>
      <c r="D12" s="1897"/>
      <c r="E12" s="1897"/>
      <c r="F12" s="1897"/>
      <c r="G12" s="1897"/>
      <c r="H12" s="1897"/>
      <c r="I12" s="1897"/>
      <c r="J12" s="1897"/>
      <c r="K12" s="1897"/>
      <c r="L12" s="1897"/>
      <c r="M12" s="1897"/>
      <c r="N12" s="1897"/>
      <c r="O12" s="1897"/>
      <c r="P12" s="1087"/>
      <c r="Q12" s="1087"/>
      <c r="R12" s="1095"/>
      <c r="S12" s="1096"/>
      <c r="T12" s="1098"/>
      <c r="U12" s="1087"/>
      <c r="V12" s="1087"/>
      <c r="W12" s="1087"/>
      <c r="X12" s="1087"/>
      <c r="Y12" s="1087"/>
      <c r="Z12" s="1098"/>
      <c r="AA12" s="1087"/>
      <c r="AB12" s="1087"/>
      <c r="AC12" s="249"/>
    </row>
    <row r="13" spans="1:30" s="943" customFormat="1" ht="18.95" customHeight="1">
      <c r="B13" s="1094"/>
      <c r="C13" s="1087"/>
      <c r="D13" s="1087"/>
      <c r="E13" s="1087"/>
      <c r="F13" s="1087"/>
      <c r="G13" s="1087"/>
      <c r="H13" s="1087"/>
      <c r="I13" s="1087"/>
      <c r="J13" s="1087"/>
      <c r="K13" s="1087"/>
      <c r="L13" s="1087"/>
      <c r="M13" s="1087"/>
      <c r="N13" s="1087"/>
      <c r="O13" s="1087"/>
      <c r="P13" s="1087"/>
      <c r="Q13" s="1087"/>
      <c r="R13" s="1095"/>
      <c r="S13" s="1096"/>
      <c r="T13" s="1098"/>
      <c r="U13" s="1087"/>
      <c r="V13" s="1087"/>
      <c r="W13" s="1087"/>
      <c r="X13" s="1087"/>
      <c r="Y13" s="1087"/>
      <c r="Z13" s="1098"/>
      <c r="AA13" s="1087"/>
      <c r="AB13" s="1087"/>
      <c r="AC13" s="249"/>
    </row>
    <row r="14" spans="1:30" s="943" customFormat="1" ht="18.95" customHeight="1">
      <c r="B14" s="1094"/>
      <c r="C14" s="1087"/>
      <c r="D14" s="1087"/>
      <c r="E14" s="1087"/>
      <c r="F14" s="1087"/>
      <c r="G14" s="1087"/>
      <c r="H14" s="1087"/>
      <c r="I14" s="1087"/>
      <c r="J14" s="1087"/>
      <c r="K14" s="1087"/>
      <c r="L14" s="1087"/>
      <c r="M14" s="1087"/>
      <c r="N14" s="1087"/>
      <c r="O14" s="1087"/>
      <c r="P14" s="1087"/>
      <c r="Q14" s="1087"/>
      <c r="R14" s="1095"/>
      <c r="S14" s="1096"/>
      <c r="T14" s="1098"/>
      <c r="U14" s="1087"/>
      <c r="V14" s="1087"/>
      <c r="W14" s="1087"/>
      <c r="X14" s="1087"/>
      <c r="Y14" s="1087"/>
      <c r="Z14" s="1098"/>
      <c r="AA14" s="1087"/>
      <c r="AB14" s="1087"/>
      <c r="AC14" s="249"/>
    </row>
    <row r="15" spans="1:30" s="943" customFormat="1" ht="18.95" customHeight="1">
      <c r="B15" s="1094"/>
      <c r="C15" s="1087"/>
      <c r="D15" s="1087"/>
      <c r="E15" s="1087"/>
      <c r="F15" s="1087"/>
      <c r="G15" s="1087"/>
      <c r="H15" s="1087"/>
      <c r="I15" s="1087"/>
      <c r="J15" s="1087"/>
      <c r="K15" s="1087"/>
      <c r="L15" s="1087"/>
      <c r="M15" s="1087"/>
      <c r="N15" s="1087"/>
      <c r="O15" s="1087"/>
      <c r="P15" s="1087"/>
      <c r="Q15" s="1087"/>
      <c r="R15" s="1095"/>
      <c r="S15" s="1096"/>
      <c r="T15" s="1098"/>
      <c r="U15" s="1087"/>
      <c r="V15" s="1087"/>
      <c r="W15" s="1087"/>
      <c r="X15" s="1087"/>
      <c r="Y15" s="1087"/>
      <c r="Z15" s="1098"/>
      <c r="AA15" s="1087"/>
      <c r="AB15" s="1087"/>
      <c r="AC15" s="249"/>
    </row>
    <row r="16" spans="1:30" s="943" customFormat="1" ht="18.95" customHeight="1">
      <c r="B16" s="1094"/>
      <c r="C16" s="1087"/>
      <c r="D16" s="1087"/>
      <c r="E16" s="1087"/>
      <c r="F16" s="1087"/>
      <c r="G16" s="1087"/>
      <c r="H16" s="1087"/>
      <c r="I16" s="1087"/>
      <c r="J16" s="1087"/>
      <c r="K16" s="1087"/>
      <c r="L16" s="1087"/>
      <c r="M16" s="1087"/>
      <c r="N16" s="1087"/>
      <c r="O16" s="1087"/>
      <c r="P16" s="1087"/>
      <c r="Q16" s="1087"/>
      <c r="R16" s="1099"/>
      <c r="S16" s="1100"/>
      <c r="T16" s="1102"/>
      <c r="U16" s="1101"/>
      <c r="V16" s="1101"/>
      <c r="W16" s="1101"/>
      <c r="X16" s="1101"/>
      <c r="Y16" s="1101"/>
      <c r="Z16" s="1102"/>
      <c r="AA16" s="1087"/>
      <c r="AB16" s="1087"/>
    </row>
    <row r="17" spans="2:29" s="943" customFormat="1" ht="18.95" customHeight="1">
      <c r="B17" s="1094"/>
      <c r="C17" s="1087"/>
      <c r="D17" s="1087"/>
      <c r="E17" s="1087"/>
      <c r="F17" s="1087"/>
      <c r="G17" s="1087"/>
      <c r="H17" s="1087"/>
      <c r="I17" s="1087"/>
      <c r="J17" s="1087"/>
      <c r="K17" s="1087"/>
      <c r="L17" s="1087"/>
      <c r="M17" s="1087"/>
      <c r="N17" s="1087"/>
      <c r="O17" s="1087"/>
      <c r="P17" s="1087"/>
      <c r="Q17" s="1087"/>
      <c r="R17" s="1096"/>
      <c r="S17" s="1096"/>
      <c r="T17" s="1087"/>
      <c r="U17" s="1087"/>
      <c r="V17" s="1087"/>
      <c r="W17" s="1087"/>
      <c r="X17" s="1087"/>
      <c r="Y17" s="1087"/>
      <c r="Z17" s="1098"/>
      <c r="AA17" s="1087"/>
      <c r="AB17" s="1087"/>
    </row>
    <row r="18" spans="2:29" s="943" customFormat="1" ht="18.95" customHeight="1">
      <c r="B18" s="1094"/>
      <c r="C18" s="1087"/>
      <c r="D18" s="1087"/>
      <c r="E18" s="1087"/>
      <c r="F18" s="1087"/>
      <c r="G18" s="1087"/>
      <c r="H18" s="1087"/>
      <c r="I18" s="1087"/>
      <c r="J18" s="1087"/>
      <c r="K18" s="1087"/>
      <c r="L18" s="1087"/>
      <c r="M18" s="1087"/>
      <c r="N18" s="1087"/>
      <c r="O18" s="1087"/>
      <c r="P18" s="1087"/>
      <c r="R18" s="1899" t="s">
        <v>2919</v>
      </c>
      <c r="S18" s="1899"/>
      <c r="T18" s="1104"/>
      <c r="U18" s="943" t="s">
        <v>624</v>
      </c>
      <c r="V18" s="1105"/>
      <c r="W18" s="943" t="s">
        <v>623</v>
      </c>
      <c r="X18" s="1106"/>
      <c r="Y18" s="1103" t="s">
        <v>622</v>
      </c>
      <c r="Z18" s="1110"/>
      <c r="AA18" s="1087"/>
      <c r="AB18" s="1087"/>
    </row>
    <row r="19" spans="2:29" s="943" customFormat="1" ht="18.95" customHeight="1">
      <c r="B19" s="1094"/>
      <c r="C19" s="1087"/>
      <c r="D19" s="1087"/>
      <c r="E19" s="1087"/>
      <c r="F19" s="1087"/>
      <c r="G19" s="1087"/>
      <c r="H19" s="1087"/>
      <c r="I19" s="1087"/>
      <c r="J19" s="1087"/>
      <c r="K19" s="1087"/>
      <c r="L19" s="1087"/>
      <c r="M19" s="1087"/>
      <c r="N19" s="1087"/>
      <c r="O19" s="1087"/>
      <c r="P19" s="1087"/>
      <c r="Q19" s="1087"/>
      <c r="R19" s="1087"/>
      <c r="S19" s="1087"/>
      <c r="T19" s="1087"/>
      <c r="U19" s="1087"/>
      <c r="V19" s="1087"/>
      <c r="W19" s="1087"/>
      <c r="X19" s="1087"/>
      <c r="Y19" s="1087"/>
      <c r="Z19" s="1098"/>
      <c r="AA19" s="1087"/>
      <c r="AB19" s="1087"/>
      <c r="AC19" s="249"/>
    </row>
    <row r="20" spans="2:29" s="943" customFormat="1" ht="18.95" customHeight="1">
      <c r="B20" s="1094"/>
      <c r="C20" s="1901" t="s">
        <v>2541</v>
      </c>
      <c r="D20" s="1901"/>
      <c r="E20" s="1901"/>
      <c r="F20" s="1901"/>
      <c r="G20" s="1901"/>
      <c r="H20" s="1901"/>
      <c r="I20" s="1901"/>
      <c r="J20" s="1901"/>
      <c r="K20" s="1901"/>
      <c r="L20" s="1901"/>
      <c r="M20" s="1901"/>
      <c r="N20" s="1901"/>
      <c r="O20" s="1901"/>
      <c r="P20" s="1087"/>
      <c r="Q20" s="1087"/>
      <c r="R20" s="1087"/>
      <c r="S20" s="1087"/>
      <c r="T20" s="1087"/>
      <c r="U20" s="1087"/>
      <c r="V20" s="1087"/>
      <c r="W20" s="1087"/>
      <c r="X20" s="1087"/>
      <c r="Y20" s="1087"/>
      <c r="Z20" s="1098"/>
      <c r="AA20" s="1087"/>
      <c r="AB20" s="1087"/>
      <c r="AC20" s="249"/>
    </row>
    <row r="21" spans="2:29" s="943" customFormat="1" ht="18.95" customHeight="1">
      <c r="B21" s="1094"/>
      <c r="C21" s="1901"/>
      <c r="D21" s="1901"/>
      <c r="E21" s="1901"/>
      <c r="F21" s="1901"/>
      <c r="G21" s="1901"/>
      <c r="H21" s="1901"/>
      <c r="I21" s="1901"/>
      <c r="J21" s="1901"/>
      <c r="K21" s="1901"/>
      <c r="L21" s="1901"/>
      <c r="M21" s="1901"/>
      <c r="N21" s="1901"/>
      <c r="O21" s="1901"/>
      <c r="P21" s="1087"/>
      <c r="Q21" s="1087"/>
      <c r="R21" s="1087"/>
      <c r="S21" s="1087"/>
      <c r="T21" s="1087"/>
      <c r="U21" s="1087"/>
      <c r="V21" s="1087"/>
      <c r="W21" s="1087"/>
      <c r="X21" s="1087"/>
      <c r="Y21" s="1087"/>
      <c r="Z21" s="1098"/>
      <c r="AA21" s="1087"/>
      <c r="AB21" s="1087"/>
      <c r="AC21" s="249"/>
    </row>
    <row r="22" spans="2:29" s="943" customFormat="1" ht="18.95" customHeight="1">
      <c r="B22" s="1094"/>
      <c r="C22" s="1087"/>
      <c r="D22" s="1087"/>
      <c r="E22" s="1087"/>
      <c r="F22" s="1087"/>
      <c r="G22" s="1087"/>
      <c r="H22" s="1087"/>
      <c r="I22" s="1087"/>
      <c r="J22" s="1087"/>
      <c r="K22" s="1087"/>
      <c r="L22" s="1087"/>
      <c r="M22" s="1087"/>
      <c r="N22" s="1087"/>
      <c r="O22" s="1087"/>
      <c r="P22" s="1087"/>
      <c r="Q22" s="1087"/>
      <c r="R22" s="1087"/>
      <c r="S22" s="1087"/>
      <c r="T22" s="1087"/>
      <c r="U22" s="1087"/>
      <c r="V22" s="1087"/>
      <c r="W22" s="1087"/>
      <c r="X22" s="1087"/>
      <c r="Y22" s="1087"/>
      <c r="Z22" s="1098"/>
      <c r="AA22" s="1087"/>
      <c r="AB22" s="1087"/>
      <c r="AC22" s="249"/>
    </row>
    <row r="23" spans="2:29" s="943" customFormat="1" ht="18.95" customHeight="1">
      <c r="B23" s="1094"/>
      <c r="C23" s="1087"/>
      <c r="D23" s="1087"/>
      <c r="E23" s="1087"/>
      <c r="F23" s="1087"/>
      <c r="G23" s="1087"/>
      <c r="H23" s="1087"/>
      <c r="I23" s="1087"/>
      <c r="J23" s="1087"/>
      <c r="K23" s="1087"/>
      <c r="L23" s="1087"/>
      <c r="M23" s="1087"/>
      <c r="N23" s="1087"/>
      <c r="O23" s="1087"/>
      <c r="P23" s="1087"/>
      <c r="Q23" s="1087"/>
      <c r="R23" s="1087"/>
      <c r="S23" s="1087"/>
      <c r="T23" s="1087"/>
      <c r="U23" s="1087"/>
      <c r="V23" s="1087"/>
      <c r="W23" s="1087"/>
      <c r="X23" s="1087"/>
      <c r="Y23" s="1087"/>
      <c r="Z23" s="1098"/>
      <c r="AA23" s="1087"/>
      <c r="AB23" s="1087"/>
      <c r="AC23" s="249"/>
    </row>
    <row r="24" spans="2:29" s="943" customFormat="1" ht="18.95" customHeight="1">
      <c r="B24" s="1094"/>
      <c r="C24" s="1087"/>
      <c r="D24" s="1087"/>
      <c r="E24" s="1087"/>
      <c r="F24" s="1087"/>
      <c r="G24" s="1087"/>
      <c r="H24" s="1087"/>
      <c r="I24" s="1087"/>
      <c r="J24" s="1087"/>
      <c r="K24" s="1087"/>
      <c r="L24" s="1087"/>
      <c r="M24" s="1087"/>
      <c r="N24" s="1087"/>
      <c r="O24" s="1087"/>
      <c r="P24" s="1087"/>
      <c r="Q24" s="1087"/>
      <c r="R24" s="1087"/>
      <c r="S24" s="1087"/>
      <c r="T24" s="1087"/>
      <c r="U24" s="1087"/>
      <c r="V24" s="1087"/>
      <c r="W24" s="1087"/>
      <c r="X24" s="1087"/>
      <c r="Y24" s="1087"/>
      <c r="Z24" s="1098"/>
      <c r="AA24" s="1087"/>
      <c r="AB24" s="1087"/>
      <c r="AC24" s="249"/>
    </row>
    <row r="25" spans="2:29" s="943" customFormat="1" ht="18.95" customHeight="1">
      <c r="B25" s="1094"/>
      <c r="C25" s="1087"/>
      <c r="D25" s="1087"/>
      <c r="E25" s="1087"/>
      <c r="F25" s="1087"/>
      <c r="G25" s="1087"/>
      <c r="H25" s="1087"/>
      <c r="I25" s="1087"/>
      <c r="J25" s="1087"/>
      <c r="K25" s="1087"/>
      <c r="L25" s="1087"/>
      <c r="M25" s="1087"/>
      <c r="N25" s="1087"/>
      <c r="O25" s="1087"/>
      <c r="P25" s="1087"/>
      <c r="Q25" s="1087"/>
      <c r="R25" s="1087"/>
      <c r="S25" s="1087"/>
      <c r="T25" s="1087"/>
      <c r="U25" s="1087"/>
      <c r="V25" s="1087"/>
      <c r="W25" s="1087"/>
      <c r="X25" s="1087"/>
      <c r="Y25" s="1087"/>
      <c r="Z25" s="1098"/>
      <c r="AA25" s="1087"/>
      <c r="AB25" s="1087"/>
      <c r="AC25" s="249"/>
    </row>
    <row r="26" spans="2:29" s="943" customFormat="1" ht="18.95" customHeight="1">
      <c r="B26" s="1094"/>
      <c r="C26" s="1087"/>
      <c r="D26" s="1087"/>
      <c r="E26" s="1087"/>
      <c r="F26" s="1087"/>
      <c r="G26" s="1087"/>
      <c r="H26" s="1087"/>
      <c r="I26" s="1087"/>
      <c r="J26" s="1087"/>
      <c r="K26" s="1087"/>
      <c r="L26" s="1087"/>
      <c r="M26" s="1087"/>
      <c r="N26" s="1087"/>
      <c r="O26" s="1087"/>
      <c r="P26" s="1087"/>
      <c r="Q26" s="1087"/>
      <c r="R26" s="1087"/>
      <c r="S26" s="1087"/>
      <c r="T26" s="1087"/>
      <c r="U26" s="1087"/>
      <c r="V26" s="1087"/>
      <c r="W26" s="1087"/>
      <c r="X26" s="1087"/>
      <c r="Y26" s="1087"/>
      <c r="Z26" s="1098"/>
      <c r="AA26" s="1087"/>
      <c r="AB26" s="1087"/>
      <c r="AC26" s="249"/>
    </row>
    <row r="27" spans="2:29" s="943" customFormat="1" ht="18.95" customHeight="1">
      <c r="B27" s="1094"/>
      <c r="C27" s="1087"/>
      <c r="D27" s="1087"/>
      <c r="E27" s="1087"/>
      <c r="F27" s="1087"/>
      <c r="G27" s="1087"/>
      <c r="H27" s="1087"/>
      <c r="I27" s="1087"/>
      <c r="J27" s="1087"/>
      <c r="K27" s="1087"/>
      <c r="L27" s="1087"/>
      <c r="M27" s="1087"/>
      <c r="N27" s="1087"/>
      <c r="O27" s="1087"/>
      <c r="P27" s="1111" t="s">
        <v>2559</v>
      </c>
      <c r="Q27" s="1087"/>
      <c r="R27" s="1111" t="s">
        <v>2558</v>
      </c>
      <c r="S27" s="1087"/>
      <c r="T27" s="1087"/>
      <c r="U27" s="1087"/>
      <c r="V27" s="1087"/>
      <c r="W27" s="1087"/>
      <c r="X27" s="1087"/>
      <c r="Y27" s="1087"/>
      <c r="Z27" s="1098"/>
      <c r="AA27" s="1087"/>
      <c r="AB27" s="1087"/>
      <c r="AC27" s="249"/>
    </row>
    <row r="28" spans="2:29" s="943" customFormat="1" ht="18.95" customHeight="1">
      <c r="B28" s="1094"/>
      <c r="C28" s="1087"/>
      <c r="D28" s="1087"/>
      <c r="E28" s="1087"/>
      <c r="F28" s="1087"/>
      <c r="G28" s="1087"/>
      <c r="H28" s="1087"/>
      <c r="I28" s="1087"/>
      <c r="J28" s="1087"/>
      <c r="K28" s="1087"/>
      <c r="L28" s="1087"/>
      <c r="M28" s="1087"/>
      <c r="N28" s="1087"/>
      <c r="O28" s="1087"/>
      <c r="P28" s="1087"/>
      <c r="Q28" s="1087"/>
      <c r="R28" s="1087"/>
      <c r="S28" s="1087"/>
      <c r="T28" s="1087"/>
      <c r="U28" s="1087"/>
      <c r="V28" s="1087"/>
      <c r="W28" s="1087"/>
      <c r="X28" s="1087"/>
      <c r="Y28" s="1087"/>
      <c r="Z28" s="1098"/>
      <c r="AA28" s="1087"/>
      <c r="AB28" s="1087"/>
      <c r="AC28" s="249"/>
    </row>
    <row r="29" spans="2:29" s="943" customFormat="1" ht="18.95" customHeight="1">
      <c r="B29" s="1094"/>
      <c r="C29" s="1087"/>
      <c r="D29" s="1087"/>
      <c r="E29" s="1087"/>
      <c r="F29" s="1087"/>
      <c r="G29" s="1087"/>
      <c r="H29" s="1087"/>
      <c r="I29" s="1087"/>
      <c r="J29" s="1087"/>
      <c r="K29" s="1087"/>
      <c r="L29" s="1087"/>
      <c r="M29" s="1087"/>
      <c r="N29" s="1087"/>
      <c r="O29" s="1087"/>
      <c r="P29" s="1087"/>
      <c r="Q29" s="1087"/>
      <c r="R29" s="1087"/>
      <c r="S29" s="1087"/>
      <c r="T29" s="1087"/>
      <c r="U29" s="1087"/>
      <c r="V29" s="1087"/>
      <c r="W29" s="1087"/>
      <c r="X29" s="1087"/>
      <c r="Y29" s="1087"/>
      <c r="Z29" s="1098"/>
      <c r="AA29" s="1087"/>
      <c r="AB29" s="1087"/>
      <c r="AC29" s="249"/>
    </row>
    <row r="30" spans="2:29" s="943" customFormat="1" ht="18.95" customHeight="1">
      <c r="B30" s="1094"/>
      <c r="C30" s="1087"/>
      <c r="D30" s="1087"/>
      <c r="E30" s="1087"/>
      <c r="F30" s="1087"/>
      <c r="G30" s="1087"/>
      <c r="H30" s="1087"/>
      <c r="I30" s="1087"/>
      <c r="J30" s="1087"/>
      <c r="K30" s="1087"/>
      <c r="L30" s="1087"/>
      <c r="M30" s="1087"/>
      <c r="N30" s="1087"/>
      <c r="O30" s="1087"/>
      <c r="P30" s="1087"/>
      <c r="Q30" s="1087"/>
      <c r="R30" s="1087"/>
      <c r="S30" s="1087"/>
      <c r="T30" s="1087"/>
      <c r="U30" s="1087"/>
      <c r="V30" s="1087"/>
      <c r="W30" s="1087"/>
      <c r="X30" s="1087"/>
      <c r="Y30" s="1087"/>
      <c r="Z30" s="1098"/>
      <c r="AA30" s="1087"/>
      <c r="AB30" s="1087"/>
      <c r="AC30" s="249"/>
    </row>
    <row r="31" spans="2:29" s="943" customFormat="1" ht="18.95" customHeight="1">
      <c r="B31" s="1094"/>
      <c r="C31" s="1087"/>
      <c r="D31" s="1087"/>
      <c r="E31" s="1087"/>
      <c r="F31" s="1087"/>
      <c r="G31" s="1087"/>
      <c r="H31" s="1087"/>
      <c r="I31" s="1087"/>
      <c r="J31" s="1087"/>
      <c r="K31" s="1087"/>
      <c r="L31" s="1087"/>
      <c r="M31" s="1087"/>
      <c r="N31" s="1087"/>
      <c r="O31" s="1087"/>
      <c r="P31" s="1087"/>
      <c r="Q31" s="1087"/>
      <c r="R31" s="1087"/>
      <c r="S31" s="1087"/>
      <c r="T31" s="1087"/>
      <c r="U31" s="1087"/>
      <c r="V31" s="1087"/>
      <c r="W31" s="1087"/>
      <c r="X31" s="1087"/>
      <c r="Y31" s="1087"/>
      <c r="Z31" s="1098"/>
      <c r="AA31" s="1087"/>
      <c r="AB31" s="1087"/>
      <c r="AC31" s="249"/>
    </row>
    <row r="32" spans="2:29" s="943" customFormat="1" ht="18.95" customHeight="1">
      <c r="B32" s="1094"/>
      <c r="C32" s="1087"/>
      <c r="D32" s="1087"/>
      <c r="E32" s="1087"/>
      <c r="F32" s="1087"/>
      <c r="G32" s="1087"/>
      <c r="H32" s="1087"/>
      <c r="I32" s="1087"/>
      <c r="J32" s="1087"/>
      <c r="K32" s="1087"/>
      <c r="L32" s="1087"/>
      <c r="M32" s="1087"/>
      <c r="N32" s="1087"/>
      <c r="O32" s="1087"/>
      <c r="P32" s="1087"/>
      <c r="Q32" s="1087"/>
      <c r="R32" s="1087"/>
      <c r="S32" s="1087"/>
      <c r="T32" s="1087"/>
      <c r="U32" s="1087"/>
      <c r="V32" s="1087"/>
      <c r="W32" s="1087"/>
      <c r="X32" s="1087"/>
      <c r="Y32" s="1087"/>
      <c r="Z32" s="1098"/>
      <c r="AA32" s="1087"/>
      <c r="AB32" s="1087"/>
      <c r="AC32" s="249"/>
    </row>
    <row r="33" spans="1:29" s="943" customFormat="1" ht="18.95" customHeight="1">
      <c r="B33" s="1094"/>
      <c r="C33" s="1087"/>
      <c r="D33" s="1087"/>
      <c r="E33" s="1087"/>
      <c r="F33" s="1087"/>
      <c r="G33" s="1087"/>
      <c r="H33" s="1087"/>
      <c r="I33" s="1087"/>
      <c r="J33" s="1087"/>
      <c r="K33" s="1087"/>
      <c r="L33" s="1087"/>
      <c r="M33" s="1087"/>
      <c r="N33" s="1087" t="s">
        <v>2557</v>
      </c>
      <c r="O33" s="1087"/>
      <c r="P33" s="1087"/>
      <c r="Q33" s="1087"/>
      <c r="R33" s="1087"/>
      <c r="S33" s="1087"/>
      <c r="T33" s="1087"/>
      <c r="U33" s="1087"/>
      <c r="V33" s="1087"/>
      <c r="W33" s="1087"/>
      <c r="X33" s="1087"/>
      <c r="Y33" s="1087"/>
      <c r="Z33" s="1098"/>
      <c r="AA33" s="1087"/>
      <c r="AB33" s="1087"/>
      <c r="AC33" s="249"/>
    </row>
    <row r="34" spans="1:29" s="943" customFormat="1" ht="18.95" customHeight="1">
      <c r="B34" s="1094"/>
      <c r="C34" s="1087"/>
      <c r="D34" s="1087"/>
      <c r="E34" s="1087"/>
      <c r="F34" s="1087"/>
      <c r="G34" s="1087"/>
      <c r="H34" s="1087"/>
      <c r="I34" s="1087"/>
      <c r="J34" s="1087"/>
      <c r="K34" s="1087"/>
      <c r="L34" s="1087"/>
      <c r="M34" s="1087"/>
      <c r="N34" s="1087"/>
      <c r="O34" s="1087"/>
      <c r="P34" s="1087"/>
      <c r="Q34" s="1087"/>
      <c r="R34" s="1087"/>
      <c r="S34" s="1087"/>
      <c r="T34" s="1087"/>
      <c r="U34" s="1087"/>
      <c r="V34" s="1087"/>
      <c r="W34" s="1087"/>
      <c r="X34" s="1087"/>
      <c r="Y34" s="1087"/>
      <c r="Z34" s="1098"/>
      <c r="AA34" s="1087"/>
      <c r="AB34" s="1087"/>
      <c r="AC34" s="249"/>
    </row>
    <row r="35" spans="1:29" s="943" customFormat="1" ht="18.95" customHeight="1">
      <c r="B35" s="1089"/>
      <c r="C35" s="1090"/>
      <c r="D35" s="1112" t="s">
        <v>2565</v>
      </c>
      <c r="E35" s="1112"/>
      <c r="F35" s="1112"/>
      <c r="G35" s="1112"/>
      <c r="H35" s="1112"/>
      <c r="I35" s="1113"/>
      <c r="J35" s="1089"/>
      <c r="K35" s="1090"/>
      <c r="L35" s="1126" t="s">
        <v>2920</v>
      </c>
      <c r="M35" s="1127"/>
      <c r="N35" s="1127"/>
      <c r="O35" s="1127" t="s">
        <v>322</v>
      </c>
      <c r="P35" s="1127"/>
      <c r="Q35" s="1127" t="s">
        <v>321</v>
      </c>
      <c r="R35" s="1127"/>
      <c r="S35" s="1127" t="s">
        <v>2554</v>
      </c>
      <c r="T35" s="1128"/>
      <c r="U35" s="1128"/>
      <c r="V35" s="1128"/>
      <c r="W35" s="1128"/>
      <c r="X35" s="1090"/>
      <c r="Y35" s="1090"/>
      <c r="Z35" s="1091"/>
      <c r="AA35" s="1087"/>
      <c r="AB35" s="1087"/>
      <c r="AC35" s="249"/>
    </row>
    <row r="36" spans="1:29" s="943" customFormat="1" ht="18.95" customHeight="1">
      <c r="B36" s="1094" t="s">
        <v>2556</v>
      </c>
      <c r="C36" s="1087"/>
      <c r="D36" s="1087"/>
      <c r="E36" s="1087"/>
      <c r="F36" s="1087"/>
      <c r="G36" s="1087"/>
      <c r="H36" s="1087"/>
      <c r="I36" s="1098"/>
      <c r="J36" s="1094"/>
      <c r="K36" s="1087"/>
      <c r="X36" s="1129"/>
      <c r="Y36" s="1087"/>
      <c r="Z36" s="1098"/>
      <c r="AA36" s="1087"/>
      <c r="AB36" s="1087"/>
      <c r="AC36" s="249"/>
    </row>
    <row r="37" spans="1:29" s="943" customFormat="1" ht="18.95" customHeight="1">
      <c r="B37" s="1094"/>
      <c r="C37" s="1087"/>
      <c r="D37" s="1114" t="s">
        <v>2564</v>
      </c>
      <c r="E37" s="1114"/>
      <c r="F37" s="1114"/>
      <c r="G37" s="1114"/>
      <c r="H37" s="1114"/>
      <c r="I37" s="1115"/>
      <c r="J37" s="1116"/>
      <c r="K37" s="1117"/>
      <c r="L37" s="1946" t="s">
        <v>767</v>
      </c>
      <c r="M37" s="1946"/>
      <c r="N37" s="1946"/>
      <c r="O37" s="1950"/>
      <c r="P37" s="1950"/>
      <c r="Q37" s="1950"/>
      <c r="R37" s="1950"/>
      <c r="S37" s="1950"/>
      <c r="T37" s="1950"/>
      <c r="U37" s="1950"/>
      <c r="V37" s="1950"/>
      <c r="W37" s="1950"/>
      <c r="X37" s="1950"/>
      <c r="Y37" s="1117" t="s">
        <v>113</v>
      </c>
      <c r="Z37" s="1102"/>
      <c r="AA37" s="1087"/>
      <c r="AB37" s="1087"/>
      <c r="AC37" s="249"/>
    </row>
    <row r="38" spans="1:29" s="943" customFormat="1" ht="18.95" customHeight="1">
      <c r="B38" s="1947" t="s">
        <v>2552</v>
      </c>
      <c r="C38" s="1939"/>
      <c r="D38" s="1938" t="s">
        <v>2578</v>
      </c>
      <c r="E38" s="1939"/>
      <c r="F38" s="1939"/>
      <c r="G38" s="1939"/>
      <c r="H38" s="1939"/>
      <c r="I38" s="1940"/>
      <c r="J38" s="1090"/>
      <c r="K38" s="1090"/>
      <c r="L38" s="1090"/>
      <c r="M38" s="1090"/>
      <c r="N38" s="1090"/>
      <c r="O38" s="1090"/>
      <c r="P38" s="1090"/>
      <c r="Q38" s="1090"/>
      <c r="R38" s="1090"/>
      <c r="S38" s="1090"/>
      <c r="T38" s="1090"/>
      <c r="U38" s="1090"/>
      <c r="V38" s="1090"/>
      <c r="W38" s="1090"/>
      <c r="X38" s="1090"/>
      <c r="Y38" s="1090"/>
      <c r="Z38" s="1091"/>
      <c r="AA38" s="1087"/>
      <c r="AB38" s="1087"/>
      <c r="AC38" s="249"/>
    </row>
    <row r="39" spans="1:29" s="943" customFormat="1" ht="18.95" customHeight="1">
      <c r="B39" s="1948"/>
      <c r="C39" s="1942"/>
      <c r="D39" s="1941"/>
      <c r="E39" s="1942"/>
      <c r="F39" s="1942"/>
      <c r="G39" s="1942"/>
      <c r="H39" s="1942"/>
      <c r="I39" s="1943"/>
      <c r="J39" s="1087"/>
      <c r="K39" s="1087"/>
      <c r="L39" s="1087"/>
      <c r="M39" s="1087"/>
      <c r="N39" s="1087"/>
      <c r="O39" s="1087"/>
      <c r="P39" s="1087"/>
      <c r="Q39" s="1087"/>
      <c r="R39" s="1087"/>
      <c r="S39" s="1087"/>
      <c r="T39" s="1087"/>
      <c r="U39" s="1087"/>
      <c r="V39" s="1087"/>
      <c r="W39" s="1087"/>
      <c r="X39" s="1087"/>
      <c r="Y39" s="1087"/>
      <c r="Z39" s="1098"/>
      <c r="AA39" s="1087"/>
      <c r="AB39" s="1087"/>
      <c r="AC39" s="249"/>
    </row>
    <row r="40" spans="1:29" s="943" customFormat="1" ht="18.95" customHeight="1">
      <c r="B40" s="1949"/>
      <c r="C40" s="1944"/>
      <c r="D40" s="1944"/>
      <c r="E40" s="1944"/>
      <c r="F40" s="1944"/>
      <c r="G40" s="1944"/>
      <c r="H40" s="1944"/>
      <c r="I40" s="1945"/>
      <c r="J40" s="1087"/>
      <c r="K40" s="1087"/>
      <c r="L40" s="1087"/>
      <c r="M40" s="1087"/>
      <c r="N40" s="1087"/>
      <c r="O40" s="1087"/>
      <c r="P40" s="1087"/>
      <c r="Q40" s="1087"/>
      <c r="R40" s="1087"/>
      <c r="S40" s="1087"/>
      <c r="T40" s="1087"/>
      <c r="U40" s="1087"/>
      <c r="V40" s="1087"/>
      <c r="W40" s="1087"/>
      <c r="X40" s="1087"/>
      <c r="Y40" s="1087"/>
      <c r="Z40" s="1098"/>
      <c r="AA40" s="1087"/>
      <c r="AB40" s="1087"/>
      <c r="AC40" s="249"/>
    </row>
    <row r="41" spans="1:29" s="943" customFormat="1" ht="18.95" customHeight="1">
      <c r="B41" s="1947" t="s">
        <v>2551</v>
      </c>
      <c r="C41" s="1939"/>
      <c r="D41" s="1938" t="s">
        <v>2577</v>
      </c>
      <c r="E41" s="1939"/>
      <c r="F41" s="1939"/>
      <c r="G41" s="1939"/>
      <c r="H41" s="1939"/>
      <c r="I41" s="1940"/>
      <c r="J41" s="1090"/>
      <c r="K41" s="1090"/>
      <c r="L41" s="1090"/>
      <c r="M41" s="1090"/>
      <c r="N41" s="1090"/>
      <c r="O41" s="1090"/>
      <c r="P41" s="1090"/>
      <c r="Q41" s="1090"/>
      <c r="R41" s="1090"/>
      <c r="S41" s="1090"/>
      <c r="T41" s="1090"/>
      <c r="U41" s="1090"/>
      <c r="V41" s="1090"/>
      <c r="W41" s="1090"/>
      <c r="X41" s="1090"/>
      <c r="Y41" s="1090"/>
      <c r="Z41" s="1091"/>
      <c r="AA41" s="1087"/>
      <c r="AB41" s="1087"/>
      <c r="AC41" s="249"/>
    </row>
    <row r="42" spans="1:29" s="943" customFormat="1" ht="18.95" customHeight="1">
      <c r="B42" s="1948"/>
      <c r="C42" s="1942"/>
      <c r="D42" s="1941"/>
      <c r="E42" s="1942"/>
      <c r="F42" s="1942"/>
      <c r="G42" s="1942"/>
      <c r="H42" s="1942"/>
      <c r="I42" s="1943"/>
      <c r="J42" s="1087"/>
      <c r="K42" s="1087"/>
      <c r="L42" s="1087"/>
      <c r="M42" s="1087"/>
      <c r="N42" s="1087"/>
      <c r="O42" s="1087"/>
      <c r="P42" s="1087"/>
      <c r="Q42" s="1087"/>
      <c r="R42" s="1087"/>
      <c r="S42" s="1087"/>
      <c r="T42" s="1087"/>
      <c r="U42" s="1087"/>
      <c r="V42" s="1087"/>
      <c r="W42" s="1087"/>
      <c r="X42" s="1087"/>
      <c r="Y42" s="1087"/>
      <c r="Z42" s="1098"/>
      <c r="AA42" s="1087"/>
      <c r="AB42" s="1087"/>
      <c r="AC42" s="249"/>
    </row>
    <row r="43" spans="1:29" s="943" customFormat="1" ht="18.95" customHeight="1">
      <c r="B43" s="1949"/>
      <c r="C43" s="1944"/>
      <c r="D43" s="1944"/>
      <c r="E43" s="1944"/>
      <c r="F43" s="1944"/>
      <c r="G43" s="1944"/>
      <c r="H43" s="1944"/>
      <c r="I43" s="1945"/>
      <c r="J43" s="1117"/>
      <c r="K43" s="1117"/>
      <c r="L43" s="1117"/>
      <c r="M43" s="1117"/>
      <c r="N43" s="1117"/>
      <c r="O43" s="1117"/>
      <c r="P43" s="1117"/>
      <c r="Q43" s="1117"/>
      <c r="R43" s="1117"/>
      <c r="S43" s="1117"/>
      <c r="T43" s="1117"/>
      <c r="U43" s="1117"/>
      <c r="V43" s="1117"/>
      <c r="W43" s="1117"/>
      <c r="X43" s="1117"/>
      <c r="Y43" s="1117"/>
      <c r="Z43" s="1102"/>
      <c r="AA43" s="1087"/>
      <c r="AB43" s="1087"/>
      <c r="AC43" s="249"/>
    </row>
    <row r="44" spans="1:29" s="943" customFormat="1">
      <c r="B44" s="1087"/>
      <c r="C44" s="1087"/>
      <c r="D44" s="1087"/>
      <c r="E44" s="1087"/>
      <c r="F44" s="1087"/>
      <c r="G44" s="1087"/>
      <c r="H44" s="1087"/>
      <c r="I44" s="1087"/>
      <c r="J44" s="1087"/>
      <c r="K44" s="1087"/>
      <c r="L44" s="1087"/>
      <c r="M44" s="1087"/>
      <c r="N44" s="1087"/>
      <c r="O44" s="1087"/>
      <c r="P44" s="1087"/>
      <c r="Q44" s="1087"/>
      <c r="R44" s="1087"/>
      <c r="S44" s="1087"/>
      <c r="T44" s="1087"/>
      <c r="U44" s="1087"/>
      <c r="V44" s="1087"/>
      <c r="W44" s="1087"/>
      <c r="X44" s="1087"/>
      <c r="Y44" s="1087"/>
      <c r="Z44" s="1087"/>
      <c r="AA44" s="1087"/>
      <c r="AB44" s="1087"/>
      <c r="AC44" s="249"/>
    </row>
    <row r="45" spans="1:29" s="943" customFormat="1">
      <c r="B45" s="1087"/>
      <c r="C45" s="1087"/>
      <c r="D45" s="1087"/>
      <c r="E45" s="1087"/>
      <c r="F45" s="1087"/>
      <c r="G45" s="1087"/>
      <c r="H45" s="1087"/>
      <c r="I45" s="1087"/>
      <c r="J45" s="1087"/>
      <c r="K45" s="1087"/>
      <c r="L45" s="1087"/>
      <c r="M45" s="1087"/>
      <c r="N45" s="1087"/>
      <c r="O45" s="1087"/>
      <c r="P45" s="1087"/>
      <c r="Q45" s="1087"/>
      <c r="R45" s="1087"/>
      <c r="S45" s="1087"/>
      <c r="T45" s="1087"/>
      <c r="U45" s="1087"/>
      <c r="V45" s="1087"/>
      <c r="W45" s="1087"/>
      <c r="X45" s="1087"/>
      <c r="Y45" s="1087"/>
      <c r="Z45" s="1087"/>
      <c r="AA45" s="1087"/>
      <c r="AB45" s="1087"/>
      <c r="AC45" s="249"/>
    </row>
    <row r="46" spans="1:29" s="943" customFormat="1" ht="15.95" customHeight="1">
      <c r="A46" s="494"/>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C46" s="249"/>
    </row>
    <row r="47" spans="1:29" s="943" customFormat="1" ht="15.95" customHeight="1">
      <c r="A47" s="494"/>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C47" s="249"/>
    </row>
    <row r="48" spans="1:29" s="943" customFormat="1" ht="15.95" customHeight="1">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C48" s="249"/>
    </row>
    <row r="49" spans="1:29" s="943" customFormat="1" ht="15.95" customHeight="1">
      <c r="A49" s="494"/>
      <c r="B49" s="494"/>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C49" s="249"/>
    </row>
    <row r="50" spans="1:29" s="943" customFormat="1" ht="15.95" customHeight="1">
      <c r="A50" s="494"/>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C50" s="249"/>
    </row>
    <row r="51" spans="1:29" s="943" customFormat="1" ht="15.95" customHeight="1">
      <c r="A51" s="494"/>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C51" s="249"/>
    </row>
    <row r="52" spans="1:29" s="943" customFormat="1" ht="15.95" customHeight="1">
      <c r="A52" s="494"/>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C52" s="249"/>
    </row>
    <row r="53" spans="1:29" s="943" customFormat="1" ht="15.95" customHeight="1">
      <c r="A53" s="494"/>
      <c r="B53" s="494"/>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C53" s="249"/>
    </row>
    <row r="54" spans="1:29" s="943" customFormat="1" ht="15.95" customHeight="1">
      <c r="A54" s="494"/>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C54" s="249"/>
    </row>
    <row r="55" spans="1:29" s="943" customFormat="1" ht="15.95" customHeight="1">
      <c r="A55" s="494"/>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C55" s="249"/>
    </row>
    <row r="56" spans="1:29" s="943" customFormat="1" ht="15.95" customHeight="1">
      <c r="A56" s="494"/>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C56" s="249"/>
    </row>
    <row r="57" spans="1:29" s="943" customFormat="1" ht="15.95" customHeight="1">
      <c r="A57" s="494"/>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C57" s="249"/>
    </row>
    <row r="58" spans="1:29" s="943" customFormat="1" ht="15.95" customHeight="1">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C58" s="249"/>
    </row>
    <row r="59" spans="1:29" s="943" customFormat="1" ht="15.95" customHeight="1">
      <c r="A59" s="494"/>
      <c r="B59" s="494"/>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C59" s="249"/>
    </row>
    <row r="60" spans="1:29" s="943" customFormat="1" ht="15.95" customHeight="1">
      <c r="A60" s="494"/>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C60" s="249"/>
    </row>
    <row r="61" spans="1:29" s="943" customFormat="1" ht="15.95" customHeight="1">
      <c r="A61" s="494"/>
      <c r="B61" s="494"/>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C61" s="249"/>
    </row>
    <row r="62" spans="1:29" s="943" customFormat="1" ht="15.95" customHeight="1">
      <c r="A62" s="494"/>
      <c r="B62" s="494"/>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C62" s="249"/>
    </row>
    <row r="63" spans="1:29" s="943" customFormat="1" ht="15.95" customHeight="1">
      <c r="A63" s="494"/>
      <c r="B63" s="494"/>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C63" s="249"/>
    </row>
    <row r="64" spans="1:29" s="943" customFormat="1" ht="15.95" customHeight="1">
      <c r="A64" s="494"/>
      <c r="B64" s="494"/>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C64" s="249"/>
    </row>
    <row r="65" spans="1:29" s="943" customFormat="1" ht="15.95" customHeight="1">
      <c r="A65" s="494"/>
      <c r="B65" s="494"/>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C65" s="249"/>
    </row>
    <row r="66" spans="1:29" s="943" customFormat="1" ht="15.95" customHeight="1">
      <c r="A66" s="494"/>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C66" s="249"/>
    </row>
    <row r="67" spans="1:29" s="943" customFormat="1" ht="15.95" customHeight="1">
      <c r="A67" s="494"/>
      <c r="AC67" s="249"/>
    </row>
    <row r="68" spans="1:29" s="943" customFormat="1" ht="15.95" customHeight="1">
      <c r="A68" s="494"/>
      <c r="AC68" s="249"/>
    </row>
    <row r="69" spans="1:29" s="943" customFormat="1" ht="15.95" customHeight="1">
      <c r="A69" s="494"/>
      <c r="AC69" s="249"/>
    </row>
    <row r="70" spans="1:29" s="943" customFormat="1" ht="15.95" customHeight="1">
      <c r="A70" s="494"/>
      <c r="AC70" s="249"/>
    </row>
    <row r="71" spans="1:29" s="943" customFormat="1" ht="15.95" customHeight="1">
      <c r="A71" s="494"/>
      <c r="AC71" s="249"/>
    </row>
    <row r="72" spans="1:29" s="943" customFormat="1" ht="15.95" customHeight="1">
      <c r="A72" s="494"/>
      <c r="AC72" s="249"/>
    </row>
    <row r="73" spans="1:29" s="943" customFormat="1">
      <c r="AC73" s="249"/>
    </row>
    <row r="74" spans="1:29" s="943" customFormat="1">
      <c r="A74" s="1097"/>
      <c r="B74" s="1097"/>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494"/>
      <c r="Y74" s="494"/>
      <c r="Z74" s="494"/>
      <c r="AC74" s="249"/>
    </row>
    <row r="75" spans="1:29" s="943" customFormat="1">
      <c r="A75" s="494"/>
      <c r="B75" s="494"/>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C75" s="249"/>
    </row>
    <row r="76" spans="1:29" s="943" customFormat="1">
      <c r="A76" s="494"/>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C76" s="249"/>
    </row>
    <row r="77" spans="1:29" s="943" customFormat="1">
      <c r="A77" s="494"/>
      <c r="B77" s="494"/>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C77" s="249"/>
    </row>
    <row r="78" spans="1:29" s="943" customFormat="1">
      <c r="A78" s="494"/>
      <c r="B78" s="494"/>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C78" s="249"/>
    </row>
    <row r="79" spans="1:29" s="943" customFormat="1">
      <c r="A79" s="494"/>
      <c r="B79" s="494"/>
      <c r="C79" s="494"/>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C79" s="249"/>
    </row>
    <row r="80" spans="1:29" s="943" customFormat="1">
      <c r="A80" s="494"/>
      <c r="B80" s="494"/>
      <c r="C80" s="494"/>
      <c r="D80" s="494"/>
      <c r="E80" s="494"/>
      <c r="F80" s="494"/>
      <c r="G80" s="494"/>
      <c r="H80" s="494"/>
      <c r="I80" s="494"/>
      <c r="J80" s="494"/>
      <c r="K80" s="494"/>
      <c r="L80" s="494"/>
      <c r="M80" s="494"/>
      <c r="N80" s="494"/>
      <c r="O80" s="494"/>
      <c r="P80" s="494"/>
      <c r="Q80" s="494"/>
      <c r="R80" s="494"/>
      <c r="S80" s="494"/>
      <c r="T80" s="494"/>
      <c r="U80" s="494"/>
      <c r="V80" s="494"/>
      <c r="W80" s="494"/>
      <c r="X80" s="494"/>
      <c r="Y80" s="494"/>
      <c r="Z80" s="494"/>
      <c r="AC80" s="249"/>
    </row>
    <row r="81" spans="1:29" s="943" customFormat="1">
      <c r="A81" s="494"/>
      <c r="B81" s="494"/>
      <c r="C81" s="494"/>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C81" s="249"/>
    </row>
    <row r="82" spans="1:29" s="943" customFormat="1">
      <c r="A82" s="494"/>
      <c r="B82" s="494"/>
      <c r="C82" s="494"/>
      <c r="D82" s="494"/>
      <c r="E82" s="494"/>
      <c r="F82" s="494"/>
      <c r="G82" s="494"/>
      <c r="H82" s="494"/>
      <c r="I82" s="494"/>
      <c r="J82" s="494"/>
      <c r="K82" s="494"/>
      <c r="L82" s="494"/>
      <c r="M82" s="494"/>
      <c r="N82" s="494"/>
      <c r="O82" s="494"/>
      <c r="P82" s="494"/>
      <c r="Q82" s="494"/>
      <c r="R82" s="494"/>
      <c r="S82" s="494"/>
      <c r="T82" s="494"/>
      <c r="U82" s="494"/>
      <c r="V82" s="494"/>
      <c r="W82" s="494"/>
      <c r="X82" s="494"/>
      <c r="Y82" s="494"/>
      <c r="Z82" s="494"/>
      <c r="AC82" s="249"/>
    </row>
    <row r="83" spans="1:29" s="943" customFormat="1">
      <c r="A83" s="494"/>
      <c r="B83" s="494"/>
      <c r="C83" s="494"/>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C83" s="249"/>
    </row>
    <row r="84" spans="1:29" ht="13.5" customHeight="1">
      <c r="A84" s="306"/>
      <c r="B84" s="306"/>
      <c r="C84" s="306"/>
      <c r="D84" s="306"/>
      <c r="E84" s="306"/>
      <c r="F84" s="306"/>
      <c r="G84" s="1118"/>
      <c r="H84" s="1118"/>
      <c r="I84" s="1118"/>
      <c r="J84" s="1118"/>
      <c r="K84" s="1118"/>
      <c r="L84" s="1118"/>
      <c r="M84" s="1118"/>
      <c r="N84" s="1118"/>
      <c r="O84" s="1118"/>
      <c r="P84" s="1118"/>
      <c r="Q84" s="1118"/>
      <c r="R84" s="1118"/>
      <c r="S84" s="1118"/>
      <c r="T84" s="1118"/>
      <c r="U84" s="1118"/>
      <c r="V84" s="1118"/>
      <c r="W84" s="1118"/>
      <c r="X84" s="1118"/>
      <c r="Y84" s="1118"/>
      <c r="Z84" s="1118"/>
    </row>
    <row r="85" spans="1:29">
      <c r="A85" s="306"/>
      <c r="B85" s="306"/>
      <c r="C85" s="306"/>
      <c r="D85" s="306"/>
      <c r="E85" s="306"/>
      <c r="F85" s="306"/>
      <c r="G85" s="1118"/>
      <c r="H85" s="1118"/>
      <c r="I85" s="1118"/>
      <c r="J85" s="1118"/>
      <c r="K85" s="1118"/>
      <c r="L85" s="1118"/>
      <c r="M85" s="1118"/>
      <c r="N85" s="1118"/>
      <c r="O85" s="1118"/>
      <c r="P85" s="1118"/>
      <c r="Q85" s="1118"/>
      <c r="R85" s="1118"/>
      <c r="S85" s="1118"/>
      <c r="T85" s="1118"/>
      <c r="U85" s="1118"/>
      <c r="V85" s="1118"/>
      <c r="W85" s="1118"/>
      <c r="X85" s="1118"/>
      <c r="Y85" s="1118"/>
      <c r="Z85" s="1118"/>
    </row>
    <row r="86" spans="1:29">
      <c r="A86" s="494"/>
      <c r="B86" s="306"/>
      <c r="C86" s="306"/>
      <c r="D86" s="306"/>
      <c r="E86" s="306"/>
      <c r="F86" s="306"/>
      <c r="G86" s="1118"/>
      <c r="H86" s="1118"/>
      <c r="I86" s="1118"/>
      <c r="J86" s="1118"/>
      <c r="K86" s="1118"/>
      <c r="L86" s="1118"/>
      <c r="M86" s="1118"/>
      <c r="N86" s="1118"/>
      <c r="O86" s="1118"/>
      <c r="P86" s="1118"/>
      <c r="Q86" s="1118"/>
      <c r="R86" s="1118"/>
      <c r="S86" s="1118"/>
      <c r="T86" s="1118"/>
      <c r="U86" s="1118"/>
      <c r="V86" s="1118"/>
      <c r="W86" s="1118"/>
      <c r="X86" s="1118"/>
      <c r="Y86" s="1118"/>
      <c r="Z86" s="1118"/>
    </row>
    <row r="87" spans="1:29">
      <c r="A87" s="494"/>
      <c r="B87" s="306"/>
      <c r="C87" s="306"/>
      <c r="D87" s="306"/>
      <c r="E87" s="306"/>
      <c r="F87" s="306"/>
      <c r="G87" s="306"/>
      <c r="H87" s="306"/>
      <c r="I87" s="306"/>
      <c r="J87" s="306"/>
      <c r="K87" s="1119"/>
      <c r="L87" s="306"/>
      <c r="M87" s="1119"/>
      <c r="N87" s="306"/>
      <c r="O87" s="1119"/>
      <c r="P87" s="306"/>
      <c r="Q87" s="306"/>
      <c r="R87" s="299"/>
      <c r="S87" s="299"/>
      <c r="T87" s="306"/>
      <c r="U87" s="306"/>
      <c r="V87" s="306"/>
      <c r="W87" s="306"/>
      <c r="X87" s="306"/>
      <c r="Y87" s="306"/>
      <c r="Z87" s="306"/>
    </row>
    <row r="88" spans="1:29">
      <c r="A88" s="306"/>
      <c r="B88" s="306"/>
      <c r="C88" s="306"/>
      <c r="D88" s="306"/>
      <c r="E88" s="306"/>
      <c r="F88" s="306"/>
      <c r="G88" s="306"/>
      <c r="H88" s="306"/>
      <c r="I88" s="306"/>
      <c r="J88" s="306"/>
      <c r="K88" s="1119"/>
      <c r="L88" s="306"/>
      <c r="M88" s="1119"/>
      <c r="N88" s="306"/>
      <c r="O88" s="1119"/>
      <c r="P88" s="306"/>
      <c r="Q88" s="306"/>
      <c r="R88" s="299"/>
      <c r="S88" s="299"/>
      <c r="T88" s="306"/>
      <c r="U88" s="306"/>
      <c r="V88" s="306"/>
      <c r="W88" s="306"/>
      <c r="X88" s="306"/>
      <c r="Y88" s="306"/>
      <c r="Z88" s="306"/>
    </row>
    <row r="89" spans="1:29" ht="13.5" customHeight="1">
      <c r="B89" s="306"/>
      <c r="C89" s="306"/>
      <c r="D89" s="306"/>
      <c r="E89" s="306"/>
      <c r="F89" s="306"/>
      <c r="G89" s="306"/>
      <c r="H89" s="306"/>
      <c r="I89" s="306"/>
      <c r="J89" s="306"/>
      <c r="K89" s="306"/>
      <c r="L89" s="306"/>
      <c r="M89" s="306"/>
      <c r="N89" s="306"/>
      <c r="O89" s="306"/>
      <c r="P89" s="306"/>
      <c r="Q89" s="306"/>
      <c r="R89" s="299"/>
      <c r="S89" s="299"/>
      <c r="T89" s="306"/>
      <c r="U89" s="306"/>
      <c r="V89" s="306"/>
      <c r="W89" s="306"/>
      <c r="X89" s="306"/>
      <c r="Y89" s="306"/>
      <c r="Z89" s="306"/>
    </row>
    <row r="90" spans="1:29" ht="15" customHeight="1">
      <c r="B90" s="306"/>
      <c r="C90" s="306"/>
      <c r="D90" s="1120"/>
      <c r="E90" s="306"/>
      <c r="F90" s="306"/>
      <c r="G90" s="306"/>
      <c r="H90" s="1120"/>
      <c r="I90" s="306"/>
      <c r="J90" s="306"/>
      <c r="K90" s="1119"/>
      <c r="L90" s="306"/>
      <c r="M90" s="306"/>
      <c r="N90" s="306"/>
      <c r="O90" s="306"/>
      <c r="P90" s="306"/>
      <c r="Q90" s="1120"/>
      <c r="R90" s="1903"/>
      <c r="S90" s="1903"/>
      <c r="T90" s="1903"/>
      <c r="U90" s="1903"/>
      <c r="V90" s="1903"/>
      <c r="W90" s="1903"/>
      <c r="X90" s="1903"/>
      <c r="Y90" s="1903"/>
      <c r="Z90" s="1120"/>
    </row>
    <row r="91" spans="1:29" ht="15" customHeight="1">
      <c r="A91" s="299"/>
      <c r="B91" s="299"/>
      <c r="C91" s="299"/>
      <c r="D91" s="1120"/>
      <c r="E91" s="1903"/>
      <c r="F91" s="1903"/>
      <c r="G91" s="1903"/>
      <c r="H91" s="1120"/>
      <c r="I91" s="299"/>
      <c r="J91" s="306"/>
      <c r="K91" s="306"/>
      <c r="L91" s="306"/>
      <c r="M91" s="306"/>
      <c r="N91" s="306"/>
      <c r="O91" s="306"/>
      <c r="P91" s="306"/>
      <c r="Q91" s="1120"/>
      <c r="R91" s="1903"/>
      <c r="S91" s="1903"/>
      <c r="T91" s="1903"/>
      <c r="U91" s="1903"/>
      <c r="V91" s="1903"/>
      <c r="W91" s="1903"/>
      <c r="X91" s="1903"/>
      <c r="Y91" s="1903"/>
      <c r="Z91" s="1121"/>
    </row>
    <row r="92" spans="1:29" ht="15" customHeight="1">
      <c r="A92" s="299"/>
      <c r="B92" s="299"/>
      <c r="C92" s="299"/>
      <c r="D92" s="1120"/>
      <c r="E92" s="1903"/>
      <c r="F92" s="1903"/>
      <c r="G92" s="1903"/>
      <c r="H92" s="1120"/>
      <c r="I92" s="299"/>
      <c r="J92" s="306"/>
      <c r="K92" s="306"/>
      <c r="L92" s="306"/>
      <c r="M92" s="306"/>
      <c r="N92" s="306"/>
      <c r="O92" s="306"/>
      <c r="P92" s="306"/>
      <c r="Q92" s="1120"/>
      <c r="R92" s="1903"/>
      <c r="S92" s="1903"/>
      <c r="T92" s="1903"/>
      <c r="U92" s="1903"/>
      <c r="V92" s="1903"/>
      <c r="W92" s="1903"/>
      <c r="X92" s="1903"/>
      <c r="Y92" s="1903"/>
      <c r="Z92" s="1121"/>
    </row>
    <row r="93" spans="1:29" ht="13.5" customHeight="1">
      <c r="A93" s="306"/>
      <c r="B93" s="306"/>
      <c r="C93" s="306"/>
      <c r="D93" s="306"/>
      <c r="E93" s="306"/>
      <c r="F93" s="306"/>
      <c r="G93" s="306"/>
      <c r="H93" s="1902"/>
      <c r="I93" s="1902"/>
      <c r="J93" s="1902"/>
      <c r="K93" s="1902"/>
      <c r="L93" s="1902"/>
      <c r="M93" s="1902"/>
      <c r="N93" s="1902"/>
      <c r="O93" s="1902"/>
      <c r="P93" s="1902"/>
      <c r="Q93" s="1902"/>
      <c r="R93" s="1902"/>
      <c r="S93" s="1902"/>
      <c r="T93" s="1902"/>
      <c r="U93" s="1902"/>
      <c r="V93" s="1902"/>
      <c r="W93" s="1902"/>
      <c r="X93" s="1902"/>
      <c r="Y93" s="1902"/>
      <c r="Z93" s="1902"/>
    </row>
    <row r="94" spans="1:29" ht="15.75" customHeight="1">
      <c r="A94" s="299"/>
      <c r="B94" s="299"/>
      <c r="C94" s="299"/>
      <c r="D94" s="299"/>
      <c r="E94" s="299"/>
      <c r="F94" s="299"/>
      <c r="G94" s="299"/>
      <c r="H94" s="1902"/>
      <c r="I94" s="1902"/>
      <c r="J94" s="1902"/>
      <c r="K94" s="1902"/>
      <c r="L94" s="1902"/>
      <c r="M94" s="1902"/>
      <c r="N94" s="1902"/>
      <c r="O94" s="1902"/>
      <c r="P94" s="1902"/>
      <c r="Q94" s="1902"/>
      <c r="R94" s="1902"/>
      <c r="S94" s="1902"/>
      <c r="T94" s="1902"/>
      <c r="U94" s="1902"/>
      <c r="V94" s="1902"/>
      <c r="W94" s="1902"/>
      <c r="X94" s="1902"/>
      <c r="Y94" s="1902"/>
      <c r="Z94" s="1902"/>
    </row>
    <row r="95" spans="1:29" ht="15.75" customHeight="1">
      <c r="A95" s="306"/>
      <c r="B95" s="306"/>
      <c r="C95" s="306"/>
      <c r="D95" s="306"/>
      <c r="E95" s="306"/>
      <c r="F95" s="306"/>
      <c r="G95" s="306"/>
      <c r="H95" s="1902"/>
      <c r="I95" s="1898"/>
      <c r="J95" s="1898"/>
      <c r="K95" s="1898"/>
      <c r="L95" s="1898"/>
      <c r="M95" s="1898"/>
      <c r="N95" s="1898"/>
      <c r="O95" s="1898"/>
      <c r="P95" s="1898"/>
      <c r="Q95" s="1898"/>
      <c r="R95" s="1898"/>
      <c r="S95" s="1898"/>
      <c r="T95" s="1898"/>
      <c r="U95" s="1898"/>
      <c r="V95" s="1898"/>
      <c r="W95" s="1898"/>
      <c r="X95" s="1898"/>
      <c r="Y95" s="1898"/>
      <c r="Z95" s="1898"/>
    </row>
    <row r="96" spans="1:29" ht="15.75" customHeight="1">
      <c r="A96" s="299"/>
      <c r="B96" s="299"/>
      <c r="C96" s="299"/>
      <c r="D96" s="299"/>
      <c r="E96" s="299"/>
      <c r="F96" s="299"/>
      <c r="G96" s="299"/>
      <c r="H96" s="1898"/>
      <c r="I96" s="1898"/>
      <c r="J96" s="1898"/>
      <c r="K96" s="1898"/>
      <c r="L96" s="1898"/>
      <c r="M96" s="1898"/>
      <c r="N96" s="1898"/>
      <c r="O96" s="1898"/>
      <c r="P96" s="1898"/>
      <c r="Q96" s="1898"/>
      <c r="R96" s="1898"/>
      <c r="S96" s="1898"/>
      <c r="T96" s="1898"/>
      <c r="U96" s="1898"/>
      <c r="V96" s="1898"/>
      <c r="W96" s="1898"/>
      <c r="X96" s="1898"/>
      <c r="Y96" s="1898"/>
      <c r="Z96" s="1898"/>
    </row>
    <row r="97" spans="1:26" ht="18" customHeight="1">
      <c r="A97" s="1905"/>
      <c r="B97" s="1905"/>
      <c r="C97" s="1905"/>
      <c r="D97" s="1905"/>
      <c r="E97" s="1905"/>
      <c r="F97" s="1905"/>
      <c r="G97" s="1905"/>
      <c r="H97" s="1905"/>
      <c r="I97" s="1905"/>
      <c r="J97" s="1905"/>
      <c r="K97" s="1905"/>
      <c r="L97" s="1905"/>
      <c r="M97" s="1905"/>
      <c r="N97" s="1905"/>
      <c r="O97" s="1905"/>
      <c r="P97" s="1905"/>
      <c r="Q97" s="1905"/>
      <c r="R97" s="1905"/>
      <c r="S97" s="1905"/>
      <c r="T97" s="1905"/>
      <c r="U97" s="1905"/>
      <c r="V97" s="1905"/>
      <c r="W97" s="1905"/>
      <c r="X97" s="1905"/>
      <c r="Y97" s="1905"/>
      <c r="Z97" s="1905"/>
    </row>
    <row r="98" spans="1:26" ht="15.75" customHeight="1">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row>
    <row r="99" spans="1:26" ht="15.75" customHeight="1">
      <c r="A99" s="306"/>
      <c r="B99" s="306"/>
      <c r="C99" s="306"/>
      <c r="D99" s="306"/>
      <c r="E99" s="1903"/>
      <c r="F99" s="1903"/>
      <c r="G99" s="1903"/>
      <c r="H99" s="1903"/>
      <c r="J99" s="306"/>
      <c r="K99" s="306"/>
      <c r="L99" s="306"/>
      <c r="M99" s="306"/>
      <c r="N99" s="306"/>
      <c r="O99" s="306"/>
      <c r="P99" s="306"/>
      <c r="Q99" s="306"/>
      <c r="R99" s="306"/>
      <c r="S99" s="306"/>
      <c r="T99" s="306"/>
      <c r="U99" s="306"/>
      <c r="V99" s="306"/>
      <c r="W99" s="306"/>
      <c r="X99" s="306"/>
      <c r="Y99" s="306"/>
      <c r="Z99" s="306"/>
    </row>
    <row r="100" spans="1:26" ht="15.75" customHeight="1">
      <c r="A100" s="306"/>
      <c r="B100" s="306"/>
      <c r="C100" s="306"/>
      <c r="D100" s="306"/>
      <c r="E100" s="306"/>
      <c r="F100" s="1903"/>
      <c r="G100" s="1903"/>
      <c r="H100" s="306"/>
      <c r="I100" s="1904"/>
      <c r="J100" s="1904"/>
      <c r="K100" s="1904"/>
      <c r="L100" s="1904"/>
      <c r="M100" s="1904"/>
      <c r="N100" s="1904"/>
      <c r="O100" s="1904"/>
      <c r="P100" s="1904"/>
      <c r="Q100" s="1904"/>
      <c r="R100" s="1904"/>
      <c r="S100" s="1904"/>
      <c r="T100" s="1904"/>
      <c r="U100" s="1904"/>
      <c r="V100" s="1904"/>
      <c r="W100" s="1904"/>
      <c r="X100" s="1904"/>
      <c r="Y100" s="1904"/>
      <c r="Z100" s="1904"/>
    </row>
    <row r="101" spans="1:26" ht="15.75" customHeight="1">
      <c r="A101" s="306"/>
      <c r="B101" s="306"/>
      <c r="C101" s="306"/>
      <c r="D101" s="306"/>
      <c r="E101" s="306"/>
      <c r="F101" s="1903"/>
      <c r="G101" s="1903"/>
      <c r="H101" s="306"/>
      <c r="I101" s="1904"/>
      <c r="J101" s="1904"/>
      <c r="K101" s="1904"/>
      <c r="L101" s="1904"/>
      <c r="M101" s="1904"/>
      <c r="N101" s="1904"/>
      <c r="O101" s="1904"/>
      <c r="P101" s="1904"/>
      <c r="Q101" s="1904"/>
      <c r="R101" s="1904"/>
      <c r="S101" s="1904"/>
      <c r="T101" s="1904"/>
      <c r="U101" s="1904"/>
      <c r="V101" s="1904"/>
      <c r="W101" s="1904"/>
      <c r="X101" s="1904"/>
      <c r="Y101" s="1904"/>
      <c r="Z101" s="1904"/>
    </row>
    <row r="102" spans="1:26" ht="15.75" customHeight="1">
      <c r="A102" s="306"/>
      <c r="B102" s="306"/>
      <c r="C102" s="306"/>
      <c r="D102" s="306"/>
      <c r="E102" s="306"/>
      <c r="F102" s="1903"/>
      <c r="G102" s="1903"/>
      <c r="H102" s="306"/>
      <c r="I102" s="1904"/>
      <c r="J102" s="1904"/>
      <c r="K102" s="1904"/>
      <c r="L102" s="1904"/>
      <c r="M102" s="1904"/>
      <c r="N102" s="1904"/>
      <c r="O102" s="1904"/>
      <c r="P102" s="1904"/>
      <c r="Q102" s="1904"/>
      <c r="R102" s="1904"/>
      <c r="S102" s="1904"/>
      <c r="T102" s="1904"/>
      <c r="U102" s="1904"/>
      <c r="V102" s="1904"/>
      <c r="W102" s="1904"/>
      <c r="X102" s="1904"/>
      <c r="Y102" s="1904"/>
      <c r="Z102" s="1904"/>
    </row>
    <row r="103" spans="1:26" ht="15.75" customHeight="1">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row>
    <row r="104" spans="1:26" ht="15.75" customHeight="1">
      <c r="A104" s="306"/>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row>
    <row r="105" spans="1:26">
      <c r="A105" s="1119"/>
      <c r="B105" s="306"/>
      <c r="C105" s="306"/>
      <c r="D105" s="1119"/>
      <c r="E105" s="306"/>
      <c r="F105" s="306"/>
      <c r="G105" s="1119"/>
      <c r="H105" s="306"/>
      <c r="I105" s="306"/>
      <c r="J105" s="1119"/>
      <c r="K105" s="306"/>
      <c r="L105" s="306"/>
      <c r="M105" s="1119"/>
      <c r="N105" s="306"/>
      <c r="O105" s="306"/>
      <c r="P105" s="306"/>
      <c r="Q105" s="1119"/>
      <c r="R105" s="306"/>
      <c r="S105" s="306"/>
      <c r="T105" s="306"/>
      <c r="U105" s="306"/>
      <c r="V105" s="1119"/>
      <c r="W105" s="1122"/>
      <c r="X105" s="306"/>
      <c r="Y105" s="306"/>
      <c r="Z105" s="299"/>
    </row>
    <row r="106" spans="1:26" ht="15.75" customHeight="1">
      <c r="A106" s="306"/>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row>
    <row r="107" spans="1:26" ht="15.75" customHeight="1">
      <c r="A107" s="306"/>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row>
    <row r="108" spans="1:26" ht="15.75" customHeight="1">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row>
    <row r="109" spans="1:26" ht="15.75" customHeight="1">
      <c r="A109" s="306"/>
      <c r="B109" s="306"/>
      <c r="C109" s="306"/>
      <c r="D109" s="306"/>
      <c r="E109" s="306"/>
      <c r="F109" s="306"/>
      <c r="G109" s="306"/>
      <c r="H109" s="306"/>
      <c r="I109" s="306"/>
      <c r="J109" s="1903"/>
      <c r="K109" s="1903"/>
      <c r="L109" s="1903"/>
      <c r="M109" s="306"/>
      <c r="N109" s="306"/>
      <c r="O109" s="306"/>
      <c r="P109" s="306"/>
      <c r="Q109" s="306"/>
      <c r="R109" s="306"/>
      <c r="S109" s="306"/>
      <c r="T109" s="306"/>
      <c r="U109" s="306"/>
      <c r="V109" s="306"/>
      <c r="W109" s="306"/>
      <c r="X109" s="306"/>
      <c r="Y109" s="306"/>
      <c r="Z109" s="306"/>
    </row>
    <row r="110" spans="1:26" ht="15.75" customHeight="1">
      <c r="A110" s="306"/>
      <c r="B110" s="306"/>
      <c r="C110" s="306"/>
      <c r="D110" s="306"/>
      <c r="E110" s="306"/>
      <c r="F110" s="306"/>
      <c r="G110" s="306"/>
      <c r="H110" s="306"/>
      <c r="I110" s="306"/>
      <c r="J110" s="1903"/>
      <c r="K110" s="1903"/>
      <c r="L110" s="1903"/>
      <c r="M110" s="306"/>
      <c r="N110" s="306"/>
      <c r="O110" s="306"/>
      <c r="P110" s="306"/>
      <c r="Q110" s="306"/>
      <c r="R110" s="306"/>
      <c r="S110" s="306"/>
      <c r="T110" s="306"/>
      <c r="U110" s="306"/>
      <c r="V110" s="306"/>
      <c r="W110" s="306"/>
      <c r="X110" s="306"/>
      <c r="Y110" s="306"/>
      <c r="Z110" s="306"/>
    </row>
    <row r="111" spans="1:26" ht="15.75" customHeight="1">
      <c r="A111" s="306"/>
      <c r="B111" s="306"/>
      <c r="C111" s="306"/>
      <c r="D111" s="306"/>
      <c r="E111" s="306"/>
      <c r="F111" s="306"/>
      <c r="G111" s="306"/>
      <c r="H111" s="306"/>
      <c r="I111" s="306"/>
      <c r="J111" s="1903"/>
      <c r="K111" s="1903"/>
      <c r="L111" s="1903"/>
      <c r="M111" s="306"/>
      <c r="N111" s="306"/>
      <c r="O111" s="306"/>
      <c r="P111" s="306"/>
      <c r="Q111" s="306"/>
      <c r="R111" s="306"/>
      <c r="S111" s="306"/>
      <c r="T111" s="306"/>
      <c r="U111" s="306"/>
      <c r="V111" s="306"/>
      <c r="W111" s="306"/>
      <c r="X111" s="306"/>
      <c r="Y111" s="306"/>
      <c r="Z111" s="306"/>
    </row>
    <row r="112" spans="1:26" ht="15.75" customHeight="1">
      <c r="A112" s="306"/>
      <c r="B112" s="306"/>
      <c r="C112" s="306"/>
      <c r="D112" s="306"/>
      <c r="E112" s="306"/>
      <c r="F112" s="306"/>
      <c r="G112" s="306"/>
      <c r="H112" s="306"/>
      <c r="I112" s="306"/>
      <c r="J112" s="1903"/>
      <c r="K112" s="1903"/>
      <c r="L112" s="1903"/>
      <c r="M112" s="306"/>
      <c r="N112" s="306"/>
      <c r="O112" s="306"/>
      <c r="P112" s="306"/>
      <c r="Q112" s="306"/>
      <c r="R112" s="306"/>
      <c r="S112" s="306"/>
      <c r="T112" s="306"/>
      <c r="U112" s="306"/>
      <c r="V112" s="306"/>
      <c r="W112" s="306"/>
      <c r="X112" s="306"/>
      <c r="Y112" s="306"/>
      <c r="Z112" s="306"/>
    </row>
    <row r="113" spans="1:26" ht="15.75" customHeight="1">
      <c r="A113" s="306"/>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row>
    <row r="114" spans="1:26" ht="15.75" customHeight="1">
      <c r="A114" s="306"/>
      <c r="B114" s="306"/>
      <c r="C114" s="306"/>
      <c r="D114" s="306"/>
      <c r="E114" s="306"/>
      <c r="F114" s="306"/>
      <c r="G114" s="306"/>
      <c r="H114" s="306"/>
      <c r="I114" s="306"/>
      <c r="J114" s="1907"/>
      <c r="K114" s="1907"/>
      <c r="L114" s="1907"/>
      <c r="M114" s="1907"/>
      <c r="N114" s="306"/>
      <c r="O114" s="306"/>
      <c r="P114" s="306"/>
      <c r="Q114" s="306"/>
      <c r="R114" s="306"/>
      <c r="S114" s="306"/>
      <c r="T114" s="306"/>
      <c r="U114" s="306"/>
      <c r="V114" s="306"/>
      <c r="W114" s="306"/>
      <c r="X114" s="306"/>
      <c r="Y114" s="306"/>
      <c r="Z114" s="306"/>
    </row>
    <row r="115" spans="1:26" ht="15.75" customHeight="1">
      <c r="A115" s="306"/>
      <c r="B115" s="306"/>
      <c r="C115" s="306"/>
      <c r="D115" s="306"/>
      <c r="E115" s="306"/>
      <c r="F115" s="306"/>
      <c r="G115" s="306"/>
      <c r="H115" s="306"/>
      <c r="I115" s="306"/>
      <c r="J115" s="1907"/>
      <c r="K115" s="1907"/>
      <c r="L115" s="1907"/>
      <c r="M115" s="1907"/>
      <c r="N115" s="306"/>
      <c r="O115" s="306"/>
      <c r="P115" s="306"/>
      <c r="Q115" s="306"/>
      <c r="R115" s="306"/>
      <c r="S115" s="306"/>
      <c r="T115" s="306"/>
      <c r="U115" s="306"/>
      <c r="V115" s="306"/>
      <c r="W115" s="306"/>
      <c r="X115" s="306"/>
      <c r="Y115" s="306"/>
      <c r="Z115" s="306"/>
    </row>
    <row r="116" spans="1:26" ht="15.75" customHeight="1">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row>
    <row r="117" spans="1:26" ht="15.75" customHeight="1">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row>
    <row r="118" spans="1:26" ht="15.75" customHeight="1">
      <c r="A118" s="306"/>
      <c r="B118" s="306"/>
      <c r="C118" s="306"/>
      <c r="D118" s="306"/>
      <c r="E118" s="306"/>
      <c r="F118" s="306"/>
      <c r="G118" s="306"/>
      <c r="H118" s="306"/>
      <c r="I118" s="306"/>
      <c r="J118" s="306"/>
      <c r="K118" s="306"/>
      <c r="L118" s="306"/>
      <c r="M118" s="306"/>
      <c r="N118" s="306"/>
      <c r="O118" s="306"/>
      <c r="P118" s="306"/>
      <c r="Q118" s="306"/>
      <c r="R118" s="306"/>
      <c r="S118" s="306"/>
      <c r="T118" s="1119"/>
      <c r="U118" s="306"/>
      <c r="V118" s="306"/>
      <c r="W118" s="1119"/>
      <c r="X118" s="306"/>
      <c r="Y118" s="306"/>
      <c r="Z118" s="306"/>
    </row>
    <row r="119" spans="1:26" ht="15.75" customHeigh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row>
    <row r="120" spans="1:26" ht="15.75" customHeigh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row>
    <row r="121" spans="1:26" ht="15.75" customHeight="1">
      <c r="A121" s="306"/>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row>
    <row r="122" spans="1:26" ht="15.75" customHeight="1">
      <c r="A122" s="306"/>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row>
    <row r="123" spans="1:26" ht="15.75" customHeight="1">
      <c r="A123" s="306"/>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row>
    <row r="124" spans="1:26" ht="15.75" customHeight="1">
      <c r="A124" s="306"/>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row>
    <row r="125" spans="1:26" ht="15.75" customHeight="1">
      <c r="A125" s="306"/>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row>
    <row r="126" spans="1:26" ht="15.75" customHeight="1">
      <c r="A126" s="306"/>
      <c r="B126" s="306"/>
      <c r="C126" s="306"/>
      <c r="D126" s="306"/>
      <c r="E126" s="306"/>
      <c r="F126" s="306"/>
      <c r="G126" s="306"/>
      <c r="H126" s="1120"/>
      <c r="I126" s="1903"/>
      <c r="J126" s="1903"/>
      <c r="K126" s="1903"/>
      <c r="L126" s="1903"/>
      <c r="M126" s="1120"/>
      <c r="N126" s="1120"/>
      <c r="O126" s="1903"/>
      <c r="P126" s="1903"/>
      <c r="Q126" s="1903"/>
      <c r="R126" s="1903"/>
      <c r="S126" s="1120"/>
      <c r="T126" s="1120"/>
      <c r="U126" s="1903"/>
      <c r="V126" s="1903"/>
      <c r="W126" s="1903"/>
      <c r="X126" s="1903"/>
      <c r="Y126" s="1122"/>
      <c r="Z126" s="306"/>
    </row>
    <row r="127" spans="1:26" ht="15.75" customHeight="1">
      <c r="A127" s="306"/>
      <c r="B127" s="306"/>
      <c r="C127" s="1120"/>
      <c r="D127" s="1903"/>
      <c r="E127" s="1903"/>
      <c r="F127" s="1120"/>
      <c r="G127" s="306"/>
      <c r="H127" s="1120"/>
      <c r="I127" s="1906"/>
      <c r="J127" s="1906"/>
      <c r="K127" s="1906"/>
      <c r="L127" s="1906"/>
      <c r="M127" s="1120"/>
      <c r="N127" s="1120"/>
      <c r="O127" s="1906"/>
      <c r="P127" s="1906"/>
      <c r="Q127" s="1906"/>
      <c r="R127" s="1906"/>
      <c r="S127" s="1120"/>
      <c r="T127" s="1120"/>
      <c r="U127" s="1908"/>
      <c r="V127" s="1908"/>
      <c r="W127" s="1908"/>
      <c r="X127" s="1908"/>
      <c r="Y127" s="306"/>
      <c r="Z127" s="306"/>
    </row>
    <row r="128" spans="1:26" ht="15.75" customHeight="1">
      <c r="A128" s="306"/>
      <c r="B128" s="306"/>
      <c r="C128" s="1120"/>
      <c r="D128" s="1903"/>
      <c r="E128" s="1903"/>
      <c r="F128" s="1120"/>
      <c r="G128" s="306"/>
      <c r="H128" s="1120"/>
      <c r="I128" s="1906"/>
      <c r="J128" s="1906"/>
      <c r="K128" s="1906"/>
      <c r="L128" s="1906"/>
      <c r="M128" s="1120"/>
      <c r="N128" s="1120"/>
      <c r="O128" s="1906"/>
      <c r="P128" s="1906"/>
      <c r="Q128" s="1906"/>
      <c r="R128" s="1906"/>
      <c r="S128" s="1120"/>
      <c r="T128" s="1120"/>
      <c r="U128" s="1908"/>
      <c r="V128" s="1908"/>
      <c r="W128" s="1908"/>
      <c r="X128" s="1908"/>
      <c r="Y128" s="306"/>
      <c r="Z128" s="306"/>
    </row>
    <row r="129" spans="1:26" ht="15.75" customHeight="1">
      <c r="A129" s="306"/>
      <c r="B129" s="306"/>
      <c r="C129" s="1120"/>
      <c r="D129" s="1903"/>
      <c r="E129" s="1903"/>
      <c r="F129" s="1120"/>
      <c r="G129" s="306"/>
      <c r="H129" s="1120"/>
      <c r="I129" s="1906"/>
      <c r="J129" s="1906"/>
      <c r="K129" s="1906"/>
      <c r="L129" s="1906"/>
      <c r="M129" s="1120"/>
      <c r="N129" s="1120"/>
      <c r="O129" s="1906"/>
      <c r="P129" s="1906"/>
      <c r="Q129" s="1906"/>
      <c r="R129" s="1906"/>
      <c r="S129" s="1120"/>
      <c r="T129" s="1120"/>
      <c r="U129" s="1908"/>
      <c r="V129" s="1908"/>
      <c r="W129" s="1908"/>
      <c r="X129" s="1908"/>
      <c r="Y129" s="306"/>
      <c r="Z129" s="306"/>
    </row>
    <row r="130" spans="1:26" ht="15.75" customHeight="1">
      <c r="A130" s="306"/>
      <c r="B130" s="306"/>
      <c r="C130" s="1120"/>
      <c r="D130" s="1903"/>
      <c r="E130" s="1903"/>
      <c r="F130" s="1120"/>
      <c r="G130" s="306"/>
      <c r="H130" s="1120"/>
      <c r="I130" s="1906"/>
      <c r="J130" s="1906"/>
      <c r="K130" s="1906"/>
      <c r="L130" s="1906"/>
      <c r="M130" s="1120"/>
      <c r="N130" s="1120"/>
      <c r="O130" s="1906"/>
      <c r="P130" s="1906"/>
      <c r="Q130" s="1906"/>
      <c r="R130" s="1906"/>
      <c r="S130" s="1120"/>
      <c r="T130" s="1120"/>
      <c r="U130" s="1908"/>
      <c r="V130" s="1908"/>
      <c r="W130" s="1908"/>
      <c r="X130" s="1908"/>
      <c r="Y130" s="306"/>
      <c r="Z130" s="306"/>
    </row>
    <row r="131" spans="1:26" ht="15.75" customHeight="1">
      <c r="A131" s="306"/>
      <c r="B131" s="306"/>
      <c r="C131" s="1120"/>
      <c r="D131" s="306"/>
      <c r="E131" s="306"/>
      <c r="F131" s="1120"/>
      <c r="G131" s="306"/>
      <c r="H131" s="1120"/>
      <c r="I131" s="306"/>
      <c r="J131" s="306"/>
      <c r="K131" s="306"/>
      <c r="L131" s="306"/>
      <c r="M131" s="1120"/>
      <c r="N131" s="1120"/>
      <c r="O131" s="1120"/>
      <c r="P131" s="306"/>
      <c r="Q131" s="306"/>
      <c r="R131" s="1120"/>
      <c r="S131" s="1120"/>
      <c r="T131" s="1120"/>
      <c r="U131" s="306"/>
      <c r="V131" s="306"/>
      <c r="W131" s="306"/>
      <c r="X131" s="306"/>
      <c r="Y131" s="306"/>
      <c r="Z131" s="306"/>
    </row>
    <row r="132" spans="1:26" ht="15.75" customHeight="1">
      <c r="A132" s="306"/>
      <c r="B132" s="306"/>
      <c r="C132" s="1120"/>
      <c r="D132" s="306"/>
      <c r="E132" s="306"/>
      <c r="F132" s="1120"/>
      <c r="G132" s="306"/>
      <c r="H132" s="1120"/>
      <c r="I132" s="306"/>
      <c r="J132" s="306"/>
      <c r="K132" s="306"/>
      <c r="L132" s="306"/>
      <c r="M132" s="1120"/>
      <c r="N132" s="1120"/>
      <c r="O132" s="1120"/>
      <c r="P132" s="306"/>
      <c r="Q132" s="306"/>
      <c r="R132" s="1120"/>
      <c r="S132" s="1120"/>
      <c r="T132" s="1120"/>
      <c r="U132" s="306"/>
      <c r="V132" s="306"/>
      <c r="W132" s="306"/>
      <c r="X132" s="306"/>
      <c r="Y132" s="306"/>
      <c r="Z132" s="306"/>
    </row>
    <row r="133" spans="1:26" ht="15.75" customHeight="1">
      <c r="A133" s="306"/>
      <c r="B133" s="306"/>
      <c r="C133" s="1120"/>
      <c r="D133" s="306"/>
      <c r="E133" s="306"/>
      <c r="F133" s="1120"/>
      <c r="G133" s="306"/>
      <c r="H133" s="1120"/>
      <c r="I133" s="306"/>
      <c r="J133" s="306"/>
      <c r="K133" s="306"/>
      <c r="L133" s="306"/>
      <c r="M133" s="1120"/>
      <c r="N133" s="1120"/>
      <c r="O133" s="1120"/>
      <c r="P133" s="306"/>
      <c r="Q133" s="306"/>
      <c r="R133" s="1120"/>
      <c r="S133" s="1120"/>
      <c r="T133" s="1120"/>
      <c r="U133" s="306"/>
      <c r="V133" s="306"/>
      <c r="W133" s="306"/>
      <c r="X133" s="306"/>
      <c r="Y133" s="306"/>
      <c r="Z133" s="306"/>
    </row>
    <row r="134" spans="1:26" ht="15.75" customHeight="1">
      <c r="A134" s="306"/>
      <c r="B134" s="306"/>
      <c r="C134" s="1120"/>
      <c r="D134" s="306"/>
      <c r="E134" s="306"/>
      <c r="F134" s="1120"/>
      <c r="G134" s="306"/>
      <c r="H134" s="1120"/>
      <c r="I134" s="306"/>
      <c r="J134" s="306"/>
      <c r="K134" s="306"/>
      <c r="L134" s="306"/>
      <c r="M134" s="1120"/>
      <c r="N134" s="1120"/>
      <c r="O134" s="1120"/>
      <c r="P134" s="306"/>
      <c r="Q134" s="306"/>
      <c r="R134" s="1120"/>
      <c r="S134" s="1120"/>
      <c r="T134" s="1120"/>
      <c r="U134" s="306"/>
      <c r="V134" s="306"/>
      <c r="W134" s="306"/>
      <c r="X134" s="306"/>
      <c r="Y134" s="306"/>
      <c r="Z134" s="306"/>
    </row>
    <row r="135" spans="1:26" ht="15.75" customHeight="1">
      <c r="A135" s="306"/>
      <c r="B135" s="306"/>
      <c r="C135" s="306"/>
      <c r="D135" s="306"/>
      <c r="E135" s="306"/>
      <c r="F135" s="306"/>
      <c r="G135" s="306"/>
      <c r="H135" s="1120"/>
      <c r="I135" s="1906"/>
      <c r="J135" s="1906"/>
      <c r="K135" s="1906"/>
      <c r="L135" s="1906"/>
      <c r="M135" s="1120"/>
      <c r="N135" s="1120"/>
      <c r="O135" s="1906"/>
      <c r="P135" s="1906"/>
      <c r="Q135" s="1906"/>
      <c r="R135" s="1906"/>
      <c r="S135" s="1120"/>
      <c r="T135" s="1120"/>
      <c r="U135" s="1906"/>
      <c r="V135" s="1906"/>
      <c r="W135" s="1906"/>
      <c r="X135" s="1906"/>
      <c r="Y135" s="306"/>
      <c r="Z135" s="306"/>
    </row>
    <row r="136" spans="1:26" ht="15.75" customHeight="1">
      <c r="A136" s="306"/>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row>
    <row r="137" spans="1:26" ht="15.75" customHeight="1">
      <c r="A137" s="306"/>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row>
    <row r="138" spans="1:26" ht="15.75" customHeight="1">
      <c r="A138" s="306"/>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row>
    <row r="139" spans="1:26" ht="15.75" customHeight="1">
      <c r="A139" s="306"/>
      <c r="B139" s="306"/>
      <c r="C139" s="306"/>
      <c r="D139" s="306"/>
      <c r="E139" s="306"/>
      <c r="F139" s="306"/>
      <c r="G139" s="306"/>
      <c r="H139" s="306"/>
      <c r="I139" s="1909"/>
      <c r="J139" s="1909"/>
      <c r="K139" s="1909"/>
      <c r="L139" s="1909"/>
      <c r="M139" s="1909"/>
      <c r="N139" s="1120"/>
      <c r="O139" s="306"/>
      <c r="P139" s="306"/>
      <c r="Q139" s="306"/>
      <c r="R139" s="306"/>
      <c r="S139" s="306"/>
      <c r="T139" s="306"/>
      <c r="U139" s="306"/>
      <c r="V139" s="306"/>
      <c r="W139" s="306"/>
      <c r="X139" s="306"/>
      <c r="Y139" s="306"/>
      <c r="Z139" s="306"/>
    </row>
    <row r="140" spans="1:26" ht="15.75" customHeight="1">
      <c r="A140" s="306"/>
      <c r="B140" s="306"/>
      <c r="C140" s="306"/>
      <c r="D140" s="306"/>
      <c r="E140" s="306"/>
      <c r="F140" s="306"/>
      <c r="G140" s="306"/>
      <c r="H140" s="306"/>
      <c r="I140" s="306"/>
      <c r="J140" s="306"/>
      <c r="K140" s="1903"/>
      <c r="L140" s="1903"/>
      <c r="M140" s="1903"/>
      <c r="N140" s="1903"/>
      <c r="O140" s="1903"/>
      <c r="P140" s="1903"/>
      <c r="Q140" s="306"/>
      <c r="R140" s="306"/>
      <c r="S140" s="306"/>
      <c r="T140" s="306"/>
      <c r="U140" s="306"/>
      <c r="V140" s="306"/>
      <c r="W140" s="306"/>
      <c r="X140" s="306"/>
      <c r="Y140" s="306"/>
      <c r="Z140" s="306"/>
    </row>
    <row r="141" spans="1:26" ht="15.75" customHeight="1">
      <c r="A141" s="306"/>
      <c r="B141" s="306"/>
      <c r="C141" s="306"/>
      <c r="D141" s="306"/>
      <c r="E141" s="306"/>
      <c r="F141" s="306"/>
      <c r="G141" s="306"/>
      <c r="H141" s="1910"/>
      <c r="I141" s="1910"/>
      <c r="J141" s="1910"/>
      <c r="K141" s="1910"/>
      <c r="L141" s="1910"/>
      <c r="M141" s="1910"/>
      <c r="N141" s="1910"/>
      <c r="O141" s="1910"/>
      <c r="P141" s="1910"/>
      <c r="Q141" s="1910"/>
      <c r="R141" s="1910"/>
      <c r="S141" s="1910"/>
      <c r="T141" s="1910"/>
      <c r="U141" s="1910"/>
      <c r="V141" s="1910"/>
      <c r="W141" s="1910"/>
      <c r="X141" s="1910"/>
      <c r="Y141" s="1910"/>
      <c r="Z141" s="1910"/>
    </row>
    <row r="142" spans="1:26">
      <c r="H142" s="1911"/>
      <c r="I142" s="1911"/>
      <c r="J142" s="1911"/>
      <c r="K142" s="1911"/>
      <c r="L142" s="1911"/>
      <c r="M142" s="1911"/>
      <c r="N142" s="1911"/>
      <c r="O142" s="1911"/>
      <c r="P142" s="1911"/>
      <c r="Q142" s="1911"/>
      <c r="R142" s="1911"/>
      <c r="S142" s="1911"/>
      <c r="T142" s="1911"/>
      <c r="U142" s="1911"/>
      <c r="V142" s="1911"/>
      <c r="W142" s="1911"/>
      <c r="X142" s="1911"/>
      <c r="Y142" s="1911"/>
      <c r="Z142" s="1911"/>
    </row>
    <row r="143" spans="1:26" ht="13.5" customHeight="1">
      <c r="A143" s="306"/>
      <c r="B143" s="306"/>
      <c r="C143" s="306"/>
      <c r="D143" s="306"/>
      <c r="E143" s="1910"/>
      <c r="F143" s="1910"/>
      <c r="G143" s="1910"/>
      <c r="H143" s="1910"/>
      <c r="I143" s="1910"/>
      <c r="J143" s="1910"/>
      <c r="K143" s="1910"/>
      <c r="L143" s="1910"/>
      <c r="M143" s="1910"/>
      <c r="N143" s="1910"/>
      <c r="O143" s="1910"/>
      <c r="P143" s="1910"/>
      <c r="Q143" s="1910"/>
      <c r="R143" s="1910"/>
      <c r="S143" s="1910"/>
      <c r="T143" s="1910"/>
      <c r="U143" s="1910"/>
      <c r="V143" s="1910"/>
      <c r="W143" s="1910"/>
      <c r="X143" s="1910"/>
      <c r="Y143" s="1910"/>
      <c r="Z143" s="1910"/>
    </row>
    <row r="144" spans="1:26">
      <c r="A144" s="306"/>
      <c r="B144" s="306"/>
      <c r="C144" s="306"/>
      <c r="D144" s="306"/>
      <c r="E144" s="1912"/>
      <c r="F144" s="1912"/>
      <c r="G144" s="1912"/>
      <c r="H144" s="1912"/>
      <c r="I144" s="1912"/>
      <c r="J144" s="1912"/>
      <c r="K144" s="1912"/>
      <c r="L144" s="1912"/>
      <c r="M144" s="1912"/>
      <c r="N144" s="1912"/>
      <c r="O144" s="1912"/>
      <c r="P144" s="1912"/>
      <c r="Q144" s="1912"/>
      <c r="R144" s="1912"/>
      <c r="S144" s="1912"/>
      <c r="T144" s="1912"/>
      <c r="U144" s="1912"/>
      <c r="V144" s="1912"/>
      <c r="W144" s="1912"/>
      <c r="X144" s="1912"/>
      <c r="Y144" s="1912"/>
      <c r="Z144" s="1912"/>
    </row>
    <row r="145" spans="1:27">
      <c r="A145" s="306"/>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row>
    <row r="146" spans="1:27" ht="15.75" customHeight="1">
      <c r="A146" s="306"/>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row>
    <row r="147" spans="1:27" ht="15.75" customHeight="1">
      <c r="A147" s="306"/>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row>
    <row r="148" spans="1:27" ht="18.75" customHeight="1">
      <c r="A148" s="1903"/>
      <c r="B148" s="1903"/>
      <c r="C148" s="1903"/>
      <c r="D148" s="1903"/>
      <c r="E148" s="1903"/>
      <c r="F148" s="1903"/>
      <c r="G148" s="1903"/>
      <c r="H148" s="1903"/>
      <c r="I148" s="1903"/>
      <c r="J148" s="1903"/>
      <c r="K148" s="1903"/>
      <c r="L148" s="1903"/>
      <c r="M148" s="1903"/>
      <c r="N148" s="1903"/>
      <c r="O148" s="1903"/>
      <c r="P148" s="1903"/>
      <c r="Q148" s="1903"/>
      <c r="R148" s="1903"/>
      <c r="S148" s="1903"/>
      <c r="T148" s="1903"/>
      <c r="U148" s="1903"/>
      <c r="V148" s="1903"/>
      <c r="W148" s="1903"/>
      <c r="X148" s="1903"/>
      <c r="Y148" s="1903"/>
      <c r="Z148" s="1903"/>
      <c r="AA148" s="299"/>
    </row>
    <row r="149" spans="1:27" ht="15.75" customHeight="1">
      <c r="A149" s="306"/>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299"/>
    </row>
    <row r="150" spans="1:27" ht="15.75" customHeight="1">
      <c r="A150" s="306"/>
      <c r="B150" s="306"/>
      <c r="C150" s="306"/>
      <c r="D150" s="306"/>
      <c r="E150" s="306"/>
      <c r="F150" s="299"/>
      <c r="G150" s="306"/>
      <c r="H150" s="306"/>
      <c r="I150" s="306"/>
      <c r="J150" s="306"/>
      <c r="K150" s="306"/>
      <c r="L150" s="306"/>
      <c r="M150" s="306"/>
      <c r="N150" s="306"/>
      <c r="O150" s="306"/>
      <c r="P150" s="306"/>
      <c r="Q150" s="306"/>
      <c r="R150" s="306"/>
      <c r="S150" s="306"/>
      <c r="T150" s="306"/>
      <c r="U150" s="306"/>
      <c r="V150" s="306"/>
      <c r="W150" s="306"/>
      <c r="X150" s="306"/>
      <c r="Y150" s="306"/>
      <c r="Z150" s="306"/>
      <c r="AA150" s="299"/>
    </row>
    <row r="151" spans="1:27" ht="15.75" customHeight="1">
      <c r="A151" s="306"/>
      <c r="B151" s="306"/>
      <c r="C151" s="306"/>
      <c r="D151" s="306"/>
      <c r="E151" s="306"/>
      <c r="F151" s="299"/>
      <c r="G151" s="299"/>
      <c r="H151" s="306"/>
      <c r="I151" s="306"/>
      <c r="J151" s="306"/>
      <c r="K151" s="299"/>
      <c r="L151" s="306"/>
      <c r="M151" s="306"/>
      <c r="N151" s="306"/>
      <c r="O151" s="306"/>
      <c r="P151" s="306"/>
      <c r="Q151" s="306"/>
      <c r="R151" s="306"/>
      <c r="S151" s="306"/>
      <c r="T151" s="306"/>
      <c r="U151" s="306"/>
      <c r="V151" s="306"/>
      <c r="W151" s="306"/>
      <c r="X151" s="306"/>
      <c r="Y151" s="306"/>
      <c r="Z151" s="306"/>
      <c r="AA151" s="299"/>
    </row>
    <row r="152" spans="1:27" ht="15.75" customHeight="1">
      <c r="A152" s="306"/>
      <c r="B152" s="306"/>
      <c r="C152" s="306"/>
      <c r="D152" s="306"/>
      <c r="E152" s="306"/>
      <c r="F152" s="306"/>
      <c r="G152" s="306"/>
      <c r="H152" s="306"/>
      <c r="I152" s="1909"/>
      <c r="J152" s="1909"/>
      <c r="K152" s="1909"/>
      <c r="L152" s="1909"/>
      <c r="M152" s="1123"/>
      <c r="N152" s="306"/>
      <c r="O152" s="306"/>
      <c r="P152" s="306"/>
      <c r="Q152" s="306"/>
      <c r="R152" s="306"/>
      <c r="S152" s="306"/>
      <c r="T152" s="306"/>
      <c r="U152" s="306"/>
      <c r="V152" s="306"/>
      <c r="W152" s="306"/>
      <c r="X152" s="306"/>
      <c r="Y152" s="306"/>
      <c r="Z152" s="306"/>
      <c r="AA152" s="299"/>
    </row>
    <row r="153" spans="1:27" ht="15.75" customHeight="1">
      <c r="A153" s="306"/>
      <c r="B153" s="306"/>
      <c r="C153" s="306"/>
      <c r="D153" s="306"/>
      <c r="E153" s="306"/>
      <c r="F153" s="306"/>
      <c r="G153" s="306"/>
      <c r="H153" s="306"/>
      <c r="I153" s="1909"/>
      <c r="J153" s="1909"/>
      <c r="K153" s="1909"/>
      <c r="L153" s="1909"/>
      <c r="M153" s="1123"/>
      <c r="N153" s="306"/>
      <c r="O153" s="306"/>
      <c r="P153" s="306"/>
      <c r="Q153" s="306"/>
      <c r="R153" s="306"/>
      <c r="S153" s="306"/>
      <c r="T153" s="306"/>
      <c r="U153" s="306"/>
      <c r="V153" s="306"/>
      <c r="W153" s="306"/>
      <c r="X153" s="306"/>
      <c r="Y153" s="306"/>
      <c r="Z153" s="306"/>
      <c r="AA153" s="299"/>
    </row>
    <row r="154" spans="1:27" ht="15.75" customHeight="1">
      <c r="A154" s="306"/>
      <c r="B154" s="306"/>
      <c r="C154" s="306"/>
      <c r="D154" s="306"/>
      <c r="E154" s="306"/>
      <c r="F154" s="306"/>
      <c r="G154" s="306"/>
      <c r="H154" s="306"/>
      <c r="I154" s="1909"/>
      <c r="J154" s="1909"/>
      <c r="K154" s="1909"/>
      <c r="L154" s="1909"/>
      <c r="M154" s="1123"/>
      <c r="N154" s="306"/>
      <c r="O154" s="306"/>
      <c r="P154" s="306"/>
      <c r="Q154" s="306"/>
      <c r="R154" s="306"/>
      <c r="S154" s="306"/>
      <c r="T154" s="306"/>
      <c r="U154" s="306"/>
      <c r="V154" s="306"/>
      <c r="W154" s="306"/>
      <c r="X154" s="306"/>
      <c r="Y154" s="306"/>
      <c r="Z154" s="306"/>
      <c r="AA154" s="299"/>
    </row>
    <row r="155" spans="1:27" ht="15.75" customHeight="1">
      <c r="A155" s="306"/>
      <c r="B155" s="306"/>
      <c r="C155" s="306"/>
      <c r="D155" s="306"/>
      <c r="E155" s="306"/>
      <c r="F155" s="306"/>
      <c r="G155" s="306"/>
      <c r="H155" s="306"/>
      <c r="I155" s="1909"/>
      <c r="J155" s="1909"/>
      <c r="K155" s="1909"/>
      <c r="L155" s="1909"/>
      <c r="M155" s="1123"/>
      <c r="N155" s="306"/>
      <c r="O155" s="306"/>
      <c r="P155" s="306"/>
      <c r="Q155" s="306"/>
      <c r="R155" s="306"/>
      <c r="S155" s="306"/>
      <c r="T155" s="306"/>
      <c r="U155" s="306"/>
      <c r="V155" s="306"/>
      <c r="W155" s="306"/>
      <c r="X155" s="306"/>
      <c r="Y155" s="306"/>
      <c r="Z155" s="306"/>
      <c r="AA155" s="299"/>
    </row>
    <row r="156" spans="1:27" ht="15.75" customHeight="1">
      <c r="A156" s="306"/>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299"/>
    </row>
    <row r="157" spans="1:27" ht="15.75" customHeight="1">
      <c r="A157" s="306"/>
      <c r="B157" s="306"/>
      <c r="C157" s="1903"/>
      <c r="D157" s="1903"/>
      <c r="E157" s="1903"/>
      <c r="F157" s="1903"/>
      <c r="G157" s="1120"/>
      <c r="H157" s="1903"/>
      <c r="I157" s="1903"/>
      <c r="J157" s="1903"/>
      <c r="K157" s="1903"/>
      <c r="L157" s="1903"/>
      <c r="M157" s="1903"/>
      <c r="N157" s="1903"/>
      <c r="O157" s="1903"/>
      <c r="P157" s="1903"/>
      <c r="Q157" s="1903"/>
      <c r="R157" s="1903"/>
      <c r="S157" s="1903"/>
      <c r="T157" s="1903"/>
      <c r="U157" s="1120"/>
      <c r="V157" s="1120"/>
      <c r="W157" s="1903"/>
      <c r="X157" s="1903"/>
      <c r="Y157" s="1903"/>
      <c r="Z157" s="306"/>
      <c r="AA157" s="299"/>
    </row>
    <row r="158" spans="1:27" ht="15.75" customHeight="1">
      <c r="A158" s="306"/>
      <c r="B158" s="306"/>
      <c r="C158" s="1120"/>
      <c r="D158" s="1905"/>
      <c r="E158" s="1905"/>
      <c r="F158" s="1120"/>
      <c r="G158" s="1120"/>
      <c r="H158" s="306"/>
      <c r="I158" s="306"/>
      <c r="J158" s="306"/>
      <c r="K158" s="299"/>
      <c r="L158" s="306"/>
      <c r="M158" s="306"/>
      <c r="N158" s="306"/>
      <c r="O158" s="306"/>
      <c r="P158" s="306"/>
      <c r="Q158" s="299"/>
      <c r="R158" s="299"/>
      <c r="S158" s="299"/>
      <c r="T158" s="299"/>
      <c r="U158" s="1120"/>
      <c r="V158" s="1120"/>
      <c r="W158" s="1913"/>
      <c r="X158" s="1913"/>
      <c r="Y158" s="1913"/>
      <c r="Z158" s="306"/>
      <c r="AA158" s="299"/>
    </row>
    <row r="159" spans="1:27" ht="15.75" customHeight="1">
      <c r="A159" s="306"/>
      <c r="B159" s="306"/>
      <c r="C159" s="1120"/>
      <c r="D159" s="1905"/>
      <c r="E159" s="1905"/>
      <c r="F159" s="1120"/>
      <c r="G159" s="1120"/>
      <c r="H159" s="306"/>
      <c r="I159" s="306"/>
      <c r="J159" s="306"/>
      <c r="K159" s="299"/>
      <c r="L159" s="306"/>
      <c r="M159" s="306"/>
      <c r="N159" s="306"/>
      <c r="O159" s="306"/>
      <c r="P159" s="306"/>
      <c r="Q159" s="299"/>
      <c r="R159" s="299"/>
      <c r="S159" s="299"/>
      <c r="T159" s="299"/>
      <c r="U159" s="1120"/>
      <c r="V159" s="1120"/>
      <c r="W159" s="1913"/>
      <c r="X159" s="1913"/>
      <c r="Y159" s="1913"/>
      <c r="Z159" s="306"/>
      <c r="AA159" s="299"/>
    </row>
    <row r="160" spans="1:27" ht="15.75" customHeight="1">
      <c r="A160" s="306"/>
      <c r="B160" s="306"/>
      <c r="C160" s="1120"/>
      <c r="D160" s="1905"/>
      <c r="E160" s="1905"/>
      <c r="F160" s="1120"/>
      <c r="G160" s="1120"/>
      <c r="H160" s="306"/>
      <c r="I160" s="306"/>
      <c r="J160" s="306"/>
      <c r="K160" s="299"/>
      <c r="L160" s="306"/>
      <c r="M160" s="306"/>
      <c r="N160" s="306"/>
      <c r="O160" s="306"/>
      <c r="P160" s="306"/>
      <c r="Q160" s="299"/>
      <c r="R160" s="299"/>
      <c r="S160" s="299"/>
      <c r="T160" s="299"/>
      <c r="U160" s="1120"/>
      <c r="V160" s="1120"/>
      <c r="W160" s="1913"/>
      <c r="X160" s="1913"/>
      <c r="Y160" s="1913"/>
      <c r="Z160" s="306"/>
      <c r="AA160" s="299"/>
    </row>
    <row r="161" spans="1:27" ht="15.75" customHeight="1">
      <c r="A161" s="306"/>
      <c r="B161" s="306"/>
      <c r="C161" s="1120"/>
      <c r="D161" s="1905"/>
      <c r="E161" s="1905"/>
      <c r="F161" s="1120"/>
      <c r="G161" s="1120"/>
      <c r="H161" s="306"/>
      <c r="I161" s="306"/>
      <c r="J161" s="306"/>
      <c r="K161" s="299"/>
      <c r="L161" s="306"/>
      <c r="M161" s="306"/>
      <c r="N161" s="306"/>
      <c r="O161" s="306"/>
      <c r="P161" s="306"/>
      <c r="Q161" s="299"/>
      <c r="R161" s="299"/>
      <c r="S161" s="299"/>
      <c r="T161" s="299"/>
      <c r="U161" s="1120"/>
      <c r="V161" s="1120"/>
      <c r="W161" s="1913"/>
      <c r="X161" s="1913"/>
      <c r="Y161" s="1913"/>
      <c r="Z161" s="306"/>
      <c r="AA161" s="299"/>
    </row>
    <row r="162" spans="1:27" ht="15.75" customHeight="1">
      <c r="A162" s="306"/>
      <c r="B162" s="306"/>
      <c r="C162" s="1120"/>
      <c r="D162" s="1905"/>
      <c r="E162" s="1905"/>
      <c r="F162" s="1120"/>
      <c r="G162" s="1120"/>
      <c r="H162" s="306"/>
      <c r="I162" s="306"/>
      <c r="J162" s="306"/>
      <c r="K162" s="299"/>
      <c r="L162" s="306"/>
      <c r="M162" s="306"/>
      <c r="N162" s="306"/>
      <c r="O162" s="306"/>
      <c r="P162" s="306"/>
      <c r="Q162" s="299"/>
      <c r="R162" s="299"/>
      <c r="S162" s="299"/>
      <c r="T162" s="299"/>
      <c r="U162" s="1120"/>
      <c r="V162" s="1120"/>
      <c r="W162" s="1913"/>
      <c r="X162" s="1913"/>
      <c r="Y162" s="1913"/>
      <c r="Z162" s="306"/>
      <c r="AA162" s="299"/>
    </row>
    <row r="163" spans="1:27" ht="15.75" customHeight="1">
      <c r="A163" s="306"/>
      <c r="B163" s="306"/>
      <c r="C163" s="1120"/>
      <c r="D163" s="1905"/>
      <c r="E163" s="1905"/>
      <c r="F163" s="1120"/>
      <c r="G163" s="1120"/>
      <c r="H163" s="306"/>
      <c r="I163" s="306"/>
      <c r="J163" s="306"/>
      <c r="K163" s="299"/>
      <c r="L163" s="306"/>
      <c r="M163" s="306"/>
      <c r="N163" s="306"/>
      <c r="O163" s="306"/>
      <c r="P163" s="306"/>
      <c r="Q163" s="299"/>
      <c r="R163" s="299"/>
      <c r="S163" s="299"/>
      <c r="T163" s="299"/>
      <c r="U163" s="1120"/>
      <c r="V163" s="1120"/>
      <c r="W163" s="1913"/>
      <c r="X163" s="1913"/>
      <c r="Y163" s="1913"/>
      <c r="Z163" s="306"/>
      <c r="AA163" s="299"/>
    </row>
    <row r="164" spans="1:27" ht="15.75" customHeight="1">
      <c r="A164" s="306"/>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299"/>
    </row>
    <row r="165" spans="1:27" ht="15.75" customHeight="1">
      <c r="A165" s="306"/>
      <c r="B165" s="306"/>
      <c r="C165" s="306"/>
      <c r="D165" s="306"/>
      <c r="E165" s="1914"/>
      <c r="F165" s="1914"/>
      <c r="G165" s="1914"/>
      <c r="H165" s="1914"/>
      <c r="I165" s="1914"/>
      <c r="J165" s="1914"/>
      <c r="K165" s="1914"/>
      <c r="L165" s="1914"/>
      <c r="M165" s="1914"/>
      <c r="N165" s="1914"/>
      <c r="O165" s="1914"/>
      <c r="P165" s="1914"/>
      <c r="Q165" s="1914"/>
      <c r="R165" s="1914"/>
      <c r="S165" s="1914"/>
      <c r="T165" s="1914"/>
      <c r="U165" s="1914"/>
      <c r="V165" s="1914"/>
      <c r="W165" s="1914"/>
      <c r="X165" s="1914"/>
      <c r="Y165" s="1914"/>
      <c r="Z165" s="1914"/>
      <c r="AA165" s="299"/>
    </row>
    <row r="166" spans="1:27" ht="15.75" customHeight="1">
      <c r="A166" s="306"/>
      <c r="B166" s="306"/>
      <c r="C166" s="306"/>
      <c r="D166" s="306"/>
      <c r="E166" s="1914"/>
      <c r="F166" s="1914"/>
      <c r="G166" s="1914"/>
      <c r="H166" s="1914"/>
      <c r="I166" s="1914"/>
      <c r="J166" s="1914"/>
      <c r="K166" s="1914"/>
      <c r="L166" s="1914"/>
      <c r="M166" s="1914"/>
      <c r="N166" s="1914"/>
      <c r="O166" s="1914"/>
      <c r="P166" s="1914"/>
      <c r="Q166" s="1914"/>
      <c r="R166" s="1914"/>
      <c r="S166" s="1914"/>
      <c r="T166" s="1914"/>
      <c r="U166" s="1914"/>
      <c r="V166" s="1914"/>
      <c r="W166" s="1914"/>
      <c r="X166" s="1914"/>
      <c r="Y166" s="1914"/>
      <c r="Z166" s="1914"/>
      <c r="AA166" s="299"/>
    </row>
    <row r="167" spans="1:27" ht="15.75" customHeight="1">
      <c r="A167" s="306"/>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299"/>
    </row>
    <row r="168" spans="1:27" ht="15.75" customHeight="1">
      <c r="A168" s="306"/>
      <c r="B168" s="306"/>
      <c r="C168" s="306"/>
      <c r="D168" s="306"/>
      <c r="E168" s="1914"/>
      <c r="F168" s="1914"/>
      <c r="G168" s="1914"/>
      <c r="H168" s="1914"/>
      <c r="I168" s="1914"/>
      <c r="J168" s="1914"/>
      <c r="K168" s="1914"/>
      <c r="L168" s="1914"/>
      <c r="M168" s="1914"/>
      <c r="N168" s="1914"/>
      <c r="O168" s="1914"/>
      <c r="P168" s="1914"/>
      <c r="Q168" s="1914"/>
      <c r="R168" s="1914"/>
      <c r="S168" s="1914"/>
      <c r="T168" s="1914"/>
      <c r="U168" s="1914"/>
      <c r="V168" s="1914"/>
      <c r="W168" s="1914"/>
      <c r="X168" s="1914"/>
      <c r="Y168" s="1914"/>
      <c r="Z168" s="1914"/>
      <c r="AA168" s="299"/>
    </row>
    <row r="169" spans="1:27" ht="15.75" customHeight="1">
      <c r="A169" s="306"/>
      <c r="B169" s="306"/>
      <c r="C169" s="306"/>
      <c r="D169" s="306"/>
      <c r="E169" s="1914"/>
      <c r="F169" s="1914"/>
      <c r="G169" s="1914"/>
      <c r="H169" s="1914"/>
      <c r="I169" s="1914"/>
      <c r="J169" s="1914"/>
      <c r="K169" s="1914"/>
      <c r="L169" s="1914"/>
      <c r="M169" s="1914"/>
      <c r="N169" s="1914"/>
      <c r="O169" s="1914"/>
      <c r="P169" s="1914"/>
      <c r="Q169" s="1914"/>
      <c r="R169" s="1914"/>
      <c r="S169" s="1914"/>
      <c r="T169" s="1914"/>
      <c r="U169" s="1914"/>
      <c r="V169" s="1914"/>
      <c r="W169" s="1914"/>
      <c r="X169" s="1914"/>
      <c r="Y169" s="1914"/>
      <c r="Z169" s="1914"/>
      <c r="AA169" s="299"/>
    </row>
    <row r="170" spans="1:27" ht="15.7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299"/>
    </row>
    <row r="171" spans="1:27" ht="15.75" customHeight="1">
      <c r="A171" s="495"/>
      <c r="B171" s="495"/>
      <c r="C171" s="495"/>
      <c r="D171" s="495"/>
      <c r="E171" s="495"/>
      <c r="F171" s="495"/>
      <c r="G171" s="495"/>
      <c r="H171" s="495"/>
      <c r="I171" s="495"/>
      <c r="J171" s="495"/>
      <c r="K171" s="495"/>
      <c r="L171" s="495"/>
      <c r="M171" s="495"/>
      <c r="N171" s="495"/>
      <c r="O171" s="495"/>
      <c r="P171" s="495"/>
      <c r="Q171" s="495"/>
      <c r="R171" s="495"/>
      <c r="S171" s="495"/>
      <c r="T171" s="495"/>
      <c r="U171" s="495"/>
      <c r="V171" s="495"/>
      <c r="W171" s="495"/>
      <c r="X171" s="495"/>
      <c r="Y171" s="495"/>
      <c r="Z171" s="495"/>
    </row>
    <row r="172" spans="1:27" ht="15.75" customHeight="1">
      <c r="A172" s="495"/>
      <c r="B172" s="495"/>
      <c r="C172" s="495"/>
      <c r="D172" s="495"/>
      <c r="E172" s="495"/>
      <c r="F172" s="495"/>
      <c r="G172" s="495"/>
      <c r="H172" s="495"/>
      <c r="I172" s="495"/>
      <c r="J172" s="495"/>
      <c r="K172" s="495"/>
      <c r="L172" s="495"/>
      <c r="M172" s="495"/>
      <c r="N172" s="495"/>
      <c r="O172" s="495"/>
      <c r="P172" s="495"/>
      <c r="Q172" s="495"/>
      <c r="R172" s="495"/>
      <c r="S172" s="495"/>
      <c r="T172" s="495"/>
      <c r="U172" s="495"/>
      <c r="V172" s="495"/>
      <c r="W172" s="495"/>
      <c r="X172" s="495"/>
      <c r="Y172" s="495"/>
      <c r="Z172" s="495"/>
    </row>
    <row r="173" spans="1:27" ht="15.75" customHeight="1">
      <c r="A173" s="495"/>
      <c r="B173" s="495"/>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row>
    <row r="174" spans="1:27" ht="18.75" customHeight="1">
      <c r="A174" s="1903"/>
      <c r="B174" s="1903"/>
      <c r="C174" s="1903"/>
      <c r="D174" s="1903"/>
      <c r="E174" s="1903"/>
      <c r="F174" s="1903"/>
      <c r="G174" s="1903"/>
      <c r="H174" s="1903"/>
      <c r="I174" s="1903"/>
      <c r="J174" s="1903"/>
      <c r="K174" s="1903"/>
      <c r="L174" s="1903"/>
      <c r="M174" s="1903"/>
      <c r="N174" s="1903"/>
      <c r="O174" s="1903"/>
      <c r="P174" s="1903"/>
      <c r="Q174" s="1903"/>
      <c r="R174" s="1903"/>
      <c r="S174" s="1903"/>
      <c r="T174" s="1903"/>
      <c r="U174" s="1903"/>
      <c r="V174" s="1903"/>
      <c r="W174" s="1903"/>
      <c r="X174" s="1903"/>
      <c r="Y174" s="1903"/>
      <c r="Z174" s="1903"/>
      <c r="AA174" s="299"/>
    </row>
    <row r="175" spans="1:27" ht="15.75" customHeight="1">
      <c r="A175" s="306"/>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299"/>
    </row>
    <row r="176" spans="1:27" ht="15.75" customHeight="1">
      <c r="A176" s="306"/>
      <c r="B176" s="306"/>
      <c r="C176" s="306"/>
      <c r="D176" s="306"/>
      <c r="E176" s="306"/>
      <c r="F176" s="299"/>
      <c r="G176" s="306"/>
      <c r="H176" s="306"/>
      <c r="I176" s="306"/>
      <c r="J176" s="306"/>
      <c r="K176" s="306"/>
      <c r="L176" s="306"/>
      <c r="M176" s="306"/>
      <c r="N176" s="306"/>
      <c r="O176" s="306"/>
      <c r="P176" s="306"/>
      <c r="Q176" s="306"/>
      <c r="R176" s="306"/>
      <c r="S176" s="306"/>
      <c r="T176" s="306"/>
      <c r="U176" s="306"/>
      <c r="V176" s="306"/>
      <c r="W176" s="306"/>
      <c r="X176" s="306"/>
      <c r="Y176" s="306"/>
      <c r="Z176" s="306"/>
      <c r="AA176" s="299"/>
    </row>
    <row r="177" spans="1:27" ht="15.75" customHeight="1">
      <c r="A177" s="306"/>
      <c r="B177" s="306"/>
      <c r="C177" s="306"/>
      <c r="D177" s="306"/>
      <c r="E177" s="306"/>
      <c r="F177" s="299"/>
      <c r="G177" s="299"/>
      <c r="H177" s="306"/>
      <c r="I177" s="306"/>
      <c r="J177" s="306"/>
      <c r="K177" s="299"/>
      <c r="L177" s="306"/>
      <c r="M177" s="306"/>
      <c r="N177" s="306"/>
      <c r="O177" s="306"/>
      <c r="P177" s="306"/>
      <c r="Q177" s="306"/>
      <c r="R177" s="306"/>
      <c r="S177" s="306"/>
      <c r="T177" s="306"/>
      <c r="U177" s="306"/>
      <c r="V177" s="306"/>
      <c r="W177" s="306"/>
      <c r="X177" s="306"/>
      <c r="Y177" s="306"/>
      <c r="Z177" s="306"/>
      <c r="AA177" s="299"/>
    </row>
    <row r="178" spans="1:27" ht="15.75" customHeight="1">
      <c r="A178" s="306"/>
      <c r="B178" s="306"/>
      <c r="C178" s="306"/>
      <c r="D178" s="306"/>
      <c r="E178" s="306"/>
      <c r="F178" s="306"/>
      <c r="G178" s="306"/>
      <c r="H178" s="306"/>
      <c r="I178" s="1909"/>
      <c r="J178" s="1909"/>
      <c r="K178" s="1909"/>
      <c r="L178" s="1909"/>
      <c r="M178" s="1123"/>
      <c r="N178" s="306"/>
      <c r="O178" s="306"/>
      <c r="P178" s="306"/>
      <c r="Q178" s="306"/>
      <c r="R178" s="306"/>
      <c r="S178" s="306"/>
      <c r="T178" s="306"/>
      <c r="U178" s="306"/>
      <c r="V178" s="306"/>
      <c r="W178" s="306"/>
      <c r="X178" s="306"/>
      <c r="Y178" s="306"/>
      <c r="Z178" s="306"/>
      <c r="AA178" s="299"/>
    </row>
    <row r="179" spans="1:27" ht="15.75" customHeight="1">
      <c r="A179" s="306"/>
      <c r="B179" s="306"/>
      <c r="C179" s="306"/>
      <c r="D179" s="306"/>
      <c r="E179" s="306"/>
      <c r="F179" s="306"/>
      <c r="G179" s="306"/>
      <c r="H179" s="306"/>
      <c r="I179" s="1909"/>
      <c r="J179" s="1909"/>
      <c r="K179" s="1909"/>
      <c r="L179" s="1909"/>
      <c r="M179" s="1123"/>
      <c r="N179" s="306"/>
      <c r="O179" s="306"/>
      <c r="P179" s="306"/>
      <c r="Q179" s="306"/>
      <c r="R179" s="306"/>
      <c r="S179" s="306"/>
      <c r="T179" s="306"/>
      <c r="U179" s="306"/>
      <c r="V179" s="306"/>
      <c r="W179" s="306"/>
      <c r="X179" s="306"/>
      <c r="Y179" s="306"/>
      <c r="Z179" s="306"/>
      <c r="AA179" s="299"/>
    </row>
    <row r="180" spans="1:27" ht="15.75" customHeight="1">
      <c r="A180" s="306"/>
      <c r="B180" s="306"/>
      <c r="C180" s="306"/>
      <c r="D180" s="306"/>
      <c r="E180" s="306"/>
      <c r="F180" s="306"/>
      <c r="G180" s="306"/>
      <c r="H180" s="306"/>
      <c r="I180" s="1909"/>
      <c r="J180" s="1909"/>
      <c r="K180" s="1909"/>
      <c r="L180" s="1909"/>
      <c r="M180" s="1123"/>
      <c r="N180" s="306"/>
      <c r="O180" s="306"/>
      <c r="P180" s="306"/>
      <c r="Q180" s="306"/>
      <c r="R180" s="306"/>
      <c r="S180" s="306"/>
      <c r="T180" s="306"/>
      <c r="U180" s="306"/>
      <c r="V180" s="306"/>
      <c r="W180" s="306"/>
      <c r="X180" s="306"/>
      <c r="Y180" s="306"/>
      <c r="Z180" s="306"/>
      <c r="AA180" s="299"/>
    </row>
    <row r="181" spans="1:27" ht="15.75" customHeight="1">
      <c r="A181" s="306"/>
      <c r="B181" s="306"/>
      <c r="C181" s="306"/>
      <c r="D181" s="306"/>
      <c r="E181" s="306"/>
      <c r="F181" s="306"/>
      <c r="G181" s="306"/>
      <c r="H181" s="306"/>
      <c r="I181" s="1909"/>
      <c r="J181" s="1909"/>
      <c r="K181" s="1909"/>
      <c r="L181" s="1909"/>
      <c r="M181" s="1123"/>
      <c r="N181" s="306"/>
      <c r="O181" s="306"/>
      <c r="P181" s="306"/>
      <c r="Q181" s="306"/>
      <c r="R181" s="306"/>
      <c r="S181" s="306"/>
      <c r="T181" s="306"/>
      <c r="U181" s="306"/>
      <c r="V181" s="306"/>
      <c r="W181" s="306"/>
      <c r="X181" s="306"/>
      <c r="Y181" s="306"/>
      <c r="Z181" s="306"/>
      <c r="AA181" s="299"/>
    </row>
    <row r="182" spans="1:27" ht="15.75" customHeight="1">
      <c r="A182" s="306"/>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299"/>
    </row>
    <row r="183" spans="1:27" ht="15.75" customHeight="1">
      <c r="A183" s="306"/>
      <c r="B183" s="306"/>
      <c r="C183" s="1903"/>
      <c r="D183" s="1903"/>
      <c r="E183" s="1903"/>
      <c r="F183" s="1903"/>
      <c r="G183" s="1120"/>
      <c r="H183" s="1903"/>
      <c r="I183" s="1903"/>
      <c r="J183" s="1903"/>
      <c r="K183" s="1903"/>
      <c r="L183" s="1903"/>
      <c r="M183" s="1903"/>
      <c r="N183" s="1903"/>
      <c r="O183" s="1903"/>
      <c r="P183" s="1903"/>
      <c r="Q183" s="1903"/>
      <c r="R183" s="1903"/>
      <c r="S183" s="1903"/>
      <c r="T183" s="1903"/>
      <c r="U183" s="1120"/>
      <c r="V183" s="1120"/>
      <c r="W183" s="1903"/>
      <c r="X183" s="1903"/>
      <c r="Y183" s="1903"/>
      <c r="Z183" s="306"/>
      <c r="AA183" s="299"/>
    </row>
    <row r="184" spans="1:27" ht="15.75" customHeight="1">
      <c r="A184" s="306"/>
      <c r="B184" s="306"/>
      <c r="C184" s="1120"/>
      <c r="D184" s="1905"/>
      <c r="E184" s="1905"/>
      <c r="F184" s="1120"/>
      <c r="G184" s="1120"/>
      <c r="H184" s="306"/>
      <c r="I184" s="306"/>
      <c r="J184" s="306"/>
      <c r="K184" s="299"/>
      <c r="L184" s="306"/>
      <c r="M184" s="306"/>
      <c r="N184" s="306"/>
      <c r="O184" s="306"/>
      <c r="P184" s="306"/>
      <c r="Q184" s="299"/>
      <c r="R184" s="299"/>
      <c r="S184" s="299"/>
      <c r="T184" s="299"/>
      <c r="U184" s="1120"/>
      <c r="V184" s="1120"/>
      <c r="W184" s="1913"/>
      <c r="X184" s="1913"/>
      <c r="Y184" s="1913"/>
      <c r="Z184" s="306"/>
      <c r="AA184" s="299"/>
    </row>
    <row r="185" spans="1:27" ht="15.75" customHeight="1">
      <c r="A185" s="306"/>
      <c r="B185" s="306"/>
      <c r="C185" s="1120"/>
      <c r="D185" s="1905"/>
      <c r="E185" s="1905"/>
      <c r="F185" s="1120"/>
      <c r="G185" s="1120"/>
      <c r="H185" s="306"/>
      <c r="I185" s="306"/>
      <c r="J185" s="306"/>
      <c r="K185" s="299"/>
      <c r="L185" s="306"/>
      <c r="M185" s="306"/>
      <c r="N185" s="306"/>
      <c r="O185" s="306"/>
      <c r="P185" s="306"/>
      <c r="Q185" s="299"/>
      <c r="R185" s="299"/>
      <c r="S185" s="299"/>
      <c r="T185" s="299"/>
      <c r="U185" s="1120"/>
      <c r="V185" s="1120"/>
      <c r="W185" s="1913"/>
      <c r="X185" s="1913"/>
      <c r="Y185" s="1913"/>
      <c r="Z185" s="306"/>
      <c r="AA185" s="299"/>
    </row>
    <row r="186" spans="1:27" ht="15.75" customHeight="1">
      <c r="A186" s="306"/>
      <c r="B186" s="306"/>
      <c r="C186" s="1120"/>
      <c r="D186" s="1905"/>
      <c r="E186" s="1905"/>
      <c r="F186" s="1120"/>
      <c r="G186" s="1120"/>
      <c r="H186" s="306"/>
      <c r="I186" s="306"/>
      <c r="J186" s="306"/>
      <c r="K186" s="299"/>
      <c r="L186" s="306"/>
      <c r="M186" s="306"/>
      <c r="N186" s="306"/>
      <c r="O186" s="306"/>
      <c r="P186" s="306"/>
      <c r="Q186" s="299"/>
      <c r="R186" s="299"/>
      <c r="S186" s="299"/>
      <c r="T186" s="299"/>
      <c r="U186" s="1120"/>
      <c r="V186" s="1120"/>
      <c r="W186" s="1913"/>
      <c r="X186" s="1913"/>
      <c r="Y186" s="1913"/>
      <c r="Z186" s="306"/>
      <c r="AA186" s="299"/>
    </row>
    <row r="187" spans="1:27" ht="15.75" customHeight="1">
      <c r="A187" s="306"/>
      <c r="B187" s="306"/>
      <c r="C187" s="1120"/>
      <c r="D187" s="1905"/>
      <c r="E187" s="1905"/>
      <c r="F187" s="1120"/>
      <c r="G187" s="1120"/>
      <c r="H187" s="306"/>
      <c r="I187" s="306"/>
      <c r="J187" s="306"/>
      <c r="K187" s="299"/>
      <c r="L187" s="306"/>
      <c r="M187" s="306"/>
      <c r="N187" s="306"/>
      <c r="O187" s="306"/>
      <c r="P187" s="306"/>
      <c r="Q187" s="299"/>
      <c r="R187" s="299"/>
      <c r="S187" s="299"/>
      <c r="T187" s="299"/>
      <c r="U187" s="1120"/>
      <c r="V187" s="1120"/>
      <c r="W187" s="1913"/>
      <c r="X187" s="1913"/>
      <c r="Y187" s="1913"/>
      <c r="Z187" s="306"/>
      <c r="AA187" s="299"/>
    </row>
    <row r="188" spans="1:27" ht="15.75" customHeight="1">
      <c r="A188" s="306"/>
      <c r="B188" s="306"/>
      <c r="C188" s="1120"/>
      <c r="D188" s="1905"/>
      <c r="E188" s="1905"/>
      <c r="F188" s="1120"/>
      <c r="G188" s="1120"/>
      <c r="H188" s="306"/>
      <c r="I188" s="306"/>
      <c r="J188" s="306"/>
      <c r="K188" s="299"/>
      <c r="L188" s="306"/>
      <c r="M188" s="306"/>
      <c r="N188" s="306"/>
      <c r="O188" s="306"/>
      <c r="P188" s="306"/>
      <c r="Q188" s="299"/>
      <c r="R188" s="299"/>
      <c r="S188" s="299"/>
      <c r="T188" s="299"/>
      <c r="U188" s="1120"/>
      <c r="V188" s="1120"/>
      <c r="W188" s="1913"/>
      <c r="X188" s="1913"/>
      <c r="Y188" s="1913"/>
      <c r="Z188" s="306"/>
      <c r="AA188" s="299"/>
    </row>
    <row r="189" spans="1:27" ht="15.75" customHeight="1">
      <c r="A189" s="306"/>
      <c r="B189" s="306"/>
      <c r="C189" s="1120"/>
      <c r="D189" s="1905"/>
      <c r="E189" s="1905"/>
      <c r="F189" s="1120"/>
      <c r="G189" s="1120"/>
      <c r="H189" s="306"/>
      <c r="I189" s="306"/>
      <c r="J189" s="306"/>
      <c r="K189" s="299"/>
      <c r="L189" s="306"/>
      <c r="M189" s="306"/>
      <c r="N189" s="306"/>
      <c r="O189" s="306"/>
      <c r="P189" s="306"/>
      <c r="Q189" s="299"/>
      <c r="R189" s="299"/>
      <c r="S189" s="299"/>
      <c r="T189" s="299"/>
      <c r="U189" s="1120"/>
      <c r="V189" s="1120"/>
      <c r="W189" s="1913"/>
      <c r="X189" s="1913"/>
      <c r="Y189" s="1913"/>
      <c r="Z189" s="306"/>
      <c r="AA189" s="299"/>
    </row>
    <row r="190" spans="1:27" ht="15.75" customHeight="1">
      <c r="A190" s="306"/>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299"/>
    </row>
    <row r="191" spans="1:27" ht="15.75" customHeight="1">
      <c r="A191" s="306"/>
      <c r="B191" s="306"/>
      <c r="C191" s="306"/>
      <c r="D191" s="306"/>
      <c r="E191" s="1914"/>
      <c r="F191" s="1914"/>
      <c r="G191" s="1914"/>
      <c r="H191" s="1914"/>
      <c r="I191" s="1914"/>
      <c r="J191" s="1914"/>
      <c r="K191" s="1914"/>
      <c r="L191" s="1914"/>
      <c r="M191" s="1914"/>
      <c r="N191" s="1914"/>
      <c r="O191" s="1914"/>
      <c r="P191" s="1914"/>
      <c r="Q191" s="1914"/>
      <c r="R191" s="1914"/>
      <c r="S191" s="1914"/>
      <c r="T191" s="1914"/>
      <c r="U191" s="1914"/>
      <c r="V191" s="1914"/>
      <c r="W191" s="1914"/>
      <c r="X191" s="1914"/>
      <c r="Y191" s="1914"/>
      <c r="Z191" s="1914"/>
      <c r="AA191" s="299"/>
    </row>
    <row r="192" spans="1:27" ht="15.75" customHeight="1">
      <c r="A192" s="306"/>
      <c r="B192" s="306"/>
      <c r="C192" s="306"/>
      <c r="D192" s="306"/>
      <c r="E192" s="1914"/>
      <c r="F192" s="1914"/>
      <c r="G192" s="1914"/>
      <c r="H192" s="1914"/>
      <c r="I192" s="1914"/>
      <c r="J192" s="1914"/>
      <c r="K192" s="1914"/>
      <c r="L192" s="1914"/>
      <c r="M192" s="1914"/>
      <c r="N192" s="1914"/>
      <c r="O192" s="1914"/>
      <c r="P192" s="1914"/>
      <c r="Q192" s="1914"/>
      <c r="R192" s="1914"/>
      <c r="S192" s="1914"/>
      <c r="T192" s="1914"/>
      <c r="U192" s="1914"/>
      <c r="V192" s="1914"/>
      <c r="W192" s="1914"/>
      <c r="X192" s="1914"/>
      <c r="Y192" s="1914"/>
      <c r="Z192" s="1914"/>
      <c r="AA192" s="299"/>
    </row>
    <row r="193" spans="1:27" ht="15.75" customHeight="1">
      <c r="A193" s="306"/>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299"/>
    </row>
    <row r="194" spans="1:27" ht="15.75" customHeight="1">
      <c r="A194" s="306"/>
      <c r="B194" s="306"/>
      <c r="C194" s="306"/>
      <c r="D194" s="306"/>
      <c r="E194" s="1914"/>
      <c r="F194" s="1914"/>
      <c r="G194" s="1914"/>
      <c r="H194" s="1914"/>
      <c r="I194" s="1914"/>
      <c r="J194" s="1914"/>
      <c r="K194" s="1914"/>
      <c r="L194" s="1914"/>
      <c r="M194" s="1914"/>
      <c r="N194" s="1914"/>
      <c r="O194" s="1914"/>
      <c r="P194" s="1914"/>
      <c r="Q194" s="1914"/>
      <c r="R194" s="1914"/>
      <c r="S194" s="1914"/>
      <c r="T194" s="1914"/>
      <c r="U194" s="1914"/>
      <c r="V194" s="1914"/>
      <c r="W194" s="1914"/>
      <c r="X194" s="1914"/>
      <c r="Y194" s="1914"/>
      <c r="Z194" s="1914"/>
      <c r="AA194" s="299"/>
    </row>
    <row r="195" spans="1:27" ht="15.75" customHeight="1">
      <c r="A195" s="306"/>
      <c r="B195" s="306"/>
      <c r="C195" s="306"/>
      <c r="D195" s="306"/>
      <c r="E195" s="1914"/>
      <c r="F195" s="1914"/>
      <c r="G195" s="1914"/>
      <c r="H195" s="1914"/>
      <c r="I195" s="1914"/>
      <c r="J195" s="1914"/>
      <c r="K195" s="1914"/>
      <c r="L195" s="1914"/>
      <c r="M195" s="1914"/>
      <c r="N195" s="1914"/>
      <c r="O195" s="1914"/>
      <c r="P195" s="1914"/>
      <c r="Q195" s="1914"/>
      <c r="R195" s="1914"/>
      <c r="S195" s="1914"/>
      <c r="T195" s="1914"/>
      <c r="U195" s="1914"/>
      <c r="V195" s="1914"/>
      <c r="W195" s="1914"/>
      <c r="X195" s="1914"/>
      <c r="Y195" s="1914"/>
      <c r="Z195" s="1914"/>
      <c r="AA195" s="299"/>
    </row>
    <row r="196" spans="1:27" ht="15.75" customHeight="1">
      <c r="A196" s="306"/>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299"/>
    </row>
    <row r="202" spans="1:27" ht="18.75" customHeight="1">
      <c r="A202" s="1903"/>
      <c r="B202" s="1903"/>
      <c r="C202" s="1903"/>
      <c r="D202" s="1903"/>
      <c r="E202" s="1903"/>
      <c r="F202" s="1903"/>
      <c r="G202" s="1903"/>
      <c r="H202" s="1903"/>
      <c r="I202" s="1903"/>
      <c r="J202" s="1903"/>
      <c r="K202" s="1903"/>
      <c r="L202" s="1903"/>
      <c r="M202" s="1903"/>
      <c r="N202" s="1903"/>
      <c r="O202" s="1903"/>
      <c r="P202" s="1903"/>
      <c r="Q202" s="1903"/>
      <c r="R202" s="1903"/>
      <c r="S202" s="1903"/>
      <c r="T202" s="1903"/>
      <c r="U202" s="1903"/>
      <c r="V202" s="1903"/>
      <c r="W202" s="1903"/>
      <c r="X202" s="1903"/>
      <c r="Y202" s="1903"/>
      <c r="Z202" s="1903"/>
      <c r="AA202" s="299"/>
    </row>
    <row r="203" spans="1:27" ht="15.75" customHeight="1">
      <c r="A203" s="306"/>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299"/>
    </row>
    <row r="204" spans="1:27" ht="15.75" customHeight="1">
      <c r="A204" s="306"/>
      <c r="B204" s="306"/>
      <c r="C204" s="306"/>
      <c r="D204" s="306"/>
      <c r="E204" s="306"/>
      <c r="F204" s="299"/>
      <c r="G204" s="306"/>
      <c r="H204" s="306"/>
      <c r="I204" s="306"/>
      <c r="J204" s="306"/>
      <c r="K204" s="306"/>
      <c r="L204" s="306"/>
      <c r="M204" s="306"/>
      <c r="N204" s="306"/>
      <c r="O204" s="306"/>
      <c r="P204" s="306"/>
      <c r="Q204" s="306"/>
      <c r="R204" s="306"/>
      <c r="S204" s="306"/>
      <c r="T204" s="306"/>
      <c r="U204" s="306"/>
      <c r="V204" s="306"/>
      <c r="W204" s="306"/>
      <c r="X204" s="306"/>
      <c r="Y204" s="306"/>
      <c r="Z204" s="306"/>
      <c r="AA204" s="299"/>
    </row>
    <row r="205" spans="1:27" ht="15.75" customHeight="1">
      <c r="A205" s="306"/>
      <c r="B205" s="306"/>
      <c r="C205" s="306"/>
      <c r="D205" s="306"/>
      <c r="E205" s="306"/>
      <c r="F205" s="299"/>
      <c r="G205" s="299"/>
      <c r="H205" s="306"/>
      <c r="I205" s="306"/>
      <c r="J205" s="306"/>
      <c r="K205" s="299"/>
      <c r="L205" s="306"/>
      <c r="M205" s="306"/>
      <c r="N205" s="306"/>
      <c r="O205" s="306"/>
      <c r="P205" s="306"/>
      <c r="Q205" s="306"/>
      <c r="R205" s="306"/>
      <c r="S205" s="306"/>
      <c r="T205" s="306"/>
      <c r="U205" s="306"/>
      <c r="V205" s="306"/>
      <c r="W205" s="306"/>
      <c r="X205" s="306"/>
      <c r="Y205" s="306"/>
      <c r="Z205" s="306"/>
      <c r="AA205" s="299"/>
    </row>
    <row r="206" spans="1:27" ht="15.75" customHeight="1">
      <c r="A206" s="306"/>
      <c r="B206" s="306"/>
      <c r="C206" s="306"/>
      <c r="D206" s="306"/>
      <c r="E206" s="306"/>
      <c r="F206" s="306"/>
      <c r="G206" s="306"/>
      <c r="H206" s="306"/>
      <c r="I206" s="1909"/>
      <c r="J206" s="1909"/>
      <c r="K206" s="1909"/>
      <c r="L206" s="1909"/>
      <c r="M206" s="1123"/>
      <c r="N206" s="306"/>
      <c r="O206" s="306"/>
      <c r="P206" s="306"/>
      <c r="Q206" s="306"/>
      <c r="R206" s="306"/>
      <c r="S206" s="306"/>
      <c r="T206" s="306"/>
      <c r="U206" s="306"/>
      <c r="V206" s="306"/>
      <c r="W206" s="306"/>
      <c r="X206" s="306"/>
      <c r="Y206" s="306"/>
      <c r="Z206" s="306"/>
      <c r="AA206" s="299"/>
    </row>
    <row r="207" spans="1:27" ht="15.75" customHeight="1">
      <c r="A207" s="306"/>
      <c r="B207" s="306"/>
      <c r="C207" s="306"/>
      <c r="D207" s="306"/>
      <c r="E207" s="306"/>
      <c r="F207" s="306"/>
      <c r="G207" s="306"/>
      <c r="H207" s="306"/>
      <c r="I207" s="1909"/>
      <c r="J207" s="1909"/>
      <c r="K207" s="1909"/>
      <c r="L207" s="1909"/>
      <c r="M207" s="1123"/>
      <c r="N207" s="306"/>
      <c r="O207" s="306"/>
      <c r="P207" s="306"/>
      <c r="Q207" s="306"/>
      <c r="R207" s="306"/>
      <c r="S207" s="306"/>
      <c r="T207" s="306"/>
      <c r="U207" s="306"/>
      <c r="V207" s="306"/>
      <c r="W207" s="306"/>
      <c r="X207" s="306"/>
      <c r="Y207" s="306"/>
      <c r="Z207" s="306"/>
      <c r="AA207" s="299"/>
    </row>
    <row r="208" spans="1:27" ht="15.75" customHeight="1">
      <c r="A208" s="306"/>
      <c r="B208" s="306"/>
      <c r="C208" s="306"/>
      <c r="D208" s="306"/>
      <c r="E208" s="306"/>
      <c r="F208" s="306"/>
      <c r="G208" s="306"/>
      <c r="H208" s="306"/>
      <c r="I208" s="1909"/>
      <c r="J208" s="1909"/>
      <c r="K208" s="1909"/>
      <c r="L208" s="1909"/>
      <c r="M208" s="1123"/>
      <c r="N208" s="306"/>
      <c r="O208" s="306"/>
      <c r="P208" s="306"/>
      <c r="Q208" s="306"/>
      <c r="R208" s="306"/>
      <c r="S208" s="306"/>
      <c r="T208" s="306"/>
      <c r="U208" s="306"/>
      <c r="V208" s="306"/>
      <c r="W208" s="306"/>
      <c r="X208" s="306"/>
      <c r="Y208" s="306"/>
      <c r="Z208" s="306"/>
      <c r="AA208" s="299"/>
    </row>
    <row r="209" spans="1:27" ht="15.75" customHeight="1">
      <c r="A209" s="306"/>
      <c r="B209" s="306"/>
      <c r="C209" s="306"/>
      <c r="D209" s="306"/>
      <c r="E209" s="306"/>
      <c r="F209" s="306"/>
      <c r="G209" s="306"/>
      <c r="H209" s="306"/>
      <c r="I209" s="1909"/>
      <c r="J209" s="1909"/>
      <c r="K209" s="1909"/>
      <c r="L209" s="1909"/>
      <c r="M209" s="1123"/>
      <c r="N209" s="306"/>
      <c r="O209" s="306"/>
      <c r="P209" s="306"/>
      <c r="Q209" s="306"/>
      <c r="R209" s="306"/>
      <c r="S209" s="306"/>
      <c r="T209" s="306"/>
      <c r="U209" s="306"/>
      <c r="V209" s="306"/>
      <c r="W209" s="306"/>
      <c r="X209" s="306"/>
      <c r="Y209" s="306"/>
      <c r="Z209" s="306"/>
      <c r="AA209" s="299"/>
    </row>
    <row r="210" spans="1:27" ht="15.75" customHeight="1">
      <c r="A210" s="306"/>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299"/>
    </row>
    <row r="211" spans="1:27" ht="15.75" customHeight="1">
      <c r="A211" s="306"/>
      <c r="B211" s="306"/>
      <c r="C211" s="1903"/>
      <c r="D211" s="1903"/>
      <c r="E211" s="1903"/>
      <c r="F211" s="1903"/>
      <c r="G211" s="1120"/>
      <c r="H211" s="1903"/>
      <c r="I211" s="1903"/>
      <c r="J211" s="1903"/>
      <c r="K211" s="1903"/>
      <c r="L211" s="1903"/>
      <c r="M211" s="1903"/>
      <c r="N211" s="1903"/>
      <c r="O211" s="1903"/>
      <c r="P211" s="1903"/>
      <c r="Q211" s="1903"/>
      <c r="R211" s="1903"/>
      <c r="S211" s="1903"/>
      <c r="T211" s="1903"/>
      <c r="U211" s="1120"/>
      <c r="V211" s="1120"/>
      <c r="W211" s="1903"/>
      <c r="X211" s="1903"/>
      <c r="Y211" s="1903"/>
      <c r="Z211" s="306"/>
      <c r="AA211" s="299"/>
    </row>
    <row r="212" spans="1:27" ht="15.75" customHeight="1">
      <c r="A212" s="306"/>
      <c r="B212" s="306"/>
      <c r="C212" s="1120"/>
      <c r="D212" s="1905"/>
      <c r="E212" s="1905"/>
      <c r="F212" s="1120"/>
      <c r="G212" s="1120"/>
      <c r="H212" s="306"/>
      <c r="I212" s="306"/>
      <c r="J212" s="306"/>
      <c r="K212" s="299"/>
      <c r="L212" s="306"/>
      <c r="M212" s="306"/>
      <c r="N212" s="306"/>
      <c r="O212" s="306"/>
      <c r="P212" s="306"/>
      <c r="Q212" s="299"/>
      <c r="R212" s="299"/>
      <c r="S212" s="299"/>
      <c r="T212" s="299"/>
      <c r="U212" s="1120"/>
      <c r="V212" s="1120"/>
      <c r="W212" s="1913"/>
      <c r="X212" s="1913"/>
      <c r="Y212" s="1913"/>
      <c r="Z212" s="306"/>
      <c r="AA212" s="299"/>
    </row>
    <row r="213" spans="1:27" ht="15.75" customHeight="1">
      <c r="A213" s="306"/>
      <c r="B213" s="306"/>
      <c r="C213" s="1120"/>
      <c r="D213" s="1905"/>
      <c r="E213" s="1905"/>
      <c r="F213" s="1120"/>
      <c r="G213" s="1120"/>
      <c r="H213" s="306"/>
      <c r="I213" s="306"/>
      <c r="J213" s="306"/>
      <c r="K213" s="299"/>
      <c r="L213" s="306"/>
      <c r="M213" s="306"/>
      <c r="N213" s="306"/>
      <c r="O213" s="306"/>
      <c r="P213" s="306"/>
      <c r="Q213" s="299"/>
      <c r="R213" s="299"/>
      <c r="S213" s="299"/>
      <c r="T213" s="299"/>
      <c r="U213" s="1120"/>
      <c r="V213" s="1120"/>
      <c r="W213" s="1913"/>
      <c r="X213" s="1913"/>
      <c r="Y213" s="1913"/>
      <c r="Z213" s="306"/>
      <c r="AA213" s="299"/>
    </row>
    <row r="214" spans="1:27" ht="15.75" customHeight="1">
      <c r="A214" s="306"/>
      <c r="B214" s="306"/>
      <c r="C214" s="1120"/>
      <c r="D214" s="1905"/>
      <c r="E214" s="1905"/>
      <c r="F214" s="1120"/>
      <c r="G214" s="1120"/>
      <c r="H214" s="306"/>
      <c r="I214" s="306"/>
      <c r="J214" s="306"/>
      <c r="K214" s="299"/>
      <c r="L214" s="306"/>
      <c r="M214" s="306"/>
      <c r="N214" s="306"/>
      <c r="O214" s="306"/>
      <c r="P214" s="306"/>
      <c r="Q214" s="299"/>
      <c r="R214" s="299"/>
      <c r="S214" s="299"/>
      <c r="T214" s="299"/>
      <c r="U214" s="1120"/>
      <c r="V214" s="1120"/>
      <c r="W214" s="1913"/>
      <c r="X214" s="1913"/>
      <c r="Y214" s="1913"/>
      <c r="Z214" s="306"/>
      <c r="AA214" s="299"/>
    </row>
    <row r="215" spans="1:27" ht="15.75" customHeight="1">
      <c r="A215" s="306"/>
      <c r="B215" s="306"/>
      <c r="C215" s="1120"/>
      <c r="D215" s="1905"/>
      <c r="E215" s="1905"/>
      <c r="F215" s="1120"/>
      <c r="G215" s="1120"/>
      <c r="H215" s="306"/>
      <c r="I215" s="306"/>
      <c r="J215" s="306"/>
      <c r="K215" s="299"/>
      <c r="L215" s="306"/>
      <c r="M215" s="306"/>
      <c r="N215" s="306"/>
      <c r="O215" s="306"/>
      <c r="P215" s="306"/>
      <c r="Q215" s="299"/>
      <c r="R215" s="299"/>
      <c r="S215" s="299"/>
      <c r="T215" s="299"/>
      <c r="U215" s="1120"/>
      <c r="V215" s="1120"/>
      <c r="W215" s="1913"/>
      <c r="X215" s="1913"/>
      <c r="Y215" s="1913"/>
      <c r="Z215" s="306"/>
      <c r="AA215" s="299"/>
    </row>
    <row r="216" spans="1:27" ht="15.75" customHeight="1">
      <c r="A216" s="306"/>
      <c r="B216" s="306"/>
      <c r="C216" s="1120"/>
      <c r="D216" s="1905"/>
      <c r="E216" s="1905"/>
      <c r="F216" s="1120"/>
      <c r="G216" s="1120"/>
      <c r="H216" s="306"/>
      <c r="I216" s="306"/>
      <c r="J216" s="306"/>
      <c r="K216" s="299"/>
      <c r="L216" s="306"/>
      <c r="M216" s="306"/>
      <c r="N216" s="306"/>
      <c r="O216" s="306"/>
      <c r="P216" s="306"/>
      <c r="Q216" s="299"/>
      <c r="R216" s="299"/>
      <c r="S216" s="299"/>
      <c r="T216" s="299"/>
      <c r="U216" s="1120"/>
      <c r="V216" s="1120"/>
      <c r="W216" s="1913"/>
      <c r="X216" s="1913"/>
      <c r="Y216" s="1913"/>
      <c r="Z216" s="306"/>
      <c r="AA216" s="299"/>
    </row>
    <row r="217" spans="1:27" ht="15.75" customHeight="1">
      <c r="A217" s="306"/>
      <c r="B217" s="306"/>
      <c r="C217" s="1120"/>
      <c r="D217" s="1905"/>
      <c r="E217" s="1905"/>
      <c r="F217" s="1120"/>
      <c r="G217" s="1120"/>
      <c r="H217" s="306"/>
      <c r="I217" s="306"/>
      <c r="J217" s="306"/>
      <c r="K217" s="299"/>
      <c r="L217" s="306"/>
      <c r="M217" s="306"/>
      <c r="N217" s="306"/>
      <c r="O217" s="306"/>
      <c r="P217" s="306"/>
      <c r="Q217" s="299"/>
      <c r="R217" s="299"/>
      <c r="S217" s="299"/>
      <c r="T217" s="299"/>
      <c r="U217" s="1120"/>
      <c r="V217" s="1120"/>
      <c r="W217" s="1913"/>
      <c r="X217" s="1913"/>
      <c r="Y217" s="1913"/>
      <c r="Z217" s="306"/>
      <c r="AA217" s="299"/>
    </row>
    <row r="218" spans="1:27" ht="15.75" customHeight="1">
      <c r="A218" s="306"/>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299"/>
    </row>
    <row r="219" spans="1:27" ht="15.75" customHeight="1">
      <c r="A219" s="306"/>
      <c r="B219" s="306"/>
      <c r="C219" s="306"/>
      <c r="D219" s="306"/>
      <c r="E219" s="1914"/>
      <c r="F219" s="1914"/>
      <c r="G219" s="1914"/>
      <c r="H219" s="1914"/>
      <c r="I219" s="1914"/>
      <c r="J219" s="1914"/>
      <c r="K219" s="1914"/>
      <c r="L219" s="1914"/>
      <c r="M219" s="1914"/>
      <c r="N219" s="1914"/>
      <c r="O219" s="1914"/>
      <c r="P219" s="1914"/>
      <c r="Q219" s="1914"/>
      <c r="R219" s="1914"/>
      <c r="S219" s="1914"/>
      <c r="T219" s="1914"/>
      <c r="U219" s="1914"/>
      <c r="V219" s="1914"/>
      <c r="W219" s="1914"/>
      <c r="X219" s="1914"/>
      <c r="Y219" s="1914"/>
      <c r="Z219" s="1914"/>
      <c r="AA219" s="299"/>
    </row>
    <row r="220" spans="1:27" ht="15.75" customHeight="1">
      <c r="A220" s="306"/>
      <c r="B220" s="306"/>
      <c r="C220" s="306"/>
      <c r="D220" s="306"/>
      <c r="E220" s="1914"/>
      <c r="F220" s="1914"/>
      <c r="G220" s="1914"/>
      <c r="H220" s="1914"/>
      <c r="I220" s="1914"/>
      <c r="J220" s="1914"/>
      <c r="K220" s="1914"/>
      <c r="L220" s="1914"/>
      <c r="M220" s="1914"/>
      <c r="N220" s="1914"/>
      <c r="O220" s="1914"/>
      <c r="P220" s="1914"/>
      <c r="Q220" s="1914"/>
      <c r="R220" s="1914"/>
      <c r="S220" s="1914"/>
      <c r="T220" s="1914"/>
      <c r="U220" s="1914"/>
      <c r="V220" s="1914"/>
      <c r="W220" s="1914"/>
      <c r="X220" s="1914"/>
      <c r="Y220" s="1914"/>
      <c r="Z220" s="1914"/>
      <c r="AA220" s="299"/>
    </row>
    <row r="221" spans="1:27" ht="15.75" customHeight="1">
      <c r="A221" s="306"/>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299"/>
    </row>
    <row r="222" spans="1:27" ht="15.75" customHeight="1">
      <c r="A222" s="306"/>
      <c r="B222" s="306"/>
      <c r="C222" s="306"/>
      <c r="D222" s="306"/>
      <c r="E222" s="1914"/>
      <c r="F222" s="1914"/>
      <c r="G222" s="1914"/>
      <c r="H222" s="1914"/>
      <c r="I222" s="1914"/>
      <c r="J222" s="1914"/>
      <c r="K222" s="1914"/>
      <c r="L222" s="1914"/>
      <c r="M222" s="1914"/>
      <c r="N222" s="1914"/>
      <c r="O222" s="1914"/>
      <c r="P222" s="1914"/>
      <c r="Q222" s="1914"/>
      <c r="R222" s="1914"/>
      <c r="S222" s="1914"/>
      <c r="T222" s="1914"/>
      <c r="U222" s="1914"/>
      <c r="V222" s="1914"/>
      <c r="W222" s="1914"/>
      <c r="X222" s="1914"/>
      <c r="Y222" s="1914"/>
      <c r="Z222" s="1914"/>
      <c r="AA222" s="299"/>
    </row>
    <row r="223" spans="1:27" ht="15.75" customHeight="1">
      <c r="A223" s="306"/>
      <c r="B223" s="306"/>
      <c r="C223" s="306"/>
      <c r="D223" s="306"/>
      <c r="E223" s="1914"/>
      <c r="F223" s="1914"/>
      <c r="G223" s="1914"/>
      <c r="H223" s="1914"/>
      <c r="I223" s="1914"/>
      <c r="J223" s="1914"/>
      <c r="K223" s="1914"/>
      <c r="L223" s="1914"/>
      <c r="M223" s="1914"/>
      <c r="N223" s="1914"/>
      <c r="O223" s="1914"/>
      <c r="P223" s="1914"/>
      <c r="Q223" s="1914"/>
      <c r="R223" s="1914"/>
      <c r="S223" s="1914"/>
      <c r="T223" s="1914"/>
      <c r="U223" s="1914"/>
      <c r="V223" s="1914"/>
      <c r="W223" s="1914"/>
      <c r="X223" s="1914"/>
      <c r="Y223" s="1914"/>
      <c r="Z223" s="1914"/>
      <c r="AA223" s="299"/>
    </row>
    <row r="224" spans="1:27" ht="15.75" customHeight="1">
      <c r="A224" s="306"/>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299"/>
    </row>
    <row r="225" spans="1:27" ht="15.75" customHeight="1">
      <c r="A225" s="495"/>
      <c r="B225" s="495"/>
      <c r="C225" s="495"/>
      <c r="D225" s="495"/>
      <c r="E225" s="495"/>
      <c r="F225" s="495"/>
      <c r="G225" s="495"/>
      <c r="H225" s="495"/>
      <c r="I225" s="495"/>
      <c r="J225" s="495"/>
      <c r="K225" s="495"/>
      <c r="L225" s="495"/>
      <c r="M225" s="495"/>
      <c r="N225" s="495"/>
      <c r="O225" s="495"/>
      <c r="P225" s="495"/>
      <c r="Q225" s="495"/>
      <c r="R225" s="495"/>
      <c r="S225" s="495"/>
      <c r="T225" s="495"/>
      <c r="U225" s="495"/>
      <c r="V225" s="495"/>
      <c r="W225" s="495"/>
      <c r="X225" s="495"/>
      <c r="Y225" s="495"/>
      <c r="Z225" s="495"/>
    </row>
    <row r="226" spans="1:27" ht="15.75" customHeight="1">
      <c r="A226" s="495"/>
      <c r="B226" s="495"/>
      <c r="C226" s="495"/>
      <c r="D226" s="495"/>
      <c r="E226" s="495"/>
      <c r="F226" s="495"/>
      <c r="G226" s="495"/>
      <c r="H226" s="495"/>
      <c r="I226" s="495"/>
      <c r="J226" s="495"/>
      <c r="K226" s="495"/>
      <c r="L226" s="495"/>
      <c r="M226" s="495"/>
      <c r="N226" s="495"/>
      <c r="O226" s="495"/>
      <c r="P226" s="495"/>
      <c r="Q226" s="495"/>
      <c r="R226" s="495"/>
      <c r="S226" s="495"/>
      <c r="T226" s="495"/>
      <c r="U226" s="495"/>
      <c r="V226" s="495"/>
      <c r="W226" s="495"/>
      <c r="X226" s="495"/>
      <c r="Y226" s="495"/>
      <c r="Z226" s="495"/>
    </row>
    <row r="227" spans="1:27" ht="15.75" customHeight="1">
      <c r="A227" s="495"/>
      <c r="B227" s="495"/>
      <c r="C227" s="495"/>
      <c r="D227" s="495"/>
      <c r="E227" s="495"/>
      <c r="F227" s="495"/>
      <c r="G227" s="495"/>
      <c r="H227" s="495"/>
      <c r="I227" s="495"/>
      <c r="J227" s="495"/>
      <c r="K227" s="495"/>
      <c r="L227" s="495"/>
      <c r="M227" s="495"/>
      <c r="N227" s="495"/>
      <c r="O227" s="495"/>
      <c r="P227" s="495"/>
      <c r="Q227" s="495"/>
      <c r="R227" s="495"/>
      <c r="S227" s="495"/>
      <c r="T227" s="495"/>
      <c r="U227" s="495"/>
      <c r="V227" s="495"/>
      <c r="W227" s="495"/>
      <c r="X227" s="495"/>
      <c r="Y227" s="495"/>
      <c r="Z227" s="495"/>
    </row>
    <row r="228" spans="1:27" ht="18.75" customHeight="1">
      <c r="A228" s="1903"/>
      <c r="B228" s="1903"/>
      <c r="C228" s="1903"/>
      <c r="D228" s="1903"/>
      <c r="E228" s="1903"/>
      <c r="F228" s="1903"/>
      <c r="G228" s="1903"/>
      <c r="H228" s="1903"/>
      <c r="I228" s="1903"/>
      <c r="J228" s="1903"/>
      <c r="K228" s="1903"/>
      <c r="L228" s="1903"/>
      <c r="M228" s="1903"/>
      <c r="N228" s="1903"/>
      <c r="O228" s="1903"/>
      <c r="P228" s="1903"/>
      <c r="Q228" s="1903"/>
      <c r="R228" s="1903"/>
      <c r="S228" s="1903"/>
      <c r="T228" s="1903"/>
      <c r="U228" s="1903"/>
      <c r="V228" s="1903"/>
      <c r="W228" s="1903"/>
      <c r="X228" s="1903"/>
      <c r="Y228" s="1903"/>
      <c r="Z228" s="1903"/>
      <c r="AA228" s="299"/>
    </row>
    <row r="229" spans="1:27" ht="15.75" customHeight="1">
      <c r="A229" s="306"/>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299"/>
    </row>
    <row r="230" spans="1:27" ht="15.75" customHeight="1">
      <c r="A230" s="306"/>
      <c r="B230" s="306"/>
      <c r="C230" s="306"/>
      <c r="D230" s="306"/>
      <c r="E230" s="306"/>
      <c r="F230" s="299"/>
      <c r="G230" s="306"/>
      <c r="H230" s="306"/>
      <c r="I230" s="306"/>
      <c r="J230" s="306"/>
      <c r="K230" s="306"/>
      <c r="L230" s="306"/>
      <c r="M230" s="306"/>
      <c r="N230" s="306"/>
      <c r="O230" s="306"/>
      <c r="P230" s="306"/>
      <c r="Q230" s="306"/>
      <c r="R230" s="306"/>
      <c r="S230" s="306"/>
      <c r="T230" s="306"/>
      <c r="U230" s="306"/>
      <c r="V230" s="306"/>
      <c r="W230" s="306"/>
      <c r="X230" s="306"/>
      <c r="Y230" s="306"/>
      <c r="Z230" s="306"/>
      <c r="AA230" s="299"/>
    </row>
    <row r="231" spans="1:27" ht="15.75" customHeight="1">
      <c r="A231" s="306"/>
      <c r="B231" s="306"/>
      <c r="C231" s="306"/>
      <c r="D231" s="306"/>
      <c r="E231" s="306"/>
      <c r="F231" s="299"/>
      <c r="G231" s="299"/>
      <c r="H231" s="306"/>
      <c r="I231" s="306"/>
      <c r="J231" s="306"/>
      <c r="K231" s="299"/>
      <c r="L231" s="306"/>
      <c r="M231" s="306"/>
      <c r="N231" s="306"/>
      <c r="O231" s="306"/>
      <c r="P231" s="306"/>
      <c r="Q231" s="306"/>
      <c r="R231" s="306"/>
      <c r="S231" s="306"/>
      <c r="T231" s="306"/>
      <c r="U231" s="306"/>
      <c r="V231" s="306"/>
      <c r="W231" s="306"/>
      <c r="X231" s="306"/>
      <c r="Y231" s="306"/>
      <c r="Z231" s="306"/>
      <c r="AA231" s="299"/>
    </row>
    <row r="232" spans="1:27" ht="15.75" customHeight="1">
      <c r="A232" s="306"/>
      <c r="B232" s="306"/>
      <c r="C232" s="306"/>
      <c r="D232" s="306"/>
      <c r="E232" s="306"/>
      <c r="F232" s="306"/>
      <c r="G232" s="306"/>
      <c r="H232" s="306"/>
      <c r="I232" s="1909"/>
      <c r="J232" s="1909"/>
      <c r="K232" s="1909"/>
      <c r="L232" s="1909"/>
      <c r="M232" s="1123"/>
      <c r="N232" s="306"/>
      <c r="O232" s="306"/>
      <c r="P232" s="306"/>
      <c r="Q232" s="306"/>
      <c r="R232" s="306"/>
      <c r="S232" s="306"/>
      <c r="T232" s="306"/>
      <c r="U232" s="306"/>
      <c r="V232" s="306"/>
      <c r="W232" s="306"/>
      <c r="X232" s="306"/>
      <c r="Y232" s="306"/>
      <c r="Z232" s="306"/>
      <c r="AA232" s="299"/>
    </row>
    <row r="233" spans="1:27" ht="15.75" customHeight="1">
      <c r="A233" s="306"/>
      <c r="B233" s="306"/>
      <c r="C233" s="306"/>
      <c r="D233" s="306"/>
      <c r="E233" s="306"/>
      <c r="F233" s="306"/>
      <c r="G233" s="306"/>
      <c r="H233" s="306"/>
      <c r="I233" s="1909"/>
      <c r="J233" s="1909"/>
      <c r="K233" s="1909"/>
      <c r="L233" s="1909"/>
      <c r="M233" s="1123"/>
      <c r="N233" s="306"/>
      <c r="O233" s="306"/>
      <c r="P233" s="306"/>
      <c r="Q233" s="306"/>
      <c r="R233" s="306"/>
      <c r="S233" s="306"/>
      <c r="T233" s="306"/>
      <c r="U233" s="306"/>
      <c r="V233" s="306"/>
      <c r="W233" s="306"/>
      <c r="X233" s="306"/>
      <c r="Y233" s="306"/>
      <c r="Z233" s="306"/>
      <c r="AA233" s="299"/>
    </row>
    <row r="234" spans="1:27" ht="15.75" customHeight="1">
      <c r="A234" s="306"/>
      <c r="B234" s="306"/>
      <c r="C234" s="306"/>
      <c r="D234" s="306"/>
      <c r="E234" s="306"/>
      <c r="F234" s="306"/>
      <c r="G234" s="306"/>
      <c r="H234" s="306"/>
      <c r="I234" s="1909"/>
      <c r="J234" s="1909"/>
      <c r="K234" s="1909"/>
      <c r="L234" s="1909"/>
      <c r="M234" s="1123"/>
      <c r="N234" s="306"/>
      <c r="O234" s="306"/>
      <c r="P234" s="306"/>
      <c r="Q234" s="306"/>
      <c r="R234" s="306"/>
      <c r="S234" s="306"/>
      <c r="T234" s="306"/>
      <c r="U234" s="306"/>
      <c r="V234" s="306"/>
      <c r="W234" s="306"/>
      <c r="X234" s="306"/>
      <c r="Y234" s="306"/>
      <c r="Z234" s="306"/>
      <c r="AA234" s="299"/>
    </row>
    <row r="235" spans="1:27" ht="15.75" customHeight="1">
      <c r="A235" s="306"/>
      <c r="B235" s="306"/>
      <c r="C235" s="306"/>
      <c r="D235" s="306"/>
      <c r="E235" s="306"/>
      <c r="F235" s="306"/>
      <c r="G235" s="306"/>
      <c r="H235" s="306"/>
      <c r="I235" s="1909"/>
      <c r="J235" s="1909"/>
      <c r="K235" s="1909"/>
      <c r="L235" s="1909"/>
      <c r="M235" s="1123"/>
      <c r="N235" s="306"/>
      <c r="O235" s="306"/>
      <c r="P235" s="306"/>
      <c r="Q235" s="306"/>
      <c r="R235" s="306"/>
      <c r="S235" s="306"/>
      <c r="T235" s="306"/>
      <c r="U235" s="306"/>
      <c r="V235" s="306"/>
      <c r="W235" s="306"/>
      <c r="X235" s="306"/>
      <c r="Y235" s="306"/>
      <c r="Z235" s="306"/>
      <c r="AA235" s="299"/>
    </row>
    <row r="236" spans="1:27" ht="15.75" customHeight="1">
      <c r="A236" s="306"/>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299"/>
    </row>
    <row r="237" spans="1:27" ht="15.75" customHeight="1">
      <c r="A237" s="306"/>
      <c r="B237" s="306"/>
      <c r="C237" s="1903"/>
      <c r="D237" s="1903"/>
      <c r="E237" s="1903"/>
      <c r="F237" s="1903"/>
      <c r="G237" s="1120"/>
      <c r="H237" s="1903"/>
      <c r="I237" s="1903"/>
      <c r="J237" s="1903"/>
      <c r="K237" s="1903"/>
      <c r="L237" s="1903"/>
      <c r="M237" s="1903"/>
      <c r="N237" s="1903"/>
      <c r="O237" s="1903"/>
      <c r="P237" s="1903"/>
      <c r="Q237" s="1903"/>
      <c r="R237" s="1903"/>
      <c r="S237" s="1903"/>
      <c r="T237" s="1903"/>
      <c r="U237" s="1120"/>
      <c r="V237" s="1120"/>
      <c r="W237" s="1903"/>
      <c r="X237" s="1903"/>
      <c r="Y237" s="1903"/>
      <c r="Z237" s="306"/>
      <c r="AA237" s="299"/>
    </row>
    <row r="238" spans="1:27" ht="15.75" customHeight="1">
      <c r="A238" s="306"/>
      <c r="B238" s="306"/>
      <c r="C238" s="1120"/>
      <c r="D238" s="1905"/>
      <c r="E238" s="1905"/>
      <c r="F238" s="1120"/>
      <c r="G238" s="1120"/>
      <c r="H238" s="306"/>
      <c r="I238" s="306"/>
      <c r="J238" s="306"/>
      <c r="K238" s="299"/>
      <c r="L238" s="306"/>
      <c r="M238" s="306"/>
      <c r="N238" s="306"/>
      <c r="O238" s="306"/>
      <c r="P238" s="306"/>
      <c r="Q238" s="299"/>
      <c r="R238" s="299"/>
      <c r="S238" s="299"/>
      <c r="T238" s="299"/>
      <c r="U238" s="1120"/>
      <c r="V238" s="1120"/>
      <c r="W238" s="1913"/>
      <c r="X238" s="1913"/>
      <c r="Y238" s="1913"/>
      <c r="Z238" s="306"/>
      <c r="AA238" s="299"/>
    </row>
    <row r="239" spans="1:27" ht="15.75" customHeight="1">
      <c r="A239" s="306"/>
      <c r="B239" s="306"/>
      <c r="C239" s="1120"/>
      <c r="D239" s="1905"/>
      <c r="E239" s="1905"/>
      <c r="F239" s="1120"/>
      <c r="G239" s="1120"/>
      <c r="H239" s="306"/>
      <c r="I239" s="306"/>
      <c r="J239" s="306"/>
      <c r="K239" s="299"/>
      <c r="L239" s="306"/>
      <c r="M239" s="306"/>
      <c r="N239" s="306"/>
      <c r="O239" s="306"/>
      <c r="P239" s="306"/>
      <c r="Q239" s="299"/>
      <c r="R239" s="299"/>
      <c r="S239" s="299"/>
      <c r="T239" s="299"/>
      <c r="U239" s="1120"/>
      <c r="V239" s="1120"/>
      <c r="W239" s="1913"/>
      <c r="X239" s="1913"/>
      <c r="Y239" s="1913"/>
      <c r="Z239" s="306"/>
      <c r="AA239" s="299"/>
    </row>
    <row r="240" spans="1:27" ht="15.75" customHeight="1">
      <c r="A240" s="306"/>
      <c r="B240" s="306"/>
      <c r="C240" s="1120"/>
      <c r="D240" s="1905"/>
      <c r="E240" s="1905"/>
      <c r="F240" s="1120"/>
      <c r="G240" s="1120"/>
      <c r="H240" s="306"/>
      <c r="I240" s="306"/>
      <c r="J240" s="306"/>
      <c r="K240" s="299"/>
      <c r="L240" s="306"/>
      <c r="M240" s="306"/>
      <c r="N240" s="306"/>
      <c r="O240" s="306"/>
      <c r="P240" s="306"/>
      <c r="Q240" s="299"/>
      <c r="R240" s="299"/>
      <c r="S240" s="299"/>
      <c r="T240" s="299"/>
      <c r="U240" s="1120"/>
      <c r="V240" s="1120"/>
      <c r="W240" s="1913"/>
      <c r="X240" s="1913"/>
      <c r="Y240" s="1913"/>
      <c r="Z240" s="306"/>
      <c r="AA240" s="299"/>
    </row>
    <row r="241" spans="1:27" ht="15.75" customHeight="1">
      <c r="A241" s="306"/>
      <c r="B241" s="306"/>
      <c r="C241" s="1120"/>
      <c r="D241" s="1905"/>
      <c r="E241" s="1905"/>
      <c r="F241" s="1120"/>
      <c r="G241" s="1120"/>
      <c r="H241" s="306"/>
      <c r="I241" s="306"/>
      <c r="J241" s="306"/>
      <c r="K241" s="299"/>
      <c r="L241" s="306"/>
      <c r="M241" s="306"/>
      <c r="N241" s="306"/>
      <c r="O241" s="306"/>
      <c r="P241" s="306"/>
      <c r="Q241" s="299"/>
      <c r="R241" s="299"/>
      <c r="S241" s="299"/>
      <c r="T241" s="299"/>
      <c r="U241" s="1120"/>
      <c r="V241" s="1120"/>
      <c r="W241" s="1913"/>
      <c r="X241" s="1913"/>
      <c r="Y241" s="1913"/>
      <c r="Z241" s="306"/>
      <c r="AA241" s="299"/>
    </row>
    <row r="242" spans="1:27" ht="15.75" customHeight="1">
      <c r="A242" s="306"/>
      <c r="B242" s="306"/>
      <c r="C242" s="1120"/>
      <c r="D242" s="1905"/>
      <c r="E242" s="1905"/>
      <c r="F242" s="1120"/>
      <c r="G242" s="1120"/>
      <c r="H242" s="306"/>
      <c r="I242" s="306"/>
      <c r="J242" s="306"/>
      <c r="K242" s="299"/>
      <c r="L242" s="306"/>
      <c r="M242" s="306"/>
      <c r="N242" s="306"/>
      <c r="O242" s="306"/>
      <c r="P242" s="306"/>
      <c r="Q242" s="299"/>
      <c r="R242" s="299"/>
      <c r="S242" s="299"/>
      <c r="T242" s="299"/>
      <c r="U242" s="1120"/>
      <c r="V242" s="1120"/>
      <c r="W242" s="1913"/>
      <c r="X242" s="1913"/>
      <c r="Y242" s="1913"/>
      <c r="Z242" s="306"/>
      <c r="AA242" s="299"/>
    </row>
    <row r="243" spans="1:27" ht="15.75" customHeight="1">
      <c r="A243" s="306"/>
      <c r="B243" s="306"/>
      <c r="C243" s="1120"/>
      <c r="D243" s="1905"/>
      <c r="E243" s="1905"/>
      <c r="F243" s="1120"/>
      <c r="G243" s="1120"/>
      <c r="H243" s="306"/>
      <c r="I243" s="306"/>
      <c r="J243" s="306"/>
      <c r="K243" s="299"/>
      <c r="L243" s="306"/>
      <c r="M243" s="306"/>
      <c r="N243" s="306"/>
      <c r="O243" s="306"/>
      <c r="P243" s="306"/>
      <c r="Q243" s="299"/>
      <c r="R243" s="299"/>
      <c r="S243" s="299"/>
      <c r="T243" s="299"/>
      <c r="U243" s="1120"/>
      <c r="V243" s="1120"/>
      <c r="W243" s="1913"/>
      <c r="X243" s="1913"/>
      <c r="Y243" s="1913"/>
      <c r="Z243" s="306"/>
      <c r="AA243" s="299"/>
    </row>
    <row r="244" spans="1:27" ht="15.75" customHeight="1">
      <c r="A244" s="306"/>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299"/>
    </row>
    <row r="245" spans="1:27" ht="15.75" customHeight="1">
      <c r="A245" s="306"/>
      <c r="B245" s="306"/>
      <c r="C245" s="306"/>
      <c r="D245" s="306"/>
      <c r="E245" s="1914"/>
      <c r="F245" s="1914"/>
      <c r="G245" s="1914"/>
      <c r="H245" s="1914"/>
      <c r="I245" s="1914"/>
      <c r="J245" s="1914"/>
      <c r="K245" s="1914"/>
      <c r="L245" s="1914"/>
      <c r="M245" s="1914"/>
      <c r="N245" s="1914"/>
      <c r="O245" s="1914"/>
      <c r="P245" s="1914"/>
      <c r="Q245" s="1914"/>
      <c r="R245" s="1914"/>
      <c r="S245" s="1914"/>
      <c r="T245" s="1914"/>
      <c r="U245" s="1914"/>
      <c r="V245" s="1914"/>
      <c r="W245" s="1914"/>
      <c r="X245" s="1914"/>
      <c r="Y245" s="1914"/>
      <c r="Z245" s="1914"/>
      <c r="AA245" s="299"/>
    </row>
    <row r="246" spans="1:27" ht="15.75" customHeight="1">
      <c r="A246" s="306"/>
      <c r="B246" s="306"/>
      <c r="C246" s="306"/>
      <c r="D246" s="306"/>
      <c r="E246" s="1914"/>
      <c r="F246" s="1914"/>
      <c r="G246" s="1914"/>
      <c r="H246" s="1914"/>
      <c r="I246" s="1914"/>
      <c r="J246" s="1914"/>
      <c r="K246" s="1914"/>
      <c r="L246" s="1914"/>
      <c r="M246" s="1914"/>
      <c r="N246" s="1914"/>
      <c r="O246" s="1914"/>
      <c r="P246" s="1914"/>
      <c r="Q246" s="1914"/>
      <c r="R246" s="1914"/>
      <c r="S246" s="1914"/>
      <c r="T246" s="1914"/>
      <c r="U246" s="1914"/>
      <c r="V246" s="1914"/>
      <c r="W246" s="1914"/>
      <c r="X246" s="1914"/>
      <c r="Y246" s="1914"/>
      <c r="Z246" s="1914"/>
      <c r="AA246" s="299"/>
    </row>
    <row r="247" spans="1:27" ht="15.75" customHeight="1">
      <c r="A247" s="306"/>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299"/>
    </row>
    <row r="248" spans="1:27" ht="15.75" customHeight="1">
      <c r="A248" s="306"/>
      <c r="B248" s="306"/>
      <c r="C248" s="306"/>
      <c r="D248" s="306"/>
      <c r="E248" s="1914"/>
      <c r="F248" s="1914"/>
      <c r="G248" s="1914"/>
      <c r="H248" s="1914"/>
      <c r="I248" s="1914"/>
      <c r="J248" s="1914"/>
      <c r="K248" s="1914"/>
      <c r="L248" s="1914"/>
      <c r="M248" s="1914"/>
      <c r="N248" s="1914"/>
      <c r="O248" s="1914"/>
      <c r="P248" s="1914"/>
      <c r="Q248" s="1914"/>
      <c r="R248" s="1914"/>
      <c r="S248" s="1914"/>
      <c r="T248" s="1914"/>
      <c r="U248" s="1914"/>
      <c r="V248" s="1914"/>
      <c r="W248" s="1914"/>
      <c r="X248" s="1914"/>
      <c r="Y248" s="1914"/>
      <c r="Z248" s="1914"/>
      <c r="AA248" s="299"/>
    </row>
    <row r="249" spans="1:27" ht="15.75" customHeight="1">
      <c r="A249" s="306"/>
      <c r="B249" s="306"/>
      <c r="C249" s="306"/>
      <c r="D249" s="306"/>
      <c r="E249" s="1914"/>
      <c r="F249" s="1914"/>
      <c r="G249" s="1914"/>
      <c r="H249" s="1914"/>
      <c r="I249" s="1914"/>
      <c r="J249" s="1914"/>
      <c r="K249" s="1914"/>
      <c r="L249" s="1914"/>
      <c r="M249" s="1914"/>
      <c r="N249" s="1914"/>
      <c r="O249" s="1914"/>
      <c r="P249" s="1914"/>
      <c r="Q249" s="1914"/>
      <c r="R249" s="1914"/>
      <c r="S249" s="1914"/>
      <c r="T249" s="1914"/>
      <c r="U249" s="1914"/>
      <c r="V249" s="1914"/>
      <c r="W249" s="1914"/>
      <c r="X249" s="1914"/>
      <c r="Y249" s="1914"/>
      <c r="Z249" s="1914"/>
      <c r="AA249" s="299"/>
    </row>
    <row r="250" spans="1:27" ht="15.75" customHeight="1">
      <c r="A250" s="306"/>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299"/>
    </row>
  </sheetData>
  <sheetProtection selectLockedCells="1"/>
  <mergeCells count="146">
    <mergeCell ref="R7:T9"/>
    <mergeCell ref="U7:Z9"/>
    <mergeCell ref="B41:C43"/>
    <mergeCell ref="D41:I43"/>
    <mergeCell ref="R90:Y90"/>
    <mergeCell ref="E91:G91"/>
    <mergeCell ref="R91:Y91"/>
    <mergeCell ref="A97:Z97"/>
    <mergeCell ref="H95:Z96"/>
    <mergeCell ref="H93:Z94"/>
    <mergeCell ref="D38:I40"/>
    <mergeCell ref="C10:O12"/>
    <mergeCell ref="J109:L109"/>
    <mergeCell ref="E92:G92"/>
    <mergeCell ref="R92:Y92"/>
    <mergeCell ref="E99:H99"/>
    <mergeCell ref="F102:G102"/>
    <mergeCell ref="I102:Z102"/>
    <mergeCell ref="I126:L126"/>
    <mergeCell ref="O126:R126"/>
    <mergeCell ref="U126:X126"/>
    <mergeCell ref="J111:L111"/>
    <mergeCell ref="J112:L112"/>
    <mergeCell ref="J114:M114"/>
    <mergeCell ref="J115:M115"/>
    <mergeCell ref="F100:G100"/>
    <mergeCell ref="I100:Z100"/>
    <mergeCell ref="F101:G101"/>
    <mergeCell ref="I101:Z101"/>
    <mergeCell ref="D162:E162"/>
    <mergeCell ref="W162:Y162"/>
    <mergeCell ref="W157:Y157"/>
    <mergeCell ref="I139:M139"/>
    <mergeCell ref="K140:P140"/>
    <mergeCell ref="U135:X135"/>
    <mergeCell ref="O127:R127"/>
    <mergeCell ref="U127:X127"/>
    <mergeCell ref="J110:L110"/>
    <mergeCell ref="I127:L127"/>
    <mergeCell ref="U129:X129"/>
    <mergeCell ref="D159:E159"/>
    <mergeCell ref="W159:Y159"/>
    <mergeCell ref="D160:E160"/>
    <mergeCell ref="D129:E129"/>
    <mergeCell ref="I129:L129"/>
    <mergeCell ref="O129:R129"/>
    <mergeCell ref="D130:E130"/>
    <mergeCell ref="I130:L130"/>
    <mergeCell ref="O130:R130"/>
    <mergeCell ref="H141:Z142"/>
    <mergeCell ref="E143:Z144"/>
    <mergeCell ref="A148:Z148"/>
    <mergeCell ref="I152:L152"/>
    <mergeCell ref="I153:L153"/>
    <mergeCell ref="D127:E127"/>
    <mergeCell ref="U130:X130"/>
    <mergeCell ref="I135:L135"/>
    <mergeCell ref="C157:F157"/>
    <mergeCell ref="H157:T157"/>
    <mergeCell ref="D128:E128"/>
    <mergeCell ref="I128:L128"/>
    <mergeCell ref="O128:R128"/>
    <mergeCell ref="U128:X128"/>
    <mergeCell ref="O135:R135"/>
    <mergeCell ref="D161:E161"/>
    <mergeCell ref="W161:Y161"/>
    <mergeCell ref="I154:L154"/>
    <mergeCell ref="I155:L155"/>
    <mergeCell ref="D158:E158"/>
    <mergeCell ref="D188:E188"/>
    <mergeCell ref="W188:Y188"/>
    <mergeCell ref="D187:E187"/>
    <mergeCell ref="W187:Y187"/>
    <mergeCell ref="C183:F183"/>
    <mergeCell ref="D186:E186"/>
    <mergeCell ref="W186:Y186"/>
    <mergeCell ref="I179:L179"/>
    <mergeCell ref="I180:L180"/>
    <mergeCell ref="I181:L181"/>
    <mergeCell ref="H183:T183"/>
    <mergeCell ref="W183:Y183"/>
    <mergeCell ref="D184:E184"/>
    <mergeCell ref="W184:Y184"/>
    <mergeCell ref="E165:Z166"/>
    <mergeCell ref="W160:Y160"/>
    <mergeCell ref="D163:E163"/>
    <mergeCell ref="W163:Y163"/>
    <mergeCell ref="W158:Y158"/>
    <mergeCell ref="I178:L178"/>
    <mergeCell ref="I209:L209"/>
    <mergeCell ref="C211:F211"/>
    <mergeCell ref="H211:T211"/>
    <mergeCell ref="W211:Y211"/>
    <mergeCell ref="A202:Z202"/>
    <mergeCell ref="D214:E214"/>
    <mergeCell ref="W216:Y216"/>
    <mergeCell ref="D217:E217"/>
    <mergeCell ref="W212:Y212"/>
    <mergeCell ref="E191:Z192"/>
    <mergeCell ref="E194:Z195"/>
    <mergeCell ref="D185:E185"/>
    <mergeCell ref="W185:Y185"/>
    <mergeCell ref="D241:E241"/>
    <mergeCell ref="W241:Y241"/>
    <mergeCell ref="D240:E240"/>
    <mergeCell ref="C237:F237"/>
    <mergeCell ref="D239:E239"/>
    <mergeCell ref="W239:Y239"/>
    <mergeCell ref="D238:E238"/>
    <mergeCell ref="I233:L233"/>
    <mergeCell ref="E248:Z249"/>
    <mergeCell ref="D242:E242"/>
    <mergeCell ref="W242:Y242"/>
    <mergeCell ref="D243:E243"/>
    <mergeCell ref="W243:Y243"/>
    <mergeCell ref="W238:Y238"/>
    <mergeCell ref="E245:Z246"/>
    <mergeCell ref="I234:L234"/>
    <mergeCell ref="I235:L235"/>
    <mergeCell ref="W240:Y240"/>
    <mergeCell ref="H237:T237"/>
    <mergeCell ref="W237:Y237"/>
    <mergeCell ref="I232:L232"/>
    <mergeCell ref="W217:Y217"/>
    <mergeCell ref="R18:S18"/>
    <mergeCell ref="E222:Z223"/>
    <mergeCell ref="D215:E215"/>
    <mergeCell ref="W215:Y215"/>
    <mergeCell ref="D216:E216"/>
    <mergeCell ref="E219:Z220"/>
    <mergeCell ref="C20:O21"/>
    <mergeCell ref="L37:N37"/>
    <mergeCell ref="O37:X37"/>
    <mergeCell ref="B38:C40"/>
    <mergeCell ref="D213:E213"/>
    <mergeCell ref="W213:Y213"/>
    <mergeCell ref="I206:L206"/>
    <mergeCell ref="I207:L207"/>
    <mergeCell ref="I208:L208"/>
    <mergeCell ref="D212:E212"/>
    <mergeCell ref="D189:E189"/>
    <mergeCell ref="W189:Y189"/>
    <mergeCell ref="A228:Z228"/>
    <mergeCell ref="W214:Y214"/>
    <mergeCell ref="E168:Z169"/>
    <mergeCell ref="A174:Z174"/>
  </mergeCells>
  <phoneticPr fontId="2"/>
  <hyperlinks>
    <hyperlink ref="P1:S1" location="作業メニュー!A1" display="作業メニュー" xr:uid="{00000000-0004-0000-27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D245"/>
  <sheetViews>
    <sheetView showGridLines="0" zoomScaleNormal="100" workbookViewId="0"/>
  </sheetViews>
  <sheetFormatPr defaultColWidth="3.375" defaultRowHeight="15.75"/>
  <cols>
    <col min="1" max="16384" width="3.375" style="249"/>
  </cols>
  <sheetData>
    <row r="1" spans="1:30" s="581" customFormat="1" ht="38.25" customHeight="1" thickBot="1">
      <c r="A1" s="947" t="s">
        <v>2588</v>
      </c>
      <c r="P1" s="946" t="s">
        <v>66</v>
      </c>
      <c r="Q1" s="586"/>
      <c r="R1" s="586"/>
      <c r="S1" s="586"/>
      <c r="T1" s="585" t="s">
        <v>565</v>
      </c>
      <c r="AD1" s="585"/>
    </row>
    <row r="2" spans="1:30" ht="12" customHeight="1" thickTop="1"/>
    <row r="3" spans="1:30" s="943" customFormat="1" ht="12" customHeight="1">
      <c r="B3" s="944" t="s">
        <v>2587</v>
      </c>
      <c r="C3" s="944"/>
      <c r="D3" s="944"/>
      <c r="E3" s="944"/>
      <c r="AC3" s="249"/>
    </row>
    <row r="4" spans="1:30" s="943" customFormat="1" ht="18.95" customHeight="1">
      <c r="AC4" s="249"/>
    </row>
    <row r="5" spans="1:30" s="943" customFormat="1" ht="18.95" customHeight="1">
      <c r="B5" s="1086" t="s">
        <v>2586</v>
      </c>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7"/>
      <c r="AB5" s="1087"/>
      <c r="AC5" s="249"/>
    </row>
    <row r="6" spans="1:30" s="943" customFormat="1" ht="18.95" customHeight="1">
      <c r="B6" s="1088"/>
      <c r="C6" s="1088"/>
      <c r="D6" s="1088"/>
      <c r="E6" s="1088"/>
      <c r="F6" s="1088"/>
      <c r="G6" s="1088"/>
      <c r="H6" s="1088"/>
      <c r="I6" s="1088"/>
      <c r="J6" s="1088"/>
      <c r="K6" s="1088"/>
      <c r="L6" s="1088"/>
      <c r="M6" s="1088"/>
      <c r="N6" s="1088"/>
      <c r="O6" s="1088"/>
      <c r="P6" s="1088"/>
      <c r="Q6" s="1088"/>
      <c r="R6" s="1088"/>
      <c r="S6" s="1088"/>
      <c r="T6" s="1088"/>
      <c r="U6" s="1088"/>
      <c r="V6" s="1088"/>
      <c r="W6" s="1088"/>
      <c r="X6" s="1088"/>
      <c r="Y6" s="1088"/>
      <c r="Z6" s="1088"/>
      <c r="AA6" s="1087"/>
      <c r="AB6" s="1087"/>
      <c r="AC6" s="249"/>
    </row>
    <row r="7" spans="1:30" s="943" customFormat="1" ht="15.95" customHeight="1">
      <c r="B7" s="1089"/>
      <c r="C7" s="1090"/>
      <c r="D7" s="1090"/>
      <c r="E7" s="1090"/>
      <c r="F7" s="1090"/>
      <c r="G7" s="1090"/>
      <c r="H7" s="1090"/>
      <c r="I7" s="1090"/>
      <c r="J7" s="1090"/>
      <c r="K7" s="1090"/>
      <c r="L7" s="1090"/>
      <c r="M7" s="1090"/>
      <c r="N7" s="1090"/>
      <c r="O7" s="1090"/>
      <c r="P7" s="1090"/>
      <c r="Q7" s="1091"/>
      <c r="R7" s="1915" t="s">
        <v>3299</v>
      </c>
      <c r="S7" s="1916"/>
      <c r="T7" s="1917"/>
      <c r="U7" s="1915" t="s">
        <v>3300</v>
      </c>
      <c r="V7" s="1916"/>
      <c r="W7" s="1916"/>
      <c r="X7" s="1916"/>
      <c r="Y7" s="1916"/>
      <c r="Z7" s="1917"/>
      <c r="AA7" s="1087"/>
      <c r="AB7" s="1087"/>
      <c r="AC7" s="249"/>
    </row>
    <row r="8" spans="1:30" s="943" customFormat="1" ht="15.95" customHeight="1">
      <c r="B8" s="1094"/>
      <c r="P8" s="1087"/>
      <c r="Q8" s="1087"/>
      <c r="R8" s="1918"/>
      <c r="S8" s="1903"/>
      <c r="T8" s="1919"/>
      <c r="U8" s="1918"/>
      <c r="V8" s="1903"/>
      <c r="W8" s="1903"/>
      <c r="X8" s="1903"/>
      <c r="Y8" s="1903"/>
      <c r="Z8" s="1919"/>
      <c r="AA8" s="1087"/>
      <c r="AB8" s="1087"/>
      <c r="AC8" s="249"/>
    </row>
    <row r="9" spans="1:30" s="943" customFormat="1" ht="15.95" customHeight="1">
      <c r="B9" s="1094"/>
      <c r="P9" s="1087"/>
      <c r="Q9" s="1087"/>
      <c r="R9" s="1920"/>
      <c r="S9" s="1921"/>
      <c r="T9" s="1922"/>
      <c r="U9" s="1920"/>
      <c r="V9" s="1921"/>
      <c r="W9" s="1921"/>
      <c r="X9" s="1921"/>
      <c r="Y9" s="1921"/>
      <c r="Z9" s="1922"/>
      <c r="AA9" s="1087"/>
      <c r="AB9" s="1087"/>
      <c r="AC9" s="249"/>
    </row>
    <row r="10" spans="1:30" s="943" customFormat="1" ht="18.95" customHeight="1">
      <c r="B10" s="1094"/>
      <c r="C10" s="1897" t="s">
        <v>2889</v>
      </c>
      <c r="D10" s="1898"/>
      <c r="E10" s="1898"/>
      <c r="F10" s="1898"/>
      <c r="G10" s="1898"/>
      <c r="H10" s="1898"/>
      <c r="I10" s="1898"/>
      <c r="J10" s="1898"/>
      <c r="K10" s="1898"/>
      <c r="L10" s="1898"/>
      <c r="M10" s="1898"/>
      <c r="N10" s="1898"/>
      <c r="O10" s="1898"/>
      <c r="P10" s="1087"/>
      <c r="Q10" s="1087"/>
      <c r="R10" s="1092"/>
      <c r="S10" s="1093"/>
      <c r="T10" s="1125"/>
      <c r="U10" s="1087"/>
      <c r="V10" s="1087"/>
      <c r="W10" s="1087"/>
      <c r="X10" s="1087"/>
      <c r="Y10" s="1087"/>
      <c r="Z10" s="1098"/>
      <c r="AA10" s="1087"/>
      <c r="AB10" s="1087"/>
      <c r="AC10" s="249"/>
    </row>
    <row r="11" spans="1:30" s="943" customFormat="1" ht="18.95" customHeight="1">
      <c r="B11" s="1094"/>
      <c r="C11" s="1898"/>
      <c r="D11" s="1898"/>
      <c r="E11" s="1898"/>
      <c r="F11" s="1898"/>
      <c r="G11" s="1898"/>
      <c r="H11" s="1898"/>
      <c r="I11" s="1898"/>
      <c r="J11" s="1898"/>
      <c r="K11" s="1898"/>
      <c r="L11" s="1898"/>
      <c r="M11" s="1898"/>
      <c r="N11" s="1898"/>
      <c r="O11" s="1898"/>
      <c r="P11" s="1087"/>
      <c r="Q11" s="1087"/>
      <c r="R11" s="1095"/>
      <c r="S11" s="1096"/>
      <c r="T11" s="1098"/>
      <c r="U11" s="1087"/>
      <c r="V11" s="1087"/>
      <c r="W11" s="1087"/>
      <c r="X11" s="1087"/>
      <c r="Y11" s="1087"/>
      <c r="Z11" s="1098"/>
      <c r="AA11" s="1087"/>
      <c r="AB11" s="1087"/>
      <c r="AC11" s="249"/>
    </row>
    <row r="12" spans="1:30" s="943" customFormat="1" ht="18.95" customHeight="1">
      <c r="B12" s="1094"/>
      <c r="C12" s="1898"/>
      <c r="D12" s="1898"/>
      <c r="E12" s="1898"/>
      <c r="F12" s="1898"/>
      <c r="G12" s="1898"/>
      <c r="H12" s="1898"/>
      <c r="I12" s="1898"/>
      <c r="J12" s="1898"/>
      <c r="K12" s="1898"/>
      <c r="L12" s="1898"/>
      <c r="M12" s="1898"/>
      <c r="N12" s="1898"/>
      <c r="O12" s="1898"/>
      <c r="P12" s="1087"/>
      <c r="Q12" s="1087"/>
      <c r="R12" s="1095"/>
      <c r="S12" s="1096"/>
      <c r="T12" s="1098"/>
      <c r="U12" s="1087"/>
      <c r="V12" s="1087"/>
      <c r="W12" s="1087"/>
      <c r="X12" s="1087"/>
      <c r="Y12" s="1087"/>
      <c r="Z12" s="1098"/>
      <c r="AA12" s="1087"/>
      <c r="AB12" s="1087"/>
      <c r="AC12" s="249"/>
    </row>
    <row r="13" spans="1:30" s="943" customFormat="1" ht="18.95" customHeight="1">
      <c r="B13" s="1094"/>
      <c r="C13" s="1087"/>
      <c r="D13" s="1087"/>
      <c r="E13" s="1087"/>
      <c r="F13" s="1087"/>
      <c r="G13" s="1087"/>
      <c r="H13" s="1087"/>
      <c r="I13" s="1087"/>
      <c r="J13" s="1087"/>
      <c r="K13" s="1087"/>
      <c r="L13" s="1087"/>
      <c r="M13" s="1087"/>
      <c r="N13" s="1087"/>
      <c r="O13" s="1087"/>
      <c r="P13" s="1087"/>
      <c r="Q13" s="1087"/>
      <c r="R13" s="1095"/>
      <c r="S13" s="1096"/>
      <c r="T13" s="1098"/>
      <c r="U13" s="1087"/>
      <c r="V13" s="1087"/>
      <c r="W13" s="1087"/>
      <c r="X13" s="1087"/>
      <c r="Y13" s="1087"/>
      <c r="Z13" s="1098"/>
      <c r="AA13" s="1087"/>
      <c r="AB13" s="1087"/>
      <c r="AC13" s="249"/>
    </row>
    <row r="14" spans="1:30" s="943" customFormat="1" ht="18.95" customHeight="1">
      <c r="B14" s="1094"/>
      <c r="C14" s="1087"/>
      <c r="D14" s="1087"/>
      <c r="E14" s="1087"/>
      <c r="F14" s="1087"/>
      <c r="G14" s="1087"/>
      <c r="H14" s="1087"/>
      <c r="I14" s="1087"/>
      <c r="J14" s="1087"/>
      <c r="K14" s="1087"/>
      <c r="L14" s="1087"/>
      <c r="M14" s="1087"/>
      <c r="N14" s="1087"/>
      <c r="O14" s="1087"/>
      <c r="P14" s="1087"/>
      <c r="Q14" s="1087"/>
      <c r="R14" s="1095"/>
      <c r="S14" s="1096"/>
      <c r="T14" s="1098"/>
      <c r="U14" s="1087"/>
      <c r="V14" s="1087"/>
      <c r="W14" s="1087"/>
      <c r="X14" s="1087"/>
      <c r="Y14" s="1087"/>
      <c r="Z14" s="1098"/>
      <c r="AA14" s="1087"/>
      <c r="AB14" s="1087"/>
      <c r="AC14" s="249"/>
    </row>
    <row r="15" spans="1:30" s="943" customFormat="1" ht="18.95" customHeight="1">
      <c r="B15" s="1094"/>
      <c r="C15" s="1087"/>
      <c r="D15" s="1087"/>
      <c r="E15" s="1087"/>
      <c r="F15" s="1087"/>
      <c r="G15" s="1087"/>
      <c r="H15" s="1087"/>
      <c r="I15" s="1087"/>
      <c r="J15" s="1087"/>
      <c r="K15" s="1087"/>
      <c r="L15" s="1087"/>
      <c r="M15" s="1087"/>
      <c r="N15" s="1087"/>
      <c r="O15" s="1087"/>
      <c r="P15" s="1087"/>
      <c r="Q15" s="1087"/>
      <c r="R15" s="1095"/>
      <c r="S15" s="1096"/>
      <c r="T15" s="1098"/>
      <c r="U15" s="1087"/>
      <c r="V15" s="1087"/>
      <c r="W15" s="1087"/>
      <c r="X15" s="1087"/>
      <c r="Y15" s="1087"/>
      <c r="Z15" s="1098"/>
      <c r="AA15" s="1087"/>
      <c r="AB15" s="1087"/>
      <c r="AC15" s="249"/>
    </row>
    <row r="16" spans="1:30" s="943" customFormat="1" ht="18.95" customHeight="1">
      <c r="B16" s="1094"/>
      <c r="C16" s="1087"/>
      <c r="D16" s="1087"/>
      <c r="E16" s="1087"/>
      <c r="F16" s="1087"/>
      <c r="G16" s="1087"/>
      <c r="H16" s="1087"/>
      <c r="I16" s="1087"/>
      <c r="J16" s="1087"/>
      <c r="K16" s="1087"/>
      <c r="L16" s="1087"/>
      <c r="M16" s="1087"/>
      <c r="N16" s="1087"/>
      <c r="O16" s="1087"/>
      <c r="P16" s="1087"/>
      <c r="Q16" s="1087"/>
      <c r="R16" s="1099"/>
      <c r="S16" s="1100"/>
      <c r="T16" s="1102"/>
      <c r="U16" s="1101"/>
      <c r="V16" s="1101"/>
      <c r="W16" s="1101"/>
      <c r="X16" s="1101"/>
      <c r="Y16" s="1101"/>
      <c r="Z16" s="1102"/>
      <c r="AA16" s="1087"/>
      <c r="AB16" s="1087"/>
      <c r="AC16" s="249"/>
    </row>
    <row r="17" spans="2:29" s="943" customFormat="1" ht="18.95" customHeight="1">
      <c r="B17" s="1094"/>
      <c r="C17" s="1087"/>
      <c r="D17" s="1087"/>
      <c r="E17" s="1087"/>
      <c r="F17" s="1087"/>
      <c r="G17" s="1087"/>
      <c r="H17" s="1087"/>
      <c r="I17" s="1087"/>
      <c r="J17" s="1087"/>
      <c r="K17" s="1087"/>
      <c r="L17" s="1087"/>
      <c r="M17" s="1087"/>
      <c r="N17" s="1087"/>
      <c r="O17" s="1087"/>
      <c r="P17" s="1087"/>
      <c r="Q17" s="1087"/>
      <c r="R17" s="1096"/>
      <c r="S17" s="1096"/>
      <c r="T17" s="1087"/>
      <c r="U17" s="1087"/>
      <c r="V17" s="1087"/>
      <c r="W17" s="1087"/>
      <c r="X17" s="1087"/>
      <c r="Y17" s="1087"/>
      <c r="Z17" s="1098"/>
      <c r="AA17" s="1087"/>
      <c r="AB17" s="1087"/>
      <c r="AC17" s="249"/>
    </row>
    <row r="18" spans="2:29" s="943" customFormat="1" ht="18.95" customHeight="1">
      <c r="B18" s="1094"/>
      <c r="C18" s="1087"/>
      <c r="D18" s="1087"/>
      <c r="E18" s="1087"/>
      <c r="F18" s="1087"/>
      <c r="G18" s="1087"/>
      <c r="H18" s="1087"/>
      <c r="I18" s="1087"/>
      <c r="J18" s="1087"/>
      <c r="K18" s="1087"/>
      <c r="L18" s="1087"/>
      <c r="M18" s="1087"/>
      <c r="N18" s="1087"/>
      <c r="O18" s="1087"/>
      <c r="P18" s="1087"/>
      <c r="Q18" s="1103"/>
      <c r="R18" s="249"/>
      <c r="S18" s="1899" t="s">
        <v>2919</v>
      </c>
      <c r="T18" s="1899"/>
      <c r="U18" s="1104"/>
      <c r="V18" s="1103" t="s">
        <v>624</v>
      </c>
      <c r="W18" s="1105"/>
      <c r="X18" s="1103" t="s">
        <v>623</v>
      </c>
      <c r="Y18" s="1106"/>
      <c r="Z18" s="1107" t="s">
        <v>622</v>
      </c>
      <c r="AA18" s="1087"/>
      <c r="AB18" s="1087"/>
      <c r="AC18" s="249"/>
    </row>
    <row r="19" spans="2:29" s="943" customFormat="1" ht="18.95" customHeight="1">
      <c r="B19" s="1094"/>
      <c r="C19" s="1087"/>
      <c r="D19" s="1087"/>
      <c r="E19" s="1087"/>
      <c r="F19" s="1087"/>
      <c r="G19" s="1087"/>
      <c r="H19" s="1087"/>
      <c r="I19" s="1087"/>
      <c r="J19" s="1087"/>
      <c r="K19" s="1087"/>
      <c r="L19" s="1087"/>
      <c r="M19" s="1087"/>
      <c r="N19" s="1087"/>
      <c r="O19" s="1087"/>
      <c r="P19" s="1087"/>
      <c r="Q19" s="1108"/>
      <c r="R19" s="1109"/>
      <c r="S19" s="1108"/>
      <c r="T19" s="1103"/>
      <c r="U19" s="1109"/>
      <c r="V19" s="1108"/>
      <c r="W19" s="1103"/>
      <c r="X19" s="1109"/>
      <c r="Y19" s="1108"/>
      <c r="Z19" s="1110"/>
      <c r="AA19" s="1087"/>
      <c r="AB19" s="1087"/>
      <c r="AC19" s="249"/>
    </row>
    <row r="20" spans="2:29" s="943" customFormat="1" ht="18.95" customHeight="1">
      <c r="B20" s="1094"/>
      <c r="C20" s="1901" t="s">
        <v>2541</v>
      </c>
      <c r="D20" s="1901"/>
      <c r="E20" s="1901"/>
      <c r="F20" s="1901"/>
      <c r="G20" s="1901"/>
      <c r="H20" s="1901"/>
      <c r="I20" s="1901"/>
      <c r="J20" s="1901"/>
      <c r="K20" s="1901"/>
      <c r="L20" s="1901"/>
      <c r="M20" s="1901"/>
      <c r="N20" s="1901"/>
      <c r="O20" s="1901"/>
      <c r="P20" s="1087"/>
      <c r="Q20" s="1087"/>
      <c r="R20" s="1087"/>
      <c r="S20" s="1087"/>
      <c r="T20" s="1087"/>
      <c r="U20" s="1087"/>
      <c r="V20" s="1087"/>
      <c r="W20" s="1087"/>
      <c r="X20" s="1087"/>
      <c r="Y20" s="1087"/>
      <c r="Z20" s="1098"/>
      <c r="AA20" s="1087"/>
      <c r="AB20" s="1087"/>
      <c r="AC20" s="249"/>
    </row>
    <row r="21" spans="2:29" s="943" customFormat="1" ht="18.95" customHeight="1">
      <c r="B21" s="1094"/>
      <c r="C21" s="1901"/>
      <c r="D21" s="1901"/>
      <c r="E21" s="1901"/>
      <c r="F21" s="1901"/>
      <c r="G21" s="1901"/>
      <c r="H21" s="1901"/>
      <c r="I21" s="1901"/>
      <c r="J21" s="1901"/>
      <c r="K21" s="1901"/>
      <c r="L21" s="1901"/>
      <c r="M21" s="1901"/>
      <c r="N21" s="1901"/>
      <c r="O21" s="1901"/>
      <c r="P21" s="1087"/>
      <c r="Q21" s="1087"/>
      <c r="R21" s="1087"/>
      <c r="S21" s="1087"/>
      <c r="T21" s="1087"/>
      <c r="U21" s="1087"/>
      <c r="V21" s="1087"/>
      <c r="W21" s="1087"/>
      <c r="X21" s="1087"/>
      <c r="Y21" s="1087"/>
      <c r="Z21" s="1098"/>
      <c r="AA21" s="1087"/>
      <c r="AB21" s="1087"/>
      <c r="AC21" s="249"/>
    </row>
    <row r="22" spans="2:29" s="943" customFormat="1" ht="18.95" customHeight="1">
      <c r="B22" s="1094"/>
      <c r="C22" s="1087"/>
      <c r="D22" s="1087"/>
      <c r="E22" s="1087"/>
      <c r="F22" s="1087"/>
      <c r="G22" s="1087"/>
      <c r="H22" s="1087"/>
      <c r="I22" s="1087"/>
      <c r="J22" s="1087"/>
      <c r="K22" s="1087"/>
      <c r="L22" s="1087"/>
      <c r="M22" s="1087"/>
      <c r="N22" s="1087"/>
      <c r="O22" s="1087"/>
      <c r="P22" s="1087"/>
      <c r="Q22" s="1087"/>
      <c r="R22" s="1087"/>
      <c r="S22" s="1087"/>
      <c r="T22" s="1087"/>
      <c r="U22" s="1087"/>
      <c r="V22" s="1087"/>
      <c r="W22" s="1087"/>
      <c r="X22" s="1087"/>
      <c r="Y22" s="1087"/>
      <c r="Z22" s="1098"/>
      <c r="AA22" s="1087"/>
      <c r="AB22" s="1087"/>
      <c r="AC22" s="249"/>
    </row>
    <row r="23" spans="2:29" s="943" customFormat="1" ht="18.95" customHeight="1">
      <c r="B23" s="1094"/>
      <c r="C23" s="1087"/>
      <c r="D23" s="1087"/>
      <c r="E23" s="1087"/>
      <c r="F23" s="1087"/>
      <c r="G23" s="1087"/>
      <c r="H23" s="1087"/>
      <c r="I23" s="1087"/>
      <c r="J23" s="1087"/>
      <c r="K23" s="1087"/>
      <c r="L23" s="1087"/>
      <c r="M23" s="1087"/>
      <c r="N23" s="1087"/>
      <c r="O23" s="1087"/>
      <c r="P23" s="1087"/>
      <c r="Q23" s="1087"/>
      <c r="R23" s="1087"/>
      <c r="S23" s="1087"/>
      <c r="T23" s="1087"/>
      <c r="U23" s="1087"/>
      <c r="V23" s="1087"/>
      <c r="W23" s="1087"/>
      <c r="X23" s="1087"/>
      <c r="Y23" s="1087"/>
      <c r="Z23" s="1098"/>
      <c r="AA23" s="1087"/>
      <c r="AB23" s="1087"/>
      <c r="AC23" s="249"/>
    </row>
    <row r="24" spans="2:29" s="943" customFormat="1" ht="18.95" customHeight="1">
      <c r="B24" s="1094"/>
      <c r="C24" s="1087"/>
      <c r="D24" s="1087"/>
      <c r="E24" s="1087"/>
      <c r="F24" s="1087"/>
      <c r="G24" s="1087"/>
      <c r="H24" s="1087"/>
      <c r="I24" s="1087"/>
      <c r="J24" s="1087"/>
      <c r="K24" s="1087"/>
      <c r="L24" s="1087"/>
      <c r="M24" s="1087"/>
      <c r="N24" s="1087"/>
      <c r="O24" s="1087"/>
      <c r="P24" s="1087"/>
      <c r="Q24" s="1087"/>
      <c r="R24" s="1087"/>
      <c r="S24" s="1087"/>
      <c r="T24" s="1087"/>
      <c r="U24" s="1087"/>
      <c r="V24" s="1087"/>
      <c r="W24" s="1087"/>
      <c r="X24" s="1087"/>
      <c r="Y24" s="1087"/>
      <c r="Z24" s="1098"/>
      <c r="AA24" s="1087"/>
      <c r="AB24" s="1087"/>
      <c r="AC24" s="249"/>
    </row>
    <row r="25" spans="2:29" s="943" customFormat="1" ht="18.95" customHeight="1">
      <c r="B25" s="1094"/>
      <c r="C25" s="1087"/>
      <c r="D25" s="1087"/>
      <c r="E25" s="1087"/>
      <c r="F25" s="1087"/>
      <c r="G25" s="1087"/>
      <c r="H25" s="1087"/>
      <c r="I25" s="1087"/>
      <c r="J25" s="1087"/>
      <c r="K25" s="1087"/>
      <c r="L25" s="1087"/>
      <c r="M25" s="1087"/>
      <c r="N25" s="1087"/>
      <c r="O25" s="1087"/>
      <c r="P25" s="1087"/>
      <c r="Q25" s="1087"/>
      <c r="R25" s="1087"/>
      <c r="S25" s="1087"/>
      <c r="T25" s="1087"/>
      <c r="U25" s="1087"/>
      <c r="V25" s="1087"/>
      <c r="W25" s="1087"/>
      <c r="X25" s="1087"/>
      <c r="Y25" s="1087"/>
      <c r="Z25" s="1098"/>
      <c r="AA25" s="1087"/>
      <c r="AB25" s="1087"/>
      <c r="AC25" s="249"/>
    </row>
    <row r="26" spans="2:29" s="943" customFormat="1" ht="18.95" customHeight="1">
      <c r="B26" s="1094"/>
      <c r="C26" s="1087"/>
      <c r="D26" s="1087"/>
      <c r="E26" s="1087"/>
      <c r="F26" s="1087"/>
      <c r="G26" s="1087"/>
      <c r="H26" s="1087"/>
      <c r="I26" s="1087"/>
      <c r="J26" s="1087"/>
      <c r="K26" s="1087"/>
      <c r="L26" s="1087"/>
      <c r="M26" s="1087"/>
      <c r="N26" s="1087"/>
      <c r="O26" s="1087"/>
      <c r="P26" s="1087"/>
      <c r="Q26" s="1087"/>
      <c r="R26" s="1087"/>
      <c r="S26" s="1087"/>
      <c r="T26" s="1087"/>
      <c r="U26" s="1087"/>
      <c r="V26" s="1087"/>
      <c r="W26" s="1087"/>
      <c r="X26" s="1087"/>
      <c r="Y26" s="1087"/>
      <c r="Z26" s="1098"/>
      <c r="AA26" s="1087"/>
      <c r="AB26" s="1087"/>
      <c r="AC26" s="249"/>
    </row>
    <row r="27" spans="2:29" s="943" customFormat="1" ht="18.95" customHeight="1">
      <c r="B27" s="1094"/>
      <c r="C27" s="1087"/>
      <c r="D27" s="1087"/>
      <c r="E27" s="1087"/>
      <c r="F27" s="1087"/>
      <c r="G27" s="1087"/>
      <c r="H27" s="1087"/>
      <c r="I27" s="1087"/>
      <c r="J27" s="1087"/>
      <c r="K27" s="1087"/>
      <c r="L27" s="1087"/>
      <c r="M27" s="1087"/>
      <c r="O27" s="1087"/>
      <c r="P27" s="1111" t="s">
        <v>2559</v>
      </c>
      <c r="Q27" s="1087"/>
      <c r="R27" s="1111" t="s">
        <v>2558</v>
      </c>
      <c r="S27" s="1087"/>
      <c r="T27" s="1087"/>
      <c r="U27" s="1087"/>
      <c r="V27" s="1087"/>
      <c r="W27" s="1087"/>
      <c r="X27" s="1087"/>
      <c r="Y27" s="1087"/>
      <c r="Z27" s="1098"/>
      <c r="AA27" s="1087"/>
      <c r="AB27" s="1087"/>
      <c r="AC27" s="249"/>
    </row>
    <row r="28" spans="2:29" s="943" customFormat="1" ht="18.95" customHeight="1">
      <c r="B28" s="1094"/>
      <c r="C28" s="1087"/>
      <c r="D28" s="1087"/>
      <c r="E28" s="1087"/>
      <c r="F28" s="1087"/>
      <c r="G28" s="1087"/>
      <c r="H28" s="1087"/>
      <c r="I28" s="1087"/>
      <c r="J28" s="1087"/>
      <c r="K28" s="1087"/>
      <c r="L28" s="1087"/>
      <c r="M28" s="1087"/>
      <c r="N28" s="1087"/>
      <c r="O28" s="1087"/>
      <c r="P28" s="1087"/>
      <c r="Q28" s="1087"/>
      <c r="R28" s="1087"/>
      <c r="S28" s="1087"/>
      <c r="T28" s="1087"/>
      <c r="U28" s="1087"/>
      <c r="V28" s="1087"/>
      <c r="W28" s="1087"/>
      <c r="X28" s="1087"/>
      <c r="Y28" s="1087"/>
      <c r="Z28" s="1098"/>
      <c r="AA28" s="1087"/>
      <c r="AB28" s="1087"/>
      <c r="AC28" s="249"/>
    </row>
    <row r="29" spans="2:29" s="943" customFormat="1" ht="18.95" customHeight="1">
      <c r="B29" s="1094"/>
      <c r="C29" s="1087"/>
      <c r="D29" s="1087"/>
      <c r="E29" s="1087"/>
      <c r="F29" s="1087"/>
      <c r="G29" s="1087"/>
      <c r="H29" s="1087"/>
      <c r="I29" s="1087"/>
      <c r="J29" s="1087"/>
      <c r="K29" s="1087"/>
      <c r="L29" s="1087"/>
      <c r="M29" s="1087"/>
      <c r="N29" s="1087"/>
      <c r="O29" s="1087"/>
      <c r="P29" s="1087"/>
      <c r="Q29" s="1087"/>
      <c r="R29" s="1087"/>
      <c r="S29" s="1087"/>
      <c r="T29" s="1087"/>
      <c r="U29" s="1087"/>
      <c r="V29" s="1087"/>
      <c r="W29" s="1087"/>
      <c r="X29" s="1087"/>
      <c r="Y29" s="1087"/>
      <c r="Z29" s="1098"/>
      <c r="AA29" s="1087"/>
      <c r="AB29" s="1087"/>
      <c r="AC29" s="249"/>
    </row>
    <row r="30" spans="2:29" s="943" customFormat="1" ht="18.95" customHeight="1">
      <c r="B30" s="1094"/>
      <c r="C30" s="1087"/>
      <c r="D30" s="1087"/>
      <c r="E30" s="1087"/>
      <c r="F30" s="1087"/>
      <c r="G30" s="1087"/>
      <c r="H30" s="1087"/>
      <c r="I30" s="1087"/>
      <c r="J30" s="1087"/>
      <c r="K30" s="1087"/>
      <c r="L30" s="1087"/>
      <c r="M30" s="1087"/>
      <c r="N30" s="1087"/>
      <c r="O30" s="1087"/>
      <c r="P30" s="1087"/>
      <c r="Q30" s="1087"/>
      <c r="R30" s="1087"/>
      <c r="S30" s="1087"/>
      <c r="T30" s="1087"/>
      <c r="U30" s="1087"/>
      <c r="V30" s="1087"/>
      <c r="W30" s="1087"/>
      <c r="X30" s="1087"/>
      <c r="Y30" s="1087"/>
      <c r="Z30" s="1098"/>
      <c r="AA30" s="1087"/>
      <c r="AB30" s="1087"/>
      <c r="AC30" s="249"/>
    </row>
    <row r="31" spans="2:29" s="943" customFormat="1" ht="18.95" customHeight="1">
      <c r="B31" s="1094"/>
      <c r="C31" s="1087"/>
      <c r="D31" s="1087"/>
      <c r="E31" s="1087"/>
      <c r="F31" s="1087"/>
      <c r="G31" s="1087"/>
      <c r="H31" s="1087"/>
      <c r="I31" s="1087"/>
      <c r="J31" s="1087"/>
      <c r="K31" s="1087"/>
      <c r="L31" s="1087"/>
      <c r="M31" s="1087"/>
      <c r="N31" s="1087"/>
      <c r="O31" s="1087"/>
      <c r="P31" s="1087"/>
      <c r="Q31" s="1087"/>
      <c r="R31" s="1087"/>
      <c r="S31" s="1087"/>
      <c r="T31" s="1087"/>
      <c r="U31" s="1087"/>
      <c r="V31" s="1087"/>
      <c r="W31" s="1087"/>
      <c r="X31" s="1087"/>
      <c r="Y31" s="1087"/>
      <c r="Z31" s="1098"/>
      <c r="AA31" s="1087"/>
      <c r="AB31" s="1087"/>
      <c r="AC31" s="249"/>
    </row>
    <row r="32" spans="2:29" s="943" customFormat="1" ht="18.95" customHeight="1">
      <c r="B32" s="1094"/>
      <c r="C32" s="1087"/>
      <c r="D32" s="1087"/>
      <c r="E32" s="1087"/>
      <c r="F32" s="1087"/>
      <c r="G32" s="1087"/>
      <c r="H32" s="1087"/>
      <c r="I32" s="1087"/>
      <c r="J32" s="1087"/>
      <c r="K32" s="1087"/>
      <c r="L32" s="1087"/>
      <c r="M32" s="1087"/>
      <c r="N32" s="1087"/>
      <c r="O32" s="1087"/>
      <c r="P32" s="1087"/>
      <c r="Q32" s="1087"/>
      <c r="R32" s="1087"/>
      <c r="S32" s="1087"/>
      <c r="T32" s="1087"/>
      <c r="U32" s="1087"/>
      <c r="V32" s="1087"/>
      <c r="W32" s="1087"/>
      <c r="X32" s="1087"/>
      <c r="Y32" s="1087"/>
      <c r="Z32" s="1098"/>
      <c r="AA32" s="1087"/>
      <c r="AB32" s="1087"/>
      <c r="AC32" s="249"/>
    </row>
    <row r="33" spans="1:29" s="943" customFormat="1" ht="18.95" customHeight="1">
      <c r="B33" s="1094"/>
      <c r="C33" s="1087"/>
      <c r="D33" s="1087"/>
      <c r="E33" s="1087"/>
      <c r="F33" s="1087"/>
      <c r="G33" s="1087"/>
      <c r="H33" s="1087"/>
      <c r="I33" s="1087"/>
      <c r="J33" s="1087"/>
      <c r="K33" s="1087"/>
      <c r="L33" s="1087"/>
      <c r="M33" s="1087" t="s">
        <v>2566</v>
      </c>
      <c r="O33" s="1087"/>
      <c r="P33" s="1087"/>
      <c r="Q33" s="1087"/>
      <c r="R33" s="1087"/>
      <c r="S33" s="1087"/>
      <c r="T33" s="1087"/>
      <c r="U33" s="1087"/>
      <c r="V33" s="1087"/>
      <c r="W33" s="1087"/>
      <c r="X33" s="1087"/>
      <c r="Y33" s="1087"/>
      <c r="Z33" s="1098"/>
      <c r="AA33" s="1087"/>
      <c r="AB33" s="1087"/>
      <c r="AC33" s="249"/>
    </row>
    <row r="34" spans="1:29" s="943" customFormat="1" ht="18.95" customHeight="1">
      <c r="B34" s="1094"/>
      <c r="C34" s="1087"/>
      <c r="D34" s="1087"/>
      <c r="E34" s="1087"/>
      <c r="F34" s="1087"/>
      <c r="G34" s="1087"/>
      <c r="H34" s="1087"/>
      <c r="I34" s="1087"/>
      <c r="J34" s="1087"/>
      <c r="K34" s="1087"/>
      <c r="L34" s="1087"/>
      <c r="M34" s="1087"/>
      <c r="N34" s="1087"/>
      <c r="O34" s="1087"/>
      <c r="P34" s="1087"/>
      <c r="Q34" s="1087"/>
      <c r="R34" s="1087"/>
      <c r="S34" s="1087"/>
      <c r="T34" s="1087"/>
      <c r="U34" s="1087"/>
      <c r="V34" s="1087"/>
      <c r="W34" s="1087"/>
      <c r="X34" s="1087"/>
      <c r="Y34" s="1087"/>
      <c r="Z34" s="1098"/>
      <c r="AA34" s="1087"/>
      <c r="AB34" s="1087"/>
      <c r="AC34" s="249"/>
    </row>
    <row r="35" spans="1:29" s="943" customFormat="1" ht="18.95" customHeight="1">
      <c r="B35" s="1089"/>
      <c r="C35" s="1090"/>
      <c r="D35" s="1112" t="s">
        <v>2565</v>
      </c>
      <c r="E35" s="1112"/>
      <c r="F35" s="1112"/>
      <c r="G35" s="1112"/>
      <c r="H35" s="1112"/>
      <c r="I35" s="1113"/>
      <c r="J35" s="1090"/>
      <c r="K35" s="1090" t="s">
        <v>2920</v>
      </c>
      <c r="L35" s="1090"/>
      <c r="M35" s="1090"/>
      <c r="N35" s="1090" t="s">
        <v>322</v>
      </c>
      <c r="O35" s="1090"/>
      <c r="P35" s="1090" t="s">
        <v>2555</v>
      </c>
      <c r="Q35" s="1090"/>
      <c r="R35" s="1090" t="s">
        <v>320</v>
      </c>
      <c r="S35" s="1090"/>
      <c r="T35" s="1090"/>
      <c r="U35" s="1090"/>
      <c r="V35" s="1090"/>
      <c r="W35" s="1090"/>
      <c r="X35" s="1090"/>
      <c r="Y35" s="1090"/>
      <c r="Z35" s="1091"/>
      <c r="AA35" s="1087"/>
      <c r="AB35" s="1087"/>
      <c r="AC35" s="249"/>
    </row>
    <row r="36" spans="1:29" s="943" customFormat="1" ht="18.95" customHeight="1">
      <c r="B36" s="1094" t="s">
        <v>2556</v>
      </c>
      <c r="C36" s="1087"/>
      <c r="D36" s="1087"/>
      <c r="E36" s="1087"/>
      <c r="F36" s="1087"/>
      <c r="G36" s="1087"/>
      <c r="H36" s="1087"/>
      <c r="I36" s="1098"/>
      <c r="J36" s="1087"/>
      <c r="K36" s="1087"/>
      <c r="L36" s="1087"/>
      <c r="M36" s="1087"/>
      <c r="N36" s="1087"/>
      <c r="O36" s="1087"/>
      <c r="P36" s="1087"/>
      <c r="Q36" s="1087"/>
      <c r="R36" s="1087"/>
      <c r="S36" s="1087"/>
      <c r="T36" s="1087"/>
      <c r="U36" s="1087"/>
      <c r="V36" s="1087"/>
      <c r="W36" s="1087"/>
      <c r="X36" s="1087"/>
      <c r="Y36" s="1087"/>
      <c r="Z36" s="1098"/>
      <c r="AA36" s="1087"/>
      <c r="AB36" s="1087"/>
      <c r="AC36" s="249"/>
    </row>
    <row r="37" spans="1:29" s="943" customFormat="1" ht="18.95" customHeight="1">
      <c r="B37" s="1094"/>
      <c r="C37" s="1087"/>
      <c r="D37" s="1114" t="s">
        <v>2564</v>
      </c>
      <c r="E37" s="1114"/>
      <c r="F37" s="1114"/>
      <c r="G37" s="1114"/>
      <c r="H37" s="1114"/>
      <c r="I37" s="1115"/>
      <c r="J37" s="1087"/>
      <c r="K37" s="1087" t="s">
        <v>114</v>
      </c>
      <c r="L37" s="1900" t="s">
        <v>2585</v>
      </c>
      <c r="M37" s="1900"/>
      <c r="N37" s="1900"/>
      <c r="O37" s="1900"/>
      <c r="P37" s="1900"/>
      <c r="Q37" s="1900"/>
      <c r="R37" s="1900"/>
      <c r="S37" s="1900"/>
      <c r="T37" s="1087" t="s">
        <v>113</v>
      </c>
      <c r="U37" s="1087"/>
      <c r="V37" s="1087"/>
      <c r="W37" s="1087"/>
      <c r="X37" s="1087"/>
      <c r="Y37" s="1087"/>
      <c r="Z37" s="1098"/>
      <c r="AA37" s="1087"/>
      <c r="AB37" s="1087"/>
      <c r="AC37" s="249"/>
    </row>
    <row r="38" spans="1:29" s="943" customFormat="1" ht="18.95" customHeight="1">
      <c r="B38" s="1089"/>
      <c r="C38" s="1090"/>
      <c r="D38" s="1090"/>
      <c r="E38" s="1090"/>
      <c r="F38" s="1090"/>
      <c r="G38" s="1090"/>
      <c r="H38" s="1090"/>
      <c r="I38" s="1091"/>
      <c r="J38" s="1090"/>
      <c r="K38" s="1090"/>
      <c r="L38" s="1090"/>
      <c r="M38" s="1090"/>
      <c r="N38" s="1090"/>
      <c r="O38" s="1090"/>
      <c r="P38" s="1090"/>
      <c r="Q38" s="1090"/>
      <c r="R38" s="1090"/>
      <c r="S38" s="1090"/>
      <c r="T38" s="1090"/>
      <c r="U38" s="1090"/>
      <c r="V38" s="1090"/>
      <c r="W38" s="1090"/>
      <c r="X38" s="1090"/>
      <c r="Y38" s="1090"/>
      <c r="Z38" s="1091"/>
      <c r="AA38" s="1087"/>
      <c r="AB38" s="1087"/>
      <c r="AC38" s="249"/>
    </row>
    <row r="39" spans="1:29" s="943" customFormat="1" ht="18.95" customHeight="1">
      <c r="B39" s="1094" t="s">
        <v>2552</v>
      </c>
      <c r="C39" s="1087"/>
      <c r="D39" s="1087" t="s">
        <v>2550</v>
      </c>
      <c r="E39" s="1087"/>
      <c r="F39" s="1087"/>
      <c r="G39" s="1087"/>
      <c r="H39" s="1087"/>
      <c r="I39" s="1098"/>
      <c r="J39" s="1087"/>
      <c r="K39" s="1087"/>
      <c r="L39" s="1087"/>
      <c r="M39" s="1087"/>
      <c r="N39" s="1087"/>
      <c r="O39" s="1087"/>
      <c r="P39" s="1087"/>
      <c r="Q39" s="1087"/>
      <c r="R39" s="1087"/>
      <c r="S39" s="1087"/>
      <c r="T39" s="1087"/>
      <c r="U39" s="1087"/>
      <c r="V39" s="1087"/>
      <c r="W39" s="1087"/>
      <c r="X39" s="1087"/>
      <c r="Y39" s="1087"/>
      <c r="Z39" s="1098"/>
      <c r="AA39" s="1087"/>
      <c r="AB39" s="1087"/>
      <c r="AC39" s="249"/>
    </row>
    <row r="40" spans="1:29" s="943" customFormat="1" ht="18.95" customHeight="1">
      <c r="B40" s="1094"/>
      <c r="C40" s="1087"/>
      <c r="D40" s="1087"/>
      <c r="E40" s="1087"/>
      <c r="F40" s="1087"/>
      <c r="G40" s="1087"/>
      <c r="H40" s="1087"/>
      <c r="I40" s="1098"/>
      <c r="J40" s="1087"/>
      <c r="K40" s="1087"/>
      <c r="L40" s="1087"/>
      <c r="M40" s="1087"/>
      <c r="N40" s="1087"/>
      <c r="O40" s="1087"/>
      <c r="P40" s="1087"/>
      <c r="Q40" s="1087"/>
      <c r="R40" s="1087"/>
      <c r="S40" s="1087"/>
      <c r="T40" s="1087"/>
      <c r="U40" s="1087"/>
      <c r="V40" s="1087"/>
      <c r="W40" s="1087"/>
      <c r="X40" s="1087"/>
      <c r="Y40" s="1087"/>
      <c r="Z40" s="1098"/>
      <c r="AA40" s="1087"/>
      <c r="AB40" s="1087"/>
      <c r="AC40" s="249"/>
    </row>
    <row r="41" spans="1:29" s="943" customFormat="1" ht="18.95" customHeight="1">
      <c r="B41" s="1089"/>
      <c r="C41" s="1090"/>
      <c r="D41" s="1090"/>
      <c r="E41" s="1090"/>
      <c r="F41" s="1090"/>
      <c r="G41" s="1090"/>
      <c r="H41" s="1090"/>
      <c r="I41" s="1091"/>
      <c r="J41" s="1090"/>
      <c r="K41" s="1090"/>
      <c r="L41" s="1090"/>
      <c r="M41" s="1090"/>
      <c r="N41" s="1090"/>
      <c r="O41" s="1090"/>
      <c r="P41" s="1090"/>
      <c r="Q41" s="1090"/>
      <c r="R41" s="1090"/>
      <c r="S41" s="1090"/>
      <c r="T41" s="1090"/>
      <c r="U41" s="1090"/>
      <c r="V41" s="1090"/>
      <c r="W41" s="1090"/>
      <c r="X41" s="1090"/>
      <c r="Y41" s="1090"/>
      <c r="Z41" s="1091"/>
      <c r="AA41" s="1087"/>
      <c r="AB41" s="1087"/>
      <c r="AC41" s="249"/>
    </row>
    <row r="42" spans="1:29" s="943" customFormat="1" ht="18.95" customHeight="1">
      <c r="B42" s="1094" t="s">
        <v>2551</v>
      </c>
      <c r="C42" s="1087"/>
      <c r="D42" s="1087" t="s">
        <v>2890</v>
      </c>
      <c r="E42" s="1087"/>
      <c r="F42" s="1087"/>
      <c r="G42" s="1087"/>
      <c r="H42" s="1087"/>
      <c r="I42" s="1098"/>
      <c r="J42" s="1087"/>
      <c r="K42" s="1087"/>
      <c r="L42" s="1087"/>
      <c r="M42" s="1087"/>
      <c r="N42" s="1087"/>
      <c r="O42" s="1087"/>
      <c r="P42" s="1087"/>
      <c r="Q42" s="1087"/>
      <c r="R42" s="1087"/>
      <c r="S42" s="1087"/>
      <c r="T42" s="1087"/>
      <c r="U42" s="1087"/>
      <c r="V42" s="1087"/>
      <c r="W42" s="1087"/>
      <c r="X42" s="1087"/>
      <c r="Y42" s="1087"/>
      <c r="Z42" s="1098"/>
      <c r="AA42" s="1087"/>
      <c r="AB42" s="1087"/>
      <c r="AC42" s="249"/>
    </row>
    <row r="43" spans="1:29" s="943" customFormat="1" ht="18.95" customHeight="1">
      <c r="B43" s="1116"/>
      <c r="C43" s="1117"/>
      <c r="D43" s="1117"/>
      <c r="E43" s="1117"/>
      <c r="F43" s="1117"/>
      <c r="G43" s="1117"/>
      <c r="H43" s="1117"/>
      <c r="I43" s="1102"/>
      <c r="J43" s="1117"/>
      <c r="K43" s="1117"/>
      <c r="L43" s="1117"/>
      <c r="M43" s="1117"/>
      <c r="N43" s="1117"/>
      <c r="O43" s="1117"/>
      <c r="P43" s="1117"/>
      <c r="Q43" s="1117"/>
      <c r="R43" s="1117"/>
      <c r="S43" s="1117"/>
      <c r="T43" s="1117"/>
      <c r="U43" s="1117"/>
      <c r="V43" s="1117"/>
      <c r="W43" s="1117"/>
      <c r="X43" s="1117"/>
      <c r="Y43" s="1117"/>
      <c r="Z43" s="1102"/>
      <c r="AA43" s="1087"/>
      <c r="AB43" s="1087"/>
      <c r="AC43" s="249"/>
    </row>
    <row r="44" spans="1:29" s="943" customFormat="1" ht="15.95" customHeight="1">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C44" s="249"/>
    </row>
    <row r="45" spans="1:29" s="943" customFormat="1" ht="15.95" customHeight="1">
      <c r="A45" s="494"/>
      <c r="B45" s="494"/>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C45" s="249"/>
    </row>
    <row r="46" spans="1:29" s="943" customFormat="1" ht="15.95" customHeight="1">
      <c r="A46" s="494"/>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C46" s="249"/>
    </row>
    <row r="47" spans="1:29" s="943" customFormat="1" ht="15.95" customHeight="1">
      <c r="A47" s="494"/>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C47" s="249"/>
    </row>
    <row r="48" spans="1:29" s="943" customFormat="1" ht="15.95" customHeight="1">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C48" s="249"/>
    </row>
    <row r="49" spans="1:29" s="943" customFormat="1" ht="15.95" customHeight="1">
      <c r="A49" s="494"/>
      <c r="B49" s="494"/>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C49" s="249"/>
    </row>
    <row r="50" spans="1:29" s="943" customFormat="1" ht="15.95" customHeight="1">
      <c r="A50" s="494"/>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C50" s="249"/>
    </row>
    <row r="51" spans="1:29" s="943" customFormat="1" ht="15.95" customHeight="1">
      <c r="A51" s="494"/>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C51" s="249"/>
    </row>
    <row r="52" spans="1:29" s="943" customFormat="1" ht="15.95" customHeight="1">
      <c r="A52" s="494"/>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C52" s="249"/>
    </row>
    <row r="53" spans="1:29" s="943" customFormat="1" ht="15.95" customHeight="1">
      <c r="A53" s="494"/>
      <c r="B53" s="494"/>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C53" s="249"/>
    </row>
    <row r="54" spans="1:29" s="943" customFormat="1" ht="15.95" customHeight="1">
      <c r="A54" s="494"/>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C54" s="249"/>
    </row>
    <row r="55" spans="1:29" s="943" customFormat="1" ht="15.95" customHeight="1">
      <c r="A55" s="494"/>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C55" s="249"/>
    </row>
    <row r="56" spans="1:29" s="943" customFormat="1" ht="15.95" customHeight="1">
      <c r="A56" s="494"/>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C56" s="249"/>
    </row>
    <row r="57" spans="1:29" s="943" customFormat="1" ht="15.95" customHeight="1">
      <c r="A57" s="494"/>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C57" s="249"/>
    </row>
    <row r="58" spans="1:29" s="943" customFormat="1" ht="15.95" customHeight="1">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C58" s="249"/>
    </row>
    <row r="59" spans="1:29" s="943" customFormat="1" ht="15.95" customHeight="1">
      <c r="A59" s="494"/>
      <c r="B59" s="494"/>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C59" s="249"/>
    </row>
    <row r="60" spans="1:29" s="943" customFormat="1" ht="15.95" customHeight="1">
      <c r="A60" s="494"/>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C60" s="249"/>
    </row>
    <row r="61" spans="1:29" s="943" customFormat="1" ht="15.95" customHeight="1">
      <c r="A61" s="494"/>
      <c r="B61" s="494"/>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C61" s="249"/>
    </row>
    <row r="62" spans="1:29" s="943" customFormat="1" ht="15.95" customHeight="1">
      <c r="A62" s="494"/>
      <c r="AC62" s="249"/>
    </row>
    <row r="63" spans="1:29" s="943" customFormat="1" ht="15.95" customHeight="1">
      <c r="A63" s="494"/>
      <c r="AC63" s="249"/>
    </row>
    <row r="64" spans="1:29" s="943" customFormat="1" ht="15.95" customHeight="1">
      <c r="A64" s="494"/>
      <c r="AC64" s="249"/>
    </row>
    <row r="65" spans="1:29" s="943" customFormat="1" ht="15.95" customHeight="1">
      <c r="A65" s="494"/>
      <c r="AC65" s="249"/>
    </row>
    <row r="66" spans="1:29" s="943" customFormat="1" ht="15.95" customHeight="1">
      <c r="A66" s="494"/>
      <c r="AC66" s="249"/>
    </row>
    <row r="67" spans="1:29" s="943" customFormat="1" ht="15.95" customHeight="1">
      <c r="A67" s="494"/>
      <c r="AC67" s="249"/>
    </row>
    <row r="68" spans="1:29" s="943" customFormat="1">
      <c r="AC68" s="249"/>
    </row>
    <row r="69" spans="1:29" s="943" customFormat="1">
      <c r="A69" s="1097"/>
      <c r="B69" s="1097"/>
      <c r="C69" s="1097"/>
      <c r="D69" s="1097"/>
      <c r="E69" s="1097"/>
      <c r="F69" s="1097"/>
      <c r="G69" s="1097"/>
      <c r="H69" s="1097"/>
      <c r="I69" s="1097"/>
      <c r="J69" s="1097"/>
      <c r="K69" s="1097"/>
      <c r="L69" s="1097"/>
      <c r="M69" s="1097"/>
      <c r="N69" s="1097"/>
      <c r="O69" s="1097"/>
      <c r="P69" s="1097"/>
      <c r="Q69" s="1097"/>
      <c r="R69" s="1097"/>
      <c r="S69" s="1097"/>
      <c r="T69" s="1097"/>
      <c r="U69" s="1097"/>
      <c r="V69" s="1097"/>
      <c r="W69" s="1097"/>
      <c r="X69" s="494"/>
      <c r="Y69" s="494"/>
      <c r="Z69" s="494"/>
      <c r="AC69" s="249"/>
    </row>
    <row r="70" spans="1:29" s="943" customFormat="1">
      <c r="A70" s="494"/>
      <c r="B70" s="494"/>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Z70" s="494"/>
      <c r="AC70" s="249"/>
    </row>
    <row r="71" spans="1:29" s="943" customFormat="1">
      <c r="A71" s="494"/>
      <c r="B71" s="494"/>
      <c r="C71" s="494"/>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C71" s="249"/>
    </row>
    <row r="72" spans="1:29" s="943" customFormat="1">
      <c r="A72" s="494"/>
      <c r="B72" s="494"/>
      <c r="C72" s="494"/>
      <c r="D72" s="494"/>
      <c r="E72" s="494"/>
      <c r="F72" s="494"/>
      <c r="G72" s="494"/>
      <c r="H72" s="494"/>
      <c r="I72" s="494"/>
      <c r="J72" s="494"/>
      <c r="K72" s="494"/>
      <c r="L72" s="494"/>
      <c r="M72" s="494"/>
      <c r="N72" s="494"/>
      <c r="O72" s="494"/>
      <c r="P72" s="494"/>
      <c r="Q72" s="494"/>
      <c r="R72" s="494"/>
      <c r="S72" s="494"/>
      <c r="T72" s="494"/>
      <c r="U72" s="494"/>
      <c r="V72" s="494"/>
      <c r="W72" s="494"/>
      <c r="X72" s="494"/>
      <c r="Y72" s="494"/>
      <c r="Z72" s="494"/>
      <c r="AC72" s="249"/>
    </row>
    <row r="73" spans="1:29" s="943" customFormat="1">
      <c r="A73" s="494"/>
      <c r="B73" s="494"/>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C73" s="249"/>
    </row>
    <row r="74" spans="1:29" s="943" customFormat="1">
      <c r="A74" s="494"/>
      <c r="B74" s="494"/>
      <c r="C74" s="494"/>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C74" s="249"/>
    </row>
    <row r="75" spans="1:29" s="943" customFormat="1">
      <c r="A75" s="494"/>
      <c r="B75" s="494"/>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C75" s="249"/>
    </row>
    <row r="76" spans="1:29" s="943" customFormat="1">
      <c r="A76" s="494"/>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C76" s="249"/>
    </row>
    <row r="77" spans="1:29" s="943" customFormat="1">
      <c r="A77" s="494"/>
      <c r="B77" s="494"/>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C77" s="249"/>
    </row>
    <row r="78" spans="1:29" s="943" customFormat="1">
      <c r="A78" s="494"/>
      <c r="B78" s="494"/>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C78" s="249"/>
    </row>
    <row r="79" spans="1:29" ht="13.5" customHeight="1">
      <c r="A79" s="306"/>
      <c r="B79" s="306"/>
      <c r="C79" s="306"/>
      <c r="D79" s="306"/>
      <c r="E79" s="306"/>
      <c r="F79" s="306"/>
      <c r="G79" s="1118"/>
      <c r="H79" s="1118"/>
      <c r="I79" s="1118"/>
      <c r="J79" s="1118"/>
      <c r="K79" s="1118"/>
      <c r="L79" s="1118"/>
      <c r="M79" s="1118"/>
      <c r="N79" s="1118"/>
      <c r="O79" s="1118"/>
      <c r="P79" s="1118"/>
      <c r="Q79" s="1118"/>
      <c r="R79" s="1118"/>
      <c r="S79" s="1118"/>
      <c r="T79" s="1118"/>
      <c r="U79" s="1118"/>
      <c r="V79" s="1118"/>
      <c r="W79" s="1118"/>
      <c r="X79" s="1118"/>
      <c r="Y79" s="1118"/>
      <c r="Z79" s="1118"/>
    </row>
    <row r="80" spans="1:29">
      <c r="A80" s="306"/>
      <c r="B80" s="306"/>
      <c r="C80" s="306"/>
      <c r="D80" s="306"/>
      <c r="E80" s="306"/>
      <c r="F80" s="306"/>
      <c r="G80" s="1118"/>
      <c r="H80" s="1118"/>
      <c r="I80" s="1118"/>
      <c r="J80" s="1118"/>
      <c r="K80" s="1118"/>
      <c r="L80" s="1118"/>
      <c r="M80" s="1118"/>
      <c r="N80" s="1118"/>
      <c r="O80" s="1118"/>
      <c r="P80" s="1118"/>
      <c r="Q80" s="1118"/>
      <c r="R80" s="1118"/>
      <c r="S80" s="1118"/>
      <c r="T80" s="1118"/>
      <c r="U80" s="1118"/>
      <c r="V80" s="1118"/>
      <c r="W80" s="1118"/>
      <c r="X80" s="1118"/>
      <c r="Y80" s="1118"/>
      <c r="Z80" s="1118"/>
    </row>
    <row r="81" spans="1:26">
      <c r="A81" s="494"/>
      <c r="B81" s="306"/>
      <c r="C81" s="306"/>
      <c r="D81" s="306"/>
      <c r="E81" s="306"/>
      <c r="F81" s="306"/>
      <c r="G81" s="1118"/>
      <c r="H81" s="1118"/>
      <c r="I81" s="1118"/>
      <c r="J81" s="1118"/>
      <c r="K81" s="1118"/>
      <c r="L81" s="1118"/>
      <c r="M81" s="1118"/>
      <c r="N81" s="1118"/>
      <c r="O81" s="1118"/>
      <c r="P81" s="1118"/>
      <c r="Q81" s="1118"/>
      <c r="R81" s="1118"/>
      <c r="S81" s="1118"/>
      <c r="T81" s="1118"/>
      <c r="U81" s="1118"/>
      <c r="V81" s="1118"/>
      <c r="W81" s="1118"/>
      <c r="X81" s="1118"/>
      <c r="Y81" s="1118"/>
      <c r="Z81" s="1118"/>
    </row>
    <row r="82" spans="1:26">
      <c r="A82" s="494"/>
      <c r="B82" s="306"/>
      <c r="C82" s="306"/>
      <c r="D82" s="306"/>
      <c r="E82" s="306"/>
      <c r="F82" s="306"/>
      <c r="G82" s="306"/>
      <c r="H82" s="306"/>
      <c r="I82" s="306"/>
      <c r="J82" s="306"/>
      <c r="K82" s="1119"/>
      <c r="L82" s="306"/>
      <c r="M82" s="1119"/>
      <c r="N82" s="306"/>
      <c r="O82" s="1119"/>
      <c r="P82" s="306"/>
      <c r="Q82" s="306"/>
      <c r="R82" s="299"/>
      <c r="S82" s="299"/>
      <c r="T82" s="306"/>
      <c r="U82" s="306"/>
      <c r="V82" s="306"/>
      <c r="W82" s="306"/>
      <c r="X82" s="306"/>
      <c r="Y82" s="306"/>
      <c r="Z82" s="306"/>
    </row>
    <row r="83" spans="1:26">
      <c r="A83" s="306"/>
      <c r="B83" s="306"/>
      <c r="C83" s="306"/>
      <c r="D83" s="306"/>
      <c r="E83" s="306"/>
      <c r="F83" s="306"/>
      <c r="G83" s="306"/>
      <c r="H83" s="306"/>
      <c r="I83" s="306"/>
      <c r="J83" s="306"/>
      <c r="K83" s="1119"/>
      <c r="L83" s="306"/>
      <c r="M83" s="1119"/>
      <c r="N83" s="306"/>
      <c r="O83" s="1119"/>
      <c r="P83" s="306"/>
      <c r="Q83" s="306"/>
      <c r="R83" s="299"/>
      <c r="S83" s="299"/>
      <c r="T83" s="306"/>
      <c r="U83" s="306"/>
      <c r="V83" s="306"/>
      <c r="W83" s="306"/>
      <c r="X83" s="306"/>
      <c r="Y83" s="306"/>
      <c r="Z83" s="306"/>
    </row>
    <row r="84" spans="1:26" ht="13.5" customHeight="1">
      <c r="B84" s="306"/>
      <c r="C84" s="306"/>
      <c r="D84" s="306"/>
      <c r="E84" s="306"/>
      <c r="F84" s="306"/>
      <c r="G84" s="306"/>
      <c r="H84" s="306"/>
      <c r="I84" s="306"/>
      <c r="J84" s="306"/>
      <c r="K84" s="306"/>
      <c r="L84" s="306"/>
      <c r="M84" s="306"/>
      <c r="N84" s="306"/>
      <c r="O84" s="306"/>
      <c r="P84" s="306"/>
      <c r="Q84" s="306"/>
      <c r="R84" s="299"/>
      <c r="S84" s="299"/>
      <c r="T84" s="306"/>
      <c r="U84" s="306"/>
      <c r="V84" s="306"/>
      <c r="W84" s="306"/>
      <c r="X84" s="306"/>
      <c r="Y84" s="306"/>
      <c r="Z84" s="306"/>
    </row>
    <row r="85" spans="1:26" ht="15" customHeight="1">
      <c r="B85" s="306"/>
      <c r="C85" s="306"/>
      <c r="D85" s="1120"/>
      <c r="E85" s="306"/>
      <c r="F85" s="306"/>
      <c r="G85" s="306"/>
      <c r="H85" s="1120"/>
      <c r="I85" s="306"/>
      <c r="J85" s="306"/>
      <c r="K85" s="1119"/>
      <c r="L85" s="306"/>
      <c r="M85" s="306"/>
      <c r="N85" s="306"/>
      <c r="O85" s="306"/>
      <c r="P85" s="306"/>
      <c r="Q85" s="1120"/>
      <c r="R85" s="1903"/>
      <c r="S85" s="1903"/>
      <c r="T85" s="1903"/>
      <c r="U85" s="1903"/>
      <c r="V85" s="1903"/>
      <c r="W85" s="1903"/>
      <c r="X85" s="1903"/>
      <c r="Y85" s="1903"/>
      <c r="Z85" s="1120"/>
    </row>
    <row r="86" spans="1:26" ht="15" customHeight="1">
      <c r="A86" s="299"/>
      <c r="B86" s="299"/>
      <c r="C86" s="299"/>
      <c r="D86" s="1120"/>
      <c r="E86" s="1903"/>
      <c r="F86" s="1903"/>
      <c r="G86" s="1903"/>
      <c r="H86" s="1120"/>
      <c r="I86" s="299"/>
      <c r="J86" s="306"/>
      <c r="K86" s="306"/>
      <c r="L86" s="306"/>
      <c r="M86" s="306"/>
      <c r="N86" s="306"/>
      <c r="O86" s="306"/>
      <c r="P86" s="306"/>
      <c r="Q86" s="1120"/>
      <c r="R86" s="1903"/>
      <c r="S86" s="1903"/>
      <c r="T86" s="1903"/>
      <c r="U86" s="1903"/>
      <c r="V86" s="1903"/>
      <c r="W86" s="1903"/>
      <c r="X86" s="1903"/>
      <c r="Y86" s="1903"/>
      <c r="Z86" s="1121"/>
    </row>
    <row r="87" spans="1:26" ht="15" customHeight="1">
      <c r="A87" s="299"/>
      <c r="B87" s="299"/>
      <c r="C87" s="299"/>
      <c r="D87" s="1120"/>
      <c r="E87" s="1903"/>
      <c r="F87" s="1903"/>
      <c r="G87" s="1903"/>
      <c r="H87" s="1120"/>
      <c r="I87" s="299"/>
      <c r="J87" s="306"/>
      <c r="K87" s="306"/>
      <c r="L87" s="306"/>
      <c r="M87" s="306"/>
      <c r="N87" s="306"/>
      <c r="O87" s="306"/>
      <c r="P87" s="306"/>
      <c r="Q87" s="1120"/>
      <c r="R87" s="1903"/>
      <c r="S87" s="1903"/>
      <c r="T87" s="1903"/>
      <c r="U87" s="1903"/>
      <c r="V87" s="1903"/>
      <c r="W87" s="1903"/>
      <c r="X87" s="1903"/>
      <c r="Y87" s="1903"/>
      <c r="Z87" s="1121"/>
    </row>
    <row r="88" spans="1:26" ht="13.5" customHeight="1">
      <c r="A88" s="306"/>
      <c r="B88" s="306"/>
      <c r="C88" s="306"/>
      <c r="D88" s="306"/>
      <c r="E88" s="306"/>
      <c r="F88" s="306"/>
      <c r="G88" s="306"/>
      <c r="H88" s="1902"/>
      <c r="I88" s="1902"/>
      <c r="J88" s="1902"/>
      <c r="K88" s="1902"/>
      <c r="L88" s="1902"/>
      <c r="M88" s="1902"/>
      <c r="N88" s="1902"/>
      <c r="O88" s="1902"/>
      <c r="P88" s="1902"/>
      <c r="Q88" s="1902"/>
      <c r="R88" s="1902"/>
      <c r="S88" s="1902"/>
      <c r="T88" s="1902"/>
      <c r="U88" s="1902"/>
      <c r="V88" s="1902"/>
      <c r="W88" s="1902"/>
      <c r="X88" s="1902"/>
      <c r="Y88" s="1902"/>
      <c r="Z88" s="1902"/>
    </row>
    <row r="89" spans="1:26" ht="15.75" customHeight="1">
      <c r="A89" s="299"/>
      <c r="B89" s="299"/>
      <c r="C89" s="299"/>
      <c r="D89" s="299"/>
      <c r="E89" s="299"/>
      <c r="F89" s="299"/>
      <c r="G89" s="299"/>
      <c r="H89" s="1902"/>
      <c r="I89" s="1902"/>
      <c r="J89" s="1902"/>
      <c r="K89" s="1902"/>
      <c r="L89" s="1902"/>
      <c r="M89" s="1902"/>
      <c r="N89" s="1902"/>
      <c r="O89" s="1902"/>
      <c r="P89" s="1902"/>
      <c r="Q89" s="1902"/>
      <c r="R89" s="1902"/>
      <c r="S89" s="1902"/>
      <c r="T89" s="1902"/>
      <c r="U89" s="1902"/>
      <c r="V89" s="1902"/>
      <c r="W89" s="1902"/>
      <c r="X89" s="1902"/>
      <c r="Y89" s="1902"/>
      <c r="Z89" s="1902"/>
    </row>
    <row r="90" spans="1:26" ht="15.75" customHeight="1">
      <c r="A90" s="306"/>
      <c r="B90" s="306"/>
      <c r="C90" s="306"/>
      <c r="D90" s="306"/>
      <c r="E90" s="306"/>
      <c r="F90" s="306"/>
      <c r="G90" s="306"/>
      <c r="H90" s="1902"/>
      <c r="I90" s="1898"/>
      <c r="J90" s="1898"/>
      <c r="K90" s="1898"/>
      <c r="L90" s="1898"/>
      <c r="M90" s="1898"/>
      <c r="N90" s="1898"/>
      <c r="O90" s="1898"/>
      <c r="P90" s="1898"/>
      <c r="Q90" s="1898"/>
      <c r="R90" s="1898"/>
      <c r="S90" s="1898"/>
      <c r="T90" s="1898"/>
      <c r="U90" s="1898"/>
      <c r="V90" s="1898"/>
      <c r="W90" s="1898"/>
      <c r="X90" s="1898"/>
      <c r="Y90" s="1898"/>
      <c r="Z90" s="1898"/>
    </row>
    <row r="91" spans="1:26" ht="15.75" customHeight="1">
      <c r="A91" s="299"/>
      <c r="B91" s="299"/>
      <c r="C91" s="299"/>
      <c r="D91" s="299"/>
      <c r="E91" s="299"/>
      <c r="F91" s="299"/>
      <c r="G91" s="299"/>
      <c r="H91" s="1898"/>
      <c r="I91" s="1898"/>
      <c r="J91" s="1898"/>
      <c r="K91" s="1898"/>
      <c r="L91" s="1898"/>
      <c r="M91" s="1898"/>
      <c r="N91" s="1898"/>
      <c r="O91" s="1898"/>
      <c r="P91" s="1898"/>
      <c r="Q91" s="1898"/>
      <c r="R91" s="1898"/>
      <c r="S91" s="1898"/>
      <c r="T91" s="1898"/>
      <c r="U91" s="1898"/>
      <c r="V91" s="1898"/>
      <c r="W91" s="1898"/>
      <c r="X91" s="1898"/>
      <c r="Y91" s="1898"/>
      <c r="Z91" s="1898"/>
    </row>
    <row r="92" spans="1:26" ht="18" customHeight="1">
      <c r="A92" s="1905"/>
      <c r="B92" s="1905"/>
      <c r="C92" s="1905"/>
      <c r="D92" s="1905"/>
      <c r="E92" s="1905"/>
      <c r="F92" s="1905"/>
      <c r="G92" s="1905"/>
      <c r="H92" s="1905"/>
      <c r="I92" s="1905"/>
      <c r="J92" s="1905"/>
      <c r="K92" s="1905"/>
      <c r="L92" s="1905"/>
      <c r="M92" s="1905"/>
      <c r="N92" s="1905"/>
      <c r="O92" s="1905"/>
      <c r="P92" s="1905"/>
      <c r="Q92" s="1905"/>
      <c r="R92" s="1905"/>
      <c r="S92" s="1905"/>
      <c r="T92" s="1905"/>
      <c r="U92" s="1905"/>
      <c r="V92" s="1905"/>
      <c r="W92" s="1905"/>
      <c r="X92" s="1905"/>
      <c r="Y92" s="1905"/>
      <c r="Z92" s="1905"/>
    </row>
    <row r="93" spans="1:26" ht="15.75" customHeight="1">
      <c r="A93" s="306"/>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row>
    <row r="94" spans="1:26" ht="15.75" customHeight="1">
      <c r="A94" s="306"/>
      <c r="B94" s="306"/>
      <c r="C94" s="306"/>
      <c r="D94" s="306"/>
      <c r="E94" s="1903"/>
      <c r="F94" s="1903"/>
      <c r="G94" s="1903"/>
      <c r="H94" s="1903"/>
      <c r="J94" s="306"/>
      <c r="K94" s="306"/>
      <c r="L94" s="306"/>
      <c r="M94" s="306"/>
      <c r="N94" s="306"/>
      <c r="O94" s="306"/>
      <c r="P94" s="306"/>
      <c r="Q94" s="306"/>
      <c r="R94" s="306"/>
      <c r="S94" s="306"/>
      <c r="T94" s="306"/>
      <c r="U94" s="306"/>
      <c r="V94" s="306"/>
      <c r="W94" s="306"/>
      <c r="X94" s="306"/>
      <c r="Y94" s="306"/>
      <c r="Z94" s="306"/>
    </row>
    <row r="95" spans="1:26" ht="15.75" customHeight="1">
      <c r="A95" s="306"/>
      <c r="B95" s="306"/>
      <c r="C95" s="306"/>
      <c r="D95" s="306"/>
      <c r="E95" s="306"/>
      <c r="F95" s="1903"/>
      <c r="G95" s="1903"/>
      <c r="H95" s="306"/>
      <c r="I95" s="1904"/>
      <c r="J95" s="1904"/>
      <c r="K95" s="1904"/>
      <c r="L95" s="1904"/>
      <c r="M95" s="1904"/>
      <c r="N95" s="1904"/>
      <c r="O95" s="1904"/>
      <c r="P95" s="1904"/>
      <c r="Q95" s="1904"/>
      <c r="R95" s="1904"/>
      <c r="S95" s="1904"/>
      <c r="T95" s="1904"/>
      <c r="U95" s="1904"/>
      <c r="V95" s="1904"/>
      <c r="W95" s="1904"/>
      <c r="X95" s="1904"/>
      <c r="Y95" s="1904"/>
      <c r="Z95" s="1904"/>
    </row>
    <row r="96" spans="1:26" ht="15.75" customHeight="1">
      <c r="A96" s="306"/>
      <c r="B96" s="306"/>
      <c r="C96" s="306"/>
      <c r="D96" s="306"/>
      <c r="E96" s="306"/>
      <c r="F96" s="1903"/>
      <c r="G96" s="1903"/>
      <c r="H96" s="306"/>
      <c r="I96" s="1904"/>
      <c r="J96" s="1904"/>
      <c r="K96" s="1904"/>
      <c r="L96" s="1904"/>
      <c r="M96" s="1904"/>
      <c r="N96" s="1904"/>
      <c r="O96" s="1904"/>
      <c r="P96" s="1904"/>
      <c r="Q96" s="1904"/>
      <c r="R96" s="1904"/>
      <c r="S96" s="1904"/>
      <c r="T96" s="1904"/>
      <c r="U96" s="1904"/>
      <c r="V96" s="1904"/>
      <c r="W96" s="1904"/>
      <c r="X96" s="1904"/>
      <c r="Y96" s="1904"/>
      <c r="Z96" s="1904"/>
    </row>
    <row r="97" spans="1:26" ht="15.75" customHeight="1">
      <c r="A97" s="306"/>
      <c r="B97" s="306"/>
      <c r="C97" s="306"/>
      <c r="D97" s="306"/>
      <c r="E97" s="306"/>
      <c r="F97" s="1903"/>
      <c r="G97" s="1903"/>
      <c r="H97" s="306"/>
      <c r="I97" s="1904"/>
      <c r="J97" s="1904"/>
      <c r="K97" s="1904"/>
      <c r="L97" s="1904"/>
      <c r="M97" s="1904"/>
      <c r="N97" s="1904"/>
      <c r="O97" s="1904"/>
      <c r="P97" s="1904"/>
      <c r="Q97" s="1904"/>
      <c r="R97" s="1904"/>
      <c r="S97" s="1904"/>
      <c r="T97" s="1904"/>
      <c r="U97" s="1904"/>
      <c r="V97" s="1904"/>
      <c r="W97" s="1904"/>
      <c r="X97" s="1904"/>
      <c r="Y97" s="1904"/>
      <c r="Z97" s="1904"/>
    </row>
    <row r="98" spans="1:26" ht="15.75" customHeight="1">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row>
    <row r="99" spans="1:26" ht="15.75" customHeight="1">
      <c r="A99" s="306"/>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row>
    <row r="100" spans="1:26">
      <c r="A100" s="1119"/>
      <c r="B100" s="306"/>
      <c r="C100" s="306"/>
      <c r="D100" s="1119"/>
      <c r="E100" s="306"/>
      <c r="F100" s="306"/>
      <c r="G100" s="1119"/>
      <c r="H100" s="306"/>
      <c r="I100" s="306"/>
      <c r="J100" s="1119"/>
      <c r="K100" s="306"/>
      <c r="L100" s="306"/>
      <c r="M100" s="1119"/>
      <c r="N100" s="306"/>
      <c r="O100" s="306"/>
      <c r="P100" s="306"/>
      <c r="Q100" s="1119"/>
      <c r="R100" s="306"/>
      <c r="S100" s="306"/>
      <c r="T100" s="306"/>
      <c r="U100" s="306"/>
      <c r="V100" s="1119"/>
      <c r="W100" s="1122"/>
      <c r="X100" s="306"/>
      <c r="Y100" s="306"/>
      <c r="Z100" s="299"/>
    </row>
    <row r="101" spans="1:26" ht="15.75" customHeight="1">
      <c r="A101" s="306"/>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row>
    <row r="102" spans="1:26" ht="15.75" customHeight="1">
      <c r="A102" s="306"/>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row>
    <row r="103" spans="1:26" ht="15.75" customHeight="1">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row>
    <row r="104" spans="1:26" ht="15.75" customHeight="1">
      <c r="A104" s="306"/>
      <c r="B104" s="306"/>
      <c r="C104" s="306"/>
      <c r="D104" s="306"/>
      <c r="E104" s="306"/>
      <c r="F104" s="306"/>
      <c r="G104" s="306"/>
      <c r="H104" s="306"/>
      <c r="I104" s="306"/>
      <c r="J104" s="1903"/>
      <c r="K104" s="1903"/>
      <c r="L104" s="1903"/>
      <c r="M104" s="306"/>
      <c r="N104" s="306"/>
      <c r="O104" s="306"/>
      <c r="P104" s="306"/>
      <c r="Q104" s="306"/>
      <c r="R104" s="306"/>
      <c r="S104" s="306"/>
      <c r="T104" s="306"/>
      <c r="U104" s="306"/>
      <c r="V104" s="306"/>
      <c r="W104" s="306"/>
      <c r="X104" s="306"/>
      <c r="Y104" s="306"/>
      <c r="Z104" s="306"/>
    </row>
    <row r="105" spans="1:26" ht="15.75" customHeight="1">
      <c r="A105" s="306"/>
      <c r="B105" s="306"/>
      <c r="C105" s="306"/>
      <c r="D105" s="306"/>
      <c r="E105" s="306"/>
      <c r="F105" s="306"/>
      <c r="G105" s="306"/>
      <c r="H105" s="306"/>
      <c r="I105" s="306"/>
      <c r="J105" s="1903"/>
      <c r="K105" s="1903"/>
      <c r="L105" s="1903"/>
      <c r="M105" s="306"/>
      <c r="N105" s="306"/>
      <c r="O105" s="306"/>
      <c r="P105" s="306"/>
      <c r="Q105" s="306"/>
      <c r="R105" s="306"/>
      <c r="S105" s="306"/>
      <c r="T105" s="306"/>
      <c r="U105" s="306"/>
      <c r="V105" s="306"/>
      <c r="W105" s="306"/>
      <c r="X105" s="306"/>
      <c r="Y105" s="306"/>
      <c r="Z105" s="306"/>
    </row>
    <row r="106" spans="1:26" ht="15.75" customHeight="1">
      <c r="A106" s="306"/>
      <c r="B106" s="306"/>
      <c r="C106" s="306"/>
      <c r="D106" s="306"/>
      <c r="E106" s="306"/>
      <c r="F106" s="306"/>
      <c r="G106" s="306"/>
      <c r="H106" s="306"/>
      <c r="I106" s="306"/>
      <c r="J106" s="1903"/>
      <c r="K106" s="1903"/>
      <c r="L106" s="1903"/>
      <c r="M106" s="306"/>
      <c r="N106" s="306"/>
      <c r="O106" s="306"/>
      <c r="P106" s="306"/>
      <c r="Q106" s="306"/>
      <c r="R106" s="306"/>
      <c r="S106" s="306"/>
      <c r="T106" s="306"/>
      <c r="U106" s="306"/>
      <c r="V106" s="306"/>
      <c r="W106" s="306"/>
      <c r="X106" s="306"/>
      <c r="Y106" s="306"/>
      <c r="Z106" s="306"/>
    </row>
    <row r="107" spans="1:26" ht="15.75" customHeight="1">
      <c r="A107" s="306"/>
      <c r="B107" s="306"/>
      <c r="C107" s="306"/>
      <c r="D107" s="306"/>
      <c r="E107" s="306"/>
      <c r="F107" s="306"/>
      <c r="G107" s="306"/>
      <c r="H107" s="306"/>
      <c r="I107" s="306"/>
      <c r="J107" s="1903"/>
      <c r="K107" s="1903"/>
      <c r="L107" s="1903"/>
      <c r="M107" s="306"/>
      <c r="N107" s="306"/>
      <c r="O107" s="306"/>
      <c r="P107" s="306"/>
      <c r="Q107" s="306"/>
      <c r="R107" s="306"/>
      <c r="S107" s="306"/>
      <c r="T107" s="306"/>
      <c r="U107" s="306"/>
      <c r="V107" s="306"/>
      <c r="W107" s="306"/>
      <c r="X107" s="306"/>
      <c r="Y107" s="306"/>
      <c r="Z107" s="306"/>
    </row>
    <row r="108" spans="1:26" ht="15.75" customHeight="1">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row>
    <row r="109" spans="1:26" ht="15.75" customHeight="1">
      <c r="A109" s="306"/>
      <c r="B109" s="306"/>
      <c r="C109" s="306"/>
      <c r="D109" s="306"/>
      <c r="E109" s="306"/>
      <c r="F109" s="306"/>
      <c r="G109" s="306"/>
      <c r="H109" s="306"/>
      <c r="I109" s="306"/>
      <c r="J109" s="1907"/>
      <c r="K109" s="1907"/>
      <c r="L109" s="1907"/>
      <c r="M109" s="1907"/>
      <c r="N109" s="306"/>
      <c r="O109" s="306"/>
      <c r="P109" s="306"/>
      <c r="Q109" s="306"/>
      <c r="R109" s="306"/>
      <c r="S109" s="306"/>
      <c r="T109" s="306"/>
      <c r="U109" s="306"/>
      <c r="V109" s="306"/>
      <c r="W109" s="306"/>
      <c r="X109" s="306"/>
      <c r="Y109" s="306"/>
      <c r="Z109" s="306"/>
    </row>
    <row r="110" spans="1:26" ht="15.75" customHeight="1">
      <c r="A110" s="306"/>
      <c r="B110" s="306"/>
      <c r="C110" s="306"/>
      <c r="D110" s="306"/>
      <c r="E110" s="306"/>
      <c r="F110" s="306"/>
      <c r="G110" s="306"/>
      <c r="H110" s="306"/>
      <c r="I110" s="306"/>
      <c r="J110" s="1907"/>
      <c r="K110" s="1907"/>
      <c r="L110" s="1907"/>
      <c r="M110" s="1907"/>
      <c r="N110" s="306"/>
      <c r="O110" s="306"/>
      <c r="P110" s="306"/>
      <c r="Q110" s="306"/>
      <c r="R110" s="306"/>
      <c r="S110" s="306"/>
      <c r="T110" s="306"/>
      <c r="U110" s="306"/>
      <c r="V110" s="306"/>
      <c r="W110" s="306"/>
      <c r="X110" s="306"/>
      <c r="Y110" s="306"/>
      <c r="Z110" s="306"/>
    </row>
    <row r="111" spans="1:26" ht="15.75" customHeight="1">
      <c r="A111" s="306"/>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row>
    <row r="112" spans="1:26" ht="15.75" customHeight="1">
      <c r="A112" s="306"/>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row>
    <row r="113" spans="1:26" ht="15.75" customHeight="1">
      <c r="A113" s="306"/>
      <c r="B113" s="306"/>
      <c r="C113" s="306"/>
      <c r="D113" s="306"/>
      <c r="E113" s="306"/>
      <c r="F113" s="306"/>
      <c r="G113" s="306"/>
      <c r="H113" s="306"/>
      <c r="I113" s="306"/>
      <c r="J113" s="306"/>
      <c r="K113" s="306"/>
      <c r="L113" s="306"/>
      <c r="M113" s="306"/>
      <c r="N113" s="306"/>
      <c r="O113" s="306"/>
      <c r="P113" s="306"/>
      <c r="Q113" s="306"/>
      <c r="R113" s="306"/>
      <c r="S113" s="306"/>
      <c r="T113" s="1119"/>
      <c r="U113" s="306"/>
      <c r="V113" s="306"/>
      <c r="W113" s="1119"/>
      <c r="X113" s="306"/>
      <c r="Y113" s="306"/>
      <c r="Z113" s="306"/>
    </row>
    <row r="114" spans="1:26" ht="15.75" customHeight="1">
      <c r="A114" s="306"/>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row>
    <row r="115" spans="1:26" ht="15.75" customHeight="1">
      <c r="A115" s="306"/>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row>
    <row r="116" spans="1:26" ht="15.75" customHeight="1">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row>
    <row r="117" spans="1:26" ht="15.75" customHeight="1">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row>
    <row r="118" spans="1:26" ht="15.75" customHeight="1">
      <c r="A118" s="306"/>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row>
    <row r="119" spans="1:26" ht="15.75" customHeigh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row>
    <row r="120" spans="1:26" ht="15.75" customHeigh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row>
    <row r="121" spans="1:26" ht="15.75" customHeight="1">
      <c r="A121" s="306"/>
      <c r="B121" s="306"/>
      <c r="C121" s="306"/>
      <c r="D121" s="306"/>
      <c r="E121" s="306"/>
      <c r="F121" s="306"/>
      <c r="G121" s="306"/>
      <c r="H121" s="1120"/>
      <c r="I121" s="1903"/>
      <c r="J121" s="1903"/>
      <c r="K121" s="1903"/>
      <c r="L121" s="1903"/>
      <c r="M121" s="1120"/>
      <c r="N121" s="1120"/>
      <c r="O121" s="1903"/>
      <c r="P121" s="1903"/>
      <c r="Q121" s="1903"/>
      <c r="R121" s="1903"/>
      <c r="S121" s="1120"/>
      <c r="T121" s="1120"/>
      <c r="U121" s="1903"/>
      <c r="V121" s="1903"/>
      <c r="W121" s="1903"/>
      <c r="X121" s="1903"/>
      <c r="Y121" s="1122"/>
      <c r="Z121" s="306"/>
    </row>
    <row r="122" spans="1:26" ht="15.75" customHeight="1">
      <c r="A122" s="306"/>
      <c r="B122" s="306"/>
      <c r="C122" s="1120"/>
      <c r="D122" s="1903"/>
      <c r="E122" s="1903"/>
      <c r="F122" s="1120"/>
      <c r="G122" s="306"/>
      <c r="H122" s="1120"/>
      <c r="I122" s="1906"/>
      <c r="J122" s="1906"/>
      <c r="K122" s="1906"/>
      <c r="L122" s="1906"/>
      <c r="M122" s="1120"/>
      <c r="N122" s="1120"/>
      <c r="O122" s="1906"/>
      <c r="P122" s="1906"/>
      <c r="Q122" s="1906"/>
      <c r="R122" s="1906"/>
      <c r="S122" s="1120"/>
      <c r="T122" s="1120"/>
      <c r="U122" s="1908"/>
      <c r="V122" s="1908"/>
      <c r="W122" s="1908"/>
      <c r="X122" s="1908"/>
      <c r="Y122" s="306"/>
      <c r="Z122" s="306"/>
    </row>
    <row r="123" spans="1:26" ht="15.75" customHeight="1">
      <c r="A123" s="306"/>
      <c r="B123" s="306"/>
      <c r="C123" s="1120"/>
      <c r="D123" s="1903"/>
      <c r="E123" s="1903"/>
      <c r="F123" s="1120"/>
      <c r="G123" s="306"/>
      <c r="H123" s="1120"/>
      <c r="I123" s="1906"/>
      <c r="J123" s="1906"/>
      <c r="K123" s="1906"/>
      <c r="L123" s="1906"/>
      <c r="M123" s="1120"/>
      <c r="N123" s="1120"/>
      <c r="O123" s="1906"/>
      <c r="P123" s="1906"/>
      <c r="Q123" s="1906"/>
      <c r="R123" s="1906"/>
      <c r="S123" s="1120"/>
      <c r="T123" s="1120"/>
      <c r="U123" s="1908"/>
      <c r="V123" s="1908"/>
      <c r="W123" s="1908"/>
      <c r="X123" s="1908"/>
      <c r="Y123" s="306"/>
      <c r="Z123" s="306"/>
    </row>
    <row r="124" spans="1:26" ht="15.75" customHeight="1">
      <c r="A124" s="306"/>
      <c r="B124" s="306"/>
      <c r="C124" s="1120"/>
      <c r="D124" s="1903"/>
      <c r="E124" s="1903"/>
      <c r="F124" s="1120"/>
      <c r="G124" s="306"/>
      <c r="H124" s="1120"/>
      <c r="I124" s="1906"/>
      <c r="J124" s="1906"/>
      <c r="K124" s="1906"/>
      <c r="L124" s="1906"/>
      <c r="M124" s="1120"/>
      <c r="N124" s="1120"/>
      <c r="O124" s="1906"/>
      <c r="P124" s="1906"/>
      <c r="Q124" s="1906"/>
      <c r="R124" s="1906"/>
      <c r="S124" s="1120"/>
      <c r="T124" s="1120"/>
      <c r="U124" s="1908"/>
      <c r="V124" s="1908"/>
      <c r="W124" s="1908"/>
      <c r="X124" s="1908"/>
      <c r="Y124" s="306"/>
      <c r="Z124" s="306"/>
    </row>
    <row r="125" spans="1:26" ht="15.75" customHeight="1">
      <c r="A125" s="306"/>
      <c r="B125" s="306"/>
      <c r="C125" s="1120"/>
      <c r="D125" s="1903"/>
      <c r="E125" s="1903"/>
      <c r="F125" s="1120"/>
      <c r="G125" s="306"/>
      <c r="H125" s="1120"/>
      <c r="I125" s="1906"/>
      <c r="J125" s="1906"/>
      <c r="K125" s="1906"/>
      <c r="L125" s="1906"/>
      <c r="M125" s="1120"/>
      <c r="N125" s="1120"/>
      <c r="O125" s="1906"/>
      <c r="P125" s="1906"/>
      <c r="Q125" s="1906"/>
      <c r="R125" s="1906"/>
      <c r="S125" s="1120"/>
      <c r="T125" s="1120"/>
      <c r="U125" s="1908"/>
      <c r="V125" s="1908"/>
      <c r="W125" s="1908"/>
      <c r="X125" s="1908"/>
      <c r="Y125" s="306"/>
      <c r="Z125" s="306"/>
    </row>
    <row r="126" spans="1:26" ht="15.75" customHeight="1">
      <c r="A126" s="306"/>
      <c r="B126" s="306"/>
      <c r="C126" s="1120"/>
      <c r="D126" s="306"/>
      <c r="E126" s="306"/>
      <c r="F126" s="1120"/>
      <c r="G126" s="306"/>
      <c r="H126" s="1120"/>
      <c r="I126" s="306"/>
      <c r="J126" s="306"/>
      <c r="K126" s="306"/>
      <c r="L126" s="306"/>
      <c r="M126" s="1120"/>
      <c r="N126" s="1120"/>
      <c r="O126" s="1120"/>
      <c r="P126" s="306"/>
      <c r="Q126" s="306"/>
      <c r="R126" s="1120"/>
      <c r="S126" s="1120"/>
      <c r="T126" s="1120"/>
      <c r="U126" s="306"/>
      <c r="V126" s="306"/>
      <c r="W126" s="306"/>
      <c r="X126" s="306"/>
      <c r="Y126" s="306"/>
      <c r="Z126" s="306"/>
    </row>
    <row r="127" spans="1:26" ht="15.75" customHeight="1">
      <c r="A127" s="306"/>
      <c r="B127" s="306"/>
      <c r="C127" s="1120"/>
      <c r="D127" s="306"/>
      <c r="E127" s="306"/>
      <c r="F127" s="1120"/>
      <c r="G127" s="306"/>
      <c r="H127" s="1120"/>
      <c r="I127" s="306"/>
      <c r="J127" s="306"/>
      <c r="K127" s="306"/>
      <c r="L127" s="306"/>
      <c r="M127" s="1120"/>
      <c r="N127" s="1120"/>
      <c r="O127" s="1120"/>
      <c r="P127" s="306"/>
      <c r="Q127" s="306"/>
      <c r="R127" s="1120"/>
      <c r="S127" s="1120"/>
      <c r="T127" s="1120"/>
      <c r="U127" s="306"/>
      <c r="V127" s="306"/>
      <c r="W127" s="306"/>
      <c r="X127" s="306"/>
      <c r="Y127" s="306"/>
      <c r="Z127" s="306"/>
    </row>
    <row r="128" spans="1:26" ht="15.75" customHeight="1">
      <c r="A128" s="306"/>
      <c r="B128" s="306"/>
      <c r="C128" s="1120"/>
      <c r="D128" s="306"/>
      <c r="E128" s="306"/>
      <c r="F128" s="1120"/>
      <c r="G128" s="306"/>
      <c r="H128" s="1120"/>
      <c r="I128" s="306"/>
      <c r="J128" s="306"/>
      <c r="K128" s="306"/>
      <c r="L128" s="306"/>
      <c r="M128" s="1120"/>
      <c r="N128" s="1120"/>
      <c r="O128" s="1120"/>
      <c r="P128" s="306"/>
      <c r="Q128" s="306"/>
      <c r="R128" s="1120"/>
      <c r="S128" s="1120"/>
      <c r="T128" s="1120"/>
      <c r="U128" s="306"/>
      <c r="V128" s="306"/>
      <c r="W128" s="306"/>
      <c r="X128" s="306"/>
      <c r="Y128" s="306"/>
      <c r="Z128" s="306"/>
    </row>
    <row r="129" spans="1:27" ht="15.75" customHeight="1">
      <c r="A129" s="306"/>
      <c r="B129" s="306"/>
      <c r="C129" s="1120"/>
      <c r="D129" s="306"/>
      <c r="E129" s="306"/>
      <c r="F129" s="1120"/>
      <c r="G129" s="306"/>
      <c r="H129" s="1120"/>
      <c r="I129" s="306"/>
      <c r="J129" s="306"/>
      <c r="K129" s="306"/>
      <c r="L129" s="306"/>
      <c r="M129" s="1120"/>
      <c r="N129" s="1120"/>
      <c r="O129" s="1120"/>
      <c r="P129" s="306"/>
      <c r="Q129" s="306"/>
      <c r="R129" s="1120"/>
      <c r="S129" s="1120"/>
      <c r="T129" s="1120"/>
      <c r="U129" s="306"/>
      <c r="V129" s="306"/>
      <c r="W129" s="306"/>
      <c r="X129" s="306"/>
      <c r="Y129" s="306"/>
      <c r="Z129" s="306"/>
    </row>
    <row r="130" spans="1:27" ht="15.75" customHeight="1">
      <c r="A130" s="306"/>
      <c r="B130" s="306"/>
      <c r="C130" s="306"/>
      <c r="D130" s="306"/>
      <c r="E130" s="306"/>
      <c r="F130" s="306"/>
      <c r="G130" s="306"/>
      <c r="H130" s="1120"/>
      <c r="I130" s="1906"/>
      <c r="J130" s="1906"/>
      <c r="K130" s="1906"/>
      <c r="L130" s="1906"/>
      <c r="M130" s="1120"/>
      <c r="N130" s="1120"/>
      <c r="O130" s="1906"/>
      <c r="P130" s="1906"/>
      <c r="Q130" s="1906"/>
      <c r="R130" s="1906"/>
      <c r="S130" s="1120"/>
      <c r="T130" s="1120"/>
      <c r="U130" s="1906"/>
      <c r="V130" s="1906"/>
      <c r="W130" s="1906"/>
      <c r="X130" s="1906"/>
      <c r="Y130" s="306"/>
      <c r="Z130" s="306"/>
    </row>
    <row r="131" spans="1:27" ht="15.75" customHeight="1">
      <c r="A131" s="306"/>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row>
    <row r="132" spans="1:27" ht="15.75" customHeight="1">
      <c r="A132" s="306"/>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row>
    <row r="133" spans="1:27" ht="15.75" customHeight="1">
      <c r="A133" s="306"/>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row>
    <row r="134" spans="1:27" ht="15.75" customHeight="1">
      <c r="A134" s="306"/>
      <c r="B134" s="306"/>
      <c r="C134" s="306"/>
      <c r="D134" s="306"/>
      <c r="E134" s="306"/>
      <c r="F134" s="306"/>
      <c r="G134" s="306"/>
      <c r="H134" s="306"/>
      <c r="I134" s="1909"/>
      <c r="J134" s="1909"/>
      <c r="K134" s="1909"/>
      <c r="L134" s="1909"/>
      <c r="M134" s="1909"/>
      <c r="N134" s="1120"/>
      <c r="O134" s="306"/>
      <c r="P134" s="306"/>
      <c r="Q134" s="306"/>
      <c r="R134" s="306"/>
      <c r="S134" s="306"/>
      <c r="T134" s="306"/>
      <c r="U134" s="306"/>
      <c r="V134" s="306"/>
      <c r="W134" s="306"/>
      <c r="X134" s="306"/>
      <c r="Y134" s="306"/>
      <c r="Z134" s="306"/>
    </row>
    <row r="135" spans="1:27" ht="15.75" customHeight="1">
      <c r="A135" s="306"/>
      <c r="B135" s="306"/>
      <c r="C135" s="306"/>
      <c r="D135" s="306"/>
      <c r="E135" s="306"/>
      <c r="F135" s="306"/>
      <c r="G135" s="306"/>
      <c r="H135" s="306"/>
      <c r="I135" s="306"/>
      <c r="J135" s="306"/>
      <c r="K135" s="1903"/>
      <c r="L135" s="1903"/>
      <c r="M135" s="1903"/>
      <c r="N135" s="1903"/>
      <c r="O135" s="1903"/>
      <c r="P135" s="1903"/>
      <c r="Q135" s="306"/>
      <c r="R135" s="306"/>
      <c r="S135" s="306"/>
      <c r="T135" s="306"/>
      <c r="U135" s="306"/>
      <c r="V135" s="306"/>
      <c r="W135" s="306"/>
      <c r="X135" s="306"/>
      <c r="Y135" s="306"/>
      <c r="Z135" s="306"/>
    </row>
    <row r="136" spans="1:27" ht="15.75" customHeight="1">
      <c r="A136" s="306"/>
      <c r="B136" s="306"/>
      <c r="C136" s="306"/>
      <c r="D136" s="306"/>
      <c r="E136" s="306"/>
      <c r="F136" s="306"/>
      <c r="G136" s="306"/>
      <c r="H136" s="1910"/>
      <c r="I136" s="1910"/>
      <c r="J136" s="1910"/>
      <c r="K136" s="1910"/>
      <c r="L136" s="1910"/>
      <c r="M136" s="1910"/>
      <c r="N136" s="1910"/>
      <c r="O136" s="1910"/>
      <c r="P136" s="1910"/>
      <c r="Q136" s="1910"/>
      <c r="R136" s="1910"/>
      <c r="S136" s="1910"/>
      <c r="T136" s="1910"/>
      <c r="U136" s="1910"/>
      <c r="V136" s="1910"/>
      <c r="W136" s="1910"/>
      <c r="X136" s="1910"/>
      <c r="Y136" s="1910"/>
      <c r="Z136" s="1910"/>
    </row>
    <row r="137" spans="1:27">
      <c r="H137" s="1911"/>
      <c r="I137" s="1911"/>
      <c r="J137" s="1911"/>
      <c r="K137" s="1911"/>
      <c r="L137" s="1911"/>
      <c r="M137" s="1911"/>
      <c r="N137" s="1911"/>
      <c r="O137" s="1911"/>
      <c r="P137" s="1911"/>
      <c r="Q137" s="1911"/>
      <c r="R137" s="1911"/>
      <c r="S137" s="1911"/>
      <c r="T137" s="1911"/>
      <c r="U137" s="1911"/>
      <c r="V137" s="1911"/>
      <c r="W137" s="1911"/>
      <c r="X137" s="1911"/>
      <c r="Y137" s="1911"/>
      <c r="Z137" s="1911"/>
    </row>
    <row r="138" spans="1:27" ht="13.5" customHeight="1">
      <c r="A138" s="306"/>
      <c r="B138" s="306"/>
      <c r="C138" s="306"/>
      <c r="D138" s="306"/>
      <c r="E138" s="1910"/>
      <c r="F138" s="1910"/>
      <c r="G138" s="1910"/>
      <c r="H138" s="1910"/>
      <c r="I138" s="1910"/>
      <c r="J138" s="1910"/>
      <c r="K138" s="1910"/>
      <c r="L138" s="1910"/>
      <c r="M138" s="1910"/>
      <c r="N138" s="1910"/>
      <c r="O138" s="1910"/>
      <c r="P138" s="1910"/>
      <c r="Q138" s="1910"/>
      <c r="R138" s="1910"/>
      <c r="S138" s="1910"/>
      <c r="T138" s="1910"/>
      <c r="U138" s="1910"/>
      <c r="V138" s="1910"/>
      <c r="W138" s="1910"/>
      <c r="X138" s="1910"/>
      <c r="Y138" s="1910"/>
      <c r="Z138" s="1910"/>
    </row>
    <row r="139" spans="1:27">
      <c r="A139" s="306"/>
      <c r="B139" s="306"/>
      <c r="C139" s="306"/>
      <c r="D139" s="306"/>
      <c r="E139" s="1912"/>
      <c r="F139" s="1912"/>
      <c r="G139" s="1912"/>
      <c r="H139" s="1912"/>
      <c r="I139" s="1912"/>
      <c r="J139" s="1912"/>
      <c r="K139" s="1912"/>
      <c r="L139" s="1912"/>
      <c r="M139" s="1912"/>
      <c r="N139" s="1912"/>
      <c r="O139" s="1912"/>
      <c r="P139" s="1912"/>
      <c r="Q139" s="1912"/>
      <c r="R139" s="1912"/>
      <c r="S139" s="1912"/>
      <c r="T139" s="1912"/>
      <c r="U139" s="1912"/>
      <c r="V139" s="1912"/>
      <c r="W139" s="1912"/>
      <c r="X139" s="1912"/>
      <c r="Y139" s="1912"/>
      <c r="Z139" s="1912"/>
    </row>
    <row r="140" spans="1:27">
      <c r="A140" s="306"/>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row>
    <row r="141" spans="1:27" ht="15.75" customHeight="1">
      <c r="A141" s="306"/>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row>
    <row r="142" spans="1:27" ht="15.75" customHeight="1">
      <c r="A142" s="306"/>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row>
    <row r="143" spans="1:27" ht="18.75" customHeight="1">
      <c r="A143" s="1903"/>
      <c r="B143" s="1903"/>
      <c r="C143" s="1903"/>
      <c r="D143" s="1903"/>
      <c r="E143" s="1903"/>
      <c r="F143" s="1903"/>
      <c r="G143" s="1903"/>
      <c r="H143" s="1903"/>
      <c r="I143" s="1903"/>
      <c r="J143" s="1903"/>
      <c r="K143" s="1903"/>
      <c r="L143" s="1903"/>
      <c r="M143" s="1903"/>
      <c r="N143" s="1903"/>
      <c r="O143" s="1903"/>
      <c r="P143" s="1903"/>
      <c r="Q143" s="1903"/>
      <c r="R143" s="1903"/>
      <c r="S143" s="1903"/>
      <c r="T143" s="1903"/>
      <c r="U143" s="1903"/>
      <c r="V143" s="1903"/>
      <c r="W143" s="1903"/>
      <c r="X143" s="1903"/>
      <c r="Y143" s="1903"/>
      <c r="Z143" s="1903"/>
      <c r="AA143" s="299"/>
    </row>
    <row r="144" spans="1:27" ht="15.75" customHeight="1">
      <c r="A144" s="306"/>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299"/>
    </row>
    <row r="145" spans="1:27" ht="15.75" customHeight="1">
      <c r="A145" s="306"/>
      <c r="B145" s="306"/>
      <c r="C145" s="306"/>
      <c r="D145" s="306"/>
      <c r="E145" s="306"/>
      <c r="F145" s="299"/>
      <c r="G145" s="306"/>
      <c r="H145" s="306"/>
      <c r="I145" s="306"/>
      <c r="J145" s="306"/>
      <c r="K145" s="306"/>
      <c r="L145" s="306"/>
      <c r="M145" s="306"/>
      <c r="N145" s="306"/>
      <c r="O145" s="306"/>
      <c r="P145" s="306"/>
      <c r="Q145" s="306"/>
      <c r="R145" s="306"/>
      <c r="S145" s="306"/>
      <c r="T145" s="306"/>
      <c r="U145" s="306"/>
      <c r="V145" s="306"/>
      <c r="W145" s="306"/>
      <c r="X145" s="306"/>
      <c r="Y145" s="306"/>
      <c r="Z145" s="306"/>
      <c r="AA145" s="299"/>
    </row>
    <row r="146" spans="1:27" ht="15.75" customHeight="1">
      <c r="A146" s="306"/>
      <c r="B146" s="306"/>
      <c r="C146" s="306"/>
      <c r="D146" s="306"/>
      <c r="E146" s="306"/>
      <c r="F146" s="299"/>
      <c r="G146" s="299"/>
      <c r="H146" s="306"/>
      <c r="I146" s="306"/>
      <c r="J146" s="306"/>
      <c r="K146" s="299"/>
      <c r="L146" s="306"/>
      <c r="M146" s="306"/>
      <c r="N146" s="306"/>
      <c r="O146" s="306"/>
      <c r="P146" s="306"/>
      <c r="Q146" s="306"/>
      <c r="R146" s="306"/>
      <c r="S146" s="306"/>
      <c r="T146" s="306"/>
      <c r="U146" s="306"/>
      <c r="V146" s="306"/>
      <c r="W146" s="306"/>
      <c r="X146" s="306"/>
      <c r="Y146" s="306"/>
      <c r="Z146" s="306"/>
      <c r="AA146" s="299"/>
    </row>
    <row r="147" spans="1:27" ht="15.75" customHeight="1">
      <c r="A147" s="306"/>
      <c r="B147" s="306"/>
      <c r="C147" s="306"/>
      <c r="D147" s="306"/>
      <c r="E147" s="306"/>
      <c r="F147" s="306"/>
      <c r="G147" s="306"/>
      <c r="H147" s="306"/>
      <c r="I147" s="1909"/>
      <c r="J147" s="1909"/>
      <c r="K147" s="1909"/>
      <c r="L147" s="1909"/>
      <c r="M147" s="1123"/>
      <c r="N147" s="306"/>
      <c r="O147" s="306"/>
      <c r="P147" s="306"/>
      <c r="Q147" s="306"/>
      <c r="R147" s="306"/>
      <c r="S147" s="306"/>
      <c r="T147" s="306"/>
      <c r="U147" s="306"/>
      <c r="V147" s="306"/>
      <c r="W147" s="306"/>
      <c r="X147" s="306"/>
      <c r="Y147" s="306"/>
      <c r="Z147" s="306"/>
      <c r="AA147" s="299"/>
    </row>
    <row r="148" spans="1:27" ht="15.75" customHeight="1">
      <c r="A148" s="306"/>
      <c r="B148" s="306"/>
      <c r="C148" s="306"/>
      <c r="D148" s="306"/>
      <c r="E148" s="306"/>
      <c r="F148" s="306"/>
      <c r="G148" s="306"/>
      <c r="H148" s="306"/>
      <c r="I148" s="1909"/>
      <c r="J148" s="1909"/>
      <c r="K148" s="1909"/>
      <c r="L148" s="1909"/>
      <c r="M148" s="1123"/>
      <c r="N148" s="306"/>
      <c r="O148" s="306"/>
      <c r="P148" s="306"/>
      <c r="Q148" s="306"/>
      <c r="R148" s="306"/>
      <c r="S148" s="306"/>
      <c r="T148" s="306"/>
      <c r="U148" s="306"/>
      <c r="V148" s="306"/>
      <c r="W148" s="306"/>
      <c r="X148" s="306"/>
      <c r="Y148" s="306"/>
      <c r="Z148" s="306"/>
      <c r="AA148" s="299"/>
    </row>
    <row r="149" spans="1:27" ht="15.75" customHeight="1">
      <c r="A149" s="306"/>
      <c r="B149" s="306"/>
      <c r="C149" s="306"/>
      <c r="D149" s="306"/>
      <c r="E149" s="306"/>
      <c r="F149" s="306"/>
      <c r="G149" s="306"/>
      <c r="H149" s="306"/>
      <c r="I149" s="1909"/>
      <c r="J149" s="1909"/>
      <c r="K149" s="1909"/>
      <c r="L149" s="1909"/>
      <c r="M149" s="1123"/>
      <c r="N149" s="306"/>
      <c r="O149" s="306"/>
      <c r="P149" s="306"/>
      <c r="Q149" s="306"/>
      <c r="R149" s="306"/>
      <c r="S149" s="306"/>
      <c r="T149" s="306"/>
      <c r="U149" s="306"/>
      <c r="V149" s="306"/>
      <c r="W149" s="306"/>
      <c r="X149" s="306"/>
      <c r="Y149" s="306"/>
      <c r="Z149" s="306"/>
      <c r="AA149" s="299"/>
    </row>
    <row r="150" spans="1:27" ht="15.75" customHeight="1">
      <c r="A150" s="306"/>
      <c r="B150" s="306"/>
      <c r="C150" s="306"/>
      <c r="D150" s="306"/>
      <c r="E150" s="306"/>
      <c r="F150" s="306"/>
      <c r="G150" s="306"/>
      <c r="H150" s="306"/>
      <c r="I150" s="1909"/>
      <c r="J150" s="1909"/>
      <c r="K150" s="1909"/>
      <c r="L150" s="1909"/>
      <c r="M150" s="1123"/>
      <c r="N150" s="306"/>
      <c r="O150" s="306"/>
      <c r="P150" s="306"/>
      <c r="Q150" s="306"/>
      <c r="R150" s="306"/>
      <c r="S150" s="306"/>
      <c r="T150" s="306"/>
      <c r="U150" s="306"/>
      <c r="V150" s="306"/>
      <c r="W150" s="306"/>
      <c r="X150" s="306"/>
      <c r="Y150" s="306"/>
      <c r="Z150" s="306"/>
      <c r="AA150" s="299"/>
    </row>
    <row r="151" spans="1:27" ht="15.75" customHeight="1">
      <c r="A151" s="306"/>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299"/>
    </row>
    <row r="152" spans="1:27" ht="15.75" customHeight="1">
      <c r="A152" s="306"/>
      <c r="B152" s="306"/>
      <c r="C152" s="1903"/>
      <c r="D152" s="1903"/>
      <c r="E152" s="1903"/>
      <c r="F152" s="1903"/>
      <c r="G152" s="1120"/>
      <c r="H152" s="1903"/>
      <c r="I152" s="1903"/>
      <c r="J152" s="1903"/>
      <c r="K152" s="1903"/>
      <c r="L152" s="1903"/>
      <c r="M152" s="1903"/>
      <c r="N152" s="1903"/>
      <c r="O152" s="1903"/>
      <c r="P152" s="1903"/>
      <c r="Q152" s="1903"/>
      <c r="R152" s="1903"/>
      <c r="S152" s="1903"/>
      <c r="T152" s="1903"/>
      <c r="U152" s="1120"/>
      <c r="V152" s="1120"/>
      <c r="W152" s="1903"/>
      <c r="X152" s="1903"/>
      <c r="Y152" s="1903"/>
      <c r="Z152" s="306"/>
      <c r="AA152" s="299"/>
    </row>
    <row r="153" spans="1:27" ht="15.75" customHeight="1">
      <c r="A153" s="306"/>
      <c r="B153" s="306"/>
      <c r="C153" s="1120"/>
      <c r="D153" s="1905"/>
      <c r="E153" s="1905"/>
      <c r="F153" s="1120"/>
      <c r="G153" s="1120"/>
      <c r="H153" s="306"/>
      <c r="I153" s="306"/>
      <c r="J153" s="306"/>
      <c r="K153" s="299"/>
      <c r="L153" s="306"/>
      <c r="M153" s="306"/>
      <c r="N153" s="306"/>
      <c r="O153" s="306"/>
      <c r="P153" s="306"/>
      <c r="Q153" s="299"/>
      <c r="R153" s="299"/>
      <c r="S153" s="299"/>
      <c r="T153" s="299"/>
      <c r="U153" s="1120"/>
      <c r="V153" s="1120"/>
      <c r="W153" s="1913"/>
      <c r="X153" s="1913"/>
      <c r="Y153" s="1913"/>
      <c r="Z153" s="306"/>
      <c r="AA153" s="299"/>
    </row>
    <row r="154" spans="1:27" ht="15.75" customHeight="1">
      <c r="A154" s="306"/>
      <c r="B154" s="306"/>
      <c r="C154" s="1120"/>
      <c r="D154" s="1905"/>
      <c r="E154" s="1905"/>
      <c r="F154" s="1120"/>
      <c r="G154" s="1120"/>
      <c r="H154" s="306"/>
      <c r="I154" s="306"/>
      <c r="J154" s="306"/>
      <c r="K154" s="299"/>
      <c r="L154" s="306"/>
      <c r="M154" s="306"/>
      <c r="N154" s="306"/>
      <c r="O154" s="306"/>
      <c r="P154" s="306"/>
      <c r="Q154" s="299"/>
      <c r="R154" s="299"/>
      <c r="S154" s="299"/>
      <c r="T154" s="299"/>
      <c r="U154" s="1120"/>
      <c r="V154" s="1120"/>
      <c r="W154" s="1913"/>
      <c r="X154" s="1913"/>
      <c r="Y154" s="1913"/>
      <c r="Z154" s="306"/>
      <c r="AA154" s="299"/>
    </row>
    <row r="155" spans="1:27" ht="15.75" customHeight="1">
      <c r="A155" s="306"/>
      <c r="B155" s="306"/>
      <c r="C155" s="1120"/>
      <c r="D155" s="1905"/>
      <c r="E155" s="1905"/>
      <c r="F155" s="1120"/>
      <c r="G155" s="1120"/>
      <c r="H155" s="306"/>
      <c r="I155" s="306"/>
      <c r="J155" s="306"/>
      <c r="K155" s="299"/>
      <c r="L155" s="306"/>
      <c r="M155" s="306"/>
      <c r="N155" s="306"/>
      <c r="O155" s="306"/>
      <c r="P155" s="306"/>
      <c r="Q155" s="299"/>
      <c r="R155" s="299"/>
      <c r="S155" s="299"/>
      <c r="T155" s="299"/>
      <c r="U155" s="1120"/>
      <c r="V155" s="1120"/>
      <c r="W155" s="1913"/>
      <c r="X155" s="1913"/>
      <c r="Y155" s="1913"/>
      <c r="Z155" s="306"/>
      <c r="AA155" s="299"/>
    </row>
    <row r="156" spans="1:27" ht="15.75" customHeight="1">
      <c r="A156" s="306"/>
      <c r="B156" s="306"/>
      <c r="C156" s="1120"/>
      <c r="D156" s="1905"/>
      <c r="E156" s="1905"/>
      <c r="F156" s="1120"/>
      <c r="G156" s="1120"/>
      <c r="H156" s="306"/>
      <c r="I156" s="306"/>
      <c r="J156" s="306"/>
      <c r="K156" s="299"/>
      <c r="L156" s="306"/>
      <c r="M156" s="306"/>
      <c r="N156" s="306"/>
      <c r="O156" s="306"/>
      <c r="P156" s="306"/>
      <c r="Q156" s="299"/>
      <c r="R156" s="299"/>
      <c r="S156" s="299"/>
      <c r="T156" s="299"/>
      <c r="U156" s="1120"/>
      <c r="V156" s="1120"/>
      <c r="W156" s="1913"/>
      <c r="X156" s="1913"/>
      <c r="Y156" s="1913"/>
      <c r="Z156" s="306"/>
      <c r="AA156" s="299"/>
    </row>
    <row r="157" spans="1:27" ht="15.75" customHeight="1">
      <c r="A157" s="306"/>
      <c r="B157" s="306"/>
      <c r="C157" s="1120"/>
      <c r="D157" s="1905"/>
      <c r="E157" s="1905"/>
      <c r="F157" s="1120"/>
      <c r="G157" s="1120"/>
      <c r="H157" s="306"/>
      <c r="I157" s="306"/>
      <c r="J157" s="306"/>
      <c r="K157" s="299"/>
      <c r="L157" s="306"/>
      <c r="M157" s="306"/>
      <c r="N157" s="306"/>
      <c r="O157" s="306"/>
      <c r="P157" s="306"/>
      <c r="Q157" s="299"/>
      <c r="R157" s="299"/>
      <c r="S157" s="299"/>
      <c r="T157" s="299"/>
      <c r="U157" s="1120"/>
      <c r="V157" s="1120"/>
      <c r="W157" s="1913"/>
      <c r="X157" s="1913"/>
      <c r="Y157" s="1913"/>
      <c r="Z157" s="306"/>
      <c r="AA157" s="299"/>
    </row>
    <row r="158" spans="1:27" ht="15.75" customHeight="1">
      <c r="A158" s="306"/>
      <c r="B158" s="306"/>
      <c r="C158" s="1120"/>
      <c r="D158" s="1905"/>
      <c r="E158" s="1905"/>
      <c r="F158" s="1120"/>
      <c r="G158" s="1120"/>
      <c r="H158" s="306"/>
      <c r="I158" s="306"/>
      <c r="J158" s="306"/>
      <c r="K158" s="299"/>
      <c r="L158" s="306"/>
      <c r="M158" s="306"/>
      <c r="N158" s="306"/>
      <c r="O158" s="306"/>
      <c r="P158" s="306"/>
      <c r="Q158" s="299"/>
      <c r="R158" s="299"/>
      <c r="S158" s="299"/>
      <c r="T158" s="299"/>
      <c r="U158" s="1120"/>
      <c r="V158" s="1120"/>
      <c r="W158" s="1913"/>
      <c r="X158" s="1913"/>
      <c r="Y158" s="1913"/>
      <c r="Z158" s="306"/>
      <c r="AA158" s="299"/>
    </row>
    <row r="159" spans="1:27" ht="15.75" customHeight="1">
      <c r="A159" s="306"/>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299"/>
    </row>
    <row r="160" spans="1:27" ht="15.75" customHeight="1">
      <c r="A160" s="306"/>
      <c r="B160" s="306"/>
      <c r="C160" s="306"/>
      <c r="D160" s="306"/>
      <c r="E160" s="1914"/>
      <c r="F160" s="1914"/>
      <c r="G160" s="1914"/>
      <c r="H160" s="1914"/>
      <c r="I160" s="1914"/>
      <c r="J160" s="1914"/>
      <c r="K160" s="1914"/>
      <c r="L160" s="1914"/>
      <c r="M160" s="1914"/>
      <c r="N160" s="1914"/>
      <c r="O160" s="1914"/>
      <c r="P160" s="1914"/>
      <c r="Q160" s="1914"/>
      <c r="R160" s="1914"/>
      <c r="S160" s="1914"/>
      <c r="T160" s="1914"/>
      <c r="U160" s="1914"/>
      <c r="V160" s="1914"/>
      <c r="W160" s="1914"/>
      <c r="X160" s="1914"/>
      <c r="Y160" s="1914"/>
      <c r="Z160" s="1914"/>
      <c r="AA160" s="299"/>
    </row>
    <row r="161" spans="1:27" ht="15.75" customHeight="1">
      <c r="A161" s="306"/>
      <c r="B161" s="306"/>
      <c r="C161" s="306"/>
      <c r="D161" s="306"/>
      <c r="E161" s="1914"/>
      <c r="F161" s="1914"/>
      <c r="G161" s="1914"/>
      <c r="H161" s="1914"/>
      <c r="I161" s="1914"/>
      <c r="J161" s="1914"/>
      <c r="K161" s="1914"/>
      <c r="L161" s="1914"/>
      <c r="M161" s="1914"/>
      <c r="N161" s="1914"/>
      <c r="O161" s="1914"/>
      <c r="P161" s="1914"/>
      <c r="Q161" s="1914"/>
      <c r="R161" s="1914"/>
      <c r="S161" s="1914"/>
      <c r="T161" s="1914"/>
      <c r="U161" s="1914"/>
      <c r="V161" s="1914"/>
      <c r="W161" s="1914"/>
      <c r="X161" s="1914"/>
      <c r="Y161" s="1914"/>
      <c r="Z161" s="1914"/>
      <c r="AA161" s="299"/>
    </row>
    <row r="162" spans="1:27" ht="15.75" customHeight="1">
      <c r="A162" s="306"/>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299"/>
    </row>
    <row r="163" spans="1:27" ht="15.75" customHeight="1">
      <c r="A163" s="306"/>
      <c r="B163" s="306"/>
      <c r="C163" s="306"/>
      <c r="D163" s="306"/>
      <c r="E163" s="1914"/>
      <c r="F163" s="1914"/>
      <c r="G163" s="1914"/>
      <c r="H163" s="1914"/>
      <c r="I163" s="1914"/>
      <c r="J163" s="1914"/>
      <c r="K163" s="1914"/>
      <c r="L163" s="1914"/>
      <c r="M163" s="1914"/>
      <c r="N163" s="1914"/>
      <c r="O163" s="1914"/>
      <c r="P163" s="1914"/>
      <c r="Q163" s="1914"/>
      <c r="R163" s="1914"/>
      <c r="S163" s="1914"/>
      <c r="T163" s="1914"/>
      <c r="U163" s="1914"/>
      <c r="V163" s="1914"/>
      <c r="W163" s="1914"/>
      <c r="X163" s="1914"/>
      <c r="Y163" s="1914"/>
      <c r="Z163" s="1914"/>
      <c r="AA163" s="299"/>
    </row>
    <row r="164" spans="1:27" ht="15.75" customHeight="1">
      <c r="A164" s="306"/>
      <c r="B164" s="306"/>
      <c r="C164" s="306"/>
      <c r="D164" s="306"/>
      <c r="E164" s="1914"/>
      <c r="F164" s="1914"/>
      <c r="G164" s="1914"/>
      <c r="H164" s="1914"/>
      <c r="I164" s="1914"/>
      <c r="J164" s="1914"/>
      <c r="K164" s="1914"/>
      <c r="L164" s="1914"/>
      <c r="M164" s="1914"/>
      <c r="N164" s="1914"/>
      <c r="O164" s="1914"/>
      <c r="P164" s="1914"/>
      <c r="Q164" s="1914"/>
      <c r="R164" s="1914"/>
      <c r="S164" s="1914"/>
      <c r="T164" s="1914"/>
      <c r="U164" s="1914"/>
      <c r="V164" s="1914"/>
      <c r="W164" s="1914"/>
      <c r="X164" s="1914"/>
      <c r="Y164" s="1914"/>
      <c r="Z164" s="1914"/>
      <c r="AA164" s="299"/>
    </row>
    <row r="165" spans="1:27" ht="15.75" customHeight="1">
      <c r="A165" s="306"/>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299"/>
    </row>
    <row r="166" spans="1:27" ht="15.75" customHeight="1">
      <c r="A166" s="495"/>
      <c r="B166" s="495"/>
      <c r="C166" s="495"/>
      <c r="D166" s="495"/>
      <c r="E166" s="495"/>
      <c r="F166" s="495"/>
      <c r="G166" s="495"/>
      <c r="H166" s="495"/>
      <c r="I166" s="495"/>
      <c r="J166" s="495"/>
      <c r="K166" s="495"/>
      <c r="L166" s="495"/>
      <c r="M166" s="495"/>
      <c r="N166" s="495"/>
      <c r="O166" s="495"/>
      <c r="P166" s="495"/>
      <c r="Q166" s="495"/>
      <c r="R166" s="495"/>
      <c r="S166" s="495"/>
      <c r="T166" s="495"/>
      <c r="U166" s="495"/>
      <c r="V166" s="495"/>
      <c r="W166" s="495"/>
      <c r="X166" s="495"/>
      <c r="Y166" s="495"/>
      <c r="Z166" s="495"/>
    </row>
    <row r="167" spans="1:27" ht="15.75" customHeight="1">
      <c r="A167" s="495"/>
      <c r="B167" s="495"/>
      <c r="C167" s="495"/>
      <c r="D167" s="495"/>
      <c r="E167" s="495"/>
      <c r="F167" s="495"/>
      <c r="G167" s="495"/>
      <c r="H167" s="495"/>
      <c r="I167" s="495"/>
      <c r="J167" s="495"/>
      <c r="K167" s="495"/>
      <c r="L167" s="495"/>
      <c r="M167" s="495"/>
      <c r="N167" s="495"/>
      <c r="O167" s="495"/>
      <c r="P167" s="495"/>
      <c r="Q167" s="495"/>
      <c r="R167" s="495"/>
      <c r="S167" s="495"/>
      <c r="T167" s="495"/>
      <c r="U167" s="495"/>
      <c r="V167" s="495"/>
      <c r="W167" s="495"/>
      <c r="X167" s="495"/>
      <c r="Y167" s="495"/>
      <c r="Z167" s="495"/>
    </row>
    <row r="168" spans="1:27" ht="15.75" customHeight="1">
      <c r="A168" s="495"/>
      <c r="B168" s="495"/>
      <c r="C168" s="495"/>
      <c r="D168" s="495"/>
      <c r="E168" s="495"/>
      <c r="F168" s="495"/>
      <c r="G168" s="495"/>
      <c r="H168" s="495"/>
      <c r="I168" s="495"/>
      <c r="J168" s="495"/>
      <c r="K168" s="495"/>
      <c r="L168" s="495"/>
      <c r="M168" s="495"/>
      <c r="N168" s="495"/>
      <c r="O168" s="495"/>
      <c r="P168" s="495"/>
      <c r="Q168" s="495"/>
      <c r="R168" s="495"/>
      <c r="S168" s="495"/>
      <c r="T168" s="495"/>
      <c r="U168" s="495"/>
      <c r="V168" s="495"/>
      <c r="W168" s="495"/>
      <c r="X168" s="495"/>
      <c r="Y168" s="495"/>
      <c r="Z168" s="495"/>
    </row>
    <row r="169" spans="1:27" ht="18.75" customHeight="1">
      <c r="A169" s="1903"/>
      <c r="B169" s="1903"/>
      <c r="C169" s="1903"/>
      <c r="D169" s="1903"/>
      <c r="E169" s="1903"/>
      <c r="F169" s="1903"/>
      <c r="G169" s="1903"/>
      <c r="H169" s="1903"/>
      <c r="I169" s="1903"/>
      <c r="J169" s="1903"/>
      <c r="K169" s="1903"/>
      <c r="L169" s="1903"/>
      <c r="M169" s="1903"/>
      <c r="N169" s="1903"/>
      <c r="O169" s="1903"/>
      <c r="P169" s="1903"/>
      <c r="Q169" s="1903"/>
      <c r="R169" s="1903"/>
      <c r="S169" s="1903"/>
      <c r="T169" s="1903"/>
      <c r="U169" s="1903"/>
      <c r="V169" s="1903"/>
      <c r="W169" s="1903"/>
      <c r="X169" s="1903"/>
      <c r="Y169" s="1903"/>
      <c r="Z169" s="1903"/>
      <c r="AA169" s="299"/>
    </row>
    <row r="170" spans="1:27" ht="15.7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299"/>
    </row>
    <row r="171" spans="1:27" ht="15.75" customHeight="1">
      <c r="A171" s="306"/>
      <c r="B171" s="306"/>
      <c r="C171" s="306"/>
      <c r="D171" s="306"/>
      <c r="E171" s="306"/>
      <c r="F171" s="299"/>
      <c r="G171" s="306"/>
      <c r="H171" s="306"/>
      <c r="I171" s="306"/>
      <c r="J171" s="306"/>
      <c r="K171" s="306"/>
      <c r="L171" s="306"/>
      <c r="M171" s="306"/>
      <c r="N171" s="306"/>
      <c r="O171" s="306"/>
      <c r="P171" s="306"/>
      <c r="Q171" s="306"/>
      <c r="R171" s="306"/>
      <c r="S171" s="306"/>
      <c r="T171" s="306"/>
      <c r="U171" s="306"/>
      <c r="V171" s="306"/>
      <c r="W171" s="306"/>
      <c r="X171" s="306"/>
      <c r="Y171" s="306"/>
      <c r="Z171" s="306"/>
      <c r="AA171" s="299"/>
    </row>
    <row r="172" spans="1:27" ht="15.75" customHeight="1">
      <c r="A172" s="306"/>
      <c r="B172" s="306"/>
      <c r="C172" s="306"/>
      <c r="D172" s="306"/>
      <c r="E172" s="306"/>
      <c r="F172" s="299"/>
      <c r="G172" s="299"/>
      <c r="H172" s="306"/>
      <c r="I172" s="306"/>
      <c r="J172" s="306"/>
      <c r="K172" s="299"/>
      <c r="L172" s="306"/>
      <c r="M172" s="306"/>
      <c r="N172" s="306"/>
      <c r="O172" s="306"/>
      <c r="P172" s="306"/>
      <c r="Q172" s="306"/>
      <c r="R172" s="306"/>
      <c r="S172" s="306"/>
      <c r="T172" s="306"/>
      <c r="U172" s="306"/>
      <c r="V172" s="306"/>
      <c r="W172" s="306"/>
      <c r="X172" s="306"/>
      <c r="Y172" s="306"/>
      <c r="Z172" s="306"/>
      <c r="AA172" s="299"/>
    </row>
    <row r="173" spans="1:27" ht="15.75" customHeight="1">
      <c r="A173" s="306"/>
      <c r="B173" s="306"/>
      <c r="C173" s="306"/>
      <c r="D173" s="306"/>
      <c r="E173" s="306"/>
      <c r="F173" s="306"/>
      <c r="G173" s="306"/>
      <c r="H173" s="306"/>
      <c r="I173" s="1909"/>
      <c r="J173" s="1909"/>
      <c r="K173" s="1909"/>
      <c r="L173" s="1909"/>
      <c r="M173" s="1123"/>
      <c r="N173" s="306"/>
      <c r="O173" s="306"/>
      <c r="P173" s="306"/>
      <c r="Q173" s="306"/>
      <c r="R173" s="306"/>
      <c r="S173" s="306"/>
      <c r="T173" s="306"/>
      <c r="U173" s="306"/>
      <c r="V173" s="306"/>
      <c r="W173" s="306"/>
      <c r="X173" s="306"/>
      <c r="Y173" s="306"/>
      <c r="Z173" s="306"/>
      <c r="AA173" s="299"/>
    </row>
    <row r="174" spans="1:27" ht="15.75" customHeight="1">
      <c r="A174" s="306"/>
      <c r="B174" s="306"/>
      <c r="C174" s="306"/>
      <c r="D174" s="306"/>
      <c r="E174" s="306"/>
      <c r="F174" s="306"/>
      <c r="G174" s="306"/>
      <c r="H174" s="306"/>
      <c r="I174" s="1909"/>
      <c r="J174" s="1909"/>
      <c r="K174" s="1909"/>
      <c r="L174" s="1909"/>
      <c r="M174" s="1123"/>
      <c r="N174" s="306"/>
      <c r="O174" s="306"/>
      <c r="P174" s="306"/>
      <c r="Q174" s="306"/>
      <c r="R174" s="306"/>
      <c r="S174" s="306"/>
      <c r="T174" s="306"/>
      <c r="U174" s="306"/>
      <c r="V174" s="306"/>
      <c r="W174" s="306"/>
      <c r="X174" s="306"/>
      <c r="Y174" s="306"/>
      <c r="Z174" s="306"/>
      <c r="AA174" s="299"/>
    </row>
    <row r="175" spans="1:27" ht="15.75" customHeight="1">
      <c r="A175" s="306"/>
      <c r="B175" s="306"/>
      <c r="C175" s="306"/>
      <c r="D175" s="306"/>
      <c r="E175" s="306"/>
      <c r="F175" s="306"/>
      <c r="G175" s="306"/>
      <c r="H175" s="306"/>
      <c r="I175" s="1909"/>
      <c r="J175" s="1909"/>
      <c r="K175" s="1909"/>
      <c r="L175" s="1909"/>
      <c r="M175" s="1123"/>
      <c r="N175" s="306"/>
      <c r="O175" s="306"/>
      <c r="P175" s="306"/>
      <c r="Q175" s="306"/>
      <c r="R175" s="306"/>
      <c r="S175" s="306"/>
      <c r="T175" s="306"/>
      <c r="U175" s="306"/>
      <c r="V175" s="306"/>
      <c r="W175" s="306"/>
      <c r="X175" s="306"/>
      <c r="Y175" s="306"/>
      <c r="Z175" s="306"/>
      <c r="AA175" s="299"/>
    </row>
    <row r="176" spans="1:27" ht="15.75" customHeight="1">
      <c r="A176" s="306"/>
      <c r="B176" s="306"/>
      <c r="C176" s="306"/>
      <c r="D176" s="306"/>
      <c r="E176" s="306"/>
      <c r="F176" s="306"/>
      <c r="G176" s="306"/>
      <c r="H176" s="306"/>
      <c r="I176" s="1909"/>
      <c r="J176" s="1909"/>
      <c r="K176" s="1909"/>
      <c r="L176" s="1909"/>
      <c r="M176" s="1123"/>
      <c r="N176" s="306"/>
      <c r="O176" s="306"/>
      <c r="P176" s="306"/>
      <c r="Q176" s="306"/>
      <c r="R176" s="306"/>
      <c r="S176" s="306"/>
      <c r="T176" s="306"/>
      <c r="U176" s="306"/>
      <c r="V176" s="306"/>
      <c r="W176" s="306"/>
      <c r="X176" s="306"/>
      <c r="Y176" s="306"/>
      <c r="Z176" s="306"/>
      <c r="AA176" s="299"/>
    </row>
    <row r="177" spans="1:27" ht="15.75" customHeight="1">
      <c r="A177" s="306"/>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299"/>
    </row>
    <row r="178" spans="1:27" ht="15.75" customHeight="1">
      <c r="A178" s="306"/>
      <c r="B178" s="306"/>
      <c r="C178" s="1903"/>
      <c r="D178" s="1903"/>
      <c r="E178" s="1903"/>
      <c r="F178" s="1903"/>
      <c r="G178" s="1120"/>
      <c r="H178" s="1903"/>
      <c r="I178" s="1903"/>
      <c r="J178" s="1903"/>
      <c r="K178" s="1903"/>
      <c r="L178" s="1903"/>
      <c r="M178" s="1903"/>
      <c r="N178" s="1903"/>
      <c r="O178" s="1903"/>
      <c r="P178" s="1903"/>
      <c r="Q178" s="1903"/>
      <c r="R178" s="1903"/>
      <c r="S178" s="1903"/>
      <c r="T178" s="1903"/>
      <c r="U178" s="1120"/>
      <c r="V178" s="1120"/>
      <c r="W178" s="1903"/>
      <c r="X178" s="1903"/>
      <c r="Y178" s="1903"/>
      <c r="Z178" s="306"/>
      <c r="AA178" s="299"/>
    </row>
    <row r="179" spans="1:27" ht="15.75" customHeight="1">
      <c r="A179" s="306"/>
      <c r="B179" s="306"/>
      <c r="C179" s="1120"/>
      <c r="D179" s="1905"/>
      <c r="E179" s="1905"/>
      <c r="F179" s="1120"/>
      <c r="G179" s="1120"/>
      <c r="H179" s="306"/>
      <c r="I179" s="306"/>
      <c r="J179" s="306"/>
      <c r="K179" s="299"/>
      <c r="L179" s="306"/>
      <c r="M179" s="306"/>
      <c r="N179" s="306"/>
      <c r="O179" s="306"/>
      <c r="P179" s="306"/>
      <c r="Q179" s="299"/>
      <c r="R179" s="299"/>
      <c r="S179" s="299"/>
      <c r="T179" s="299"/>
      <c r="U179" s="1120"/>
      <c r="V179" s="1120"/>
      <c r="W179" s="1913"/>
      <c r="X179" s="1913"/>
      <c r="Y179" s="1913"/>
      <c r="Z179" s="306"/>
      <c r="AA179" s="299"/>
    </row>
    <row r="180" spans="1:27" ht="15.75" customHeight="1">
      <c r="A180" s="306"/>
      <c r="B180" s="306"/>
      <c r="C180" s="1120"/>
      <c r="D180" s="1905"/>
      <c r="E180" s="1905"/>
      <c r="F180" s="1120"/>
      <c r="G180" s="1120"/>
      <c r="H180" s="306"/>
      <c r="I180" s="306"/>
      <c r="J180" s="306"/>
      <c r="K180" s="299"/>
      <c r="L180" s="306"/>
      <c r="M180" s="306"/>
      <c r="N180" s="306"/>
      <c r="O180" s="306"/>
      <c r="P180" s="306"/>
      <c r="Q180" s="299"/>
      <c r="R180" s="299"/>
      <c r="S180" s="299"/>
      <c r="T180" s="299"/>
      <c r="U180" s="1120"/>
      <c r="V180" s="1120"/>
      <c r="W180" s="1913"/>
      <c r="X180" s="1913"/>
      <c r="Y180" s="1913"/>
      <c r="Z180" s="306"/>
      <c r="AA180" s="299"/>
    </row>
    <row r="181" spans="1:27" ht="15.75" customHeight="1">
      <c r="A181" s="306"/>
      <c r="B181" s="306"/>
      <c r="C181" s="1120"/>
      <c r="D181" s="1905"/>
      <c r="E181" s="1905"/>
      <c r="F181" s="1120"/>
      <c r="G181" s="1120"/>
      <c r="H181" s="306"/>
      <c r="I181" s="306"/>
      <c r="J181" s="306"/>
      <c r="K181" s="299"/>
      <c r="L181" s="306"/>
      <c r="M181" s="306"/>
      <c r="N181" s="306"/>
      <c r="O181" s="306"/>
      <c r="P181" s="306"/>
      <c r="Q181" s="299"/>
      <c r="R181" s="299"/>
      <c r="S181" s="299"/>
      <c r="T181" s="299"/>
      <c r="U181" s="1120"/>
      <c r="V181" s="1120"/>
      <c r="W181" s="1913"/>
      <c r="X181" s="1913"/>
      <c r="Y181" s="1913"/>
      <c r="Z181" s="306"/>
      <c r="AA181" s="299"/>
    </row>
    <row r="182" spans="1:27" ht="15.75" customHeight="1">
      <c r="A182" s="306"/>
      <c r="B182" s="306"/>
      <c r="C182" s="1120"/>
      <c r="D182" s="1905"/>
      <c r="E182" s="1905"/>
      <c r="F182" s="1120"/>
      <c r="G182" s="1120"/>
      <c r="H182" s="306"/>
      <c r="I182" s="306"/>
      <c r="J182" s="306"/>
      <c r="K182" s="299"/>
      <c r="L182" s="306"/>
      <c r="M182" s="306"/>
      <c r="N182" s="306"/>
      <c r="O182" s="306"/>
      <c r="P182" s="306"/>
      <c r="Q182" s="299"/>
      <c r="R182" s="299"/>
      <c r="S182" s="299"/>
      <c r="T182" s="299"/>
      <c r="U182" s="1120"/>
      <c r="V182" s="1120"/>
      <c r="W182" s="1913"/>
      <c r="X182" s="1913"/>
      <c r="Y182" s="1913"/>
      <c r="Z182" s="306"/>
      <c r="AA182" s="299"/>
    </row>
    <row r="183" spans="1:27" ht="15.75" customHeight="1">
      <c r="A183" s="306"/>
      <c r="B183" s="306"/>
      <c r="C183" s="1120"/>
      <c r="D183" s="1905"/>
      <c r="E183" s="1905"/>
      <c r="F183" s="1120"/>
      <c r="G183" s="1120"/>
      <c r="H183" s="306"/>
      <c r="I183" s="306"/>
      <c r="J183" s="306"/>
      <c r="K183" s="299"/>
      <c r="L183" s="306"/>
      <c r="M183" s="306"/>
      <c r="N183" s="306"/>
      <c r="O183" s="306"/>
      <c r="P183" s="306"/>
      <c r="Q183" s="299"/>
      <c r="R183" s="299"/>
      <c r="S183" s="299"/>
      <c r="T183" s="299"/>
      <c r="U183" s="1120"/>
      <c r="V183" s="1120"/>
      <c r="W183" s="1913"/>
      <c r="X183" s="1913"/>
      <c r="Y183" s="1913"/>
      <c r="Z183" s="306"/>
      <c r="AA183" s="299"/>
    </row>
    <row r="184" spans="1:27" ht="15.75" customHeight="1">
      <c r="A184" s="306"/>
      <c r="B184" s="306"/>
      <c r="C184" s="1120"/>
      <c r="D184" s="1905"/>
      <c r="E184" s="1905"/>
      <c r="F184" s="1120"/>
      <c r="G184" s="1120"/>
      <c r="H184" s="306"/>
      <c r="I184" s="306"/>
      <c r="J184" s="306"/>
      <c r="K184" s="299"/>
      <c r="L184" s="306"/>
      <c r="M184" s="306"/>
      <c r="N184" s="306"/>
      <c r="O184" s="306"/>
      <c r="P184" s="306"/>
      <c r="Q184" s="299"/>
      <c r="R184" s="299"/>
      <c r="S184" s="299"/>
      <c r="T184" s="299"/>
      <c r="U184" s="1120"/>
      <c r="V184" s="1120"/>
      <c r="W184" s="1913"/>
      <c r="X184" s="1913"/>
      <c r="Y184" s="1913"/>
      <c r="Z184" s="306"/>
      <c r="AA184" s="299"/>
    </row>
    <row r="185" spans="1:27" ht="15.75" customHeight="1">
      <c r="A185" s="306"/>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299"/>
    </row>
    <row r="186" spans="1:27" ht="15.75" customHeight="1">
      <c r="A186" s="306"/>
      <c r="B186" s="306"/>
      <c r="C186" s="306"/>
      <c r="D186" s="306"/>
      <c r="E186" s="1914"/>
      <c r="F186" s="1914"/>
      <c r="G186" s="1914"/>
      <c r="H186" s="1914"/>
      <c r="I186" s="1914"/>
      <c r="J186" s="1914"/>
      <c r="K186" s="1914"/>
      <c r="L186" s="1914"/>
      <c r="M186" s="1914"/>
      <c r="N186" s="1914"/>
      <c r="O186" s="1914"/>
      <c r="P186" s="1914"/>
      <c r="Q186" s="1914"/>
      <c r="R186" s="1914"/>
      <c r="S186" s="1914"/>
      <c r="T186" s="1914"/>
      <c r="U186" s="1914"/>
      <c r="V186" s="1914"/>
      <c r="W186" s="1914"/>
      <c r="X186" s="1914"/>
      <c r="Y186" s="1914"/>
      <c r="Z186" s="1914"/>
      <c r="AA186" s="299"/>
    </row>
    <row r="187" spans="1:27" ht="15.75" customHeight="1">
      <c r="A187" s="306"/>
      <c r="B187" s="306"/>
      <c r="C187" s="306"/>
      <c r="D187" s="306"/>
      <c r="E187" s="1914"/>
      <c r="F187" s="1914"/>
      <c r="G187" s="1914"/>
      <c r="H187" s="1914"/>
      <c r="I187" s="1914"/>
      <c r="J187" s="1914"/>
      <c r="K187" s="1914"/>
      <c r="L187" s="1914"/>
      <c r="M187" s="1914"/>
      <c r="N187" s="1914"/>
      <c r="O187" s="1914"/>
      <c r="P187" s="1914"/>
      <c r="Q187" s="1914"/>
      <c r="R187" s="1914"/>
      <c r="S187" s="1914"/>
      <c r="T187" s="1914"/>
      <c r="U187" s="1914"/>
      <c r="V187" s="1914"/>
      <c r="W187" s="1914"/>
      <c r="X187" s="1914"/>
      <c r="Y187" s="1914"/>
      <c r="Z187" s="1914"/>
      <c r="AA187" s="299"/>
    </row>
    <row r="188" spans="1:27" ht="15.75" customHeight="1">
      <c r="A188" s="306"/>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299"/>
    </row>
    <row r="189" spans="1:27" ht="15.75" customHeight="1">
      <c r="A189" s="306"/>
      <c r="B189" s="306"/>
      <c r="C189" s="306"/>
      <c r="D189" s="306"/>
      <c r="E189" s="1914"/>
      <c r="F189" s="1914"/>
      <c r="G189" s="1914"/>
      <c r="H189" s="1914"/>
      <c r="I189" s="1914"/>
      <c r="J189" s="1914"/>
      <c r="K189" s="1914"/>
      <c r="L189" s="1914"/>
      <c r="M189" s="1914"/>
      <c r="N189" s="1914"/>
      <c r="O189" s="1914"/>
      <c r="P189" s="1914"/>
      <c r="Q189" s="1914"/>
      <c r="R189" s="1914"/>
      <c r="S189" s="1914"/>
      <c r="T189" s="1914"/>
      <c r="U189" s="1914"/>
      <c r="V189" s="1914"/>
      <c r="W189" s="1914"/>
      <c r="X189" s="1914"/>
      <c r="Y189" s="1914"/>
      <c r="Z189" s="1914"/>
      <c r="AA189" s="299"/>
    </row>
    <row r="190" spans="1:27" ht="15.75" customHeight="1">
      <c r="A190" s="306"/>
      <c r="B190" s="306"/>
      <c r="C190" s="306"/>
      <c r="D190" s="306"/>
      <c r="E190" s="1914"/>
      <c r="F190" s="1914"/>
      <c r="G190" s="1914"/>
      <c r="H190" s="1914"/>
      <c r="I190" s="1914"/>
      <c r="J190" s="1914"/>
      <c r="K190" s="1914"/>
      <c r="L190" s="1914"/>
      <c r="M190" s="1914"/>
      <c r="N190" s="1914"/>
      <c r="O190" s="1914"/>
      <c r="P190" s="1914"/>
      <c r="Q190" s="1914"/>
      <c r="R190" s="1914"/>
      <c r="S190" s="1914"/>
      <c r="T190" s="1914"/>
      <c r="U190" s="1914"/>
      <c r="V190" s="1914"/>
      <c r="W190" s="1914"/>
      <c r="X190" s="1914"/>
      <c r="Y190" s="1914"/>
      <c r="Z190" s="1914"/>
      <c r="AA190" s="299"/>
    </row>
    <row r="191" spans="1:27" ht="15.75" customHeight="1">
      <c r="A191" s="306"/>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299"/>
    </row>
    <row r="197" spans="1:27" ht="18.75" customHeight="1">
      <c r="A197" s="1903"/>
      <c r="B197" s="1903"/>
      <c r="C197" s="1903"/>
      <c r="D197" s="1903"/>
      <c r="E197" s="1903"/>
      <c r="F197" s="1903"/>
      <c r="G197" s="1903"/>
      <c r="H197" s="1903"/>
      <c r="I197" s="1903"/>
      <c r="J197" s="1903"/>
      <c r="K197" s="1903"/>
      <c r="L197" s="1903"/>
      <c r="M197" s="1903"/>
      <c r="N197" s="1903"/>
      <c r="O197" s="1903"/>
      <c r="P197" s="1903"/>
      <c r="Q197" s="1903"/>
      <c r="R197" s="1903"/>
      <c r="S197" s="1903"/>
      <c r="T197" s="1903"/>
      <c r="U197" s="1903"/>
      <c r="V197" s="1903"/>
      <c r="W197" s="1903"/>
      <c r="X197" s="1903"/>
      <c r="Y197" s="1903"/>
      <c r="Z197" s="1903"/>
      <c r="AA197" s="299"/>
    </row>
    <row r="198" spans="1:27" ht="15.75" customHeight="1">
      <c r="A198" s="306"/>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299"/>
    </row>
    <row r="199" spans="1:27" ht="15.75" customHeight="1">
      <c r="A199" s="306"/>
      <c r="B199" s="306"/>
      <c r="C199" s="306"/>
      <c r="D199" s="306"/>
      <c r="E199" s="306"/>
      <c r="F199" s="299"/>
      <c r="G199" s="306"/>
      <c r="H199" s="306"/>
      <c r="I199" s="306"/>
      <c r="J199" s="306"/>
      <c r="K199" s="306"/>
      <c r="L199" s="306"/>
      <c r="M199" s="306"/>
      <c r="N199" s="306"/>
      <c r="O199" s="306"/>
      <c r="P199" s="306"/>
      <c r="Q199" s="306"/>
      <c r="R199" s="306"/>
      <c r="S199" s="306"/>
      <c r="T199" s="306"/>
      <c r="U199" s="306"/>
      <c r="V199" s="306"/>
      <c r="W199" s="306"/>
      <c r="X199" s="306"/>
      <c r="Y199" s="306"/>
      <c r="Z199" s="306"/>
      <c r="AA199" s="299"/>
    </row>
    <row r="200" spans="1:27" ht="15.75" customHeight="1">
      <c r="A200" s="306"/>
      <c r="B200" s="306"/>
      <c r="C200" s="306"/>
      <c r="D200" s="306"/>
      <c r="E200" s="306"/>
      <c r="F200" s="299"/>
      <c r="G200" s="299"/>
      <c r="H200" s="306"/>
      <c r="I200" s="306"/>
      <c r="J200" s="306"/>
      <c r="K200" s="299"/>
      <c r="L200" s="306"/>
      <c r="M200" s="306"/>
      <c r="N200" s="306"/>
      <c r="O200" s="306"/>
      <c r="P200" s="306"/>
      <c r="Q200" s="306"/>
      <c r="R200" s="306"/>
      <c r="S200" s="306"/>
      <c r="T200" s="306"/>
      <c r="U200" s="306"/>
      <c r="V200" s="306"/>
      <c r="W200" s="306"/>
      <c r="X200" s="306"/>
      <c r="Y200" s="306"/>
      <c r="Z200" s="306"/>
      <c r="AA200" s="299"/>
    </row>
    <row r="201" spans="1:27" ht="15.75" customHeight="1">
      <c r="A201" s="306"/>
      <c r="B201" s="306"/>
      <c r="C201" s="306"/>
      <c r="D201" s="306"/>
      <c r="E201" s="306"/>
      <c r="F201" s="306"/>
      <c r="G201" s="306"/>
      <c r="H201" s="306"/>
      <c r="I201" s="1909"/>
      <c r="J201" s="1909"/>
      <c r="K201" s="1909"/>
      <c r="L201" s="1909"/>
      <c r="M201" s="1123"/>
      <c r="N201" s="306"/>
      <c r="O201" s="306"/>
      <c r="P201" s="306"/>
      <c r="Q201" s="306"/>
      <c r="R201" s="306"/>
      <c r="S201" s="306"/>
      <c r="T201" s="306"/>
      <c r="U201" s="306"/>
      <c r="V201" s="306"/>
      <c r="W201" s="306"/>
      <c r="X201" s="306"/>
      <c r="Y201" s="306"/>
      <c r="Z201" s="306"/>
      <c r="AA201" s="299"/>
    </row>
    <row r="202" spans="1:27" ht="15.75" customHeight="1">
      <c r="A202" s="306"/>
      <c r="B202" s="306"/>
      <c r="C202" s="306"/>
      <c r="D202" s="306"/>
      <c r="E202" s="306"/>
      <c r="F202" s="306"/>
      <c r="G202" s="306"/>
      <c r="H202" s="306"/>
      <c r="I202" s="1909"/>
      <c r="J202" s="1909"/>
      <c r="K202" s="1909"/>
      <c r="L202" s="1909"/>
      <c r="M202" s="1123"/>
      <c r="N202" s="306"/>
      <c r="O202" s="306"/>
      <c r="P202" s="306"/>
      <c r="Q202" s="306"/>
      <c r="R202" s="306"/>
      <c r="S202" s="306"/>
      <c r="T202" s="306"/>
      <c r="U202" s="306"/>
      <c r="V202" s="306"/>
      <c r="W202" s="306"/>
      <c r="X202" s="306"/>
      <c r="Y202" s="306"/>
      <c r="Z202" s="306"/>
      <c r="AA202" s="299"/>
    </row>
    <row r="203" spans="1:27" ht="15.75" customHeight="1">
      <c r="A203" s="306"/>
      <c r="B203" s="306"/>
      <c r="C203" s="306"/>
      <c r="D203" s="306"/>
      <c r="E203" s="306"/>
      <c r="F203" s="306"/>
      <c r="G203" s="306"/>
      <c r="H203" s="306"/>
      <c r="I203" s="1909"/>
      <c r="J203" s="1909"/>
      <c r="K203" s="1909"/>
      <c r="L203" s="1909"/>
      <c r="M203" s="1123"/>
      <c r="N203" s="306"/>
      <c r="O203" s="306"/>
      <c r="P203" s="306"/>
      <c r="Q203" s="306"/>
      <c r="R203" s="306"/>
      <c r="S203" s="306"/>
      <c r="T203" s="306"/>
      <c r="U203" s="306"/>
      <c r="V203" s="306"/>
      <c r="W203" s="306"/>
      <c r="X203" s="306"/>
      <c r="Y203" s="306"/>
      <c r="Z203" s="306"/>
      <c r="AA203" s="299"/>
    </row>
    <row r="204" spans="1:27" ht="15.75" customHeight="1">
      <c r="A204" s="306"/>
      <c r="B204" s="306"/>
      <c r="C204" s="306"/>
      <c r="D204" s="306"/>
      <c r="E204" s="306"/>
      <c r="F204" s="306"/>
      <c r="G204" s="306"/>
      <c r="H204" s="306"/>
      <c r="I204" s="1909"/>
      <c r="J204" s="1909"/>
      <c r="K204" s="1909"/>
      <c r="L204" s="1909"/>
      <c r="M204" s="1123"/>
      <c r="N204" s="306"/>
      <c r="O204" s="306"/>
      <c r="P204" s="306"/>
      <c r="Q204" s="306"/>
      <c r="R204" s="306"/>
      <c r="S204" s="306"/>
      <c r="T204" s="306"/>
      <c r="U204" s="306"/>
      <c r="V204" s="306"/>
      <c r="W204" s="306"/>
      <c r="X204" s="306"/>
      <c r="Y204" s="306"/>
      <c r="Z204" s="306"/>
      <c r="AA204" s="299"/>
    </row>
    <row r="205" spans="1:27" ht="15.75" customHeight="1">
      <c r="A205" s="306"/>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299"/>
    </row>
    <row r="206" spans="1:27" ht="15.75" customHeight="1">
      <c r="A206" s="306"/>
      <c r="B206" s="306"/>
      <c r="C206" s="1903"/>
      <c r="D206" s="1903"/>
      <c r="E206" s="1903"/>
      <c r="F206" s="1903"/>
      <c r="G206" s="1120"/>
      <c r="H206" s="1903"/>
      <c r="I206" s="1903"/>
      <c r="J206" s="1903"/>
      <c r="K206" s="1903"/>
      <c r="L206" s="1903"/>
      <c r="M206" s="1903"/>
      <c r="N206" s="1903"/>
      <c r="O206" s="1903"/>
      <c r="P206" s="1903"/>
      <c r="Q206" s="1903"/>
      <c r="R206" s="1903"/>
      <c r="S206" s="1903"/>
      <c r="T206" s="1903"/>
      <c r="U206" s="1120"/>
      <c r="V206" s="1120"/>
      <c r="W206" s="1903"/>
      <c r="X206" s="1903"/>
      <c r="Y206" s="1903"/>
      <c r="Z206" s="306"/>
      <c r="AA206" s="299"/>
    </row>
    <row r="207" spans="1:27" ht="15.75" customHeight="1">
      <c r="A207" s="306"/>
      <c r="B207" s="306"/>
      <c r="C207" s="1120"/>
      <c r="D207" s="1905"/>
      <c r="E207" s="1905"/>
      <c r="F207" s="1120"/>
      <c r="G207" s="1120"/>
      <c r="H207" s="306"/>
      <c r="I207" s="306"/>
      <c r="J207" s="306"/>
      <c r="K207" s="299"/>
      <c r="L207" s="306"/>
      <c r="M207" s="306"/>
      <c r="N207" s="306"/>
      <c r="O207" s="306"/>
      <c r="P207" s="306"/>
      <c r="Q207" s="299"/>
      <c r="R207" s="299"/>
      <c r="S207" s="299"/>
      <c r="T207" s="299"/>
      <c r="U207" s="1120"/>
      <c r="V207" s="1120"/>
      <c r="W207" s="1913"/>
      <c r="X207" s="1913"/>
      <c r="Y207" s="1913"/>
      <c r="Z207" s="306"/>
      <c r="AA207" s="299"/>
    </row>
    <row r="208" spans="1:27" ht="15.75" customHeight="1">
      <c r="A208" s="306"/>
      <c r="B208" s="306"/>
      <c r="C208" s="1120"/>
      <c r="D208" s="1905"/>
      <c r="E208" s="1905"/>
      <c r="F208" s="1120"/>
      <c r="G208" s="1120"/>
      <c r="H208" s="306"/>
      <c r="I208" s="306"/>
      <c r="J208" s="306"/>
      <c r="K208" s="299"/>
      <c r="L208" s="306"/>
      <c r="M208" s="306"/>
      <c r="N208" s="306"/>
      <c r="O208" s="306"/>
      <c r="P208" s="306"/>
      <c r="Q208" s="299"/>
      <c r="R208" s="299"/>
      <c r="S208" s="299"/>
      <c r="T208" s="299"/>
      <c r="U208" s="1120"/>
      <c r="V208" s="1120"/>
      <c r="W208" s="1913"/>
      <c r="X208" s="1913"/>
      <c r="Y208" s="1913"/>
      <c r="Z208" s="306"/>
      <c r="AA208" s="299"/>
    </row>
    <row r="209" spans="1:27" ht="15.75" customHeight="1">
      <c r="A209" s="306"/>
      <c r="B209" s="306"/>
      <c r="C209" s="1120"/>
      <c r="D209" s="1905"/>
      <c r="E209" s="1905"/>
      <c r="F209" s="1120"/>
      <c r="G209" s="1120"/>
      <c r="H209" s="306"/>
      <c r="I209" s="306"/>
      <c r="J209" s="306"/>
      <c r="K209" s="299"/>
      <c r="L209" s="306"/>
      <c r="M209" s="306"/>
      <c r="N209" s="306"/>
      <c r="O209" s="306"/>
      <c r="P209" s="306"/>
      <c r="Q209" s="299"/>
      <c r="R209" s="299"/>
      <c r="S209" s="299"/>
      <c r="T209" s="299"/>
      <c r="U209" s="1120"/>
      <c r="V209" s="1120"/>
      <c r="W209" s="1913"/>
      <c r="X209" s="1913"/>
      <c r="Y209" s="1913"/>
      <c r="Z209" s="306"/>
      <c r="AA209" s="299"/>
    </row>
    <row r="210" spans="1:27" ht="15.75" customHeight="1">
      <c r="A210" s="306"/>
      <c r="B210" s="306"/>
      <c r="C210" s="1120"/>
      <c r="D210" s="1905"/>
      <c r="E210" s="1905"/>
      <c r="F210" s="1120"/>
      <c r="G210" s="1120"/>
      <c r="H210" s="306"/>
      <c r="I210" s="306"/>
      <c r="J210" s="306"/>
      <c r="K210" s="299"/>
      <c r="L210" s="306"/>
      <c r="M210" s="306"/>
      <c r="N210" s="306"/>
      <c r="O210" s="306"/>
      <c r="P210" s="306"/>
      <c r="Q210" s="299"/>
      <c r="R210" s="299"/>
      <c r="S210" s="299"/>
      <c r="T210" s="299"/>
      <c r="U210" s="1120"/>
      <c r="V210" s="1120"/>
      <c r="W210" s="1913"/>
      <c r="X210" s="1913"/>
      <c r="Y210" s="1913"/>
      <c r="Z210" s="306"/>
      <c r="AA210" s="299"/>
    </row>
    <row r="211" spans="1:27" ht="15.75" customHeight="1">
      <c r="A211" s="306"/>
      <c r="B211" s="306"/>
      <c r="C211" s="1120"/>
      <c r="D211" s="1905"/>
      <c r="E211" s="1905"/>
      <c r="F211" s="1120"/>
      <c r="G211" s="1120"/>
      <c r="H211" s="306"/>
      <c r="I211" s="306"/>
      <c r="J211" s="306"/>
      <c r="K211" s="299"/>
      <c r="L211" s="306"/>
      <c r="M211" s="306"/>
      <c r="N211" s="306"/>
      <c r="O211" s="306"/>
      <c r="P211" s="306"/>
      <c r="Q211" s="299"/>
      <c r="R211" s="299"/>
      <c r="S211" s="299"/>
      <c r="T211" s="299"/>
      <c r="U211" s="1120"/>
      <c r="V211" s="1120"/>
      <c r="W211" s="1913"/>
      <c r="X211" s="1913"/>
      <c r="Y211" s="1913"/>
      <c r="Z211" s="306"/>
      <c r="AA211" s="299"/>
    </row>
    <row r="212" spans="1:27" ht="15.75" customHeight="1">
      <c r="A212" s="306"/>
      <c r="B212" s="306"/>
      <c r="C212" s="1120"/>
      <c r="D212" s="1905"/>
      <c r="E212" s="1905"/>
      <c r="F212" s="1120"/>
      <c r="G212" s="1120"/>
      <c r="H212" s="306"/>
      <c r="I212" s="306"/>
      <c r="J212" s="306"/>
      <c r="K212" s="299"/>
      <c r="L212" s="306"/>
      <c r="M212" s="306"/>
      <c r="N212" s="306"/>
      <c r="O212" s="306"/>
      <c r="P212" s="306"/>
      <c r="Q212" s="299"/>
      <c r="R212" s="299"/>
      <c r="S212" s="299"/>
      <c r="T212" s="299"/>
      <c r="U212" s="1120"/>
      <c r="V212" s="1120"/>
      <c r="W212" s="1913"/>
      <c r="X212" s="1913"/>
      <c r="Y212" s="1913"/>
      <c r="Z212" s="306"/>
      <c r="AA212" s="299"/>
    </row>
    <row r="213" spans="1:27" ht="15.75" customHeight="1">
      <c r="A213" s="306"/>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299"/>
    </row>
    <row r="214" spans="1:27" ht="15.75" customHeight="1">
      <c r="A214" s="306"/>
      <c r="B214" s="306"/>
      <c r="C214" s="306"/>
      <c r="D214" s="306"/>
      <c r="E214" s="1914"/>
      <c r="F214" s="1914"/>
      <c r="G214" s="1914"/>
      <c r="H214" s="1914"/>
      <c r="I214" s="1914"/>
      <c r="J214" s="1914"/>
      <c r="K214" s="1914"/>
      <c r="L214" s="1914"/>
      <c r="M214" s="1914"/>
      <c r="N214" s="1914"/>
      <c r="O214" s="1914"/>
      <c r="P214" s="1914"/>
      <c r="Q214" s="1914"/>
      <c r="R214" s="1914"/>
      <c r="S214" s="1914"/>
      <c r="T214" s="1914"/>
      <c r="U214" s="1914"/>
      <c r="V214" s="1914"/>
      <c r="W214" s="1914"/>
      <c r="X214" s="1914"/>
      <c r="Y214" s="1914"/>
      <c r="Z214" s="1914"/>
      <c r="AA214" s="299"/>
    </row>
    <row r="215" spans="1:27" ht="15.75" customHeight="1">
      <c r="A215" s="306"/>
      <c r="B215" s="306"/>
      <c r="C215" s="306"/>
      <c r="D215" s="306"/>
      <c r="E215" s="1914"/>
      <c r="F215" s="1914"/>
      <c r="G215" s="1914"/>
      <c r="H215" s="1914"/>
      <c r="I215" s="1914"/>
      <c r="J215" s="1914"/>
      <c r="K215" s="1914"/>
      <c r="L215" s="1914"/>
      <c r="M215" s="1914"/>
      <c r="N215" s="1914"/>
      <c r="O215" s="1914"/>
      <c r="P215" s="1914"/>
      <c r="Q215" s="1914"/>
      <c r="R215" s="1914"/>
      <c r="S215" s="1914"/>
      <c r="T215" s="1914"/>
      <c r="U215" s="1914"/>
      <c r="V215" s="1914"/>
      <c r="W215" s="1914"/>
      <c r="X215" s="1914"/>
      <c r="Y215" s="1914"/>
      <c r="Z215" s="1914"/>
      <c r="AA215" s="299"/>
    </row>
    <row r="216" spans="1:27" ht="15.75" customHeight="1">
      <c r="A216" s="306"/>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299"/>
    </row>
    <row r="217" spans="1:27" ht="15.75" customHeight="1">
      <c r="A217" s="306"/>
      <c r="B217" s="306"/>
      <c r="C217" s="306"/>
      <c r="D217" s="306"/>
      <c r="E217" s="1914"/>
      <c r="F217" s="1914"/>
      <c r="G217" s="1914"/>
      <c r="H217" s="1914"/>
      <c r="I217" s="1914"/>
      <c r="J217" s="1914"/>
      <c r="K217" s="1914"/>
      <c r="L217" s="1914"/>
      <c r="M217" s="1914"/>
      <c r="N217" s="1914"/>
      <c r="O217" s="1914"/>
      <c r="P217" s="1914"/>
      <c r="Q217" s="1914"/>
      <c r="R217" s="1914"/>
      <c r="S217" s="1914"/>
      <c r="T217" s="1914"/>
      <c r="U217" s="1914"/>
      <c r="V217" s="1914"/>
      <c r="W217" s="1914"/>
      <c r="X217" s="1914"/>
      <c r="Y217" s="1914"/>
      <c r="Z217" s="1914"/>
      <c r="AA217" s="299"/>
    </row>
    <row r="218" spans="1:27" ht="15.75" customHeight="1">
      <c r="A218" s="306"/>
      <c r="B218" s="306"/>
      <c r="C218" s="306"/>
      <c r="D218" s="306"/>
      <c r="E218" s="1914"/>
      <c r="F218" s="1914"/>
      <c r="G218" s="1914"/>
      <c r="H218" s="1914"/>
      <c r="I218" s="1914"/>
      <c r="J218" s="1914"/>
      <c r="K218" s="1914"/>
      <c r="L218" s="1914"/>
      <c r="M218" s="1914"/>
      <c r="N218" s="1914"/>
      <c r="O218" s="1914"/>
      <c r="P218" s="1914"/>
      <c r="Q218" s="1914"/>
      <c r="R218" s="1914"/>
      <c r="S218" s="1914"/>
      <c r="T218" s="1914"/>
      <c r="U218" s="1914"/>
      <c r="V218" s="1914"/>
      <c r="W218" s="1914"/>
      <c r="X218" s="1914"/>
      <c r="Y218" s="1914"/>
      <c r="Z218" s="1914"/>
      <c r="AA218" s="299"/>
    </row>
    <row r="219" spans="1:27" ht="15.75" customHeight="1">
      <c r="A219" s="306"/>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299"/>
    </row>
    <row r="220" spans="1:27" ht="15.75" customHeight="1">
      <c r="A220" s="495"/>
      <c r="B220" s="495"/>
      <c r="C220" s="495"/>
      <c r="D220" s="495"/>
      <c r="E220" s="495"/>
      <c r="F220" s="495"/>
      <c r="G220" s="495"/>
      <c r="H220" s="495"/>
      <c r="I220" s="495"/>
      <c r="J220" s="495"/>
      <c r="K220" s="495"/>
      <c r="L220" s="495"/>
      <c r="M220" s="495"/>
      <c r="N220" s="495"/>
      <c r="O220" s="495"/>
      <c r="P220" s="495"/>
      <c r="Q220" s="495"/>
      <c r="R220" s="495"/>
      <c r="S220" s="495"/>
      <c r="T220" s="495"/>
      <c r="U220" s="495"/>
      <c r="V220" s="495"/>
      <c r="W220" s="495"/>
      <c r="X220" s="495"/>
      <c r="Y220" s="495"/>
      <c r="Z220" s="495"/>
    </row>
    <row r="221" spans="1:27" ht="15.75" customHeight="1">
      <c r="A221" s="495"/>
      <c r="B221" s="495"/>
      <c r="C221" s="495"/>
      <c r="D221" s="495"/>
      <c r="E221" s="495"/>
      <c r="F221" s="495"/>
      <c r="G221" s="495"/>
      <c r="H221" s="495"/>
      <c r="I221" s="495"/>
      <c r="J221" s="495"/>
      <c r="K221" s="495"/>
      <c r="L221" s="495"/>
      <c r="M221" s="495"/>
      <c r="N221" s="495"/>
      <c r="O221" s="495"/>
      <c r="P221" s="495"/>
      <c r="Q221" s="495"/>
      <c r="R221" s="495"/>
      <c r="S221" s="495"/>
      <c r="T221" s="495"/>
      <c r="U221" s="495"/>
      <c r="V221" s="495"/>
      <c r="W221" s="495"/>
      <c r="X221" s="495"/>
      <c r="Y221" s="495"/>
      <c r="Z221" s="495"/>
    </row>
    <row r="222" spans="1:27" ht="15.75" customHeight="1">
      <c r="A222" s="495"/>
      <c r="B222" s="495"/>
      <c r="C222" s="495"/>
      <c r="D222" s="495"/>
      <c r="E222" s="495"/>
      <c r="F222" s="495"/>
      <c r="G222" s="495"/>
      <c r="H222" s="495"/>
      <c r="I222" s="495"/>
      <c r="J222" s="495"/>
      <c r="K222" s="495"/>
      <c r="L222" s="495"/>
      <c r="M222" s="495"/>
      <c r="N222" s="495"/>
      <c r="O222" s="495"/>
      <c r="P222" s="495"/>
      <c r="Q222" s="495"/>
      <c r="R222" s="495"/>
      <c r="S222" s="495"/>
      <c r="T222" s="495"/>
      <c r="U222" s="495"/>
      <c r="V222" s="495"/>
      <c r="W222" s="495"/>
      <c r="X222" s="495"/>
      <c r="Y222" s="495"/>
      <c r="Z222" s="495"/>
    </row>
    <row r="223" spans="1:27" ht="18.75" customHeight="1">
      <c r="A223" s="1903"/>
      <c r="B223" s="1903"/>
      <c r="C223" s="1903"/>
      <c r="D223" s="1903"/>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299"/>
    </row>
    <row r="224" spans="1:27" ht="15.75" customHeight="1">
      <c r="A224" s="306"/>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299"/>
    </row>
    <row r="225" spans="1:27" ht="15.75" customHeight="1">
      <c r="A225" s="306"/>
      <c r="B225" s="306"/>
      <c r="C225" s="306"/>
      <c r="D225" s="306"/>
      <c r="E225" s="306"/>
      <c r="F225" s="299"/>
      <c r="G225" s="306"/>
      <c r="H225" s="306"/>
      <c r="I225" s="306"/>
      <c r="J225" s="306"/>
      <c r="K225" s="306"/>
      <c r="L225" s="306"/>
      <c r="M225" s="306"/>
      <c r="N225" s="306"/>
      <c r="O225" s="306"/>
      <c r="P225" s="306"/>
      <c r="Q225" s="306"/>
      <c r="R225" s="306"/>
      <c r="S225" s="306"/>
      <c r="T225" s="306"/>
      <c r="U225" s="306"/>
      <c r="V225" s="306"/>
      <c r="W225" s="306"/>
      <c r="X225" s="306"/>
      <c r="Y225" s="306"/>
      <c r="Z225" s="306"/>
      <c r="AA225" s="299"/>
    </row>
    <row r="226" spans="1:27" ht="15.75" customHeight="1">
      <c r="A226" s="306"/>
      <c r="B226" s="306"/>
      <c r="C226" s="306"/>
      <c r="D226" s="306"/>
      <c r="E226" s="306"/>
      <c r="F226" s="299"/>
      <c r="G226" s="299"/>
      <c r="H226" s="306"/>
      <c r="I226" s="306"/>
      <c r="J226" s="306"/>
      <c r="K226" s="299"/>
      <c r="L226" s="306"/>
      <c r="M226" s="306"/>
      <c r="N226" s="306"/>
      <c r="O226" s="306"/>
      <c r="P226" s="306"/>
      <c r="Q226" s="306"/>
      <c r="R226" s="306"/>
      <c r="S226" s="306"/>
      <c r="T226" s="306"/>
      <c r="U226" s="306"/>
      <c r="V226" s="306"/>
      <c r="W226" s="306"/>
      <c r="X226" s="306"/>
      <c r="Y226" s="306"/>
      <c r="Z226" s="306"/>
      <c r="AA226" s="299"/>
    </row>
    <row r="227" spans="1:27" ht="15.75" customHeight="1">
      <c r="A227" s="306"/>
      <c r="B227" s="306"/>
      <c r="C227" s="306"/>
      <c r="D227" s="306"/>
      <c r="E227" s="306"/>
      <c r="F227" s="306"/>
      <c r="G227" s="306"/>
      <c r="H227" s="306"/>
      <c r="I227" s="1909"/>
      <c r="J227" s="1909"/>
      <c r="K227" s="1909"/>
      <c r="L227" s="1909"/>
      <c r="M227" s="1123"/>
      <c r="N227" s="306"/>
      <c r="O227" s="306"/>
      <c r="P227" s="306"/>
      <c r="Q227" s="306"/>
      <c r="R227" s="306"/>
      <c r="S227" s="306"/>
      <c r="T227" s="306"/>
      <c r="U227" s="306"/>
      <c r="V227" s="306"/>
      <c r="W227" s="306"/>
      <c r="X227" s="306"/>
      <c r="Y227" s="306"/>
      <c r="Z227" s="306"/>
      <c r="AA227" s="299"/>
    </row>
    <row r="228" spans="1:27" ht="15.75" customHeight="1">
      <c r="A228" s="306"/>
      <c r="B228" s="306"/>
      <c r="C228" s="306"/>
      <c r="D228" s="306"/>
      <c r="E228" s="306"/>
      <c r="F228" s="306"/>
      <c r="G228" s="306"/>
      <c r="H228" s="306"/>
      <c r="I228" s="1909"/>
      <c r="J228" s="1909"/>
      <c r="K228" s="1909"/>
      <c r="L228" s="1909"/>
      <c r="M228" s="1123"/>
      <c r="N228" s="306"/>
      <c r="O228" s="306"/>
      <c r="P228" s="306"/>
      <c r="Q228" s="306"/>
      <c r="R228" s="306"/>
      <c r="S228" s="306"/>
      <c r="T228" s="306"/>
      <c r="U228" s="306"/>
      <c r="V228" s="306"/>
      <c r="W228" s="306"/>
      <c r="X228" s="306"/>
      <c r="Y228" s="306"/>
      <c r="Z228" s="306"/>
      <c r="AA228" s="299"/>
    </row>
    <row r="229" spans="1:27" ht="15.75" customHeight="1">
      <c r="A229" s="306"/>
      <c r="B229" s="306"/>
      <c r="C229" s="306"/>
      <c r="D229" s="306"/>
      <c r="E229" s="306"/>
      <c r="F229" s="306"/>
      <c r="G229" s="306"/>
      <c r="H229" s="306"/>
      <c r="I229" s="1909"/>
      <c r="J229" s="1909"/>
      <c r="K229" s="1909"/>
      <c r="L229" s="1909"/>
      <c r="M229" s="1123"/>
      <c r="N229" s="306"/>
      <c r="O229" s="306"/>
      <c r="P229" s="306"/>
      <c r="Q229" s="306"/>
      <c r="R229" s="306"/>
      <c r="S229" s="306"/>
      <c r="T229" s="306"/>
      <c r="U229" s="306"/>
      <c r="V229" s="306"/>
      <c r="W229" s="306"/>
      <c r="X229" s="306"/>
      <c r="Y229" s="306"/>
      <c r="Z229" s="306"/>
      <c r="AA229" s="299"/>
    </row>
    <row r="230" spans="1:27" ht="15.75" customHeight="1">
      <c r="A230" s="306"/>
      <c r="B230" s="306"/>
      <c r="C230" s="306"/>
      <c r="D230" s="306"/>
      <c r="E230" s="306"/>
      <c r="F230" s="306"/>
      <c r="G230" s="306"/>
      <c r="H230" s="306"/>
      <c r="I230" s="1909"/>
      <c r="J230" s="1909"/>
      <c r="K230" s="1909"/>
      <c r="L230" s="1909"/>
      <c r="M230" s="1123"/>
      <c r="N230" s="306"/>
      <c r="O230" s="306"/>
      <c r="P230" s="306"/>
      <c r="Q230" s="306"/>
      <c r="R230" s="306"/>
      <c r="S230" s="306"/>
      <c r="T230" s="306"/>
      <c r="U230" s="306"/>
      <c r="V230" s="306"/>
      <c r="W230" s="306"/>
      <c r="X230" s="306"/>
      <c r="Y230" s="306"/>
      <c r="Z230" s="306"/>
      <c r="AA230" s="299"/>
    </row>
    <row r="231" spans="1:27" ht="15.75" customHeight="1">
      <c r="A231" s="306"/>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299"/>
    </row>
    <row r="232" spans="1:27" ht="15.75" customHeight="1">
      <c r="A232" s="306"/>
      <c r="B232" s="306"/>
      <c r="C232" s="1903"/>
      <c r="D232" s="1903"/>
      <c r="E232" s="1903"/>
      <c r="F232" s="1903"/>
      <c r="G232" s="1120"/>
      <c r="H232" s="1903"/>
      <c r="I232" s="1903"/>
      <c r="J232" s="1903"/>
      <c r="K232" s="1903"/>
      <c r="L232" s="1903"/>
      <c r="M232" s="1903"/>
      <c r="N232" s="1903"/>
      <c r="O232" s="1903"/>
      <c r="P232" s="1903"/>
      <c r="Q232" s="1903"/>
      <c r="R232" s="1903"/>
      <c r="S232" s="1903"/>
      <c r="T232" s="1903"/>
      <c r="U232" s="1120"/>
      <c r="V232" s="1120"/>
      <c r="W232" s="1903"/>
      <c r="X232" s="1903"/>
      <c r="Y232" s="1903"/>
      <c r="Z232" s="306"/>
      <c r="AA232" s="299"/>
    </row>
    <row r="233" spans="1:27" ht="15.75" customHeight="1">
      <c r="A233" s="306"/>
      <c r="B233" s="306"/>
      <c r="C233" s="1120"/>
      <c r="D233" s="1905"/>
      <c r="E233" s="1905"/>
      <c r="F233" s="1120"/>
      <c r="G233" s="1120"/>
      <c r="H233" s="306"/>
      <c r="I233" s="306"/>
      <c r="J233" s="306"/>
      <c r="K233" s="299"/>
      <c r="L233" s="306"/>
      <c r="M233" s="306"/>
      <c r="N233" s="306"/>
      <c r="O233" s="306"/>
      <c r="P233" s="306"/>
      <c r="Q233" s="299"/>
      <c r="R233" s="299"/>
      <c r="S233" s="299"/>
      <c r="T233" s="299"/>
      <c r="U233" s="1120"/>
      <c r="V233" s="1120"/>
      <c r="W233" s="1913"/>
      <c r="X233" s="1913"/>
      <c r="Y233" s="1913"/>
      <c r="Z233" s="306"/>
      <c r="AA233" s="299"/>
    </row>
    <row r="234" spans="1:27" ht="15.75" customHeight="1">
      <c r="A234" s="306"/>
      <c r="B234" s="306"/>
      <c r="C234" s="1120"/>
      <c r="D234" s="1905"/>
      <c r="E234" s="1905"/>
      <c r="F234" s="1120"/>
      <c r="G234" s="1120"/>
      <c r="H234" s="306"/>
      <c r="I234" s="306"/>
      <c r="J234" s="306"/>
      <c r="K234" s="299"/>
      <c r="L234" s="306"/>
      <c r="M234" s="306"/>
      <c r="N234" s="306"/>
      <c r="O234" s="306"/>
      <c r="P234" s="306"/>
      <c r="Q234" s="299"/>
      <c r="R234" s="299"/>
      <c r="S234" s="299"/>
      <c r="T234" s="299"/>
      <c r="U234" s="1120"/>
      <c r="V234" s="1120"/>
      <c r="W234" s="1913"/>
      <c r="X234" s="1913"/>
      <c r="Y234" s="1913"/>
      <c r="Z234" s="306"/>
      <c r="AA234" s="299"/>
    </row>
    <row r="235" spans="1:27" ht="15.75" customHeight="1">
      <c r="A235" s="306"/>
      <c r="B235" s="306"/>
      <c r="C235" s="1120"/>
      <c r="D235" s="1905"/>
      <c r="E235" s="1905"/>
      <c r="F235" s="1120"/>
      <c r="G235" s="1120"/>
      <c r="H235" s="306"/>
      <c r="I235" s="306"/>
      <c r="J235" s="306"/>
      <c r="K235" s="299"/>
      <c r="L235" s="306"/>
      <c r="M235" s="306"/>
      <c r="N235" s="306"/>
      <c r="O235" s="306"/>
      <c r="P235" s="306"/>
      <c r="Q235" s="299"/>
      <c r="R235" s="299"/>
      <c r="S235" s="299"/>
      <c r="T235" s="299"/>
      <c r="U235" s="1120"/>
      <c r="V235" s="1120"/>
      <c r="W235" s="1913"/>
      <c r="X235" s="1913"/>
      <c r="Y235" s="1913"/>
      <c r="Z235" s="306"/>
      <c r="AA235" s="299"/>
    </row>
    <row r="236" spans="1:27" ht="15.75" customHeight="1">
      <c r="A236" s="306"/>
      <c r="B236" s="306"/>
      <c r="C236" s="1120"/>
      <c r="D236" s="1905"/>
      <c r="E236" s="1905"/>
      <c r="F236" s="1120"/>
      <c r="G236" s="1120"/>
      <c r="H236" s="306"/>
      <c r="I236" s="306"/>
      <c r="J236" s="306"/>
      <c r="K236" s="299"/>
      <c r="L236" s="306"/>
      <c r="M236" s="306"/>
      <c r="N236" s="306"/>
      <c r="O236" s="306"/>
      <c r="P236" s="306"/>
      <c r="Q236" s="299"/>
      <c r="R236" s="299"/>
      <c r="S236" s="299"/>
      <c r="T236" s="299"/>
      <c r="U236" s="1120"/>
      <c r="V236" s="1120"/>
      <c r="W236" s="1913"/>
      <c r="X236" s="1913"/>
      <c r="Y236" s="1913"/>
      <c r="Z236" s="306"/>
      <c r="AA236" s="299"/>
    </row>
    <row r="237" spans="1:27" ht="15.75" customHeight="1">
      <c r="A237" s="306"/>
      <c r="B237" s="306"/>
      <c r="C237" s="1120"/>
      <c r="D237" s="1905"/>
      <c r="E237" s="1905"/>
      <c r="F237" s="1120"/>
      <c r="G237" s="1120"/>
      <c r="H237" s="306"/>
      <c r="I237" s="306"/>
      <c r="J237" s="306"/>
      <c r="K237" s="299"/>
      <c r="L237" s="306"/>
      <c r="M237" s="306"/>
      <c r="N237" s="306"/>
      <c r="O237" s="306"/>
      <c r="P237" s="306"/>
      <c r="Q237" s="299"/>
      <c r="R237" s="299"/>
      <c r="S237" s="299"/>
      <c r="T237" s="299"/>
      <c r="U237" s="1120"/>
      <c r="V237" s="1120"/>
      <c r="W237" s="1913"/>
      <c r="X237" s="1913"/>
      <c r="Y237" s="1913"/>
      <c r="Z237" s="306"/>
      <c r="AA237" s="299"/>
    </row>
    <row r="238" spans="1:27" ht="15.75" customHeight="1">
      <c r="A238" s="306"/>
      <c r="B238" s="306"/>
      <c r="C238" s="1120"/>
      <c r="D238" s="1905"/>
      <c r="E238" s="1905"/>
      <c r="F238" s="1120"/>
      <c r="G238" s="1120"/>
      <c r="H238" s="306"/>
      <c r="I238" s="306"/>
      <c r="J238" s="306"/>
      <c r="K238" s="299"/>
      <c r="L238" s="306"/>
      <c r="M238" s="306"/>
      <c r="N238" s="306"/>
      <c r="O238" s="306"/>
      <c r="P238" s="306"/>
      <c r="Q238" s="299"/>
      <c r="R238" s="299"/>
      <c r="S238" s="299"/>
      <c r="T238" s="299"/>
      <c r="U238" s="1120"/>
      <c r="V238" s="1120"/>
      <c r="W238" s="1913"/>
      <c r="X238" s="1913"/>
      <c r="Y238" s="1913"/>
      <c r="Z238" s="306"/>
      <c r="AA238" s="299"/>
    </row>
    <row r="239" spans="1:27" ht="15.75" customHeight="1">
      <c r="A239" s="306"/>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299"/>
    </row>
    <row r="240" spans="1:27" ht="15.75" customHeight="1">
      <c r="A240" s="306"/>
      <c r="B240" s="306"/>
      <c r="C240" s="306"/>
      <c r="D240" s="306"/>
      <c r="E240" s="1914"/>
      <c r="F240" s="1914"/>
      <c r="G240" s="1914"/>
      <c r="H240" s="1914"/>
      <c r="I240" s="1914"/>
      <c r="J240" s="1914"/>
      <c r="K240" s="1914"/>
      <c r="L240" s="1914"/>
      <c r="M240" s="1914"/>
      <c r="N240" s="1914"/>
      <c r="O240" s="1914"/>
      <c r="P240" s="1914"/>
      <c r="Q240" s="1914"/>
      <c r="R240" s="1914"/>
      <c r="S240" s="1914"/>
      <c r="T240" s="1914"/>
      <c r="U240" s="1914"/>
      <c r="V240" s="1914"/>
      <c r="W240" s="1914"/>
      <c r="X240" s="1914"/>
      <c r="Y240" s="1914"/>
      <c r="Z240" s="1914"/>
      <c r="AA240" s="299"/>
    </row>
    <row r="241" spans="1:27" ht="15.75" customHeight="1">
      <c r="A241" s="306"/>
      <c r="B241" s="306"/>
      <c r="C241" s="306"/>
      <c r="D241" s="306"/>
      <c r="E241" s="1914"/>
      <c r="F241" s="1914"/>
      <c r="G241" s="1914"/>
      <c r="H241" s="1914"/>
      <c r="I241" s="1914"/>
      <c r="J241" s="1914"/>
      <c r="K241" s="1914"/>
      <c r="L241" s="1914"/>
      <c r="M241" s="1914"/>
      <c r="N241" s="1914"/>
      <c r="O241" s="1914"/>
      <c r="P241" s="1914"/>
      <c r="Q241" s="1914"/>
      <c r="R241" s="1914"/>
      <c r="S241" s="1914"/>
      <c r="T241" s="1914"/>
      <c r="U241" s="1914"/>
      <c r="V241" s="1914"/>
      <c r="W241" s="1914"/>
      <c r="X241" s="1914"/>
      <c r="Y241" s="1914"/>
      <c r="Z241" s="1914"/>
      <c r="AA241" s="299"/>
    </row>
    <row r="242" spans="1:27" ht="15.75" customHeight="1">
      <c r="A242" s="306"/>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299"/>
    </row>
    <row r="243" spans="1:27" ht="15.75" customHeight="1">
      <c r="A243" s="306"/>
      <c r="B243" s="306"/>
      <c r="C243" s="306"/>
      <c r="D243" s="306"/>
      <c r="E243" s="1914"/>
      <c r="F243" s="1914"/>
      <c r="G243" s="1914"/>
      <c r="H243" s="1914"/>
      <c r="I243" s="1914"/>
      <c r="J243" s="1914"/>
      <c r="K243" s="1914"/>
      <c r="L243" s="1914"/>
      <c r="M243" s="1914"/>
      <c r="N243" s="1914"/>
      <c r="O243" s="1914"/>
      <c r="P243" s="1914"/>
      <c r="Q243" s="1914"/>
      <c r="R243" s="1914"/>
      <c r="S243" s="1914"/>
      <c r="T243" s="1914"/>
      <c r="U243" s="1914"/>
      <c r="V243" s="1914"/>
      <c r="W243" s="1914"/>
      <c r="X243" s="1914"/>
      <c r="Y243" s="1914"/>
      <c r="Z243" s="1914"/>
      <c r="AA243" s="299"/>
    </row>
    <row r="244" spans="1:27" ht="15.75" customHeight="1">
      <c r="A244" s="306"/>
      <c r="B244" s="306"/>
      <c r="C244" s="306"/>
      <c r="D244" s="306"/>
      <c r="E244" s="1914"/>
      <c r="F244" s="1914"/>
      <c r="G244" s="1914"/>
      <c r="H244" s="1914"/>
      <c r="I244" s="1914"/>
      <c r="J244" s="1914"/>
      <c r="K244" s="1914"/>
      <c r="L244" s="1914"/>
      <c r="M244" s="1914"/>
      <c r="N244" s="1914"/>
      <c r="O244" s="1914"/>
      <c r="P244" s="1914"/>
      <c r="Q244" s="1914"/>
      <c r="R244" s="1914"/>
      <c r="S244" s="1914"/>
      <c r="T244" s="1914"/>
      <c r="U244" s="1914"/>
      <c r="V244" s="1914"/>
      <c r="W244" s="1914"/>
      <c r="X244" s="1914"/>
      <c r="Y244" s="1914"/>
      <c r="Z244" s="1914"/>
      <c r="AA244" s="299"/>
    </row>
    <row r="245" spans="1:27" ht="15.75" customHeight="1">
      <c r="A245" s="306"/>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299"/>
    </row>
  </sheetData>
  <sheetProtection selectLockedCells="1"/>
  <mergeCells count="141">
    <mergeCell ref="R7:T9"/>
    <mergeCell ref="U7:Z9"/>
    <mergeCell ref="E87:G87"/>
    <mergeCell ref="R87:Y87"/>
    <mergeCell ref="H88:Z89"/>
    <mergeCell ref="H90:Z91"/>
    <mergeCell ref="A92:Z92"/>
    <mergeCell ref="U123:X123"/>
    <mergeCell ref="U121:X121"/>
    <mergeCell ref="U125:X125"/>
    <mergeCell ref="C10:O12"/>
    <mergeCell ref="S18:T18"/>
    <mergeCell ref="C20:O21"/>
    <mergeCell ref="E94:H94"/>
    <mergeCell ref="F95:G95"/>
    <mergeCell ref="J106:L106"/>
    <mergeCell ref="J107:L107"/>
    <mergeCell ref="J109:M109"/>
    <mergeCell ref="J110:M110"/>
    <mergeCell ref="I121:L121"/>
    <mergeCell ref="O121:R121"/>
    <mergeCell ref="D122:E122"/>
    <mergeCell ref="D123:E123"/>
    <mergeCell ref="I95:Z95"/>
    <mergeCell ref="L37:S37"/>
    <mergeCell ref="R85:Y85"/>
    <mergeCell ref="E86:G86"/>
    <mergeCell ref="R86:Y86"/>
    <mergeCell ref="K135:P135"/>
    <mergeCell ref="H136:Z137"/>
    <mergeCell ref="D124:E124"/>
    <mergeCell ref="I124:L124"/>
    <mergeCell ref="O124:R124"/>
    <mergeCell ref="U124:X124"/>
    <mergeCell ref="D125:E125"/>
    <mergeCell ref="I134:M134"/>
    <mergeCell ref="F96:G96"/>
    <mergeCell ref="I96:Z96"/>
    <mergeCell ref="F97:G97"/>
    <mergeCell ref="I97:Z97"/>
    <mergeCell ref="J104:L104"/>
    <mergeCell ref="J105:L105"/>
    <mergeCell ref="I130:L130"/>
    <mergeCell ref="O130:R130"/>
    <mergeCell ref="U130:X130"/>
    <mergeCell ref="I125:L125"/>
    <mergeCell ref="O125:R125"/>
    <mergeCell ref="I122:L122"/>
    <mergeCell ref="O122:R122"/>
    <mergeCell ref="U122:X122"/>
    <mergeCell ref="I123:L123"/>
    <mergeCell ref="O123:R123"/>
    <mergeCell ref="D156:E156"/>
    <mergeCell ref="W156:Y156"/>
    <mergeCell ref="D157:E157"/>
    <mergeCell ref="W157:Y157"/>
    <mergeCell ref="E138:Z139"/>
    <mergeCell ref="A143:Z143"/>
    <mergeCell ref="I147:L147"/>
    <mergeCell ref="I148:L148"/>
    <mergeCell ref="I149:L149"/>
    <mergeCell ref="I150:L150"/>
    <mergeCell ref="D153:E153"/>
    <mergeCell ref="W153:Y153"/>
    <mergeCell ref="D154:E154"/>
    <mergeCell ref="W154:Y154"/>
    <mergeCell ref="D155:E155"/>
    <mergeCell ref="W155:Y155"/>
    <mergeCell ref="C152:F152"/>
    <mergeCell ref="H152:T152"/>
    <mergeCell ref="W152:Y152"/>
    <mergeCell ref="D158:E158"/>
    <mergeCell ref="W158:Y158"/>
    <mergeCell ref="E160:Z161"/>
    <mergeCell ref="E163:Z164"/>
    <mergeCell ref="A169:Z169"/>
    <mergeCell ref="I173:L173"/>
    <mergeCell ref="I174:L174"/>
    <mergeCell ref="I175:L175"/>
    <mergeCell ref="I176:L176"/>
    <mergeCell ref="C178:F178"/>
    <mergeCell ref="H178:T178"/>
    <mergeCell ref="W178:Y178"/>
    <mergeCell ref="D179:E179"/>
    <mergeCell ref="W179:Y179"/>
    <mergeCell ref="D180:E180"/>
    <mergeCell ref="W180:Y180"/>
    <mergeCell ref="D181:E181"/>
    <mergeCell ref="W181:Y181"/>
    <mergeCell ref="D182:E182"/>
    <mergeCell ref="W182:Y182"/>
    <mergeCell ref="D183:E183"/>
    <mergeCell ref="W183:Y183"/>
    <mergeCell ref="D184:E184"/>
    <mergeCell ref="W184:Y184"/>
    <mergeCell ref="E186:Z187"/>
    <mergeCell ref="E189:Z190"/>
    <mergeCell ref="A197:Z197"/>
    <mergeCell ref="I201:L201"/>
    <mergeCell ref="I202:L202"/>
    <mergeCell ref="I203:L203"/>
    <mergeCell ref="I204:L204"/>
    <mergeCell ref="C206:F206"/>
    <mergeCell ref="H206:T206"/>
    <mergeCell ref="W206:Y206"/>
    <mergeCell ref="D207:E207"/>
    <mergeCell ref="W207:Y207"/>
    <mergeCell ref="I230:L230"/>
    <mergeCell ref="C232:F232"/>
    <mergeCell ref="H232:T232"/>
    <mergeCell ref="W232:Y232"/>
    <mergeCell ref="D208:E208"/>
    <mergeCell ref="W208:Y208"/>
    <mergeCell ref="D209:E209"/>
    <mergeCell ref="W209:Y209"/>
    <mergeCell ref="D210:E210"/>
    <mergeCell ref="W210:Y210"/>
    <mergeCell ref="E214:Z215"/>
    <mergeCell ref="E217:Z218"/>
    <mergeCell ref="A223:Z223"/>
    <mergeCell ref="I227:L227"/>
    <mergeCell ref="I228:L228"/>
    <mergeCell ref="I229:L229"/>
    <mergeCell ref="D211:E211"/>
    <mergeCell ref="W211:Y211"/>
    <mergeCell ref="D212:E212"/>
    <mergeCell ref="W212:Y212"/>
    <mergeCell ref="E240:Z241"/>
    <mergeCell ref="E243:Z244"/>
    <mergeCell ref="D236:E236"/>
    <mergeCell ref="W236:Y236"/>
    <mergeCell ref="D237:E237"/>
    <mergeCell ref="W237:Y237"/>
    <mergeCell ref="D238:E238"/>
    <mergeCell ref="W238:Y238"/>
    <mergeCell ref="D233:E233"/>
    <mergeCell ref="W233:Y233"/>
    <mergeCell ref="D234:E234"/>
    <mergeCell ref="W234:Y234"/>
    <mergeCell ref="D235:E235"/>
    <mergeCell ref="W235:Y235"/>
  </mergeCells>
  <phoneticPr fontId="2"/>
  <hyperlinks>
    <hyperlink ref="P1:S1" location="作業メニュー!A1" display="作業メニュー" xr:uid="{00000000-0004-0000-28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J250"/>
  <sheetViews>
    <sheetView showGridLines="0" zoomScaleNormal="100" workbookViewId="0"/>
  </sheetViews>
  <sheetFormatPr defaultColWidth="2.875" defaultRowHeight="13.5"/>
  <cols>
    <col min="1" max="16384" width="2.875" style="1"/>
  </cols>
  <sheetData>
    <row r="1" spans="1:35" s="581" customFormat="1" ht="38.25" customHeight="1" thickBot="1">
      <c r="A1" s="580" t="s">
        <v>2617</v>
      </c>
      <c r="S1" s="586" t="s">
        <v>66</v>
      </c>
      <c r="T1" s="586"/>
      <c r="U1" s="586"/>
      <c r="V1" s="586"/>
      <c r="W1" s="586"/>
      <c r="X1" s="585" t="s">
        <v>565</v>
      </c>
      <c r="AI1" s="585"/>
    </row>
    <row r="2" spans="1:35" s="945" customFormat="1" ht="14.25" customHeight="1" thickTop="1">
      <c r="A2" s="959" t="s">
        <v>2877</v>
      </c>
    </row>
    <row r="3" spans="1:35" s="796" customFormat="1" ht="20.100000000000001" customHeight="1">
      <c r="A3" s="857" t="s">
        <v>2616</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6"/>
    </row>
    <row r="4" spans="1:35" s="792" customFormat="1" ht="12" customHeight="1"/>
    <row r="5" spans="1:35" s="792" customFormat="1" ht="15.75" customHeight="1">
      <c r="A5" s="855"/>
      <c r="B5" s="820"/>
      <c r="C5" s="820"/>
      <c r="D5" s="820"/>
      <c r="E5" s="820"/>
      <c r="F5" s="820"/>
      <c r="G5" s="820"/>
      <c r="H5" s="820"/>
      <c r="I5" s="820"/>
      <c r="J5" s="820"/>
      <c r="K5" s="820"/>
      <c r="L5" s="820"/>
      <c r="M5" s="820"/>
      <c r="N5" s="820"/>
      <c r="O5" s="820"/>
      <c r="P5" s="820"/>
      <c r="Q5" s="820"/>
      <c r="R5" s="820"/>
      <c r="S5" s="820"/>
      <c r="T5" s="820"/>
      <c r="U5" s="820"/>
      <c r="V5" s="1984" t="s">
        <v>2615</v>
      </c>
      <c r="W5" s="1985"/>
      <c r="X5" s="1986" t="s">
        <v>2614</v>
      </c>
      <c r="Y5" s="1987"/>
      <c r="Z5" s="1987"/>
      <c r="AA5" s="1987"/>
      <c r="AB5" s="1987"/>
      <c r="AC5" s="1987"/>
      <c r="AD5" s="1988"/>
    </row>
    <row r="6" spans="1:35" s="792" customFormat="1" ht="15.75" customHeight="1">
      <c r="A6" s="835"/>
      <c r="V6" s="1992" t="s">
        <v>2613</v>
      </c>
      <c r="W6" s="1993"/>
      <c r="X6" s="1989" t="s">
        <v>2612</v>
      </c>
      <c r="Y6" s="1990"/>
      <c r="Z6" s="1990"/>
      <c r="AA6" s="1990"/>
      <c r="AB6" s="1990"/>
      <c r="AC6" s="1990"/>
      <c r="AD6" s="1991"/>
    </row>
    <row r="7" spans="1:35" s="792" customFormat="1" ht="20.100000000000001" customHeight="1">
      <c r="A7" s="835"/>
      <c r="B7" s="792" t="s">
        <v>2611</v>
      </c>
      <c r="V7" s="1994"/>
      <c r="W7" s="1993"/>
      <c r="X7" s="854"/>
      <c r="Y7" s="853"/>
      <c r="Z7" s="852" t="s">
        <v>2610</v>
      </c>
      <c r="AA7" s="852"/>
      <c r="AB7" s="852"/>
      <c r="AC7" s="852"/>
      <c r="AD7" s="851"/>
    </row>
    <row r="8" spans="1:35" s="792" customFormat="1" ht="20.100000000000001" customHeight="1">
      <c r="A8" s="835"/>
      <c r="B8" s="792" t="s">
        <v>3418</v>
      </c>
      <c r="V8" s="1994"/>
      <c r="W8" s="1993"/>
      <c r="X8" s="850"/>
      <c r="Y8" s="849"/>
      <c r="AD8" s="839"/>
    </row>
    <row r="9" spans="1:35" s="792" customFormat="1" ht="20.100000000000001" customHeight="1">
      <c r="A9" s="835"/>
      <c r="B9" s="792" t="s">
        <v>3433</v>
      </c>
      <c r="V9" s="1994"/>
      <c r="W9" s="1993"/>
      <c r="X9" s="850"/>
      <c r="Y9" s="849"/>
      <c r="AD9" s="839"/>
    </row>
    <row r="10" spans="1:35" s="792" customFormat="1" ht="20.100000000000001" customHeight="1">
      <c r="A10" s="835"/>
      <c r="V10" s="1994"/>
      <c r="W10" s="1993"/>
      <c r="X10" s="850"/>
      <c r="Y10" s="849"/>
      <c r="AD10" s="839"/>
    </row>
    <row r="11" spans="1:35" s="792" customFormat="1" ht="20.100000000000001" customHeight="1">
      <c r="A11" s="835"/>
      <c r="V11" s="1994"/>
      <c r="W11" s="1993"/>
      <c r="X11" s="850"/>
      <c r="Y11" s="849"/>
      <c r="AD11" s="839"/>
    </row>
    <row r="12" spans="1:35" s="792" customFormat="1" ht="20.100000000000001" customHeight="1">
      <c r="A12" s="835"/>
      <c r="V12" s="1995"/>
      <c r="W12" s="1996"/>
      <c r="X12" s="848"/>
      <c r="Y12" s="847"/>
      <c r="Z12" s="834"/>
      <c r="AA12" s="834"/>
      <c r="AB12" s="834"/>
      <c r="AC12" s="834"/>
      <c r="AD12" s="833"/>
    </row>
    <row r="13" spans="1:35" s="792" customFormat="1" ht="19.5" customHeight="1">
      <c r="A13" s="835"/>
      <c r="AD13" s="839"/>
    </row>
    <row r="14" spans="1:35" s="792" customFormat="1" ht="19.5" customHeight="1">
      <c r="A14" s="835"/>
      <c r="T14" s="846" t="s">
        <v>2922</v>
      </c>
      <c r="U14" s="845"/>
      <c r="V14" s="845"/>
      <c r="W14" s="845" t="s">
        <v>624</v>
      </c>
      <c r="X14" s="845"/>
      <c r="Y14" s="845"/>
      <c r="Z14" s="845" t="s">
        <v>623</v>
      </c>
      <c r="AA14" s="845"/>
      <c r="AB14" s="845"/>
      <c r="AC14" s="845" t="s">
        <v>622</v>
      </c>
      <c r="AD14" s="839"/>
    </row>
    <row r="15" spans="1:35" s="792" customFormat="1" ht="19.5" customHeight="1">
      <c r="A15" s="835"/>
      <c r="B15" s="792" t="s">
        <v>2609</v>
      </c>
      <c r="AD15" s="839"/>
    </row>
    <row r="16" spans="1:35" s="792" customFormat="1" ht="19.5" customHeight="1">
      <c r="A16" s="835"/>
      <c r="B16" s="792" t="s">
        <v>2608</v>
      </c>
      <c r="L16" s="792" t="s">
        <v>2607</v>
      </c>
      <c r="AD16" s="839"/>
    </row>
    <row r="17" spans="1:36" s="792" customFormat="1" ht="19.5" customHeight="1">
      <c r="A17" s="835"/>
      <c r="B17" s="844"/>
      <c r="C17" s="844"/>
      <c r="D17" s="844"/>
      <c r="E17" s="844"/>
      <c r="F17" s="844"/>
      <c r="G17" s="844"/>
      <c r="H17" s="844"/>
      <c r="I17" s="844"/>
      <c r="J17" s="844"/>
      <c r="K17" s="844"/>
      <c r="AD17" s="839"/>
    </row>
    <row r="18" spans="1:36" s="792" customFormat="1" ht="19.5" customHeight="1">
      <c r="A18" s="835"/>
      <c r="AD18" s="839"/>
    </row>
    <row r="19" spans="1:36" s="792" customFormat="1" ht="19.5" customHeight="1">
      <c r="A19" s="835"/>
      <c r="K19" s="841"/>
      <c r="L19" s="841"/>
      <c r="M19" s="841"/>
      <c r="N19" s="841"/>
      <c r="O19" s="841"/>
      <c r="P19" s="841"/>
      <c r="Q19" s="841"/>
      <c r="R19" s="843" t="s">
        <v>2559</v>
      </c>
      <c r="S19" s="841"/>
      <c r="T19" s="842" t="s">
        <v>2558</v>
      </c>
      <c r="W19" s="841"/>
      <c r="X19" s="841"/>
      <c r="Y19" s="841"/>
      <c r="Z19" s="841"/>
      <c r="AA19" s="841"/>
      <c r="AB19" s="841"/>
      <c r="AC19" s="841"/>
      <c r="AD19" s="840"/>
    </row>
    <row r="20" spans="1:36" s="792" customFormat="1" ht="19.5" customHeight="1">
      <c r="A20" s="835"/>
      <c r="K20" s="841"/>
      <c r="L20" s="841"/>
      <c r="M20" s="841"/>
      <c r="N20" s="841"/>
      <c r="O20" s="841"/>
      <c r="P20" s="841"/>
      <c r="Q20" s="841"/>
      <c r="R20" s="841"/>
      <c r="S20" s="841"/>
      <c r="T20" s="841"/>
      <c r="U20" s="841"/>
      <c r="V20" s="841"/>
      <c r="W20" s="841"/>
      <c r="X20" s="841"/>
      <c r="Y20" s="841"/>
      <c r="Z20" s="841"/>
      <c r="AA20" s="841"/>
      <c r="AB20" s="841"/>
      <c r="AC20" s="841"/>
      <c r="AD20" s="840"/>
    </row>
    <row r="21" spans="1:36" s="792" customFormat="1" ht="19.5" customHeight="1">
      <c r="A21" s="835"/>
      <c r="AD21" s="839"/>
    </row>
    <row r="22" spans="1:36" s="792" customFormat="1" ht="19.5" customHeight="1">
      <c r="A22" s="838" t="s">
        <v>2557</v>
      </c>
      <c r="B22" s="837"/>
      <c r="C22" s="837"/>
      <c r="D22" s="837"/>
      <c r="E22" s="837"/>
      <c r="F22" s="837"/>
      <c r="G22" s="837"/>
      <c r="H22" s="837"/>
      <c r="I22" s="837"/>
      <c r="J22" s="837"/>
      <c r="K22" s="837"/>
      <c r="L22" s="837"/>
      <c r="M22" s="837"/>
      <c r="N22" s="837"/>
      <c r="O22" s="837"/>
      <c r="P22" s="837"/>
      <c r="Q22" s="837"/>
      <c r="R22" s="837"/>
      <c r="S22" s="837"/>
      <c r="T22" s="837"/>
      <c r="U22" s="837"/>
      <c r="V22" s="837"/>
      <c r="W22" s="837"/>
      <c r="X22" s="837"/>
      <c r="Y22" s="837"/>
      <c r="Z22" s="837"/>
      <c r="AA22" s="837"/>
      <c r="AB22" s="837"/>
      <c r="AC22" s="837"/>
      <c r="AD22" s="836"/>
    </row>
    <row r="23" spans="1:36" s="792" customFormat="1" ht="19.5" customHeight="1">
      <c r="A23" s="835"/>
      <c r="G23" s="834"/>
      <c r="H23" s="834"/>
      <c r="I23" s="834"/>
      <c r="J23" s="834"/>
      <c r="K23" s="834"/>
      <c r="L23" s="834"/>
      <c r="M23" s="834"/>
      <c r="N23" s="834"/>
      <c r="O23" s="834"/>
      <c r="P23" s="834"/>
      <c r="Q23" s="834"/>
      <c r="R23" s="834"/>
      <c r="S23" s="834"/>
      <c r="T23" s="834"/>
      <c r="U23" s="834"/>
      <c r="V23" s="834"/>
      <c r="W23" s="834"/>
      <c r="X23" s="834"/>
      <c r="Y23" s="834"/>
      <c r="Z23" s="834"/>
      <c r="AA23" s="834"/>
      <c r="AB23" s="834"/>
      <c r="AC23" s="834"/>
      <c r="AD23" s="833"/>
    </row>
    <row r="24" spans="1:36" s="792" customFormat="1" ht="19.5" customHeight="1">
      <c r="A24" s="832" t="s">
        <v>558</v>
      </c>
      <c r="B24" s="831"/>
      <c r="C24" s="831"/>
      <c r="D24" s="1968" t="s">
        <v>2606</v>
      </c>
      <c r="E24" s="1969"/>
      <c r="F24" s="1970"/>
      <c r="G24" s="1954" t="s">
        <v>2558</v>
      </c>
      <c r="H24" s="1979"/>
      <c r="I24" s="1980"/>
      <c r="J24" s="793"/>
      <c r="K24" s="793"/>
      <c r="L24" s="793"/>
      <c r="M24" s="793"/>
      <c r="N24" s="793"/>
      <c r="O24" s="793"/>
      <c r="P24" s="793"/>
      <c r="Q24" s="793"/>
      <c r="R24" s="793"/>
      <c r="S24" s="793"/>
      <c r="T24" s="793"/>
      <c r="U24" s="793"/>
      <c r="V24" s="793"/>
      <c r="W24" s="793"/>
      <c r="X24" s="793"/>
      <c r="Y24" s="793"/>
      <c r="Z24" s="793"/>
      <c r="AA24" s="793"/>
      <c r="AB24" s="793"/>
      <c r="AC24" s="1955"/>
      <c r="AD24" s="824"/>
      <c r="AE24" s="793"/>
      <c r="AF24" s="793"/>
      <c r="AG24" s="793"/>
      <c r="AH24" s="793"/>
      <c r="AI24" s="793"/>
      <c r="AJ24" s="793"/>
    </row>
    <row r="25" spans="1:36" s="792" customFormat="1" ht="19.5" customHeight="1">
      <c r="A25" s="1961" t="s">
        <v>2605</v>
      </c>
      <c r="B25" s="1962"/>
      <c r="C25" s="1963"/>
      <c r="D25" s="1961"/>
      <c r="E25" s="1971"/>
      <c r="F25" s="1972"/>
      <c r="G25" s="1981"/>
      <c r="H25" s="1982"/>
      <c r="I25" s="1983"/>
      <c r="J25" s="827"/>
      <c r="K25" s="827"/>
      <c r="L25" s="827"/>
      <c r="M25" s="827"/>
      <c r="N25" s="827"/>
      <c r="O25" s="827"/>
      <c r="P25" s="827"/>
      <c r="Q25" s="827"/>
      <c r="R25" s="827"/>
      <c r="S25" s="827"/>
      <c r="T25" s="827"/>
      <c r="U25" s="827"/>
      <c r="V25" s="827"/>
      <c r="W25" s="827"/>
      <c r="X25" s="827"/>
      <c r="Y25" s="827"/>
      <c r="Z25" s="827"/>
      <c r="AA25" s="827"/>
      <c r="AB25" s="827"/>
      <c r="AC25" s="1982"/>
      <c r="AD25" s="826"/>
      <c r="AE25" s="793"/>
      <c r="AF25" s="793"/>
      <c r="AG25" s="793"/>
      <c r="AH25" s="793"/>
      <c r="AI25" s="793"/>
      <c r="AJ25" s="793"/>
    </row>
    <row r="26" spans="1:36" s="792" customFormat="1" ht="19.5" customHeight="1">
      <c r="A26" s="1964"/>
      <c r="B26" s="1962"/>
      <c r="C26" s="1963"/>
      <c r="D26" s="1961"/>
      <c r="E26" s="1971"/>
      <c r="F26" s="1972"/>
      <c r="G26" s="1951" t="s">
        <v>2602</v>
      </c>
      <c r="H26" s="1952"/>
      <c r="I26" s="1953"/>
      <c r="J26" s="811"/>
      <c r="K26" s="811"/>
      <c r="L26" s="811"/>
      <c r="M26" s="811"/>
      <c r="N26" s="811"/>
      <c r="O26" s="811"/>
      <c r="P26" s="811"/>
      <c r="Q26" s="811"/>
      <c r="R26" s="811"/>
      <c r="S26" s="811"/>
      <c r="T26" s="811"/>
      <c r="U26" s="811"/>
      <c r="V26" s="811"/>
      <c r="W26" s="811"/>
      <c r="X26" s="811"/>
      <c r="Y26" s="811"/>
      <c r="Z26" s="811"/>
      <c r="AA26" s="811"/>
      <c r="AB26" s="811"/>
      <c r="AC26" s="811"/>
      <c r="AD26" s="825"/>
      <c r="AE26" s="793"/>
      <c r="AF26" s="793"/>
      <c r="AG26" s="793"/>
      <c r="AH26" s="793"/>
      <c r="AI26" s="793"/>
      <c r="AJ26" s="793"/>
    </row>
    <row r="27" spans="1:36" s="792" customFormat="1" ht="19.5" customHeight="1">
      <c r="A27" s="1964"/>
      <c r="B27" s="1962"/>
      <c r="C27" s="1963"/>
      <c r="D27" s="1973"/>
      <c r="E27" s="1974"/>
      <c r="F27" s="1975"/>
      <c r="G27" s="1957"/>
      <c r="H27" s="1958"/>
      <c r="I27" s="1959"/>
      <c r="J27" s="827"/>
      <c r="K27" s="827"/>
      <c r="L27" s="827"/>
      <c r="M27" s="827"/>
      <c r="N27" s="827"/>
      <c r="O27" s="827"/>
      <c r="P27" s="827"/>
      <c r="Q27" s="827"/>
      <c r="R27" s="827"/>
      <c r="S27" s="827"/>
      <c r="T27" s="827"/>
      <c r="U27" s="827"/>
      <c r="V27" s="827"/>
      <c r="W27" s="827"/>
      <c r="X27" s="827"/>
      <c r="Y27" s="827"/>
      <c r="Z27" s="827"/>
      <c r="AA27" s="827"/>
      <c r="AB27" s="827"/>
      <c r="AC27" s="827"/>
      <c r="AD27" s="826"/>
      <c r="AE27" s="793"/>
      <c r="AF27" s="793"/>
      <c r="AG27" s="793"/>
      <c r="AH27" s="793"/>
      <c r="AI27" s="793"/>
      <c r="AJ27" s="793"/>
    </row>
    <row r="28" spans="1:36" s="792" customFormat="1" ht="19.5" customHeight="1">
      <c r="A28" s="1964"/>
      <c r="B28" s="1962"/>
      <c r="C28" s="1963"/>
      <c r="D28" s="1968" t="s">
        <v>2604</v>
      </c>
      <c r="E28" s="1969"/>
      <c r="F28" s="1970"/>
      <c r="G28" s="1976" t="s">
        <v>2603</v>
      </c>
      <c r="H28" s="1977"/>
      <c r="I28" s="1978"/>
      <c r="J28" s="830"/>
      <c r="K28" s="830"/>
      <c r="L28" s="830"/>
      <c r="M28" s="830"/>
      <c r="N28" s="830"/>
      <c r="O28" s="830"/>
      <c r="P28" s="830"/>
      <c r="Q28" s="830"/>
      <c r="R28" s="830"/>
      <c r="S28" s="830"/>
      <c r="T28" s="830"/>
      <c r="U28" s="830"/>
      <c r="V28" s="830"/>
      <c r="W28" s="830"/>
      <c r="X28" s="830"/>
      <c r="Y28" s="830"/>
      <c r="Z28" s="830"/>
      <c r="AA28" s="830"/>
      <c r="AB28" s="830"/>
      <c r="AC28" s="829"/>
      <c r="AD28" s="828"/>
      <c r="AE28" s="793"/>
      <c r="AF28" s="793"/>
      <c r="AG28" s="793"/>
      <c r="AH28" s="793"/>
      <c r="AI28" s="793"/>
      <c r="AJ28" s="793"/>
    </row>
    <row r="29" spans="1:36" s="792" customFormat="1" ht="19.5" customHeight="1">
      <c r="A29" s="1964"/>
      <c r="B29" s="1962"/>
      <c r="C29" s="1963"/>
      <c r="D29" s="1961"/>
      <c r="E29" s="1971"/>
      <c r="F29" s="1972"/>
      <c r="G29" s="1954" t="s">
        <v>2558</v>
      </c>
      <c r="H29" s="1979"/>
      <c r="I29" s="1980"/>
      <c r="J29" s="793"/>
      <c r="K29" s="793"/>
      <c r="L29" s="793"/>
      <c r="M29" s="793"/>
      <c r="N29" s="793"/>
      <c r="O29" s="793"/>
      <c r="P29" s="793"/>
      <c r="Q29" s="793"/>
      <c r="R29" s="793"/>
      <c r="S29" s="793"/>
      <c r="T29" s="793"/>
      <c r="U29" s="793"/>
      <c r="V29" s="793"/>
      <c r="W29" s="793"/>
      <c r="X29" s="793"/>
      <c r="Y29" s="793"/>
      <c r="Z29" s="793"/>
      <c r="AA29" s="793"/>
      <c r="AB29" s="793"/>
      <c r="AC29" s="1955"/>
      <c r="AD29" s="824"/>
      <c r="AE29" s="793"/>
      <c r="AF29" s="793"/>
      <c r="AG29" s="793"/>
      <c r="AH29" s="793"/>
      <c r="AI29" s="793"/>
      <c r="AJ29" s="793"/>
    </row>
    <row r="30" spans="1:36" s="792" customFormat="1" ht="19.5" customHeight="1">
      <c r="A30" s="1964"/>
      <c r="B30" s="1962"/>
      <c r="C30" s="1963"/>
      <c r="D30" s="1961"/>
      <c r="E30" s="1971"/>
      <c r="F30" s="1972"/>
      <c r="G30" s="1981"/>
      <c r="H30" s="1982"/>
      <c r="I30" s="1983"/>
      <c r="J30" s="827"/>
      <c r="K30" s="827"/>
      <c r="L30" s="827"/>
      <c r="M30" s="827"/>
      <c r="N30" s="827"/>
      <c r="O30" s="827"/>
      <c r="P30" s="827"/>
      <c r="Q30" s="827"/>
      <c r="R30" s="827"/>
      <c r="S30" s="827"/>
      <c r="T30" s="827"/>
      <c r="U30" s="827"/>
      <c r="V30" s="827"/>
      <c r="W30" s="827"/>
      <c r="X30" s="827"/>
      <c r="Y30" s="827"/>
      <c r="Z30" s="827"/>
      <c r="AA30" s="827"/>
      <c r="AB30" s="827"/>
      <c r="AC30" s="1982"/>
      <c r="AD30" s="826"/>
      <c r="AE30" s="793"/>
      <c r="AF30" s="793"/>
      <c r="AG30" s="793"/>
      <c r="AH30" s="793"/>
      <c r="AI30" s="793"/>
      <c r="AJ30" s="793"/>
    </row>
    <row r="31" spans="1:36" s="792" customFormat="1" ht="19.5" customHeight="1">
      <c r="A31" s="1964"/>
      <c r="B31" s="1962"/>
      <c r="C31" s="1963"/>
      <c r="D31" s="1961"/>
      <c r="E31" s="1971"/>
      <c r="F31" s="1972"/>
      <c r="G31" s="1951" t="s">
        <v>2602</v>
      </c>
      <c r="H31" s="1952"/>
      <c r="I31" s="1953"/>
      <c r="J31" s="810" t="s">
        <v>2601</v>
      </c>
      <c r="K31" s="811"/>
      <c r="L31" s="811"/>
      <c r="M31" s="811"/>
      <c r="N31" s="811"/>
      <c r="O31" s="811"/>
      <c r="P31" s="811"/>
      <c r="Q31" s="811"/>
      <c r="R31" s="811"/>
      <c r="S31" s="811"/>
      <c r="T31" s="811"/>
      <c r="U31" s="811"/>
      <c r="V31" s="811"/>
      <c r="W31" s="811"/>
      <c r="X31" s="811"/>
      <c r="Y31" s="811"/>
      <c r="Z31" s="811"/>
      <c r="AA31" s="811"/>
      <c r="AB31" s="811"/>
      <c r="AC31" s="811"/>
      <c r="AD31" s="825"/>
      <c r="AE31" s="793"/>
      <c r="AF31" s="793"/>
      <c r="AG31" s="793"/>
      <c r="AH31" s="793"/>
      <c r="AI31" s="793"/>
      <c r="AJ31" s="793"/>
    </row>
    <row r="32" spans="1:36" s="792" customFormat="1" ht="19.5" customHeight="1">
      <c r="A32" s="1964"/>
      <c r="B32" s="1962"/>
      <c r="C32" s="1963"/>
      <c r="D32" s="1961"/>
      <c r="E32" s="1971"/>
      <c r="F32" s="1972"/>
      <c r="G32" s="1954"/>
      <c r="H32" s="1955"/>
      <c r="I32" s="1956"/>
      <c r="J32" s="793"/>
      <c r="K32" s="793"/>
      <c r="L32" s="793"/>
      <c r="M32" s="793"/>
      <c r="N32" s="793"/>
      <c r="O32" s="793"/>
      <c r="P32" s="793"/>
      <c r="Q32" s="793"/>
      <c r="R32" s="793"/>
      <c r="S32" s="793"/>
      <c r="T32" s="793"/>
      <c r="U32" s="793"/>
      <c r="V32" s="793"/>
      <c r="W32" s="793"/>
      <c r="X32" s="793"/>
      <c r="Y32" s="793"/>
      <c r="Z32" s="793"/>
      <c r="AA32" s="793"/>
      <c r="AB32" s="793"/>
      <c r="AC32" s="793"/>
      <c r="AD32" s="824"/>
      <c r="AE32" s="793"/>
      <c r="AF32" s="793"/>
      <c r="AG32" s="793"/>
      <c r="AH32" s="793"/>
      <c r="AI32" s="793"/>
      <c r="AJ32" s="793"/>
    </row>
    <row r="33" spans="1:36" s="792" customFormat="1" ht="19.5" customHeight="1">
      <c r="A33" s="1965"/>
      <c r="B33" s="1966"/>
      <c r="C33" s="1967"/>
      <c r="D33" s="1973"/>
      <c r="E33" s="1974"/>
      <c r="F33" s="1975"/>
      <c r="G33" s="1957"/>
      <c r="H33" s="1958"/>
      <c r="I33" s="1959"/>
      <c r="J33" s="804"/>
      <c r="K33" s="804"/>
      <c r="L33" s="804"/>
      <c r="M33" s="804"/>
      <c r="N33" s="804"/>
      <c r="O33" s="804"/>
      <c r="P33" s="804"/>
      <c r="Q33" s="804"/>
      <c r="R33" s="804"/>
      <c r="S33" s="804"/>
      <c r="T33" s="804"/>
      <c r="U33" s="804" t="s">
        <v>2600</v>
      </c>
      <c r="V33" s="804"/>
      <c r="W33" s="804"/>
      <c r="X33" s="804"/>
      <c r="Y33" s="804"/>
      <c r="Z33" s="804"/>
      <c r="AA33" s="804"/>
      <c r="AB33" s="804"/>
      <c r="AC33" s="804"/>
      <c r="AD33" s="823"/>
      <c r="AE33" s="793"/>
      <c r="AF33" s="793"/>
      <c r="AG33" s="793"/>
      <c r="AH33" s="793"/>
      <c r="AI33" s="793"/>
      <c r="AJ33" s="793"/>
    </row>
    <row r="34" spans="1:36" s="792" customFormat="1" ht="20.100000000000001" customHeight="1">
      <c r="A34" s="814"/>
      <c r="B34" s="810" t="s">
        <v>557</v>
      </c>
      <c r="C34" s="810"/>
      <c r="D34" s="821" t="s">
        <v>2599</v>
      </c>
      <c r="E34" s="821"/>
      <c r="F34" s="821"/>
      <c r="G34" s="821"/>
      <c r="H34" s="821"/>
      <c r="I34" s="822"/>
      <c r="J34" s="810" t="s">
        <v>2598</v>
      </c>
      <c r="K34" s="810"/>
      <c r="L34" s="810"/>
      <c r="M34" s="810" t="s">
        <v>624</v>
      </c>
      <c r="N34" s="810"/>
      <c r="O34" s="810"/>
      <c r="P34" s="810" t="s">
        <v>623</v>
      </c>
      <c r="Q34" s="810"/>
      <c r="R34" s="810"/>
      <c r="S34" s="810" t="s">
        <v>622</v>
      </c>
      <c r="T34" s="810"/>
      <c r="U34" s="821" t="s">
        <v>2553</v>
      </c>
      <c r="V34" s="810"/>
      <c r="W34" s="820"/>
      <c r="X34" s="810"/>
      <c r="Y34" s="810"/>
      <c r="Z34" s="810"/>
      <c r="AA34" s="810"/>
      <c r="AB34" s="820"/>
      <c r="AC34" s="810"/>
      <c r="AD34" s="809" t="s">
        <v>115</v>
      </c>
      <c r="AE34" s="793"/>
      <c r="AF34" s="793"/>
      <c r="AG34" s="793"/>
      <c r="AH34" s="793"/>
      <c r="AI34" s="793"/>
      <c r="AJ34" s="793"/>
    </row>
    <row r="35" spans="1:36" s="792" customFormat="1" ht="20.100000000000001" customHeight="1">
      <c r="A35" s="819"/>
      <c r="B35" s="816" t="s">
        <v>556</v>
      </c>
      <c r="C35" s="816"/>
      <c r="D35" s="818" t="s">
        <v>2550</v>
      </c>
      <c r="E35" s="818"/>
      <c r="F35" s="818"/>
      <c r="G35" s="818"/>
      <c r="H35" s="818"/>
      <c r="I35" s="817"/>
      <c r="J35" s="816"/>
      <c r="K35" s="816"/>
      <c r="L35" s="816"/>
      <c r="M35" s="816"/>
      <c r="N35" s="816"/>
      <c r="O35" s="816"/>
      <c r="P35" s="816"/>
      <c r="Q35" s="816"/>
      <c r="R35" s="816"/>
      <c r="S35" s="816"/>
      <c r="T35" s="816"/>
      <c r="U35" s="816"/>
      <c r="V35" s="816"/>
      <c r="W35" s="816"/>
      <c r="X35" s="816"/>
      <c r="Y35" s="816"/>
      <c r="Z35" s="816"/>
      <c r="AA35" s="816"/>
      <c r="AB35" s="816"/>
      <c r="AC35" s="816"/>
      <c r="AD35" s="815"/>
      <c r="AE35" s="793"/>
      <c r="AF35" s="793"/>
      <c r="AG35" s="793"/>
      <c r="AH35" s="793"/>
      <c r="AI35" s="793"/>
      <c r="AJ35" s="793"/>
    </row>
    <row r="36" spans="1:36" s="792" customFormat="1" ht="20.100000000000001" customHeight="1">
      <c r="A36" s="819"/>
      <c r="B36" s="816" t="s">
        <v>2597</v>
      </c>
      <c r="C36" s="816"/>
      <c r="D36" s="818" t="s">
        <v>2549</v>
      </c>
      <c r="E36" s="818"/>
      <c r="F36" s="818"/>
      <c r="G36" s="818"/>
      <c r="H36" s="818"/>
      <c r="I36" s="817"/>
      <c r="J36" s="816"/>
      <c r="K36" s="816"/>
      <c r="L36" s="816"/>
      <c r="M36" s="816"/>
      <c r="N36" s="816"/>
      <c r="O36" s="816"/>
      <c r="P36" s="816"/>
      <c r="Q36" s="816"/>
      <c r="R36" s="816"/>
      <c r="S36" s="816"/>
      <c r="T36" s="816"/>
      <c r="U36" s="816"/>
      <c r="V36" s="816"/>
      <c r="W36" s="816"/>
      <c r="X36" s="816"/>
      <c r="Y36" s="816"/>
      <c r="Z36" s="816"/>
      <c r="AA36" s="816"/>
      <c r="AB36" s="816"/>
      <c r="AC36" s="816"/>
      <c r="AD36" s="815"/>
      <c r="AE36" s="793"/>
      <c r="AF36" s="793"/>
      <c r="AG36" s="793"/>
      <c r="AH36" s="793"/>
      <c r="AI36" s="793"/>
      <c r="AJ36" s="793"/>
    </row>
    <row r="37" spans="1:36" s="792" customFormat="1" ht="19.5" customHeight="1">
      <c r="A37" s="814"/>
      <c r="B37" s="810"/>
      <c r="C37" s="810"/>
      <c r="G37" s="813"/>
      <c r="H37" s="813"/>
      <c r="I37" s="812"/>
      <c r="J37" s="810"/>
      <c r="K37" s="811"/>
      <c r="L37" s="811"/>
      <c r="M37" s="811"/>
      <c r="N37" s="811"/>
      <c r="O37" s="811"/>
      <c r="P37" s="811"/>
      <c r="Q37" s="811"/>
      <c r="R37" s="810"/>
      <c r="S37" s="810"/>
      <c r="T37" s="810"/>
      <c r="U37" s="810"/>
      <c r="V37" s="810"/>
      <c r="W37" s="810"/>
      <c r="X37" s="810"/>
      <c r="Y37" s="810"/>
      <c r="Z37" s="810"/>
      <c r="AA37" s="810"/>
      <c r="AB37" s="810"/>
      <c r="AC37" s="810"/>
      <c r="AD37" s="809"/>
      <c r="AE37" s="793"/>
      <c r="AF37" s="793"/>
      <c r="AG37" s="793"/>
      <c r="AH37" s="793"/>
      <c r="AI37" s="793"/>
      <c r="AJ37" s="793"/>
    </row>
    <row r="38" spans="1:36" s="792" customFormat="1" ht="19.5" customHeight="1">
      <c r="A38" s="808"/>
      <c r="B38" s="794" t="s">
        <v>2596</v>
      </c>
      <c r="C38" s="794"/>
      <c r="D38" s="794" t="s">
        <v>2595</v>
      </c>
      <c r="E38" s="794"/>
      <c r="F38" s="794"/>
      <c r="G38" s="807"/>
      <c r="H38" s="807"/>
      <c r="I38" s="806"/>
      <c r="J38" s="794"/>
      <c r="K38" s="794" t="s">
        <v>2594</v>
      </c>
      <c r="L38" s="794"/>
      <c r="M38" s="794"/>
      <c r="N38" s="794"/>
      <c r="O38" s="794" t="s">
        <v>2593</v>
      </c>
      <c r="P38" s="794" t="s">
        <v>2919</v>
      </c>
      <c r="S38" s="794"/>
      <c r="T38" s="794" t="s">
        <v>624</v>
      </c>
      <c r="U38" s="794"/>
      <c r="W38" s="794" t="s">
        <v>623</v>
      </c>
      <c r="Y38" s="794"/>
      <c r="Z38" s="794" t="s">
        <v>622</v>
      </c>
      <c r="AA38" s="794"/>
      <c r="AB38" s="794"/>
      <c r="AC38" s="794"/>
      <c r="AD38" s="805"/>
      <c r="AE38" s="793"/>
      <c r="AF38" s="793"/>
      <c r="AG38" s="793"/>
      <c r="AH38" s="793"/>
      <c r="AI38" s="793"/>
      <c r="AJ38" s="793"/>
    </row>
    <row r="39" spans="1:36" s="792" customFormat="1" ht="19.5" customHeight="1">
      <c r="A39" s="808"/>
      <c r="B39" s="794"/>
      <c r="C39" s="794"/>
      <c r="D39" s="1960"/>
      <c r="E39" s="1960"/>
      <c r="F39" s="1960"/>
      <c r="G39" s="960"/>
      <c r="H39" s="960"/>
      <c r="I39" s="961"/>
      <c r="J39" s="794"/>
      <c r="K39" s="962" t="s">
        <v>2592</v>
      </c>
      <c r="L39" s="962"/>
      <c r="M39" s="962"/>
      <c r="N39" s="962"/>
      <c r="O39" s="962"/>
      <c r="P39" s="962"/>
      <c r="Q39" s="962"/>
      <c r="R39" s="794"/>
      <c r="S39" s="794"/>
      <c r="T39" s="794"/>
      <c r="U39" s="794"/>
      <c r="V39" s="794"/>
      <c r="W39" s="794"/>
      <c r="X39" s="794"/>
      <c r="Y39" s="794"/>
      <c r="Z39" s="794"/>
      <c r="AA39" s="794"/>
      <c r="AB39" s="794"/>
      <c r="AC39" s="794"/>
      <c r="AD39" s="805"/>
      <c r="AE39" s="793"/>
      <c r="AF39" s="793"/>
      <c r="AG39" s="793"/>
      <c r="AH39" s="793"/>
      <c r="AI39" s="793"/>
      <c r="AJ39" s="793"/>
    </row>
    <row r="40" spans="1:36" s="796" customFormat="1" ht="24" customHeight="1">
      <c r="A40" s="963"/>
      <c r="B40" s="964" t="s">
        <v>2591</v>
      </c>
      <c r="C40" s="907"/>
      <c r="D40" s="907" t="s">
        <v>2879</v>
      </c>
      <c r="E40" s="907"/>
      <c r="F40" s="907"/>
      <c r="G40" s="907"/>
      <c r="H40" s="907"/>
      <c r="I40" s="907"/>
      <c r="J40" s="907"/>
      <c r="K40" s="907"/>
      <c r="L40" s="907"/>
      <c r="M40" s="907"/>
      <c r="N40" s="907"/>
      <c r="O40" s="907"/>
      <c r="P40" s="907"/>
      <c r="Q40" s="907"/>
      <c r="R40" s="907"/>
      <c r="S40" s="907"/>
      <c r="T40" s="907" t="s">
        <v>2880</v>
      </c>
      <c r="U40" s="907" t="s">
        <v>2881</v>
      </c>
      <c r="V40" s="907"/>
      <c r="W40" s="907"/>
      <c r="X40" s="907" t="s">
        <v>2882</v>
      </c>
      <c r="Y40" s="907" t="s">
        <v>2883</v>
      </c>
      <c r="Z40" s="907"/>
      <c r="AA40" s="907"/>
      <c r="AB40" s="907"/>
      <c r="AC40" s="907"/>
      <c r="AD40" s="906"/>
    </row>
    <row r="41" spans="1:36" s="796" customFormat="1" ht="19.5" customHeight="1">
      <c r="A41" s="803"/>
      <c r="B41" s="965" t="s">
        <v>2878</v>
      </c>
      <c r="C41" s="802"/>
      <c r="D41" s="802" t="s">
        <v>2590</v>
      </c>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905"/>
    </row>
    <row r="42" spans="1:36" s="796" customFormat="1" ht="19.5" customHeight="1">
      <c r="A42" s="799"/>
      <c r="B42" s="798"/>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7"/>
    </row>
    <row r="43" spans="1:36" s="792" customFormat="1" ht="15" customHeight="1">
      <c r="A43" s="958" t="s">
        <v>2872</v>
      </c>
      <c r="B43" s="794" t="s">
        <v>2873</v>
      </c>
      <c r="C43" s="794"/>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794"/>
      <c r="AE43" s="793"/>
      <c r="AF43" s="793"/>
      <c r="AG43" s="793"/>
      <c r="AH43" s="793"/>
      <c r="AI43" s="793"/>
      <c r="AJ43" s="793"/>
    </row>
    <row r="44" spans="1:36" s="792" customFormat="1" ht="15" customHeight="1">
      <c r="A44" s="794"/>
      <c r="B44" s="794" t="s">
        <v>2589</v>
      </c>
      <c r="C44" s="795"/>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5"/>
      <c r="AC44" s="795"/>
      <c r="AD44" s="794"/>
      <c r="AE44" s="793"/>
      <c r="AF44" s="793"/>
      <c r="AG44" s="793"/>
      <c r="AH44" s="793"/>
      <c r="AI44" s="793"/>
      <c r="AJ44" s="793"/>
    </row>
    <row r="45" spans="1:36" s="84" customFormat="1" ht="15" customHeight="1">
      <c r="A45" s="794"/>
      <c r="B45" s="794" t="s">
        <v>2884</v>
      </c>
      <c r="C45" s="91"/>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91"/>
      <c r="AH45" s="1"/>
    </row>
    <row r="46" spans="1:36" s="84" customFormat="1" ht="18.95" customHeight="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H46" s="1"/>
    </row>
    <row r="47" spans="1:36" s="84" customFormat="1" ht="15.9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H47" s="1"/>
    </row>
    <row r="48" spans="1:36" s="84" customFormat="1" ht="15.9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H48" s="1"/>
    </row>
    <row r="49" spans="1:34" s="84" customFormat="1" ht="15.9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H49" s="1"/>
    </row>
    <row r="50" spans="1:34" s="84" customFormat="1" ht="15.9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H50" s="1"/>
    </row>
    <row r="51" spans="1:34" s="84" customFormat="1" ht="15.9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H51" s="1"/>
    </row>
    <row r="52" spans="1:34" s="84" customFormat="1" ht="15.9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H52" s="1"/>
    </row>
    <row r="53" spans="1:34" s="84" customFormat="1" ht="15.9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H53" s="1"/>
    </row>
    <row r="54" spans="1:34" s="84" customFormat="1" ht="15.9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H54" s="1"/>
    </row>
    <row r="55" spans="1:34" s="84" customFormat="1" ht="15.9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H55" s="1"/>
    </row>
    <row r="56" spans="1:34" s="84" customFormat="1" ht="15.9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H56" s="1"/>
    </row>
    <row r="57" spans="1:34" s="84" customFormat="1" ht="15.9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H57" s="1"/>
    </row>
    <row r="58" spans="1:34" s="84" customFormat="1" ht="15.9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H58" s="1"/>
    </row>
    <row r="59" spans="1:34" s="84" customFormat="1" ht="15.9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H59" s="1"/>
    </row>
    <row r="60" spans="1:34" s="84" customFormat="1" ht="15.9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H60" s="1"/>
    </row>
    <row r="61" spans="1:34" s="84" customFormat="1" ht="15.9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H61" s="1"/>
    </row>
    <row r="62" spans="1:34" s="84" customFormat="1" ht="15.9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H62" s="1"/>
    </row>
    <row r="63" spans="1:34" s="84" customFormat="1" ht="15.9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H63" s="1"/>
    </row>
    <row r="64" spans="1:34" s="84" customFormat="1" ht="15.9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H64" s="1"/>
    </row>
    <row r="65" spans="1:34" s="84" customFormat="1" ht="15.9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H65" s="1"/>
    </row>
    <row r="66" spans="1:34" s="84" customFormat="1" ht="15.9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H66" s="1"/>
    </row>
    <row r="67" spans="1:34" s="84" customFormat="1" ht="15.95" customHeight="1">
      <c r="B67" s="85"/>
      <c r="AH67" s="1"/>
    </row>
    <row r="68" spans="1:34" s="84" customFormat="1" ht="15.95" customHeight="1">
      <c r="B68" s="85"/>
      <c r="AH68" s="1"/>
    </row>
    <row r="69" spans="1:34" s="84" customFormat="1" ht="15.95" customHeight="1">
      <c r="B69" s="85"/>
      <c r="AH69" s="1"/>
    </row>
    <row r="70" spans="1:34" s="84" customFormat="1" ht="15.95" customHeight="1">
      <c r="B70" s="85"/>
      <c r="AH70" s="1"/>
    </row>
    <row r="71" spans="1:34" s="84" customFormat="1" ht="15.95" customHeight="1">
      <c r="B71" s="85"/>
      <c r="AH71" s="1"/>
    </row>
    <row r="72" spans="1:34" s="84" customFormat="1" ht="15.95" customHeight="1">
      <c r="B72" s="85"/>
      <c r="AH72" s="1"/>
    </row>
    <row r="73" spans="1:34" s="84" customFormat="1">
      <c r="AH73" s="1"/>
    </row>
    <row r="74" spans="1:34" s="84" customFormat="1">
      <c r="A74" s="85"/>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85"/>
      <c r="AD74" s="85"/>
      <c r="AE74" s="85"/>
      <c r="AH74" s="1"/>
    </row>
    <row r="75" spans="1:34" s="84" customForma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H75" s="1"/>
    </row>
    <row r="76" spans="1:34" s="84" customForma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H76" s="1"/>
    </row>
    <row r="77" spans="1:34" s="84" customForma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H77" s="1"/>
    </row>
    <row r="78" spans="1:34" s="84" customForma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H78" s="1"/>
    </row>
    <row r="79" spans="1:34" s="84" customForma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H79" s="1"/>
    </row>
    <row r="80" spans="1:34" s="84" customForma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H80" s="1"/>
    </row>
    <row r="81" spans="1:34" s="84" customForma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H81" s="1"/>
    </row>
    <row r="82" spans="1:34" s="84" customForma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H82" s="1"/>
    </row>
    <row r="83" spans="1:34" s="84" customForma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H83" s="1"/>
    </row>
    <row r="84" spans="1:34" ht="13.5" customHeight="1">
      <c r="A84" s="6"/>
      <c r="B84" s="3"/>
      <c r="C84" s="3"/>
      <c r="D84" s="3"/>
      <c r="E84" s="3"/>
      <c r="F84" s="3"/>
      <c r="G84" s="3"/>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row>
    <row r="85" spans="1:34">
      <c r="A85" s="6"/>
      <c r="B85" s="3"/>
      <c r="C85" s="3"/>
      <c r="D85" s="3"/>
      <c r="E85" s="3"/>
      <c r="F85" s="3"/>
      <c r="G85" s="3"/>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row>
    <row r="86" spans="1:34">
      <c r="A86" s="6"/>
      <c r="B86" s="85"/>
      <c r="C86" s="3"/>
      <c r="D86" s="3"/>
      <c r="E86" s="3"/>
      <c r="F86" s="3"/>
      <c r="G86" s="3"/>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row>
    <row r="87" spans="1:34">
      <c r="A87" s="6"/>
      <c r="B87" s="85"/>
      <c r="C87" s="3"/>
      <c r="D87" s="3"/>
      <c r="E87" s="3"/>
      <c r="F87" s="3"/>
      <c r="G87" s="3"/>
      <c r="H87" s="3"/>
      <c r="I87" s="3"/>
      <c r="J87" s="3"/>
      <c r="K87" s="3"/>
      <c r="L87" s="6"/>
      <c r="M87" s="3"/>
      <c r="N87" s="6"/>
      <c r="O87" s="6"/>
      <c r="P87" s="3"/>
      <c r="Q87" s="3"/>
      <c r="R87" s="6"/>
      <c r="S87" s="3"/>
      <c r="T87" s="3"/>
      <c r="U87" s="3"/>
      <c r="V87" s="2"/>
      <c r="W87" s="2"/>
      <c r="X87" s="3"/>
      <c r="Y87" s="3"/>
      <c r="Z87" s="3"/>
      <c r="AA87" s="3"/>
      <c r="AB87" s="3"/>
      <c r="AC87" s="3"/>
      <c r="AD87" s="3"/>
      <c r="AE87" s="3"/>
    </row>
    <row r="88" spans="1:34">
      <c r="A88" s="6"/>
      <c r="B88" s="3"/>
      <c r="C88" s="3"/>
      <c r="D88" s="3"/>
      <c r="E88" s="3"/>
      <c r="F88" s="3"/>
      <c r="G88" s="3"/>
      <c r="H88" s="3"/>
      <c r="I88" s="3"/>
      <c r="J88" s="3"/>
      <c r="K88" s="3"/>
      <c r="L88" s="6"/>
      <c r="M88" s="3"/>
      <c r="N88" s="6"/>
      <c r="O88" s="6"/>
      <c r="P88" s="3"/>
      <c r="Q88" s="3"/>
      <c r="R88" s="6"/>
      <c r="S88" s="3"/>
      <c r="T88" s="3"/>
      <c r="U88" s="3"/>
      <c r="V88" s="2"/>
      <c r="W88" s="2"/>
      <c r="X88" s="3"/>
      <c r="Y88" s="3"/>
      <c r="Z88" s="3"/>
      <c r="AA88" s="3"/>
      <c r="AB88" s="3"/>
      <c r="AC88" s="3"/>
      <c r="AD88" s="3"/>
      <c r="AE88" s="3"/>
    </row>
    <row r="89" spans="1:34" ht="13.5" customHeight="1">
      <c r="C89" s="3"/>
      <c r="D89" s="3"/>
      <c r="E89" s="3"/>
      <c r="F89" s="3"/>
      <c r="G89" s="3"/>
      <c r="H89" s="3"/>
      <c r="I89" s="3"/>
      <c r="J89" s="3"/>
      <c r="K89" s="3"/>
      <c r="L89" s="3"/>
      <c r="M89" s="3"/>
      <c r="N89" s="3"/>
      <c r="O89" s="3"/>
      <c r="P89" s="3"/>
      <c r="Q89" s="3"/>
      <c r="R89" s="3"/>
      <c r="S89" s="3"/>
      <c r="T89" s="3"/>
      <c r="U89" s="3"/>
      <c r="V89" s="2"/>
      <c r="W89" s="2"/>
      <c r="X89" s="3"/>
      <c r="Y89" s="3"/>
      <c r="Z89" s="3"/>
      <c r="AA89" s="3"/>
      <c r="AB89" s="3"/>
      <c r="AC89" s="3"/>
      <c r="AD89" s="3"/>
      <c r="AE89" s="3"/>
    </row>
    <row r="90" spans="1:34" ht="15" customHeight="1">
      <c r="A90" s="6"/>
      <c r="C90" s="3"/>
      <c r="D90" s="3"/>
      <c r="E90" s="5"/>
      <c r="F90" s="3"/>
      <c r="G90" s="3"/>
      <c r="H90" s="3"/>
      <c r="I90" s="5"/>
      <c r="J90" s="3"/>
      <c r="K90" s="3"/>
      <c r="L90" s="6"/>
      <c r="M90" s="3"/>
      <c r="N90" s="3"/>
      <c r="O90" s="3"/>
      <c r="P90" s="3"/>
      <c r="Q90" s="3"/>
      <c r="R90" s="3"/>
      <c r="S90" s="3"/>
      <c r="T90" s="3"/>
      <c r="U90" s="5"/>
      <c r="V90" s="1468"/>
      <c r="W90" s="1468"/>
      <c r="X90" s="1468"/>
      <c r="Y90" s="1468"/>
      <c r="Z90" s="1468"/>
      <c r="AA90" s="1468"/>
      <c r="AB90" s="1468"/>
      <c r="AC90" s="1468"/>
      <c r="AD90" s="1468"/>
      <c r="AE90" s="5"/>
    </row>
    <row r="91" spans="1:34" ht="15" customHeight="1">
      <c r="A91" s="2"/>
      <c r="B91" s="2"/>
      <c r="C91" s="2"/>
      <c r="D91" s="2"/>
      <c r="E91" s="5"/>
      <c r="F91" s="1468"/>
      <c r="G91" s="1468"/>
      <c r="H91" s="1468"/>
      <c r="I91" s="5"/>
      <c r="J91" s="2"/>
      <c r="K91" s="3"/>
      <c r="L91" s="3"/>
      <c r="M91" s="3"/>
      <c r="N91" s="3"/>
      <c r="O91" s="3"/>
      <c r="P91" s="3"/>
      <c r="Q91" s="3"/>
      <c r="R91" s="3"/>
      <c r="S91" s="3"/>
      <c r="T91" s="3"/>
      <c r="U91" s="5"/>
      <c r="V91" s="1468"/>
      <c r="W91" s="1468"/>
      <c r="X91" s="1468"/>
      <c r="Y91" s="1468"/>
      <c r="Z91" s="1468"/>
      <c r="AA91" s="1468"/>
      <c r="AB91" s="1468"/>
      <c r="AC91" s="1468"/>
      <c r="AD91" s="1468"/>
      <c r="AE91" s="33"/>
    </row>
    <row r="92" spans="1:34" ht="15" customHeight="1">
      <c r="A92" s="2"/>
      <c r="B92" s="2"/>
      <c r="C92" s="2"/>
      <c r="D92" s="2"/>
      <c r="E92" s="5"/>
      <c r="F92" s="1468"/>
      <c r="G92" s="1468"/>
      <c r="H92" s="1468"/>
      <c r="I92" s="5"/>
      <c r="J92" s="2"/>
      <c r="K92" s="3"/>
      <c r="L92" s="3"/>
      <c r="M92" s="3"/>
      <c r="N92" s="3"/>
      <c r="O92" s="3"/>
      <c r="P92" s="3"/>
      <c r="Q92" s="3"/>
      <c r="R92" s="3"/>
      <c r="S92" s="3"/>
      <c r="T92" s="3"/>
      <c r="U92" s="5"/>
      <c r="V92" s="1468"/>
      <c r="W92" s="1468"/>
      <c r="X92" s="1468"/>
      <c r="Y92" s="1468"/>
      <c r="Z92" s="1468"/>
      <c r="AA92" s="1468"/>
      <c r="AB92" s="1468"/>
      <c r="AC92" s="1468"/>
      <c r="AD92" s="1468"/>
      <c r="AE92" s="33"/>
    </row>
    <row r="93" spans="1:34" ht="13.5" customHeight="1">
      <c r="A93" s="6"/>
      <c r="B93" s="3"/>
      <c r="C93" s="3"/>
      <c r="D93" s="3"/>
      <c r="E93" s="3"/>
      <c r="F93" s="3"/>
      <c r="G93" s="3"/>
      <c r="H93" s="3"/>
      <c r="I93" s="1574"/>
      <c r="J93" s="1574"/>
      <c r="K93" s="1574"/>
      <c r="L93" s="1574"/>
      <c r="M93" s="1574"/>
      <c r="N93" s="1574"/>
      <c r="O93" s="1574"/>
      <c r="P93" s="1574"/>
      <c r="Q93" s="1574"/>
      <c r="R93" s="1574"/>
      <c r="S93" s="1574"/>
      <c r="T93" s="1574"/>
      <c r="U93" s="1574"/>
      <c r="V93" s="1574"/>
      <c r="W93" s="1574"/>
      <c r="X93" s="1574"/>
      <c r="Y93" s="1574"/>
      <c r="Z93" s="1574"/>
      <c r="AA93" s="1574"/>
      <c r="AB93" s="1574"/>
      <c r="AC93" s="1574"/>
      <c r="AD93" s="1574"/>
      <c r="AE93" s="1574"/>
    </row>
    <row r="94" spans="1:34" ht="15.75" customHeight="1">
      <c r="A94" s="2"/>
      <c r="B94" s="2"/>
      <c r="C94" s="2"/>
      <c r="D94" s="2"/>
      <c r="E94" s="2"/>
      <c r="F94" s="2"/>
      <c r="G94" s="2"/>
      <c r="H94" s="2"/>
      <c r="I94" s="1574"/>
      <c r="J94" s="1574"/>
      <c r="K94" s="1574"/>
      <c r="L94" s="1574"/>
      <c r="M94" s="1574"/>
      <c r="N94" s="1574"/>
      <c r="O94" s="1574"/>
      <c r="P94" s="1574"/>
      <c r="Q94" s="1574"/>
      <c r="R94" s="1574"/>
      <c r="S94" s="1574"/>
      <c r="T94" s="1574"/>
      <c r="U94" s="1574"/>
      <c r="V94" s="1574"/>
      <c r="W94" s="1574"/>
      <c r="X94" s="1574"/>
      <c r="Y94" s="1574"/>
      <c r="Z94" s="1574"/>
      <c r="AA94" s="1574"/>
      <c r="AB94" s="1574"/>
      <c r="AC94" s="1574"/>
      <c r="AD94" s="1574"/>
      <c r="AE94" s="1574"/>
    </row>
    <row r="95" spans="1:34" ht="15.75" customHeight="1">
      <c r="A95" s="6"/>
      <c r="B95" s="3"/>
      <c r="C95" s="3"/>
      <c r="D95" s="3"/>
      <c r="E95" s="3"/>
      <c r="F95" s="3"/>
      <c r="G95" s="3"/>
      <c r="H95" s="3"/>
      <c r="I95" s="1574"/>
      <c r="J95" s="1520"/>
      <c r="K95" s="1520"/>
      <c r="L95" s="1520"/>
      <c r="M95" s="1520"/>
      <c r="N95" s="1520"/>
      <c r="O95" s="1520"/>
      <c r="P95" s="1520"/>
      <c r="Q95" s="1520"/>
      <c r="R95" s="1520"/>
      <c r="S95" s="1520"/>
      <c r="T95" s="1520"/>
      <c r="U95" s="1520"/>
      <c r="V95" s="1520"/>
      <c r="W95" s="1520"/>
      <c r="X95" s="1520"/>
      <c r="Y95" s="1520"/>
      <c r="Z95" s="1520"/>
      <c r="AA95" s="1520"/>
      <c r="AB95" s="1520"/>
      <c r="AC95" s="1520"/>
      <c r="AD95" s="1520"/>
      <c r="AE95" s="1520"/>
    </row>
    <row r="96" spans="1:34" ht="15.75" customHeight="1">
      <c r="A96" s="2"/>
      <c r="B96" s="2"/>
      <c r="C96" s="2"/>
      <c r="D96" s="2"/>
      <c r="E96" s="2"/>
      <c r="F96" s="2"/>
      <c r="G96" s="2"/>
      <c r="H96" s="2"/>
      <c r="I96" s="1520"/>
      <c r="J96" s="1520"/>
      <c r="K96" s="1520"/>
      <c r="L96" s="1520"/>
      <c r="M96" s="1520"/>
      <c r="N96" s="1520"/>
      <c r="O96" s="1520"/>
      <c r="P96" s="1520"/>
      <c r="Q96" s="1520"/>
      <c r="R96" s="1520"/>
      <c r="S96" s="1520"/>
      <c r="T96" s="1520"/>
      <c r="U96" s="1520"/>
      <c r="V96" s="1520"/>
      <c r="W96" s="1520"/>
      <c r="X96" s="1520"/>
      <c r="Y96" s="1520"/>
      <c r="Z96" s="1520"/>
      <c r="AA96" s="1520"/>
      <c r="AB96" s="1520"/>
      <c r="AC96" s="1520"/>
      <c r="AD96" s="1520"/>
      <c r="AE96" s="1520"/>
    </row>
    <row r="97" spans="1:31" ht="18" customHeight="1">
      <c r="A97" s="1497"/>
      <c r="B97" s="1497"/>
      <c r="C97" s="1497"/>
      <c r="D97" s="1497"/>
      <c r="E97" s="1497"/>
      <c r="F97" s="1497"/>
      <c r="G97" s="1497"/>
      <c r="H97" s="1497"/>
      <c r="I97" s="1497"/>
      <c r="J97" s="1497"/>
      <c r="K97" s="1497"/>
      <c r="L97" s="1497"/>
      <c r="M97" s="1497"/>
      <c r="N97" s="1497"/>
      <c r="O97" s="1497"/>
      <c r="P97" s="1497"/>
      <c r="Q97" s="1497"/>
      <c r="R97" s="1497"/>
      <c r="S97" s="1497"/>
      <c r="T97" s="1497"/>
      <c r="U97" s="1497"/>
      <c r="V97" s="1497"/>
      <c r="W97" s="1497"/>
      <c r="X97" s="1497"/>
      <c r="Y97" s="1497"/>
      <c r="Z97" s="1497"/>
      <c r="AA97" s="1497"/>
      <c r="AB97" s="1497"/>
      <c r="AC97" s="1497"/>
      <c r="AD97" s="1497"/>
      <c r="AE97" s="1497"/>
    </row>
    <row r="98" spans="1:31"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row>
    <row r="99" spans="1:31" ht="15.75" customHeight="1">
      <c r="A99" s="6"/>
      <c r="B99" s="3"/>
      <c r="C99" s="3"/>
      <c r="D99" s="3"/>
      <c r="E99" s="3"/>
      <c r="F99" s="1468"/>
      <c r="G99" s="1468"/>
      <c r="H99" s="1468"/>
      <c r="I99" s="1468"/>
      <c r="K99" s="3"/>
      <c r="L99" s="3"/>
      <c r="M99" s="3"/>
      <c r="N99" s="3"/>
      <c r="O99" s="3"/>
      <c r="P99" s="3"/>
      <c r="Q99" s="3"/>
      <c r="R99" s="3"/>
      <c r="S99" s="3"/>
      <c r="T99" s="3"/>
      <c r="U99" s="3"/>
      <c r="V99" s="3"/>
      <c r="W99" s="3"/>
      <c r="X99" s="3"/>
      <c r="Y99" s="3"/>
      <c r="Z99" s="3"/>
      <c r="AA99" s="3"/>
      <c r="AB99" s="3"/>
      <c r="AC99" s="3"/>
      <c r="AD99" s="3"/>
      <c r="AE99" s="3"/>
    </row>
    <row r="100" spans="1:31" ht="15.75" customHeight="1">
      <c r="A100" s="6"/>
      <c r="B100" s="3"/>
      <c r="C100" s="3"/>
      <c r="D100" s="3"/>
      <c r="E100" s="3"/>
      <c r="F100" s="3"/>
      <c r="G100" s="1468"/>
      <c r="H100" s="1468"/>
      <c r="I100" s="3"/>
      <c r="J100" s="1536"/>
      <c r="K100" s="1536"/>
      <c r="L100" s="1536"/>
      <c r="M100" s="1536"/>
      <c r="N100" s="1536"/>
      <c r="O100" s="1536"/>
      <c r="P100" s="1536"/>
      <c r="Q100" s="1536"/>
      <c r="R100" s="1536"/>
      <c r="S100" s="1536"/>
      <c r="T100" s="1536"/>
      <c r="U100" s="1536"/>
      <c r="V100" s="1536"/>
      <c r="W100" s="1536"/>
      <c r="X100" s="1536"/>
      <c r="Y100" s="1536"/>
      <c r="Z100" s="1536"/>
      <c r="AA100" s="1536"/>
      <c r="AB100" s="1536"/>
      <c r="AC100" s="1536"/>
      <c r="AD100" s="1536"/>
      <c r="AE100" s="1536"/>
    </row>
    <row r="101" spans="1:31" ht="15.75" customHeight="1">
      <c r="A101" s="3"/>
      <c r="B101" s="3"/>
      <c r="C101" s="3"/>
      <c r="D101" s="3"/>
      <c r="E101" s="3"/>
      <c r="F101" s="3"/>
      <c r="G101" s="1468"/>
      <c r="H101" s="1468"/>
      <c r="I101" s="3"/>
      <c r="J101" s="1536"/>
      <c r="K101" s="1536"/>
      <c r="L101" s="1536"/>
      <c r="M101" s="1536"/>
      <c r="N101" s="1536"/>
      <c r="O101" s="1536"/>
      <c r="P101" s="1536"/>
      <c r="Q101" s="1536"/>
      <c r="R101" s="1536"/>
      <c r="S101" s="1536"/>
      <c r="T101" s="1536"/>
      <c r="U101" s="1536"/>
      <c r="V101" s="1536"/>
      <c r="W101" s="1536"/>
      <c r="X101" s="1536"/>
      <c r="Y101" s="1536"/>
      <c r="Z101" s="1536"/>
      <c r="AA101" s="1536"/>
      <c r="AB101" s="1536"/>
      <c r="AC101" s="1536"/>
      <c r="AD101" s="1536"/>
      <c r="AE101" s="1536"/>
    </row>
    <row r="102" spans="1:31" ht="15.75" customHeight="1">
      <c r="A102" s="3"/>
      <c r="B102" s="3"/>
      <c r="C102" s="3"/>
      <c r="D102" s="3"/>
      <c r="E102" s="3"/>
      <c r="F102" s="3"/>
      <c r="G102" s="1468"/>
      <c r="H102" s="1468"/>
      <c r="I102" s="3"/>
      <c r="J102" s="1536"/>
      <c r="K102" s="1536"/>
      <c r="L102" s="1536"/>
      <c r="M102" s="1536"/>
      <c r="N102" s="1536"/>
      <c r="O102" s="1536"/>
      <c r="P102" s="1536"/>
      <c r="Q102" s="1536"/>
      <c r="R102" s="1536"/>
      <c r="S102" s="1536"/>
      <c r="T102" s="1536"/>
      <c r="U102" s="1536"/>
      <c r="V102" s="1536"/>
      <c r="W102" s="1536"/>
      <c r="X102" s="1536"/>
      <c r="Y102" s="1536"/>
      <c r="Z102" s="1536"/>
      <c r="AA102" s="1536"/>
      <c r="AB102" s="1536"/>
      <c r="AC102" s="1536"/>
      <c r="AD102" s="1536"/>
      <c r="AE102" s="1536"/>
    </row>
    <row r="103" spans="1:31"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c r="A104" s="6"/>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row>
    <row r="105" spans="1:31">
      <c r="A105" s="6"/>
      <c r="B105" s="6"/>
      <c r="C105" s="3"/>
      <c r="D105" s="3"/>
      <c r="E105" s="6"/>
      <c r="F105" s="3"/>
      <c r="G105" s="3"/>
      <c r="H105" s="6"/>
      <c r="I105" s="3"/>
      <c r="J105" s="3"/>
      <c r="K105" s="6"/>
      <c r="L105" s="3"/>
      <c r="M105" s="3"/>
      <c r="N105" s="6"/>
      <c r="O105" s="6"/>
      <c r="P105" s="3"/>
      <c r="Q105" s="3"/>
      <c r="R105" s="3"/>
      <c r="S105" s="3"/>
      <c r="T105" s="3"/>
      <c r="U105" s="6"/>
      <c r="V105" s="3"/>
      <c r="W105" s="3"/>
      <c r="X105" s="3"/>
      <c r="Y105" s="3"/>
      <c r="Z105" s="6"/>
      <c r="AA105" s="6"/>
      <c r="AB105" s="7"/>
      <c r="AC105" s="3"/>
      <c r="AD105" s="3"/>
      <c r="AE105" s="2"/>
    </row>
    <row r="106" spans="1:31" ht="15.75" customHeight="1">
      <c r="A106" s="6"/>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c r="A107" s="6"/>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c r="A108" s="6"/>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c r="A109" s="3"/>
      <c r="B109" s="3"/>
      <c r="C109" s="3"/>
      <c r="D109" s="3"/>
      <c r="E109" s="3"/>
      <c r="F109" s="3"/>
      <c r="G109" s="3"/>
      <c r="H109" s="3"/>
      <c r="I109" s="3"/>
      <c r="J109" s="3"/>
      <c r="K109" s="1468"/>
      <c r="L109" s="1468"/>
      <c r="M109" s="1468"/>
      <c r="N109" s="3"/>
      <c r="O109" s="3"/>
      <c r="P109" s="3"/>
      <c r="Q109" s="3"/>
      <c r="R109" s="3"/>
      <c r="S109" s="3"/>
      <c r="T109" s="3"/>
      <c r="U109" s="3"/>
      <c r="V109" s="3"/>
      <c r="W109" s="3"/>
      <c r="X109" s="3"/>
      <c r="Y109" s="3"/>
      <c r="Z109" s="3"/>
      <c r="AA109" s="3"/>
      <c r="AB109" s="3"/>
      <c r="AC109" s="3"/>
      <c r="AD109" s="3"/>
      <c r="AE109" s="3"/>
    </row>
    <row r="110" spans="1:31" ht="15.75" customHeight="1">
      <c r="A110" s="3"/>
      <c r="B110" s="3"/>
      <c r="C110" s="3"/>
      <c r="D110" s="3"/>
      <c r="E110" s="3"/>
      <c r="F110" s="3"/>
      <c r="G110" s="3"/>
      <c r="H110" s="3"/>
      <c r="I110" s="3"/>
      <c r="J110" s="3"/>
      <c r="K110" s="1468"/>
      <c r="L110" s="1468"/>
      <c r="M110" s="1468"/>
      <c r="N110" s="3"/>
      <c r="O110" s="3"/>
      <c r="P110" s="3"/>
      <c r="Q110" s="3"/>
      <c r="R110" s="3"/>
      <c r="S110" s="3"/>
      <c r="T110" s="3"/>
      <c r="U110" s="3"/>
      <c r="V110" s="3"/>
      <c r="W110" s="3"/>
      <c r="X110" s="3"/>
      <c r="Y110" s="3"/>
      <c r="Z110" s="3"/>
      <c r="AA110" s="3"/>
      <c r="AB110" s="3"/>
      <c r="AC110" s="3"/>
      <c r="AD110" s="3"/>
      <c r="AE110" s="3"/>
    </row>
    <row r="111" spans="1:31" ht="15.75" customHeight="1">
      <c r="A111" s="3"/>
      <c r="B111" s="3"/>
      <c r="C111" s="3"/>
      <c r="D111" s="3"/>
      <c r="E111" s="3"/>
      <c r="F111" s="3"/>
      <c r="G111" s="3"/>
      <c r="H111" s="3"/>
      <c r="I111" s="3"/>
      <c r="J111" s="3"/>
      <c r="K111" s="1468"/>
      <c r="L111" s="1468"/>
      <c r="M111" s="1468"/>
      <c r="N111" s="3"/>
      <c r="O111" s="3"/>
      <c r="P111" s="3"/>
      <c r="Q111" s="3"/>
      <c r="R111" s="3"/>
      <c r="S111" s="3"/>
      <c r="T111" s="3"/>
      <c r="U111" s="3"/>
      <c r="V111" s="3"/>
      <c r="W111" s="3"/>
      <c r="X111" s="3"/>
      <c r="Y111" s="3"/>
      <c r="Z111" s="3"/>
      <c r="AA111" s="3"/>
      <c r="AB111" s="3"/>
      <c r="AC111" s="3"/>
      <c r="AD111" s="3"/>
      <c r="AE111" s="3"/>
    </row>
    <row r="112" spans="1:31" ht="15.75" customHeight="1">
      <c r="A112" s="3"/>
      <c r="B112" s="3"/>
      <c r="C112" s="3"/>
      <c r="D112" s="3"/>
      <c r="E112" s="3"/>
      <c r="F112" s="3"/>
      <c r="G112" s="3"/>
      <c r="H112" s="3"/>
      <c r="I112" s="3"/>
      <c r="J112" s="3"/>
      <c r="K112" s="1468"/>
      <c r="L112" s="1468"/>
      <c r="M112" s="1468"/>
      <c r="N112" s="3"/>
      <c r="O112" s="3"/>
      <c r="P112" s="3"/>
      <c r="Q112" s="3"/>
      <c r="R112" s="3"/>
      <c r="S112" s="3"/>
      <c r="T112" s="3"/>
      <c r="U112" s="3"/>
      <c r="V112" s="3"/>
      <c r="W112" s="3"/>
      <c r="X112" s="3"/>
      <c r="Y112" s="3"/>
      <c r="Z112" s="3"/>
      <c r="AA112" s="3"/>
      <c r="AB112" s="3"/>
      <c r="AC112" s="3"/>
      <c r="AD112" s="3"/>
      <c r="AE112" s="3"/>
    </row>
    <row r="113" spans="1:31" ht="15.75" customHeight="1">
      <c r="A113" s="6"/>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c r="A114" s="3"/>
      <c r="B114" s="3"/>
      <c r="C114" s="3"/>
      <c r="D114" s="3"/>
      <c r="E114" s="3"/>
      <c r="F114" s="3"/>
      <c r="G114" s="3"/>
      <c r="H114" s="3"/>
      <c r="I114" s="3"/>
      <c r="J114" s="3"/>
      <c r="K114" s="1802"/>
      <c r="L114" s="1802"/>
      <c r="M114" s="1802"/>
      <c r="N114" s="1802"/>
      <c r="O114" s="748"/>
      <c r="P114" s="3"/>
      <c r="Q114" s="3"/>
      <c r="R114" s="3"/>
      <c r="S114" s="3"/>
      <c r="T114" s="3"/>
      <c r="U114" s="3"/>
      <c r="V114" s="3"/>
      <c r="W114" s="3"/>
      <c r="X114" s="3"/>
      <c r="Y114" s="3"/>
      <c r="Z114" s="3"/>
      <c r="AA114" s="3"/>
      <c r="AB114" s="3"/>
      <c r="AC114" s="3"/>
      <c r="AD114" s="3"/>
      <c r="AE114" s="3"/>
    </row>
    <row r="115" spans="1:31" ht="15.75" customHeight="1">
      <c r="A115" s="3"/>
      <c r="B115" s="3"/>
      <c r="C115" s="3"/>
      <c r="D115" s="3"/>
      <c r="E115" s="3"/>
      <c r="F115" s="3"/>
      <c r="G115" s="3"/>
      <c r="H115" s="3"/>
      <c r="I115" s="3"/>
      <c r="J115" s="3"/>
      <c r="K115" s="1802"/>
      <c r="L115" s="1802"/>
      <c r="M115" s="1802"/>
      <c r="N115" s="1802"/>
      <c r="O115" s="748"/>
      <c r="P115" s="3"/>
      <c r="Q115" s="3"/>
      <c r="R115" s="3"/>
      <c r="S115" s="3"/>
      <c r="T115" s="3"/>
      <c r="U115" s="3"/>
      <c r="V115" s="3"/>
      <c r="W115" s="3"/>
      <c r="X115" s="3"/>
      <c r="Y115" s="3"/>
      <c r="Z115" s="3"/>
      <c r="AA115" s="3"/>
      <c r="AB115" s="3"/>
      <c r="AC115" s="3"/>
      <c r="AD115" s="3"/>
      <c r="AE115" s="3"/>
    </row>
    <row r="116" spans="1:31" ht="15.75" customHeight="1">
      <c r="A116" s="6"/>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c r="A117" s="6"/>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6"/>
      <c r="Y118" s="3"/>
      <c r="Z118" s="3"/>
      <c r="AA118" s="3"/>
      <c r="AB118" s="6"/>
      <c r="AC118" s="3"/>
      <c r="AD118" s="3"/>
      <c r="AE118" s="3"/>
    </row>
    <row r="119" spans="1:31"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c r="A125" s="6"/>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c r="A126" s="3"/>
      <c r="B126" s="3"/>
      <c r="C126" s="3"/>
      <c r="D126" s="3"/>
      <c r="E126" s="3"/>
      <c r="F126" s="3"/>
      <c r="G126" s="3"/>
      <c r="H126" s="3"/>
      <c r="I126" s="5"/>
      <c r="J126" s="1468"/>
      <c r="K126" s="1468"/>
      <c r="L126" s="1468"/>
      <c r="M126" s="1468"/>
      <c r="N126" s="5"/>
      <c r="O126" s="5"/>
      <c r="P126" s="5"/>
      <c r="Q126" s="5"/>
      <c r="R126" s="1468"/>
      <c r="S126" s="1468"/>
      <c r="T126" s="1468"/>
      <c r="U126" s="1468"/>
      <c r="V126" s="1468"/>
      <c r="W126" s="5"/>
      <c r="X126" s="5"/>
      <c r="Y126" s="1468"/>
      <c r="Z126" s="1468"/>
      <c r="AA126" s="1468"/>
      <c r="AB126" s="1468"/>
      <c r="AC126" s="1468"/>
      <c r="AD126" s="7"/>
      <c r="AE126" s="3"/>
    </row>
    <row r="127" spans="1:31" ht="15.75" customHeight="1">
      <c r="A127" s="3"/>
      <c r="B127" s="3"/>
      <c r="C127" s="3"/>
      <c r="D127" s="5"/>
      <c r="E127" s="1468"/>
      <c r="F127" s="1468"/>
      <c r="G127" s="5"/>
      <c r="H127" s="3"/>
      <c r="I127" s="5"/>
      <c r="J127" s="1800"/>
      <c r="K127" s="1800"/>
      <c r="L127" s="1800"/>
      <c r="M127" s="1800"/>
      <c r="N127" s="5"/>
      <c r="O127" s="5"/>
      <c r="P127" s="5"/>
      <c r="Q127" s="5"/>
      <c r="R127" s="1800"/>
      <c r="S127" s="1800"/>
      <c r="T127" s="1800"/>
      <c r="U127" s="1800"/>
      <c r="V127" s="1800"/>
      <c r="W127" s="5"/>
      <c r="X127" s="5"/>
      <c r="Y127" s="1495"/>
      <c r="Z127" s="1495"/>
      <c r="AA127" s="1495"/>
      <c r="AB127" s="1495"/>
      <c r="AC127" s="1495"/>
      <c r="AD127" s="3"/>
      <c r="AE127" s="3"/>
    </row>
    <row r="128" spans="1:31" ht="15.75" customHeight="1">
      <c r="A128" s="3"/>
      <c r="B128" s="3"/>
      <c r="C128" s="3"/>
      <c r="D128" s="5"/>
      <c r="E128" s="1468"/>
      <c r="F128" s="1468"/>
      <c r="G128" s="5"/>
      <c r="H128" s="3"/>
      <c r="I128" s="5"/>
      <c r="J128" s="1800"/>
      <c r="K128" s="1800"/>
      <c r="L128" s="1800"/>
      <c r="M128" s="1800"/>
      <c r="N128" s="5"/>
      <c r="O128" s="5"/>
      <c r="P128" s="5"/>
      <c r="Q128" s="5"/>
      <c r="R128" s="1800"/>
      <c r="S128" s="1800"/>
      <c r="T128" s="1800"/>
      <c r="U128" s="1800"/>
      <c r="V128" s="1800"/>
      <c r="W128" s="5"/>
      <c r="X128" s="5"/>
      <c r="Y128" s="1495"/>
      <c r="Z128" s="1495"/>
      <c r="AA128" s="1495"/>
      <c r="AB128" s="1495"/>
      <c r="AC128" s="1495"/>
      <c r="AD128" s="3"/>
      <c r="AE128" s="3"/>
    </row>
    <row r="129" spans="1:31" ht="15.75" customHeight="1">
      <c r="A129" s="3"/>
      <c r="B129" s="3"/>
      <c r="C129" s="3"/>
      <c r="D129" s="5"/>
      <c r="E129" s="1468"/>
      <c r="F129" s="1468"/>
      <c r="G129" s="5"/>
      <c r="H129" s="3"/>
      <c r="I129" s="5"/>
      <c r="J129" s="1800"/>
      <c r="K129" s="1800"/>
      <c r="L129" s="1800"/>
      <c r="M129" s="1800"/>
      <c r="N129" s="5"/>
      <c r="O129" s="5"/>
      <c r="P129" s="5"/>
      <c r="Q129" s="5"/>
      <c r="R129" s="1800"/>
      <c r="S129" s="1800"/>
      <c r="T129" s="1800"/>
      <c r="U129" s="1800"/>
      <c r="V129" s="1800"/>
      <c r="W129" s="5"/>
      <c r="X129" s="5"/>
      <c r="Y129" s="1495"/>
      <c r="Z129" s="1495"/>
      <c r="AA129" s="1495"/>
      <c r="AB129" s="1495"/>
      <c r="AC129" s="1495"/>
      <c r="AD129" s="3"/>
      <c r="AE129" s="3"/>
    </row>
    <row r="130" spans="1:31" ht="15.75" customHeight="1">
      <c r="A130" s="3"/>
      <c r="B130" s="3"/>
      <c r="C130" s="3"/>
      <c r="D130" s="5"/>
      <c r="E130" s="1468"/>
      <c r="F130" s="1468"/>
      <c r="G130" s="5"/>
      <c r="H130" s="3"/>
      <c r="I130" s="5"/>
      <c r="J130" s="1800"/>
      <c r="K130" s="1800"/>
      <c r="L130" s="1800"/>
      <c r="M130" s="1800"/>
      <c r="N130" s="5"/>
      <c r="O130" s="5"/>
      <c r="P130" s="5"/>
      <c r="Q130" s="5"/>
      <c r="R130" s="1800"/>
      <c r="S130" s="1800"/>
      <c r="T130" s="1800"/>
      <c r="U130" s="1800"/>
      <c r="V130" s="1800"/>
      <c r="W130" s="5"/>
      <c r="X130" s="5"/>
      <c r="Y130" s="1495"/>
      <c r="Z130" s="1495"/>
      <c r="AA130" s="1495"/>
      <c r="AB130" s="1495"/>
      <c r="AC130" s="1495"/>
      <c r="AD130" s="3"/>
      <c r="AE130" s="3"/>
    </row>
    <row r="131" spans="1:31" ht="15.75" customHeight="1">
      <c r="A131" s="3"/>
      <c r="B131" s="3"/>
      <c r="C131" s="3"/>
      <c r="D131" s="5"/>
      <c r="E131" s="3"/>
      <c r="F131" s="3"/>
      <c r="G131" s="5"/>
      <c r="H131" s="3"/>
      <c r="I131" s="5"/>
      <c r="J131" s="3"/>
      <c r="K131" s="3"/>
      <c r="L131" s="3"/>
      <c r="M131" s="3"/>
      <c r="N131" s="5"/>
      <c r="O131" s="5"/>
      <c r="P131" s="5"/>
      <c r="Q131" s="5"/>
      <c r="R131" s="5"/>
      <c r="S131" s="3"/>
      <c r="T131" s="3"/>
      <c r="U131" s="3"/>
      <c r="V131" s="5"/>
      <c r="W131" s="5"/>
      <c r="X131" s="5"/>
      <c r="Y131" s="3"/>
      <c r="Z131" s="3"/>
      <c r="AA131" s="3"/>
      <c r="AB131" s="3"/>
      <c r="AC131" s="3"/>
      <c r="AD131" s="3"/>
      <c r="AE131" s="3"/>
    </row>
    <row r="132" spans="1:31" ht="15.75" customHeight="1">
      <c r="A132" s="3"/>
      <c r="B132" s="3"/>
      <c r="C132" s="3"/>
      <c r="D132" s="5"/>
      <c r="E132" s="3"/>
      <c r="F132" s="3"/>
      <c r="G132" s="5"/>
      <c r="H132" s="3"/>
      <c r="I132" s="5"/>
      <c r="J132" s="3"/>
      <c r="K132" s="3"/>
      <c r="L132" s="3"/>
      <c r="M132" s="3"/>
      <c r="N132" s="5"/>
      <c r="O132" s="5"/>
      <c r="P132" s="5"/>
      <c r="Q132" s="5"/>
      <c r="R132" s="5"/>
      <c r="S132" s="3"/>
      <c r="T132" s="3"/>
      <c r="U132" s="3"/>
      <c r="V132" s="5"/>
      <c r="W132" s="5"/>
      <c r="X132" s="5"/>
      <c r="Y132" s="3"/>
      <c r="Z132" s="3"/>
      <c r="AA132" s="3"/>
      <c r="AB132" s="3"/>
      <c r="AC132" s="3"/>
      <c r="AD132" s="3"/>
      <c r="AE132" s="3"/>
    </row>
    <row r="133" spans="1:31" ht="15.75" customHeight="1">
      <c r="A133" s="3"/>
      <c r="B133" s="3"/>
      <c r="C133" s="3"/>
      <c r="D133" s="5"/>
      <c r="E133" s="3"/>
      <c r="F133" s="3"/>
      <c r="G133" s="5"/>
      <c r="H133" s="3"/>
      <c r="I133" s="5"/>
      <c r="J133" s="3"/>
      <c r="K133" s="3"/>
      <c r="L133" s="3"/>
      <c r="M133" s="3"/>
      <c r="N133" s="5"/>
      <c r="O133" s="5"/>
      <c r="P133" s="5"/>
      <c r="Q133" s="5"/>
      <c r="R133" s="5"/>
      <c r="S133" s="3"/>
      <c r="T133" s="3"/>
      <c r="U133" s="3"/>
      <c r="V133" s="5"/>
      <c r="W133" s="5"/>
      <c r="X133" s="5"/>
      <c r="Y133" s="3"/>
      <c r="Z133" s="3"/>
      <c r="AA133" s="3"/>
      <c r="AB133" s="3"/>
      <c r="AC133" s="3"/>
      <c r="AD133" s="3"/>
      <c r="AE133" s="3"/>
    </row>
    <row r="134" spans="1:31" ht="15.75" customHeight="1">
      <c r="A134" s="3"/>
      <c r="B134" s="3"/>
      <c r="C134" s="3"/>
      <c r="D134" s="5"/>
      <c r="E134" s="3"/>
      <c r="F134" s="3"/>
      <c r="G134" s="5"/>
      <c r="H134" s="3"/>
      <c r="I134" s="5"/>
      <c r="J134" s="3"/>
      <c r="K134" s="3"/>
      <c r="L134" s="3"/>
      <c r="M134" s="3"/>
      <c r="N134" s="5"/>
      <c r="O134" s="5"/>
      <c r="P134" s="5"/>
      <c r="Q134" s="5"/>
      <c r="R134" s="5"/>
      <c r="S134" s="3"/>
      <c r="T134" s="3"/>
      <c r="U134" s="3"/>
      <c r="V134" s="5"/>
      <c r="W134" s="5"/>
      <c r="X134" s="5"/>
      <c r="Y134" s="3"/>
      <c r="Z134" s="3"/>
      <c r="AA134" s="3"/>
      <c r="AB134" s="3"/>
      <c r="AC134" s="3"/>
      <c r="AD134" s="3"/>
      <c r="AE134" s="3"/>
    </row>
    <row r="135" spans="1:31" ht="15.75" customHeight="1">
      <c r="A135" s="3"/>
      <c r="B135" s="3"/>
      <c r="C135" s="3"/>
      <c r="D135" s="3"/>
      <c r="E135" s="3"/>
      <c r="F135" s="3"/>
      <c r="G135" s="3"/>
      <c r="H135" s="3"/>
      <c r="I135" s="5"/>
      <c r="J135" s="1800"/>
      <c r="K135" s="1800"/>
      <c r="L135" s="1800"/>
      <c r="M135" s="1800"/>
      <c r="N135" s="5"/>
      <c r="O135" s="5"/>
      <c r="P135" s="5"/>
      <c r="Q135" s="5"/>
      <c r="R135" s="1800"/>
      <c r="S135" s="1800"/>
      <c r="T135" s="1800"/>
      <c r="U135" s="1800"/>
      <c r="V135" s="1800"/>
      <c r="W135" s="5"/>
      <c r="X135" s="5"/>
      <c r="Y135" s="1800"/>
      <c r="Z135" s="1800"/>
      <c r="AA135" s="1800"/>
      <c r="AB135" s="1800"/>
      <c r="AC135" s="1800"/>
      <c r="AD135" s="3"/>
      <c r="AE135" s="3"/>
    </row>
    <row r="136" spans="1:31" ht="15.75" customHeight="1">
      <c r="A136" s="6"/>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c r="A137" s="6"/>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c r="A138" s="6"/>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c r="A139" s="6"/>
      <c r="B139" s="3"/>
      <c r="C139" s="3"/>
      <c r="D139" s="3"/>
      <c r="E139" s="3"/>
      <c r="F139" s="3"/>
      <c r="G139" s="3"/>
      <c r="H139" s="3"/>
      <c r="I139" s="3"/>
      <c r="J139" s="1558"/>
      <c r="K139" s="1558"/>
      <c r="L139" s="1558"/>
      <c r="M139" s="1558"/>
      <c r="N139" s="1558"/>
      <c r="O139" s="19"/>
      <c r="P139" s="5"/>
      <c r="Q139" s="5"/>
      <c r="R139" s="3"/>
      <c r="S139" s="3"/>
      <c r="T139" s="3"/>
      <c r="U139" s="3"/>
      <c r="V139" s="3"/>
      <c r="W139" s="3"/>
      <c r="X139" s="3"/>
      <c r="Y139" s="3"/>
      <c r="Z139" s="3"/>
      <c r="AA139" s="3"/>
      <c r="AB139" s="3"/>
      <c r="AC139" s="3"/>
      <c r="AD139" s="3"/>
      <c r="AE139" s="3"/>
    </row>
    <row r="140" spans="1:31" ht="15.75" customHeight="1">
      <c r="A140" s="6"/>
      <c r="B140" s="3"/>
      <c r="C140" s="3"/>
      <c r="D140" s="3"/>
      <c r="E140" s="3"/>
      <c r="F140" s="3"/>
      <c r="G140" s="3"/>
      <c r="H140" s="3"/>
      <c r="I140" s="3"/>
      <c r="J140" s="3"/>
      <c r="K140" s="3"/>
      <c r="L140" s="1468"/>
      <c r="M140" s="1468"/>
      <c r="N140" s="1468"/>
      <c r="O140" s="1468"/>
      <c r="P140" s="1468"/>
      <c r="Q140" s="1468"/>
      <c r="R140" s="1468"/>
      <c r="S140" s="1468"/>
      <c r="T140" s="5"/>
      <c r="U140" s="3"/>
      <c r="V140" s="3"/>
      <c r="W140" s="3"/>
      <c r="X140" s="3"/>
      <c r="Y140" s="3"/>
      <c r="Z140" s="3"/>
      <c r="AA140" s="3"/>
      <c r="AB140" s="3"/>
      <c r="AC140" s="3"/>
      <c r="AD140" s="3"/>
      <c r="AE140" s="3"/>
    </row>
    <row r="141" spans="1:31" ht="15.75" customHeight="1">
      <c r="A141" s="6"/>
      <c r="B141" s="3"/>
      <c r="C141" s="3"/>
      <c r="D141" s="3"/>
      <c r="E141" s="3"/>
      <c r="F141" s="3"/>
      <c r="G141" s="3"/>
      <c r="H141" s="3"/>
      <c r="I141" s="1491"/>
      <c r="J141" s="1491"/>
      <c r="K141" s="1491"/>
      <c r="L141" s="1491"/>
      <c r="M141" s="1491"/>
      <c r="N141" s="1491"/>
      <c r="O141" s="1491"/>
      <c r="P141" s="1491"/>
      <c r="Q141" s="1491"/>
      <c r="R141" s="1491"/>
      <c r="S141" s="1491"/>
      <c r="T141" s="1491"/>
      <c r="U141" s="1491"/>
      <c r="V141" s="1491"/>
      <c r="W141" s="1491"/>
      <c r="X141" s="1491"/>
      <c r="Y141" s="1491"/>
      <c r="Z141" s="1491"/>
      <c r="AA141" s="1491"/>
      <c r="AB141" s="1491"/>
      <c r="AC141" s="1491"/>
      <c r="AD141" s="1491"/>
      <c r="AE141" s="1491"/>
    </row>
    <row r="142" spans="1:31">
      <c r="I142" s="1801"/>
      <c r="J142" s="1801"/>
      <c r="K142" s="1801"/>
      <c r="L142" s="1801"/>
      <c r="M142" s="1801"/>
      <c r="N142" s="1801"/>
      <c r="O142" s="1801"/>
      <c r="P142" s="1801"/>
      <c r="Q142" s="1801"/>
      <c r="R142" s="1801"/>
      <c r="S142" s="1801"/>
      <c r="T142" s="1801"/>
      <c r="U142" s="1801"/>
      <c r="V142" s="1801"/>
      <c r="W142" s="1801"/>
      <c r="X142" s="1801"/>
      <c r="Y142" s="1801"/>
      <c r="Z142" s="1801"/>
      <c r="AA142" s="1801"/>
      <c r="AB142" s="1801"/>
      <c r="AC142" s="1801"/>
      <c r="AD142" s="1801"/>
      <c r="AE142" s="1801"/>
    </row>
    <row r="143" spans="1:31" ht="13.5" customHeight="1">
      <c r="A143" s="6"/>
      <c r="B143" s="3"/>
      <c r="C143" s="3"/>
      <c r="D143" s="3"/>
      <c r="E143" s="3"/>
      <c r="F143" s="1491"/>
      <c r="G143" s="1491"/>
      <c r="H143" s="1491"/>
      <c r="I143" s="1491"/>
      <c r="J143" s="1491"/>
      <c r="K143" s="1491"/>
      <c r="L143" s="1491"/>
      <c r="M143" s="1491"/>
      <c r="N143" s="1491"/>
      <c r="O143" s="1491"/>
      <c r="P143" s="1491"/>
      <c r="Q143" s="1491"/>
      <c r="R143" s="1491"/>
      <c r="S143" s="1491"/>
      <c r="T143" s="1491"/>
      <c r="U143" s="1491"/>
      <c r="V143" s="1491"/>
      <c r="W143" s="1491"/>
      <c r="X143" s="1491"/>
      <c r="Y143" s="1491"/>
      <c r="Z143" s="1491"/>
      <c r="AA143" s="1491"/>
      <c r="AB143" s="1491"/>
      <c r="AC143" s="1491"/>
      <c r="AD143" s="1491"/>
      <c r="AE143" s="1491"/>
    </row>
    <row r="144" spans="1:31">
      <c r="A144" s="3"/>
      <c r="B144" s="3"/>
      <c r="C144" s="3"/>
      <c r="D144" s="3"/>
      <c r="E144" s="3"/>
      <c r="F144" s="1526"/>
      <c r="G144" s="1526"/>
      <c r="H144" s="1526"/>
      <c r="I144" s="1526"/>
      <c r="J144" s="1526"/>
      <c r="K144" s="1526"/>
      <c r="L144" s="1526"/>
      <c r="M144" s="1526"/>
      <c r="N144" s="1526"/>
      <c r="O144" s="1526"/>
      <c r="P144" s="1526"/>
      <c r="Q144" s="1526"/>
      <c r="R144" s="1526"/>
      <c r="S144" s="1526"/>
      <c r="T144" s="1526"/>
      <c r="U144" s="1526"/>
      <c r="V144" s="1526"/>
      <c r="W144" s="1526"/>
      <c r="X144" s="1526"/>
      <c r="Y144" s="1526"/>
      <c r="Z144" s="1526"/>
      <c r="AA144" s="1526"/>
      <c r="AB144" s="1526"/>
      <c r="AC144" s="1526"/>
      <c r="AD144" s="1526"/>
      <c r="AE144" s="1526"/>
    </row>
    <row r="145" spans="1:3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2"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2"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2" ht="18.75" customHeight="1">
      <c r="A148" s="1468"/>
      <c r="B148" s="1468"/>
      <c r="C148" s="1468"/>
      <c r="D148" s="1468"/>
      <c r="E148" s="1468"/>
      <c r="F148" s="1468"/>
      <c r="G148" s="1468"/>
      <c r="H148" s="1468"/>
      <c r="I148" s="1468"/>
      <c r="J148" s="1468"/>
      <c r="K148" s="1468"/>
      <c r="L148" s="1468"/>
      <c r="M148" s="1468"/>
      <c r="N148" s="1468"/>
      <c r="O148" s="1468"/>
      <c r="P148" s="1468"/>
      <c r="Q148" s="1468"/>
      <c r="R148" s="1468"/>
      <c r="S148" s="1468"/>
      <c r="T148" s="1468"/>
      <c r="U148" s="1468"/>
      <c r="V148" s="1468"/>
      <c r="W148" s="1468"/>
      <c r="X148" s="1468"/>
      <c r="Y148" s="1468"/>
      <c r="Z148" s="1468"/>
      <c r="AA148" s="1468"/>
      <c r="AB148" s="1468"/>
      <c r="AC148" s="1468"/>
      <c r="AD148" s="1468"/>
      <c r="AE148" s="1468"/>
      <c r="AF148" s="2"/>
    </row>
    <row r="149" spans="1:32"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2"/>
    </row>
    <row r="150" spans="1:32" ht="15.75" customHeight="1">
      <c r="A150" s="6"/>
      <c r="B150" s="3"/>
      <c r="C150" s="3"/>
      <c r="D150" s="3"/>
      <c r="E150" s="3"/>
      <c r="F150" s="3"/>
      <c r="G150" s="2"/>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2"/>
    </row>
    <row r="151" spans="1:32" ht="15.75" customHeight="1">
      <c r="A151" s="6"/>
      <c r="B151" s="3"/>
      <c r="C151" s="3"/>
      <c r="D151" s="3"/>
      <c r="E151" s="3"/>
      <c r="F151" s="3"/>
      <c r="G151" s="2"/>
      <c r="H151" s="2"/>
      <c r="I151" s="3"/>
      <c r="J151" s="3"/>
      <c r="K151" s="3"/>
      <c r="L151" s="2"/>
      <c r="M151" s="3"/>
      <c r="N151" s="3"/>
      <c r="O151" s="3"/>
      <c r="P151" s="3"/>
      <c r="Q151" s="3"/>
      <c r="R151" s="3"/>
      <c r="S151" s="3"/>
      <c r="T151" s="3"/>
      <c r="U151" s="3"/>
      <c r="V151" s="3"/>
      <c r="W151" s="3"/>
      <c r="X151" s="3"/>
      <c r="Y151" s="3"/>
      <c r="Z151" s="3"/>
      <c r="AA151" s="3"/>
      <c r="AB151" s="3"/>
      <c r="AC151" s="3"/>
      <c r="AD151" s="3"/>
      <c r="AE151" s="3"/>
      <c r="AF151" s="2"/>
    </row>
    <row r="152" spans="1:32" ht="15.75" customHeight="1">
      <c r="A152" s="6"/>
      <c r="B152" s="3"/>
      <c r="C152" s="3"/>
      <c r="D152" s="3"/>
      <c r="E152" s="3"/>
      <c r="F152" s="3"/>
      <c r="G152" s="3"/>
      <c r="H152" s="3"/>
      <c r="I152" s="3"/>
      <c r="J152" s="1558"/>
      <c r="K152" s="1558"/>
      <c r="L152" s="1558"/>
      <c r="M152" s="1558"/>
      <c r="N152" s="4"/>
      <c r="O152" s="4"/>
      <c r="P152" s="3"/>
      <c r="Q152" s="3"/>
      <c r="R152" s="3"/>
      <c r="S152" s="3"/>
      <c r="T152" s="3"/>
      <c r="U152" s="3"/>
      <c r="V152" s="3"/>
      <c r="W152" s="3"/>
      <c r="X152" s="3"/>
      <c r="Y152" s="3"/>
      <c r="Z152" s="3"/>
      <c r="AA152" s="3"/>
      <c r="AB152" s="3"/>
      <c r="AC152" s="3"/>
      <c r="AD152" s="3"/>
      <c r="AE152" s="3"/>
      <c r="AF152" s="2"/>
    </row>
    <row r="153" spans="1:32" ht="15.75" customHeight="1">
      <c r="A153" s="6"/>
      <c r="B153" s="3"/>
      <c r="C153" s="3"/>
      <c r="D153" s="3"/>
      <c r="E153" s="3"/>
      <c r="F153" s="3"/>
      <c r="G153" s="3"/>
      <c r="H153" s="3"/>
      <c r="I153" s="3"/>
      <c r="J153" s="1558"/>
      <c r="K153" s="1558"/>
      <c r="L153" s="1558"/>
      <c r="M153" s="1558"/>
      <c r="N153" s="4"/>
      <c r="O153" s="4"/>
      <c r="P153" s="3"/>
      <c r="Q153" s="3"/>
      <c r="R153" s="3"/>
      <c r="S153" s="3"/>
      <c r="T153" s="3"/>
      <c r="U153" s="3"/>
      <c r="V153" s="3"/>
      <c r="W153" s="3"/>
      <c r="X153" s="3"/>
      <c r="Y153" s="3"/>
      <c r="Z153" s="3"/>
      <c r="AA153" s="3"/>
      <c r="AB153" s="3"/>
      <c r="AC153" s="3"/>
      <c r="AD153" s="3"/>
      <c r="AE153" s="3"/>
      <c r="AF153" s="2"/>
    </row>
    <row r="154" spans="1:32" ht="15.75" customHeight="1">
      <c r="A154" s="6"/>
      <c r="B154" s="3"/>
      <c r="C154" s="3"/>
      <c r="D154" s="3"/>
      <c r="E154" s="3"/>
      <c r="F154" s="3"/>
      <c r="G154" s="3"/>
      <c r="H154" s="3"/>
      <c r="I154" s="3"/>
      <c r="J154" s="1558"/>
      <c r="K154" s="1558"/>
      <c r="L154" s="1558"/>
      <c r="M154" s="1558"/>
      <c r="N154" s="4"/>
      <c r="O154" s="4"/>
      <c r="P154" s="3"/>
      <c r="Q154" s="3"/>
      <c r="R154" s="3"/>
      <c r="S154" s="3"/>
      <c r="T154" s="3"/>
      <c r="U154" s="3"/>
      <c r="V154" s="3"/>
      <c r="W154" s="3"/>
      <c r="X154" s="3"/>
      <c r="Y154" s="3"/>
      <c r="Z154" s="3"/>
      <c r="AA154" s="3"/>
      <c r="AB154" s="3"/>
      <c r="AC154" s="3"/>
      <c r="AD154" s="3"/>
      <c r="AE154" s="3"/>
      <c r="AF154" s="2"/>
    </row>
    <row r="155" spans="1:32" ht="15.75" customHeight="1">
      <c r="A155" s="6"/>
      <c r="B155" s="3"/>
      <c r="C155" s="3"/>
      <c r="D155" s="3"/>
      <c r="E155" s="3"/>
      <c r="F155" s="3"/>
      <c r="G155" s="3"/>
      <c r="H155" s="3"/>
      <c r="I155" s="3"/>
      <c r="J155" s="1558"/>
      <c r="K155" s="1558"/>
      <c r="L155" s="1558"/>
      <c r="M155" s="1558"/>
      <c r="N155" s="4"/>
      <c r="O155" s="4"/>
      <c r="P155" s="3"/>
      <c r="Q155" s="3"/>
      <c r="R155" s="3"/>
      <c r="S155" s="3"/>
      <c r="T155" s="3"/>
      <c r="U155" s="3"/>
      <c r="V155" s="3"/>
      <c r="W155" s="3"/>
      <c r="X155" s="3"/>
      <c r="Y155" s="3"/>
      <c r="Z155" s="3"/>
      <c r="AA155" s="3"/>
      <c r="AB155" s="3"/>
      <c r="AC155" s="3"/>
      <c r="AD155" s="3"/>
      <c r="AE155" s="3"/>
      <c r="AF155" s="2"/>
    </row>
    <row r="156" spans="1:32" ht="15.75" customHeight="1">
      <c r="A156" s="6"/>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2"/>
    </row>
    <row r="157" spans="1:32" ht="15.75" customHeight="1">
      <c r="A157" s="3"/>
      <c r="B157" s="3"/>
      <c r="C157" s="3"/>
      <c r="D157" s="1468"/>
      <c r="E157" s="1468"/>
      <c r="F157" s="1468"/>
      <c r="G157" s="1468"/>
      <c r="H157" s="5"/>
      <c r="I157" s="1468"/>
      <c r="J157" s="1468"/>
      <c r="K157" s="1468"/>
      <c r="L157" s="1468"/>
      <c r="M157" s="1468"/>
      <c r="N157" s="1468"/>
      <c r="O157" s="1468"/>
      <c r="P157" s="1468"/>
      <c r="Q157" s="1468"/>
      <c r="R157" s="1468"/>
      <c r="S157" s="1468"/>
      <c r="T157" s="1468"/>
      <c r="U157" s="1468"/>
      <c r="V157" s="1468"/>
      <c r="W157" s="1468"/>
      <c r="X157" s="1468"/>
      <c r="Y157" s="5"/>
      <c r="Z157" s="5"/>
      <c r="AA157" s="5"/>
      <c r="AB157" s="1468"/>
      <c r="AC157" s="1468"/>
      <c r="AD157" s="1468"/>
      <c r="AE157" s="3"/>
      <c r="AF157" s="2"/>
    </row>
    <row r="158" spans="1:32" ht="15.75" customHeight="1">
      <c r="A158" s="3"/>
      <c r="B158" s="3"/>
      <c r="C158" s="3"/>
      <c r="D158" s="5"/>
      <c r="E158" s="1497"/>
      <c r="F158" s="1497"/>
      <c r="G158" s="5"/>
      <c r="H158" s="5"/>
      <c r="I158" s="3"/>
      <c r="J158" s="3"/>
      <c r="K158" s="3"/>
      <c r="L158" s="2"/>
      <c r="M158" s="3"/>
      <c r="N158" s="3"/>
      <c r="O158" s="3"/>
      <c r="P158" s="3"/>
      <c r="Q158" s="3"/>
      <c r="R158" s="3"/>
      <c r="S158" s="3"/>
      <c r="T158" s="3"/>
      <c r="U158" s="2"/>
      <c r="V158" s="2"/>
      <c r="W158" s="2"/>
      <c r="X158" s="2"/>
      <c r="Y158" s="5"/>
      <c r="Z158" s="5"/>
      <c r="AA158" s="5"/>
      <c r="AB158" s="1554"/>
      <c r="AC158" s="1554"/>
      <c r="AD158" s="1554"/>
      <c r="AE158" s="3"/>
      <c r="AF158" s="2"/>
    </row>
    <row r="159" spans="1:32" ht="15.75" customHeight="1">
      <c r="A159" s="3"/>
      <c r="B159" s="3"/>
      <c r="C159" s="3"/>
      <c r="D159" s="5"/>
      <c r="E159" s="1497"/>
      <c r="F159" s="1497"/>
      <c r="G159" s="5"/>
      <c r="H159" s="5"/>
      <c r="I159" s="3"/>
      <c r="J159" s="3"/>
      <c r="K159" s="3"/>
      <c r="L159" s="2"/>
      <c r="M159" s="3"/>
      <c r="N159" s="3"/>
      <c r="O159" s="3"/>
      <c r="P159" s="3"/>
      <c r="Q159" s="3"/>
      <c r="R159" s="3"/>
      <c r="S159" s="3"/>
      <c r="T159" s="3"/>
      <c r="U159" s="2"/>
      <c r="V159" s="2"/>
      <c r="W159" s="2"/>
      <c r="X159" s="2"/>
      <c r="Y159" s="5"/>
      <c r="Z159" s="5"/>
      <c r="AA159" s="5"/>
      <c r="AB159" s="1554"/>
      <c r="AC159" s="1554"/>
      <c r="AD159" s="1554"/>
      <c r="AE159" s="3"/>
      <c r="AF159" s="2"/>
    </row>
    <row r="160" spans="1:32" ht="15.75" customHeight="1">
      <c r="A160" s="3"/>
      <c r="B160" s="3"/>
      <c r="C160" s="3"/>
      <c r="D160" s="5"/>
      <c r="E160" s="1497"/>
      <c r="F160" s="1497"/>
      <c r="G160" s="5"/>
      <c r="H160" s="5"/>
      <c r="I160" s="3"/>
      <c r="J160" s="3"/>
      <c r="K160" s="3"/>
      <c r="L160" s="2"/>
      <c r="M160" s="3"/>
      <c r="N160" s="3"/>
      <c r="O160" s="3"/>
      <c r="P160" s="3"/>
      <c r="Q160" s="3"/>
      <c r="R160" s="3"/>
      <c r="S160" s="3"/>
      <c r="T160" s="3"/>
      <c r="U160" s="2"/>
      <c r="V160" s="2"/>
      <c r="W160" s="2"/>
      <c r="X160" s="2"/>
      <c r="Y160" s="5"/>
      <c r="Z160" s="5"/>
      <c r="AA160" s="5"/>
      <c r="AB160" s="1554"/>
      <c r="AC160" s="1554"/>
      <c r="AD160" s="1554"/>
      <c r="AE160" s="3"/>
      <c r="AF160" s="2"/>
    </row>
    <row r="161" spans="1:32" ht="15.75" customHeight="1">
      <c r="A161" s="3"/>
      <c r="B161" s="3"/>
      <c r="C161" s="3"/>
      <c r="D161" s="5"/>
      <c r="E161" s="1497"/>
      <c r="F161" s="1497"/>
      <c r="G161" s="5"/>
      <c r="H161" s="5"/>
      <c r="I161" s="3"/>
      <c r="J161" s="3"/>
      <c r="K161" s="3"/>
      <c r="L161" s="2"/>
      <c r="M161" s="3"/>
      <c r="N161" s="3"/>
      <c r="O161" s="3"/>
      <c r="P161" s="3"/>
      <c r="Q161" s="3"/>
      <c r="R161" s="3"/>
      <c r="S161" s="3"/>
      <c r="T161" s="3"/>
      <c r="U161" s="2"/>
      <c r="V161" s="2"/>
      <c r="W161" s="2"/>
      <c r="X161" s="2"/>
      <c r="Y161" s="5"/>
      <c r="Z161" s="5"/>
      <c r="AA161" s="5"/>
      <c r="AB161" s="1554"/>
      <c r="AC161" s="1554"/>
      <c r="AD161" s="1554"/>
      <c r="AE161" s="3"/>
      <c r="AF161" s="2"/>
    </row>
    <row r="162" spans="1:32" ht="15.75" customHeight="1">
      <c r="A162" s="3"/>
      <c r="B162" s="3"/>
      <c r="C162" s="3"/>
      <c r="D162" s="5"/>
      <c r="E162" s="1497"/>
      <c r="F162" s="1497"/>
      <c r="G162" s="5"/>
      <c r="H162" s="5"/>
      <c r="I162" s="3"/>
      <c r="J162" s="3"/>
      <c r="K162" s="3"/>
      <c r="L162" s="2"/>
      <c r="M162" s="3"/>
      <c r="N162" s="3"/>
      <c r="O162" s="3"/>
      <c r="P162" s="3"/>
      <c r="Q162" s="3"/>
      <c r="R162" s="3"/>
      <c r="S162" s="3"/>
      <c r="T162" s="3"/>
      <c r="U162" s="2"/>
      <c r="V162" s="2"/>
      <c r="W162" s="2"/>
      <c r="X162" s="2"/>
      <c r="Y162" s="5"/>
      <c r="Z162" s="5"/>
      <c r="AA162" s="5"/>
      <c r="AB162" s="1554"/>
      <c r="AC162" s="1554"/>
      <c r="AD162" s="1554"/>
      <c r="AE162" s="3"/>
      <c r="AF162" s="2"/>
    </row>
    <row r="163" spans="1:32" ht="15.75" customHeight="1">
      <c r="A163" s="3"/>
      <c r="B163" s="3"/>
      <c r="C163" s="3"/>
      <c r="D163" s="5"/>
      <c r="E163" s="1497"/>
      <c r="F163" s="1497"/>
      <c r="G163" s="5"/>
      <c r="H163" s="5"/>
      <c r="I163" s="3"/>
      <c r="J163" s="3"/>
      <c r="K163" s="3"/>
      <c r="L163" s="2"/>
      <c r="M163" s="3"/>
      <c r="N163" s="3"/>
      <c r="O163" s="3"/>
      <c r="P163" s="3"/>
      <c r="Q163" s="3"/>
      <c r="R163" s="3"/>
      <c r="S163" s="3"/>
      <c r="T163" s="3"/>
      <c r="U163" s="2"/>
      <c r="V163" s="2"/>
      <c r="W163" s="2"/>
      <c r="X163" s="2"/>
      <c r="Y163" s="5"/>
      <c r="Z163" s="5"/>
      <c r="AA163" s="5"/>
      <c r="AB163" s="1554"/>
      <c r="AC163" s="1554"/>
      <c r="AD163" s="1554"/>
      <c r="AE163" s="3"/>
      <c r="AF163" s="2"/>
    </row>
    <row r="164" spans="1:32" ht="15.75" customHeight="1">
      <c r="A164" s="6"/>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2"/>
    </row>
    <row r="165" spans="1:32" ht="15.75" customHeight="1">
      <c r="A165" s="6"/>
      <c r="B165" s="3"/>
      <c r="C165" s="3"/>
      <c r="D165" s="3"/>
      <c r="E165" s="3"/>
      <c r="F165" s="1796"/>
      <c r="G165" s="1796"/>
      <c r="H165" s="1796"/>
      <c r="I165" s="1796"/>
      <c r="J165" s="1796"/>
      <c r="K165" s="1796"/>
      <c r="L165" s="1796"/>
      <c r="M165" s="1796"/>
      <c r="N165" s="1796"/>
      <c r="O165" s="1796"/>
      <c r="P165" s="1796"/>
      <c r="Q165" s="1796"/>
      <c r="R165" s="1796"/>
      <c r="S165" s="1796"/>
      <c r="T165" s="1796"/>
      <c r="U165" s="1796"/>
      <c r="V165" s="1796"/>
      <c r="W165" s="1796"/>
      <c r="X165" s="1796"/>
      <c r="Y165" s="1796"/>
      <c r="Z165" s="1796"/>
      <c r="AA165" s="1796"/>
      <c r="AB165" s="1796"/>
      <c r="AC165" s="1796"/>
      <c r="AD165" s="1796"/>
      <c r="AE165" s="1796"/>
      <c r="AF165" s="2"/>
    </row>
    <row r="166" spans="1:32" ht="15.75" customHeight="1">
      <c r="A166" s="3"/>
      <c r="B166" s="3"/>
      <c r="C166" s="3"/>
      <c r="D166" s="3"/>
      <c r="E166" s="3"/>
      <c r="F166" s="1796"/>
      <c r="G166" s="1796"/>
      <c r="H166" s="1796"/>
      <c r="I166" s="1796"/>
      <c r="J166" s="1796"/>
      <c r="K166" s="1796"/>
      <c r="L166" s="1796"/>
      <c r="M166" s="1796"/>
      <c r="N166" s="1796"/>
      <c r="O166" s="1796"/>
      <c r="P166" s="1796"/>
      <c r="Q166" s="1796"/>
      <c r="R166" s="1796"/>
      <c r="S166" s="1796"/>
      <c r="T166" s="1796"/>
      <c r="U166" s="1796"/>
      <c r="V166" s="1796"/>
      <c r="W166" s="1796"/>
      <c r="X166" s="1796"/>
      <c r="Y166" s="1796"/>
      <c r="Z166" s="1796"/>
      <c r="AA166" s="1796"/>
      <c r="AB166" s="1796"/>
      <c r="AC166" s="1796"/>
      <c r="AD166" s="1796"/>
      <c r="AE166" s="1796"/>
      <c r="AF166" s="2"/>
    </row>
    <row r="167" spans="1:32" ht="15.75" customHeight="1">
      <c r="A167" s="6"/>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2"/>
    </row>
    <row r="168" spans="1:32" ht="15.75" customHeight="1">
      <c r="A168" s="3"/>
      <c r="B168" s="3"/>
      <c r="C168" s="3"/>
      <c r="D168" s="3"/>
      <c r="E168" s="3"/>
      <c r="F168" s="1796"/>
      <c r="G168" s="1796"/>
      <c r="H168" s="1796"/>
      <c r="I168" s="1796"/>
      <c r="J168" s="1796"/>
      <c r="K168" s="1796"/>
      <c r="L168" s="1796"/>
      <c r="M168" s="1796"/>
      <c r="N168" s="1796"/>
      <c r="O168" s="1796"/>
      <c r="P168" s="1796"/>
      <c r="Q168" s="1796"/>
      <c r="R168" s="1796"/>
      <c r="S168" s="1796"/>
      <c r="T168" s="1796"/>
      <c r="U168" s="1796"/>
      <c r="V168" s="1796"/>
      <c r="W168" s="1796"/>
      <c r="X168" s="1796"/>
      <c r="Y168" s="1796"/>
      <c r="Z168" s="1796"/>
      <c r="AA168" s="1796"/>
      <c r="AB168" s="1796"/>
      <c r="AC168" s="1796"/>
      <c r="AD168" s="1796"/>
      <c r="AE168" s="1796"/>
      <c r="AF168" s="2"/>
    </row>
    <row r="169" spans="1:32" ht="15.75" customHeight="1">
      <c r="A169" s="3"/>
      <c r="B169" s="3"/>
      <c r="C169" s="3"/>
      <c r="D169" s="3"/>
      <c r="E169" s="3"/>
      <c r="F169" s="1796"/>
      <c r="G169" s="1796"/>
      <c r="H169" s="1796"/>
      <c r="I169" s="1796"/>
      <c r="J169" s="1796"/>
      <c r="K169" s="1796"/>
      <c r="L169" s="1796"/>
      <c r="M169" s="1796"/>
      <c r="N169" s="1796"/>
      <c r="O169" s="1796"/>
      <c r="P169" s="1796"/>
      <c r="Q169" s="1796"/>
      <c r="R169" s="1796"/>
      <c r="S169" s="1796"/>
      <c r="T169" s="1796"/>
      <c r="U169" s="1796"/>
      <c r="V169" s="1796"/>
      <c r="W169" s="1796"/>
      <c r="X169" s="1796"/>
      <c r="Y169" s="1796"/>
      <c r="Z169" s="1796"/>
      <c r="AA169" s="1796"/>
      <c r="AB169" s="1796"/>
      <c r="AC169" s="1796"/>
      <c r="AD169" s="1796"/>
      <c r="AE169" s="1796"/>
      <c r="AF169" s="2"/>
    </row>
    <row r="170" spans="1:32"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2"/>
    </row>
    <row r="171" spans="1:32" ht="15.75" customHeight="1">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row>
    <row r="172" spans="1:32" ht="15.75" customHeight="1">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row>
    <row r="173" spans="1:32" ht="15.75" customHeight="1">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row>
    <row r="174" spans="1:32" ht="18.75" customHeight="1">
      <c r="A174" s="1468"/>
      <c r="B174" s="1468"/>
      <c r="C174" s="1468"/>
      <c r="D174" s="1468"/>
      <c r="E174" s="1468"/>
      <c r="F174" s="1468"/>
      <c r="G174" s="1468"/>
      <c r="H174" s="1468"/>
      <c r="I174" s="1468"/>
      <c r="J174" s="1468"/>
      <c r="K174" s="1468"/>
      <c r="L174" s="1468"/>
      <c r="M174" s="1468"/>
      <c r="N174" s="1468"/>
      <c r="O174" s="1468"/>
      <c r="P174" s="1468"/>
      <c r="Q174" s="1468"/>
      <c r="R174" s="1468"/>
      <c r="S174" s="1468"/>
      <c r="T174" s="1468"/>
      <c r="U174" s="1468"/>
      <c r="V174" s="1468"/>
      <c r="W174" s="1468"/>
      <c r="X174" s="1468"/>
      <c r="Y174" s="1468"/>
      <c r="Z174" s="1468"/>
      <c r="AA174" s="1468"/>
      <c r="AB174" s="1468"/>
      <c r="AC174" s="1468"/>
      <c r="AD174" s="1468"/>
      <c r="AE174" s="1468"/>
      <c r="AF174" s="2"/>
    </row>
    <row r="175" spans="1:32"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2"/>
    </row>
    <row r="176" spans="1:32" ht="15.75" customHeight="1">
      <c r="A176" s="6"/>
      <c r="B176" s="3"/>
      <c r="C176" s="3"/>
      <c r="D176" s="3"/>
      <c r="E176" s="3"/>
      <c r="F176" s="3"/>
      <c r="G176" s="2"/>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2"/>
    </row>
    <row r="177" spans="1:32" ht="15.75" customHeight="1">
      <c r="A177" s="6"/>
      <c r="B177" s="3"/>
      <c r="C177" s="3"/>
      <c r="D177" s="3"/>
      <c r="E177" s="3"/>
      <c r="F177" s="3"/>
      <c r="G177" s="2"/>
      <c r="H177" s="2"/>
      <c r="I177" s="3"/>
      <c r="J177" s="3"/>
      <c r="K177" s="3"/>
      <c r="L177" s="2"/>
      <c r="M177" s="3"/>
      <c r="N177" s="3"/>
      <c r="O177" s="3"/>
      <c r="P177" s="3"/>
      <c r="Q177" s="3"/>
      <c r="R177" s="3"/>
      <c r="S177" s="3"/>
      <c r="T177" s="3"/>
      <c r="U177" s="3"/>
      <c r="V177" s="3"/>
      <c r="W177" s="3"/>
      <c r="X177" s="3"/>
      <c r="Y177" s="3"/>
      <c r="Z177" s="3"/>
      <c r="AA177" s="3"/>
      <c r="AB177" s="3"/>
      <c r="AC177" s="3"/>
      <c r="AD177" s="3"/>
      <c r="AE177" s="3"/>
      <c r="AF177" s="2"/>
    </row>
    <row r="178" spans="1:32" ht="15.75" customHeight="1">
      <c r="A178" s="6"/>
      <c r="B178" s="3"/>
      <c r="C178" s="3"/>
      <c r="D178" s="3"/>
      <c r="E178" s="3"/>
      <c r="F178" s="3"/>
      <c r="G178" s="3"/>
      <c r="H178" s="3"/>
      <c r="I178" s="3"/>
      <c r="J178" s="1558"/>
      <c r="K178" s="1558"/>
      <c r="L178" s="1558"/>
      <c r="M178" s="1558"/>
      <c r="N178" s="4"/>
      <c r="O178" s="4"/>
      <c r="P178" s="3"/>
      <c r="Q178" s="3"/>
      <c r="R178" s="3"/>
      <c r="S178" s="3"/>
      <c r="T178" s="3"/>
      <c r="U178" s="3"/>
      <c r="V178" s="3"/>
      <c r="W178" s="3"/>
      <c r="X178" s="3"/>
      <c r="Y178" s="3"/>
      <c r="Z178" s="3"/>
      <c r="AA178" s="3"/>
      <c r="AB178" s="3"/>
      <c r="AC178" s="3"/>
      <c r="AD178" s="3"/>
      <c r="AE178" s="3"/>
      <c r="AF178" s="2"/>
    </row>
    <row r="179" spans="1:32" ht="15.75" customHeight="1">
      <c r="A179" s="6"/>
      <c r="B179" s="3"/>
      <c r="C179" s="3"/>
      <c r="D179" s="3"/>
      <c r="E179" s="3"/>
      <c r="F179" s="3"/>
      <c r="G179" s="3"/>
      <c r="H179" s="3"/>
      <c r="I179" s="3"/>
      <c r="J179" s="1558"/>
      <c r="K179" s="1558"/>
      <c r="L179" s="1558"/>
      <c r="M179" s="1558"/>
      <c r="N179" s="4"/>
      <c r="O179" s="4"/>
      <c r="P179" s="3"/>
      <c r="Q179" s="3"/>
      <c r="R179" s="3"/>
      <c r="S179" s="3"/>
      <c r="T179" s="3"/>
      <c r="U179" s="3"/>
      <c r="V179" s="3"/>
      <c r="W179" s="3"/>
      <c r="X179" s="3"/>
      <c r="Y179" s="3"/>
      <c r="Z179" s="3"/>
      <c r="AA179" s="3"/>
      <c r="AB179" s="3"/>
      <c r="AC179" s="3"/>
      <c r="AD179" s="3"/>
      <c r="AE179" s="3"/>
      <c r="AF179" s="2"/>
    </row>
    <row r="180" spans="1:32" ht="15.75" customHeight="1">
      <c r="A180" s="6"/>
      <c r="B180" s="3"/>
      <c r="C180" s="3"/>
      <c r="D180" s="3"/>
      <c r="E180" s="3"/>
      <c r="F180" s="3"/>
      <c r="G180" s="3"/>
      <c r="H180" s="3"/>
      <c r="I180" s="3"/>
      <c r="J180" s="1558"/>
      <c r="K180" s="1558"/>
      <c r="L180" s="1558"/>
      <c r="M180" s="1558"/>
      <c r="N180" s="4"/>
      <c r="O180" s="4"/>
      <c r="P180" s="3"/>
      <c r="Q180" s="3"/>
      <c r="R180" s="3"/>
      <c r="S180" s="3"/>
      <c r="T180" s="3"/>
      <c r="U180" s="3"/>
      <c r="V180" s="3"/>
      <c r="W180" s="3"/>
      <c r="X180" s="3"/>
      <c r="Y180" s="3"/>
      <c r="Z180" s="3"/>
      <c r="AA180" s="3"/>
      <c r="AB180" s="3"/>
      <c r="AC180" s="3"/>
      <c r="AD180" s="3"/>
      <c r="AE180" s="3"/>
      <c r="AF180" s="2"/>
    </row>
    <row r="181" spans="1:32" ht="15.75" customHeight="1">
      <c r="A181" s="6"/>
      <c r="B181" s="3"/>
      <c r="C181" s="3"/>
      <c r="D181" s="3"/>
      <c r="E181" s="3"/>
      <c r="F181" s="3"/>
      <c r="G181" s="3"/>
      <c r="H181" s="3"/>
      <c r="I181" s="3"/>
      <c r="J181" s="1558"/>
      <c r="K181" s="1558"/>
      <c r="L181" s="1558"/>
      <c r="M181" s="1558"/>
      <c r="N181" s="4"/>
      <c r="O181" s="4"/>
      <c r="P181" s="3"/>
      <c r="Q181" s="3"/>
      <c r="R181" s="3"/>
      <c r="S181" s="3"/>
      <c r="T181" s="3"/>
      <c r="U181" s="3"/>
      <c r="V181" s="3"/>
      <c r="W181" s="3"/>
      <c r="X181" s="3"/>
      <c r="Y181" s="3"/>
      <c r="Z181" s="3"/>
      <c r="AA181" s="3"/>
      <c r="AB181" s="3"/>
      <c r="AC181" s="3"/>
      <c r="AD181" s="3"/>
      <c r="AE181" s="3"/>
      <c r="AF181" s="2"/>
    </row>
    <row r="182" spans="1:32" ht="15.75" customHeight="1">
      <c r="A182" s="6"/>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2"/>
    </row>
    <row r="183" spans="1:32" ht="15.75" customHeight="1">
      <c r="A183" s="3"/>
      <c r="B183" s="3"/>
      <c r="C183" s="3"/>
      <c r="D183" s="1468"/>
      <c r="E183" s="1468"/>
      <c r="F183" s="1468"/>
      <c r="G183" s="1468"/>
      <c r="H183" s="5"/>
      <c r="I183" s="1468"/>
      <c r="J183" s="1468"/>
      <c r="K183" s="1468"/>
      <c r="L183" s="1468"/>
      <c r="M183" s="1468"/>
      <c r="N183" s="1468"/>
      <c r="O183" s="1468"/>
      <c r="P183" s="1468"/>
      <c r="Q183" s="1468"/>
      <c r="R183" s="1468"/>
      <c r="S183" s="1468"/>
      <c r="T183" s="1468"/>
      <c r="U183" s="1468"/>
      <c r="V183" s="1468"/>
      <c r="W183" s="1468"/>
      <c r="X183" s="1468"/>
      <c r="Y183" s="5"/>
      <c r="Z183" s="5"/>
      <c r="AA183" s="5"/>
      <c r="AB183" s="1468"/>
      <c r="AC183" s="1468"/>
      <c r="AD183" s="1468"/>
      <c r="AE183" s="3"/>
      <c r="AF183" s="2"/>
    </row>
    <row r="184" spans="1:32" ht="15.75" customHeight="1">
      <c r="A184" s="3"/>
      <c r="B184" s="3"/>
      <c r="C184" s="3"/>
      <c r="D184" s="5"/>
      <c r="E184" s="1497"/>
      <c r="F184" s="1497"/>
      <c r="G184" s="5"/>
      <c r="H184" s="5"/>
      <c r="I184" s="3"/>
      <c r="J184" s="3"/>
      <c r="K184" s="3"/>
      <c r="L184" s="2"/>
      <c r="M184" s="3"/>
      <c r="N184" s="3"/>
      <c r="O184" s="3"/>
      <c r="P184" s="3"/>
      <c r="Q184" s="3"/>
      <c r="R184" s="3"/>
      <c r="S184" s="3"/>
      <c r="T184" s="3"/>
      <c r="U184" s="2"/>
      <c r="V184" s="2"/>
      <c r="W184" s="2"/>
      <c r="X184" s="2"/>
      <c r="Y184" s="5"/>
      <c r="Z184" s="5"/>
      <c r="AA184" s="5"/>
      <c r="AB184" s="1554"/>
      <c r="AC184" s="1554"/>
      <c r="AD184" s="1554"/>
      <c r="AE184" s="3"/>
      <c r="AF184" s="2"/>
    </row>
    <row r="185" spans="1:32" ht="15.75" customHeight="1">
      <c r="A185" s="3"/>
      <c r="B185" s="3"/>
      <c r="C185" s="3"/>
      <c r="D185" s="5"/>
      <c r="E185" s="1497"/>
      <c r="F185" s="1497"/>
      <c r="G185" s="5"/>
      <c r="H185" s="5"/>
      <c r="I185" s="3"/>
      <c r="J185" s="3"/>
      <c r="K185" s="3"/>
      <c r="L185" s="2"/>
      <c r="M185" s="3"/>
      <c r="N185" s="3"/>
      <c r="O185" s="3"/>
      <c r="P185" s="3"/>
      <c r="Q185" s="3"/>
      <c r="R185" s="3"/>
      <c r="S185" s="3"/>
      <c r="T185" s="3"/>
      <c r="U185" s="2"/>
      <c r="V185" s="2"/>
      <c r="W185" s="2"/>
      <c r="X185" s="2"/>
      <c r="Y185" s="5"/>
      <c r="Z185" s="5"/>
      <c r="AA185" s="5"/>
      <c r="AB185" s="1554"/>
      <c r="AC185" s="1554"/>
      <c r="AD185" s="1554"/>
      <c r="AE185" s="3"/>
      <c r="AF185" s="2"/>
    </row>
    <row r="186" spans="1:32" ht="15.75" customHeight="1">
      <c r="A186" s="3"/>
      <c r="B186" s="3"/>
      <c r="C186" s="3"/>
      <c r="D186" s="5"/>
      <c r="E186" s="1497"/>
      <c r="F186" s="1497"/>
      <c r="G186" s="5"/>
      <c r="H186" s="5"/>
      <c r="I186" s="3"/>
      <c r="J186" s="3"/>
      <c r="K186" s="3"/>
      <c r="L186" s="2"/>
      <c r="M186" s="3"/>
      <c r="N186" s="3"/>
      <c r="O186" s="3"/>
      <c r="P186" s="3"/>
      <c r="Q186" s="3"/>
      <c r="R186" s="3"/>
      <c r="S186" s="3"/>
      <c r="T186" s="3"/>
      <c r="U186" s="2"/>
      <c r="V186" s="2"/>
      <c r="W186" s="2"/>
      <c r="X186" s="2"/>
      <c r="Y186" s="5"/>
      <c r="Z186" s="5"/>
      <c r="AA186" s="5"/>
      <c r="AB186" s="1554"/>
      <c r="AC186" s="1554"/>
      <c r="AD186" s="1554"/>
      <c r="AE186" s="3"/>
      <c r="AF186" s="2"/>
    </row>
    <row r="187" spans="1:32" ht="15.75" customHeight="1">
      <c r="A187" s="3"/>
      <c r="B187" s="3"/>
      <c r="C187" s="3"/>
      <c r="D187" s="5"/>
      <c r="E187" s="1497"/>
      <c r="F187" s="1497"/>
      <c r="G187" s="5"/>
      <c r="H187" s="5"/>
      <c r="I187" s="3"/>
      <c r="J187" s="3"/>
      <c r="K187" s="3"/>
      <c r="L187" s="2"/>
      <c r="M187" s="3"/>
      <c r="N187" s="3"/>
      <c r="O187" s="3"/>
      <c r="P187" s="3"/>
      <c r="Q187" s="3"/>
      <c r="R187" s="3"/>
      <c r="S187" s="3"/>
      <c r="T187" s="3"/>
      <c r="U187" s="2"/>
      <c r="V187" s="2"/>
      <c r="W187" s="2"/>
      <c r="X187" s="2"/>
      <c r="Y187" s="5"/>
      <c r="Z187" s="5"/>
      <c r="AA187" s="5"/>
      <c r="AB187" s="1554"/>
      <c r="AC187" s="1554"/>
      <c r="AD187" s="1554"/>
      <c r="AE187" s="3"/>
      <c r="AF187" s="2"/>
    </row>
    <row r="188" spans="1:32" ht="15.75" customHeight="1">
      <c r="A188" s="3"/>
      <c r="B188" s="3"/>
      <c r="C188" s="3"/>
      <c r="D188" s="5"/>
      <c r="E188" s="1497"/>
      <c r="F188" s="1497"/>
      <c r="G188" s="5"/>
      <c r="H188" s="5"/>
      <c r="I188" s="3"/>
      <c r="J188" s="3"/>
      <c r="K188" s="3"/>
      <c r="L188" s="2"/>
      <c r="M188" s="3"/>
      <c r="N188" s="3"/>
      <c r="O188" s="3"/>
      <c r="P188" s="3"/>
      <c r="Q188" s="3"/>
      <c r="R188" s="3"/>
      <c r="S188" s="3"/>
      <c r="T188" s="3"/>
      <c r="U188" s="2"/>
      <c r="V188" s="2"/>
      <c r="W188" s="2"/>
      <c r="X188" s="2"/>
      <c r="Y188" s="5"/>
      <c r="Z188" s="5"/>
      <c r="AA188" s="5"/>
      <c r="AB188" s="1554"/>
      <c r="AC188" s="1554"/>
      <c r="AD188" s="1554"/>
      <c r="AE188" s="3"/>
      <c r="AF188" s="2"/>
    </row>
    <row r="189" spans="1:32" ht="15.75" customHeight="1">
      <c r="A189" s="3"/>
      <c r="B189" s="3"/>
      <c r="C189" s="3"/>
      <c r="D189" s="5"/>
      <c r="E189" s="1497"/>
      <c r="F189" s="1497"/>
      <c r="G189" s="5"/>
      <c r="H189" s="5"/>
      <c r="I189" s="3"/>
      <c r="J189" s="3"/>
      <c r="K189" s="3"/>
      <c r="L189" s="2"/>
      <c r="M189" s="3"/>
      <c r="N189" s="3"/>
      <c r="O189" s="3"/>
      <c r="P189" s="3"/>
      <c r="Q189" s="3"/>
      <c r="R189" s="3"/>
      <c r="S189" s="3"/>
      <c r="T189" s="3"/>
      <c r="U189" s="2"/>
      <c r="V189" s="2"/>
      <c r="W189" s="2"/>
      <c r="X189" s="2"/>
      <c r="Y189" s="5"/>
      <c r="Z189" s="5"/>
      <c r="AA189" s="5"/>
      <c r="AB189" s="1554"/>
      <c r="AC189" s="1554"/>
      <c r="AD189" s="1554"/>
      <c r="AE189" s="3"/>
      <c r="AF189" s="2"/>
    </row>
    <row r="190" spans="1:32"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2"/>
    </row>
    <row r="191" spans="1:32" ht="15.75" customHeight="1">
      <c r="A191" s="6"/>
      <c r="B191" s="3"/>
      <c r="C191" s="3"/>
      <c r="D191" s="3"/>
      <c r="E191" s="3"/>
      <c r="F191" s="1796"/>
      <c r="G191" s="1796"/>
      <c r="H191" s="1796"/>
      <c r="I191" s="1796"/>
      <c r="J191" s="1796"/>
      <c r="K191" s="1796"/>
      <c r="L191" s="1796"/>
      <c r="M191" s="1796"/>
      <c r="N191" s="1796"/>
      <c r="O191" s="1796"/>
      <c r="P191" s="1796"/>
      <c r="Q191" s="1796"/>
      <c r="R191" s="1796"/>
      <c r="S191" s="1796"/>
      <c r="T191" s="1796"/>
      <c r="U191" s="1796"/>
      <c r="V191" s="1796"/>
      <c r="W191" s="1796"/>
      <c r="X191" s="1796"/>
      <c r="Y191" s="1796"/>
      <c r="Z191" s="1796"/>
      <c r="AA191" s="1796"/>
      <c r="AB191" s="1796"/>
      <c r="AC191" s="1796"/>
      <c r="AD191" s="1796"/>
      <c r="AE191" s="1796"/>
      <c r="AF191" s="2"/>
    </row>
    <row r="192" spans="1:32" ht="15.75" customHeight="1">
      <c r="A192" s="3"/>
      <c r="B192" s="3"/>
      <c r="C192" s="3"/>
      <c r="D192" s="3"/>
      <c r="E192" s="3"/>
      <c r="F192" s="1796"/>
      <c r="G192" s="1796"/>
      <c r="H192" s="1796"/>
      <c r="I192" s="1796"/>
      <c r="J192" s="1796"/>
      <c r="K192" s="1796"/>
      <c r="L192" s="1796"/>
      <c r="M192" s="1796"/>
      <c r="N192" s="1796"/>
      <c r="O192" s="1796"/>
      <c r="P192" s="1796"/>
      <c r="Q192" s="1796"/>
      <c r="R192" s="1796"/>
      <c r="S192" s="1796"/>
      <c r="T192" s="1796"/>
      <c r="U192" s="1796"/>
      <c r="V192" s="1796"/>
      <c r="W192" s="1796"/>
      <c r="X192" s="1796"/>
      <c r="Y192" s="1796"/>
      <c r="Z192" s="1796"/>
      <c r="AA192" s="1796"/>
      <c r="AB192" s="1796"/>
      <c r="AC192" s="1796"/>
      <c r="AD192" s="1796"/>
      <c r="AE192" s="1796"/>
      <c r="AF192" s="2"/>
    </row>
    <row r="193" spans="1:32"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2"/>
    </row>
    <row r="194" spans="1:32" ht="15.75" customHeight="1">
      <c r="A194" s="3"/>
      <c r="B194" s="3"/>
      <c r="C194" s="3"/>
      <c r="D194" s="3"/>
      <c r="E194" s="3"/>
      <c r="F194" s="1796"/>
      <c r="G194" s="1796"/>
      <c r="H194" s="1796"/>
      <c r="I194" s="1796"/>
      <c r="J194" s="1796"/>
      <c r="K194" s="1796"/>
      <c r="L194" s="1796"/>
      <c r="M194" s="1796"/>
      <c r="N194" s="1796"/>
      <c r="O194" s="1796"/>
      <c r="P194" s="1796"/>
      <c r="Q194" s="1796"/>
      <c r="R194" s="1796"/>
      <c r="S194" s="1796"/>
      <c r="T194" s="1796"/>
      <c r="U194" s="1796"/>
      <c r="V194" s="1796"/>
      <c r="W194" s="1796"/>
      <c r="X194" s="1796"/>
      <c r="Y194" s="1796"/>
      <c r="Z194" s="1796"/>
      <c r="AA194" s="1796"/>
      <c r="AB194" s="1796"/>
      <c r="AC194" s="1796"/>
      <c r="AD194" s="1796"/>
      <c r="AE194" s="1796"/>
      <c r="AF194" s="2"/>
    </row>
    <row r="195" spans="1:32" ht="15.75" customHeight="1">
      <c r="A195" s="3"/>
      <c r="B195" s="3"/>
      <c r="C195" s="3"/>
      <c r="D195" s="3"/>
      <c r="E195" s="3"/>
      <c r="F195" s="1796"/>
      <c r="G195" s="1796"/>
      <c r="H195" s="1796"/>
      <c r="I195" s="1796"/>
      <c r="J195" s="1796"/>
      <c r="K195" s="1796"/>
      <c r="L195" s="1796"/>
      <c r="M195" s="1796"/>
      <c r="N195" s="1796"/>
      <c r="O195" s="1796"/>
      <c r="P195" s="1796"/>
      <c r="Q195" s="1796"/>
      <c r="R195" s="1796"/>
      <c r="S195" s="1796"/>
      <c r="T195" s="1796"/>
      <c r="U195" s="1796"/>
      <c r="V195" s="1796"/>
      <c r="W195" s="1796"/>
      <c r="X195" s="1796"/>
      <c r="Y195" s="1796"/>
      <c r="Z195" s="1796"/>
      <c r="AA195" s="1796"/>
      <c r="AB195" s="1796"/>
      <c r="AC195" s="1796"/>
      <c r="AD195" s="1796"/>
      <c r="AE195" s="1796"/>
      <c r="AF195" s="2"/>
    </row>
    <row r="196" spans="1:32"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2"/>
    </row>
    <row r="202" spans="1:32" ht="18.75" customHeight="1">
      <c r="A202" s="1468"/>
      <c r="B202" s="1468"/>
      <c r="C202" s="1468"/>
      <c r="D202" s="1468"/>
      <c r="E202" s="1468"/>
      <c r="F202" s="1468"/>
      <c r="G202" s="1468"/>
      <c r="H202" s="1468"/>
      <c r="I202" s="1468"/>
      <c r="J202" s="1468"/>
      <c r="K202" s="1468"/>
      <c r="L202" s="1468"/>
      <c r="M202" s="1468"/>
      <c r="N202" s="1468"/>
      <c r="O202" s="1468"/>
      <c r="P202" s="1468"/>
      <c r="Q202" s="1468"/>
      <c r="R202" s="1468"/>
      <c r="S202" s="1468"/>
      <c r="T202" s="1468"/>
      <c r="U202" s="1468"/>
      <c r="V202" s="1468"/>
      <c r="W202" s="1468"/>
      <c r="X202" s="1468"/>
      <c r="Y202" s="1468"/>
      <c r="Z202" s="1468"/>
      <c r="AA202" s="1468"/>
      <c r="AB202" s="1468"/>
      <c r="AC202" s="1468"/>
      <c r="AD202" s="1468"/>
      <c r="AE202" s="1468"/>
      <c r="AF202" s="2"/>
    </row>
    <row r="203" spans="1:32"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2"/>
    </row>
    <row r="204" spans="1:32" ht="15.75" customHeight="1">
      <c r="A204" s="6"/>
      <c r="B204" s="3"/>
      <c r="C204" s="3"/>
      <c r="D204" s="3"/>
      <c r="E204" s="3"/>
      <c r="F204" s="3"/>
      <c r="G204" s="2"/>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2"/>
    </row>
    <row r="205" spans="1:32" ht="15.75" customHeight="1">
      <c r="A205" s="6"/>
      <c r="B205" s="3"/>
      <c r="C205" s="3"/>
      <c r="D205" s="3"/>
      <c r="E205" s="3"/>
      <c r="F205" s="3"/>
      <c r="G205" s="2"/>
      <c r="H205" s="2"/>
      <c r="I205" s="3"/>
      <c r="J205" s="3"/>
      <c r="K205" s="3"/>
      <c r="L205" s="2"/>
      <c r="M205" s="3"/>
      <c r="N205" s="3"/>
      <c r="O205" s="3"/>
      <c r="P205" s="3"/>
      <c r="Q205" s="3"/>
      <c r="R205" s="3"/>
      <c r="S205" s="3"/>
      <c r="T205" s="3"/>
      <c r="U205" s="3"/>
      <c r="V205" s="3"/>
      <c r="W205" s="3"/>
      <c r="X205" s="3"/>
      <c r="Y205" s="3"/>
      <c r="Z205" s="3"/>
      <c r="AA205" s="3"/>
      <c r="AB205" s="3"/>
      <c r="AC205" s="3"/>
      <c r="AD205" s="3"/>
      <c r="AE205" s="3"/>
      <c r="AF205" s="2"/>
    </row>
    <row r="206" spans="1:32" ht="15.75" customHeight="1">
      <c r="A206" s="6"/>
      <c r="B206" s="3"/>
      <c r="C206" s="3"/>
      <c r="D206" s="3"/>
      <c r="E206" s="3"/>
      <c r="F206" s="3"/>
      <c r="G206" s="3"/>
      <c r="H206" s="3"/>
      <c r="I206" s="3"/>
      <c r="J206" s="1558"/>
      <c r="K206" s="1558"/>
      <c r="L206" s="1558"/>
      <c r="M206" s="1558"/>
      <c r="N206" s="4"/>
      <c r="O206" s="4"/>
      <c r="P206" s="3"/>
      <c r="Q206" s="3"/>
      <c r="R206" s="3"/>
      <c r="S206" s="3"/>
      <c r="T206" s="3"/>
      <c r="U206" s="3"/>
      <c r="V206" s="3"/>
      <c r="W206" s="3"/>
      <c r="X206" s="3"/>
      <c r="Y206" s="3"/>
      <c r="Z206" s="3"/>
      <c r="AA206" s="3"/>
      <c r="AB206" s="3"/>
      <c r="AC206" s="3"/>
      <c r="AD206" s="3"/>
      <c r="AE206" s="3"/>
      <c r="AF206" s="2"/>
    </row>
    <row r="207" spans="1:32" ht="15.75" customHeight="1">
      <c r="A207" s="6"/>
      <c r="B207" s="3"/>
      <c r="C207" s="3"/>
      <c r="D207" s="3"/>
      <c r="E207" s="3"/>
      <c r="F207" s="3"/>
      <c r="G207" s="3"/>
      <c r="H207" s="3"/>
      <c r="I207" s="3"/>
      <c r="J207" s="1558"/>
      <c r="K207" s="1558"/>
      <c r="L207" s="1558"/>
      <c r="M207" s="1558"/>
      <c r="N207" s="4"/>
      <c r="O207" s="4"/>
      <c r="P207" s="3"/>
      <c r="Q207" s="3"/>
      <c r="R207" s="3"/>
      <c r="S207" s="3"/>
      <c r="T207" s="3"/>
      <c r="U207" s="3"/>
      <c r="V207" s="3"/>
      <c r="W207" s="3"/>
      <c r="X207" s="3"/>
      <c r="Y207" s="3"/>
      <c r="Z207" s="3"/>
      <c r="AA207" s="3"/>
      <c r="AB207" s="3"/>
      <c r="AC207" s="3"/>
      <c r="AD207" s="3"/>
      <c r="AE207" s="3"/>
      <c r="AF207" s="2"/>
    </row>
    <row r="208" spans="1:32" ht="15.75" customHeight="1">
      <c r="A208" s="6"/>
      <c r="B208" s="3"/>
      <c r="C208" s="3"/>
      <c r="D208" s="3"/>
      <c r="E208" s="3"/>
      <c r="F208" s="3"/>
      <c r="G208" s="3"/>
      <c r="H208" s="3"/>
      <c r="I208" s="3"/>
      <c r="J208" s="1558"/>
      <c r="K208" s="1558"/>
      <c r="L208" s="1558"/>
      <c r="M208" s="1558"/>
      <c r="N208" s="4"/>
      <c r="O208" s="4"/>
      <c r="P208" s="3"/>
      <c r="Q208" s="3"/>
      <c r="R208" s="3"/>
      <c r="S208" s="3"/>
      <c r="T208" s="3"/>
      <c r="U208" s="3"/>
      <c r="V208" s="3"/>
      <c r="W208" s="3"/>
      <c r="X208" s="3"/>
      <c r="Y208" s="3"/>
      <c r="Z208" s="3"/>
      <c r="AA208" s="3"/>
      <c r="AB208" s="3"/>
      <c r="AC208" s="3"/>
      <c r="AD208" s="3"/>
      <c r="AE208" s="3"/>
      <c r="AF208" s="2"/>
    </row>
    <row r="209" spans="1:32" ht="15.75" customHeight="1">
      <c r="A209" s="6"/>
      <c r="B209" s="3"/>
      <c r="C209" s="3"/>
      <c r="D209" s="3"/>
      <c r="E209" s="3"/>
      <c r="F209" s="3"/>
      <c r="G209" s="3"/>
      <c r="H209" s="3"/>
      <c r="I209" s="3"/>
      <c r="J209" s="1558"/>
      <c r="K209" s="1558"/>
      <c r="L209" s="1558"/>
      <c r="M209" s="1558"/>
      <c r="N209" s="4"/>
      <c r="O209" s="4"/>
      <c r="P209" s="3"/>
      <c r="Q209" s="3"/>
      <c r="R209" s="3"/>
      <c r="S209" s="3"/>
      <c r="T209" s="3"/>
      <c r="U209" s="3"/>
      <c r="V209" s="3"/>
      <c r="W209" s="3"/>
      <c r="X209" s="3"/>
      <c r="Y209" s="3"/>
      <c r="Z209" s="3"/>
      <c r="AA209" s="3"/>
      <c r="AB209" s="3"/>
      <c r="AC209" s="3"/>
      <c r="AD209" s="3"/>
      <c r="AE209" s="3"/>
      <c r="AF209" s="2"/>
    </row>
    <row r="210" spans="1:32" ht="15.75" customHeight="1">
      <c r="A210" s="6"/>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2"/>
    </row>
    <row r="211" spans="1:32" ht="15.75" customHeight="1">
      <c r="A211" s="3"/>
      <c r="B211" s="3"/>
      <c r="C211" s="3"/>
      <c r="D211" s="1468"/>
      <c r="E211" s="1468"/>
      <c r="F211" s="1468"/>
      <c r="G211" s="1468"/>
      <c r="H211" s="5"/>
      <c r="I211" s="1468"/>
      <c r="J211" s="1468"/>
      <c r="K211" s="1468"/>
      <c r="L211" s="1468"/>
      <c r="M211" s="1468"/>
      <c r="N211" s="1468"/>
      <c r="O211" s="1468"/>
      <c r="P211" s="1468"/>
      <c r="Q211" s="1468"/>
      <c r="R211" s="1468"/>
      <c r="S211" s="1468"/>
      <c r="T211" s="1468"/>
      <c r="U211" s="1468"/>
      <c r="V211" s="1468"/>
      <c r="W211" s="1468"/>
      <c r="X211" s="1468"/>
      <c r="Y211" s="5"/>
      <c r="Z211" s="5"/>
      <c r="AA211" s="5"/>
      <c r="AB211" s="1468"/>
      <c r="AC211" s="1468"/>
      <c r="AD211" s="1468"/>
      <c r="AE211" s="3"/>
      <c r="AF211" s="2"/>
    </row>
    <row r="212" spans="1:32" ht="15.75" customHeight="1">
      <c r="A212" s="3"/>
      <c r="B212" s="3"/>
      <c r="C212" s="3"/>
      <c r="D212" s="5"/>
      <c r="E212" s="1497"/>
      <c r="F212" s="1497"/>
      <c r="G212" s="5"/>
      <c r="H212" s="5"/>
      <c r="I212" s="3"/>
      <c r="J212" s="3"/>
      <c r="K212" s="3"/>
      <c r="L212" s="2"/>
      <c r="M212" s="3"/>
      <c r="N212" s="3"/>
      <c r="O212" s="3"/>
      <c r="P212" s="3"/>
      <c r="Q212" s="3"/>
      <c r="R212" s="3"/>
      <c r="S212" s="3"/>
      <c r="T212" s="3"/>
      <c r="U212" s="2"/>
      <c r="V212" s="2"/>
      <c r="W212" s="2"/>
      <c r="X212" s="2"/>
      <c r="Y212" s="5"/>
      <c r="Z212" s="5"/>
      <c r="AA212" s="5"/>
      <c r="AB212" s="1554"/>
      <c r="AC212" s="1554"/>
      <c r="AD212" s="1554"/>
      <c r="AE212" s="3"/>
      <c r="AF212" s="2"/>
    </row>
    <row r="213" spans="1:32" ht="15.75" customHeight="1">
      <c r="A213" s="3"/>
      <c r="B213" s="3"/>
      <c r="C213" s="3"/>
      <c r="D213" s="5"/>
      <c r="E213" s="1497"/>
      <c r="F213" s="1497"/>
      <c r="G213" s="5"/>
      <c r="H213" s="5"/>
      <c r="I213" s="3"/>
      <c r="J213" s="3"/>
      <c r="K213" s="3"/>
      <c r="L213" s="2"/>
      <c r="M213" s="3"/>
      <c r="N213" s="3"/>
      <c r="O213" s="3"/>
      <c r="P213" s="3"/>
      <c r="Q213" s="3"/>
      <c r="R213" s="3"/>
      <c r="S213" s="3"/>
      <c r="T213" s="3"/>
      <c r="U213" s="2"/>
      <c r="V213" s="2"/>
      <c r="W213" s="2"/>
      <c r="X213" s="2"/>
      <c r="Y213" s="5"/>
      <c r="Z213" s="5"/>
      <c r="AA213" s="5"/>
      <c r="AB213" s="1554"/>
      <c r="AC213" s="1554"/>
      <c r="AD213" s="1554"/>
      <c r="AE213" s="3"/>
      <c r="AF213" s="2"/>
    </row>
    <row r="214" spans="1:32" ht="15.75" customHeight="1">
      <c r="A214" s="3"/>
      <c r="B214" s="3"/>
      <c r="C214" s="3"/>
      <c r="D214" s="5"/>
      <c r="E214" s="1497"/>
      <c r="F214" s="1497"/>
      <c r="G214" s="5"/>
      <c r="H214" s="5"/>
      <c r="I214" s="3"/>
      <c r="J214" s="3"/>
      <c r="K214" s="3"/>
      <c r="L214" s="2"/>
      <c r="M214" s="3"/>
      <c r="N214" s="3"/>
      <c r="O214" s="3"/>
      <c r="P214" s="3"/>
      <c r="Q214" s="3"/>
      <c r="R214" s="3"/>
      <c r="S214" s="3"/>
      <c r="T214" s="3"/>
      <c r="U214" s="2"/>
      <c r="V214" s="2"/>
      <c r="W214" s="2"/>
      <c r="X214" s="2"/>
      <c r="Y214" s="5"/>
      <c r="Z214" s="5"/>
      <c r="AA214" s="5"/>
      <c r="AB214" s="1554"/>
      <c r="AC214" s="1554"/>
      <c r="AD214" s="1554"/>
      <c r="AE214" s="3"/>
      <c r="AF214" s="2"/>
    </row>
    <row r="215" spans="1:32" ht="15.75" customHeight="1">
      <c r="A215" s="3"/>
      <c r="B215" s="3"/>
      <c r="C215" s="3"/>
      <c r="D215" s="5"/>
      <c r="E215" s="1497"/>
      <c r="F215" s="1497"/>
      <c r="G215" s="5"/>
      <c r="H215" s="5"/>
      <c r="I215" s="3"/>
      <c r="J215" s="3"/>
      <c r="K215" s="3"/>
      <c r="L215" s="2"/>
      <c r="M215" s="3"/>
      <c r="N215" s="3"/>
      <c r="O215" s="3"/>
      <c r="P215" s="3"/>
      <c r="Q215" s="3"/>
      <c r="R215" s="3"/>
      <c r="S215" s="3"/>
      <c r="T215" s="3"/>
      <c r="U215" s="2"/>
      <c r="V215" s="2"/>
      <c r="W215" s="2"/>
      <c r="X215" s="2"/>
      <c r="Y215" s="5"/>
      <c r="Z215" s="5"/>
      <c r="AA215" s="5"/>
      <c r="AB215" s="1554"/>
      <c r="AC215" s="1554"/>
      <c r="AD215" s="1554"/>
      <c r="AE215" s="3"/>
      <c r="AF215" s="2"/>
    </row>
    <row r="216" spans="1:32" ht="15.75" customHeight="1">
      <c r="A216" s="3"/>
      <c r="B216" s="3"/>
      <c r="C216" s="3"/>
      <c r="D216" s="5"/>
      <c r="E216" s="1497"/>
      <c r="F216" s="1497"/>
      <c r="G216" s="5"/>
      <c r="H216" s="5"/>
      <c r="I216" s="3"/>
      <c r="J216" s="3"/>
      <c r="K216" s="3"/>
      <c r="L216" s="2"/>
      <c r="M216" s="3"/>
      <c r="N216" s="3"/>
      <c r="O216" s="3"/>
      <c r="P216" s="3"/>
      <c r="Q216" s="3"/>
      <c r="R216" s="3"/>
      <c r="S216" s="3"/>
      <c r="T216" s="3"/>
      <c r="U216" s="2"/>
      <c r="V216" s="2"/>
      <c r="W216" s="2"/>
      <c r="X216" s="2"/>
      <c r="Y216" s="5"/>
      <c r="Z216" s="5"/>
      <c r="AA216" s="5"/>
      <c r="AB216" s="1554"/>
      <c r="AC216" s="1554"/>
      <c r="AD216" s="1554"/>
      <c r="AE216" s="3"/>
      <c r="AF216" s="2"/>
    </row>
    <row r="217" spans="1:32" ht="15.75" customHeight="1">
      <c r="A217" s="3"/>
      <c r="B217" s="3"/>
      <c r="C217" s="3"/>
      <c r="D217" s="5"/>
      <c r="E217" s="1497"/>
      <c r="F217" s="1497"/>
      <c r="G217" s="5"/>
      <c r="H217" s="5"/>
      <c r="I217" s="3"/>
      <c r="J217" s="3"/>
      <c r="K217" s="3"/>
      <c r="L217" s="2"/>
      <c r="M217" s="3"/>
      <c r="N217" s="3"/>
      <c r="O217" s="3"/>
      <c r="P217" s="3"/>
      <c r="Q217" s="3"/>
      <c r="R217" s="3"/>
      <c r="S217" s="3"/>
      <c r="T217" s="3"/>
      <c r="U217" s="2"/>
      <c r="V217" s="2"/>
      <c r="W217" s="2"/>
      <c r="X217" s="2"/>
      <c r="Y217" s="5"/>
      <c r="Z217" s="5"/>
      <c r="AA217" s="5"/>
      <c r="AB217" s="1554"/>
      <c r="AC217" s="1554"/>
      <c r="AD217" s="1554"/>
      <c r="AE217" s="3"/>
      <c r="AF217" s="2"/>
    </row>
    <row r="218" spans="1:32" ht="15.75" customHeight="1">
      <c r="A218" s="6"/>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2"/>
    </row>
    <row r="219" spans="1:32" ht="15.75" customHeight="1">
      <c r="A219" s="6"/>
      <c r="B219" s="3"/>
      <c r="C219" s="3"/>
      <c r="D219" s="3"/>
      <c r="E219" s="3"/>
      <c r="F219" s="1796"/>
      <c r="G219" s="1796"/>
      <c r="H219" s="1796"/>
      <c r="I219" s="1796"/>
      <c r="J219" s="1796"/>
      <c r="K219" s="1796"/>
      <c r="L219" s="1796"/>
      <c r="M219" s="1796"/>
      <c r="N219" s="1796"/>
      <c r="O219" s="1796"/>
      <c r="P219" s="1796"/>
      <c r="Q219" s="1796"/>
      <c r="R219" s="1796"/>
      <c r="S219" s="1796"/>
      <c r="T219" s="1796"/>
      <c r="U219" s="1796"/>
      <c r="V219" s="1796"/>
      <c r="W219" s="1796"/>
      <c r="X219" s="1796"/>
      <c r="Y219" s="1796"/>
      <c r="Z219" s="1796"/>
      <c r="AA219" s="1796"/>
      <c r="AB219" s="1796"/>
      <c r="AC219" s="1796"/>
      <c r="AD219" s="1796"/>
      <c r="AE219" s="1796"/>
      <c r="AF219" s="2"/>
    </row>
    <row r="220" spans="1:32" ht="15.75" customHeight="1">
      <c r="A220" s="3"/>
      <c r="B220" s="3"/>
      <c r="C220" s="3"/>
      <c r="D220" s="3"/>
      <c r="E220" s="3"/>
      <c r="F220" s="1796"/>
      <c r="G220" s="1796"/>
      <c r="H220" s="1796"/>
      <c r="I220" s="1796"/>
      <c r="J220" s="1796"/>
      <c r="K220" s="1796"/>
      <c r="L220" s="1796"/>
      <c r="M220" s="1796"/>
      <c r="N220" s="1796"/>
      <c r="O220" s="1796"/>
      <c r="P220" s="1796"/>
      <c r="Q220" s="1796"/>
      <c r="R220" s="1796"/>
      <c r="S220" s="1796"/>
      <c r="T220" s="1796"/>
      <c r="U220" s="1796"/>
      <c r="V220" s="1796"/>
      <c r="W220" s="1796"/>
      <c r="X220" s="1796"/>
      <c r="Y220" s="1796"/>
      <c r="Z220" s="1796"/>
      <c r="AA220" s="1796"/>
      <c r="AB220" s="1796"/>
      <c r="AC220" s="1796"/>
      <c r="AD220" s="1796"/>
      <c r="AE220" s="1796"/>
      <c r="AF220" s="2"/>
    </row>
    <row r="221" spans="1:32" ht="15.75" customHeight="1">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2"/>
    </row>
    <row r="222" spans="1:32" ht="15.75" customHeight="1">
      <c r="A222" s="3"/>
      <c r="B222" s="3"/>
      <c r="C222" s="3"/>
      <c r="D222" s="3"/>
      <c r="E222" s="3"/>
      <c r="F222" s="1796"/>
      <c r="G222" s="1796"/>
      <c r="H222" s="1796"/>
      <c r="I222" s="1796"/>
      <c r="J222" s="1796"/>
      <c r="K222" s="1796"/>
      <c r="L222" s="1796"/>
      <c r="M222" s="1796"/>
      <c r="N222" s="1796"/>
      <c r="O222" s="1796"/>
      <c r="P222" s="1796"/>
      <c r="Q222" s="1796"/>
      <c r="R222" s="1796"/>
      <c r="S222" s="1796"/>
      <c r="T222" s="1796"/>
      <c r="U222" s="1796"/>
      <c r="V222" s="1796"/>
      <c r="W222" s="1796"/>
      <c r="X222" s="1796"/>
      <c r="Y222" s="1796"/>
      <c r="Z222" s="1796"/>
      <c r="AA222" s="1796"/>
      <c r="AB222" s="1796"/>
      <c r="AC222" s="1796"/>
      <c r="AD222" s="1796"/>
      <c r="AE222" s="1796"/>
      <c r="AF222" s="2"/>
    </row>
    <row r="223" spans="1:32" ht="15.75" customHeight="1">
      <c r="A223" s="3"/>
      <c r="B223" s="3"/>
      <c r="C223" s="3"/>
      <c r="D223" s="3"/>
      <c r="E223" s="3"/>
      <c r="F223" s="1796"/>
      <c r="G223" s="1796"/>
      <c r="H223" s="1796"/>
      <c r="I223" s="1796"/>
      <c r="J223" s="1796"/>
      <c r="K223" s="1796"/>
      <c r="L223" s="1796"/>
      <c r="M223" s="1796"/>
      <c r="N223" s="1796"/>
      <c r="O223" s="1796"/>
      <c r="P223" s="1796"/>
      <c r="Q223" s="1796"/>
      <c r="R223" s="1796"/>
      <c r="S223" s="1796"/>
      <c r="T223" s="1796"/>
      <c r="U223" s="1796"/>
      <c r="V223" s="1796"/>
      <c r="W223" s="1796"/>
      <c r="X223" s="1796"/>
      <c r="Y223" s="1796"/>
      <c r="Z223" s="1796"/>
      <c r="AA223" s="1796"/>
      <c r="AB223" s="1796"/>
      <c r="AC223" s="1796"/>
      <c r="AD223" s="1796"/>
      <c r="AE223" s="1796"/>
      <c r="AF223" s="2"/>
    </row>
    <row r="224" spans="1:32"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2"/>
    </row>
    <row r="225" spans="1:32" ht="15.7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row>
    <row r="226" spans="1:32" ht="15.75" customHeight="1">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row>
    <row r="227" spans="1:32" ht="15.75" customHeight="1">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row>
    <row r="228" spans="1:32" ht="18.75" customHeight="1">
      <c r="A228" s="1468"/>
      <c r="B228" s="1468"/>
      <c r="C228" s="1468"/>
      <c r="D228" s="1468"/>
      <c r="E228" s="1468"/>
      <c r="F228" s="1468"/>
      <c r="G228" s="1468"/>
      <c r="H228" s="1468"/>
      <c r="I228" s="1468"/>
      <c r="J228" s="1468"/>
      <c r="K228" s="1468"/>
      <c r="L228" s="1468"/>
      <c r="M228" s="1468"/>
      <c r="N228" s="1468"/>
      <c r="O228" s="1468"/>
      <c r="P228" s="1468"/>
      <c r="Q228" s="1468"/>
      <c r="R228" s="1468"/>
      <c r="S228" s="1468"/>
      <c r="T228" s="1468"/>
      <c r="U228" s="1468"/>
      <c r="V228" s="1468"/>
      <c r="W228" s="1468"/>
      <c r="X228" s="1468"/>
      <c r="Y228" s="1468"/>
      <c r="Z228" s="1468"/>
      <c r="AA228" s="1468"/>
      <c r="AB228" s="1468"/>
      <c r="AC228" s="1468"/>
      <c r="AD228" s="1468"/>
      <c r="AE228" s="1468"/>
      <c r="AF228" s="2"/>
    </row>
    <row r="229" spans="1:32"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2"/>
    </row>
    <row r="230" spans="1:32" ht="15.75" customHeight="1">
      <c r="A230" s="6"/>
      <c r="B230" s="3"/>
      <c r="C230" s="3"/>
      <c r="D230" s="3"/>
      <c r="E230" s="3"/>
      <c r="F230" s="3"/>
      <c r="G230" s="2"/>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2"/>
    </row>
    <row r="231" spans="1:32" ht="15.75" customHeight="1">
      <c r="A231" s="6"/>
      <c r="B231" s="3"/>
      <c r="C231" s="3"/>
      <c r="D231" s="3"/>
      <c r="E231" s="3"/>
      <c r="F231" s="3"/>
      <c r="G231" s="2"/>
      <c r="H231" s="2"/>
      <c r="I231" s="3"/>
      <c r="J231" s="3"/>
      <c r="K231" s="3"/>
      <c r="L231" s="2"/>
      <c r="M231" s="3"/>
      <c r="N231" s="3"/>
      <c r="O231" s="3"/>
      <c r="P231" s="3"/>
      <c r="Q231" s="3"/>
      <c r="R231" s="3"/>
      <c r="S231" s="3"/>
      <c r="T231" s="3"/>
      <c r="U231" s="3"/>
      <c r="V231" s="3"/>
      <c r="W231" s="3"/>
      <c r="X231" s="3"/>
      <c r="Y231" s="3"/>
      <c r="Z231" s="3"/>
      <c r="AA231" s="3"/>
      <c r="AB231" s="3"/>
      <c r="AC231" s="3"/>
      <c r="AD231" s="3"/>
      <c r="AE231" s="3"/>
      <c r="AF231" s="2"/>
    </row>
    <row r="232" spans="1:32" ht="15.75" customHeight="1">
      <c r="A232" s="6"/>
      <c r="B232" s="3"/>
      <c r="C232" s="3"/>
      <c r="D232" s="3"/>
      <c r="E232" s="3"/>
      <c r="F232" s="3"/>
      <c r="G232" s="3"/>
      <c r="H232" s="3"/>
      <c r="I232" s="3"/>
      <c r="J232" s="1558"/>
      <c r="K232" s="1558"/>
      <c r="L232" s="1558"/>
      <c r="M232" s="1558"/>
      <c r="N232" s="4"/>
      <c r="O232" s="4"/>
      <c r="P232" s="3"/>
      <c r="Q232" s="3"/>
      <c r="R232" s="3"/>
      <c r="S232" s="3"/>
      <c r="T232" s="3"/>
      <c r="U232" s="3"/>
      <c r="V232" s="3"/>
      <c r="W232" s="3"/>
      <c r="X232" s="3"/>
      <c r="Y232" s="3"/>
      <c r="Z232" s="3"/>
      <c r="AA232" s="3"/>
      <c r="AB232" s="3"/>
      <c r="AC232" s="3"/>
      <c r="AD232" s="3"/>
      <c r="AE232" s="3"/>
      <c r="AF232" s="2"/>
    </row>
    <row r="233" spans="1:32" ht="15.75" customHeight="1">
      <c r="A233" s="6"/>
      <c r="B233" s="3"/>
      <c r="C233" s="3"/>
      <c r="D233" s="3"/>
      <c r="E233" s="3"/>
      <c r="F233" s="3"/>
      <c r="G233" s="3"/>
      <c r="H233" s="3"/>
      <c r="I233" s="3"/>
      <c r="J233" s="1558"/>
      <c r="K233" s="1558"/>
      <c r="L233" s="1558"/>
      <c r="M233" s="1558"/>
      <c r="N233" s="4"/>
      <c r="O233" s="4"/>
      <c r="P233" s="3"/>
      <c r="Q233" s="3"/>
      <c r="R233" s="3"/>
      <c r="S233" s="3"/>
      <c r="T233" s="3"/>
      <c r="U233" s="3"/>
      <c r="V233" s="3"/>
      <c r="W233" s="3"/>
      <c r="X233" s="3"/>
      <c r="Y233" s="3"/>
      <c r="Z233" s="3"/>
      <c r="AA233" s="3"/>
      <c r="AB233" s="3"/>
      <c r="AC233" s="3"/>
      <c r="AD233" s="3"/>
      <c r="AE233" s="3"/>
      <c r="AF233" s="2"/>
    </row>
    <row r="234" spans="1:32" ht="15.75" customHeight="1">
      <c r="A234" s="6"/>
      <c r="B234" s="3"/>
      <c r="C234" s="3"/>
      <c r="D234" s="3"/>
      <c r="E234" s="3"/>
      <c r="F234" s="3"/>
      <c r="G234" s="3"/>
      <c r="H234" s="3"/>
      <c r="I234" s="3"/>
      <c r="J234" s="1558"/>
      <c r="K234" s="1558"/>
      <c r="L234" s="1558"/>
      <c r="M234" s="1558"/>
      <c r="N234" s="4"/>
      <c r="O234" s="4"/>
      <c r="P234" s="3"/>
      <c r="Q234" s="3"/>
      <c r="R234" s="3"/>
      <c r="S234" s="3"/>
      <c r="T234" s="3"/>
      <c r="U234" s="3"/>
      <c r="V234" s="3"/>
      <c r="W234" s="3"/>
      <c r="X234" s="3"/>
      <c r="Y234" s="3"/>
      <c r="Z234" s="3"/>
      <c r="AA234" s="3"/>
      <c r="AB234" s="3"/>
      <c r="AC234" s="3"/>
      <c r="AD234" s="3"/>
      <c r="AE234" s="3"/>
      <c r="AF234" s="2"/>
    </row>
    <row r="235" spans="1:32" ht="15.75" customHeight="1">
      <c r="A235" s="6"/>
      <c r="B235" s="3"/>
      <c r="C235" s="3"/>
      <c r="D235" s="3"/>
      <c r="E235" s="3"/>
      <c r="F235" s="3"/>
      <c r="G235" s="3"/>
      <c r="H235" s="3"/>
      <c r="I235" s="3"/>
      <c r="J235" s="1558"/>
      <c r="K235" s="1558"/>
      <c r="L235" s="1558"/>
      <c r="M235" s="1558"/>
      <c r="N235" s="4"/>
      <c r="O235" s="4"/>
      <c r="P235" s="3"/>
      <c r="Q235" s="3"/>
      <c r="R235" s="3"/>
      <c r="S235" s="3"/>
      <c r="T235" s="3"/>
      <c r="U235" s="3"/>
      <c r="V235" s="3"/>
      <c r="W235" s="3"/>
      <c r="X235" s="3"/>
      <c r="Y235" s="3"/>
      <c r="Z235" s="3"/>
      <c r="AA235" s="3"/>
      <c r="AB235" s="3"/>
      <c r="AC235" s="3"/>
      <c r="AD235" s="3"/>
      <c r="AE235" s="3"/>
      <c r="AF235" s="2"/>
    </row>
    <row r="236" spans="1:32" ht="15.75" customHeight="1">
      <c r="A236" s="6"/>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2"/>
    </row>
    <row r="237" spans="1:32" ht="15.75" customHeight="1">
      <c r="A237" s="3"/>
      <c r="B237" s="3"/>
      <c r="C237" s="3"/>
      <c r="D237" s="1468"/>
      <c r="E237" s="1468"/>
      <c r="F237" s="1468"/>
      <c r="G237" s="1468"/>
      <c r="H237" s="5"/>
      <c r="I237" s="1468"/>
      <c r="J237" s="1468"/>
      <c r="K237" s="1468"/>
      <c r="L237" s="1468"/>
      <c r="M237" s="1468"/>
      <c r="N237" s="1468"/>
      <c r="O237" s="1468"/>
      <c r="P237" s="1468"/>
      <c r="Q237" s="1468"/>
      <c r="R237" s="1468"/>
      <c r="S237" s="1468"/>
      <c r="T237" s="1468"/>
      <c r="U237" s="1468"/>
      <c r="V237" s="1468"/>
      <c r="W237" s="1468"/>
      <c r="X237" s="1468"/>
      <c r="Y237" s="5"/>
      <c r="Z237" s="5"/>
      <c r="AA237" s="5"/>
      <c r="AB237" s="1468"/>
      <c r="AC237" s="1468"/>
      <c r="AD237" s="1468"/>
      <c r="AE237" s="3"/>
      <c r="AF237" s="2"/>
    </row>
    <row r="238" spans="1:32" ht="15.75" customHeight="1">
      <c r="A238" s="3"/>
      <c r="B238" s="3"/>
      <c r="C238" s="3"/>
      <c r="D238" s="5"/>
      <c r="E238" s="1497"/>
      <c r="F238" s="1497"/>
      <c r="G238" s="5"/>
      <c r="H238" s="5"/>
      <c r="I238" s="3"/>
      <c r="J238" s="3"/>
      <c r="K238" s="3"/>
      <c r="L238" s="2"/>
      <c r="M238" s="3"/>
      <c r="N238" s="3"/>
      <c r="O238" s="3"/>
      <c r="P238" s="3"/>
      <c r="Q238" s="3"/>
      <c r="R238" s="3"/>
      <c r="S238" s="3"/>
      <c r="T238" s="3"/>
      <c r="U238" s="2"/>
      <c r="V238" s="2"/>
      <c r="W238" s="2"/>
      <c r="X238" s="2"/>
      <c r="Y238" s="5"/>
      <c r="Z238" s="5"/>
      <c r="AA238" s="5"/>
      <c r="AB238" s="1554"/>
      <c r="AC238" s="1554"/>
      <c r="AD238" s="1554"/>
      <c r="AE238" s="3"/>
      <c r="AF238" s="2"/>
    </row>
    <row r="239" spans="1:32" ht="15.75" customHeight="1">
      <c r="A239" s="3"/>
      <c r="B239" s="3"/>
      <c r="C239" s="3"/>
      <c r="D239" s="5"/>
      <c r="E239" s="1497"/>
      <c r="F239" s="1497"/>
      <c r="G239" s="5"/>
      <c r="H239" s="5"/>
      <c r="I239" s="3"/>
      <c r="J239" s="3"/>
      <c r="K239" s="3"/>
      <c r="L239" s="2"/>
      <c r="M239" s="3"/>
      <c r="N239" s="3"/>
      <c r="O239" s="3"/>
      <c r="P239" s="3"/>
      <c r="Q239" s="3"/>
      <c r="R239" s="3"/>
      <c r="S239" s="3"/>
      <c r="T239" s="3"/>
      <c r="U239" s="2"/>
      <c r="V239" s="2"/>
      <c r="W239" s="2"/>
      <c r="X239" s="2"/>
      <c r="Y239" s="5"/>
      <c r="Z239" s="5"/>
      <c r="AA239" s="5"/>
      <c r="AB239" s="1554"/>
      <c r="AC239" s="1554"/>
      <c r="AD239" s="1554"/>
      <c r="AE239" s="3"/>
      <c r="AF239" s="2"/>
    </row>
    <row r="240" spans="1:32" ht="15.75" customHeight="1">
      <c r="A240" s="3"/>
      <c r="B240" s="3"/>
      <c r="C240" s="3"/>
      <c r="D240" s="5"/>
      <c r="E240" s="1497"/>
      <c r="F240" s="1497"/>
      <c r="G240" s="5"/>
      <c r="H240" s="5"/>
      <c r="I240" s="3"/>
      <c r="J240" s="3"/>
      <c r="K240" s="3"/>
      <c r="L240" s="2"/>
      <c r="M240" s="3"/>
      <c r="N240" s="3"/>
      <c r="O240" s="3"/>
      <c r="P240" s="3"/>
      <c r="Q240" s="3"/>
      <c r="R240" s="3"/>
      <c r="S240" s="3"/>
      <c r="T240" s="3"/>
      <c r="U240" s="2"/>
      <c r="V240" s="2"/>
      <c r="W240" s="2"/>
      <c r="X240" s="2"/>
      <c r="Y240" s="5"/>
      <c r="Z240" s="5"/>
      <c r="AA240" s="5"/>
      <c r="AB240" s="1554"/>
      <c r="AC240" s="1554"/>
      <c r="AD240" s="1554"/>
      <c r="AE240" s="3"/>
      <c r="AF240" s="2"/>
    </row>
    <row r="241" spans="1:32" ht="15.75" customHeight="1">
      <c r="A241" s="3"/>
      <c r="B241" s="3"/>
      <c r="C241" s="3"/>
      <c r="D241" s="5"/>
      <c r="E241" s="1497"/>
      <c r="F241" s="1497"/>
      <c r="G241" s="5"/>
      <c r="H241" s="5"/>
      <c r="I241" s="3"/>
      <c r="J241" s="3"/>
      <c r="K241" s="3"/>
      <c r="L241" s="2"/>
      <c r="M241" s="3"/>
      <c r="N241" s="3"/>
      <c r="O241" s="3"/>
      <c r="P241" s="3"/>
      <c r="Q241" s="3"/>
      <c r="R241" s="3"/>
      <c r="S241" s="3"/>
      <c r="T241" s="3"/>
      <c r="U241" s="2"/>
      <c r="V241" s="2"/>
      <c r="W241" s="2"/>
      <c r="X241" s="2"/>
      <c r="Y241" s="5"/>
      <c r="Z241" s="5"/>
      <c r="AA241" s="5"/>
      <c r="AB241" s="1554"/>
      <c r="AC241" s="1554"/>
      <c r="AD241" s="1554"/>
      <c r="AE241" s="3"/>
      <c r="AF241" s="2"/>
    </row>
    <row r="242" spans="1:32" ht="15.75" customHeight="1">
      <c r="A242" s="3"/>
      <c r="B242" s="3"/>
      <c r="C242" s="3"/>
      <c r="D242" s="5"/>
      <c r="E242" s="1497"/>
      <c r="F242" s="1497"/>
      <c r="G242" s="5"/>
      <c r="H242" s="5"/>
      <c r="I242" s="3"/>
      <c r="J242" s="3"/>
      <c r="K242" s="3"/>
      <c r="L242" s="2"/>
      <c r="M242" s="3"/>
      <c r="N242" s="3"/>
      <c r="O242" s="3"/>
      <c r="P242" s="3"/>
      <c r="Q242" s="3"/>
      <c r="R242" s="3"/>
      <c r="S242" s="3"/>
      <c r="T242" s="3"/>
      <c r="U242" s="2"/>
      <c r="V242" s="2"/>
      <c r="W242" s="2"/>
      <c r="X242" s="2"/>
      <c r="Y242" s="5"/>
      <c r="Z242" s="5"/>
      <c r="AA242" s="5"/>
      <c r="AB242" s="1554"/>
      <c r="AC242" s="1554"/>
      <c r="AD242" s="1554"/>
      <c r="AE242" s="3"/>
      <c r="AF242" s="2"/>
    </row>
    <row r="243" spans="1:32" ht="15.75" customHeight="1">
      <c r="A243" s="3"/>
      <c r="B243" s="3"/>
      <c r="C243" s="3"/>
      <c r="D243" s="5"/>
      <c r="E243" s="1497"/>
      <c r="F243" s="1497"/>
      <c r="G243" s="5"/>
      <c r="H243" s="5"/>
      <c r="I243" s="3"/>
      <c r="J243" s="3"/>
      <c r="K243" s="3"/>
      <c r="L243" s="2"/>
      <c r="M243" s="3"/>
      <c r="N243" s="3"/>
      <c r="O243" s="3"/>
      <c r="P243" s="3"/>
      <c r="Q243" s="3"/>
      <c r="R243" s="3"/>
      <c r="S243" s="3"/>
      <c r="T243" s="3"/>
      <c r="U243" s="2"/>
      <c r="V243" s="2"/>
      <c r="W243" s="2"/>
      <c r="X243" s="2"/>
      <c r="Y243" s="5"/>
      <c r="Z243" s="5"/>
      <c r="AA243" s="5"/>
      <c r="AB243" s="1554"/>
      <c r="AC243" s="1554"/>
      <c r="AD243" s="1554"/>
      <c r="AE243" s="3"/>
      <c r="AF243" s="2"/>
    </row>
    <row r="244" spans="1:32" ht="15.75" customHeight="1">
      <c r="A244" s="6"/>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2"/>
    </row>
    <row r="245" spans="1:32" ht="15.75" customHeight="1">
      <c r="A245" s="6"/>
      <c r="B245" s="3"/>
      <c r="C245" s="3"/>
      <c r="D245" s="3"/>
      <c r="E245" s="3"/>
      <c r="F245" s="1796"/>
      <c r="G245" s="1796"/>
      <c r="H245" s="1796"/>
      <c r="I245" s="1796"/>
      <c r="J245" s="1796"/>
      <c r="K245" s="1796"/>
      <c r="L245" s="1796"/>
      <c r="M245" s="1796"/>
      <c r="N245" s="1796"/>
      <c r="O245" s="1796"/>
      <c r="P245" s="1796"/>
      <c r="Q245" s="1796"/>
      <c r="R245" s="1796"/>
      <c r="S245" s="1796"/>
      <c r="T245" s="1796"/>
      <c r="U245" s="1796"/>
      <c r="V245" s="1796"/>
      <c r="W245" s="1796"/>
      <c r="X245" s="1796"/>
      <c r="Y245" s="1796"/>
      <c r="Z245" s="1796"/>
      <c r="AA245" s="1796"/>
      <c r="AB245" s="1796"/>
      <c r="AC245" s="1796"/>
      <c r="AD245" s="1796"/>
      <c r="AE245" s="1796"/>
      <c r="AF245" s="2"/>
    </row>
    <row r="246" spans="1:32" ht="15.75" customHeight="1">
      <c r="A246" s="3"/>
      <c r="B246" s="3"/>
      <c r="C246" s="3"/>
      <c r="D246" s="3"/>
      <c r="E246" s="3"/>
      <c r="F246" s="1796"/>
      <c r="G246" s="1796"/>
      <c r="H246" s="1796"/>
      <c r="I246" s="1796"/>
      <c r="J246" s="1796"/>
      <c r="K246" s="1796"/>
      <c r="L246" s="1796"/>
      <c r="M246" s="1796"/>
      <c r="N246" s="1796"/>
      <c r="O246" s="1796"/>
      <c r="P246" s="1796"/>
      <c r="Q246" s="1796"/>
      <c r="R246" s="1796"/>
      <c r="S246" s="1796"/>
      <c r="T246" s="1796"/>
      <c r="U246" s="1796"/>
      <c r="V246" s="1796"/>
      <c r="W246" s="1796"/>
      <c r="X246" s="1796"/>
      <c r="Y246" s="1796"/>
      <c r="Z246" s="1796"/>
      <c r="AA246" s="1796"/>
      <c r="AB246" s="1796"/>
      <c r="AC246" s="1796"/>
      <c r="AD246" s="1796"/>
      <c r="AE246" s="1796"/>
      <c r="AF246" s="2"/>
    </row>
    <row r="247" spans="1:32" ht="15.75" customHeight="1">
      <c r="A247" s="6"/>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2"/>
    </row>
    <row r="248" spans="1:32" ht="15.75" customHeight="1">
      <c r="A248" s="3"/>
      <c r="B248" s="3"/>
      <c r="C248" s="3"/>
      <c r="D248" s="3"/>
      <c r="E248" s="3"/>
      <c r="F248" s="1796"/>
      <c r="G248" s="1796"/>
      <c r="H248" s="1796"/>
      <c r="I248" s="1796"/>
      <c r="J248" s="1796"/>
      <c r="K248" s="1796"/>
      <c r="L248" s="1796"/>
      <c r="M248" s="1796"/>
      <c r="N248" s="1796"/>
      <c r="O248" s="1796"/>
      <c r="P248" s="1796"/>
      <c r="Q248" s="1796"/>
      <c r="R248" s="1796"/>
      <c r="S248" s="1796"/>
      <c r="T248" s="1796"/>
      <c r="U248" s="1796"/>
      <c r="V248" s="1796"/>
      <c r="W248" s="1796"/>
      <c r="X248" s="1796"/>
      <c r="Y248" s="1796"/>
      <c r="Z248" s="1796"/>
      <c r="AA248" s="1796"/>
      <c r="AB248" s="1796"/>
      <c r="AC248" s="1796"/>
      <c r="AD248" s="1796"/>
      <c r="AE248" s="1796"/>
      <c r="AF248" s="2"/>
    </row>
    <row r="249" spans="1:32" ht="15.75" customHeight="1">
      <c r="A249" s="3"/>
      <c r="B249" s="3"/>
      <c r="C249" s="3"/>
      <c r="D249" s="3"/>
      <c r="E249" s="3"/>
      <c r="F249" s="1796"/>
      <c r="G249" s="1796"/>
      <c r="H249" s="1796"/>
      <c r="I249" s="1796"/>
      <c r="J249" s="1796"/>
      <c r="K249" s="1796"/>
      <c r="L249" s="1796"/>
      <c r="M249" s="1796"/>
      <c r="N249" s="1796"/>
      <c r="O249" s="1796"/>
      <c r="P249" s="1796"/>
      <c r="Q249" s="1796"/>
      <c r="R249" s="1796"/>
      <c r="S249" s="1796"/>
      <c r="T249" s="1796"/>
      <c r="U249" s="1796"/>
      <c r="V249" s="1796"/>
      <c r="W249" s="1796"/>
      <c r="X249" s="1796"/>
      <c r="Y249" s="1796"/>
      <c r="Z249" s="1796"/>
      <c r="AA249" s="1796"/>
      <c r="AB249" s="1796"/>
      <c r="AC249" s="1796"/>
      <c r="AD249" s="1796"/>
      <c r="AE249" s="1796"/>
      <c r="AF249" s="2"/>
    </row>
    <row r="250" spans="1:32"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2"/>
    </row>
  </sheetData>
  <sheetProtection selectLockedCells="1"/>
  <mergeCells count="150">
    <mergeCell ref="AB183:AD183"/>
    <mergeCell ref="A228:AE228"/>
    <mergeCell ref="J233:M233"/>
    <mergeCell ref="J234:M234"/>
    <mergeCell ref="J235:M235"/>
    <mergeCell ref="E215:F215"/>
    <mergeCell ref="AB215:AD215"/>
    <mergeCell ref="J232:M232"/>
    <mergeCell ref="E216:F216"/>
    <mergeCell ref="F194:AE195"/>
    <mergeCell ref="E212:F212"/>
    <mergeCell ref="AB212:AD212"/>
    <mergeCell ref="J209:M209"/>
    <mergeCell ref="E162:F162"/>
    <mergeCell ref="AB162:AD162"/>
    <mergeCell ref="F245:AE246"/>
    <mergeCell ref="E241:F241"/>
    <mergeCell ref="AB241:AD241"/>
    <mergeCell ref="E213:F213"/>
    <mergeCell ref="AB213:AD213"/>
    <mergeCell ref="E214:F214"/>
    <mergeCell ref="AB214:AD214"/>
    <mergeCell ref="E240:F240"/>
    <mergeCell ref="F219:AE220"/>
    <mergeCell ref="F222:AE223"/>
    <mergeCell ref="E238:F238"/>
    <mergeCell ref="AB238:AD238"/>
    <mergeCell ref="E239:F239"/>
    <mergeCell ref="AB239:AD239"/>
    <mergeCell ref="D237:G237"/>
    <mergeCell ref="I237:X237"/>
    <mergeCell ref="AB216:AD216"/>
    <mergeCell ref="E217:F217"/>
    <mergeCell ref="J180:M180"/>
    <mergeCell ref="AB240:AD240"/>
    <mergeCell ref="AB237:AD237"/>
    <mergeCell ref="AB217:AD217"/>
    <mergeCell ref="V5:W5"/>
    <mergeCell ref="X5:AD5"/>
    <mergeCell ref="X6:AD6"/>
    <mergeCell ref="D24:F27"/>
    <mergeCell ref="G24:I25"/>
    <mergeCell ref="AC24:AC25"/>
    <mergeCell ref="G26:I27"/>
    <mergeCell ref="V6:W12"/>
    <mergeCell ref="AB188:AD188"/>
    <mergeCell ref="E127:F127"/>
    <mergeCell ref="J127:M127"/>
    <mergeCell ref="R127:V127"/>
    <mergeCell ref="Y127:AC127"/>
    <mergeCell ref="K114:N114"/>
    <mergeCell ref="E184:F184"/>
    <mergeCell ref="AB184:AD184"/>
    <mergeCell ref="F165:AE166"/>
    <mergeCell ref="F168:AE169"/>
    <mergeCell ref="A174:AE174"/>
    <mergeCell ref="J178:M178"/>
    <mergeCell ref="J179:M179"/>
    <mergeCell ref="J181:M181"/>
    <mergeCell ref="D183:G183"/>
    <mergeCell ref="I183:X183"/>
    <mergeCell ref="F248:AE249"/>
    <mergeCell ref="E242:F242"/>
    <mergeCell ref="AB242:AD242"/>
    <mergeCell ref="E243:F243"/>
    <mergeCell ref="AB243:AD243"/>
    <mergeCell ref="E163:F163"/>
    <mergeCell ref="AB163:AD163"/>
    <mergeCell ref="D211:G211"/>
    <mergeCell ref="E185:F185"/>
    <mergeCell ref="AB185:AD185"/>
    <mergeCell ref="E186:F186"/>
    <mergeCell ref="AB186:AD186"/>
    <mergeCell ref="E187:F187"/>
    <mergeCell ref="AB187:AD187"/>
    <mergeCell ref="E188:F188"/>
    <mergeCell ref="I211:X211"/>
    <mergeCell ref="AB211:AD211"/>
    <mergeCell ref="A202:AE202"/>
    <mergeCell ref="J206:M206"/>
    <mergeCell ref="J207:M207"/>
    <mergeCell ref="J208:M208"/>
    <mergeCell ref="E189:F189"/>
    <mergeCell ref="AB189:AD189"/>
    <mergeCell ref="F191:AE192"/>
    <mergeCell ref="J135:M135"/>
    <mergeCell ref="R135:V135"/>
    <mergeCell ref="Y135:AC135"/>
    <mergeCell ref="J139:N139"/>
    <mergeCell ref="L140:S140"/>
    <mergeCell ref="E161:F161"/>
    <mergeCell ref="AB161:AD161"/>
    <mergeCell ref="F143:AE144"/>
    <mergeCell ref="A148:AE148"/>
    <mergeCell ref="I141:AE142"/>
    <mergeCell ref="J152:M152"/>
    <mergeCell ref="J153:M153"/>
    <mergeCell ref="J154:M154"/>
    <mergeCell ref="J155:M155"/>
    <mergeCell ref="AB158:AD158"/>
    <mergeCell ref="D157:G157"/>
    <mergeCell ref="I157:X157"/>
    <mergeCell ref="AB159:AD159"/>
    <mergeCell ref="E160:F160"/>
    <mergeCell ref="AB160:AD160"/>
    <mergeCell ref="AB157:AD157"/>
    <mergeCell ref="E158:F158"/>
    <mergeCell ref="E159:F159"/>
    <mergeCell ref="Y130:AC130"/>
    <mergeCell ref="E129:F129"/>
    <mergeCell ref="J129:M129"/>
    <mergeCell ref="R129:V129"/>
    <mergeCell ref="Y129:AC129"/>
    <mergeCell ref="E128:F128"/>
    <mergeCell ref="J128:M128"/>
    <mergeCell ref="R128:V128"/>
    <mergeCell ref="E130:F130"/>
    <mergeCell ref="J130:M130"/>
    <mergeCell ref="R130:V130"/>
    <mergeCell ref="Y128:AC128"/>
    <mergeCell ref="J126:M126"/>
    <mergeCell ref="R126:V126"/>
    <mergeCell ref="Y126:AC126"/>
    <mergeCell ref="K111:M111"/>
    <mergeCell ref="G100:H100"/>
    <mergeCell ref="J100:AE100"/>
    <mergeCell ref="F99:I99"/>
    <mergeCell ref="F92:H92"/>
    <mergeCell ref="V92:AD92"/>
    <mergeCell ref="I95:AE96"/>
    <mergeCell ref="K109:M109"/>
    <mergeCell ref="K110:M110"/>
    <mergeCell ref="K112:M112"/>
    <mergeCell ref="K115:N115"/>
    <mergeCell ref="G31:I33"/>
    <mergeCell ref="D39:F39"/>
    <mergeCell ref="I93:AE94"/>
    <mergeCell ref="G102:H102"/>
    <mergeCell ref="J102:AE102"/>
    <mergeCell ref="F91:H91"/>
    <mergeCell ref="V91:AD91"/>
    <mergeCell ref="A25:C33"/>
    <mergeCell ref="D28:F33"/>
    <mergeCell ref="G28:I28"/>
    <mergeCell ref="G29:I30"/>
    <mergeCell ref="V90:AD90"/>
    <mergeCell ref="A97:AE97"/>
    <mergeCell ref="G101:H101"/>
    <mergeCell ref="J101:AE101"/>
    <mergeCell ref="AC29:AC30"/>
  </mergeCells>
  <phoneticPr fontId="2"/>
  <hyperlinks>
    <hyperlink ref="S1:W1" location="作業メニュー!A1" display="作業メニュー" xr:uid="{00000000-0004-0000-2900-000000000000}"/>
  </hyperlinks>
  <printOptions horizontalCentered="1"/>
  <pageMargins left="0.59055118110236227" right="0.39370078740157483" top="0.59055118110236227" bottom="0.39370078740157483" header="0.51181102362204722" footer="0.27559055118110237"/>
  <pageSetup paperSize="9" scale="93" orientation="portrait" r:id="rId1"/>
  <headerFooter alignWithMargins="0">
    <oddFooter>&amp;R210401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I243"/>
  <sheetViews>
    <sheetView showGridLines="0" zoomScaleNormal="100" workbookViewId="0"/>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5" s="581" customFormat="1" ht="38.25" customHeight="1" thickBot="1">
      <c r="A1" s="580" t="s">
        <v>2646</v>
      </c>
      <c r="Q1" s="1997" t="s">
        <v>66</v>
      </c>
      <c r="R1" s="1997"/>
      <c r="S1" s="1997"/>
      <c r="T1" s="1997"/>
      <c r="U1" s="585" t="s">
        <v>565</v>
      </c>
      <c r="AE1" s="585"/>
    </row>
    <row r="2" spans="1:35" s="943" customFormat="1" ht="12" customHeight="1" thickTop="1">
      <c r="C2" s="944"/>
      <c r="D2" s="944"/>
      <c r="E2" s="944"/>
      <c r="F2" s="944"/>
      <c r="AD2" s="249"/>
    </row>
    <row r="3" spans="1:35" ht="12" customHeight="1">
      <c r="B3" s="112" t="s">
        <v>2885</v>
      </c>
    </row>
    <row r="4" spans="1:35" ht="3.75" customHeight="1"/>
    <row r="5" spans="1:35" ht="18" customHeight="1">
      <c r="A5" s="141" t="s">
        <v>2645</v>
      </c>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row>
    <row r="6" spans="1:35" ht="9" customHeight="1"/>
    <row r="7" spans="1:35" ht="18.95" customHeight="1">
      <c r="B7" s="871"/>
      <c r="C7" s="870"/>
      <c r="D7" s="870"/>
      <c r="E7" s="870"/>
      <c r="F7" s="870"/>
      <c r="G7" s="870"/>
      <c r="H7" s="870"/>
      <c r="I7" s="870"/>
      <c r="J7" s="870"/>
      <c r="K7" s="870"/>
      <c r="L7" s="870"/>
      <c r="M7" s="870"/>
      <c r="N7" s="870"/>
      <c r="O7" s="870"/>
      <c r="P7" s="870"/>
      <c r="Q7" s="870"/>
      <c r="R7" s="870"/>
      <c r="S7" s="1923" t="s">
        <v>2562</v>
      </c>
      <c r="T7" s="1924"/>
      <c r="U7" s="1929" t="s">
        <v>2644</v>
      </c>
      <c r="V7" s="1930"/>
      <c r="W7" s="1930"/>
      <c r="X7" s="1930"/>
      <c r="Y7" s="1930"/>
      <c r="Z7" s="1930"/>
      <c r="AA7" s="1931"/>
      <c r="AG7" s="106"/>
      <c r="AH7" s="106"/>
      <c r="AI7" s="106"/>
    </row>
    <row r="8" spans="1:35" ht="18.95" customHeight="1">
      <c r="B8" s="131"/>
      <c r="C8" s="2027" t="s">
        <v>3419</v>
      </c>
      <c r="D8" s="2027"/>
      <c r="E8" s="2027"/>
      <c r="F8" s="2027"/>
      <c r="G8" s="2027"/>
      <c r="H8" s="2027"/>
      <c r="I8" s="2027"/>
      <c r="J8" s="2027"/>
      <c r="K8" s="2027"/>
      <c r="L8" s="2027"/>
      <c r="M8" s="2027"/>
      <c r="N8" s="2027"/>
      <c r="O8" s="869"/>
      <c r="P8" s="869"/>
      <c r="S8" s="1925"/>
      <c r="T8" s="1926"/>
      <c r="U8" s="1932" t="s">
        <v>2643</v>
      </c>
      <c r="V8" s="1933"/>
      <c r="W8" s="1933"/>
      <c r="X8" s="1933"/>
      <c r="Y8" s="1933"/>
      <c r="Z8" s="1933"/>
      <c r="AA8" s="1934"/>
      <c r="AG8" s="868"/>
      <c r="AH8" s="868"/>
      <c r="AI8" s="868"/>
    </row>
    <row r="9" spans="1:35" ht="18.95" customHeight="1">
      <c r="B9" s="131"/>
      <c r="C9" s="2027"/>
      <c r="D9" s="2027"/>
      <c r="E9" s="2027"/>
      <c r="F9" s="2027"/>
      <c r="G9" s="2027"/>
      <c r="H9" s="2027"/>
      <c r="I9" s="2027"/>
      <c r="J9" s="2027"/>
      <c r="K9" s="2027"/>
      <c r="L9" s="2027"/>
      <c r="M9" s="2027"/>
      <c r="N9" s="2027"/>
      <c r="O9" s="869"/>
      <c r="P9" s="869"/>
      <c r="S9" s="1925"/>
      <c r="T9" s="1926"/>
      <c r="U9" s="91"/>
      <c r="V9" s="91"/>
      <c r="W9" s="91"/>
      <c r="X9" s="91"/>
      <c r="Y9" s="91"/>
      <c r="Z9" s="91"/>
      <c r="AA9" s="773"/>
      <c r="AG9" s="868"/>
      <c r="AH9" s="868"/>
      <c r="AI9" s="868"/>
    </row>
    <row r="10" spans="1:35" ht="18.95" customHeight="1">
      <c r="B10" s="131"/>
      <c r="C10" s="2027"/>
      <c r="D10" s="2027"/>
      <c r="E10" s="2027"/>
      <c r="F10" s="2027"/>
      <c r="G10" s="2027"/>
      <c r="H10" s="2027"/>
      <c r="I10" s="2027"/>
      <c r="J10" s="2027"/>
      <c r="K10" s="2027"/>
      <c r="L10" s="2027"/>
      <c r="M10" s="2027"/>
      <c r="N10" s="2027"/>
      <c r="O10" s="869"/>
      <c r="P10" s="869"/>
      <c r="S10" s="1925"/>
      <c r="T10" s="1926"/>
      <c r="U10" s="91"/>
      <c r="V10" s="91"/>
      <c r="W10" s="91"/>
      <c r="X10" s="91"/>
      <c r="Y10" s="91"/>
      <c r="Z10" s="91"/>
      <c r="AA10" s="773"/>
      <c r="AG10" s="868"/>
      <c r="AH10" s="868"/>
      <c r="AI10" s="868"/>
    </row>
    <row r="11" spans="1:35" ht="18.95" customHeight="1">
      <c r="B11" s="131"/>
      <c r="C11" s="869"/>
      <c r="D11" s="869"/>
      <c r="E11" s="869"/>
      <c r="F11" s="869"/>
      <c r="G11" s="869"/>
      <c r="H11" s="869"/>
      <c r="I11" s="869"/>
      <c r="J11" s="869"/>
      <c r="K11" s="869"/>
      <c r="L11" s="869"/>
      <c r="M11" s="869"/>
      <c r="N11" s="869"/>
      <c r="O11" s="869"/>
      <c r="P11" s="869"/>
      <c r="S11" s="1925"/>
      <c r="T11" s="1926"/>
      <c r="U11" s="91"/>
      <c r="V11" s="91"/>
      <c r="W11" s="91"/>
      <c r="X11" s="91"/>
      <c r="Y11" s="91"/>
      <c r="Z11" s="91"/>
      <c r="AA11" s="773"/>
      <c r="AG11" s="868"/>
      <c r="AH11" s="868"/>
      <c r="AI11" s="868"/>
    </row>
    <row r="12" spans="1:35" ht="18.95" customHeight="1">
      <c r="B12" s="131"/>
      <c r="S12" s="1925"/>
      <c r="T12" s="1926"/>
      <c r="U12" s="91"/>
      <c r="V12" s="91"/>
      <c r="W12" s="91"/>
      <c r="X12" s="91"/>
      <c r="Y12" s="91"/>
      <c r="Z12" s="91"/>
      <c r="AA12" s="773"/>
      <c r="AG12" s="868"/>
      <c r="AH12" s="868"/>
      <c r="AI12" s="868"/>
    </row>
    <row r="13" spans="1:35" ht="41.25" customHeight="1">
      <c r="B13" s="131"/>
      <c r="S13" s="1927"/>
      <c r="T13" s="1928"/>
      <c r="U13" s="92"/>
      <c r="V13" s="92"/>
      <c r="W13" s="92"/>
      <c r="X13" s="92"/>
      <c r="Y13" s="92"/>
      <c r="Z13" s="92"/>
      <c r="AA13" s="768"/>
      <c r="AG13" s="868"/>
      <c r="AH13" s="868"/>
      <c r="AI13" s="868"/>
    </row>
    <row r="14" spans="1:35" ht="18.95" customHeight="1">
      <c r="B14" s="131"/>
      <c r="S14" s="91"/>
      <c r="T14" s="91"/>
      <c r="U14" s="91"/>
      <c r="V14" s="91"/>
      <c r="W14" s="91"/>
      <c r="X14" s="91"/>
      <c r="Y14" s="91"/>
      <c r="Z14" s="91"/>
      <c r="AA14" s="773"/>
      <c r="AG14" s="868"/>
      <c r="AH14" s="868"/>
      <c r="AI14" s="868"/>
    </row>
    <row r="15" spans="1:35" ht="18.95" customHeight="1">
      <c r="B15" s="131"/>
      <c r="S15" s="1936" t="s">
        <v>2919</v>
      </c>
      <c r="T15" s="1936"/>
      <c r="U15" s="787"/>
      <c r="V15" s="130" t="s">
        <v>624</v>
      </c>
      <c r="W15" s="786"/>
      <c r="X15" s="130" t="s">
        <v>623</v>
      </c>
      <c r="Y15" s="785"/>
      <c r="Z15" s="130" t="s">
        <v>622</v>
      </c>
      <c r="AA15" s="105"/>
    </row>
    <row r="16" spans="1:35" ht="18.95" customHeight="1">
      <c r="B16" s="131"/>
      <c r="AA16" s="105"/>
    </row>
    <row r="17" spans="2:33" s="84" customFormat="1" ht="18.95" customHeight="1">
      <c r="B17" s="774"/>
      <c r="D17" s="1526" t="s">
        <v>2541</v>
      </c>
      <c r="E17" s="1526"/>
      <c r="F17" s="1526"/>
      <c r="G17" s="1526"/>
      <c r="H17" s="1526"/>
      <c r="I17" s="1526"/>
      <c r="J17" s="1526"/>
      <c r="K17" s="1526"/>
      <c r="L17" s="1526"/>
      <c r="M17" s="1526"/>
      <c r="N17" s="1526"/>
      <c r="O17" s="1526"/>
      <c r="P17" s="1526"/>
      <c r="Q17" s="91"/>
      <c r="R17" s="91"/>
      <c r="S17" s="91"/>
      <c r="T17" s="91"/>
      <c r="U17" s="91"/>
      <c r="V17" s="91"/>
      <c r="W17" s="91"/>
      <c r="X17" s="91"/>
      <c r="Y17" s="91"/>
      <c r="Z17" s="91"/>
      <c r="AA17" s="773"/>
      <c r="AB17" s="91"/>
      <c r="AC17" s="91"/>
      <c r="AD17" s="1"/>
    </row>
    <row r="18" spans="2:33" s="84" customFormat="1" ht="18.95" customHeight="1">
      <c r="B18" s="774"/>
      <c r="D18" s="1526"/>
      <c r="E18" s="1526"/>
      <c r="F18" s="1526"/>
      <c r="G18" s="1526"/>
      <c r="H18" s="1526"/>
      <c r="I18" s="1526"/>
      <c r="J18" s="1526"/>
      <c r="K18" s="1526"/>
      <c r="L18" s="1526"/>
      <c r="M18" s="1526"/>
      <c r="N18" s="1526"/>
      <c r="O18" s="1526"/>
      <c r="P18" s="1526"/>
      <c r="Q18" s="91"/>
      <c r="R18" s="91"/>
      <c r="S18" s="91"/>
      <c r="T18" s="91"/>
      <c r="U18" s="91"/>
      <c r="V18" s="91"/>
      <c r="W18" s="91"/>
      <c r="X18" s="91"/>
      <c r="Y18" s="91"/>
      <c r="Z18" s="91"/>
      <c r="AA18" s="773"/>
      <c r="AB18" s="91"/>
      <c r="AC18" s="91"/>
      <c r="AD18" s="1"/>
    </row>
    <row r="19" spans="2:33" ht="18.95" customHeight="1">
      <c r="B19" s="131"/>
      <c r="AA19" s="105"/>
    </row>
    <row r="20" spans="2:33" ht="18.95" customHeight="1">
      <c r="B20" s="131"/>
      <c r="AA20" s="105"/>
    </row>
    <row r="21" spans="2:33" ht="18.95" customHeight="1">
      <c r="B21" s="131"/>
      <c r="L21" s="2"/>
      <c r="M21" s="2"/>
      <c r="N21" s="2"/>
      <c r="O21" s="2"/>
      <c r="P21" s="204" t="s">
        <v>2559</v>
      </c>
      <c r="Q21" s="2"/>
      <c r="R21" s="98" t="s">
        <v>2558</v>
      </c>
      <c r="S21" s="2"/>
      <c r="U21" s="2"/>
      <c r="V21" s="2"/>
      <c r="W21" s="2"/>
      <c r="X21" s="2"/>
      <c r="Y21" s="2"/>
      <c r="Z21" s="33"/>
      <c r="AA21" s="55"/>
    </row>
    <row r="22" spans="2:33" ht="18.95" customHeight="1">
      <c r="B22" s="131"/>
      <c r="L22" s="2"/>
      <c r="M22" s="2"/>
      <c r="N22" s="2"/>
      <c r="P22" s="2"/>
      <c r="Q22" s="2"/>
      <c r="R22" s="2"/>
      <c r="S22" s="2"/>
      <c r="U22" s="2"/>
      <c r="V22" s="2"/>
      <c r="W22" s="2"/>
      <c r="X22" s="2"/>
      <c r="Y22" s="2"/>
      <c r="Z22" s="2"/>
      <c r="AA22" s="55"/>
    </row>
    <row r="23" spans="2:33" ht="12.75" customHeight="1">
      <c r="B23" s="131"/>
      <c r="AA23" s="105"/>
    </row>
    <row r="24" spans="2:33" ht="18.95" customHeight="1">
      <c r="B24" s="867" t="s">
        <v>2557</v>
      </c>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866"/>
    </row>
    <row r="25" spans="2:33" ht="12.75" customHeight="1">
      <c r="B25" s="131"/>
      <c r="AA25" s="105"/>
    </row>
    <row r="26" spans="2:33" s="2" customFormat="1" ht="21.95" customHeight="1">
      <c r="B26" s="1998" t="s">
        <v>558</v>
      </c>
      <c r="C26" s="1999"/>
      <c r="D26" s="2000"/>
      <c r="E26" s="2012" t="s">
        <v>2642</v>
      </c>
      <c r="F26" s="2013"/>
      <c r="G26" s="2001" t="s">
        <v>2641</v>
      </c>
      <c r="H26" s="2002"/>
      <c r="I26" s="2002"/>
      <c r="J26" s="1511"/>
      <c r="K26" s="860"/>
      <c r="L26" s="865" t="s">
        <v>2639</v>
      </c>
      <c r="M26" s="859" t="s">
        <v>2640</v>
      </c>
      <c r="N26" s="859"/>
      <c r="O26" s="859"/>
      <c r="P26" s="859"/>
      <c r="Q26" s="859"/>
      <c r="R26" s="859"/>
      <c r="S26" s="859"/>
      <c r="T26" s="865" t="s">
        <v>2639</v>
      </c>
      <c r="U26" s="859" t="s">
        <v>2638</v>
      </c>
      <c r="V26" s="859"/>
      <c r="W26" s="859"/>
      <c r="X26" s="859"/>
      <c r="Y26" s="859"/>
      <c r="Z26" s="859"/>
      <c r="AA26" s="858"/>
      <c r="AB26" s="91"/>
      <c r="AC26" s="91"/>
      <c r="AE26" s="91"/>
      <c r="AF26" s="91"/>
      <c r="AG26" s="91"/>
    </row>
    <row r="27" spans="2:33" s="2" customFormat="1" ht="21.95" customHeight="1">
      <c r="B27" s="2024" t="s">
        <v>2637</v>
      </c>
      <c r="C27" s="2025"/>
      <c r="D27" s="2026"/>
      <c r="E27" s="2014"/>
      <c r="F27" s="2015"/>
      <c r="G27" s="2001" t="s">
        <v>2636</v>
      </c>
      <c r="H27" s="2002"/>
      <c r="I27" s="2002"/>
      <c r="J27" s="1511"/>
      <c r="K27" s="774" t="s">
        <v>2635</v>
      </c>
      <c r="L27" s="92"/>
      <c r="M27" s="92"/>
      <c r="N27" s="92"/>
      <c r="O27" s="92"/>
      <c r="P27" s="92"/>
      <c r="Q27" s="92"/>
      <c r="R27" s="92"/>
      <c r="S27" s="92"/>
      <c r="T27" s="92"/>
      <c r="U27" s="92" t="s">
        <v>2634</v>
      </c>
      <c r="V27" s="92"/>
      <c r="W27" s="92"/>
      <c r="X27" s="92"/>
      <c r="Y27" s="92"/>
      <c r="Z27" s="92" t="s">
        <v>113</v>
      </c>
      <c r="AA27" s="768"/>
      <c r="AB27" s="91"/>
      <c r="AC27" s="91"/>
      <c r="AE27" s="91"/>
      <c r="AF27" s="91"/>
      <c r="AG27" s="91"/>
    </row>
    <row r="28" spans="2:33" s="2" customFormat="1" ht="21.95" customHeight="1">
      <c r="B28" s="2024"/>
      <c r="C28" s="2025"/>
      <c r="D28" s="2026"/>
      <c r="E28" s="2014"/>
      <c r="F28" s="2015"/>
      <c r="G28" s="1998" t="s">
        <v>2633</v>
      </c>
      <c r="H28" s="1999"/>
      <c r="I28" s="1999"/>
      <c r="J28" s="2000"/>
      <c r="K28" s="772"/>
      <c r="L28" s="771"/>
      <c r="M28" s="771"/>
      <c r="N28" s="771"/>
      <c r="O28" s="771"/>
      <c r="P28" s="771"/>
      <c r="Q28" s="771"/>
      <c r="R28" s="771"/>
      <c r="S28" s="771"/>
      <c r="T28" s="771"/>
      <c r="U28" s="771"/>
      <c r="V28" s="771"/>
      <c r="W28" s="771"/>
      <c r="X28" s="771"/>
      <c r="Y28" s="771"/>
      <c r="Z28" s="771"/>
      <c r="AA28" s="770"/>
      <c r="AB28" s="91"/>
      <c r="AC28" s="91"/>
      <c r="AE28" s="91"/>
      <c r="AF28" s="91"/>
      <c r="AG28" s="91"/>
    </row>
    <row r="29" spans="2:33" s="2" customFormat="1" ht="21.95" customHeight="1">
      <c r="B29" s="2024"/>
      <c r="C29" s="2025"/>
      <c r="D29" s="2026"/>
      <c r="E29" s="2014"/>
      <c r="F29" s="2015"/>
      <c r="G29" s="2004"/>
      <c r="H29" s="2005"/>
      <c r="I29" s="2005"/>
      <c r="J29" s="2006"/>
      <c r="K29" s="769"/>
      <c r="L29" s="92"/>
      <c r="M29" s="92"/>
      <c r="N29" s="92"/>
      <c r="O29" s="92"/>
      <c r="P29" s="92"/>
      <c r="Q29" s="92"/>
      <c r="R29" s="92"/>
      <c r="S29" s="92"/>
      <c r="T29" s="92"/>
      <c r="U29" s="92"/>
      <c r="V29" s="92"/>
      <c r="W29" s="92"/>
      <c r="X29" s="92"/>
      <c r="Y29" s="92"/>
      <c r="Z29" s="92"/>
      <c r="AA29" s="768"/>
      <c r="AB29" s="91"/>
      <c r="AC29" s="91"/>
      <c r="AE29" s="91"/>
      <c r="AF29" s="91"/>
      <c r="AG29" s="91"/>
    </row>
    <row r="30" spans="2:33" s="2" customFormat="1" ht="21.95" customHeight="1">
      <c r="B30" s="2024"/>
      <c r="C30" s="2025"/>
      <c r="D30" s="2026"/>
      <c r="E30" s="2014"/>
      <c r="F30" s="2015"/>
      <c r="G30" s="91" t="s">
        <v>2632</v>
      </c>
      <c r="H30" s="771"/>
      <c r="I30" s="771"/>
      <c r="J30" s="770"/>
      <c r="K30" s="772" t="s">
        <v>73</v>
      </c>
      <c r="L30" s="771"/>
      <c r="M30" s="771"/>
      <c r="N30" s="771" t="s">
        <v>2927</v>
      </c>
      <c r="O30" s="771"/>
      <c r="P30" s="771"/>
      <c r="Q30" s="771"/>
      <c r="R30" s="771"/>
      <c r="S30" s="771"/>
      <c r="T30" s="771" t="s">
        <v>2631</v>
      </c>
      <c r="U30" s="771"/>
      <c r="V30" s="771" t="s">
        <v>116</v>
      </c>
      <c r="W30" s="771"/>
      <c r="X30" s="771"/>
      <c r="Y30" s="771"/>
      <c r="Z30" s="771" t="s">
        <v>115</v>
      </c>
      <c r="AA30" s="770"/>
      <c r="AB30" s="91"/>
      <c r="AC30" s="91"/>
      <c r="AE30" s="91"/>
      <c r="AF30" s="91"/>
      <c r="AG30" s="91"/>
    </row>
    <row r="31" spans="2:33" s="2" customFormat="1" ht="21.95" customHeight="1">
      <c r="B31" s="2024"/>
      <c r="C31" s="2025"/>
      <c r="D31" s="2026"/>
      <c r="E31" s="2014"/>
      <c r="F31" s="2015"/>
      <c r="G31" s="91" t="s">
        <v>2630</v>
      </c>
      <c r="H31" s="91"/>
      <c r="I31" s="91"/>
      <c r="J31" s="773"/>
      <c r="K31" s="864"/>
      <c r="L31" s="91"/>
      <c r="M31" s="91"/>
      <c r="N31" s="91"/>
      <c r="O31" s="91"/>
      <c r="P31" s="91"/>
      <c r="Q31" s="91"/>
      <c r="R31" s="91"/>
      <c r="S31" s="91"/>
      <c r="T31" s="91"/>
      <c r="U31" s="91"/>
      <c r="V31" s="91"/>
      <c r="W31" s="91"/>
      <c r="X31" s="91"/>
      <c r="Y31" s="91"/>
      <c r="Z31" s="91"/>
      <c r="AA31" s="773"/>
      <c r="AB31" s="91"/>
      <c r="AC31" s="91"/>
      <c r="AE31" s="91"/>
      <c r="AF31" s="91"/>
      <c r="AG31" s="91"/>
    </row>
    <row r="32" spans="2:33" s="2" customFormat="1" ht="21.95" customHeight="1">
      <c r="B32" s="2024"/>
      <c r="C32" s="2025"/>
      <c r="D32" s="2026"/>
      <c r="E32" s="2014"/>
      <c r="F32" s="2015"/>
      <c r="G32" s="2" t="s">
        <v>2629</v>
      </c>
      <c r="H32" s="91"/>
      <c r="I32" s="91"/>
      <c r="J32" s="773"/>
      <c r="K32" s="54"/>
      <c r="AA32" s="55"/>
      <c r="AB32" s="91"/>
      <c r="AC32" s="91"/>
      <c r="AE32" s="91"/>
      <c r="AF32" s="91"/>
      <c r="AG32" s="91"/>
    </row>
    <row r="33" spans="1:33" s="2" customFormat="1" ht="21.95" customHeight="1">
      <c r="B33" s="2024"/>
      <c r="C33" s="2025"/>
      <c r="D33" s="2026"/>
      <c r="E33" s="2014"/>
      <c r="F33" s="2015"/>
      <c r="G33" s="91" t="s">
        <v>2628</v>
      </c>
      <c r="H33" s="91"/>
      <c r="I33" s="91"/>
      <c r="J33" s="773"/>
      <c r="K33" s="774"/>
      <c r="L33" s="91"/>
      <c r="M33" s="91"/>
      <c r="N33" s="91"/>
      <c r="O33" s="91"/>
      <c r="P33" s="91"/>
      <c r="Q33" s="91"/>
      <c r="R33" s="91"/>
      <c r="S33" s="91"/>
      <c r="T33" s="91"/>
      <c r="U33" s="91"/>
      <c r="V33" s="91"/>
      <c r="W33" s="91"/>
      <c r="X33" s="91"/>
      <c r="Y33" s="91"/>
      <c r="Z33" s="91"/>
      <c r="AA33" s="773"/>
      <c r="AB33" s="91"/>
      <c r="AC33" s="91"/>
      <c r="AE33" s="91"/>
      <c r="AF33" s="91"/>
      <c r="AG33" s="91"/>
    </row>
    <row r="34" spans="1:33" s="2" customFormat="1" ht="21.95" customHeight="1">
      <c r="B34" s="2024"/>
      <c r="C34" s="2025"/>
      <c r="D34" s="2026"/>
      <c r="E34" s="2014"/>
      <c r="F34" s="2015"/>
      <c r="G34" s="92" t="s">
        <v>2627</v>
      </c>
      <c r="H34" s="92"/>
      <c r="I34" s="92"/>
      <c r="J34" s="768"/>
      <c r="K34" s="769"/>
      <c r="L34" s="92"/>
      <c r="M34" s="92"/>
      <c r="N34" s="92"/>
      <c r="O34" s="92"/>
      <c r="P34" s="92"/>
      <c r="Q34" s="863" t="s">
        <v>2626</v>
      </c>
      <c r="R34" s="92"/>
      <c r="S34" s="92"/>
      <c r="T34" s="862" t="s">
        <v>2625</v>
      </c>
      <c r="U34" s="92"/>
      <c r="V34" s="92"/>
      <c r="W34" s="862" t="s">
        <v>2624</v>
      </c>
      <c r="X34" s="92"/>
      <c r="Y34" s="92"/>
      <c r="Z34" s="92"/>
      <c r="AA34" s="768"/>
      <c r="AB34" s="91"/>
      <c r="AC34" s="91"/>
      <c r="AE34" s="91"/>
      <c r="AF34" s="91"/>
      <c r="AG34" s="91"/>
    </row>
    <row r="35" spans="1:33" s="2" customFormat="1" ht="21.95" customHeight="1">
      <c r="B35" s="2024"/>
      <c r="C35" s="2025"/>
      <c r="D35" s="2026"/>
      <c r="E35" s="2014"/>
      <c r="F35" s="2015"/>
      <c r="G35" s="2007" t="s">
        <v>2623</v>
      </c>
      <c r="H35" s="2008"/>
      <c r="I35" s="2008"/>
      <c r="J35" s="2009"/>
      <c r="K35" s="774"/>
      <c r="L35" s="91"/>
      <c r="M35" s="91"/>
      <c r="N35" s="91"/>
      <c r="O35" s="91"/>
      <c r="P35" s="91"/>
      <c r="Q35" s="91"/>
      <c r="R35" s="91"/>
      <c r="S35" s="91"/>
      <c r="T35" s="91"/>
      <c r="U35" s="91"/>
      <c r="V35" s="91"/>
      <c r="W35" s="91"/>
      <c r="X35" s="91"/>
      <c r="Y35" s="91"/>
      <c r="Z35" s="91"/>
      <c r="AA35" s="773"/>
      <c r="AB35" s="91"/>
      <c r="AC35" s="91"/>
      <c r="AE35" s="91"/>
      <c r="AF35" s="91"/>
      <c r="AG35" s="91"/>
    </row>
    <row r="36" spans="1:33" s="2" customFormat="1" ht="21.95" customHeight="1">
      <c r="B36" s="2024"/>
      <c r="C36" s="2025"/>
      <c r="D36" s="2026"/>
      <c r="E36" s="2016"/>
      <c r="F36" s="2017"/>
      <c r="G36" s="2010"/>
      <c r="H36" s="1460"/>
      <c r="I36" s="1460"/>
      <c r="J36" s="2011"/>
      <c r="K36" s="774"/>
      <c r="L36" s="91"/>
      <c r="M36" s="91"/>
      <c r="N36" s="91"/>
      <c r="O36" s="91"/>
      <c r="P36" s="91"/>
      <c r="Q36" s="91"/>
      <c r="R36" s="91"/>
      <c r="S36" s="91"/>
      <c r="T36" s="91"/>
      <c r="U36" s="91"/>
      <c r="V36" s="91"/>
      <c r="W36" s="91"/>
      <c r="X36" s="91"/>
      <c r="Y36" s="91"/>
      <c r="Z36" s="91"/>
      <c r="AA36" s="773"/>
      <c r="AB36" s="91"/>
      <c r="AC36" s="91"/>
      <c r="AE36" s="91"/>
      <c r="AF36" s="91"/>
      <c r="AG36" s="91"/>
    </row>
    <row r="37" spans="1:33" s="2" customFormat="1" ht="21.95" customHeight="1">
      <c r="B37" s="860"/>
      <c r="C37" s="859" t="s">
        <v>557</v>
      </c>
      <c r="D37" s="859"/>
      <c r="E37" s="859" t="s">
        <v>2622</v>
      </c>
      <c r="F37" s="859"/>
      <c r="G37" s="859"/>
      <c r="H37" s="859"/>
      <c r="I37" s="859"/>
      <c r="J37" s="858"/>
      <c r="K37" s="859" t="s">
        <v>2923</v>
      </c>
      <c r="L37" s="859"/>
      <c r="M37" s="859"/>
      <c r="N37" s="859" t="s">
        <v>624</v>
      </c>
      <c r="O37" s="859"/>
      <c r="P37" s="859" t="s">
        <v>623</v>
      </c>
      <c r="Q37" s="859"/>
      <c r="R37" s="859" t="s">
        <v>622</v>
      </c>
      <c r="S37" s="2003" t="s">
        <v>2621</v>
      </c>
      <c r="T37" s="2003"/>
      <c r="U37" s="2003"/>
      <c r="V37" s="861"/>
      <c r="W37" s="861"/>
      <c r="X37" s="861"/>
      <c r="Y37" s="861"/>
      <c r="Z37" s="861"/>
      <c r="AA37" s="858" t="s">
        <v>113</v>
      </c>
      <c r="AB37" s="91"/>
      <c r="AC37" s="91"/>
      <c r="AE37" s="91"/>
      <c r="AF37" s="91"/>
      <c r="AG37" s="91"/>
    </row>
    <row r="38" spans="1:33" s="2" customFormat="1" ht="21.95" customHeight="1">
      <c r="B38" s="860"/>
      <c r="C38" s="859" t="s">
        <v>556</v>
      </c>
      <c r="D38" s="859"/>
      <c r="E38" s="859" t="s">
        <v>2620</v>
      </c>
      <c r="F38" s="859"/>
      <c r="G38" s="859"/>
      <c r="H38" s="859"/>
      <c r="I38" s="859"/>
      <c r="J38" s="858"/>
      <c r="K38" s="859"/>
      <c r="L38" s="859"/>
      <c r="M38" s="859"/>
      <c r="N38" s="859"/>
      <c r="O38" s="859"/>
      <c r="P38" s="859"/>
      <c r="Q38" s="859"/>
      <c r="R38" s="859"/>
      <c r="S38" s="859"/>
      <c r="T38" s="859"/>
      <c r="U38" s="859"/>
      <c r="V38" s="859"/>
      <c r="W38" s="859"/>
      <c r="X38" s="859"/>
      <c r="Y38" s="859"/>
      <c r="Z38" s="859"/>
      <c r="AA38" s="858"/>
      <c r="AB38" s="91"/>
      <c r="AC38" s="91"/>
      <c r="AE38" s="91"/>
      <c r="AF38" s="91"/>
      <c r="AG38" s="91"/>
    </row>
    <row r="39" spans="1:33" s="2" customFormat="1" ht="21.95" customHeight="1">
      <c r="B39" s="860"/>
      <c r="C39" s="859" t="s">
        <v>2597</v>
      </c>
      <c r="D39" s="859"/>
      <c r="E39" s="859" t="s">
        <v>2619</v>
      </c>
      <c r="F39" s="859"/>
      <c r="G39" s="859"/>
      <c r="H39" s="859"/>
      <c r="I39" s="859"/>
      <c r="J39" s="858"/>
      <c r="K39" s="859"/>
      <c r="L39" s="859"/>
      <c r="M39" s="859"/>
      <c r="N39" s="859"/>
      <c r="O39" s="859"/>
      <c r="P39" s="859"/>
      <c r="Q39" s="859"/>
      <c r="R39" s="859"/>
      <c r="S39" s="859"/>
      <c r="T39" s="859"/>
      <c r="U39" s="859"/>
      <c r="V39" s="859"/>
      <c r="W39" s="859"/>
      <c r="X39" s="859"/>
      <c r="Y39" s="859"/>
      <c r="Z39" s="859"/>
      <c r="AA39" s="858"/>
      <c r="AB39" s="91"/>
      <c r="AC39" s="91"/>
      <c r="AE39" s="91"/>
      <c r="AF39" s="91"/>
      <c r="AG39" s="91"/>
    </row>
    <row r="40" spans="1:33" s="2" customFormat="1" ht="21.95" customHeight="1">
      <c r="B40" s="772"/>
      <c r="C40" s="771"/>
      <c r="D40" s="771"/>
      <c r="E40" s="2018" t="s">
        <v>2618</v>
      </c>
      <c r="F40" s="2018"/>
      <c r="G40" s="2018"/>
      <c r="H40" s="2018"/>
      <c r="I40" s="2018"/>
      <c r="J40" s="2019"/>
      <c r="K40" s="771"/>
      <c r="L40" s="771"/>
      <c r="M40" s="771"/>
      <c r="N40" s="771"/>
      <c r="O40" s="771"/>
      <c r="P40" s="771"/>
      <c r="Q40" s="771"/>
      <c r="R40" s="771"/>
      <c r="S40" s="771"/>
      <c r="T40" s="771"/>
      <c r="U40" s="771"/>
      <c r="V40" s="771"/>
      <c r="W40" s="771"/>
      <c r="X40" s="771"/>
      <c r="Y40" s="771"/>
      <c r="Z40" s="771"/>
      <c r="AA40" s="770"/>
      <c r="AB40" s="91"/>
      <c r="AC40" s="91"/>
      <c r="AE40" s="91"/>
      <c r="AF40" s="91"/>
      <c r="AG40" s="91"/>
    </row>
    <row r="41" spans="1:33" s="2" customFormat="1" ht="21.95" customHeight="1">
      <c r="B41" s="774"/>
      <c r="C41" s="91" t="s">
        <v>2596</v>
      </c>
      <c r="D41" s="91"/>
      <c r="E41" s="2020"/>
      <c r="F41" s="2020"/>
      <c r="G41" s="2020"/>
      <c r="H41" s="2020"/>
      <c r="I41" s="2020"/>
      <c r="J41" s="2021"/>
      <c r="K41" s="91"/>
      <c r="L41" s="91" t="s">
        <v>2920</v>
      </c>
      <c r="M41" s="91"/>
      <c r="N41" s="91"/>
      <c r="P41" s="91" t="s">
        <v>322</v>
      </c>
      <c r="Q41" s="91"/>
      <c r="R41" s="91"/>
      <c r="S41" s="91" t="s">
        <v>2555</v>
      </c>
      <c r="T41" s="91"/>
      <c r="U41" s="91"/>
      <c r="V41" s="91" t="s">
        <v>2554</v>
      </c>
      <c r="W41" s="91"/>
      <c r="X41" s="91"/>
      <c r="Y41" s="91"/>
      <c r="Z41" s="91"/>
      <c r="AA41" s="773"/>
      <c r="AB41" s="91"/>
      <c r="AC41" s="91"/>
      <c r="AE41" s="91"/>
      <c r="AF41" s="91"/>
      <c r="AG41" s="91"/>
    </row>
    <row r="42" spans="1:33" s="2" customFormat="1" ht="21.95" customHeight="1">
      <c r="B42" s="769"/>
      <c r="C42" s="92"/>
      <c r="D42" s="92"/>
      <c r="E42" s="2022"/>
      <c r="F42" s="2022"/>
      <c r="G42" s="2022"/>
      <c r="H42" s="2022"/>
      <c r="I42" s="2022"/>
      <c r="J42" s="2023"/>
      <c r="K42" s="92"/>
      <c r="L42" s="92"/>
      <c r="M42" s="92"/>
      <c r="N42" s="92"/>
      <c r="O42" s="92"/>
      <c r="P42" s="92"/>
      <c r="Q42" s="92"/>
      <c r="R42" s="92"/>
      <c r="S42" s="92"/>
      <c r="T42" s="92"/>
      <c r="U42" s="92"/>
      <c r="V42" s="92"/>
      <c r="W42" s="92"/>
      <c r="X42" s="92"/>
      <c r="Y42" s="92"/>
      <c r="Z42" s="92"/>
      <c r="AA42" s="768"/>
      <c r="AB42" s="91"/>
      <c r="AC42" s="91"/>
      <c r="AE42" s="91"/>
      <c r="AF42" s="91"/>
      <c r="AG42" s="91"/>
    </row>
    <row r="43" spans="1:33" ht="24" customHeight="1">
      <c r="B43" s="91"/>
      <c r="C43" s="91"/>
      <c r="D43" s="37"/>
      <c r="E43" s="37"/>
      <c r="F43" s="37"/>
      <c r="G43" s="37"/>
      <c r="H43" s="37"/>
      <c r="I43" s="37"/>
      <c r="J43" s="37"/>
      <c r="K43" s="37"/>
      <c r="L43" s="37"/>
      <c r="M43" s="37"/>
      <c r="N43" s="37"/>
      <c r="O43" s="91"/>
      <c r="P43" s="91"/>
      <c r="Q43" s="91"/>
      <c r="R43" s="91"/>
      <c r="S43" s="91"/>
      <c r="T43" s="91"/>
      <c r="U43" s="91"/>
      <c r="V43" s="91"/>
      <c r="W43" s="91"/>
      <c r="X43" s="91"/>
      <c r="Y43" s="91"/>
      <c r="Z43" s="91"/>
      <c r="AA43" s="91"/>
      <c r="AB43" s="84"/>
      <c r="AC43" s="84"/>
      <c r="AE43" s="84"/>
      <c r="AF43" s="84"/>
      <c r="AG43" s="84"/>
    </row>
    <row r="44" spans="1:33" ht="18.95" customHeight="1">
      <c r="B44" s="91"/>
      <c r="C44" s="37"/>
      <c r="D44" s="37"/>
      <c r="E44" s="37"/>
      <c r="F44" s="37"/>
      <c r="G44" s="37"/>
      <c r="H44" s="37"/>
      <c r="I44" s="37"/>
      <c r="J44" s="37"/>
      <c r="K44" s="37"/>
      <c r="L44" s="37"/>
      <c r="M44" s="37"/>
      <c r="N44" s="37"/>
      <c r="O44" s="91"/>
      <c r="P44" s="91"/>
      <c r="Q44" s="91"/>
      <c r="R44" s="91"/>
      <c r="S44" s="91"/>
      <c r="T44" s="91"/>
      <c r="U44" s="91"/>
      <c r="V44" s="91"/>
      <c r="W44" s="91"/>
      <c r="X44" s="91"/>
      <c r="Y44" s="91"/>
      <c r="Z44" s="91"/>
      <c r="AA44" s="91"/>
      <c r="AB44" s="84"/>
      <c r="AC44" s="84"/>
      <c r="AE44" s="84"/>
      <c r="AF44" s="84"/>
      <c r="AG44" s="84"/>
    </row>
    <row r="45" spans="1:33" ht="18.95" customHeight="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84"/>
      <c r="AC45" s="84"/>
      <c r="AE45" s="84"/>
      <c r="AF45" s="84"/>
      <c r="AG45" s="84"/>
    </row>
    <row r="46" spans="1:33" s="84" customFormat="1" ht="15.9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D46" s="1"/>
    </row>
    <row r="47" spans="1:33" s="84" customFormat="1" ht="15.9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D47" s="1"/>
    </row>
    <row r="48" spans="1:33" s="84" customFormat="1" ht="15.9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D48" s="1"/>
    </row>
    <row r="49" spans="1:30" s="84" customFormat="1" ht="15.9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D49" s="1"/>
    </row>
    <row r="50" spans="1:30" s="84" customFormat="1" ht="15.9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D50" s="1"/>
    </row>
    <row r="51" spans="1:30" s="84" customFormat="1" ht="15.9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D51" s="1"/>
    </row>
    <row r="52" spans="1:30" s="84" customFormat="1" ht="15.9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D52" s="1"/>
    </row>
    <row r="53" spans="1:30" s="84" customFormat="1" ht="15.9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D53" s="1"/>
    </row>
    <row r="54" spans="1:30" s="84" customFormat="1" ht="15.9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D54" s="1"/>
    </row>
    <row r="55" spans="1:30" s="84" customFormat="1" ht="15.9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D55" s="1"/>
    </row>
    <row r="56" spans="1:30" s="84" customFormat="1" ht="15.9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D56" s="1"/>
    </row>
    <row r="57" spans="1:30" s="84" customFormat="1" ht="15.9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D57" s="1"/>
    </row>
    <row r="58" spans="1:30" s="84" customFormat="1" ht="15.9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D58" s="1"/>
    </row>
    <row r="59" spans="1:30" s="84" customFormat="1" ht="15.9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D59" s="1"/>
    </row>
    <row r="60" spans="1:30" s="84" customFormat="1" ht="15.95" customHeight="1">
      <c r="B60" s="85"/>
      <c r="AD60" s="1"/>
    </row>
    <row r="61" spans="1:30" s="84" customFormat="1" ht="15.95" customHeight="1">
      <c r="B61" s="85"/>
      <c r="AD61" s="1"/>
    </row>
    <row r="62" spans="1:30" s="84" customFormat="1" ht="15.95" customHeight="1">
      <c r="B62" s="85"/>
      <c r="AD62" s="1"/>
    </row>
    <row r="63" spans="1:30" s="84" customFormat="1" ht="15.95" customHeight="1">
      <c r="B63" s="85"/>
      <c r="AD63" s="1"/>
    </row>
    <row r="64" spans="1:30" s="84" customFormat="1" ht="15.95" customHeight="1">
      <c r="B64" s="85"/>
      <c r="AD64" s="1"/>
    </row>
    <row r="65" spans="1:30" s="84" customFormat="1" ht="15.95" customHeight="1">
      <c r="B65" s="85"/>
      <c r="AD65" s="1"/>
    </row>
    <row r="66" spans="1:30" s="84" customFormat="1">
      <c r="AD66" s="1"/>
    </row>
    <row r="67" spans="1:30" s="84" customFormat="1">
      <c r="A67" s="85"/>
      <c r="B67" s="37"/>
      <c r="C67" s="37"/>
      <c r="D67" s="37"/>
      <c r="E67" s="37"/>
      <c r="F67" s="37"/>
      <c r="G67" s="37"/>
      <c r="H67" s="37"/>
      <c r="I67" s="37"/>
      <c r="J67" s="37"/>
      <c r="K67" s="37"/>
      <c r="L67" s="37"/>
      <c r="M67" s="37"/>
      <c r="N67" s="37"/>
      <c r="O67" s="37"/>
      <c r="P67" s="37"/>
      <c r="Q67" s="37"/>
      <c r="R67" s="37"/>
      <c r="S67" s="37"/>
      <c r="T67" s="37"/>
      <c r="U67" s="37"/>
      <c r="V67" s="37"/>
      <c r="W67" s="37"/>
      <c r="X67" s="37"/>
      <c r="Y67" s="85"/>
      <c r="Z67" s="85"/>
      <c r="AA67" s="85"/>
      <c r="AD67" s="1"/>
    </row>
    <row r="68" spans="1:30" s="84" customForma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D68" s="1"/>
    </row>
    <row r="69" spans="1:30" s="84" customForma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D69" s="1"/>
    </row>
    <row r="70" spans="1:30" s="84" customForma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D70" s="1"/>
    </row>
    <row r="71" spans="1:30" s="84" customForma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D71" s="1"/>
    </row>
    <row r="72" spans="1:30" s="84" customForma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D72" s="1"/>
    </row>
    <row r="73" spans="1:30" s="84" customForma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D73" s="1"/>
    </row>
    <row r="74" spans="1:30" s="84" customForma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D74" s="1"/>
    </row>
    <row r="75" spans="1:30" s="84" customForma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D75" s="1"/>
    </row>
    <row r="76" spans="1:30" s="84" customForma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D76" s="1"/>
    </row>
    <row r="77" spans="1:30" ht="13.5" customHeight="1">
      <c r="A77" s="6"/>
      <c r="B77" s="3"/>
      <c r="C77" s="3"/>
      <c r="D77" s="3"/>
      <c r="E77" s="3"/>
      <c r="F77" s="3"/>
      <c r="G77" s="3"/>
      <c r="H77" s="195"/>
      <c r="I77" s="195"/>
      <c r="J77" s="195"/>
      <c r="K77" s="195"/>
      <c r="L77" s="195"/>
      <c r="M77" s="195"/>
      <c r="N77" s="195"/>
      <c r="O77" s="195"/>
      <c r="P77" s="195"/>
      <c r="Q77" s="195"/>
      <c r="R77" s="195"/>
      <c r="S77" s="195"/>
      <c r="T77" s="195"/>
      <c r="U77" s="195"/>
      <c r="V77" s="195"/>
      <c r="W77" s="195"/>
      <c r="X77" s="195"/>
      <c r="Y77" s="195"/>
      <c r="Z77" s="195"/>
      <c r="AA77" s="195"/>
    </row>
    <row r="78" spans="1:30">
      <c r="A78" s="6"/>
      <c r="B78" s="3"/>
      <c r="C78" s="3"/>
      <c r="D78" s="3"/>
      <c r="E78" s="3"/>
      <c r="F78" s="3"/>
      <c r="G78" s="3"/>
      <c r="H78" s="195"/>
      <c r="I78" s="195"/>
      <c r="J78" s="195"/>
      <c r="K78" s="195"/>
      <c r="L78" s="195"/>
      <c r="M78" s="195"/>
      <c r="N78" s="195"/>
      <c r="O78" s="195"/>
      <c r="P78" s="195"/>
      <c r="Q78" s="195"/>
      <c r="R78" s="195"/>
      <c r="S78" s="195"/>
      <c r="T78" s="195"/>
      <c r="U78" s="195"/>
      <c r="V78" s="195"/>
      <c r="W78" s="195"/>
      <c r="X78" s="195"/>
      <c r="Y78" s="195"/>
      <c r="Z78" s="195"/>
      <c r="AA78" s="195"/>
    </row>
    <row r="79" spans="1:30">
      <c r="A79" s="6"/>
      <c r="B79" s="85"/>
      <c r="C79" s="3"/>
      <c r="D79" s="3"/>
      <c r="E79" s="3"/>
      <c r="F79" s="3"/>
      <c r="G79" s="3"/>
      <c r="H79" s="195"/>
      <c r="I79" s="195"/>
      <c r="J79" s="195"/>
      <c r="K79" s="195"/>
      <c r="L79" s="195"/>
      <c r="M79" s="195"/>
      <c r="N79" s="195"/>
      <c r="O79" s="195"/>
      <c r="P79" s="195"/>
      <c r="Q79" s="195"/>
      <c r="R79" s="195"/>
      <c r="S79" s="195"/>
      <c r="T79" s="195"/>
      <c r="U79" s="195"/>
      <c r="V79" s="195"/>
      <c r="W79" s="195"/>
      <c r="X79" s="195"/>
      <c r="Y79" s="195"/>
      <c r="Z79" s="195"/>
      <c r="AA79" s="195"/>
    </row>
    <row r="80" spans="1:30">
      <c r="A80" s="6"/>
      <c r="B80" s="85"/>
      <c r="C80" s="3"/>
      <c r="D80" s="3"/>
      <c r="E80" s="3"/>
      <c r="F80" s="3"/>
      <c r="G80" s="3"/>
      <c r="H80" s="3"/>
      <c r="I80" s="3"/>
      <c r="J80" s="3"/>
      <c r="K80" s="3"/>
      <c r="L80" s="6"/>
      <c r="M80" s="3"/>
      <c r="N80" s="6"/>
      <c r="O80" s="3"/>
      <c r="P80" s="6"/>
      <c r="Q80" s="3"/>
      <c r="R80" s="3"/>
      <c r="S80" s="2"/>
      <c r="T80" s="2"/>
      <c r="U80" s="3"/>
      <c r="V80" s="3"/>
      <c r="W80" s="3"/>
      <c r="X80" s="3"/>
      <c r="Y80" s="3"/>
      <c r="Z80" s="3"/>
      <c r="AA80" s="3"/>
    </row>
    <row r="81" spans="1:27">
      <c r="A81" s="6"/>
      <c r="B81" s="3"/>
      <c r="C81" s="3"/>
      <c r="D81" s="3"/>
      <c r="E81" s="3"/>
      <c r="F81" s="3"/>
      <c r="G81" s="3"/>
      <c r="H81" s="3"/>
      <c r="I81" s="3"/>
      <c r="J81" s="3"/>
      <c r="K81" s="3"/>
      <c r="L81" s="6"/>
      <c r="M81" s="3"/>
      <c r="N81" s="6"/>
      <c r="O81" s="3"/>
      <c r="P81" s="6"/>
      <c r="Q81" s="3"/>
      <c r="R81" s="3"/>
      <c r="S81" s="2"/>
      <c r="T81" s="2"/>
      <c r="U81" s="3"/>
      <c r="V81" s="3"/>
      <c r="W81" s="3"/>
      <c r="X81" s="3"/>
      <c r="Y81" s="3"/>
      <c r="Z81" s="3"/>
      <c r="AA81" s="3"/>
    </row>
    <row r="82" spans="1:27" ht="13.5" customHeight="1">
      <c r="C82" s="3"/>
      <c r="D82" s="3"/>
      <c r="E82" s="3"/>
      <c r="F82" s="3"/>
      <c r="G82" s="3"/>
      <c r="H82" s="3"/>
      <c r="I82" s="3"/>
      <c r="J82" s="3"/>
      <c r="K82" s="3"/>
      <c r="L82" s="3"/>
      <c r="M82" s="3"/>
      <c r="N82" s="3"/>
      <c r="O82" s="3"/>
      <c r="P82" s="3"/>
      <c r="Q82" s="3"/>
      <c r="R82" s="3"/>
      <c r="S82" s="2"/>
      <c r="T82" s="2"/>
      <c r="U82" s="3"/>
      <c r="V82" s="3"/>
      <c r="W82" s="3"/>
      <c r="X82" s="3"/>
      <c r="Y82" s="3"/>
      <c r="Z82" s="3"/>
      <c r="AA82" s="3"/>
    </row>
    <row r="83" spans="1:27" ht="15" customHeight="1">
      <c r="A83" s="6"/>
      <c r="C83" s="3"/>
      <c r="D83" s="3"/>
      <c r="E83" s="5"/>
      <c r="F83" s="3"/>
      <c r="G83" s="3"/>
      <c r="H83" s="3"/>
      <c r="I83" s="5"/>
      <c r="J83" s="3"/>
      <c r="K83" s="3"/>
      <c r="L83" s="6"/>
      <c r="M83" s="3"/>
      <c r="N83" s="3"/>
      <c r="O83" s="3"/>
      <c r="P83" s="3"/>
      <c r="Q83" s="3"/>
      <c r="R83" s="5"/>
      <c r="S83" s="1468"/>
      <c r="T83" s="1468"/>
      <c r="U83" s="1468"/>
      <c r="V83" s="1468"/>
      <c r="W83" s="1468"/>
      <c r="X83" s="1468"/>
      <c r="Y83" s="1468"/>
      <c r="Z83" s="1468"/>
      <c r="AA83" s="5"/>
    </row>
    <row r="84" spans="1:27" ht="15" customHeight="1">
      <c r="A84" s="2"/>
      <c r="B84" s="2"/>
      <c r="C84" s="2"/>
      <c r="D84" s="2"/>
      <c r="E84" s="5"/>
      <c r="F84" s="1468"/>
      <c r="G84" s="1468"/>
      <c r="H84" s="1468"/>
      <c r="I84" s="5"/>
      <c r="J84" s="2"/>
      <c r="K84" s="3"/>
      <c r="L84" s="3"/>
      <c r="M84" s="3"/>
      <c r="N84" s="3"/>
      <c r="O84" s="3"/>
      <c r="P84" s="3"/>
      <c r="Q84" s="3"/>
      <c r="R84" s="5"/>
      <c r="S84" s="1468"/>
      <c r="T84" s="1468"/>
      <c r="U84" s="1468"/>
      <c r="V84" s="1468"/>
      <c r="W84" s="1468"/>
      <c r="X84" s="1468"/>
      <c r="Y84" s="1468"/>
      <c r="Z84" s="1468"/>
      <c r="AA84" s="33"/>
    </row>
    <row r="85" spans="1:27" ht="15" customHeight="1">
      <c r="A85" s="2"/>
      <c r="B85" s="2"/>
      <c r="C85" s="2"/>
      <c r="D85" s="2"/>
      <c r="E85" s="5"/>
      <c r="F85" s="1468"/>
      <c r="G85" s="1468"/>
      <c r="H85" s="1468"/>
      <c r="I85" s="5"/>
      <c r="J85" s="2"/>
      <c r="K85" s="3"/>
      <c r="L85" s="3"/>
      <c r="M85" s="3"/>
      <c r="N85" s="3"/>
      <c r="O85" s="3"/>
      <c r="P85" s="3"/>
      <c r="Q85" s="3"/>
      <c r="R85" s="5"/>
      <c r="S85" s="1468"/>
      <c r="T85" s="1468"/>
      <c r="U85" s="1468"/>
      <c r="V85" s="1468"/>
      <c r="W85" s="1468"/>
      <c r="X85" s="1468"/>
      <c r="Y85" s="1468"/>
      <c r="Z85" s="1468"/>
      <c r="AA85" s="33"/>
    </row>
    <row r="86" spans="1:27" ht="13.5" customHeight="1">
      <c r="A86" s="6"/>
      <c r="B86" s="3"/>
      <c r="C86" s="3"/>
      <c r="D86" s="3"/>
      <c r="E86" s="3"/>
      <c r="F86" s="3"/>
      <c r="G86" s="3"/>
      <c r="H86" s="3"/>
      <c r="I86" s="1574"/>
      <c r="J86" s="1574"/>
      <c r="K86" s="1574"/>
      <c r="L86" s="1574"/>
      <c r="M86" s="1574"/>
      <c r="N86" s="1574"/>
      <c r="O86" s="1574"/>
      <c r="P86" s="1574"/>
      <c r="Q86" s="1574"/>
      <c r="R86" s="1574"/>
      <c r="S86" s="1574"/>
      <c r="T86" s="1574"/>
      <c r="U86" s="1574"/>
      <c r="V86" s="1574"/>
      <c r="W86" s="1574"/>
      <c r="X86" s="1574"/>
      <c r="Y86" s="1574"/>
      <c r="Z86" s="1574"/>
      <c r="AA86" s="1574"/>
    </row>
    <row r="87" spans="1:27" ht="15.75" customHeight="1">
      <c r="A87" s="2"/>
      <c r="B87" s="2"/>
      <c r="C87" s="2"/>
      <c r="D87" s="2"/>
      <c r="E87" s="2"/>
      <c r="F87" s="2"/>
      <c r="G87" s="2"/>
      <c r="H87" s="2"/>
      <c r="I87" s="1574"/>
      <c r="J87" s="1574"/>
      <c r="K87" s="1574"/>
      <c r="L87" s="1574"/>
      <c r="M87" s="1574"/>
      <c r="N87" s="1574"/>
      <c r="O87" s="1574"/>
      <c r="P87" s="1574"/>
      <c r="Q87" s="1574"/>
      <c r="R87" s="1574"/>
      <c r="S87" s="1574"/>
      <c r="T87" s="1574"/>
      <c r="U87" s="1574"/>
      <c r="V87" s="1574"/>
      <c r="W87" s="1574"/>
      <c r="X87" s="1574"/>
      <c r="Y87" s="1574"/>
      <c r="Z87" s="1574"/>
      <c r="AA87" s="1574"/>
    </row>
    <row r="88" spans="1:27" ht="15.75" customHeight="1">
      <c r="A88" s="6"/>
      <c r="B88" s="3"/>
      <c r="C88" s="3"/>
      <c r="D88" s="3"/>
      <c r="E88" s="3"/>
      <c r="F88" s="3"/>
      <c r="G88" s="3"/>
      <c r="H88" s="3"/>
      <c r="I88" s="1574"/>
      <c r="J88" s="1520"/>
      <c r="K88" s="1520"/>
      <c r="L88" s="1520"/>
      <c r="M88" s="1520"/>
      <c r="N88" s="1520"/>
      <c r="O88" s="1520"/>
      <c r="P88" s="1520"/>
      <c r="Q88" s="1520"/>
      <c r="R88" s="1520"/>
      <c r="S88" s="1520"/>
      <c r="T88" s="1520"/>
      <c r="U88" s="1520"/>
      <c r="V88" s="1520"/>
      <c r="W88" s="1520"/>
      <c r="X88" s="1520"/>
      <c r="Y88" s="1520"/>
      <c r="Z88" s="1520"/>
      <c r="AA88" s="1520"/>
    </row>
    <row r="89" spans="1:27" ht="15.75" customHeight="1">
      <c r="A89" s="2"/>
      <c r="B89" s="2"/>
      <c r="C89" s="2"/>
      <c r="D89" s="2"/>
      <c r="E89" s="2"/>
      <c r="F89" s="2"/>
      <c r="G89" s="2"/>
      <c r="H89" s="2"/>
      <c r="I89" s="1520"/>
      <c r="J89" s="1520"/>
      <c r="K89" s="1520"/>
      <c r="L89" s="1520"/>
      <c r="M89" s="1520"/>
      <c r="N89" s="1520"/>
      <c r="O89" s="1520"/>
      <c r="P89" s="1520"/>
      <c r="Q89" s="1520"/>
      <c r="R89" s="1520"/>
      <c r="S89" s="1520"/>
      <c r="T89" s="1520"/>
      <c r="U89" s="1520"/>
      <c r="V89" s="1520"/>
      <c r="W89" s="1520"/>
      <c r="X89" s="1520"/>
      <c r="Y89" s="1520"/>
      <c r="Z89" s="1520"/>
      <c r="AA89" s="1520"/>
    </row>
    <row r="90" spans="1:27" ht="18" customHeight="1">
      <c r="A90" s="1497"/>
      <c r="B90" s="1497"/>
      <c r="C90" s="1497"/>
      <c r="D90" s="1497"/>
      <c r="E90" s="1497"/>
      <c r="F90" s="1497"/>
      <c r="G90" s="1497"/>
      <c r="H90" s="1497"/>
      <c r="I90" s="1497"/>
      <c r="J90" s="1497"/>
      <c r="K90" s="1497"/>
      <c r="L90" s="1497"/>
      <c r="M90" s="1497"/>
      <c r="N90" s="1497"/>
      <c r="O90" s="1497"/>
      <c r="P90" s="1497"/>
      <c r="Q90" s="1497"/>
      <c r="R90" s="1497"/>
      <c r="S90" s="1497"/>
      <c r="T90" s="1497"/>
      <c r="U90" s="1497"/>
      <c r="V90" s="1497"/>
      <c r="W90" s="1497"/>
      <c r="X90" s="1497"/>
      <c r="Y90" s="1497"/>
      <c r="Z90" s="1497"/>
      <c r="AA90" s="1497"/>
    </row>
    <row r="91" spans="1:27"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5.75" customHeight="1">
      <c r="A92" s="6"/>
      <c r="B92" s="3"/>
      <c r="C92" s="3"/>
      <c r="D92" s="3"/>
      <c r="E92" s="3"/>
      <c r="F92" s="1468"/>
      <c r="G92" s="1468"/>
      <c r="H92" s="1468"/>
      <c r="I92" s="1468"/>
      <c r="K92" s="3"/>
      <c r="L92" s="3"/>
      <c r="M92" s="3"/>
      <c r="N92" s="3"/>
      <c r="O92" s="3"/>
      <c r="P92" s="3"/>
      <c r="Q92" s="3"/>
      <c r="R92" s="3"/>
      <c r="S92" s="3"/>
      <c r="T92" s="3"/>
      <c r="U92" s="3"/>
      <c r="V92" s="3"/>
      <c r="W92" s="3"/>
      <c r="X92" s="3"/>
      <c r="Y92" s="3"/>
      <c r="Z92" s="3"/>
      <c r="AA92" s="3"/>
    </row>
    <row r="93" spans="1:27" ht="15.75" customHeight="1">
      <c r="A93" s="6"/>
      <c r="B93" s="3"/>
      <c r="C93" s="3"/>
      <c r="D93" s="3"/>
      <c r="E93" s="3"/>
      <c r="F93" s="3"/>
      <c r="G93" s="1468"/>
      <c r="H93" s="1468"/>
      <c r="I93" s="3"/>
      <c r="J93" s="1536"/>
      <c r="K93" s="1536"/>
      <c r="L93" s="1536"/>
      <c r="M93" s="1536"/>
      <c r="N93" s="1536"/>
      <c r="O93" s="1536"/>
      <c r="P93" s="1536"/>
      <c r="Q93" s="1536"/>
      <c r="R93" s="1536"/>
      <c r="S93" s="1536"/>
      <c r="T93" s="1536"/>
      <c r="U93" s="1536"/>
      <c r="V93" s="1536"/>
      <c r="W93" s="1536"/>
      <c r="X93" s="1536"/>
      <c r="Y93" s="1536"/>
      <c r="Z93" s="1536"/>
      <c r="AA93" s="1536"/>
    </row>
    <row r="94" spans="1:27" ht="15.75" customHeight="1">
      <c r="A94" s="3"/>
      <c r="B94" s="3"/>
      <c r="C94" s="3"/>
      <c r="D94" s="3"/>
      <c r="E94" s="3"/>
      <c r="F94" s="3"/>
      <c r="G94" s="1468"/>
      <c r="H94" s="1468"/>
      <c r="I94" s="3"/>
      <c r="J94" s="1536"/>
      <c r="K94" s="1536"/>
      <c r="L94" s="1536"/>
      <c r="M94" s="1536"/>
      <c r="N94" s="1536"/>
      <c r="O94" s="1536"/>
      <c r="P94" s="1536"/>
      <c r="Q94" s="1536"/>
      <c r="R94" s="1536"/>
      <c r="S94" s="1536"/>
      <c r="T94" s="1536"/>
      <c r="U94" s="1536"/>
      <c r="V94" s="1536"/>
      <c r="W94" s="1536"/>
      <c r="X94" s="1536"/>
      <c r="Y94" s="1536"/>
      <c r="Z94" s="1536"/>
      <c r="AA94" s="1536"/>
    </row>
    <row r="95" spans="1:27" ht="15.75" customHeight="1">
      <c r="A95" s="3"/>
      <c r="B95" s="3"/>
      <c r="C95" s="3"/>
      <c r="D95" s="3"/>
      <c r="E95" s="3"/>
      <c r="F95" s="3"/>
      <c r="G95" s="1468"/>
      <c r="H95" s="1468"/>
      <c r="I95" s="3"/>
      <c r="J95" s="1536"/>
      <c r="K95" s="1536"/>
      <c r="L95" s="1536"/>
      <c r="M95" s="1536"/>
      <c r="N95" s="1536"/>
      <c r="O95" s="1536"/>
      <c r="P95" s="1536"/>
      <c r="Q95" s="1536"/>
      <c r="R95" s="1536"/>
      <c r="S95" s="1536"/>
      <c r="T95" s="1536"/>
      <c r="U95" s="1536"/>
      <c r="V95" s="1536"/>
      <c r="W95" s="1536"/>
      <c r="X95" s="1536"/>
      <c r="Y95" s="1536"/>
      <c r="Z95" s="1536"/>
      <c r="AA95" s="1536"/>
    </row>
    <row r="96" spans="1:27"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75" customHeight="1">
      <c r="A97" s="6"/>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c r="A98" s="6"/>
      <c r="B98" s="6"/>
      <c r="C98" s="3"/>
      <c r="D98" s="3"/>
      <c r="E98" s="6"/>
      <c r="F98" s="3"/>
      <c r="G98" s="3"/>
      <c r="H98" s="6"/>
      <c r="I98" s="3"/>
      <c r="J98" s="3"/>
      <c r="K98" s="6"/>
      <c r="L98" s="3"/>
      <c r="M98" s="3"/>
      <c r="N98" s="6"/>
      <c r="O98" s="3"/>
      <c r="P98" s="3"/>
      <c r="Q98" s="3"/>
      <c r="R98" s="6"/>
      <c r="S98" s="3"/>
      <c r="T98" s="3"/>
      <c r="U98" s="3"/>
      <c r="V98" s="3"/>
      <c r="W98" s="6"/>
      <c r="X98" s="7"/>
      <c r="Y98" s="3"/>
      <c r="Z98" s="3"/>
      <c r="AA98" s="2"/>
    </row>
    <row r="99" spans="1:27" ht="15.75" customHeight="1">
      <c r="A99" s="6"/>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5.75" customHeight="1">
      <c r="A100" s="6"/>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5.75" customHeight="1">
      <c r="A101" s="6"/>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5.75" customHeight="1">
      <c r="A102" s="3"/>
      <c r="B102" s="3"/>
      <c r="C102" s="3"/>
      <c r="D102" s="3"/>
      <c r="E102" s="3"/>
      <c r="F102" s="3"/>
      <c r="G102" s="3"/>
      <c r="H102" s="3"/>
      <c r="I102" s="3"/>
      <c r="J102" s="3"/>
      <c r="K102" s="1468"/>
      <c r="L102" s="1468"/>
      <c r="M102" s="1468"/>
      <c r="N102" s="3"/>
      <c r="O102" s="3"/>
      <c r="P102" s="3"/>
      <c r="Q102" s="3"/>
      <c r="R102" s="3"/>
      <c r="S102" s="3"/>
      <c r="T102" s="3"/>
      <c r="U102" s="3"/>
      <c r="V102" s="3"/>
      <c r="W102" s="3"/>
      <c r="X102" s="3"/>
      <c r="Y102" s="3"/>
      <c r="Z102" s="3"/>
      <c r="AA102" s="3"/>
    </row>
    <row r="103" spans="1:27" ht="15.75" customHeight="1">
      <c r="A103" s="3"/>
      <c r="B103" s="3"/>
      <c r="C103" s="3"/>
      <c r="D103" s="3"/>
      <c r="E103" s="3"/>
      <c r="F103" s="3"/>
      <c r="G103" s="3"/>
      <c r="H103" s="3"/>
      <c r="I103" s="3"/>
      <c r="J103" s="3"/>
      <c r="K103" s="1468"/>
      <c r="L103" s="1468"/>
      <c r="M103" s="1468"/>
      <c r="N103" s="3"/>
      <c r="O103" s="3"/>
      <c r="P103" s="3"/>
      <c r="Q103" s="3"/>
      <c r="R103" s="3"/>
      <c r="S103" s="3"/>
      <c r="T103" s="3"/>
      <c r="U103" s="3"/>
      <c r="V103" s="3"/>
      <c r="W103" s="3"/>
      <c r="X103" s="3"/>
      <c r="Y103" s="3"/>
      <c r="Z103" s="3"/>
      <c r="AA103" s="3"/>
    </row>
    <row r="104" spans="1:27" ht="15.75" customHeight="1">
      <c r="A104" s="3"/>
      <c r="B104" s="3"/>
      <c r="C104" s="3"/>
      <c r="D104" s="3"/>
      <c r="E104" s="3"/>
      <c r="F104" s="3"/>
      <c r="G104" s="3"/>
      <c r="H104" s="3"/>
      <c r="I104" s="3"/>
      <c r="J104" s="3"/>
      <c r="K104" s="1468"/>
      <c r="L104" s="1468"/>
      <c r="M104" s="1468"/>
      <c r="N104" s="3"/>
      <c r="O104" s="3"/>
      <c r="P104" s="3"/>
      <c r="Q104" s="3"/>
      <c r="R104" s="3"/>
      <c r="S104" s="3"/>
      <c r="T104" s="3"/>
      <c r="U104" s="3"/>
      <c r="V104" s="3"/>
      <c r="W104" s="3"/>
      <c r="X104" s="3"/>
      <c r="Y104" s="3"/>
      <c r="Z104" s="3"/>
      <c r="AA104" s="3"/>
    </row>
    <row r="105" spans="1:27" ht="15.75" customHeight="1">
      <c r="A105" s="3"/>
      <c r="B105" s="3"/>
      <c r="C105" s="3"/>
      <c r="D105" s="3"/>
      <c r="E105" s="3"/>
      <c r="F105" s="3"/>
      <c r="G105" s="3"/>
      <c r="H105" s="3"/>
      <c r="I105" s="3"/>
      <c r="J105" s="3"/>
      <c r="K105" s="1468"/>
      <c r="L105" s="1468"/>
      <c r="M105" s="1468"/>
      <c r="N105" s="3"/>
      <c r="O105" s="3"/>
      <c r="P105" s="3"/>
      <c r="Q105" s="3"/>
      <c r="R105" s="3"/>
      <c r="S105" s="3"/>
      <c r="T105" s="3"/>
      <c r="U105" s="3"/>
      <c r="V105" s="3"/>
      <c r="W105" s="3"/>
      <c r="X105" s="3"/>
      <c r="Y105" s="3"/>
      <c r="Z105" s="3"/>
      <c r="AA105" s="3"/>
    </row>
    <row r="106" spans="1:27" ht="15.75" customHeight="1">
      <c r="A106" s="6"/>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75" customHeight="1">
      <c r="A107" s="3"/>
      <c r="B107" s="3"/>
      <c r="C107" s="3"/>
      <c r="D107" s="3"/>
      <c r="E107" s="3"/>
      <c r="F107" s="3"/>
      <c r="G107" s="3"/>
      <c r="H107" s="3"/>
      <c r="I107" s="3"/>
      <c r="J107" s="3"/>
      <c r="K107" s="1802"/>
      <c r="L107" s="1802"/>
      <c r="M107" s="1802"/>
      <c r="N107" s="1802"/>
      <c r="O107" s="3"/>
      <c r="P107" s="3"/>
      <c r="Q107" s="3"/>
      <c r="R107" s="3"/>
      <c r="S107" s="3"/>
      <c r="T107" s="3"/>
      <c r="U107" s="3"/>
      <c r="V107" s="3"/>
      <c r="W107" s="3"/>
      <c r="X107" s="3"/>
      <c r="Y107" s="3"/>
      <c r="Z107" s="3"/>
      <c r="AA107" s="3"/>
    </row>
    <row r="108" spans="1:27" ht="15.75" customHeight="1">
      <c r="A108" s="3"/>
      <c r="B108" s="3"/>
      <c r="C108" s="3"/>
      <c r="D108" s="3"/>
      <c r="E108" s="3"/>
      <c r="F108" s="3"/>
      <c r="G108" s="3"/>
      <c r="H108" s="3"/>
      <c r="I108" s="3"/>
      <c r="J108" s="3"/>
      <c r="K108" s="1802"/>
      <c r="L108" s="1802"/>
      <c r="M108" s="1802"/>
      <c r="N108" s="1802"/>
      <c r="O108" s="3"/>
      <c r="P108" s="3"/>
      <c r="Q108" s="3"/>
      <c r="R108" s="3"/>
      <c r="S108" s="3"/>
      <c r="T108" s="3"/>
      <c r="U108" s="3"/>
      <c r="V108" s="3"/>
      <c r="W108" s="3"/>
      <c r="X108" s="3"/>
      <c r="Y108" s="3"/>
      <c r="Z108" s="3"/>
      <c r="AA108" s="3"/>
    </row>
    <row r="109" spans="1:27" ht="15.75" customHeight="1">
      <c r="A109" s="6"/>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75" customHeight="1">
      <c r="A110" s="6"/>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75" customHeight="1">
      <c r="A111" s="3"/>
      <c r="B111" s="3"/>
      <c r="C111" s="3"/>
      <c r="D111" s="3"/>
      <c r="E111" s="3"/>
      <c r="F111" s="3"/>
      <c r="G111" s="3"/>
      <c r="H111" s="3"/>
      <c r="I111" s="3"/>
      <c r="J111" s="3"/>
      <c r="K111" s="3"/>
      <c r="L111" s="3"/>
      <c r="M111" s="3"/>
      <c r="N111" s="3"/>
      <c r="O111" s="3"/>
      <c r="P111" s="3"/>
      <c r="Q111" s="3"/>
      <c r="R111" s="3"/>
      <c r="S111" s="3"/>
      <c r="T111" s="3"/>
      <c r="U111" s="6"/>
      <c r="V111" s="3"/>
      <c r="W111" s="3"/>
      <c r="X111" s="6"/>
      <c r="Y111" s="3"/>
      <c r="Z111" s="3"/>
      <c r="AA111" s="3"/>
    </row>
    <row r="112" spans="1:27"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5.75" customHeight="1">
      <c r="A118" s="6"/>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5.75" customHeight="1">
      <c r="A119" s="3"/>
      <c r="B119" s="3"/>
      <c r="C119" s="3"/>
      <c r="D119" s="3"/>
      <c r="E119" s="3"/>
      <c r="F119" s="3"/>
      <c r="G119" s="3"/>
      <c r="H119" s="3"/>
      <c r="I119" s="5"/>
      <c r="J119" s="1468"/>
      <c r="K119" s="1468"/>
      <c r="L119" s="1468"/>
      <c r="M119" s="1468"/>
      <c r="N119" s="5"/>
      <c r="O119" s="5"/>
      <c r="P119" s="1468"/>
      <c r="Q119" s="1468"/>
      <c r="R119" s="1468"/>
      <c r="S119" s="1468"/>
      <c r="T119" s="5"/>
      <c r="U119" s="5"/>
      <c r="V119" s="1468"/>
      <c r="W119" s="1468"/>
      <c r="X119" s="1468"/>
      <c r="Y119" s="1468"/>
      <c r="Z119" s="7"/>
      <c r="AA119" s="3"/>
    </row>
    <row r="120" spans="1:27" ht="15.75" customHeight="1">
      <c r="A120" s="3"/>
      <c r="B120" s="3"/>
      <c r="C120" s="3"/>
      <c r="D120" s="5"/>
      <c r="E120" s="1468"/>
      <c r="F120" s="1468"/>
      <c r="G120" s="5"/>
      <c r="H120" s="3"/>
      <c r="I120" s="5"/>
      <c r="J120" s="1800"/>
      <c r="K120" s="1800"/>
      <c r="L120" s="1800"/>
      <c r="M120" s="1800"/>
      <c r="N120" s="5"/>
      <c r="O120" s="5"/>
      <c r="P120" s="1800"/>
      <c r="Q120" s="1800"/>
      <c r="R120" s="1800"/>
      <c r="S120" s="1800"/>
      <c r="T120" s="5"/>
      <c r="U120" s="5"/>
      <c r="V120" s="1495"/>
      <c r="W120" s="1495"/>
      <c r="X120" s="1495"/>
      <c r="Y120" s="1495"/>
      <c r="Z120" s="3"/>
      <c r="AA120" s="3"/>
    </row>
    <row r="121" spans="1:27" ht="15.75" customHeight="1">
      <c r="A121" s="3"/>
      <c r="B121" s="3"/>
      <c r="C121" s="3"/>
      <c r="D121" s="5"/>
      <c r="E121" s="1468"/>
      <c r="F121" s="1468"/>
      <c r="G121" s="5"/>
      <c r="H121" s="3"/>
      <c r="I121" s="5"/>
      <c r="J121" s="1800"/>
      <c r="K121" s="1800"/>
      <c r="L121" s="1800"/>
      <c r="M121" s="1800"/>
      <c r="N121" s="5"/>
      <c r="O121" s="5"/>
      <c r="P121" s="1800"/>
      <c r="Q121" s="1800"/>
      <c r="R121" s="1800"/>
      <c r="S121" s="1800"/>
      <c r="T121" s="5"/>
      <c r="U121" s="5"/>
      <c r="V121" s="1495"/>
      <c r="W121" s="1495"/>
      <c r="X121" s="1495"/>
      <c r="Y121" s="1495"/>
      <c r="Z121" s="3"/>
      <c r="AA121" s="3"/>
    </row>
    <row r="122" spans="1:27" ht="15.75" customHeight="1">
      <c r="A122" s="3"/>
      <c r="B122" s="3"/>
      <c r="C122" s="3"/>
      <c r="D122" s="5"/>
      <c r="E122" s="1468"/>
      <c r="F122" s="1468"/>
      <c r="G122" s="5"/>
      <c r="H122" s="3"/>
      <c r="I122" s="5"/>
      <c r="J122" s="1800"/>
      <c r="K122" s="1800"/>
      <c r="L122" s="1800"/>
      <c r="M122" s="1800"/>
      <c r="N122" s="5"/>
      <c r="O122" s="5"/>
      <c r="P122" s="1800"/>
      <c r="Q122" s="1800"/>
      <c r="R122" s="1800"/>
      <c r="S122" s="1800"/>
      <c r="T122" s="5"/>
      <c r="U122" s="5"/>
      <c r="V122" s="1495"/>
      <c r="W122" s="1495"/>
      <c r="X122" s="1495"/>
      <c r="Y122" s="1495"/>
      <c r="Z122" s="3"/>
      <c r="AA122" s="3"/>
    </row>
    <row r="123" spans="1:27" ht="15.75" customHeight="1">
      <c r="A123" s="3"/>
      <c r="B123" s="3"/>
      <c r="C123" s="3"/>
      <c r="D123" s="5"/>
      <c r="E123" s="1468"/>
      <c r="F123" s="1468"/>
      <c r="G123" s="5"/>
      <c r="H123" s="3"/>
      <c r="I123" s="5"/>
      <c r="J123" s="1800"/>
      <c r="K123" s="1800"/>
      <c r="L123" s="1800"/>
      <c r="M123" s="1800"/>
      <c r="N123" s="5"/>
      <c r="O123" s="5"/>
      <c r="P123" s="1800"/>
      <c r="Q123" s="1800"/>
      <c r="R123" s="1800"/>
      <c r="S123" s="1800"/>
      <c r="T123" s="5"/>
      <c r="U123" s="5"/>
      <c r="V123" s="1495"/>
      <c r="W123" s="1495"/>
      <c r="X123" s="1495"/>
      <c r="Y123" s="1495"/>
      <c r="Z123" s="3"/>
      <c r="AA123" s="3"/>
    </row>
    <row r="124" spans="1:27" ht="15.75" customHeight="1">
      <c r="A124" s="3"/>
      <c r="B124" s="3"/>
      <c r="C124" s="3"/>
      <c r="D124" s="5"/>
      <c r="E124" s="3"/>
      <c r="F124" s="3"/>
      <c r="G124" s="5"/>
      <c r="H124" s="3"/>
      <c r="I124" s="5"/>
      <c r="J124" s="3"/>
      <c r="K124" s="3"/>
      <c r="L124" s="3"/>
      <c r="M124" s="3"/>
      <c r="N124" s="5"/>
      <c r="O124" s="5"/>
      <c r="P124" s="5"/>
      <c r="Q124" s="3"/>
      <c r="R124" s="3"/>
      <c r="S124" s="5"/>
      <c r="T124" s="5"/>
      <c r="U124" s="5"/>
      <c r="V124" s="3"/>
      <c r="W124" s="3"/>
      <c r="X124" s="3"/>
      <c r="Y124" s="3"/>
      <c r="Z124" s="3"/>
      <c r="AA124" s="3"/>
    </row>
    <row r="125" spans="1:27" ht="15.75" customHeight="1">
      <c r="A125" s="3"/>
      <c r="B125" s="3"/>
      <c r="C125" s="3"/>
      <c r="D125" s="5"/>
      <c r="E125" s="3"/>
      <c r="F125" s="3"/>
      <c r="G125" s="5"/>
      <c r="H125" s="3"/>
      <c r="I125" s="5"/>
      <c r="J125" s="3"/>
      <c r="K125" s="3"/>
      <c r="L125" s="3"/>
      <c r="M125" s="3"/>
      <c r="N125" s="5"/>
      <c r="O125" s="5"/>
      <c r="P125" s="5"/>
      <c r="Q125" s="3"/>
      <c r="R125" s="3"/>
      <c r="S125" s="5"/>
      <c r="T125" s="5"/>
      <c r="U125" s="5"/>
      <c r="V125" s="3"/>
      <c r="W125" s="3"/>
      <c r="X125" s="3"/>
      <c r="Y125" s="3"/>
      <c r="Z125" s="3"/>
      <c r="AA125" s="3"/>
    </row>
    <row r="126" spans="1:27" ht="15.75" customHeight="1">
      <c r="A126" s="3"/>
      <c r="B126" s="3"/>
      <c r="C126" s="3"/>
      <c r="D126" s="5"/>
      <c r="E126" s="3"/>
      <c r="F126" s="3"/>
      <c r="G126" s="5"/>
      <c r="H126" s="3"/>
      <c r="I126" s="5"/>
      <c r="J126" s="3"/>
      <c r="K126" s="3"/>
      <c r="L126" s="3"/>
      <c r="M126" s="3"/>
      <c r="N126" s="5"/>
      <c r="O126" s="5"/>
      <c r="P126" s="5"/>
      <c r="Q126" s="3"/>
      <c r="R126" s="3"/>
      <c r="S126" s="5"/>
      <c r="T126" s="5"/>
      <c r="U126" s="5"/>
      <c r="V126" s="3"/>
      <c r="W126" s="3"/>
      <c r="X126" s="3"/>
      <c r="Y126" s="3"/>
      <c r="Z126" s="3"/>
      <c r="AA126" s="3"/>
    </row>
    <row r="127" spans="1:27" ht="15.75" customHeight="1">
      <c r="A127" s="3"/>
      <c r="B127" s="3"/>
      <c r="C127" s="3"/>
      <c r="D127" s="5"/>
      <c r="E127" s="3"/>
      <c r="F127" s="3"/>
      <c r="G127" s="5"/>
      <c r="H127" s="3"/>
      <c r="I127" s="5"/>
      <c r="J127" s="3"/>
      <c r="K127" s="3"/>
      <c r="L127" s="3"/>
      <c r="M127" s="3"/>
      <c r="N127" s="5"/>
      <c r="O127" s="5"/>
      <c r="P127" s="5"/>
      <c r="Q127" s="3"/>
      <c r="R127" s="3"/>
      <c r="S127" s="5"/>
      <c r="T127" s="5"/>
      <c r="U127" s="5"/>
      <c r="V127" s="3"/>
      <c r="W127" s="3"/>
      <c r="X127" s="3"/>
      <c r="Y127" s="3"/>
      <c r="Z127" s="3"/>
      <c r="AA127" s="3"/>
    </row>
    <row r="128" spans="1:27" ht="15.75" customHeight="1">
      <c r="A128" s="3"/>
      <c r="B128" s="3"/>
      <c r="C128" s="3"/>
      <c r="D128" s="3"/>
      <c r="E128" s="3"/>
      <c r="F128" s="3"/>
      <c r="G128" s="3"/>
      <c r="H128" s="3"/>
      <c r="I128" s="5"/>
      <c r="J128" s="1800"/>
      <c r="K128" s="1800"/>
      <c r="L128" s="1800"/>
      <c r="M128" s="1800"/>
      <c r="N128" s="5"/>
      <c r="O128" s="5"/>
      <c r="P128" s="1800"/>
      <c r="Q128" s="1800"/>
      <c r="R128" s="1800"/>
      <c r="S128" s="1800"/>
      <c r="T128" s="5"/>
      <c r="U128" s="5"/>
      <c r="V128" s="1800"/>
      <c r="W128" s="1800"/>
      <c r="X128" s="1800"/>
      <c r="Y128" s="1800"/>
      <c r="Z128" s="3"/>
      <c r="AA128" s="3"/>
    </row>
    <row r="129" spans="1:28" ht="15.75" customHeight="1">
      <c r="A129" s="6"/>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8" ht="15.75" customHeight="1">
      <c r="A130" s="6"/>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8" ht="15.75" customHeight="1">
      <c r="A131" s="6"/>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8" ht="15.75" customHeight="1">
      <c r="A132" s="6"/>
      <c r="B132" s="3"/>
      <c r="C132" s="3"/>
      <c r="D132" s="3"/>
      <c r="E132" s="3"/>
      <c r="F132" s="3"/>
      <c r="G132" s="3"/>
      <c r="H132" s="3"/>
      <c r="I132" s="3"/>
      <c r="J132" s="1558"/>
      <c r="K132" s="1558"/>
      <c r="L132" s="1558"/>
      <c r="M132" s="1558"/>
      <c r="N132" s="1558"/>
      <c r="O132" s="5"/>
      <c r="P132" s="3"/>
      <c r="Q132" s="3"/>
      <c r="R132" s="3"/>
      <c r="S132" s="3"/>
      <c r="T132" s="3"/>
      <c r="U132" s="3"/>
      <c r="V132" s="3"/>
      <c r="W132" s="3"/>
      <c r="X132" s="3"/>
      <c r="Y132" s="3"/>
      <c r="Z132" s="3"/>
      <c r="AA132" s="3"/>
    </row>
    <row r="133" spans="1:28" ht="15.75" customHeight="1">
      <c r="A133" s="6"/>
      <c r="B133" s="3"/>
      <c r="C133" s="3"/>
      <c r="D133" s="3"/>
      <c r="E133" s="3"/>
      <c r="F133" s="3"/>
      <c r="G133" s="3"/>
      <c r="H133" s="3"/>
      <c r="I133" s="3"/>
      <c r="J133" s="3"/>
      <c r="K133" s="3"/>
      <c r="L133" s="1468"/>
      <c r="M133" s="1468"/>
      <c r="N133" s="1468"/>
      <c r="O133" s="1468"/>
      <c r="P133" s="1468"/>
      <c r="Q133" s="1468"/>
      <c r="R133" s="3"/>
      <c r="S133" s="3"/>
      <c r="T133" s="3"/>
      <c r="U133" s="3"/>
      <c r="V133" s="3"/>
      <c r="W133" s="3"/>
      <c r="X133" s="3"/>
      <c r="Y133" s="3"/>
      <c r="Z133" s="3"/>
      <c r="AA133" s="3"/>
    </row>
    <row r="134" spans="1:28" ht="15.75" customHeight="1">
      <c r="A134" s="6"/>
      <c r="B134" s="3"/>
      <c r="C134" s="3"/>
      <c r="D134" s="3"/>
      <c r="E134" s="3"/>
      <c r="F134" s="3"/>
      <c r="G134" s="3"/>
      <c r="H134" s="3"/>
      <c r="I134" s="1491"/>
      <c r="J134" s="1491"/>
      <c r="K134" s="1491"/>
      <c r="L134" s="1491"/>
      <c r="M134" s="1491"/>
      <c r="N134" s="1491"/>
      <c r="O134" s="1491"/>
      <c r="P134" s="1491"/>
      <c r="Q134" s="1491"/>
      <c r="R134" s="1491"/>
      <c r="S134" s="1491"/>
      <c r="T134" s="1491"/>
      <c r="U134" s="1491"/>
      <c r="V134" s="1491"/>
      <c r="W134" s="1491"/>
      <c r="X134" s="1491"/>
      <c r="Y134" s="1491"/>
      <c r="Z134" s="1491"/>
      <c r="AA134" s="1491"/>
    </row>
    <row r="135" spans="1:28">
      <c r="I135" s="1801"/>
      <c r="J135" s="1801"/>
      <c r="K135" s="1801"/>
      <c r="L135" s="1801"/>
      <c r="M135" s="1801"/>
      <c r="N135" s="1801"/>
      <c r="O135" s="1801"/>
      <c r="P135" s="1801"/>
      <c r="Q135" s="1801"/>
      <c r="R135" s="1801"/>
      <c r="S135" s="1801"/>
      <c r="T135" s="1801"/>
      <c r="U135" s="1801"/>
      <c r="V135" s="1801"/>
      <c r="W135" s="1801"/>
      <c r="X135" s="1801"/>
      <c r="Y135" s="1801"/>
      <c r="Z135" s="1801"/>
      <c r="AA135" s="1801"/>
    </row>
    <row r="136" spans="1:28" ht="13.5" customHeight="1">
      <c r="A136" s="6"/>
      <c r="B136" s="3"/>
      <c r="C136" s="3"/>
      <c r="D136" s="3"/>
      <c r="E136" s="3"/>
      <c r="F136" s="1491"/>
      <c r="G136" s="1491"/>
      <c r="H136" s="1491"/>
      <c r="I136" s="1491"/>
      <c r="J136" s="1491"/>
      <c r="K136" s="1491"/>
      <c r="L136" s="1491"/>
      <c r="M136" s="1491"/>
      <c r="N136" s="1491"/>
      <c r="O136" s="1491"/>
      <c r="P136" s="1491"/>
      <c r="Q136" s="1491"/>
      <c r="R136" s="1491"/>
      <c r="S136" s="1491"/>
      <c r="T136" s="1491"/>
      <c r="U136" s="1491"/>
      <c r="V136" s="1491"/>
      <c r="W136" s="1491"/>
      <c r="X136" s="1491"/>
      <c r="Y136" s="1491"/>
      <c r="Z136" s="1491"/>
      <c r="AA136" s="1491"/>
    </row>
    <row r="137" spans="1:28">
      <c r="A137" s="3"/>
      <c r="B137" s="3"/>
      <c r="C137" s="3"/>
      <c r="D137" s="3"/>
      <c r="E137" s="3"/>
      <c r="F137" s="1526"/>
      <c r="G137" s="1526"/>
      <c r="H137" s="1526"/>
      <c r="I137" s="1526"/>
      <c r="J137" s="1526"/>
      <c r="K137" s="1526"/>
      <c r="L137" s="1526"/>
      <c r="M137" s="1526"/>
      <c r="N137" s="1526"/>
      <c r="O137" s="1526"/>
      <c r="P137" s="1526"/>
      <c r="Q137" s="1526"/>
      <c r="R137" s="1526"/>
      <c r="S137" s="1526"/>
      <c r="T137" s="1526"/>
      <c r="U137" s="1526"/>
      <c r="V137" s="1526"/>
      <c r="W137" s="1526"/>
      <c r="X137" s="1526"/>
      <c r="Y137" s="1526"/>
      <c r="Z137" s="1526"/>
      <c r="AA137" s="1526"/>
    </row>
    <row r="138" spans="1:2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8"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8"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8" ht="18.75" customHeight="1">
      <c r="A141" s="1468"/>
      <c r="B141" s="1468"/>
      <c r="C141" s="1468"/>
      <c r="D141" s="1468"/>
      <c r="E141" s="1468"/>
      <c r="F141" s="1468"/>
      <c r="G141" s="1468"/>
      <c r="H141" s="1468"/>
      <c r="I141" s="1468"/>
      <c r="J141" s="1468"/>
      <c r="K141" s="1468"/>
      <c r="L141" s="1468"/>
      <c r="M141" s="1468"/>
      <c r="N141" s="1468"/>
      <c r="O141" s="1468"/>
      <c r="P141" s="1468"/>
      <c r="Q141" s="1468"/>
      <c r="R141" s="1468"/>
      <c r="S141" s="1468"/>
      <c r="T141" s="1468"/>
      <c r="U141" s="1468"/>
      <c r="V141" s="1468"/>
      <c r="W141" s="1468"/>
      <c r="X141" s="1468"/>
      <c r="Y141" s="1468"/>
      <c r="Z141" s="1468"/>
      <c r="AA141" s="1468"/>
      <c r="AB141" s="2"/>
    </row>
    <row r="142" spans="1:28"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2"/>
    </row>
    <row r="143" spans="1:28" ht="15.75" customHeight="1">
      <c r="A143" s="6"/>
      <c r="B143" s="3"/>
      <c r="C143" s="3"/>
      <c r="D143" s="3"/>
      <c r="E143" s="3"/>
      <c r="F143" s="3"/>
      <c r="G143" s="2"/>
      <c r="H143" s="3"/>
      <c r="I143" s="3"/>
      <c r="J143" s="3"/>
      <c r="K143" s="3"/>
      <c r="L143" s="3"/>
      <c r="M143" s="3"/>
      <c r="N143" s="3"/>
      <c r="O143" s="3"/>
      <c r="P143" s="3"/>
      <c r="Q143" s="3"/>
      <c r="R143" s="3"/>
      <c r="S143" s="3"/>
      <c r="T143" s="3"/>
      <c r="U143" s="3"/>
      <c r="V143" s="3"/>
      <c r="W143" s="3"/>
      <c r="X143" s="3"/>
      <c r="Y143" s="3"/>
      <c r="Z143" s="3"/>
      <c r="AA143" s="3"/>
      <c r="AB143" s="2"/>
    </row>
    <row r="144" spans="1:28" ht="15.75" customHeight="1">
      <c r="A144" s="6"/>
      <c r="B144" s="3"/>
      <c r="C144" s="3"/>
      <c r="D144" s="3"/>
      <c r="E144" s="3"/>
      <c r="F144" s="3"/>
      <c r="G144" s="2"/>
      <c r="H144" s="2"/>
      <c r="I144" s="3"/>
      <c r="J144" s="3"/>
      <c r="K144" s="3"/>
      <c r="L144" s="2"/>
      <c r="M144" s="3"/>
      <c r="N144" s="3"/>
      <c r="O144" s="3"/>
      <c r="P144" s="3"/>
      <c r="Q144" s="3"/>
      <c r="R144" s="3"/>
      <c r="S144" s="3"/>
      <c r="T144" s="3"/>
      <c r="U144" s="3"/>
      <c r="V144" s="3"/>
      <c r="W144" s="3"/>
      <c r="X144" s="3"/>
      <c r="Y144" s="3"/>
      <c r="Z144" s="3"/>
      <c r="AA144" s="3"/>
      <c r="AB144" s="2"/>
    </row>
    <row r="145" spans="1:28" ht="15.75" customHeight="1">
      <c r="A145" s="6"/>
      <c r="B145" s="3"/>
      <c r="C145" s="3"/>
      <c r="D145" s="3"/>
      <c r="E145" s="3"/>
      <c r="F145" s="3"/>
      <c r="G145" s="3"/>
      <c r="H145" s="3"/>
      <c r="I145" s="3"/>
      <c r="J145" s="1558"/>
      <c r="K145" s="1558"/>
      <c r="L145" s="1558"/>
      <c r="M145" s="1558"/>
      <c r="N145" s="4"/>
      <c r="O145" s="3"/>
      <c r="P145" s="3"/>
      <c r="Q145" s="3"/>
      <c r="R145" s="3"/>
      <c r="S145" s="3"/>
      <c r="T145" s="3"/>
      <c r="U145" s="3"/>
      <c r="V145" s="3"/>
      <c r="W145" s="3"/>
      <c r="X145" s="3"/>
      <c r="Y145" s="3"/>
      <c r="Z145" s="3"/>
      <c r="AA145" s="3"/>
      <c r="AB145" s="2"/>
    </row>
    <row r="146" spans="1:28" ht="15.75" customHeight="1">
      <c r="A146" s="6"/>
      <c r="B146" s="3"/>
      <c r="C146" s="3"/>
      <c r="D146" s="3"/>
      <c r="E146" s="3"/>
      <c r="F146" s="3"/>
      <c r="G146" s="3"/>
      <c r="H146" s="3"/>
      <c r="I146" s="3"/>
      <c r="J146" s="1558"/>
      <c r="K146" s="1558"/>
      <c r="L146" s="1558"/>
      <c r="M146" s="1558"/>
      <c r="N146" s="4"/>
      <c r="O146" s="3"/>
      <c r="P146" s="3"/>
      <c r="Q146" s="3"/>
      <c r="R146" s="3"/>
      <c r="S146" s="3"/>
      <c r="T146" s="3"/>
      <c r="U146" s="3"/>
      <c r="V146" s="3"/>
      <c r="W146" s="3"/>
      <c r="X146" s="3"/>
      <c r="Y146" s="3"/>
      <c r="Z146" s="3"/>
      <c r="AA146" s="3"/>
      <c r="AB146" s="2"/>
    </row>
    <row r="147" spans="1:28" ht="15.75" customHeight="1">
      <c r="A147" s="6"/>
      <c r="B147" s="3"/>
      <c r="C147" s="3"/>
      <c r="D147" s="3"/>
      <c r="E147" s="3"/>
      <c r="F147" s="3"/>
      <c r="G147" s="3"/>
      <c r="H147" s="3"/>
      <c r="I147" s="3"/>
      <c r="J147" s="1558"/>
      <c r="K147" s="1558"/>
      <c r="L147" s="1558"/>
      <c r="M147" s="1558"/>
      <c r="N147" s="4"/>
      <c r="O147" s="3"/>
      <c r="P147" s="3"/>
      <c r="Q147" s="3"/>
      <c r="R147" s="3"/>
      <c r="S147" s="3"/>
      <c r="T147" s="3"/>
      <c r="U147" s="3"/>
      <c r="V147" s="3"/>
      <c r="W147" s="3"/>
      <c r="X147" s="3"/>
      <c r="Y147" s="3"/>
      <c r="Z147" s="3"/>
      <c r="AA147" s="3"/>
      <c r="AB147" s="2"/>
    </row>
    <row r="148" spans="1:28" ht="15.75" customHeight="1">
      <c r="A148" s="6"/>
      <c r="B148" s="3"/>
      <c r="C148" s="3"/>
      <c r="D148" s="3"/>
      <c r="E148" s="3"/>
      <c r="F148" s="3"/>
      <c r="G148" s="3"/>
      <c r="H148" s="3"/>
      <c r="I148" s="3"/>
      <c r="J148" s="1558"/>
      <c r="K148" s="1558"/>
      <c r="L148" s="1558"/>
      <c r="M148" s="1558"/>
      <c r="N148" s="4"/>
      <c r="O148" s="3"/>
      <c r="P148" s="3"/>
      <c r="Q148" s="3"/>
      <c r="R148" s="3"/>
      <c r="S148" s="3"/>
      <c r="T148" s="3"/>
      <c r="U148" s="3"/>
      <c r="V148" s="3"/>
      <c r="W148" s="3"/>
      <c r="X148" s="3"/>
      <c r="Y148" s="3"/>
      <c r="Z148" s="3"/>
      <c r="AA148" s="3"/>
      <c r="AB148" s="2"/>
    </row>
    <row r="149" spans="1:28" ht="15.75" customHeight="1">
      <c r="A149" s="6"/>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2"/>
    </row>
    <row r="150" spans="1:28" ht="15.75" customHeight="1">
      <c r="A150" s="3"/>
      <c r="B150" s="3"/>
      <c r="C150" s="3"/>
      <c r="D150" s="1468"/>
      <c r="E150" s="1468"/>
      <c r="F150" s="1468"/>
      <c r="G150" s="1468"/>
      <c r="H150" s="5"/>
      <c r="I150" s="1468"/>
      <c r="J150" s="1468"/>
      <c r="K150" s="1468"/>
      <c r="L150" s="1468"/>
      <c r="M150" s="1468"/>
      <c r="N150" s="1468"/>
      <c r="O150" s="1468"/>
      <c r="P150" s="1468"/>
      <c r="Q150" s="1468"/>
      <c r="R150" s="1468"/>
      <c r="S150" s="1468"/>
      <c r="T150" s="1468"/>
      <c r="U150" s="1468"/>
      <c r="V150" s="5"/>
      <c r="W150" s="5"/>
      <c r="X150" s="1468"/>
      <c r="Y150" s="1468"/>
      <c r="Z150" s="1468"/>
      <c r="AA150" s="3"/>
      <c r="AB150" s="2"/>
    </row>
    <row r="151" spans="1:28" ht="15.75" customHeight="1">
      <c r="A151" s="3"/>
      <c r="B151" s="3"/>
      <c r="C151" s="3"/>
      <c r="D151" s="5"/>
      <c r="E151" s="1497"/>
      <c r="F151" s="1497"/>
      <c r="G151" s="5"/>
      <c r="H151" s="5"/>
      <c r="I151" s="3"/>
      <c r="J151" s="3"/>
      <c r="K151" s="3"/>
      <c r="L151" s="2"/>
      <c r="M151" s="3"/>
      <c r="N151" s="3"/>
      <c r="O151" s="3"/>
      <c r="P151" s="3"/>
      <c r="Q151" s="3"/>
      <c r="R151" s="2"/>
      <c r="S151" s="2"/>
      <c r="T151" s="2"/>
      <c r="U151" s="2"/>
      <c r="V151" s="5"/>
      <c r="W151" s="5"/>
      <c r="X151" s="1554"/>
      <c r="Y151" s="1554"/>
      <c r="Z151" s="1554"/>
      <c r="AA151" s="3"/>
      <c r="AB151" s="2"/>
    </row>
    <row r="152" spans="1:28" ht="15.75" customHeight="1">
      <c r="A152" s="3"/>
      <c r="B152" s="3"/>
      <c r="C152" s="3"/>
      <c r="D152" s="5"/>
      <c r="E152" s="1497"/>
      <c r="F152" s="1497"/>
      <c r="G152" s="5"/>
      <c r="H152" s="5"/>
      <c r="I152" s="3"/>
      <c r="J152" s="3"/>
      <c r="K152" s="3"/>
      <c r="L152" s="2"/>
      <c r="M152" s="3"/>
      <c r="N152" s="3"/>
      <c r="O152" s="3"/>
      <c r="P152" s="3"/>
      <c r="Q152" s="3"/>
      <c r="R152" s="2"/>
      <c r="S152" s="2"/>
      <c r="T152" s="2"/>
      <c r="U152" s="2"/>
      <c r="V152" s="5"/>
      <c r="W152" s="5"/>
      <c r="X152" s="1554"/>
      <c r="Y152" s="1554"/>
      <c r="Z152" s="1554"/>
      <c r="AA152" s="3"/>
      <c r="AB152" s="2"/>
    </row>
    <row r="153" spans="1:28" ht="15.75" customHeight="1">
      <c r="A153" s="3"/>
      <c r="B153" s="3"/>
      <c r="C153" s="3"/>
      <c r="D153" s="5"/>
      <c r="E153" s="1497"/>
      <c r="F153" s="1497"/>
      <c r="G153" s="5"/>
      <c r="H153" s="5"/>
      <c r="I153" s="3"/>
      <c r="J153" s="3"/>
      <c r="K153" s="3"/>
      <c r="L153" s="2"/>
      <c r="M153" s="3"/>
      <c r="N153" s="3"/>
      <c r="O153" s="3"/>
      <c r="P153" s="3"/>
      <c r="Q153" s="3"/>
      <c r="R153" s="2"/>
      <c r="S153" s="2"/>
      <c r="T153" s="2"/>
      <c r="U153" s="2"/>
      <c r="V153" s="5"/>
      <c r="W153" s="5"/>
      <c r="X153" s="1554"/>
      <c r="Y153" s="1554"/>
      <c r="Z153" s="1554"/>
      <c r="AA153" s="3"/>
      <c r="AB153" s="2"/>
    </row>
    <row r="154" spans="1:28" ht="15.75" customHeight="1">
      <c r="A154" s="3"/>
      <c r="B154" s="3"/>
      <c r="C154" s="3"/>
      <c r="D154" s="5"/>
      <c r="E154" s="1497"/>
      <c r="F154" s="1497"/>
      <c r="G154" s="5"/>
      <c r="H154" s="5"/>
      <c r="I154" s="3"/>
      <c r="J154" s="3"/>
      <c r="K154" s="3"/>
      <c r="L154" s="2"/>
      <c r="M154" s="3"/>
      <c r="N154" s="3"/>
      <c r="O154" s="3"/>
      <c r="P154" s="3"/>
      <c r="Q154" s="3"/>
      <c r="R154" s="2"/>
      <c r="S154" s="2"/>
      <c r="T154" s="2"/>
      <c r="U154" s="2"/>
      <c r="V154" s="5"/>
      <c r="W154" s="5"/>
      <c r="X154" s="1554"/>
      <c r="Y154" s="1554"/>
      <c r="Z154" s="1554"/>
      <c r="AA154" s="3"/>
      <c r="AB154" s="2"/>
    </row>
    <row r="155" spans="1:28" ht="15.75" customHeight="1">
      <c r="A155" s="3"/>
      <c r="B155" s="3"/>
      <c r="C155" s="3"/>
      <c r="D155" s="5"/>
      <c r="E155" s="1497"/>
      <c r="F155" s="1497"/>
      <c r="G155" s="5"/>
      <c r="H155" s="5"/>
      <c r="I155" s="3"/>
      <c r="J155" s="3"/>
      <c r="K155" s="3"/>
      <c r="L155" s="2"/>
      <c r="M155" s="3"/>
      <c r="N155" s="3"/>
      <c r="O155" s="3"/>
      <c r="P155" s="3"/>
      <c r="Q155" s="3"/>
      <c r="R155" s="2"/>
      <c r="S155" s="2"/>
      <c r="T155" s="2"/>
      <c r="U155" s="2"/>
      <c r="V155" s="5"/>
      <c r="W155" s="5"/>
      <c r="X155" s="1554"/>
      <c r="Y155" s="1554"/>
      <c r="Z155" s="1554"/>
      <c r="AA155" s="3"/>
      <c r="AB155" s="2"/>
    </row>
    <row r="156" spans="1:28" ht="15.75" customHeight="1">
      <c r="A156" s="3"/>
      <c r="B156" s="3"/>
      <c r="C156" s="3"/>
      <c r="D156" s="5"/>
      <c r="E156" s="1497"/>
      <c r="F156" s="1497"/>
      <c r="G156" s="5"/>
      <c r="H156" s="5"/>
      <c r="I156" s="3"/>
      <c r="J156" s="3"/>
      <c r="K156" s="3"/>
      <c r="L156" s="2"/>
      <c r="M156" s="3"/>
      <c r="N156" s="3"/>
      <c r="O156" s="3"/>
      <c r="P156" s="3"/>
      <c r="Q156" s="3"/>
      <c r="R156" s="2"/>
      <c r="S156" s="2"/>
      <c r="T156" s="2"/>
      <c r="U156" s="2"/>
      <c r="V156" s="5"/>
      <c r="W156" s="5"/>
      <c r="X156" s="1554"/>
      <c r="Y156" s="1554"/>
      <c r="Z156" s="1554"/>
      <c r="AA156" s="3"/>
      <c r="AB156" s="2"/>
    </row>
    <row r="157" spans="1:28" ht="15.75" customHeight="1">
      <c r="A157" s="6"/>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2"/>
    </row>
    <row r="158" spans="1:28" ht="15.75" customHeight="1">
      <c r="A158" s="6"/>
      <c r="B158" s="3"/>
      <c r="C158" s="3"/>
      <c r="D158" s="3"/>
      <c r="E158" s="3"/>
      <c r="F158" s="1796"/>
      <c r="G158" s="1796"/>
      <c r="H158" s="1796"/>
      <c r="I158" s="1796"/>
      <c r="J158" s="1796"/>
      <c r="K158" s="1796"/>
      <c r="L158" s="1796"/>
      <c r="M158" s="1796"/>
      <c r="N158" s="1796"/>
      <c r="O158" s="1796"/>
      <c r="P158" s="1796"/>
      <c r="Q158" s="1796"/>
      <c r="R158" s="1796"/>
      <c r="S158" s="1796"/>
      <c r="T158" s="1796"/>
      <c r="U158" s="1796"/>
      <c r="V158" s="1796"/>
      <c r="W158" s="1796"/>
      <c r="X158" s="1796"/>
      <c r="Y158" s="1796"/>
      <c r="Z158" s="1796"/>
      <c r="AA158" s="1796"/>
      <c r="AB158" s="2"/>
    </row>
    <row r="159" spans="1:28" ht="15.75" customHeight="1">
      <c r="A159" s="3"/>
      <c r="B159" s="3"/>
      <c r="C159" s="3"/>
      <c r="D159" s="3"/>
      <c r="E159" s="3"/>
      <c r="F159" s="1796"/>
      <c r="G159" s="1796"/>
      <c r="H159" s="1796"/>
      <c r="I159" s="1796"/>
      <c r="J159" s="1796"/>
      <c r="K159" s="1796"/>
      <c r="L159" s="1796"/>
      <c r="M159" s="1796"/>
      <c r="N159" s="1796"/>
      <c r="O159" s="1796"/>
      <c r="P159" s="1796"/>
      <c r="Q159" s="1796"/>
      <c r="R159" s="1796"/>
      <c r="S159" s="1796"/>
      <c r="T159" s="1796"/>
      <c r="U159" s="1796"/>
      <c r="V159" s="1796"/>
      <c r="W159" s="1796"/>
      <c r="X159" s="1796"/>
      <c r="Y159" s="1796"/>
      <c r="Z159" s="1796"/>
      <c r="AA159" s="1796"/>
      <c r="AB159" s="2"/>
    </row>
    <row r="160" spans="1:28" ht="15.75" customHeight="1">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2"/>
    </row>
    <row r="161" spans="1:28" ht="15.75" customHeight="1">
      <c r="A161" s="3"/>
      <c r="B161" s="3"/>
      <c r="C161" s="3"/>
      <c r="D161" s="3"/>
      <c r="E161" s="3"/>
      <c r="F161" s="1796"/>
      <c r="G161" s="1796"/>
      <c r="H161" s="1796"/>
      <c r="I161" s="1796"/>
      <c r="J161" s="1796"/>
      <c r="K161" s="1796"/>
      <c r="L161" s="1796"/>
      <c r="M161" s="1796"/>
      <c r="N161" s="1796"/>
      <c r="O161" s="1796"/>
      <c r="P161" s="1796"/>
      <c r="Q161" s="1796"/>
      <c r="R161" s="1796"/>
      <c r="S161" s="1796"/>
      <c r="T161" s="1796"/>
      <c r="U161" s="1796"/>
      <c r="V161" s="1796"/>
      <c r="W161" s="1796"/>
      <c r="X161" s="1796"/>
      <c r="Y161" s="1796"/>
      <c r="Z161" s="1796"/>
      <c r="AA161" s="1796"/>
      <c r="AB161" s="2"/>
    </row>
    <row r="162" spans="1:28" ht="15.75" customHeight="1">
      <c r="A162" s="3"/>
      <c r="B162" s="3"/>
      <c r="C162" s="3"/>
      <c r="D162" s="3"/>
      <c r="E162" s="3"/>
      <c r="F162" s="1796"/>
      <c r="G162" s="1796"/>
      <c r="H162" s="1796"/>
      <c r="I162" s="1796"/>
      <c r="J162" s="1796"/>
      <c r="K162" s="1796"/>
      <c r="L162" s="1796"/>
      <c r="M162" s="1796"/>
      <c r="N162" s="1796"/>
      <c r="O162" s="1796"/>
      <c r="P162" s="1796"/>
      <c r="Q162" s="1796"/>
      <c r="R162" s="1796"/>
      <c r="S162" s="1796"/>
      <c r="T162" s="1796"/>
      <c r="U162" s="1796"/>
      <c r="V162" s="1796"/>
      <c r="W162" s="1796"/>
      <c r="X162" s="1796"/>
      <c r="Y162" s="1796"/>
      <c r="Z162" s="1796"/>
      <c r="AA162" s="1796"/>
      <c r="AB162" s="2"/>
    </row>
    <row r="163" spans="1:28"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2"/>
    </row>
    <row r="164" spans="1:28" ht="15.75" customHeight="1">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row>
    <row r="165" spans="1:28" ht="15.75" customHeight="1">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row>
    <row r="166" spans="1:28" ht="15.75" customHeight="1">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row>
    <row r="167" spans="1:28" ht="18.75" customHeight="1">
      <c r="A167" s="1468"/>
      <c r="B167" s="1468"/>
      <c r="C167" s="1468"/>
      <c r="D167" s="1468"/>
      <c r="E167" s="1468"/>
      <c r="F167" s="1468"/>
      <c r="G167" s="1468"/>
      <c r="H167" s="1468"/>
      <c r="I167" s="1468"/>
      <c r="J167" s="1468"/>
      <c r="K167" s="1468"/>
      <c r="L167" s="1468"/>
      <c r="M167" s="1468"/>
      <c r="N167" s="1468"/>
      <c r="O167" s="1468"/>
      <c r="P167" s="1468"/>
      <c r="Q167" s="1468"/>
      <c r="R167" s="1468"/>
      <c r="S167" s="1468"/>
      <c r="T167" s="1468"/>
      <c r="U167" s="1468"/>
      <c r="V167" s="1468"/>
      <c r="W167" s="1468"/>
      <c r="X167" s="1468"/>
      <c r="Y167" s="1468"/>
      <c r="Z167" s="1468"/>
      <c r="AA167" s="1468"/>
      <c r="AB167" s="2"/>
    </row>
    <row r="168" spans="1:2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2"/>
    </row>
    <row r="169" spans="1:28" ht="15.75" customHeight="1">
      <c r="A169" s="6"/>
      <c r="B169" s="3"/>
      <c r="C169" s="3"/>
      <c r="D169" s="3"/>
      <c r="E169" s="3"/>
      <c r="F169" s="3"/>
      <c r="G169" s="2"/>
      <c r="H169" s="3"/>
      <c r="I169" s="3"/>
      <c r="J169" s="3"/>
      <c r="K169" s="3"/>
      <c r="L169" s="3"/>
      <c r="M169" s="3"/>
      <c r="N169" s="3"/>
      <c r="O169" s="3"/>
      <c r="P169" s="3"/>
      <c r="Q169" s="3"/>
      <c r="R169" s="3"/>
      <c r="S169" s="3"/>
      <c r="T169" s="3"/>
      <c r="U169" s="3"/>
      <c r="V169" s="3"/>
      <c r="W169" s="3"/>
      <c r="X169" s="3"/>
      <c r="Y169" s="3"/>
      <c r="Z169" s="3"/>
      <c r="AA169" s="3"/>
      <c r="AB169" s="2"/>
    </row>
    <row r="170" spans="1:28" ht="15.75" customHeight="1">
      <c r="A170" s="6"/>
      <c r="B170" s="3"/>
      <c r="C170" s="3"/>
      <c r="D170" s="3"/>
      <c r="E170" s="3"/>
      <c r="F170" s="3"/>
      <c r="G170" s="2"/>
      <c r="H170" s="2"/>
      <c r="I170" s="3"/>
      <c r="J170" s="3"/>
      <c r="K170" s="3"/>
      <c r="L170" s="2"/>
      <c r="M170" s="3"/>
      <c r="N170" s="3"/>
      <c r="O170" s="3"/>
      <c r="P170" s="3"/>
      <c r="Q170" s="3"/>
      <c r="R170" s="3"/>
      <c r="S170" s="3"/>
      <c r="T170" s="3"/>
      <c r="U170" s="3"/>
      <c r="V170" s="3"/>
      <c r="W170" s="3"/>
      <c r="X170" s="3"/>
      <c r="Y170" s="3"/>
      <c r="Z170" s="3"/>
      <c r="AA170" s="3"/>
      <c r="AB170" s="2"/>
    </row>
    <row r="171" spans="1:28" ht="15.75" customHeight="1">
      <c r="A171" s="6"/>
      <c r="B171" s="3"/>
      <c r="C171" s="3"/>
      <c r="D171" s="3"/>
      <c r="E171" s="3"/>
      <c r="F171" s="3"/>
      <c r="G171" s="3"/>
      <c r="H171" s="3"/>
      <c r="I171" s="3"/>
      <c r="J171" s="1558"/>
      <c r="K171" s="1558"/>
      <c r="L171" s="1558"/>
      <c r="M171" s="1558"/>
      <c r="N171" s="4"/>
      <c r="O171" s="3"/>
      <c r="P171" s="3"/>
      <c r="Q171" s="3"/>
      <c r="R171" s="3"/>
      <c r="S171" s="3"/>
      <c r="T171" s="3"/>
      <c r="U171" s="3"/>
      <c r="V171" s="3"/>
      <c r="W171" s="3"/>
      <c r="X171" s="3"/>
      <c r="Y171" s="3"/>
      <c r="Z171" s="3"/>
      <c r="AA171" s="3"/>
      <c r="AB171" s="2"/>
    </row>
    <row r="172" spans="1:28" ht="15.75" customHeight="1">
      <c r="A172" s="6"/>
      <c r="B172" s="3"/>
      <c r="C172" s="3"/>
      <c r="D172" s="3"/>
      <c r="E172" s="3"/>
      <c r="F172" s="3"/>
      <c r="G172" s="3"/>
      <c r="H172" s="3"/>
      <c r="I172" s="3"/>
      <c r="J172" s="1558"/>
      <c r="K172" s="1558"/>
      <c r="L172" s="1558"/>
      <c r="M172" s="1558"/>
      <c r="N172" s="4"/>
      <c r="O172" s="3"/>
      <c r="P172" s="3"/>
      <c r="Q172" s="3"/>
      <c r="R172" s="3"/>
      <c r="S172" s="3"/>
      <c r="T172" s="3"/>
      <c r="U172" s="3"/>
      <c r="V172" s="3"/>
      <c r="W172" s="3"/>
      <c r="X172" s="3"/>
      <c r="Y172" s="3"/>
      <c r="Z172" s="3"/>
      <c r="AA172" s="3"/>
      <c r="AB172" s="2"/>
    </row>
    <row r="173" spans="1:28" ht="15.75" customHeight="1">
      <c r="A173" s="6"/>
      <c r="B173" s="3"/>
      <c r="C173" s="3"/>
      <c r="D173" s="3"/>
      <c r="E173" s="3"/>
      <c r="F173" s="3"/>
      <c r="G173" s="3"/>
      <c r="H173" s="3"/>
      <c r="I173" s="3"/>
      <c r="J173" s="1558"/>
      <c r="K173" s="1558"/>
      <c r="L173" s="1558"/>
      <c r="M173" s="1558"/>
      <c r="N173" s="4"/>
      <c r="O173" s="3"/>
      <c r="P173" s="3"/>
      <c r="Q173" s="3"/>
      <c r="R173" s="3"/>
      <c r="S173" s="3"/>
      <c r="T173" s="3"/>
      <c r="U173" s="3"/>
      <c r="V173" s="3"/>
      <c r="W173" s="3"/>
      <c r="X173" s="3"/>
      <c r="Y173" s="3"/>
      <c r="Z173" s="3"/>
      <c r="AA173" s="3"/>
      <c r="AB173" s="2"/>
    </row>
    <row r="174" spans="1:28" ht="15.75" customHeight="1">
      <c r="A174" s="6"/>
      <c r="B174" s="3"/>
      <c r="C174" s="3"/>
      <c r="D174" s="3"/>
      <c r="E174" s="3"/>
      <c r="F174" s="3"/>
      <c r="G174" s="3"/>
      <c r="H174" s="3"/>
      <c r="I174" s="3"/>
      <c r="J174" s="1558"/>
      <c r="K174" s="1558"/>
      <c r="L174" s="1558"/>
      <c r="M174" s="1558"/>
      <c r="N174" s="4"/>
      <c r="O174" s="3"/>
      <c r="P174" s="3"/>
      <c r="Q174" s="3"/>
      <c r="R174" s="3"/>
      <c r="S174" s="3"/>
      <c r="T174" s="3"/>
      <c r="U174" s="3"/>
      <c r="V174" s="3"/>
      <c r="W174" s="3"/>
      <c r="X174" s="3"/>
      <c r="Y174" s="3"/>
      <c r="Z174" s="3"/>
      <c r="AA174" s="3"/>
      <c r="AB174" s="2"/>
    </row>
    <row r="175" spans="1:28" ht="15.75" customHeight="1">
      <c r="A175" s="6"/>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2"/>
    </row>
    <row r="176" spans="1:28" ht="15.75" customHeight="1">
      <c r="A176" s="3"/>
      <c r="B176" s="3"/>
      <c r="C176" s="3"/>
      <c r="D176" s="1468"/>
      <c r="E176" s="1468"/>
      <c r="F176" s="1468"/>
      <c r="G176" s="1468"/>
      <c r="H176" s="5"/>
      <c r="I176" s="1468"/>
      <c r="J176" s="1468"/>
      <c r="K176" s="1468"/>
      <c r="L176" s="1468"/>
      <c r="M176" s="1468"/>
      <c r="N176" s="1468"/>
      <c r="O176" s="1468"/>
      <c r="P176" s="1468"/>
      <c r="Q176" s="1468"/>
      <c r="R176" s="1468"/>
      <c r="S176" s="1468"/>
      <c r="T176" s="1468"/>
      <c r="U176" s="1468"/>
      <c r="V176" s="5"/>
      <c r="W176" s="5"/>
      <c r="X176" s="1468"/>
      <c r="Y176" s="1468"/>
      <c r="Z176" s="1468"/>
      <c r="AA176" s="3"/>
      <c r="AB176" s="2"/>
    </row>
    <row r="177" spans="1:28" ht="15.75" customHeight="1">
      <c r="A177" s="3"/>
      <c r="B177" s="3"/>
      <c r="C177" s="3"/>
      <c r="D177" s="5"/>
      <c r="E177" s="1497"/>
      <c r="F177" s="1497"/>
      <c r="G177" s="5"/>
      <c r="H177" s="5"/>
      <c r="I177" s="3"/>
      <c r="J177" s="3"/>
      <c r="K177" s="3"/>
      <c r="L177" s="2"/>
      <c r="M177" s="3"/>
      <c r="N177" s="3"/>
      <c r="O177" s="3"/>
      <c r="P177" s="3"/>
      <c r="Q177" s="3"/>
      <c r="R177" s="2"/>
      <c r="S177" s="2"/>
      <c r="T177" s="2"/>
      <c r="U177" s="2"/>
      <c r="V177" s="5"/>
      <c r="W177" s="5"/>
      <c r="X177" s="1554"/>
      <c r="Y177" s="1554"/>
      <c r="Z177" s="1554"/>
      <c r="AA177" s="3"/>
      <c r="AB177" s="2"/>
    </row>
    <row r="178" spans="1:28" ht="15.75" customHeight="1">
      <c r="A178" s="3"/>
      <c r="B178" s="3"/>
      <c r="C178" s="3"/>
      <c r="D178" s="5"/>
      <c r="E178" s="1497"/>
      <c r="F178" s="1497"/>
      <c r="G178" s="5"/>
      <c r="H178" s="5"/>
      <c r="I178" s="3"/>
      <c r="J178" s="3"/>
      <c r="K178" s="3"/>
      <c r="L178" s="2"/>
      <c r="M178" s="3"/>
      <c r="N178" s="3"/>
      <c r="O178" s="3"/>
      <c r="P178" s="3"/>
      <c r="Q178" s="3"/>
      <c r="R178" s="2"/>
      <c r="S178" s="2"/>
      <c r="T178" s="2"/>
      <c r="U178" s="2"/>
      <c r="V178" s="5"/>
      <c r="W178" s="5"/>
      <c r="X178" s="1554"/>
      <c r="Y178" s="1554"/>
      <c r="Z178" s="1554"/>
      <c r="AA178" s="3"/>
      <c r="AB178" s="2"/>
    </row>
    <row r="179" spans="1:28" ht="15.75" customHeight="1">
      <c r="A179" s="3"/>
      <c r="B179" s="3"/>
      <c r="C179" s="3"/>
      <c r="D179" s="5"/>
      <c r="E179" s="1497"/>
      <c r="F179" s="1497"/>
      <c r="G179" s="5"/>
      <c r="H179" s="5"/>
      <c r="I179" s="3"/>
      <c r="J179" s="3"/>
      <c r="K179" s="3"/>
      <c r="L179" s="2"/>
      <c r="M179" s="3"/>
      <c r="N179" s="3"/>
      <c r="O179" s="3"/>
      <c r="P179" s="3"/>
      <c r="Q179" s="3"/>
      <c r="R179" s="2"/>
      <c r="S179" s="2"/>
      <c r="T179" s="2"/>
      <c r="U179" s="2"/>
      <c r="V179" s="5"/>
      <c r="W179" s="5"/>
      <c r="X179" s="1554"/>
      <c r="Y179" s="1554"/>
      <c r="Z179" s="1554"/>
      <c r="AA179" s="3"/>
      <c r="AB179" s="2"/>
    </row>
    <row r="180" spans="1:28" ht="15.75" customHeight="1">
      <c r="A180" s="3"/>
      <c r="B180" s="3"/>
      <c r="C180" s="3"/>
      <c r="D180" s="5"/>
      <c r="E180" s="1497"/>
      <c r="F180" s="1497"/>
      <c r="G180" s="5"/>
      <c r="H180" s="5"/>
      <c r="I180" s="3"/>
      <c r="J180" s="3"/>
      <c r="K180" s="3"/>
      <c r="L180" s="2"/>
      <c r="M180" s="3"/>
      <c r="N180" s="3"/>
      <c r="O180" s="3"/>
      <c r="P180" s="3"/>
      <c r="Q180" s="3"/>
      <c r="R180" s="2"/>
      <c r="S180" s="2"/>
      <c r="T180" s="2"/>
      <c r="U180" s="2"/>
      <c r="V180" s="5"/>
      <c r="W180" s="5"/>
      <c r="X180" s="1554"/>
      <c r="Y180" s="1554"/>
      <c r="Z180" s="1554"/>
      <c r="AA180" s="3"/>
      <c r="AB180" s="2"/>
    </row>
    <row r="181" spans="1:28" ht="15.75" customHeight="1">
      <c r="A181" s="3"/>
      <c r="B181" s="3"/>
      <c r="C181" s="3"/>
      <c r="D181" s="5"/>
      <c r="E181" s="1497"/>
      <c r="F181" s="1497"/>
      <c r="G181" s="5"/>
      <c r="H181" s="5"/>
      <c r="I181" s="3"/>
      <c r="J181" s="3"/>
      <c r="K181" s="3"/>
      <c r="L181" s="2"/>
      <c r="M181" s="3"/>
      <c r="N181" s="3"/>
      <c r="O181" s="3"/>
      <c r="P181" s="3"/>
      <c r="Q181" s="3"/>
      <c r="R181" s="2"/>
      <c r="S181" s="2"/>
      <c r="T181" s="2"/>
      <c r="U181" s="2"/>
      <c r="V181" s="5"/>
      <c r="W181" s="5"/>
      <c r="X181" s="1554"/>
      <c r="Y181" s="1554"/>
      <c r="Z181" s="1554"/>
      <c r="AA181" s="3"/>
      <c r="AB181" s="2"/>
    </row>
    <row r="182" spans="1:28" ht="15.75" customHeight="1">
      <c r="A182" s="3"/>
      <c r="B182" s="3"/>
      <c r="C182" s="3"/>
      <c r="D182" s="5"/>
      <c r="E182" s="1497"/>
      <c r="F182" s="1497"/>
      <c r="G182" s="5"/>
      <c r="H182" s="5"/>
      <c r="I182" s="3"/>
      <c r="J182" s="3"/>
      <c r="K182" s="3"/>
      <c r="L182" s="2"/>
      <c r="M182" s="3"/>
      <c r="N182" s="3"/>
      <c r="O182" s="3"/>
      <c r="P182" s="3"/>
      <c r="Q182" s="3"/>
      <c r="R182" s="2"/>
      <c r="S182" s="2"/>
      <c r="T182" s="2"/>
      <c r="U182" s="2"/>
      <c r="V182" s="5"/>
      <c r="W182" s="5"/>
      <c r="X182" s="1554"/>
      <c r="Y182" s="1554"/>
      <c r="Z182" s="1554"/>
      <c r="AA182" s="3"/>
      <c r="AB182" s="2"/>
    </row>
    <row r="183" spans="1:28" ht="15.75" customHeight="1">
      <c r="A183" s="6"/>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2"/>
    </row>
    <row r="184" spans="1:28" ht="15.75" customHeight="1">
      <c r="A184" s="6"/>
      <c r="B184" s="3"/>
      <c r="C184" s="3"/>
      <c r="D184" s="3"/>
      <c r="E184" s="3"/>
      <c r="F184" s="1796"/>
      <c r="G184" s="1796"/>
      <c r="H184" s="1796"/>
      <c r="I184" s="1796"/>
      <c r="J184" s="1796"/>
      <c r="K184" s="1796"/>
      <c r="L184" s="1796"/>
      <c r="M184" s="1796"/>
      <c r="N184" s="1796"/>
      <c r="O184" s="1796"/>
      <c r="P184" s="1796"/>
      <c r="Q184" s="1796"/>
      <c r="R184" s="1796"/>
      <c r="S184" s="1796"/>
      <c r="T184" s="1796"/>
      <c r="U184" s="1796"/>
      <c r="V184" s="1796"/>
      <c r="W184" s="1796"/>
      <c r="X184" s="1796"/>
      <c r="Y184" s="1796"/>
      <c r="Z184" s="1796"/>
      <c r="AA184" s="1796"/>
      <c r="AB184" s="2"/>
    </row>
    <row r="185" spans="1:28" ht="15.75" customHeight="1">
      <c r="A185" s="3"/>
      <c r="B185" s="3"/>
      <c r="C185" s="3"/>
      <c r="D185" s="3"/>
      <c r="E185" s="3"/>
      <c r="F185" s="1796"/>
      <c r="G185" s="1796"/>
      <c r="H185" s="1796"/>
      <c r="I185" s="1796"/>
      <c r="J185" s="1796"/>
      <c r="K185" s="1796"/>
      <c r="L185" s="1796"/>
      <c r="M185" s="1796"/>
      <c r="N185" s="1796"/>
      <c r="O185" s="1796"/>
      <c r="P185" s="1796"/>
      <c r="Q185" s="1796"/>
      <c r="R185" s="1796"/>
      <c r="S185" s="1796"/>
      <c r="T185" s="1796"/>
      <c r="U185" s="1796"/>
      <c r="V185" s="1796"/>
      <c r="W185" s="1796"/>
      <c r="X185" s="1796"/>
      <c r="Y185" s="1796"/>
      <c r="Z185" s="1796"/>
      <c r="AA185" s="1796"/>
      <c r="AB185" s="2"/>
    </row>
    <row r="186" spans="1:28" ht="15.75" customHeight="1">
      <c r="A186" s="6"/>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2"/>
    </row>
    <row r="187" spans="1:28" ht="15.75" customHeight="1">
      <c r="A187" s="3"/>
      <c r="B187" s="3"/>
      <c r="C187" s="3"/>
      <c r="D187" s="3"/>
      <c r="E187" s="3"/>
      <c r="F187" s="1796"/>
      <c r="G187" s="1796"/>
      <c r="H187" s="1796"/>
      <c r="I187" s="1796"/>
      <c r="J187" s="1796"/>
      <c r="K187" s="1796"/>
      <c r="L187" s="1796"/>
      <c r="M187" s="1796"/>
      <c r="N187" s="1796"/>
      <c r="O187" s="1796"/>
      <c r="P187" s="1796"/>
      <c r="Q187" s="1796"/>
      <c r="R187" s="1796"/>
      <c r="S187" s="1796"/>
      <c r="T187" s="1796"/>
      <c r="U187" s="1796"/>
      <c r="V187" s="1796"/>
      <c r="W187" s="1796"/>
      <c r="X187" s="1796"/>
      <c r="Y187" s="1796"/>
      <c r="Z187" s="1796"/>
      <c r="AA187" s="1796"/>
      <c r="AB187" s="2"/>
    </row>
    <row r="188" spans="1:28" ht="15.75" customHeight="1">
      <c r="A188" s="3"/>
      <c r="B188" s="3"/>
      <c r="C188" s="3"/>
      <c r="D188" s="3"/>
      <c r="E188" s="3"/>
      <c r="F188" s="1796"/>
      <c r="G188" s="1796"/>
      <c r="H188" s="1796"/>
      <c r="I188" s="1796"/>
      <c r="J188" s="1796"/>
      <c r="K188" s="1796"/>
      <c r="L188" s="1796"/>
      <c r="M188" s="1796"/>
      <c r="N188" s="1796"/>
      <c r="O188" s="1796"/>
      <c r="P188" s="1796"/>
      <c r="Q188" s="1796"/>
      <c r="R188" s="1796"/>
      <c r="S188" s="1796"/>
      <c r="T188" s="1796"/>
      <c r="U188" s="1796"/>
      <c r="V188" s="1796"/>
      <c r="W188" s="1796"/>
      <c r="X188" s="1796"/>
      <c r="Y188" s="1796"/>
      <c r="Z188" s="1796"/>
      <c r="AA188" s="1796"/>
      <c r="AB188" s="2"/>
    </row>
    <row r="189" spans="1:28"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2"/>
    </row>
    <row r="195" spans="1:28" ht="18.75" customHeight="1">
      <c r="A195" s="1468"/>
      <c r="B195" s="1468"/>
      <c r="C195" s="1468"/>
      <c r="D195" s="1468"/>
      <c r="E195" s="1468"/>
      <c r="F195" s="1468"/>
      <c r="G195" s="1468"/>
      <c r="H195" s="1468"/>
      <c r="I195" s="1468"/>
      <c r="J195" s="1468"/>
      <c r="K195" s="1468"/>
      <c r="L195" s="1468"/>
      <c r="M195" s="1468"/>
      <c r="N195" s="1468"/>
      <c r="O195" s="1468"/>
      <c r="P195" s="1468"/>
      <c r="Q195" s="1468"/>
      <c r="R195" s="1468"/>
      <c r="S195" s="1468"/>
      <c r="T195" s="1468"/>
      <c r="U195" s="1468"/>
      <c r="V195" s="1468"/>
      <c r="W195" s="1468"/>
      <c r="X195" s="1468"/>
      <c r="Y195" s="1468"/>
      <c r="Z195" s="1468"/>
      <c r="AA195" s="1468"/>
      <c r="AB195" s="2"/>
    </row>
    <row r="196" spans="1:28"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2"/>
    </row>
    <row r="197" spans="1:28" ht="15.75" customHeight="1">
      <c r="A197" s="6"/>
      <c r="B197" s="3"/>
      <c r="C197" s="3"/>
      <c r="D197" s="3"/>
      <c r="E197" s="3"/>
      <c r="F197" s="3"/>
      <c r="G197" s="2"/>
      <c r="H197" s="3"/>
      <c r="I197" s="3"/>
      <c r="J197" s="3"/>
      <c r="K197" s="3"/>
      <c r="L197" s="3"/>
      <c r="M197" s="3"/>
      <c r="N197" s="3"/>
      <c r="O197" s="3"/>
      <c r="P197" s="3"/>
      <c r="Q197" s="3"/>
      <c r="R197" s="3"/>
      <c r="S197" s="3"/>
      <c r="T197" s="3"/>
      <c r="U197" s="3"/>
      <c r="V197" s="3"/>
      <c r="W197" s="3"/>
      <c r="X197" s="3"/>
      <c r="Y197" s="3"/>
      <c r="Z197" s="3"/>
      <c r="AA197" s="3"/>
      <c r="AB197" s="2"/>
    </row>
    <row r="198" spans="1:28" ht="15.75" customHeight="1">
      <c r="A198" s="6"/>
      <c r="B198" s="3"/>
      <c r="C198" s="3"/>
      <c r="D198" s="3"/>
      <c r="E198" s="3"/>
      <c r="F198" s="3"/>
      <c r="G198" s="2"/>
      <c r="H198" s="2"/>
      <c r="I198" s="3"/>
      <c r="J198" s="3"/>
      <c r="K198" s="3"/>
      <c r="L198" s="2"/>
      <c r="M198" s="3"/>
      <c r="N198" s="3"/>
      <c r="O198" s="3"/>
      <c r="P198" s="3"/>
      <c r="Q198" s="3"/>
      <c r="R198" s="3"/>
      <c r="S198" s="3"/>
      <c r="T198" s="3"/>
      <c r="U198" s="3"/>
      <c r="V198" s="3"/>
      <c r="W198" s="3"/>
      <c r="X198" s="3"/>
      <c r="Y198" s="3"/>
      <c r="Z198" s="3"/>
      <c r="AA198" s="3"/>
      <c r="AB198" s="2"/>
    </row>
    <row r="199" spans="1:28" ht="15.75" customHeight="1">
      <c r="A199" s="6"/>
      <c r="B199" s="3"/>
      <c r="C199" s="3"/>
      <c r="D199" s="3"/>
      <c r="E199" s="3"/>
      <c r="F199" s="3"/>
      <c r="G199" s="3"/>
      <c r="H199" s="3"/>
      <c r="I199" s="3"/>
      <c r="J199" s="1558"/>
      <c r="K199" s="1558"/>
      <c r="L199" s="1558"/>
      <c r="M199" s="1558"/>
      <c r="N199" s="4"/>
      <c r="O199" s="3"/>
      <c r="P199" s="3"/>
      <c r="Q199" s="3"/>
      <c r="R199" s="3"/>
      <c r="S199" s="3"/>
      <c r="T199" s="3"/>
      <c r="U199" s="3"/>
      <c r="V199" s="3"/>
      <c r="W199" s="3"/>
      <c r="X199" s="3"/>
      <c r="Y199" s="3"/>
      <c r="Z199" s="3"/>
      <c r="AA199" s="3"/>
      <c r="AB199" s="2"/>
    </row>
    <row r="200" spans="1:28" ht="15.75" customHeight="1">
      <c r="A200" s="6"/>
      <c r="B200" s="3"/>
      <c r="C200" s="3"/>
      <c r="D200" s="3"/>
      <c r="E200" s="3"/>
      <c r="F200" s="3"/>
      <c r="G200" s="3"/>
      <c r="H200" s="3"/>
      <c r="I200" s="3"/>
      <c r="J200" s="1558"/>
      <c r="K200" s="1558"/>
      <c r="L200" s="1558"/>
      <c r="M200" s="1558"/>
      <c r="N200" s="4"/>
      <c r="O200" s="3"/>
      <c r="P200" s="3"/>
      <c r="Q200" s="3"/>
      <c r="R200" s="3"/>
      <c r="S200" s="3"/>
      <c r="T200" s="3"/>
      <c r="U200" s="3"/>
      <c r="V200" s="3"/>
      <c r="W200" s="3"/>
      <c r="X200" s="3"/>
      <c r="Y200" s="3"/>
      <c r="Z200" s="3"/>
      <c r="AA200" s="3"/>
      <c r="AB200" s="2"/>
    </row>
    <row r="201" spans="1:28" ht="15.75" customHeight="1">
      <c r="A201" s="6"/>
      <c r="B201" s="3"/>
      <c r="C201" s="3"/>
      <c r="D201" s="3"/>
      <c r="E201" s="3"/>
      <c r="F201" s="3"/>
      <c r="G201" s="3"/>
      <c r="H201" s="3"/>
      <c r="I201" s="3"/>
      <c r="J201" s="1558"/>
      <c r="K201" s="1558"/>
      <c r="L201" s="1558"/>
      <c r="M201" s="1558"/>
      <c r="N201" s="4"/>
      <c r="O201" s="3"/>
      <c r="P201" s="3"/>
      <c r="Q201" s="3"/>
      <c r="R201" s="3"/>
      <c r="S201" s="3"/>
      <c r="T201" s="3"/>
      <c r="U201" s="3"/>
      <c r="V201" s="3"/>
      <c r="W201" s="3"/>
      <c r="X201" s="3"/>
      <c r="Y201" s="3"/>
      <c r="Z201" s="3"/>
      <c r="AA201" s="3"/>
      <c r="AB201" s="2"/>
    </row>
    <row r="202" spans="1:28" ht="15.75" customHeight="1">
      <c r="A202" s="6"/>
      <c r="B202" s="3"/>
      <c r="C202" s="3"/>
      <c r="D202" s="3"/>
      <c r="E202" s="3"/>
      <c r="F202" s="3"/>
      <c r="G202" s="3"/>
      <c r="H202" s="3"/>
      <c r="I202" s="3"/>
      <c r="J202" s="1558"/>
      <c r="K202" s="1558"/>
      <c r="L202" s="1558"/>
      <c r="M202" s="1558"/>
      <c r="N202" s="4"/>
      <c r="O202" s="3"/>
      <c r="P202" s="3"/>
      <c r="Q202" s="3"/>
      <c r="R202" s="3"/>
      <c r="S202" s="3"/>
      <c r="T202" s="3"/>
      <c r="U202" s="3"/>
      <c r="V202" s="3"/>
      <c r="W202" s="3"/>
      <c r="X202" s="3"/>
      <c r="Y202" s="3"/>
      <c r="Z202" s="3"/>
      <c r="AA202" s="3"/>
      <c r="AB202" s="2"/>
    </row>
    <row r="203" spans="1:28" ht="15.75" customHeight="1">
      <c r="A203" s="6"/>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2"/>
    </row>
    <row r="204" spans="1:28" ht="15.75" customHeight="1">
      <c r="A204" s="3"/>
      <c r="B204" s="3"/>
      <c r="C204" s="3"/>
      <c r="D204" s="1468"/>
      <c r="E204" s="1468"/>
      <c r="F204" s="1468"/>
      <c r="G204" s="1468"/>
      <c r="H204" s="5"/>
      <c r="I204" s="1468"/>
      <c r="J204" s="1468"/>
      <c r="K204" s="1468"/>
      <c r="L204" s="1468"/>
      <c r="M204" s="1468"/>
      <c r="N204" s="1468"/>
      <c r="O204" s="1468"/>
      <c r="P204" s="1468"/>
      <c r="Q204" s="1468"/>
      <c r="R204" s="1468"/>
      <c r="S204" s="1468"/>
      <c r="T204" s="1468"/>
      <c r="U204" s="1468"/>
      <c r="V204" s="5"/>
      <c r="W204" s="5"/>
      <c r="X204" s="1468"/>
      <c r="Y204" s="1468"/>
      <c r="Z204" s="1468"/>
      <c r="AA204" s="3"/>
      <c r="AB204" s="2"/>
    </row>
    <row r="205" spans="1:28" ht="15.75" customHeight="1">
      <c r="A205" s="3"/>
      <c r="B205" s="3"/>
      <c r="C205" s="3"/>
      <c r="D205" s="5"/>
      <c r="E205" s="1497"/>
      <c r="F205" s="1497"/>
      <c r="G205" s="5"/>
      <c r="H205" s="5"/>
      <c r="I205" s="3"/>
      <c r="J205" s="3"/>
      <c r="K205" s="3"/>
      <c r="L205" s="2"/>
      <c r="M205" s="3"/>
      <c r="N205" s="3"/>
      <c r="O205" s="3"/>
      <c r="P205" s="3"/>
      <c r="Q205" s="3"/>
      <c r="R205" s="2"/>
      <c r="S205" s="2"/>
      <c r="T205" s="2"/>
      <c r="U205" s="2"/>
      <c r="V205" s="5"/>
      <c r="W205" s="5"/>
      <c r="X205" s="1554"/>
      <c r="Y205" s="1554"/>
      <c r="Z205" s="1554"/>
      <c r="AA205" s="3"/>
      <c r="AB205" s="2"/>
    </row>
    <row r="206" spans="1:28" ht="15.75" customHeight="1">
      <c r="A206" s="3"/>
      <c r="B206" s="3"/>
      <c r="C206" s="3"/>
      <c r="D206" s="5"/>
      <c r="E206" s="1497"/>
      <c r="F206" s="1497"/>
      <c r="G206" s="5"/>
      <c r="H206" s="5"/>
      <c r="I206" s="3"/>
      <c r="J206" s="3"/>
      <c r="K206" s="3"/>
      <c r="L206" s="2"/>
      <c r="M206" s="3"/>
      <c r="N206" s="3"/>
      <c r="O206" s="3"/>
      <c r="P206" s="3"/>
      <c r="Q206" s="3"/>
      <c r="R206" s="2"/>
      <c r="S206" s="2"/>
      <c r="T206" s="2"/>
      <c r="U206" s="2"/>
      <c r="V206" s="5"/>
      <c r="W206" s="5"/>
      <c r="X206" s="1554"/>
      <c r="Y206" s="1554"/>
      <c r="Z206" s="1554"/>
      <c r="AA206" s="3"/>
      <c r="AB206" s="2"/>
    </row>
    <row r="207" spans="1:28" ht="15.75" customHeight="1">
      <c r="A207" s="3"/>
      <c r="B207" s="3"/>
      <c r="C207" s="3"/>
      <c r="D207" s="5"/>
      <c r="E207" s="1497"/>
      <c r="F207" s="1497"/>
      <c r="G207" s="5"/>
      <c r="H207" s="5"/>
      <c r="I207" s="3"/>
      <c r="J207" s="3"/>
      <c r="K207" s="3"/>
      <c r="L207" s="2"/>
      <c r="M207" s="3"/>
      <c r="N207" s="3"/>
      <c r="O207" s="3"/>
      <c r="P207" s="3"/>
      <c r="Q207" s="3"/>
      <c r="R207" s="2"/>
      <c r="S207" s="2"/>
      <c r="T207" s="2"/>
      <c r="U207" s="2"/>
      <c r="V207" s="5"/>
      <c r="W207" s="5"/>
      <c r="X207" s="1554"/>
      <c r="Y207" s="1554"/>
      <c r="Z207" s="1554"/>
      <c r="AA207" s="3"/>
      <c r="AB207" s="2"/>
    </row>
    <row r="208" spans="1:28" ht="15.75" customHeight="1">
      <c r="A208" s="3"/>
      <c r="B208" s="3"/>
      <c r="C208" s="3"/>
      <c r="D208" s="5"/>
      <c r="E208" s="1497"/>
      <c r="F208" s="1497"/>
      <c r="G208" s="5"/>
      <c r="H208" s="5"/>
      <c r="I208" s="3"/>
      <c r="J208" s="3"/>
      <c r="K208" s="3"/>
      <c r="L208" s="2"/>
      <c r="M208" s="3"/>
      <c r="N208" s="3"/>
      <c r="O208" s="3"/>
      <c r="P208" s="3"/>
      <c r="Q208" s="3"/>
      <c r="R208" s="2"/>
      <c r="S208" s="2"/>
      <c r="T208" s="2"/>
      <c r="U208" s="2"/>
      <c r="V208" s="5"/>
      <c r="W208" s="5"/>
      <c r="X208" s="1554"/>
      <c r="Y208" s="1554"/>
      <c r="Z208" s="1554"/>
      <c r="AA208" s="3"/>
      <c r="AB208" s="2"/>
    </row>
    <row r="209" spans="1:28" ht="15.75" customHeight="1">
      <c r="A209" s="3"/>
      <c r="B209" s="3"/>
      <c r="C209" s="3"/>
      <c r="D209" s="5"/>
      <c r="E209" s="1497"/>
      <c r="F209" s="1497"/>
      <c r="G209" s="5"/>
      <c r="H209" s="5"/>
      <c r="I209" s="3"/>
      <c r="J209" s="3"/>
      <c r="K209" s="3"/>
      <c r="L209" s="2"/>
      <c r="M209" s="3"/>
      <c r="N209" s="3"/>
      <c r="O209" s="3"/>
      <c r="P209" s="3"/>
      <c r="Q209" s="3"/>
      <c r="R209" s="2"/>
      <c r="S209" s="2"/>
      <c r="T209" s="2"/>
      <c r="U209" s="2"/>
      <c r="V209" s="5"/>
      <c r="W209" s="5"/>
      <c r="X209" s="1554"/>
      <c r="Y209" s="1554"/>
      <c r="Z209" s="1554"/>
      <c r="AA209" s="3"/>
      <c r="AB209" s="2"/>
    </row>
    <row r="210" spans="1:28" ht="15.75" customHeight="1">
      <c r="A210" s="3"/>
      <c r="B210" s="3"/>
      <c r="C210" s="3"/>
      <c r="D210" s="5"/>
      <c r="E210" s="1497"/>
      <c r="F210" s="1497"/>
      <c r="G210" s="5"/>
      <c r="H210" s="5"/>
      <c r="I210" s="3"/>
      <c r="J210" s="3"/>
      <c r="K210" s="3"/>
      <c r="L210" s="2"/>
      <c r="M210" s="3"/>
      <c r="N210" s="3"/>
      <c r="O210" s="3"/>
      <c r="P210" s="3"/>
      <c r="Q210" s="3"/>
      <c r="R210" s="2"/>
      <c r="S210" s="2"/>
      <c r="T210" s="2"/>
      <c r="U210" s="2"/>
      <c r="V210" s="5"/>
      <c r="W210" s="5"/>
      <c r="X210" s="1554"/>
      <c r="Y210" s="1554"/>
      <c r="Z210" s="1554"/>
      <c r="AA210" s="3"/>
      <c r="AB210" s="2"/>
    </row>
    <row r="211" spans="1:28"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2"/>
    </row>
    <row r="212" spans="1:28" ht="15.75" customHeight="1">
      <c r="A212" s="6"/>
      <c r="B212" s="3"/>
      <c r="C212" s="3"/>
      <c r="D212" s="3"/>
      <c r="E212" s="3"/>
      <c r="F212" s="1796"/>
      <c r="G212" s="1796"/>
      <c r="H212" s="1796"/>
      <c r="I212" s="1796"/>
      <c r="J212" s="1796"/>
      <c r="K212" s="1796"/>
      <c r="L212" s="1796"/>
      <c r="M212" s="1796"/>
      <c r="N212" s="1796"/>
      <c r="O212" s="1796"/>
      <c r="P212" s="1796"/>
      <c r="Q212" s="1796"/>
      <c r="R212" s="1796"/>
      <c r="S212" s="1796"/>
      <c r="T212" s="1796"/>
      <c r="U212" s="1796"/>
      <c r="V212" s="1796"/>
      <c r="W212" s="1796"/>
      <c r="X212" s="1796"/>
      <c r="Y212" s="1796"/>
      <c r="Z212" s="1796"/>
      <c r="AA212" s="1796"/>
      <c r="AB212" s="2"/>
    </row>
    <row r="213" spans="1:28" ht="15.75" customHeight="1">
      <c r="A213" s="3"/>
      <c r="B213" s="3"/>
      <c r="C213" s="3"/>
      <c r="D213" s="3"/>
      <c r="E213" s="3"/>
      <c r="F213" s="1796"/>
      <c r="G213" s="1796"/>
      <c r="H213" s="1796"/>
      <c r="I213" s="1796"/>
      <c r="J213" s="1796"/>
      <c r="K213" s="1796"/>
      <c r="L213" s="1796"/>
      <c r="M213" s="1796"/>
      <c r="N213" s="1796"/>
      <c r="O213" s="1796"/>
      <c r="P213" s="1796"/>
      <c r="Q213" s="1796"/>
      <c r="R213" s="1796"/>
      <c r="S213" s="1796"/>
      <c r="T213" s="1796"/>
      <c r="U213" s="1796"/>
      <c r="V213" s="1796"/>
      <c r="W213" s="1796"/>
      <c r="X213" s="1796"/>
      <c r="Y213" s="1796"/>
      <c r="Z213" s="1796"/>
      <c r="AA213" s="1796"/>
      <c r="AB213" s="2"/>
    </row>
    <row r="214" spans="1:28" ht="15.75" customHeight="1">
      <c r="A214" s="6"/>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2"/>
    </row>
    <row r="215" spans="1:28" ht="15.75" customHeight="1">
      <c r="A215" s="3"/>
      <c r="B215" s="3"/>
      <c r="C215" s="3"/>
      <c r="D215" s="3"/>
      <c r="E215" s="3"/>
      <c r="F215" s="1796"/>
      <c r="G215" s="1796"/>
      <c r="H215" s="1796"/>
      <c r="I215" s="1796"/>
      <c r="J215" s="1796"/>
      <c r="K215" s="1796"/>
      <c r="L215" s="1796"/>
      <c r="M215" s="1796"/>
      <c r="N215" s="1796"/>
      <c r="O215" s="1796"/>
      <c r="P215" s="1796"/>
      <c r="Q215" s="1796"/>
      <c r="R215" s="1796"/>
      <c r="S215" s="1796"/>
      <c r="T215" s="1796"/>
      <c r="U215" s="1796"/>
      <c r="V215" s="1796"/>
      <c r="W215" s="1796"/>
      <c r="X215" s="1796"/>
      <c r="Y215" s="1796"/>
      <c r="Z215" s="1796"/>
      <c r="AA215" s="1796"/>
      <c r="AB215" s="2"/>
    </row>
    <row r="216" spans="1:28" ht="15.75" customHeight="1">
      <c r="A216" s="3"/>
      <c r="B216" s="3"/>
      <c r="C216" s="3"/>
      <c r="D216" s="3"/>
      <c r="E216" s="3"/>
      <c r="F216" s="1796"/>
      <c r="G216" s="1796"/>
      <c r="H216" s="1796"/>
      <c r="I216" s="1796"/>
      <c r="J216" s="1796"/>
      <c r="K216" s="1796"/>
      <c r="L216" s="1796"/>
      <c r="M216" s="1796"/>
      <c r="N216" s="1796"/>
      <c r="O216" s="1796"/>
      <c r="P216" s="1796"/>
      <c r="Q216" s="1796"/>
      <c r="R216" s="1796"/>
      <c r="S216" s="1796"/>
      <c r="T216" s="1796"/>
      <c r="U216" s="1796"/>
      <c r="V216" s="1796"/>
      <c r="W216" s="1796"/>
      <c r="X216" s="1796"/>
      <c r="Y216" s="1796"/>
      <c r="Z216" s="1796"/>
      <c r="AA216" s="1796"/>
      <c r="AB216" s="2"/>
    </row>
    <row r="217" spans="1:28"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2"/>
    </row>
    <row r="218" spans="1:28" ht="15.75" customHeight="1">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row>
    <row r="219" spans="1:28" ht="15.75" customHeight="1">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row>
    <row r="220" spans="1:28" ht="15.75" customHeight="1">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row>
    <row r="221" spans="1:28" ht="18.75" customHeight="1">
      <c r="A221" s="1468"/>
      <c r="B221" s="1468"/>
      <c r="C221" s="1468"/>
      <c r="D221" s="1468"/>
      <c r="E221" s="1468"/>
      <c r="F221" s="1468"/>
      <c r="G221" s="1468"/>
      <c r="H221" s="1468"/>
      <c r="I221" s="1468"/>
      <c r="J221" s="1468"/>
      <c r="K221" s="1468"/>
      <c r="L221" s="1468"/>
      <c r="M221" s="1468"/>
      <c r="N221" s="1468"/>
      <c r="O221" s="1468"/>
      <c r="P221" s="1468"/>
      <c r="Q221" s="1468"/>
      <c r="R221" s="1468"/>
      <c r="S221" s="1468"/>
      <c r="T221" s="1468"/>
      <c r="U221" s="1468"/>
      <c r="V221" s="1468"/>
      <c r="W221" s="1468"/>
      <c r="X221" s="1468"/>
      <c r="Y221" s="1468"/>
      <c r="Z221" s="1468"/>
      <c r="AA221" s="1468"/>
      <c r="AB221" s="2"/>
    </row>
    <row r="222" spans="1:28"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2"/>
    </row>
    <row r="223" spans="1:28" ht="15.75" customHeight="1">
      <c r="A223" s="6"/>
      <c r="B223" s="3"/>
      <c r="C223" s="3"/>
      <c r="D223" s="3"/>
      <c r="E223" s="3"/>
      <c r="F223" s="3"/>
      <c r="G223" s="2"/>
      <c r="H223" s="3"/>
      <c r="I223" s="3"/>
      <c r="J223" s="3"/>
      <c r="K223" s="3"/>
      <c r="L223" s="3"/>
      <c r="M223" s="3"/>
      <c r="N223" s="3"/>
      <c r="O223" s="3"/>
      <c r="P223" s="3"/>
      <c r="Q223" s="3"/>
      <c r="R223" s="3"/>
      <c r="S223" s="3"/>
      <c r="T223" s="3"/>
      <c r="U223" s="3"/>
      <c r="V223" s="3"/>
      <c r="W223" s="3"/>
      <c r="X223" s="3"/>
      <c r="Y223" s="3"/>
      <c r="Z223" s="3"/>
      <c r="AA223" s="3"/>
      <c r="AB223" s="2"/>
    </row>
    <row r="224" spans="1:28" ht="15.75" customHeight="1">
      <c r="A224" s="6"/>
      <c r="B224" s="3"/>
      <c r="C224" s="3"/>
      <c r="D224" s="3"/>
      <c r="E224" s="3"/>
      <c r="F224" s="3"/>
      <c r="G224" s="2"/>
      <c r="H224" s="2"/>
      <c r="I224" s="3"/>
      <c r="J224" s="3"/>
      <c r="K224" s="3"/>
      <c r="L224" s="2"/>
      <c r="M224" s="3"/>
      <c r="N224" s="3"/>
      <c r="O224" s="3"/>
      <c r="P224" s="3"/>
      <c r="Q224" s="3"/>
      <c r="R224" s="3"/>
      <c r="S224" s="3"/>
      <c r="T224" s="3"/>
      <c r="U224" s="3"/>
      <c r="V224" s="3"/>
      <c r="W224" s="3"/>
      <c r="X224" s="3"/>
      <c r="Y224" s="3"/>
      <c r="Z224" s="3"/>
      <c r="AA224" s="3"/>
      <c r="AB224" s="2"/>
    </row>
    <row r="225" spans="1:28" ht="15.75" customHeight="1">
      <c r="A225" s="6"/>
      <c r="B225" s="3"/>
      <c r="C225" s="3"/>
      <c r="D225" s="3"/>
      <c r="E225" s="3"/>
      <c r="F225" s="3"/>
      <c r="G225" s="3"/>
      <c r="H225" s="3"/>
      <c r="I225" s="3"/>
      <c r="J225" s="1558"/>
      <c r="K225" s="1558"/>
      <c r="L225" s="1558"/>
      <c r="M225" s="1558"/>
      <c r="N225" s="4"/>
      <c r="O225" s="3"/>
      <c r="P225" s="3"/>
      <c r="Q225" s="3"/>
      <c r="R225" s="3"/>
      <c r="S225" s="3"/>
      <c r="T225" s="3"/>
      <c r="U225" s="3"/>
      <c r="V225" s="3"/>
      <c r="W225" s="3"/>
      <c r="X225" s="3"/>
      <c r="Y225" s="3"/>
      <c r="Z225" s="3"/>
      <c r="AA225" s="3"/>
      <c r="AB225" s="2"/>
    </row>
    <row r="226" spans="1:28" ht="15.75" customHeight="1">
      <c r="A226" s="6"/>
      <c r="B226" s="3"/>
      <c r="C226" s="3"/>
      <c r="D226" s="3"/>
      <c r="E226" s="3"/>
      <c r="F226" s="3"/>
      <c r="G226" s="3"/>
      <c r="H226" s="3"/>
      <c r="I226" s="3"/>
      <c r="J226" s="1558"/>
      <c r="K226" s="1558"/>
      <c r="L226" s="1558"/>
      <c r="M226" s="1558"/>
      <c r="N226" s="4"/>
      <c r="O226" s="3"/>
      <c r="P226" s="3"/>
      <c r="Q226" s="3"/>
      <c r="R226" s="3"/>
      <c r="S226" s="3"/>
      <c r="T226" s="3"/>
      <c r="U226" s="3"/>
      <c r="V226" s="3"/>
      <c r="W226" s="3"/>
      <c r="X226" s="3"/>
      <c r="Y226" s="3"/>
      <c r="Z226" s="3"/>
      <c r="AA226" s="3"/>
      <c r="AB226" s="2"/>
    </row>
    <row r="227" spans="1:28" ht="15.75" customHeight="1">
      <c r="A227" s="6"/>
      <c r="B227" s="3"/>
      <c r="C227" s="3"/>
      <c r="D227" s="3"/>
      <c r="E227" s="3"/>
      <c r="F227" s="3"/>
      <c r="G227" s="3"/>
      <c r="H227" s="3"/>
      <c r="I227" s="3"/>
      <c r="J227" s="1558"/>
      <c r="K227" s="1558"/>
      <c r="L227" s="1558"/>
      <c r="M227" s="1558"/>
      <c r="N227" s="4"/>
      <c r="O227" s="3"/>
      <c r="P227" s="3"/>
      <c r="Q227" s="3"/>
      <c r="R227" s="3"/>
      <c r="S227" s="3"/>
      <c r="T227" s="3"/>
      <c r="U227" s="3"/>
      <c r="V227" s="3"/>
      <c r="W227" s="3"/>
      <c r="X227" s="3"/>
      <c r="Y227" s="3"/>
      <c r="Z227" s="3"/>
      <c r="AA227" s="3"/>
      <c r="AB227" s="2"/>
    </row>
    <row r="228" spans="1:28" ht="15.75" customHeight="1">
      <c r="A228" s="6"/>
      <c r="B228" s="3"/>
      <c r="C228" s="3"/>
      <c r="D228" s="3"/>
      <c r="E228" s="3"/>
      <c r="F228" s="3"/>
      <c r="G228" s="3"/>
      <c r="H228" s="3"/>
      <c r="I228" s="3"/>
      <c r="J228" s="1558"/>
      <c r="K228" s="1558"/>
      <c r="L228" s="1558"/>
      <c r="M228" s="1558"/>
      <c r="N228" s="4"/>
      <c r="O228" s="3"/>
      <c r="P228" s="3"/>
      <c r="Q228" s="3"/>
      <c r="R228" s="3"/>
      <c r="S228" s="3"/>
      <c r="T228" s="3"/>
      <c r="U228" s="3"/>
      <c r="V228" s="3"/>
      <c r="W228" s="3"/>
      <c r="X228" s="3"/>
      <c r="Y228" s="3"/>
      <c r="Z228" s="3"/>
      <c r="AA228" s="3"/>
      <c r="AB228" s="2"/>
    </row>
    <row r="229" spans="1:28" ht="15.75" customHeight="1">
      <c r="A229" s="6"/>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2"/>
    </row>
    <row r="230" spans="1:28" ht="15.75" customHeight="1">
      <c r="A230" s="3"/>
      <c r="B230" s="3"/>
      <c r="C230" s="3"/>
      <c r="D230" s="1468"/>
      <c r="E230" s="1468"/>
      <c r="F230" s="1468"/>
      <c r="G230" s="1468"/>
      <c r="H230" s="5"/>
      <c r="I230" s="1468"/>
      <c r="J230" s="1468"/>
      <c r="K230" s="1468"/>
      <c r="L230" s="1468"/>
      <c r="M230" s="1468"/>
      <c r="N230" s="1468"/>
      <c r="O230" s="1468"/>
      <c r="P230" s="1468"/>
      <c r="Q230" s="1468"/>
      <c r="R230" s="1468"/>
      <c r="S230" s="1468"/>
      <c r="T230" s="1468"/>
      <c r="U230" s="1468"/>
      <c r="V230" s="5"/>
      <c r="W230" s="5"/>
      <c r="X230" s="1468"/>
      <c r="Y230" s="1468"/>
      <c r="Z230" s="1468"/>
      <c r="AA230" s="3"/>
      <c r="AB230" s="2"/>
    </row>
    <row r="231" spans="1:28" ht="15.75" customHeight="1">
      <c r="A231" s="3"/>
      <c r="B231" s="3"/>
      <c r="C231" s="3"/>
      <c r="D231" s="5"/>
      <c r="E231" s="1497"/>
      <c r="F231" s="1497"/>
      <c r="G231" s="5"/>
      <c r="H231" s="5"/>
      <c r="I231" s="3"/>
      <c r="J231" s="3"/>
      <c r="K231" s="3"/>
      <c r="L231" s="2"/>
      <c r="M231" s="3"/>
      <c r="N231" s="3"/>
      <c r="O231" s="3"/>
      <c r="P231" s="3"/>
      <c r="Q231" s="3"/>
      <c r="R231" s="2"/>
      <c r="S231" s="2"/>
      <c r="T231" s="2"/>
      <c r="U231" s="2"/>
      <c r="V231" s="5"/>
      <c r="W231" s="5"/>
      <c r="X231" s="1554"/>
      <c r="Y231" s="1554"/>
      <c r="Z231" s="1554"/>
      <c r="AA231" s="3"/>
      <c r="AB231" s="2"/>
    </row>
    <row r="232" spans="1:28" ht="15.75" customHeight="1">
      <c r="A232" s="3"/>
      <c r="B232" s="3"/>
      <c r="C232" s="3"/>
      <c r="D232" s="5"/>
      <c r="E232" s="1497"/>
      <c r="F232" s="1497"/>
      <c r="G232" s="5"/>
      <c r="H232" s="5"/>
      <c r="I232" s="3"/>
      <c r="J232" s="3"/>
      <c r="K232" s="3"/>
      <c r="L232" s="2"/>
      <c r="M232" s="3"/>
      <c r="N232" s="3"/>
      <c r="O232" s="3"/>
      <c r="P232" s="3"/>
      <c r="Q232" s="3"/>
      <c r="R232" s="2"/>
      <c r="S232" s="2"/>
      <c r="T232" s="2"/>
      <c r="U232" s="2"/>
      <c r="V232" s="5"/>
      <c r="W232" s="5"/>
      <c r="X232" s="1554"/>
      <c r="Y232" s="1554"/>
      <c r="Z232" s="1554"/>
      <c r="AA232" s="3"/>
      <c r="AB232" s="2"/>
    </row>
    <row r="233" spans="1:28" ht="15.75" customHeight="1">
      <c r="A233" s="3"/>
      <c r="B233" s="3"/>
      <c r="C233" s="3"/>
      <c r="D233" s="5"/>
      <c r="E233" s="1497"/>
      <c r="F233" s="1497"/>
      <c r="G233" s="5"/>
      <c r="H233" s="5"/>
      <c r="I233" s="3"/>
      <c r="J233" s="3"/>
      <c r="K233" s="3"/>
      <c r="L233" s="2"/>
      <c r="M233" s="3"/>
      <c r="N233" s="3"/>
      <c r="O233" s="3"/>
      <c r="P233" s="3"/>
      <c r="Q233" s="3"/>
      <c r="R233" s="2"/>
      <c r="S233" s="2"/>
      <c r="T233" s="2"/>
      <c r="U233" s="2"/>
      <c r="V233" s="5"/>
      <c r="W233" s="5"/>
      <c r="X233" s="1554"/>
      <c r="Y233" s="1554"/>
      <c r="Z233" s="1554"/>
      <c r="AA233" s="3"/>
      <c r="AB233" s="2"/>
    </row>
    <row r="234" spans="1:28" ht="15.75" customHeight="1">
      <c r="A234" s="3"/>
      <c r="B234" s="3"/>
      <c r="C234" s="3"/>
      <c r="D234" s="5"/>
      <c r="E234" s="1497"/>
      <c r="F234" s="1497"/>
      <c r="G234" s="5"/>
      <c r="H234" s="5"/>
      <c r="I234" s="3"/>
      <c r="J234" s="3"/>
      <c r="K234" s="3"/>
      <c r="L234" s="2"/>
      <c r="M234" s="3"/>
      <c r="N234" s="3"/>
      <c r="O234" s="3"/>
      <c r="P234" s="3"/>
      <c r="Q234" s="3"/>
      <c r="R234" s="2"/>
      <c r="S234" s="2"/>
      <c r="T234" s="2"/>
      <c r="U234" s="2"/>
      <c r="V234" s="5"/>
      <c r="W234" s="5"/>
      <c r="X234" s="1554"/>
      <c r="Y234" s="1554"/>
      <c r="Z234" s="1554"/>
      <c r="AA234" s="3"/>
      <c r="AB234" s="2"/>
    </row>
    <row r="235" spans="1:28" ht="15.75" customHeight="1">
      <c r="A235" s="3"/>
      <c r="B235" s="3"/>
      <c r="C235" s="3"/>
      <c r="D235" s="5"/>
      <c r="E235" s="1497"/>
      <c r="F235" s="1497"/>
      <c r="G235" s="5"/>
      <c r="H235" s="5"/>
      <c r="I235" s="3"/>
      <c r="J235" s="3"/>
      <c r="K235" s="3"/>
      <c r="L235" s="2"/>
      <c r="M235" s="3"/>
      <c r="N235" s="3"/>
      <c r="O235" s="3"/>
      <c r="P235" s="3"/>
      <c r="Q235" s="3"/>
      <c r="R235" s="2"/>
      <c r="S235" s="2"/>
      <c r="T235" s="2"/>
      <c r="U235" s="2"/>
      <c r="V235" s="5"/>
      <c r="W235" s="5"/>
      <c r="X235" s="1554"/>
      <c r="Y235" s="1554"/>
      <c r="Z235" s="1554"/>
      <c r="AA235" s="3"/>
      <c r="AB235" s="2"/>
    </row>
    <row r="236" spans="1:28" ht="15.75" customHeight="1">
      <c r="A236" s="3"/>
      <c r="B236" s="3"/>
      <c r="C236" s="3"/>
      <c r="D236" s="5"/>
      <c r="E236" s="1497"/>
      <c r="F236" s="1497"/>
      <c r="G236" s="5"/>
      <c r="H236" s="5"/>
      <c r="I236" s="3"/>
      <c r="J236" s="3"/>
      <c r="K236" s="3"/>
      <c r="L236" s="2"/>
      <c r="M236" s="3"/>
      <c r="N236" s="3"/>
      <c r="O236" s="3"/>
      <c r="P236" s="3"/>
      <c r="Q236" s="3"/>
      <c r="R236" s="2"/>
      <c r="S236" s="2"/>
      <c r="T236" s="2"/>
      <c r="U236" s="2"/>
      <c r="V236" s="5"/>
      <c r="W236" s="5"/>
      <c r="X236" s="1554"/>
      <c r="Y236" s="1554"/>
      <c r="Z236" s="1554"/>
      <c r="AA236" s="3"/>
      <c r="AB236" s="2"/>
    </row>
    <row r="237" spans="1:28" ht="15.75" customHeight="1">
      <c r="A237" s="6"/>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2"/>
    </row>
    <row r="238" spans="1:28" ht="15.75" customHeight="1">
      <c r="A238" s="6"/>
      <c r="B238" s="3"/>
      <c r="C238" s="3"/>
      <c r="D238" s="3"/>
      <c r="E238" s="3"/>
      <c r="F238" s="1796"/>
      <c r="G238" s="1796"/>
      <c r="H238" s="1796"/>
      <c r="I238" s="1796"/>
      <c r="J238" s="1796"/>
      <c r="K238" s="1796"/>
      <c r="L238" s="1796"/>
      <c r="M238" s="1796"/>
      <c r="N238" s="1796"/>
      <c r="O238" s="1796"/>
      <c r="P238" s="1796"/>
      <c r="Q238" s="1796"/>
      <c r="R238" s="1796"/>
      <c r="S238" s="1796"/>
      <c r="T238" s="1796"/>
      <c r="U238" s="1796"/>
      <c r="V238" s="1796"/>
      <c r="W238" s="1796"/>
      <c r="X238" s="1796"/>
      <c r="Y238" s="1796"/>
      <c r="Z238" s="1796"/>
      <c r="AA238" s="1796"/>
      <c r="AB238" s="2"/>
    </row>
    <row r="239" spans="1:28" ht="15.75" customHeight="1">
      <c r="A239" s="3"/>
      <c r="B239" s="3"/>
      <c r="C239" s="3"/>
      <c r="D239" s="3"/>
      <c r="E239" s="3"/>
      <c r="F239" s="1796"/>
      <c r="G239" s="1796"/>
      <c r="H239" s="1796"/>
      <c r="I239" s="1796"/>
      <c r="J239" s="1796"/>
      <c r="K239" s="1796"/>
      <c r="L239" s="1796"/>
      <c r="M239" s="1796"/>
      <c r="N239" s="1796"/>
      <c r="O239" s="1796"/>
      <c r="P239" s="1796"/>
      <c r="Q239" s="1796"/>
      <c r="R239" s="1796"/>
      <c r="S239" s="1796"/>
      <c r="T239" s="1796"/>
      <c r="U239" s="1796"/>
      <c r="V239" s="1796"/>
      <c r="W239" s="1796"/>
      <c r="X239" s="1796"/>
      <c r="Y239" s="1796"/>
      <c r="Z239" s="1796"/>
      <c r="AA239" s="1796"/>
      <c r="AB239" s="2"/>
    </row>
    <row r="240" spans="1:28" ht="15.75" customHeight="1">
      <c r="A240" s="6"/>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2"/>
    </row>
    <row r="241" spans="1:28" ht="15.75" customHeight="1">
      <c r="A241" s="3"/>
      <c r="B241" s="3"/>
      <c r="C241" s="3"/>
      <c r="D241" s="3"/>
      <c r="E241" s="3"/>
      <c r="F241" s="1796"/>
      <c r="G241" s="1796"/>
      <c r="H241" s="1796"/>
      <c r="I241" s="1796"/>
      <c r="J241" s="1796"/>
      <c r="K241" s="1796"/>
      <c r="L241" s="1796"/>
      <c r="M241" s="1796"/>
      <c r="N241" s="1796"/>
      <c r="O241" s="1796"/>
      <c r="P241" s="1796"/>
      <c r="Q241" s="1796"/>
      <c r="R241" s="1796"/>
      <c r="S241" s="1796"/>
      <c r="T241" s="1796"/>
      <c r="U241" s="1796"/>
      <c r="V241" s="1796"/>
      <c r="W241" s="1796"/>
      <c r="X241" s="1796"/>
      <c r="Y241" s="1796"/>
      <c r="Z241" s="1796"/>
      <c r="AA241" s="1796"/>
      <c r="AB241" s="2"/>
    </row>
    <row r="242" spans="1:28" ht="15.75" customHeight="1">
      <c r="A242" s="3"/>
      <c r="B242" s="3"/>
      <c r="C242" s="3"/>
      <c r="D242" s="3"/>
      <c r="E242" s="3"/>
      <c r="F242" s="1796"/>
      <c r="G242" s="1796"/>
      <c r="H242" s="1796"/>
      <c r="I242" s="1796"/>
      <c r="J242" s="1796"/>
      <c r="K242" s="1796"/>
      <c r="L242" s="1796"/>
      <c r="M242" s="1796"/>
      <c r="N242" s="1796"/>
      <c r="O242" s="1796"/>
      <c r="P242" s="1796"/>
      <c r="Q242" s="1796"/>
      <c r="R242" s="1796"/>
      <c r="S242" s="1796"/>
      <c r="T242" s="1796"/>
      <c r="U242" s="1796"/>
      <c r="V242" s="1796"/>
      <c r="W242" s="1796"/>
      <c r="X242" s="1796"/>
      <c r="Y242" s="1796"/>
      <c r="Z242" s="1796"/>
      <c r="AA242" s="1796"/>
      <c r="AB242" s="2"/>
    </row>
    <row r="243" spans="1:28"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2"/>
    </row>
  </sheetData>
  <sheetProtection selectLockedCells="1"/>
  <mergeCells count="151">
    <mergeCell ref="D17:P18"/>
    <mergeCell ref="B26:D26"/>
    <mergeCell ref="U7:AA7"/>
    <mergeCell ref="U8:AA8"/>
    <mergeCell ref="S83:Z83"/>
    <mergeCell ref="G26:J26"/>
    <mergeCell ref="K107:N107"/>
    <mergeCell ref="K108:N108"/>
    <mergeCell ref="G27:J27"/>
    <mergeCell ref="S7:T13"/>
    <mergeCell ref="S15:T15"/>
    <mergeCell ref="G93:H93"/>
    <mergeCell ref="J93:AA93"/>
    <mergeCell ref="S37:U37"/>
    <mergeCell ref="G28:J29"/>
    <mergeCell ref="G35:J36"/>
    <mergeCell ref="E26:F36"/>
    <mergeCell ref="E40:J42"/>
    <mergeCell ref="S84:Z84"/>
    <mergeCell ref="I86:AA87"/>
    <mergeCell ref="I88:AA89"/>
    <mergeCell ref="B27:D36"/>
    <mergeCell ref="C8:N10"/>
    <mergeCell ref="Q1:T1"/>
    <mergeCell ref="S85:Z85"/>
    <mergeCell ref="G94:H94"/>
    <mergeCell ref="J94:AA94"/>
    <mergeCell ref="A90:AA90"/>
    <mergeCell ref="F85:H85"/>
    <mergeCell ref="F92:I92"/>
    <mergeCell ref="V123:Y123"/>
    <mergeCell ref="E120:F120"/>
    <mergeCell ref="J120:M120"/>
    <mergeCell ref="F84:H84"/>
    <mergeCell ref="G95:H95"/>
    <mergeCell ref="J95:AA95"/>
    <mergeCell ref="K104:M104"/>
    <mergeCell ref="K105:M105"/>
    <mergeCell ref="K102:M102"/>
    <mergeCell ref="K103:M103"/>
    <mergeCell ref="V121:Y121"/>
    <mergeCell ref="J119:M119"/>
    <mergeCell ref="P119:S119"/>
    <mergeCell ref="P122:S122"/>
    <mergeCell ref="P120:S120"/>
    <mergeCell ref="V120:Y120"/>
    <mergeCell ref="V122:Y122"/>
    <mergeCell ref="X154:Z154"/>
    <mergeCell ref="F161:AA162"/>
    <mergeCell ref="A167:AA167"/>
    <mergeCell ref="D150:G150"/>
    <mergeCell ref="I150:U150"/>
    <mergeCell ref="V119:Y119"/>
    <mergeCell ref="J148:M148"/>
    <mergeCell ref="J128:M128"/>
    <mergeCell ref="P128:S128"/>
    <mergeCell ref="V128:Y128"/>
    <mergeCell ref="J145:M145"/>
    <mergeCell ref="J122:M122"/>
    <mergeCell ref="J123:M123"/>
    <mergeCell ref="L133:Q133"/>
    <mergeCell ref="I134:AA135"/>
    <mergeCell ref="P123:S123"/>
    <mergeCell ref="J147:M147"/>
    <mergeCell ref="J146:M146"/>
    <mergeCell ref="E182:F182"/>
    <mergeCell ref="E179:F179"/>
    <mergeCell ref="X179:Z179"/>
    <mergeCell ref="E180:F180"/>
    <mergeCell ref="X180:Z180"/>
    <mergeCell ref="E121:F121"/>
    <mergeCell ref="J121:M121"/>
    <mergeCell ref="E122:F122"/>
    <mergeCell ref="E123:F123"/>
    <mergeCell ref="F136:AA137"/>
    <mergeCell ref="A141:AA141"/>
    <mergeCell ref="J132:N132"/>
    <mergeCell ref="P121:S121"/>
    <mergeCell ref="J174:M174"/>
    <mergeCell ref="E156:F156"/>
    <mergeCell ref="X156:Z156"/>
    <mergeCell ref="E151:F151"/>
    <mergeCell ref="X151:Z151"/>
    <mergeCell ref="E152:F152"/>
    <mergeCell ref="F158:AA159"/>
    <mergeCell ref="E155:F155"/>
    <mergeCell ref="E153:F153"/>
    <mergeCell ref="X153:Z153"/>
    <mergeCell ref="E154:F154"/>
    <mergeCell ref="F215:AA216"/>
    <mergeCell ref="E210:F210"/>
    <mergeCell ref="X205:Z205"/>
    <mergeCell ref="X206:Z206"/>
    <mergeCell ref="E209:F209"/>
    <mergeCell ref="X150:Z150"/>
    <mergeCell ref="D176:G176"/>
    <mergeCell ref="I176:U176"/>
    <mergeCell ref="X176:Z176"/>
    <mergeCell ref="X152:Z152"/>
    <mergeCell ref="X155:Z155"/>
    <mergeCell ref="E207:F207"/>
    <mergeCell ref="X207:Z207"/>
    <mergeCell ref="J200:M200"/>
    <mergeCell ref="J201:M201"/>
    <mergeCell ref="J171:M171"/>
    <mergeCell ref="J172:M172"/>
    <mergeCell ref="J173:M173"/>
    <mergeCell ref="X182:Z182"/>
    <mergeCell ref="E177:F177"/>
    <mergeCell ref="X177:Z177"/>
    <mergeCell ref="X178:Z178"/>
    <mergeCell ref="J202:M202"/>
    <mergeCell ref="D204:G204"/>
    <mergeCell ref="E178:F178"/>
    <mergeCell ref="D230:G230"/>
    <mergeCell ref="I230:U230"/>
    <mergeCell ref="F187:AA188"/>
    <mergeCell ref="X209:Z209"/>
    <mergeCell ref="I204:U204"/>
    <mergeCell ref="X204:Z204"/>
    <mergeCell ref="E208:F208"/>
    <mergeCell ref="X208:Z208"/>
    <mergeCell ref="E181:F181"/>
    <mergeCell ref="X181:Z181"/>
    <mergeCell ref="E206:F206"/>
    <mergeCell ref="A195:AA195"/>
    <mergeCell ref="J199:M199"/>
    <mergeCell ref="E205:F205"/>
    <mergeCell ref="F184:AA185"/>
    <mergeCell ref="J225:M225"/>
    <mergeCell ref="J226:M226"/>
    <mergeCell ref="J227:M227"/>
    <mergeCell ref="J228:M228"/>
    <mergeCell ref="X230:Z230"/>
    <mergeCell ref="A221:AA221"/>
    <mergeCell ref="X210:Z210"/>
    <mergeCell ref="F212:AA213"/>
    <mergeCell ref="F241:AA242"/>
    <mergeCell ref="E235:F235"/>
    <mergeCell ref="X235:Z235"/>
    <mergeCell ref="E236:F236"/>
    <mergeCell ref="X236:Z236"/>
    <mergeCell ref="F238:AA239"/>
    <mergeCell ref="E234:F234"/>
    <mergeCell ref="E233:F233"/>
    <mergeCell ref="E231:F231"/>
    <mergeCell ref="X234:Z234"/>
    <mergeCell ref="X233:Z233"/>
    <mergeCell ref="X231:Z231"/>
    <mergeCell ref="X232:Z232"/>
    <mergeCell ref="E232:F232"/>
  </mergeCells>
  <phoneticPr fontId="2"/>
  <hyperlinks>
    <hyperlink ref="Q1:T1" location="作業メニュー!A1" display="作業メニュー" xr:uid="{00000000-0004-0000-2A00-000000000000}"/>
  </hyperlinks>
  <pageMargins left="0.74803149606299213" right="0.35433070866141736" top="0.70866141732283472" bottom="0.35433070866141736" header="0.51181102362204722" footer="0.27559055118110237"/>
  <pageSetup paperSize="9" scale="86" orientation="portrait" r:id="rId1"/>
  <headerFooter alignWithMargins="0">
    <oddFooter>&amp;R210401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E240"/>
  <sheetViews>
    <sheetView showGridLines="0" zoomScaleNormal="100" workbookViewId="0"/>
  </sheetViews>
  <sheetFormatPr defaultColWidth="9" defaultRowHeight="13.5"/>
  <cols>
    <col min="1" max="1" width="1.5" style="1" customWidth="1"/>
    <col min="2" max="5" width="3.5" style="1" customWidth="1"/>
    <col min="6" max="6" width="4.125" style="1" customWidth="1"/>
    <col min="7" max="26" width="3.5" style="1" customWidth="1"/>
    <col min="27" max="27" width="5.25" style="1" customWidth="1"/>
    <col min="28" max="28" width="1.5" style="1" customWidth="1"/>
    <col min="29"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581" customFormat="1" ht="38.25" customHeight="1" thickBot="1">
      <c r="A1" s="580" t="s">
        <v>2656</v>
      </c>
      <c r="Q1" s="586" t="s">
        <v>66</v>
      </c>
      <c r="R1" s="586"/>
      <c r="S1" s="586"/>
      <c r="T1" s="586"/>
      <c r="U1" s="585" t="s">
        <v>565</v>
      </c>
      <c r="AE1" s="585"/>
    </row>
    <row r="2" spans="1:31" s="943" customFormat="1" ht="12" customHeight="1" thickTop="1">
      <c r="C2" s="944"/>
      <c r="D2" s="944"/>
      <c r="E2" s="944"/>
      <c r="F2" s="944"/>
      <c r="AD2" s="249"/>
    </row>
    <row r="3" spans="1:31" s="84" customFormat="1" ht="12" customHeight="1">
      <c r="B3" s="207" t="s">
        <v>2886</v>
      </c>
      <c r="AD3" s="1"/>
    </row>
    <row r="4" spans="1:31" s="84" customFormat="1" ht="11.25" customHeight="1">
      <c r="AD4" s="1"/>
    </row>
    <row r="5" spans="1:31" s="84" customFormat="1" ht="18.95" customHeight="1">
      <c r="A5" s="206" t="s">
        <v>2655</v>
      </c>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D5" s="1"/>
    </row>
    <row r="6" spans="1:31" s="84" customFormat="1" ht="13.5" customHeight="1">
      <c r="AD6" s="1"/>
    </row>
    <row r="7" spans="1:31" s="84" customFormat="1" ht="18.95" customHeight="1">
      <c r="B7" s="880"/>
      <c r="C7" s="791"/>
      <c r="D7" s="791"/>
      <c r="E7" s="791"/>
      <c r="F7" s="791"/>
      <c r="G7" s="791"/>
      <c r="H7" s="791"/>
      <c r="I7" s="791"/>
      <c r="J7" s="791"/>
      <c r="K7" s="791"/>
      <c r="L7" s="791"/>
      <c r="M7" s="791"/>
      <c r="N7" s="791"/>
      <c r="O7" s="791"/>
      <c r="P7" s="791"/>
      <c r="Q7" s="791"/>
      <c r="R7" s="791"/>
      <c r="S7" s="1923" t="s">
        <v>2562</v>
      </c>
      <c r="T7" s="1924"/>
      <c r="U7" s="1929" t="s">
        <v>2654</v>
      </c>
      <c r="V7" s="1930"/>
      <c r="W7" s="1930"/>
      <c r="X7" s="1930"/>
      <c r="Y7" s="1930"/>
      <c r="Z7" s="1930"/>
      <c r="AA7" s="1931"/>
      <c r="AD7" s="1"/>
    </row>
    <row r="8" spans="1:31" s="84" customFormat="1" ht="18.95" customHeight="1">
      <c r="B8" s="876"/>
      <c r="C8" s="2027" t="s">
        <v>3420</v>
      </c>
      <c r="D8" s="2027"/>
      <c r="E8" s="2027"/>
      <c r="F8" s="2027"/>
      <c r="G8" s="2027"/>
      <c r="H8" s="2027"/>
      <c r="I8" s="2027"/>
      <c r="J8" s="2027"/>
      <c r="K8" s="2027"/>
      <c r="L8" s="2027"/>
      <c r="M8" s="2027"/>
      <c r="N8" s="2027"/>
      <c r="O8" s="869"/>
      <c r="P8" s="869"/>
      <c r="S8" s="1925"/>
      <c r="T8" s="1926"/>
      <c r="U8" s="1932" t="s">
        <v>2653</v>
      </c>
      <c r="V8" s="1933"/>
      <c r="W8" s="1933"/>
      <c r="X8" s="1933"/>
      <c r="Y8" s="1933"/>
      <c r="Z8" s="1933"/>
      <c r="AA8" s="1934"/>
      <c r="AD8" s="1"/>
    </row>
    <row r="9" spans="1:31" s="84" customFormat="1" ht="18.95" customHeight="1">
      <c r="B9" s="876"/>
      <c r="C9" s="2027"/>
      <c r="D9" s="2027"/>
      <c r="E9" s="2027"/>
      <c r="F9" s="2027"/>
      <c r="G9" s="2027"/>
      <c r="H9" s="2027"/>
      <c r="I9" s="2027"/>
      <c r="J9" s="2027"/>
      <c r="K9" s="2027"/>
      <c r="L9" s="2027"/>
      <c r="M9" s="2027"/>
      <c r="N9" s="2027"/>
      <c r="O9" s="869"/>
      <c r="P9" s="869"/>
      <c r="S9" s="1925"/>
      <c r="T9" s="1926"/>
      <c r="U9" s="91"/>
      <c r="V9" s="91"/>
      <c r="W9" s="91"/>
      <c r="X9" s="91"/>
      <c r="Y9" s="91"/>
      <c r="Z9" s="91"/>
      <c r="AA9" s="773"/>
      <c r="AD9" s="1"/>
    </row>
    <row r="10" spans="1:31" s="84" customFormat="1" ht="18.95" customHeight="1">
      <c r="B10" s="876"/>
      <c r="C10" s="2027"/>
      <c r="D10" s="2027"/>
      <c r="E10" s="2027"/>
      <c r="F10" s="2027"/>
      <c r="G10" s="2027"/>
      <c r="H10" s="2027"/>
      <c r="I10" s="2027"/>
      <c r="J10" s="2027"/>
      <c r="K10" s="2027"/>
      <c r="L10" s="2027"/>
      <c r="M10" s="2027"/>
      <c r="N10" s="2027"/>
      <c r="O10" s="869"/>
      <c r="P10" s="869"/>
      <c r="S10" s="1925"/>
      <c r="T10" s="1926"/>
      <c r="U10" s="91"/>
      <c r="V10" s="91"/>
      <c r="W10" s="91"/>
      <c r="X10" s="91"/>
      <c r="Y10" s="91"/>
      <c r="Z10" s="91"/>
      <c r="AA10" s="773"/>
      <c r="AD10" s="1"/>
    </row>
    <row r="11" spans="1:31" s="84" customFormat="1" ht="18.95" customHeight="1">
      <c r="B11" s="876"/>
      <c r="S11" s="1925"/>
      <c r="T11" s="1926"/>
      <c r="U11" s="91"/>
      <c r="V11" s="91"/>
      <c r="W11" s="91"/>
      <c r="X11" s="91"/>
      <c r="Y11" s="91"/>
      <c r="Z11" s="91"/>
      <c r="AA11" s="773"/>
      <c r="AD11" s="1"/>
    </row>
    <row r="12" spans="1:31" s="84" customFormat="1" ht="18.95" customHeight="1">
      <c r="B12" s="876"/>
      <c r="S12" s="1925"/>
      <c r="T12" s="1926"/>
      <c r="U12" s="91"/>
      <c r="V12" s="91"/>
      <c r="W12" s="91"/>
      <c r="X12" s="91"/>
      <c r="Y12" s="91"/>
      <c r="Z12" s="91"/>
      <c r="AA12" s="773"/>
      <c r="AD12" s="1"/>
    </row>
    <row r="13" spans="1:31" s="84" customFormat="1" ht="42" customHeight="1">
      <c r="B13" s="876"/>
      <c r="S13" s="1927"/>
      <c r="T13" s="1928"/>
      <c r="U13" s="92"/>
      <c r="V13" s="92"/>
      <c r="W13" s="92"/>
      <c r="X13" s="92"/>
      <c r="Y13" s="92"/>
      <c r="Z13" s="92"/>
      <c r="AA13" s="768"/>
      <c r="AD13" s="1"/>
    </row>
    <row r="14" spans="1:31" s="84" customFormat="1" ht="18.95" customHeight="1">
      <c r="B14" s="876"/>
      <c r="S14" s="91"/>
      <c r="T14" s="91"/>
      <c r="U14" s="91"/>
      <c r="V14" s="91"/>
      <c r="W14" s="91"/>
      <c r="X14" s="91"/>
      <c r="Y14" s="91"/>
      <c r="Z14" s="91"/>
      <c r="AA14" s="773"/>
      <c r="AD14" s="1"/>
    </row>
    <row r="15" spans="1:31" s="84" customFormat="1" ht="18.95" customHeight="1">
      <c r="B15" s="876"/>
      <c r="Q15" s="782"/>
      <c r="S15" s="1936" t="s">
        <v>2919</v>
      </c>
      <c r="T15" s="1936"/>
      <c r="U15" s="787"/>
      <c r="V15" s="130" t="s">
        <v>624</v>
      </c>
      <c r="W15" s="786"/>
      <c r="X15" s="130" t="s">
        <v>623</v>
      </c>
      <c r="Y15" s="785"/>
      <c r="Z15" s="130" t="s">
        <v>622</v>
      </c>
      <c r="AA15" s="784"/>
      <c r="AD15" s="1"/>
    </row>
    <row r="16" spans="1:31" s="84" customFormat="1" ht="18.95" customHeight="1">
      <c r="B16" s="876"/>
      <c r="AA16" s="784"/>
      <c r="AD16" s="1"/>
    </row>
    <row r="17" spans="2:30" s="84" customFormat="1" ht="18.95" customHeight="1">
      <c r="B17" s="774"/>
      <c r="D17" s="1515" t="s">
        <v>2541</v>
      </c>
      <c r="E17" s="1515"/>
      <c r="F17" s="1515"/>
      <c r="G17" s="1515"/>
      <c r="H17" s="1515"/>
      <c r="I17" s="1515"/>
      <c r="J17" s="1515"/>
      <c r="K17" s="1515"/>
      <c r="L17" s="1515"/>
      <c r="M17" s="1515"/>
      <c r="N17" s="1515"/>
      <c r="O17" s="1515"/>
      <c r="P17" s="1515"/>
      <c r="Q17" s="91"/>
      <c r="R17" s="91"/>
      <c r="S17" s="91"/>
      <c r="T17" s="91"/>
      <c r="U17" s="91"/>
      <c r="V17" s="91"/>
      <c r="W17" s="91"/>
      <c r="X17" s="91"/>
      <c r="Y17" s="91"/>
      <c r="Z17" s="91"/>
      <c r="AA17" s="773"/>
      <c r="AB17" s="91"/>
      <c r="AC17" s="91"/>
      <c r="AD17" s="1"/>
    </row>
    <row r="18" spans="2:30" s="84" customFormat="1" ht="18.95" customHeight="1">
      <c r="B18" s="774"/>
      <c r="D18" s="1515"/>
      <c r="E18" s="1515"/>
      <c r="F18" s="1515"/>
      <c r="G18" s="1515"/>
      <c r="H18" s="1515"/>
      <c r="I18" s="1515"/>
      <c r="J18" s="1515"/>
      <c r="K18" s="1515"/>
      <c r="L18" s="1515"/>
      <c r="M18" s="1515"/>
      <c r="N18" s="1515"/>
      <c r="O18" s="1515"/>
      <c r="P18" s="1515"/>
      <c r="Q18" s="91"/>
      <c r="R18" s="91"/>
      <c r="S18" s="91"/>
      <c r="T18" s="91"/>
      <c r="U18" s="91"/>
      <c r="V18" s="91"/>
      <c r="W18" s="91"/>
      <c r="X18" s="91"/>
      <c r="Y18" s="91"/>
      <c r="Z18" s="91"/>
      <c r="AA18" s="773"/>
      <c r="AB18" s="91"/>
      <c r="AC18" s="91"/>
      <c r="AD18" s="1"/>
    </row>
    <row r="19" spans="2:30" s="84" customFormat="1" ht="18.95" customHeight="1">
      <c r="B19" s="876"/>
      <c r="AA19" s="784"/>
      <c r="AD19" s="1"/>
    </row>
    <row r="20" spans="2:30" s="84" customFormat="1" ht="18.95" customHeight="1">
      <c r="B20" s="876"/>
      <c r="AA20" s="784"/>
      <c r="AD20" s="1"/>
    </row>
    <row r="21" spans="2:30" s="84" customFormat="1" ht="18.95" customHeight="1">
      <c r="B21" s="876"/>
      <c r="J21" s="91"/>
      <c r="M21" s="91"/>
      <c r="N21" s="91"/>
      <c r="O21" s="91"/>
      <c r="P21" s="204" t="s">
        <v>2559</v>
      </c>
      <c r="Q21" s="91"/>
      <c r="R21" s="204" t="s">
        <v>2558</v>
      </c>
      <c r="S21" s="91"/>
      <c r="U21" s="91"/>
      <c r="V21" s="91"/>
      <c r="W21" s="91"/>
      <c r="X21" s="91"/>
      <c r="Y21" s="91"/>
      <c r="Z21" s="91"/>
      <c r="AA21" s="773"/>
      <c r="AD21" s="1"/>
    </row>
    <row r="22" spans="2:30" s="84" customFormat="1" ht="18.95" customHeight="1">
      <c r="B22" s="876"/>
      <c r="J22" s="91"/>
      <c r="M22" s="91"/>
      <c r="N22" s="91"/>
      <c r="O22" s="91"/>
      <c r="P22" s="91"/>
      <c r="Q22" s="91"/>
      <c r="R22" s="91"/>
      <c r="S22" s="91"/>
      <c r="U22" s="91"/>
      <c r="V22" s="91"/>
      <c r="W22" s="91"/>
      <c r="X22" s="91"/>
      <c r="Y22" s="91"/>
      <c r="Z22" s="91"/>
      <c r="AA22" s="773"/>
      <c r="AD22" s="1"/>
    </row>
    <row r="23" spans="2:30" s="84" customFormat="1" ht="18.95" customHeight="1">
      <c r="B23" s="876"/>
      <c r="L23" s="91"/>
      <c r="M23" s="91"/>
      <c r="N23" s="91"/>
      <c r="O23" s="91"/>
      <c r="P23" s="91"/>
      <c r="Q23" s="91"/>
      <c r="R23" s="91"/>
      <c r="S23" s="91"/>
      <c r="U23" s="91"/>
      <c r="V23" s="91"/>
      <c r="W23" s="91"/>
      <c r="X23" s="91"/>
      <c r="Y23" s="91"/>
      <c r="Z23" s="91"/>
      <c r="AA23" s="773"/>
      <c r="AD23" s="1"/>
    </row>
    <row r="24" spans="2:30" s="84" customFormat="1" ht="12.75" customHeight="1">
      <c r="B24" s="876"/>
      <c r="AA24" s="784"/>
      <c r="AD24" s="1"/>
    </row>
    <row r="25" spans="2:30" s="84" customFormat="1" ht="15" customHeight="1">
      <c r="B25" s="879" t="s">
        <v>2557</v>
      </c>
      <c r="C25" s="878"/>
      <c r="D25" s="878"/>
      <c r="E25" s="878"/>
      <c r="F25" s="878"/>
      <c r="G25" s="878"/>
      <c r="H25" s="878"/>
      <c r="I25" s="878"/>
      <c r="J25" s="878"/>
      <c r="K25" s="878"/>
      <c r="L25" s="878"/>
      <c r="M25" s="878"/>
      <c r="N25" s="878"/>
      <c r="O25" s="878"/>
      <c r="P25" s="878"/>
      <c r="Q25" s="878"/>
      <c r="R25" s="878"/>
      <c r="S25" s="878"/>
      <c r="T25" s="878"/>
      <c r="U25" s="878"/>
      <c r="V25" s="878"/>
      <c r="W25" s="878"/>
      <c r="X25" s="878"/>
      <c r="Y25" s="878"/>
      <c r="Z25" s="878"/>
      <c r="AA25" s="877"/>
      <c r="AD25" s="1"/>
    </row>
    <row r="26" spans="2:30" s="84" customFormat="1" ht="12.75" customHeight="1">
      <c r="B26" s="876"/>
      <c r="AA26" s="784"/>
      <c r="AD26" s="1"/>
    </row>
    <row r="27" spans="2:30" s="91" customFormat="1" ht="24" customHeight="1">
      <c r="B27" s="1998" t="s">
        <v>558</v>
      </c>
      <c r="C27" s="1999"/>
      <c r="D27" s="2000"/>
      <c r="E27" s="2035" t="s">
        <v>2652</v>
      </c>
      <c r="F27" s="2036"/>
      <c r="G27" s="2029" t="s">
        <v>2633</v>
      </c>
      <c r="H27" s="2030"/>
      <c r="I27" s="2030"/>
      <c r="J27" s="2031"/>
      <c r="K27" s="772"/>
      <c r="L27" s="771"/>
      <c r="M27" s="771"/>
      <c r="N27" s="771"/>
      <c r="O27" s="771"/>
      <c r="P27" s="771"/>
      <c r="Q27" s="771"/>
      <c r="R27" s="771"/>
      <c r="S27" s="771"/>
      <c r="T27" s="771"/>
      <c r="U27" s="771"/>
      <c r="V27" s="771"/>
      <c r="W27" s="771"/>
      <c r="X27" s="771"/>
      <c r="Y27" s="771"/>
      <c r="Z27" s="771"/>
      <c r="AA27" s="770"/>
      <c r="AD27" s="2"/>
    </row>
    <row r="28" spans="2:30" s="91" customFormat="1" ht="24" customHeight="1">
      <c r="B28" s="2024" t="s">
        <v>2651</v>
      </c>
      <c r="C28" s="2025"/>
      <c r="D28" s="2026"/>
      <c r="E28" s="2024"/>
      <c r="F28" s="2026"/>
      <c r="G28" s="2039"/>
      <c r="H28" s="2040"/>
      <c r="I28" s="2040"/>
      <c r="J28" s="2041"/>
      <c r="K28" s="769"/>
      <c r="L28" s="92"/>
      <c r="M28" s="92"/>
      <c r="N28" s="92"/>
      <c r="O28" s="92"/>
      <c r="P28" s="92"/>
      <c r="Q28" s="92"/>
      <c r="R28" s="92"/>
      <c r="S28" s="92"/>
      <c r="T28" s="92"/>
      <c r="U28" s="92"/>
      <c r="V28" s="92"/>
      <c r="W28" s="92"/>
      <c r="X28" s="92"/>
      <c r="Y28" s="92"/>
      <c r="Z28" s="92"/>
      <c r="AA28" s="768"/>
      <c r="AD28" s="2"/>
    </row>
    <row r="29" spans="2:30" s="91" customFormat="1" ht="24" customHeight="1">
      <c r="B29" s="2024"/>
      <c r="C29" s="2025"/>
      <c r="D29" s="2026"/>
      <c r="E29" s="2024"/>
      <c r="F29" s="2025"/>
      <c r="G29" s="2029" t="s">
        <v>2650</v>
      </c>
      <c r="H29" s="2030"/>
      <c r="I29" s="2030"/>
      <c r="J29" s="2031"/>
      <c r="K29" s="772" t="s">
        <v>2649</v>
      </c>
      <c r="L29" s="771"/>
      <c r="M29" s="771"/>
      <c r="N29" s="771"/>
      <c r="O29" s="771"/>
      <c r="P29" s="771"/>
      <c r="Q29" s="771"/>
      <c r="R29" s="771"/>
      <c r="S29" s="771" t="s">
        <v>2648</v>
      </c>
      <c r="T29" s="875" t="s">
        <v>114</v>
      </c>
      <c r="U29" s="1999"/>
      <c r="V29" s="1999"/>
      <c r="W29" s="1999"/>
      <c r="X29" s="1999"/>
      <c r="Y29" s="1999"/>
      <c r="Z29" s="1999"/>
      <c r="AA29" s="770" t="s">
        <v>113</v>
      </c>
      <c r="AD29" s="2"/>
    </row>
    <row r="30" spans="2:30" s="91" customFormat="1" ht="24" customHeight="1">
      <c r="B30" s="2024"/>
      <c r="C30" s="2025"/>
      <c r="D30" s="2026"/>
      <c r="E30" s="2024"/>
      <c r="F30" s="2025"/>
      <c r="G30" s="2032"/>
      <c r="H30" s="2033"/>
      <c r="I30" s="2033"/>
      <c r="J30" s="2034"/>
      <c r="K30" s="874"/>
      <c r="L30" s="873"/>
      <c r="M30" s="873"/>
      <c r="N30" s="873"/>
      <c r="O30" s="873"/>
      <c r="P30" s="873"/>
      <c r="Q30" s="873"/>
      <c r="R30" s="873"/>
      <c r="S30" s="873"/>
      <c r="T30" s="873"/>
      <c r="U30" s="873"/>
      <c r="V30" s="873"/>
      <c r="W30" s="873"/>
      <c r="X30" s="873"/>
      <c r="Y30" s="873"/>
      <c r="Z30" s="873"/>
      <c r="AA30" s="872"/>
      <c r="AD30" s="2"/>
    </row>
    <row r="31" spans="2:30" s="91" customFormat="1" ht="24" customHeight="1">
      <c r="B31" s="2024"/>
      <c r="C31" s="2025"/>
      <c r="D31" s="2026"/>
      <c r="E31" s="2024"/>
      <c r="F31" s="2025"/>
      <c r="G31" s="774" t="s">
        <v>2629</v>
      </c>
      <c r="J31" s="773"/>
      <c r="K31" s="774"/>
      <c r="AA31" s="773"/>
      <c r="AD31" s="2"/>
    </row>
    <row r="32" spans="2:30" s="91" customFormat="1" ht="24" customHeight="1">
      <c r="B32" s="2024"/>
      <c r="C32" s="2025"/>
      <c r="D32" s="2026"/>
      <c r="E32" s="2024"/>
      <c r="F32" s="2025"/>
      <c r="G32" s="774" t="s">
        <v>2628</v>
      </c>
      <c r="J32" s="773"/>
      <c r="K32" s="774"/>
      <c r="AA32" s="773"/>
      <c r="AD32" s="2"/>
    </row>
    <row r="33" spans="1:30" s="91" customFormat="1" ht="24" customHeight="1">
      <c r="B33" s="2024"/>
      <c r="C33" s="2025"/>
      <c r="D33" s="2026"/>
      <c r="E33" s="2037"/>
      <c r="F33" s="2038"/>
      <c r="G33" s="769" t="s">
        <v>2627</v>
      </c>
      <c r="H33" s="92"/>
      <c r="I33" s="92"/>
      <c r="J33" s="768"/>
      <c r="K33" s="769"/>
      <c r="L33" s="92"/>
      <c r="M33" s="92"/>
      <c r="N33" s="92"/>
      <c r="O33" s="92"/>
      <c r="P33" s="863" t="s">
        <v>2626</v>
      </c>
      <c r="Q33" s="92"/>
      <c r="S33" s="92"/>
      <c r="T33" s="92" t="s">
        <v>2625</v>
      </c>
      <c r="U33" s="92"/>
      <c r="V33" s="92"/>
      <c r="W33" s="92" t="s">
        <v>2624</v>
      </c>
      <c r="X33" s="92"/>
      <c r="Y33" s="92"/>
      <c r="Z33" s="92"/>
      <c r="AA33" s="768"/>
      <c r="AD33" s="2"/>
    </row>
    <row r="34" spans="1:30" s="91" customFormat="1" ht="24" customHeight="1">
      <c r="B34" s="860"/>
      <c r="C34" s="859" t="s">
        <v>557</v>
      </c>
      <c r="D34" s="859"/>
      <c r="E34" s="859" t="s">
        <v>2622</v>
      </c>
      <c r="F34" s="859"/>
      <c r="G34" s="859"/>
      <c r="H34" s="859"/>
      <c r="I34" s="859"/>
      <c r="J34" s="858"/>
      <c r="K34" s="859" t="s">
        <v>2923</v>
      </c>
      <c r="L34" s="859"/>
      <c r="M34" s="859"/>
      <c r="N34" s="859" t="s">
        <v>624</v>
      </c>
      <c r="O34" s="859"/>
      <c r="P34" s="859" t="s">
        <v>623</v>
      </c>
      <c r="Q34" s="859"/>
      <c r="R34" s="859" t="s">
        <v>622</v>
      </c>
      <c r="S34" s="859"/>
      <c r="T34" s="859" t="s">
        <v>116</v>
      </c>
      <c r="U34" s="2028" t="s">
        <v>811</v>
      </c>
      <c r="V34" s="2028"/>
      <c r="W34" s="2028"/>
      <c r="X34" s="2028"/>
      <c r="Y34" s="2028"/>
      <c r="Z34" s="2028"/>
      <c r="AA34" s="858" t="s">
        <v>113</v>
      </c>
      <c r="AD34" s="2"/>
    </row>
    <row r="35" spans="1:30" s="91" customFormat="1" ht="24" customHeight="1">
      <c r="B35" s="860"/>
      <c r="C35" s="859" t="s">
        <v>556</v>
      </c>
      <c r="D35" s="859"/>
      <c r="E35" s="859" t="s">
        <v>2620</v>
      </c>
      <c r="F35" s="859"/>
      <c r="G35" s="859"/>
      <c r="H35" s="859"/>
      <c r="I35" s="859"/>
      <c r="J35" s="858"/>
      <c r="K35" s="859"/>
      <c r="L35" s="859"/>
      <c r="M35" s="859"/>
      <c r="N35" s="859"/>
      <c r="O35" s="859"/>
      <c r="P35" s="859"/>
      <c r="Q35" s="859"/>
      <c r="R35" s="859"/>
      <c r="S35" s="859"/>
      <c r="T35" s="859"/>
      <c r="U35" s="859"/>
      <c r="V35" s="859"/>
      <c r="W35" s="859"/>
      <c r="X35" s="859"/>
      <c r="Y35" s="859"/>
      <c r="Z35" s="859"/>
      <c r="AA35" s="858"/>
      <c r="AD35" s="2"/>
    </row>
    <row r="36" spans="1:30" s="91" customFormat="1" ht="24" customHeight="1">
      <c r="B36" s="860"/>
      <c r="C36" s="859" t="s">
        <v>2597</v>
      </c>
      <c r="D36" s="859"/>
      <c r="E36" s="859" t="s">
        <v>2647</v>
      </c>
      <c r="F36" s="859"/>
      <c r="G36" s="859"/>
      <c r="H36" s="859"/>
      <c r="I36" s="859"/>
      <c r="J36" s="858"/>
      <c r="K36" s="859"/>
      <c r="L36" s="859"/>
      <c r="M36" s="859"/>
      <c r="N36" s="859"/>
      <c r="O36" s="859"/>
      <c r="P36" s="859"/>
      <c r="Q36" s="859"/>
      <c r="R36" s="859"/>
      <c r="S36" s="859"/>
      <c r="T36" s="859"/>
      <c r="U36" s="859"/>
      <c r="V36" s="859"/>
      <c r="W36" s="859"/>
      <c r="X36" s="859"/>
      <c r="Y36" s="859"/>
      <c r="Z36" s="859"/>
      <c r="AA36" s="858"/>
      <c r="AD36" s="2"/>
    </row>
    <row r="37" spans="1:30" s="91" customFormat="1" ht="24" customHeight="1">
      <c r="B37" s="772"/>
      <c r="C37" s="771"/>
      <c r="D37" s="771"/>
      <c r="E37" s="2018" t="s">
        <v>2618</v>
      </c>
      <c r="F37" s="2018"/>
      <c r="G37" s="2018"/>
      <c r="H37" s="2018"/>
      <c r="I37" s="2018"/>
      <c r="J37" s="2019"/>
      <c r="K37" s="771"/>
      <c r="L37" s="771"/>
      <c r="M37" s="771"/>
      <c r="N37" s="771"/>
      <c r="O37" s="771"/>
      <c r="P37" s="771"/>
      <c r="Q37" s="771"/>
      <c r="R37" s="771"/>
      <c r="S37" s="771"/>
      <c r="T37" s="771"/>
      <c r="U37" s="771"/>
      <c r="V37" s="771"/>
      <c r="W37" s="771"/>
      <c r="X37" s="771"/>
      <c r="Y37" s="771"/>
      <c r="Z37" s="771"/>
      <c r="AA37" s="770"/>
      <c r="AD37" s="2"/>
    </row>
    <row r="38" spans="1:30" s="91" customFormat="1" ht="24" customHeight="1">
      <c r="B38" s="774"/>
      <c r="C38" s="91" t="s">
        <v>2596</v>
      </c>
      <c r="E38" s="2020"/>
      <c r="F38" s="2020"/>
      <c r="G38" s="2020"/>
      <c r="H38" s="2020"/>
      <c r="I38" s="2020"/>
      <c r="J38" s="2021"/>
      <c r="L38" s="91" t="s">
        <v>2920</v>
      </c>
      <c r="O38" s="2"/>
      <c r="P38" s="91" t="s">
        <v>322</v>
      </c>
      <c r="S38" s="91" t="s">
        <v>2555</v>
      </c>
      <c r="V38" s="91" t="s">
        <v>2554</v>
      </c>
      <c r="AA38" s="773"/>
      <c r="AD38" s="2"/>
    </row>
    <row r="39" spans="1:30" s="91" customFormat="1" ht="24" customHeight="1">
      <c r="B39" s="769"/>
      <c r="C39" s="92"/>
      <c r="D39" s="92"/>
      <c r="E39" s="2022"/>
      <c r="F39" s="2022"/>
      <c r="G39" s="2022"/>
      <c r="H39" s="2022"/>
      <c r="I39" s="2022"/>
      <c r="J39" s="2023"/>
      <c r="K39" s="92"/>
      <c r="L39" s="92"/>
      <c r="M39" s="92"/>
      <c r="N39" s="92"/>
      <c r="O39" s="92"/>
      <c r="P39" s="92"/>
      <c r="Q39" s="92"/>
      <c r="R39" s="92"/>
      <c r="S39" s="92"/>
      <c r="T39" s="92"/>
      <c r="U39" s="92"/>
      <c r="V39" s="92"/>
      <c r="W39" s="92"/>
      <c r="X39" s="92"/>
      <c r="Y39" s="92"/>
      <c r="Z39" s="92"/>
      <c r="AA39" s="768"/>
      <c r="AD39" s="2"/>
    </row>
    <row r="40" spans="1:30" s="84" customFormat="1" ht="8.25" customHeight="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D40" s="1"/>
    </row>
    <row r="41" spans="1:30" s="84" customFormat="1" ht="18.9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AD41" s="1"/>
    </row>
    <row r="42" spans="1:30" s="84" customFormat="1" ht="18.9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AD42" s="1"/>
    </row>
    <row r="43" spans="1:30" s="84" customFormat="1" ht="18.9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AD43" s="1"/>
    </row>
    <row r="44" spans="1:30" s="84" customFormat="1">
      <c r="A44" s="85"/>
      <c r="B44" s="37"/>
      <c r="C44" s="37"/>
      <c r="D44" s="37"/>
      <c r="E44" s="37"/>
      <c r="F44" s="37"/>
      <c r="G44" s="37"/>
      <c r="H44" s="37"/>
      <c r="I44" s="37"/>
      <c r="J44" s="37"/>
      <c r="K44" s="37"/>
      <c r="L44" s="37"/>
      <c r="M44" s="37"/>
      <c r="N44" s="37"/>
      <c r="O44" s="37"/>
      <c r="P44" s="37"/>
      <c r="Q44" s="37"/>
      <c r="R44" s="37"/>
      <c r="S44" s="37"/>
      <c r="T44" s="37"/>
      <c r="U44" s="37"/>
      <c r="V44" s="37"/>
      <c r="W44" s="37"/>
      <c r="X44" s="37"/>
      <c r="Y44" s="37"/>
      <c r="Z44" s="91"/>
      <c r="AA44" s="91"/>
      <c r="AD44" s="1"/>
    </row>
    <row r="45" spans="1:30" s="84" customFormat="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D45" s="1"/>
    </row>
    <row r="46" spans="1:30" s="84" customFormat="1" ht="15.9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D46" s="1"/>
    </row>
    <row r="47" spans="1:30" s="84" customFormat="1" ht="15.9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D47" s="1"/>
    </row>
    <row r="48" spans="1:30" s="84" customFormat="1" ht="15.9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D48" s="1"/>
    </row>
    <row r="49" spans="1:30" s="84" customFormat="1" ht="15.9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D49" s="1"/>
    </row>
    <row r="50" spans="1:30" s="84" customFormat="1" ht="15.9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D50" s="1"/>
    </row>
    <row r="51" spans="1:30" s="84" customFormat="1" ht="15.9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D51" s="1"/>
    </row>
    <row r="52" spans="1:30" s="84" customFormat="1" ht="15.9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D52" s="1"/>
    </row>
    <row r="53" spans="1:30" s="84" customFormat="1" ht="15.9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D53" s="1"/>
    </row>
    <row r="54" spans="1:30" s="84" customFormat="1" ht="15.9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D54" s="1"/>
    </row>
    <row r="55" spans="1:30" s="84" customFormat="1" ht="15.9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D55" s="1"/>
    </row>
    <row r="56" spans="1:30" s="84" customFormat="1" ht="15.9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D56" s="1"/>
    </row>
    <row r="57" spans="1:30" s="84" customFormat="1" ht="15.95" customHeight="1">
      <c r="B57" s="85"/>
      <c r="AD57" s="1"/>
    </row>
    <row r="58" spans="1:30" s="84" customFormat="1" ht="15.95" customHeight="1">
      <c r="B58" s="85"/>
      <c r="AD58" s="1"/>
    </row>
    <row r="59" spans="1:30" s="84" customFormat="1" ht="15.95" customHeight="1">
      <c r="B59" s="85"/>
      <c r="AD59" s="1"/>
    </row>
    <row r="60" spans="1:30" s="84" customFormat="1" ht="15.95" customHeight="1">
      <c r="B60" s="85"/>
      <c r="AD60" s="1"/>
    </row>
    <row r="61" spans="1:30" s="84" customFormat="1" ht="15.95" customHeight="1">
      <c r="B61" s="85"/>
      <c r="AD61" s="1"/>
    </row>
    <row r="62" spans="1:30" s="84" customFormat="1" ht="15.95" customHeight="1">
      <c r="B62" s="85"/>
      <c r="AD62" s="1"/>
    </row>
    <row r="63" spans="1:30" s="84" customFormat="1">
      <c r="AD63" s="1"/>
    </row>
    <row r="64" spans="1:30" s="84" customFormat="1">
      <c r="A64" s="85"/>
      <c r="B64" s="37"/>
      <c r="C64" s="37"/>
      <c r="D64" s="37"/>
      <c r="E64" s="37"/>
      <c r="F64" s="37"/>
      <c r="G64" s="37"/>
      <c r="H64" s="37"/>
      <c r="I64" s="37"/>
      <c r="J64" s="37"/>
      <c r="K64" s="37"/>
      <c r="L64" s="37"/>
      <c r="M64" s="37"/>
      <c r="N64" s="37"/>
      <c r="O64" s="37"/>
      <c r="P64" s="37"/>
      <c r="Q64" s="37"/>
      <c r="R64" s="37"/>
      <c r="S64" s="37"/>
      <c r="T64" s="37"/>
      <c r="U64" s="37"/>
      <c r="V64" s="37"/>
      <c r="W64" s="37"/>
      <c r="X64" s="37"/>
      <c r="Y64" s="85"/>
      <c r="Z64" s="85"/>
      <c r="AA64" s="85"/>
      <c r="AD64" s="1"/>
    </row>
    <row r="65" spans="1:30" s="84" customForma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D65" s="1"/>
    </row>
    <row r="66" spans="1:30" s="84" customForma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D66" s="1"/>
    </row>
    <row r="67" spans="1:30" s="84" customForma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D67" s="1"/>
    </row>
    <row r="68" spans="1:30" s="84" customForma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D68" s="1"/>
    </row>
    <row r="69" spans="1:30" s="84" customForma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D69" s="1"/>
    </row>
    <row r="70" spans="1:30" s="84" customForma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D70" s="1"/>
    </row>
    <row r="71" spans="1:30" s="84" customForma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D71" s="1"/>
    </row>
    <row r="72" spans="1:30" s="84" customForma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D72" s="1"/>
    </row>
    <row r="73" spans="1:30" s="84" customForma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D73" s="1"/>
    </row>
    <row r="74" spans="1:30" ht="13.5" customHeight="1">
      <c r="A74" s="6"/>
      <c r="B74" s="3"/>
      <c r="C74" s="3"/>
      <c r="D74" s="3"/>
      <c r="E74" s="3"/>
      <c r="F74" s="3"/>
      <c r="G74" s="3"/>
      <c r="H74" s="195"/>
      <c r="I74" s="195"/>
      <c r="J74" s="195"/>
      <c r="K74" s="195"/>
      <c r="L74" s="195"/>
      <c r="M74" s="195"/>
      <c r="N74" s="195"/>
      <c r="O74" s="195"/>
      <c r="P74" s="195"/>
      <c r="Q74" s="195"/>
      <c r="R74" s="195"/>
      <c r="S74" s="195"/>
      <c r="T74" s="195"/>
      <c r="U74" s="195"/>
      <c r="V74" s="195"/>
      <c r="W74" s="195"/>
      <c r="X74" s="195"/>
      <c r="Y74" s="195"/>
      <c r="Z74" s="195"/>
      <c r="AA74" s="195"/>
    </row>
    <row r="75" spans="1:30">
      <c r="A75" s="6"/>
      <c r="B75" s="3"/>
      <c r="C75" s="3"/>
      <c r="D75" s="3"/>
      <c r="E75" s="3"/>
      <c r="F75" s="3"/>
      <c r="G75" s="3"/>
      <c r="H75" s="195"/>
      <c r="I75" s="195"/>
      <c r="J75" s="195"/>
      <c r="K75" s="195"/>
      <c r="L75" s="195"/>
      <c r="M75" s="195"/>
      <c r="N75" s="195"/>
      <c r="O75" s="195"/>
      <c r="P75" s="195"/>
      <c r="Q75" s="195"/>
      <c r="R75" s="195"/>
      <c r="S75" s="195"/>
      <c r="T75" s="195"/>
      <c r="U75" s="195"/>
      <c r="V75" s="195"/>
      <c r="W75" s="195"/>
      <c r="X75" s="195"/>
      <c r="Y75" s="195"/>
      <c r="Z75" s="195"/>
      <c r="AA75" s="195"/>
    </row>
    <row r="76" spans="1:30">
      <c r="A76" s="6"/>
      <c r="B76" s="85"/>
      <c r="C76" s="3"/>
      <c r="D76" s="3"/>
      <c r="E76" s="3"/>
      <c r="F76" s="3"/>
      <c r="G76" s="3"/>
      <c r="H76" s="195"/>
      <c r="I76" s="195"/>
      <c r="J76" s="195"/>
      <c r="K76" s="195"/>
      <c r="L76" s="195"/>
      <c r="M76" s="195"/>
      <c r="N76" s="195"/>
      <c r="O76" s="195"/>
      <c r="P76" s="195"/>
      <c r="Q76" s="195"/>
      <c r="R76" s="195"/>
      <c r="S76" s="195"/>
      <c r="T76" s="195"/>
      <c r="U76" s="195"/>
      <c r="V76" s="195"/>
      <c r="W76" s="195"/>
      <c r="X76" s="195"/>
      <c r="Y76" s="195"/>
      <c r="Z76" s="195"/>
      <c r="AA76" s="195"/>
    </row>
    <row r="77" spans="1:30">
      <c r="A77" s="6"/>
      <c r="B77" s="85"/>
      <c r="C77" s="3"/>
      <c r="D77" s="3"/>
      <c r="E77" s="3"/>
      <c r="F77" s="3"/>
      <c r="G77" s="3"/>
      <c r="H77" s="3"/>
      <c r="I77" s="3"/>
      <c r="J77" s="3"/>
      <c r="K77" s="3"/>
      <c r="L77" s="6"/>
      <c r="M77" s="3"/>
      <c r="N77" s="6"/>
      <c r="O77" s="3"/>
      <c r="P77" s="6"/>
      <c r="Q77" s="3"/>
      <c r="R77" s="3"/>
      <c r="S77" s="2"/>
      <c r="T77" s="2"/>
      <c r="U77" s="3"/>
      <c r="V77" s="3"/>
      <c r="W77" s="3"/>
      <c r="X77" s="3"/>
      <c r="Y77" s="3"/>
      <c r="Z77" s="3"/>
      <c r="AA77" s="3"/>
    </row>
    <row r="78" spans="1:30">
      <c r="A78" s="6"/>
      <c r="B78" s="3"/>
      <c r="C78" s="3"/>
      <c r="D78" s="3"/>
      <c r="E78" s="3"/>
      <c r="F78" s="3"/>
      <c r="G78" s="3"/>
      <c r="H78" s="3"/>
      <c r="I78" s="3"/>
      <c r="J78" s="3"/>
      <c r="K78" s="3"/>
      <c r="L78" s="6"/>
      <c r="M78" s="3"/>
      <c r="N78" s="6"/>
      <c r="O78" s="3"/>
      <c r="P78" s="6"/>
      <c r="Q78" s="3"/>
      <c r="R78" s="3"/>
      <c r="S78" s="2"/>
      <c r="T78" s="2"/>
      <c r="U78" s="3"/>
      <c r="V78" s="3"/>
      <c r="W78" s="3"/>
      <c r="X78" s="3"/>
      <c r="Y78" s="3"/>
      <c r="Z78" s="3"/>
      <c r="AA78" s="3"/>
    </row>
    <row r="79" spans="1:30" ht="13.5" customHeight="1">
      <c r="C79" s="3"/>
      <c r="D79" s="3"/>
      <c r="E79" s="3"/>
      <c r="F79" s="3"/>
      <c r="G79" s="3"/>
      <c r="H79" s="3"/>
      <c r="I79" s="3"/>
      <c r="J79" s="3"/>
      <c r="K79" s="3"/>
      <c r="L79" s="3"/>
      <c r="M79" s="3"/>
      <c r="N79" s="3"/>
      <c r="O79" s="3"/>
      <c r="P79" s="3"/>
      <c r="Q79" s="3"/>
      <c r="R79" s="3"/>
      <c r="S79" s="2"/>
      <c r="T79" s="2"/>
      <c r="U79" s="3"/>
      <c r="V79" s="3"/>
      <c r="W79" s="3"/>
      <c r="X79" s="3"/>
      <c r="Y79" s="3"/>
      <c r="Z79" s="3"/>
      <c r="AA79" s="3"/>
    </row>
    <row r="80" spans="1:30" ht="15" customHeight="1">
      <c r="A80" s="6"/>
      <c r="C80" s="3"/>
      <c r="D80" s="3"/>
      <c r="E80" s="5"/>
      <c r="F80" s="3"/>
      <c r="G80" s="3"/>
      <c r="H80" s="3"/>
      <c r="I80" s="5"/>
      <c r="J80" s="3"/>
      <c r="K80" s="3"/>
      <c r="L80" s="6"/>
      <c r="M80" s="3"/>
      <c r="N80" s="3"/>
      <c r="O80" s="3"/>
      <c r="P80" s="3"/>
      <c r="Q80" s="3"/>
      <c r="R80" s="5"/>
      <c r="S80" s="1468"/>
      <c r="T80" s="1468"/>
      <c r="U80" s="1468"/>
      <c r="V80" s="1468"/>
      <c r="W80" s="1468"/>
      <c r="X80" s="1468"/>
      <c r="Y80" s="1468"/>
      <c r="Z80" s="1468"/>
      <c r="AA80" s="5"/>
    </row>
    <row r="81" spans="1:27" ht="15" customHeight="1">
      <c r="A81" s="2"/>
      <c r="B81" s="2"/>
      <c r="C81" s="2"/>
      <c r="D81" s="2"/>
      <c r="E81" s="5"/>
      <c r="F81" s="1468"/>
      <c r="G81" s="1468"/>
      <c r="H81" s="1468"/>
      <c r="I81" s="5"/>
      <c r="J81" s="2"/>
      <c r="K81" s="3"/>
      <c r="L81" s="3"/>
      <c r="M81" s="3"/>
      <c r="N81" s="3"/>
      <c r="O81" s="3"/>
      <c r="P81" s="3"/>
      <c r="Q81" s="3"/>
      <c r="R81" s="5"/>
      <c r="S81" s="1468"/>
      <c r="T81" s="1468"/>
      <c r="U81" s="1468"/>
      <c r="V81" s="1468"/>
      <c r="W81" s="1468"/>
      <c r="X81" s="1468"/>
      <c r="Y81" s="1468"/>
      <c r="Z81" s="1468"/>
      <c r="AA81" s="33"/>
    </row>
    <row r="82" spans="1:27" ht="15" customHeight="1">
      <c r="A82" s="2"/>
      <c r="B82" s="2"/>
      <c r="C82" s="2"/>
      <c r="D82" s="2"/>
      <c r="E82" s="5"/>
      <c r="F82" s="1468"/>
      <c r="G82" s="1468"/>
      <c r="H82" s="1468"/>
      <c r="I82" s="5"/>
      <c r="J82" s="2"/>
      <c r="K82" s="3"/>
      <c r="L82" s="3"/>
      <c r="M82" s="3"/>
      <c r="N82" s="3"/>
      <c r="O82" s="3"/>
      <c r="P82" s="3"/>
      <c r="Q82" s="3"/>
      <c r="R82" s="5"/>
      <c r="S82" s="1468"/>
      <c r="T82" s="1468"/>
      <c r="U82" s="1468"/>
      <c r="V82" s="1468"/>
      <c r="W82" s="1468"/>
      <c r="X82" s="1468"/>
      <c r="Y82" s="1468"/>
      <c r="Z82" s="1468"/>
      <c r="AA82" s="33"/>
    </row>
    <row r="83" spans="1:27" ht="13.5" customHeight="1">
      <c r="A83" s="6"/>
      <c r="B83" s="3"/>
      <c r="C83" s="3"/>
      <c r="D83" s="3"/>
      <c r="E83" s="3"/>
      <c r="F83" s="3"/>
      <c r="G83" s="3"/>
      <c r="H83" s="3"/>
      <c r="I83" s="1574"/>
      <c r="J83" s="1574"/>
      <c r="K83" s="1574"/>
      <c r="L83" s="1574"/>
      <c r="M83" s="1574"/>
      <c r="N83" s="1574"/>
      <c r="O83" s="1574"/>
      <c r="P83" s="1574"/>
      <c r="Q83" s="1574"/>
      <c r="R83" s="1574"/>
      <c r="S83" s="1574"/>
      <c r="T83" s="1574"/>
      <c r="U83" s="1574"/>
      <c r="V83" s="1574"/>
      <c r="W83" s="1574"/>
      <c r="X83" s="1574"/>
      <c r="Y83" s="1574"/>
      <c r="Z83" s="1574"/>
      <c r="AA83" s="1574"/>
    </row>
    <row r="84" spans="1:27" ht="15.75" customHeight="1">
      <c r="A84" s="2"/>
      <c r="B84" s="2"/>
      <c r="C84" s="2"/>
      <c r="D84" s="2"/>
      <c r="E84" s="2"/>
      <c r="F84" s="2"/>
      <c r="G84" s="2"/>
      <c r="H84" s="2"/>
      <c r="I84" s="1574"/>
      <c r="J84" s="1574"/>
      <c r="K84" s="1574"/>
      <c r="L84" s="1574"/>
      <c r="M84" s="1574"/>
      <c r="N84" s="1574"/>
      <c r="O84" s="1574"/>
      <c r="P84" s="1574"/>
      <c r="Q84" s="1574"/>
      <c r="R84" s="1574"/>
      <c r="S84" s="1574"/>
      <c r="T84" s="1574"/>
      <c r="U84" s="1574"/>
      <c r="V84" s="1574"/>
      <c r="W84" s="1574"/>
      <c r="X84" s="1574"/>
      <c r="Y84" s="1574"/>
      <c r="Z84" s="1574"/>
      <c r="AA84" s="1574"/>
    </row>
    <row r="85" spans="1:27" ht="15.75" customHeight="1">
      <c r="A85" s="6"/>
      <c r="B85" s="3"/>
      <c r="C85" s="3"/>
      <c r="D85" s="3"/>
      <c r="E85" s="3"/>
      <c r="F85" s="3"/>
      <c r="G85" s="3"/>
      <c r="H85" s="3"/>
      <c r="I85" s="1574"/>
      <c r="J85" s="1520"/>
      <c r="K85" s="1520"/>
      <c r="L85" s="1520"/>
      <c r="M85" s="1520"/>
      <c r="N85" s="1520"/>
      <c r="O85" s="1520"/>
      <c r="P85" s="1520"/>
      <c r="Q85" s="1520"/>
      <c r="R85" s="1520"/>
      <c r="S85" s="1520"/>
      <c r="T85" s="1520"/>
      <c r="U85" s="1520"/>
      <c r="V85" s="1520"/>
      <c r="W85" s="1520"/>
      <c r="X85" s="1520"/>
      <c r="Y85" s="1520"/>
      <c r="Z85" s="1520"/>
      <c r="AA85" s="1520"/>
    </row>
    <row r="86" spans="1:27" ht="15.75" customHeight="1">
      <c r="A86" s="2"/>
      <c r="B86" s="2"/>
      <c r="C86" s="2"/>
      <c r="D86" s="2"/>
      <c r="E86" s="2"/>
      <c r="F86" s="2"/>
      <c r="G86" s="2"/>
      <c r="H86" s="2"/>
      <c r="I86" s="1520"/>
      <c r="J86" s="1520"/>
      <c r="K86" s="1520"/>
      <c r="L86" s="1520"/>
      <c r="M86" s="1520"/>
      <c r="N86" s="1520"/>
      <c r="O86" s="1520"/>
      <c r="P86" s="1520"/>
      <c r="Q86" s="1520"/>
      <c r="R86" s="1520"/>
      <c r="S86" s="1520"/>
      <c r="T86" s="1520"/>
      <c r="U86" s="1520"/>
      <c r="V86" s="1520"/>
      <c r="W86" s="1520"/>
      <c r="X86" s="1520"/>
      <c r="Y86" s="1520"/>
      <c r="Z86" s="1520"/>
      <c r="AA86" s="1520"/>
    </row>
    <row r="87" spans="1:27" ht="18" customHeight="1">
      <c r="A87" s="1497"/>
      <c r="B87" s="1497"/>
      <c r="C87" s="1497"/>
      <c r="D87" s="1497"/>
      <c r="E87" s="1497"/>
      <c r="F87" s="1497"/>
      <c r="G87" s="1497"/>
      <c r="H87" s="1497"/>
      <c r="I87" s="1497"/>
      <c r="J87" s="1497"/>
      <c r="K87" s="1497"/>
      <c r="L87" s="1497"/>
      <c r="M87" s="1497"/>
      <c r="N87" s="1497"/>
      <c r="O87" s="1497"/>
      <c r="P87" s="1497"/>
      <c r="Q87" s="1497"/>
      <c r="R87" s="1497"/>
      <c r="S87" s="1497"/>
      <c r="T87" s="1497"/>
      <c r="U87" s="1497"/>
      <c r="V87" s="1497"/>
      <c r="W87" s="1497"/>
      <c r="X87" s="1497"/>
      <c r="Y87" s="1497"/>
      <c r="Z87" s="1497"/>
      <c r="AA87" s="1497"/>
    </row>
    <row r="88" spans="1:27"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5.75" customHeight="1">
      <c r="A89" s="6"/>
      <c r="B89" s="3"/>
      <c r="C89" s="3"/>
      <c r="D89" s="3"/>
      <c r="E89" s="3"/>
      <c r="F89" s="1468"/>
      <c r="G89" s="1468"/>
      <c r="H89" s="1468"/>
      <c r="I89" s="1468"/>
      <c r="K89" s="3"/>
      <c r="L89" s="3"/>
      <c r="M89" s="3"/>
      <c r="N89" s="3"/>
      <c r="O89" s="3"/>
      <c r="P89" s="3"/>
      <c r="Q89" s="3"/>
      <c r="R89" s="3"/>
      <c r="S89" s="3"/>
      <c r="T89" s="3"/>
      <c r="U89" s="3"/>
      <c r="V89" s="3"/>
      <c r="W89" s="3"/>
      <c r="X89" s="3"/>
      <c r="Y89" s="3"/>
      <c r="Z89" s="3"/>
      <c r="AA89" s="3"/>
    </row>
    <row r="90" spans="1:27" ht="15.75" customHeight="1">
      <c r="A90" s="6"/>
      <c r="B90" s="3"/>
      <c r="C90" s="3"/>
      <c r="D90" s="3"/>
      <c r="E90" s="3"/>
      <c r="F90" s="3"/>
      <c r="G90" s="1468"/>
      <c r="H90" s="1468"/>
      <c r="I90" s="3"/>
      <c r="J90" s="1536"/>
      <c r="K90" s="1536"/>
      <c r="L90" s="1536"/>
      <c r="M90" s="1536"/>
      <c r="N90" s="1536"/>
      <c r="O90" s="1536"/>
      <c r="P90" s="1536"/>
      <c r="Q90" s="1536"/>
      <c r="R90" s="1536"/>
      <c r="S90" s="1536"/>
      <c r="T90" s="1536"/>
      <c r="U90" s="1536"/>
      <c r="V90" s="1536"/>
      <c r="W90" s="1536"/>
      <c r="X90" s="1536"/>
      <c r="Y90" s="1536"/>
      <c r="Z90" s="1536"/>
      <c r="AA90" s="1536"/>
    </row>
    <row r="91" spans="1:27" ht="15.75" customHeight="1">
      <c r="A91" s="3"/>
      <c r="B91" s="3"/>
      <c r="C91" s="3"/>
      <c r="D91" s="3"/>
      <c r="E91" s="3"/>
      <c r="F91" s="3"/>
      <c r="G91" s="1468"/>
      <c r="H91" s="1468"/>
      <c r="I91" s="3"/>
      <c r="J91" s="1536"/>
      <c r="K91" s="1536"/>
      <c r="L91" s="1536"/>
      <c r="M91" s="1536"/>
      <c r="N91" s="1536"/>
      <c r="O91" s="1536"/>
      <c r="P91" s="1536"/>
      <c r="Q91" s="1536"/>
      <c r="R91" s="1536"/>
      <c r="S91" s="1536"/>
      <c r="T91" s="1536"/>
      <c r="U91" s="1536"/>
      <c r="V91" s="1536"/>
      <c r="W91" s="1536"/>
      <c r="X91" s="1536"/>
      <c r="Y91" s="1536"/>
      <c r="Z91" s="1536"/>
      <c r="AA91" s="1536"/>
    </row>
    <row r="92" spans="1:27" ht="15.75" customHeight="1">
      <c r="A92" s="3"/>
      <c r="B92" s="3"/>
      <c r="C92" s="3"/>
      <c r="D92" s="3"/>
      <c r="E92" s="3"/>
      <c r="F92" s="3"/>
      <c r="G92" s="1468"/>
      <c r="H92" s="1468"/>
      <c r="I92" s="3"/>
      <c r="J92" s="1536"/>
      <c r="K92" s="1536"/>
      <c r="L92" s="1536"/>
      <c r="M92" s="1536"/>
      <c r="N92" s="1536"/>
      <c r="O92" s="1536"/>
      <c r="P92" s="1536"/>
      <c r="Q92" s="1536"/>
      <c r="R92" s="1536"/>
      <c r="S92" s="1536"/>
      <c r="T92" s="1536"/>
      <c r="U92" s="1536"/>
      <c r="V92" s="1536"/>
      <c r="W92" s="1536"/>
      <c r="X92" s="1536"/>
      <c r="Y92" s="1536"/>
      <c r="Z92" s="1536"/>
      <c r="AA92" s="1536"/>
    </row>
    <row r="93" spans="1:27"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5.75" customHeight="1">
      <c r="A94" s="6"/>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c r="A95" s="6"/>
      <c r="B95" s="6"/>
      <c r="C95" s="3"/>
      <c r="D95" s="3"/>
      <c r="E95" s="6"/>
      <c r="F95" s="3"/>
      <c r="G95" s="3"/>
      <c r="H95" s="6"/>
      <c r="I95" s="3"/>
      <c r="J95" s="3"/>
      <c r="K95" s="6"/>
      <c r="L95" s="3"/>
      <c r="M95" s="3"/>
      <c r="N95" s="6"/>
      <c r="O95" s="3"/>
      <c r="P95" s="3"/>
      <c r="Q95" s="3"/>
      <c r="R95" s="6"/>
      <c r="S95" s="3"/>
      <c r="T95" s="3"/>
      <c r="U95" s="3"/>
      <c r="V95" s="3"/>
      <c r="W95" s="6"/>
      <c r="X95" s="7"/>
      <c r="Y95" s="3"/>
      <c r="Z95" s="3"/>
      <c r="AA95" s="2"/>
    </row>
    <row r="96" spans="1:27" ht="15.75" customHeight="1">
      <c r="A96" s="6"/>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75" customHeight="1">
      <c r="A97" s="6"/>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5.75" customHeight="1">
      <c r="A98" s="6"/>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5.75" customHeight="1">
      <c r="A99" s="3"/>
      <c r="B99" s="3"/>
      <c r="C99" s="3"/>
      <c r="D99" s="3"/>
      <c r="E99" s="3"/>
      <c r="F99" s="3"/>
      <c r="G99" s="3"/>
      <c r="H99" s="3"/>
      <c r="I99" s="3"/>
      <c r="J99" s="3"/>
      <c r="K99" s="1468"/>
      <c r="L99" s="1468"/>
      <c r="M99" s="1468"/>
      <c r="N99" s="3"/>
      <c r="O99" s="3"/>
      <c r="P99" s="3"/>
      <c r="Q99" s="3"/>
      <c r="R99" s="3"/>
      <c r="S99" s="3"/>
      <c r="T99" s="3"/>
      <c r="U99" s="3"/>
      <c r="V99" s="3"/>
      <c r="W99" s="3"/>
      <c r="X99" s="3"/>
      <c r="Y99" s="3"/>
      <c r="Z99" s="3"/>
      <c r="AA99" s="3"/>
    </row>
    <row r="100" spans="1:27" ht="15.75" customHeight="1">
      <c r="A100" s="3"/>
      <c r="B100" s="3"/>
      <c r="C100" s="3"/>
      <c r="D100" s="3"/>
      <c r="E100" s="3"/>
      <c r="F100" s="3"/>
      <c r="G100" s="3"/>
      <c r="H100" s="3"/>
      <c r="I100" s="3"/>
      <c r="J100" s="3"/>
      <c r="K100" s="1468"/>
      <c r="L100" s="1468"/>
      <c r="M100" s="1468"/>
      <c r="N100" s="3"/>
      <c r="O100" s="3"/>
      <c r="P100" s="3"/>
      <c r="Q100" s="3"/>
      <c r="R100" s="3"/>
      <c r="S100" s="3"/>
      <c r="T100" s="3"/>
      <c r="U100" s="3"/>
      <c r="V100" s="3"/>
      <c r="W100" s="3"/>
      <c r="X100" s="3"/>
      <c r="Y100" s="3"/>
      <c r="Z100" s="3"/>
      <c r="AA100" s="3"/>
    </row>
    <row r="101" spans="1:27" ht="15.75" customHeight="1">
      <c r="A101" s="3"/>
      <c r="B101" s="3"/>
      <c r="C101" s="3"/>
      <c r="D101" s="3"/>
      <c r="E101" s="3"/>
      <c r="F101" s="3"/>
      <c r="G101" s="3"/>
      <c r="H101" s="3"/>
      <c r="I101" s="3"/>
      <c r="J101" s="3"/>
      <c r="K101" s="1468"/>
      <c r="L101" s="1468"/>
      <c r="M101" s="1468"/>
      <c r="N101" s="3"/>
      <c r="O101" s="3"/>
      <c r="P101" s="3"/>
      <c r="Q101" s="3"/>
      <c r="R101" s="3"/>
      <c r="S101" s="3"/>
      <c r="T101" s="3"/>
      <c r="U101" s="3"/>
      <c r="V101" s="3"/>
      <c r="W101" s="3"/>
      <c r="X101" s="3"/>
      <c r="Y101" s="3"/>
      <c r="Z101" s="3"/>
      <c r="AA101" s="3"/>
    </row>
    <row r="102" spans="1:27" ht="15.75" customHeight="1">
      <c r="A102" s="3"/>
      <c r="B102" s="3"/>
      <c r="C102" s="3"/>
      <c r="D102" s="3"/>
      <c r="E102" s="3"/>
      <c r="F102" s="3"/>
      <c r="G102" s="3"/>
      <c r="H102" s="3"/>
      <c r="I102" s="3"/>
      <c r="J102" s="3"/>
      <c r="K102" s="1468"/>
      <c r="L102" s="1468"/>
      <c r="M102" s="1468"/>
      <c r="N102" s="3"/>
      <c r="O102" s="3"/>
      <c r="P102" s="3"/>
      <c r="Q102" s="3"/>
      <c r="R102" s="3"/>
      <c r="S102" s="3"/>
      <c r="T102" s="3"/>
      <c r="U102" s="3"/>
      <c r="V102" s="3"/>
      <c r="W102" s="3"/>
      <c r="X102" s="3"/>
      <c r="Y102" s="3"/>
      <c r="Z102" s="3"/>
      <c r="AA102" s="3"/>
    </row>
    <row r="103" spans="1:27" ht="15.75" customHeight="1">
      <c r="A103" s="6"/>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5.75" customHeight="1">
      <c r="A104" s="3"/>
      <c r="B104" s="3"/>
      <c r="C104" s="3"/>
      <c r="D104" s="3"/>
      <c r="E104" s="3"/>
      <c r="F104" s="3"/>
      <c r="G104" s="3"/>
      <c r="H104" s="3"/>
      <c r="I104" s="3"/>
      <c r="J104" s="3"/>
      <c r="K104" s="1802"/>
      <c r="L104" s="1802"/>
      <c r="M104" s="1802"/>
      <c r="N104" s="1802"/>
      <c r="O104" s="3"/>
      <c r="P104" s="3"/>
      <c r="Q104" s="3"/>
      <c r="R104" s="3"/>
      <c r="S104" s="3"/>
      <c r="T104" s="3"/>
      <c r="U104" s="3"/>
      <c r="V104" s="3"/>
      <c r="W104" s="3"/>
      <c r="X104" s="3"/>
      <c r="Y104" s="3"/>
      <c r="Z104" s="3"/>
      <c r="AA104" s="3"/>
    </row>
    <row r="105" spans="1:27" ht="15.75" customHeight="1">
      <c r="A105" s="3"/>
      <c r="B105" s="3"/>
      <c r="C105" s="3"/>
      <c r="D105" s="3"/>
      <c r="E105" s="3"/>
      <c r="F105" s="3"/>
      <c r="G105" s="3"/>
      <c r="H105" s="3"/>
      <c r="I105" s="3"/>
      <c r="J105" s="3"/>
      <c r="K105" s="1802"/>
      <c r="L105" s="1802"/>
      <c r="M105" s="1802"/>
      <c r="N105" s="1802"/>
      <c r="O105" s="3"/>
      <c r="P105" s="3"/>
      <c r="Q105" s="3"/>
      <c r="R105" s="3"/>
      <c r="S105" s="3"/>
      <c r="T105" s="3"/>
      <c r="U105" s="3"/>
      <c r="V105" s="3"/>
      <c r="W105" s="3"/>
      <c r="X105" s="3"/>
      <c r="Y105" s="3"/>
      <c r="Z105" s="3"/>
      <c r="AA105" s="3"/>
    </row>
    <row r="106" spans="1:27" ht="15.75" customHeight="1">
      <c r="A106" s="6"/>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75" customHeight="1">
      <c r="A107" s="6"/>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5.75" customHeight="1">
      <c r="A108" s="3"/>
      <c r="B108" s="3"/>
      <c r="C108" s="3"/>
      <c r="D108" s="3"/>
      <c r="E108" s="3"/>
      <c r="F108" s="3"/>
      <c r="G108" s="3"/>
      <c r="H108" s="3"/>
      <c r="I108" s="3"/>
      <c r="J108" s="3"/>
      <c r="K108" s="3"/>
      <c r="L108" s="3"/>
      <c r="M108" s="3"/>
      <c r="N108" s="3"/>
      <c r="O108" s="3"/>
      <c r="P108" s="3"/>
      <c r="Q108" s="3"/>
      <c r="R108" s="3"/>
      <c r="S108" s="3"/>
      <c r="T108" s="3"/>
      <c r="U108" s="6"/>
      <c r="V108" s="3"/>
      <c r="W108" s="3"/>
      <c r="X108" s="6"/>
      <c r="Y108" s="3"/>
      <c r="Z108" s="3"/>
      <c r="AA108" s="3"/>
    </row>
    <row r="109" spans="1:27"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75" customHeight="1">
      <c r="A115" s="6"/>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5.75" customHeight="1">
      <c r="A116" s="3"/>
      <c r="B116" s="3"/>
      <c r="C116" s="3"/>
      <c r="D116" s="3"/>
      <c r="E116" s="3"/>
      <c r="F116" s="3"/>
      <c r="G116" s="3"/>
      <c r="H116" s="3"/>
      <c r="I116" s="5"/>
      <c r="J116" s="1468"/>
      <c r="K116" s="1468"/>
      <c r="L116" s="1468"/>
      <c r="M116" s="1468"/>
      <c r="N116" s="5"/>
      <c r="O116" s="5"/>
      <c r="P116" s="1468"/>
      <c r="Q116" s="1468"/>
      <c r="R116" s="1468"/>
      <c r="S116" s="1468"/>
      <c r="T116" s="5"/>
      <c r="U116" s="5"/>
      <c r="V116" s="1468"/>
      <c r="W116" s="1468"/>
      <c r="X116" s="1468"/>
      <c r="Y116" s="1468"/>
      <c r="Z116" s="7"/>
      <c r="AA116" s="3"/>
    </row>
    <row r="117" spans="1:27" ht="15.75" customHeight="1">
      <c r="A117" s="3"/>
      <c r="B117" s="3"/>
      <c r="C117" s="3"/>
      <c r="D117" s="5"/>
      <c r="E117" s="1468"/>
      <c r="F117" s="1468"/>
      <c r="G117" s="5"/>
      <c r="H117" s="3"/>
      <c r="I117" s="5"/>
      <c r="J117" s="1800"/>
      <c r="K117" s="1800"/>
      <c r="L117" s="1800"/>
      <c r="M117" s="1800"/>
      <c r="N117" s="5"/>
      <c r="O117" s="5"/>
      <c r="P117" s="1800"/>
      <c r="Q117" s="1800"/>
      <c r="R117" s="1800"/>
      <c r="S117" s="1800"/>
      <c r="T117" s="5"/>
      <c r="U117" s="5"/>
      <c r="V117" s="1495"/>
      <c r="W117" s="1495"/>
      <c r="X117" s="1495"/>
      <c r="Y117" s="1495"/>
      <c r="Z117" s="3"/>
      <c r="AA117" s="3"/>
    </row>
    <row r="118" spans="1:27" ht="15.75" customHeight="1">
      <c r="A118" s="3"/>
      <c r="B118" s="3"/>
      <c r="C118" s="3"/>
      <c r="D118" s="5"/>
      <c r="E118" s="1468"/>
      <c r="F118" s="1468"/>
      <c r="G118" s="5"/>
      <c r="H118" s="3"/>
      <c r="I118" s="5"/>
      <c r="J118" s="1800"/>
      <c r="K118" s="1800"/>
      <c r="L118" s="1800"/>
      <c r="M118" s="1800"/>
      <c r="N118" s="5"/>
      <c r="O118" s="5"/>
      <c r="P118" s="1800"/>
      <c r="Q118" s="1800"/>
      <c r="R118" s="1800"/>
      <c r="S118" s="1800"/>
      <c r="T118" s="5"/>
      <c r="U118" s="5"/>
      <c r="V118" s="1495"/>
      <c r="W118" s="1495"/>
      <c r="X118" s="1495"/>
      <c r="Y118" s="1495"/>
      <c r="Z118" s="3"/>
      <c r="AA118" s="3"/>
    </row>
    <row r="119" spans="1:27" ht="15.75" customHeight="1">
      <c r="A119" s="3"/>
      <c r="B119" s="3"/>
      <c r="C119" s="3"/>
      <c r="D119" s="5"/>
      <c r="E119" s="1468"/>
      <c r="F119" s="1468"/>
      <c r="G119" s="5"/>
      <c r="H119" s="3"/>
      <c r="I119" s="5"/>
      <c r="J119" s="1800"/>
      <c r="K119" s="1800"/>
      <c r="L119" s="1800"/>
      <c r="M119" s="1800"/>
      <c r="N119" s="5"/>
      <c r="O119" s="5"/>
      <c r="P119" s="1800"/>
      <c r="Q119" s="1800"/>
      <c r="R119" s="1800"/>
      <c r="S119" s="1800"/>
      <c r="T119" s="5"/>
      <c r="U119" s="5"/>
      <c r="V119" s="1495"/>
      <c r="W119" s="1495"/>
      <c r="X119" s="1495"/>
      <c r="Y119" s="1495"/>
      <c r="Z119" s="3"/>
      <c r="AA119" s="3"/>
    </row>
    <row r="120" spans="1:27" ht="15.75" customHeight="1">
      <c r="A120" s="3"/>
      <c r="B120" s="3"/>
      <c r="C120" s="3"/>
      <c r="D120" s="5"/>
      <c r="E120" s="1468"/>
      <c r="F120" s="1468"/>
      <c r="G120" s="5"/>
      <c r="H120" s="3"/>
      <c r="I120" s="5"/>
      <c r="J120" s="1800"/>
      <c r="K120" s="1800"/>
      <c r="L120" s="1800"/>
      <c r="M120" s="1800"/>
      <c r="N120" s="5"/>
      <c r="O120" s="5"/>
      <c r="P120" s="1800"/>
      <c r="Q120" s="1800"/>
      <c r="R120" s="1800"/>
      <c r="S120" s="1800"/>
      <c r="T120" s="5"/>
      <c r="U120" s="5"/>
      <c r="V120" s="1495"/>
      <c r="W120" s="1495"/>
      <c r="X120" s="1495"/>
      <c r="Y120" s="1495"/>
      <c r="Z120" s="3"/>
      <c r="AA120" s="3"/>
    </row>
    <row r="121" spans="1:27" ht="15.75" customHeight="1">
      <c r="A121" s="3"/>
      <c r="B121" s="3"/>
      <c r="C121" s="3"/>
      <c r="D121" s="5"/>
      <c r="E121" s="3"/>
      <c r="F121" s="3"/>
      <c r="G121" s="5"/>
      <c r="H121" s="3"/>
      <c r="I121" s="5"/>
      <c r="J121" s="3"/>
      <c r="K121" s="3"/>
      <c r="L121" s="3"/>
      <c r="M121" s="3"/>
      <c r="N121" s="5"/>
      <c r="O121" s="5"/>
      <c r="P121" s="5"/>
      <c r="Q121" s="3"/>
      <c r="R121" s="3"/>
      <c r="S121" s="5"/>
      <c r="T121" s="5"/>
      <c r="U121" s="5"/>
      <c r="V121" s="3"/>
      <c r="W121" s="3"/>
      <c r="X121" s="3"/>
      <c r="Y121" s="3"/>
      <c r="Z121" s="3"/>
      <c r="AA121" s="3"/>
    </row>
    <row r="122" spans="1:27" ht="15.75" customHeight="1">
      <c r="A122" s="3"/>
      <c r="B122" s="3"/>
      <c r="C122" s="3"/>
      <c r="D122" s="5"/>
      <c r="E122" s="3"/>
      <c r="F122" s="3"/>
      <c r="G122" s="5"/>
      <c r="H122" s="3"/>
      <c r="I122" s="5"/>
      <c r="J122" s="3"/>
      <c r="K122" s="3"/>
      <c r="L122" s="3"/>
      <c r="M122" s="3"/>
      <c r="N122" s="5"/>
      <c r="O122" s="5"/>
      <c r="P122" s="5"/>
      <c r="Q122" s="3"/>
      <c r="R122" s="3"/>
      <c r="S122" s="5"/>
      <c r="T122" s="5"/>
      <c r="U122" s="5"/>
      <c r="V122" s="3"/>
      <c r="W122" s="3"/>
      <c r="X122" s="3"/>
      <c r="Y122" s="3"/>
      <c r="Z122" s="3"/>
      <c r="AA122" s="3"/>
    </row>
    <row r="123" spans="1:27" ht="15.75" customHeight="1">
      <c r="A123" s="3"/>
      <c r="B123" s="3"/>
      <c r="C123" s="3"/>
      <c r="D123" s="5"/>
      <c r="E123" s="3"/>
      <c r="F123" s="3"/>
      <c r="G123" s="5"/>
      <c r="H123" s="3"/>
      <c r="I123" s="5"/>
      <c r="J123" s="3"/>
      <c r="K123" s="3"/>
      <c r="L123" s="3"/>
      <c r="M123" s="3"/>
      <c r="N123" s="5"/>
      <c r="O123" s="5"/>
      <c r="P123" s="5"/>
      <c r="Q123" s="3"/>
      <c r="R123" s="3"/>
      <c r="S123" s="5"/>
      <c r="T123" s="5"/>
      <c r="U123" s="5"/>
      <c r="V123" s="3"/>
      <c r="W123" s="3"/>
      <c r="X123" s="3"/>
      <c r="Y123" s="3"/>
      <c r="Z123" s="3"/>
      <c r="AA123" s="3"/>
    </row>
    <row r="124" spans="1:27" ht="15.75" customHeight="1">
      <c r="A124" s="3"/>
      <c r="B124" s="3"/>
      <c r="C124" s="3"/>
      <c r="D124" s="5"/>
      <c r="E124" s="3"/>
      <c r="F124" s="3"/>
      <c r="G124" s="5"/>
      <c r="H124" s="3"/>
      <c r="I124" s="5"/>
      <c r="J124" s="3"/>
      <c r="K124" s="3"/>
      <c r="L124" s="3"/>
      <c r="M124" s="3"/>
      <c r="N124" s="5"/>
      <c r="O124" s="5"/>
      <c r="P124" s="5"/>
      <c r="Q124" s="3"/>
      <c r="R124" s="3"/>
      <c r="S124" s="5"/>
      <c r="T124" s="5"/>
      <c r="U124" s="5"/>
      <c r="V124" s="3"/>
      <c r="W124" s="3"/>
      <c r="X124" s="3"/>
      <c r="Y124" s="3"/>
      <c r="Z124" s="3"/>
      <c r="AA124" s="3"/>
    </row>
    <row r="125" spans="1:27" ht="15.75" customHeight="1">
      <c r="A125" s="3"/>
      <c r="B125" s="3"/>
      <c r="C125" s="3"/>
      <c r="D125" s="3"/>
      <c r="E125" s="3"/>
      <c r="F125" s="3"/>
      <c r="G125" s="3"/>
      <c r="H125" s="3"/>
      <c r="I125" s="5"/>
      <c r="J125" s="1800"/>
      <c r="K125" s="1800"/>
      <c r="L125" s="1800"/>
      <c r="M125" s="1800"/>
      <c r="N125" s="5"/>
      <c r="O125" s="5"/>
      <c r="P125" s="1800"/>
      <c r="Q125" s="1800"/>
      <c r="R125" s="1800"/>
      <c r="S125" s="1800"/>
      <c r="T125" s="5"/>
      <c r="U125" s="5"/>
      <c r="V125" s="1800"/>
      <c r="W125" s="1800"/>
      <c r="X125" s="1800"/>
      <c r="Y125" s="1800"/>
      <c r="Z125" s="3"/>
      <c r="AA125" s="3"/>
    </row>
    <row r="126" spans="1:27" ht="15.75" customHeight="1">
      <c r="A126" s="6"/>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5.75" customHeight="1">
      <c r="A127" s="6"/>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5.75" customHeight="1">
      <c r="A128" s="6"/>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8" ht="15.75" customHeight="1">
      <c r="A129" s="6"/>
      <c r="B129" s="3"/>
      <c r="C129" s="3"/>
      <c r="D129" s="3"/>
      <c r="E129" s="3"/>
      <c r="F129" s="3"/>
      <c r="G129" s="3"/>
      <c r="H129" s="3"/>
      <c r="I129" s="3"/>
      <c r="J129" s="1558"/>
      <c r="K129" s="1558"/>
      <c r="L129" s="1558"/>
      <c r="M129" s="1558"/>
      <c r="N129" s="1558"/>
      <c r="O129" s="5"/>
      <c r="P129" s="3"/>
      <c r="Q129" s="3"/>
      <c r="R129" s="3"/>
      <c r="S129" s="3"/>
      <c r="T129" s="3"/>
      <c r="U129" s="3"/>
      <c r="V129" s="3"/>
      <c r="W129" s="3"/>
      <c r="X129" s="3"/>
      <c r="Y129" s="3"/>
      <c r="Z129" s="3"/>
      <c r="AA129" s="3"/>
    </row>
    <row r="130" spans="1:28" ht="15.75" customHeight="1">
      <c r="A130" s="6"/>
      <c r="B130" s="3"/>
      <c r="C130" s="3"/>
      <c r="D130" s="3"/>
      <c r="E130" s="3"/>
      <c r="F130" s="3"/>
      <c r="G130" s="3"/>
      <c r="H130" s="3"/>
      <c r="I130" s="3"/>
      <c r="J130" s="3"/>
      <c r="K130" s="3"/>
      <c r="L130" s="1468"/>
      <c r="M130" s="1468"/>
      <c r="N130" s="1468"/>
      <c r="O130" s="1468"/>
      <c r="P130" s="1468"/>
      <c r="Q130" s="1468"/>
      <c r="R130" s="3"/>
      <c r="S130" s="3"/>
      <c r="T130" s="3"/>
      <c r="U130" s="3"/>
      <c r="V130" s="3"/>
      <c r="W130" s="3"/>
      <c r="X130" s="3"/>
      <c r="Y130" s="3"/>
      <c r="Z130" s="3"/>
      <c r="AA130" s="3"/>
    </row>
    <row r="131" spans="1:28" ht="15.75" customHeight="1">
      <c r="A131" s="6"/>
      <c r="B131" s="3"/>
      <c r="C131" s="3"/>
      <c r="D131" s="3"/>
      <c r="E131" s="3"/>
      <c r="F131" s="3"/>
      <c r="G131" s="3"/>
      <c r="H131" s="3"/>
      <c r="I131" s="1491"/>
      <c r="J131" s="1491"/>
      <c r="K131" s="1491"/>
      <c r="L131" s="1491"/>
      <c r="M131" s="1491"/>
      <c r="N131" s="1491"/>
      <c r="O131" s="1491"/>
      <c r="P131" s="1491"/>
      <c r="Q131" s="1491"/>
      <c r="R131" s="1491"/>
      <c r="S131" s="1491"/>
      <c r="T131" s="1491"/>
      <c r="U131" s="1491"/>
      <c r="V131" s="1491"/>
      <c r="W131" s="1491"/>
      <c r="X131" s="1491"/>
      <c r="Y131" s="1491"/>
      <c r="Z131" s="1491"/>
      <c r="AA131" s="1491"/>
    </row>
    <row r="132" spans="1:28">
      <c r="I132" s="1801"/>
      <c r="J132" s="1801"/>
      <c r="K132" s="1801"/>
      <c r="L132" s="1801"/>
      <c r="M132" s="1801"/>
      <c r="N132" s="1801"/>
      <c r="O132" s="1801"/>
      <c r="P132" s="1801"/>
      <c r="Q132" s="1801"/>
      <c r="R132" s="1801"/>
      <c r="S132" s="1801"/>
      <c r="T132" s="1801"/>
      <c r="U132" s="1801"/>
      <c r="V132" s="1801"/>
      <c r="W132" s="1801"/>
      <c r="X132" s="1801"/>
      <c r="Y132" s="1801"/>
      <c r="Z132" s="1801"/>
      <c r="AA132" s="1801"/>
    </row>
    <row r="133" spans="1:28" ht="13.5" customHeight="1">
      <c r="A133" s="6"/>
      <c r="B133" s="3"/>
      <c r="C133" s="3"/>
      <c r="D133" s="3"/>
      <c r="E133" s="3"/>
      <c r="F133" s="1491"/>
      <c r="G133" s="1491"/>
      <c r="H133" s="1491"/>
      <c r="I133" s="1491"/>
      <c r="J133" s="1491"/>
      <c r="K133" s="1491"/>
      <c r="L133" s="1491"/>
      <c r="M133" s="1491"/>
      <c r="N133" s="1491"/>
      <c r="O133" s="1491"/>
      <c r="P133" s="1491"/>
      <c r="Q133" s="1491"/>
      <c r="R133" s="1491"/>
      <c r="S133" s="1491"/>
      <c r="T133" s="1491"/>
      <c r="U133" s="1491"/>
      <c r="V133" s="1491"/>
      <c r="W133" s="1491"/>
      <c r="X133" s="1491"/>
      <c r="Y133" s="1491"/>
      <c r="Z133" s="1491"/>
      <c r="AA133" s="1491"/>
    </row>
    <row r="134" spans="1:28">
      <c r="A134" s="3"/>
      <c r="B134" s="3"/>
      <c r="C134" s="3"/>
      <c r="D134" s="3"/>
      <c r="E134" s="3"/>
      <c r="F134" s="1526"/>
      <c r="G134" s="1526"/>
      <c r="H134" s="1526"/>
      <c r="I134" s="1526"/>
      <c r="J134" s="1526"/>
      <c r="K134" s="1526"/>
      <c r="L134" s="1526"/>
      <c r="M134" s="1526"/>
      <c r="N134" s="1526"/>
      <c r="O134" s="1526"/>
      <c r="P134" s="1526"/>
      <c r="Q134" s="1526"/>
      <c r="R134" s="1526"/>
      <c r="S134" s="1526"/>
      <c r="T134" s="1526"/>
      <c r="U134" s="1526"/>
      <c r="V134" s="1526"/>
      <c r="W134" s="1526"/>
      <c r="X134" s="1526"/>
      <c r="Y134" s="1526"/>
      <c r="Z134" s="1526"/>
      <c r="AA134" s="1526"/>
    </row>
    <row r="135" spans="1:28">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8"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8"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8" ht="18.75" customHeight="1">
      <c r="A138" s="1468"/>
      <c r="B138" s="1468"/>
      <c r="C138" s="1468"/>
      <c r="D138" s="1468"/>
      <c r="E138" s="1468"/>
      <c r="F138" s="1468"/>
      <c r="G138" s="1468"/>
      <c r="H138" s="1468"/>
      <c r="I138" s="1468"/>
      <c r="J138" s="1468"/>
      <c r="K138" s="1468"/>
      <c r="L138" s="1468"/>
      <c r="M138" s="1468"/>
      <c r="N138" s="1468"/>
      <c r="O138" s="1468"/>
      <c r="P138" s="1468"/>
      <c r="Q138" s="1468"/>
      <c r="R138" s="1468"/>
      <c r="S138" s="1468"/>
      <c r="T138" s="1468"/>
      <c r="U138" s="1468"/>
      <c r="V138" s="1468"/>
      <c r="W138" s="1468"/>
      <c r="X138" s="1468"/>
      <c r="Y138" s="1468"/>
      <c r="Z138" s="1468"/>
      <c r="AA138" s="1468"/>
      <c r="AB138" s="2"/>
    </row>
    <row r="139" spans="1:28"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2"/>
    </row>
    <row r="140" spans="1:28" ht="15.75" customHeight="1">
      <c r="A140" s="6"/>
      <c r="B140" s="3"/>
      <c r="C140" s="3"/>
      <c r="D140" s="3"/>
      <c r="E140" s="3"/>
      <c r="F140" s="3"/>
      <c r="G140" s="2"/>
      <c r="H140" s="3"/>
      <c r="I140" s="3"/>
      <c r="J140" s="3"/>
      <c r="K140" s="3"/>
      <c r="L140" s="3"/>
      <c r="M140" s="3"/>
      <c r="N140" s="3"/>
      <c r="O140" s="3"/>
      <c r="P140" s="3"/>
      <c r="Q140" s="3"/>
      <c r="R140" s="3"/>
      <c r="S140" s="3"/>
      <c r="T140" s="3"/>
      <c r="U140" s="3"/>
      <c r="V140" s="3"/>
      <c r="W140" s="3"/>
      <c r="X140" s="3"/>
      <c r="Y140" s="3"/>
      <c r="Z140" s="3"/>
      <c r="AA140" s="3"/>
      <c r="AB140" s="2"/>
    </row>
    <row r="141" spans="1:28" ht="15.75" customHeight="1">
      <c r="A141" s="6"/>
      <c r="B141" s="3"/>
      <c r="C141" s="3"/>
      <c r="D141" s="3"/>
      <c r="E141" s="3"/>
      <c r="F141" s="3"/>
      <c r="G141" s="2"/>
      <c r="H141" s="2"/>
      <c r="I141" s="3"/>
      <c r="J141" s="3"/>
      <c r="K141" s="3"/>
      <c r="L141" s="2"/>
      <c r="M141" s="3"/>
      <c r="N141" s="3"/>
      <c r="O141" s="3"/>
      <c r="P141" s="3"/>
      <c r="Q141" s="3"/>
      <c r="R141" s="3"/>
      <c r="S141" s="3"/>
      <c r="T141" s="3"/>
      <c r="U141" s="3"/>
      <c r="V141" s="3"/>
      <c r="W141" s="3"/>
      <c r="X141" s="3"/>
      <c r="Y141" s="3"/>
      <c r="Z141" s="3"/>
      <c r="AA141" s="3"/>
      <c r="AB141" s="2"/>
    </row>
    <row r="142" spans="1:28" ht="15.75" customHeight="1">
      <c r="A142" s="6"/>
      <c r="B142" s="3"/>
      <c r="C142" s="3"/>
      <c r="D142" s="3"/>
      <c r="E142" s="3"/>
      <c r="F142" s="3"/>
      <c r="G142" s="3"/>
      <c r="H142" s="3"/>
      <c r="I142" s="3"/>
      <c r="J142" s="1558"/>
      <c r="K142" s="1558"/>
      <c r="L142" s="1558"/>
      <c r="M142" s="1558"/>
      <c r="N142" s="4"/>
      <c r="O142" s="3"/>
      <c r="P142" s="3"/>
      <c r="Q142" s="3"/>
      <c r="R142" s="3"/>
      <c r="S142" s="3"/>
      <c r="T142" s="3"/>
      <c r="U142" s="3"/>
      <c r="V142" s="3"/>
      <c r="W142" s="3"/>
      <c r="X142" s="3"/>
      <c r="Y142" s="3"/>
      <c r="Z142" s="3"/>
      <c r="AA142" s="3"/>
      <c r="AB142" s="2"/>
    </row>
    <row r="143" spans="1:28" ht="15.75" customHeight="1">
      <c r="A143" s="6"/>
      <c r="B143" s="3"/>
      <c r="C143" s="3"/>
      <c r="D143" s="3"/>
      <c r="E143" s="3"/>
      <c r="F143" s="3"/>
      <c r="G143" s="3"/>
      <c r="H143" s="3"/>
      <c r="I143" s="3"/>
      <c r="J143" s="1558"/>
      <c r="K143" s="1558"/>
      <c r="L143" s="1558"/>
      <c r="M143" s="1558"/>
      <c r="N143" s="4"/>
      <c r="O143" s="3"/>
      <c r="P143" s="3"/>
      <c r="Q143" s="3"/>
      <c r="R143" s="3"/>
      <c r="S143" s="3"/>
      <c r="T143" s="3"/>
      <c r="U143" s="3"/>
      <c r="V143" s="3"/>
      <c r="W143" s="3"/>
      <c r="X143" s="3"/>
      <c r="Y143" s="3"/>
      <c r="Z143" s="3"/>
      <c r="AA143" s="3"/>
      <c r="AB143" s="2"/>
    </row>
    <row r="144" spans="1:28" ht="15.75" customHeight="1">
      <c r="A144" s="6"/>
      <c r="B144" s="3"/>
      <c r="C144" s="3"/>
      <c r="D144" s="3"/>
      <c r="E144" s="3"/>
      <c r="F144" s="3"/>
      <c r="G144" s="3"/>
      <c r="H144" s="3"/>
      <c r="I144" s="3"/>
      <c r="J144" s="1558"/>
      <c r="K144" s="1558"/>
      <c r="L144" s="1558"/>
      <c r="M144" s="1558"/>
      <c r="N144" s="4"/>
      <c r="O144" s="3"/>
      <c r="P144" s="3"/>
      <c r="Q144" s="3"/>
      <c r="R144" s="3"/>
      <c r="S144" s="3"/>
      <c r="T144" s="3"/>
      <c r="U144" s="3"/>
      <c r="V144" s="3"/>
      <c r="W144" s="3"/>
      <c r="X144" s="3"/>
      <c r="Y144" s="3"/>
      <c r="Z144" s="3"/>
      <c r="AA144" s="3"/>
      <c r="AB144" s="2"/>
    </row>
    <row r="145" spans="1:28" ht="15.75" customHeight="1">
      <c r="A145" s="6"/>
      <c r="B145" s="3"/>
      <c r="C145" s="3"/>
      <c r="D145" s="3"/>
      <c r="E145" s="3"/>
      <c r="F145" s="3"/>
      <c r="G145" s="3"/>
      <c r="H145" s="3"/>
      <c r="I145" s="3"/>
      <c r="J145" s="1558"/>
      <c r="K145" s="1558"/>
      <c r="L145" s="1558"/>
      <c r="M145" s="1558"/>
      <c r="N145" s="4"/>
      <c r="O145" s="3"/>
      <c r="P145" s="3"/>
      <c r="Q145" s="3"/>
      <c r="R145" s="3"/>
      <c r="S145" s="3"/>
      <c r="T145" s="3"/>
      <c r="U145" s="3"/>
      <c r="V145" s="3"/>
      <c r="W145" s="3"/>
      <c r="X145" s="3"/>
      <c r="Y145" s="3"/>
      <c r="Z145" s="3"/>
      <c r="AA145" s="3"/>
      <c r="AB145" s="2"/>
    </row>
    <row r="146" spans="1:28" ht="15.75" customHeight="1">
      <c r="A146" s="6"/>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2"/>
    </row>
    <row r="147" spans="1:28" ht="15.75" customHeight="1">
      <c r="A147" s="3"/>
      <c r="B147" s="3"/>
      <c r="C147" s="3"/>
      <c r="D147" s="1468"/>
      <c r="E147" s="1468"/>
      <c r="F147" s="1468"/>
      <c r="G147" s="1468"/>
      <c r="H147" s="5"/>
      <c r="I147" s="1468"/>
      <c r="J147" s="1468"/>
      <c r="K147" s="1468"/>
      <c r="L147" s="1468"/>
      <c r="M147" s="1468"/>
      <c r="N147" s="1468"/>
      <c r="O147" s="1468"/>
      <c r="P147" s="1468"/>
      <c r="Q147" s="1468"/>
      <c r="R147" s="1468"/>
      <c r="S147" s="1468"/>
      <c r="T147" s="1468"/>
      <c r="U147" s="1468"/>
      <c r="V147" s="5"/>
      <c r="W147" s="5"/>
      <c r="X147" s="1468"/>
      <c r="Y147" s="1468"/>
      <c r="Z147" s="1468"/>
      <c r="AA147" s="3"/>
      <c r="AB147" s="2"/>
    </row>
    <row r="148" spans="1:28" ht="15.75" customHeight="1">
      <c r="A148" s="3"/>
      <c r="B148" s="3"/>
      <c r="C148" s="3"/>
      <c r="D148" s="5"/>
      <c r="E148" s="1497"/>
      <c r="F148" s="1497"/>
      <c r="G148" s="5"/>
      <c r="H148" s="5"/>
      <c r="I148" s="3"/>
      <c r="J148" s="3"/>
      <c r="K148" s="3"/>
      <c r="L148" s="2"/>
      <c r="M148" s="3"/>
      <c r="N148" s="3"/>
      <c r="O148" s="3"/>
      <c r="P148" s="3"/>
      <c r="Q148" s="3"/>
      <c r="R148" s="2"/>
      <c r="S148" s="2"/>
      <c r="T148" s="2"/>
      <c r="U148" s="2"/>
      <c r="V148" s="5"/>
      <c r="W148" s="5"/>
      <c r="X148" s="1554"/>
      <c r="Y148" s="1554"/>
      <c r="Z148" s="1554"/>
      <c r="AA148" s="3"/>
      <c r="AB148" s="2"/>
    </row>
    <row r="149" spans="1:28" ht="15.75" customHeight="1">
      <c r="A149" s="3"/>
      <c r="B149" s="3"/>
      <c r="C149" s="3"/>
      <c r="D149" s="5"/>
      <c r="E149" s="1497"/>
      <c r="F149" s="1497"/>
      <c r="G149" s="5"/>
      <c r="H149" s="5"/>
      <c r="I149" s="3"/>
      <c r="J149" s="3"/>
      <c r="K149" s="3"/>
      <c r="L149" s="2"/>
      <c r="M149" s="3"/>
      <c r="N149" s="3"/>
      <c r="O149" s="3"/>
      <c r="P149" s="3"/>
      <c r="Q149" s="3"/>
      <c r="R149" s="2"/>
      <c r="S149" s="2"/>
      <c r="T149" s="2"/>
      <c r="U149" s="2"/>
      <c r="V149" s="5"/>
      <c r="W149" s="5"/>
      <c r="X149" s="1554"/>
      <c r="Y149" s="1554"/>
      <c r="Z149" s="1554"/>
      <c r="AA149" s="3"/>
      <c r="AB149" s="2"/>
    </row>
    <row r="150" spans="1:28" ht="15.75" customHeight="1">
      <c r="A150" s="3"/>
      <c r="B150" s="3"/>
      <c r="C150" s="3"/>
      <c r="D150" s="5"/>
      <c r="E150" s="1497"/>
      <c r="F150" s="1497"/>
      <c r="G150" s="5"/>
      <c r="H150" s="5"/>
      <c r="I150" s="3"/>
      <c r="J150" s="3"/>
      <c r="K150" s="3"/>
      <c r="L150" s="2"/>
      <c r="M150" s="3"/>
      <c r="N150" s="3"/>
      <c r="O150" s="3"/>
      <c r="P150" s="3"/>
      <c r="Q150" s="3"/>
      <c r="R150" s="2"/>
      <c r="S150" s="2"/>
      <c r="T150" s="2"/>
      <c r="U150" s="2"/>
      <c r="V150" s="5"/>
      <c r="W150" s="5"/>
      <c r="X150" s="1554"/>
      <c r="Y150" s="1554"/>
      <c r="Z150" s="1554"/>
      <c r="AA150" s="3"/>
      <c r="AB150" s="2"/>
    </row>
    <row r="151" spans="1:28" ht="15.75" customHeight="1">
      <c r="A151" s="3"/>
      <c r="B151" s="3"/>
      <c r="C151" s="3"/>
      <c r="D151" s="5"/>
      <c r="E151" s="1497"/>
      <c r="F151" s="1497"/>
      <c r="G151" s="5"/>
      <c r="H151" s="5"/>
      <c r="I151" s="3"/>
      <c r="J151" s="3"/>
      <c r="K151" s="3"/>
      <c r="L151" s="2"/>
      <c r="M151" s="3"/>
      <c r="N151" s="3"/>
      <c r="O151" s="3"/>
      <c r="P151" s="3"/>
      <c r="Q151" s="3"/>
      <c r="R151" s="2"/>
      <c r="S151" s="2"/>
      <c r="T151" s="2"/>
      <c r="U151" s="2"/>
      <c r="V151" s="5"/>
      <c r="W151" s="5"/>
      <c r="X151" s="1554"/>
      <c r="Y151" s="1554"/>
      <c r="Z151" s="1554"/>
      <c r="AA151" s="3"/>
      <c r="AB151" s="2"/>
    </row>
    <row r="152" spans="1:28" ht="15.75" customHeight="1">
      <c r="A152" s="3"/>
      <c r="B152" s="3"/>
      <c r="C152" s="3"/>
      <c r="D152" s="5"/>
      <c r="E152" s="1497"/>
      <c r="F152" s="1497"/>
      <c r="G152" s="5"/>
      <c r="H152" s="5"/>
      <c r="I152" s="3"/>
      <c r="J152" s="3"/>
      <c r="K152" s="3"/>
      <c r="L152" s="2"/>
      <c r="M152" s="3"/>
      <c r="N152" s="3"/>
      <c r="O152" s="3"/>
      <c r="P152" s="3"/>
      <c r="Q152" s="3"/>
      <c r="R152" s="2"/>
      <c r="S152" s="2"/>
      <c r="T152" s="2"/>
      <c r="U152" s="2"/>
      <c r="V152" s="5"/>
      <c r="W152" s="5"/>
      <c r="X152" s="1554"/>
      <c r="Y152" s="1554"/>
      <c r="Z152" s="1554"/>
      <c r="AA152" s="3"/>
      <c r="AB152" s="2"/>
    </row>
    <row r="153" spans="1:28" ht="15.75" customHeight="1">
      <c r="A153" s="3"/>
      <c r="B153" s="3"/>
      <c r="C153" s="3"/>
      <c r="D153" s="5"/>
      <c r="E153" s="1497"/>
      <c r="F153" s="1497"/>
      <c r="G153" s="5"/>
      <c r="H153" s="5"/>
      <c r="I153" s="3"/>
      <c r="J153" s="3"/>
      <c r="K153" s="3"/>
      <c r="L153" s="2"/>
      <c r="M153" s="3"/>
      <c r="N153" s="3"/>
      <c r="O153" s="3"/>
      <c r="P153" s="3"/>
      <c r="Q153" s="3"/>
      <c r="R153" s="2"/>
      <c r="S153" s="2"/>
      <c r="T153" s="2"/>
      <c r="U153" s="2"/>
      <c r="V153" s="5"/>
      <c r="W153" s="5"/>
      <c r="X153" s="1554"/>
      <c r="Y153" s="1554"/>
      <c r="Z153" s="1554"/>
      <c r="AA153" s="3"/>
      <c r="AB153" s="2"/>
    </row>
    <row r="154" spans="1:28" ht="15.75" customHeight="1">
      <c r="A154" s="6"/>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2"/>
    </row>
    <row r="155" spans="1:28" ht="15.75" customHeight="1">
      <c r="A155" s="6"/>
      <c r="B155" s="3"/>
      <c r="C155" s="3"/>
      <c r="D155" s="3"/>
      <c r="E155" s="3"/>
      <c r="F155" s="1796"/>
      <c r="G155" s="1796"/>
      <c r="H155" s="1796"/>
      <c r="I155" s="1796"/>
      <c r="J155" s="1796"/>
      <c r="K155" s="1796"/>
      <c r="L155" s="1796"/>
      <c r="M155" s="1796"/>
      <c r="N155" s="1796"/>
      <c r="O155" s="1796"/>
      <c r="P155" s="1796"/>
      <c r="Q155" s="1796"/>
      <c r="R155" s="1796"/>
      <c r="S155" s="1796"/>
      <c r="T155" s="1796"/>
      <c r="U155" s="1796"/>
      <c r="V155" s="1796"/>
      <c r="W155" s="1796"/>
      <c r="X155" s="1796"/>
      <c r="Y155" s="1796"/>
      <c r="Z155" s="1796"/>
      <c r="AA155" s="1796"/>
      <c r="AB155" s="2"/>
    </row>
    <row r="156" spans="1:28" ht="15.75" customHeight="1">
      <c r="A156" s="3"/>
      <c r="B156" s="3"/>
      <c r="C156" s="3"/>
      <c r="D156" s="3"/>
      <c r="E156" s="3"/>
      <c r="F156" s="1796"/>
      <c r="G156" s="1796"/>
      <c r="H156" s="1796"/>
      <c r="I156" s="1796"/>
      <c r="J156" s="1796"/>
      <c r="K156" s="1796"/>
      <c r="L156" s="1796"/>
      <c r="M156" s="1796"/>
      <c r="N156" s="1796"/>
      <c r="O156" s="1796"/>
      <c r="P156" s="1796"/>
      <c r="Q156" s="1796"/>
      <c r="R156" s="1796"/>
      <c r="S156" s="1796"/>
      <c r="T156" s="1796"/>
      <c r="U156" s="1796"/>
      <c r="V156" s="1796"/>
      <c r="W156" s="1796"/>
      <c r="X156" s="1796"/>
      <c r="Y156" s="1796"/>
      <c r="Z156" s="1796"/>
      <c r="AA156" s="1796"/>
      <c r="AB156" s="2"/>
    </row>
    <row r="157" spans="1:28" ht="15.75" customHeight="1">
      <c r="A157" s="6"/>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2"/>
    </row>
    <row r="158" spans="1:28" ht="15.75" customHeight="1">
      <c r="A158" s="3"/>
      <c r="B158" s="3"/>
      <c r="C158" s="3"/>
      <c r="D158" s="3"/>
      <c r="E158" s="3"/>
      <c r="F158" s="1796"/>
      <c r="G158" s="1796"/>
      <c r="H158" s="1796"/>
      <c r="I158" s="1796"/>
      <c r="J158" s="1796"/>
      <c r="K158" s="1796"/>
      <c r="L158" s="1796"/>
      <c r="M158" s="1796"/>
      <c r="N158" s="1796"/>
      <c r="O158" s="1796"/>
      <c r="P158" s="1796"/>
      <c r="Q158" s="1796"/>
      <c r="R158" s="1796"/>
      <c r="S158" s="1796"/>
      <c r="T158" s="1796"/>
      <c r="U158" s="1796"/>
      <c r="V158" s="1796"/>
      <c r="W158" s="1796"/>
      <c r="X158" s="1796"/>
      <c r="Y158" s="1796"/>
      <c r="Z158" s="1796"/>
      <c r="AA158" s="1796"/>
      <c r="AB158" s="2"/>
    </row>
    <row r="159" spans="1:28" ht="15.75" customHeight="1">
      <c r="A159" s="3"/>
      <c r="B159" s="3"/>
      <c r="C159" s="3"/>
      <c r="D159" s="3"/>
      <c r="E159" s="3"/>
      <c r="F159" s="1796"/>
      <c r="G159" s="1796"/>
      <c r="H159" s="1796"/>
      <c r="I159" s="1796"/>
      <c r="J159" s="1796"/>
      <c r="K159" s="1796"/>
      <c r="L159" s="1796"/>
      <c r="M159" s="1796"/>
      <c r="N159" s="1796"/>
      <c r="O159" s="1796"/>
      <c r="P159" s="1796"/>
      <c r="Q159" s="1796"/>
      <c r="R159" s="1796"/>
      <c r="S159" s="1796"/>
      <c r="T159" s="1796"/>
      <c r="U159" s="1796"/>
      <c r="V159" s="1796"/>
      <c r="W159" s="1796"/>
      <c r="X159" s="1796"/>
      <c r="Y159" s="1796"/>
      <c r="Z159" s="1796"/>
      <c r="AA159" s="1796"/>
      <c r="AB159" s="2"/>
    </row>
    <row r="160" spans="1:28"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2"/>
    </row>
    <row r="161" spans="1:28" ht="15.75" customHeight="1">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row>
    <row r="162" spans="1:28" ht="15.75" customHeight="1">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row>
    <row r="163" spans="1:28" ht="15.75" customHeight="1">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row>
    <row r="164" spans="1:28" ht="18.75" customHeight="1">
      <c r="A164" s="1468"/>
      <c r="B164" s="1468"/>
      <c r="C164" s="1468"/>
      <c r="D164" s="1468"/>
      <c r="E164" s="1468"/>
      <c r="F164" s="1468"/>
      <c r="G164" s="1468"/>
      <c r="H164" s="1468"/>
      <c r="I164" s="1468"/>
      <c r="J164" s="1468"/>
      <c r="K164" s="1468"/>
      <c r="L164" s="1468"/>
      <c r="M164" s="1468"/>
      <c r="N164" s="1468"/>
      <c r="O164" s="1468"/>
      <c r="P164" s="1468"/>
      <c r="Q164" s="1468"/>
      <c r="R164" s="1468"/>
      <c r="S164" s="1468"/>
      <c r="T164" s="1468"/>
      <c r="U164" s="1468"/>
      <c r="V164" s="1468"/>
      <c r="W164" s="1468"/>
      <c r="X164" s="1468"/>
      <c r="Y164" s="1468"/>
      <c r="Z164" s="1468"/>
      <c r="AA164" s="1468"/>
      <c r="AB164" s="2"/>
    </row>
    <row r="165" spans="1:28"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2"/>
    </row>
    <row r="166" spans="1:28" ht="15.75" customHeight="1">
      <c r="A166" s="6"/>
      <c r="B166" s="3"/>
      <c r="C166" s="3"/>
      <c r="D166" s="3"/>
      <c r="E166" s="3"/>
      <c r="F166" s="3"/>
      <c r="G166" s="2"/>
      <c r="H166" s="3"/>
      <c r="I166" s="3"/>
      <c r="J166" s="3"/>
      <c r="K166" s="3"/>
      <c r="L166" s="3"/>
      <c r="M166" s="3"/>
      <c r="N166" s="3"/>
      <c r="O166" s="3"/>
      <c r="P166" s="3"/>
      <c r="Q166" s="3"/>
      <c r="R166" s="3"/>
      <c r="S166" s="3"/>
      <c r="T166" s="3"/>
      <c r="U166" s="3"/>
      <c r="V166" s="3"/>
      <c r="W166" s="3"/>
      <c r="X166" s="3"/>
      <c r="Y166" s="3"/>
      <c r="Z166" s="3"/>
      <c r="AA166" s="3"/>
      <c r="AB166" s="2"/>
    </row>
    <row r="167" spans="1:28" ht="15.75" customHeight="1">
      <c r="A167" s="6"/>
      <c r="B167" s="3"/>
      <c r="C167" s="3"/>
      <c r="D167" s="3"/>
      <c r="E167" s="3"/>
      <c r="F167" s="3"/>
      <c r="G167" s="2"/>
      <c r="H167" s="2"/>
      <c r="I167" s="3"/>
      <c r="J167" s="3"/>
      <c r="K167" s="3"/>
      <c r="L167" s="2"/>
      <c r="M167" s="3"/>
      <c r="N167" s="3"/>
      <c r="O167" s="3"/>
      <c r="P167" s="3"/>
      <c r="Q167" s="3"/>
      <c r="R167" s="3"/>
      <c r="S167" s="3"/>
      <c r="T167" s="3"/>
      <c r="U167" s="3"/>
      <c r="V167" s="3"/>
      <c r="W167" s="3"/>
      <c r="X167" s="3"/>
      <c r="Y167" s="3"/>
      <c r="Z167" s="3"/>
      <c r="AA167" s="3"/>
      <c r="AB167" s="2"/>
    </row>
    <row r="168" spans="1:28" ht="15.75" customHeight="1">
      <c r="A168" s="6"/>
      <c r="B168" s="3"/>
      <c r="C168" s="3"/>
      <c r="D168" s="3"/>
      <c r="E168" s="3"/>
      <c r="F168" s="3"/>
      <c r="G168" s="3"/>
      <c r="H168" s="3"/>
      <c r="I168" s="3"/>
      <c r="J168" s="1558"/>
      <c r="K168" s="1558"/>
      <c r="L168" s="1558"/>
      <c r="M168" s="1558"/>
      <c r="N168" s="4"/>
      <c r="O168" s="3"/>
      <c r="P168" s="3"/>
      <c r="Q168" s="3"/>
      <c r="R168" s="3"/>
      <c r="S168" s="3"/>
      <c r="T168" s="3"/>
      <c r="U168" s="3"/>
      <c r="V168" s="3"/>
      <c r="W168" s="3"/>
      <c r="X168" s="3"/>
      <c r="Y168" s="3"/>
      <c r="Z168" s="3"/>
      <c r="AA168" s="3"/>
      <c r="AB168" s="2"/>
    </row>
    <row r="169" spans="1:28" ht="15.75" customHeight="1">
      <c r="A169" s="6"/>
      <c r="B169" s="3"/>
      <c r="C169" s="3"/>
      <c r="D169" s="3"/>
      <c r="E169" s="3"/>
      <c r="F169" s="3"/>
      <c r="G169" s="3"/>
      <c r="H169" s="3"/>
      <c r="I169" s="3"/>
      <c r="J169" s="1558"/>
      <c r="K169" s="1558"/>
      <c r="L169" s="1558"/>
      <c r="M169" s="1558"/>
      <c r="N169" s="4"/>
      <c r="O169" s="3"/>
      <c r="P169" s="3"/>
      <c r="Q169" s="3"/>
      <c r="R169" s="3"/>
      <c r="S169" s="3"/>
      <c r="T169" s="3"/>
      <c r="U169" s="3"/>
      <c r="V169" s="3"/>
      <c r="W169" s="3"/>
      <c r="X169" s="3"/>
      <c r="Y169" s="3"/>
      <c r="Z169" s="3"/>
      <c r="AA169" s="3"/>
      <c r="AB169" s="2"/>
    </row>
    <row r="170" spans="1:28" ht="15.75" customHeight="1">
      <c r="A170" s="6"/>
      <c r="B170" s="3"/>
      <c r="C170" s="3"/>
      <c r="D170" s="3"/>
      <c r="E170" s="3"/>
      <c r="F170" s="3"/>
      <c r="G170" s="3"/>
      <c r="H170" s="3"/>
      <c r="I170" s="3"/>
      <c r="J170" s="1558"/>
      <c r="K170" s="1558"/>
      <c r="L170" s="1558"/>
      <c r="M170" s="1558"/>
      <c r="N170" s="4"/>
      <c r="O170" s="3"/>
      <c r="P170" s="3"/>
      <c r="Q170" s="3"/>
      <c r="R170" s="3"/>
      <c r="S170" s="3"/>
      <c r="T170" s="3"/>
      <c r="U170" s="3"/>
      <c r="V170" s="3"/>
      <c r="W170" s="3"/>
      <c r="X170" s="3"/>
      <c r="Y170" s="3"/>
      <c r="Z170" s="3"/>
      <c r="AA170" s="3"/>
      <c r="AB170" s="2"/>
    </row>
    <row r="171" spans="1:28" ht="15.75" customHeight="1">
      <c r="A171" s="6"/>
      <c r="B171" s="3"/>
      <c r="C171" s="3"/>
      <c r="D171" s="3"/>
      <c r="E171" s="3"/>
      <c r="F171" s="3"/>
      <c r="G171" s="3"/>
      <c r="H171" s="3"/>
      <c r="I171" s="3"/>
      <c r="J171" s="1558"/>
      <c r="K171" s="1558"/>
      <c r="L171" s="1558"/>
      <c r="M171" s="1558"/>
      <c r="N171" s="4"/>
      <c r="O171" s="3"/>
      <c r="P171" s="3"/>
      <c r="Q171" s="3"/>
      <c r="R171" s="3"/>
      <c r="S171" s="3"/>
      <c r="T171" s="3"/>
      <c r="U171" s="3"/>
      <c r="V171" s="3"/>
      <c r="W171" s="3"/>
      <c r="X171" s="3"/>
      <c r="Y171" s="3"/>
      <c r="Z171" s="3"/>
      <c r="AA171" s="3"/>
      <c r="AB171" s="2"/>
    </row>
    <row r="172" spans="1:28" ht="15.75" customHeight="1">
      <c r="A172" s="6"/>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2"/>
    </row>
    <row r="173" spans="1:28" ht="15.75" customHeight="1">
      <c r="A173" s="3"/>
      <c r="B173" s="3"/>
      <c r="C173" s="3"/>
      <c r="D173" s="1468"/>
      <c r="E173" s="1468"/>
      <c r="F173" s="1468"/>
      <c r="G173" s="1468"/>
      <c r="H173" s="5"/>
      <c r="I173" s="1468"/>
      <c r="J173" s="1468"/>
      <c r="K173" s="1468"/>
      <c r="L173" s="1468"/>
      <c r="M173" s="1468"/>
      <c r="N173" s="1468"/>
      <c r="O173" s="1468"/>
      <c r="P173" s="1468"/>
      <c r="Q173" s="1468"/>
      <c r="R173" s="1468"/>
      <c r="S173" s="1468"/>
      <c r="T173" s="1468"/>
      <c r="U173" s="1468"/>
      <c r="V173" s="5"/>
      <c r="W173" s="5"/>
      <c r="X173" s="1468"/>
      <c r="Y173" s="1468"/>
      <c r="Z173" s="1468"/>
      <c r="AA173" s="3"/>
      <c r="AB173" s="2"/>
    </row>
    <row r="174" spans="1:28" ht="15.75" customHeight="1">
      <c r="A174" s="3"/>
      <c r="B174" s="3"/>
      <c r="C174" s="3"/>
      <c r="D174" s="5"/>
      <c r="E174" s="1497"/>
      <c r="F174" s="1497"/>
      <c r="G174" s="5"/>
      <c r="H174" s="5"/>
      <c r="I174" s="3"/>
      <c r="J174" s="3"/>
      <c r="K174" s="3"/>
      <c r="L174" s="2"/>
      <c r="M174" s="3"/>
      <c r="N174" s="3"/>
      <c r="O174" s="3"/>
      <c r="P174" s="3"/>
      <c r="Q174" s="3"/>
      <c r="R174" s="2"/>
      <c r="S174" s="2"/>
      <c r="T174" s="2"/>
      <c r="U174" s="2"/>
      <c r="V174" s="5"/>
      <c r="W174" s="5"/>
      <c r="X174" s="1554"/>
      <c r="Y174" s="1554"/>
      <c r="Z174" s="1554"/>
      <c r="AA174" s="3"/>
      <c r="AB174" s="2"/>
    </row>
    <row r="175" spans="1:28" ht="15.75" customHeight="1">
      <c r="A175" s="3"/>
      <c r="B175" s="3"/>
      <c r="C175" s="3"/>
      <c r="D175" s="5"/>
      <c r="E175" s="1497"/>
      <c r="F175" s="1497"/>
      <c r="G175" s="5"/>
      <c r="H175" s="5"/>
      <c r="I175" s="3"/>
      <c r="J175" s="3"/>
      <c r="K175" s="3"/>
      <c r="L175" s="2"/>
      <c r="M175" s="3"/>
      <c r="N175" s="3"/>
      <c r="O175" s="3"/>
      <c r="P175" s="3"/>
      <c r="Q175" s="3"/>
      <c r="R175" s="2"/>
      <c r="S175" s="2"/>
      <c r="T175" s="2"/>
      <c r="U175" s="2"/>
      <c r="V175" s="5"/>
      <c r="W175" s="5"/>
      <c r="X175" s="1554"/>
      <c r="Y175" s="1554"/>
      <c r="Z175" s="1554"/>
      <c r="AA175" s="3"/>
      <c r="AB175" s="2"/>
    </row>
    <row r="176" spans="1:28" ht="15.75" customHeight="1">
      <c r="A176" s="3"/>
      <c r="B176" s="3"/>
      <c r="C176" s="3"/>
      <c r="D176" s="5"/>
      <c r="E176" s="1497"/>
      <c r="F176" s="1497"/>
      <c r="G176" s="5"/>
      <c r="H176" s="5"/>
      <c r="I176" s="3"/>
      <c r="J176" s="3"/>
      <c r="K176" s="3"/>
      <c r="L176" s="2"/>
      <c r="M176" s="3"/>
      <c r="N176" s="3"/>
      <c r="O176" s="3"/>
      <c r="P176" s="3"/>
      <c r="Q176" s="3"/>
      <c r="R176" s="2"/>
      <c r="S176" s="2"/>
      <c r="T176" s="2"/>
      <c r="U176" s="2"/>
      <c r="V176" s="5"/>
      <c r="W176" s="5"/>
      <c r="X176" s="1554"/>
      <c r="Y176" s="1554"/>
      <c r="Z176" s="1554"/>
      <c r="AA176" s="3"/>
      <c r="AB176" s="2"/>
    </row>
    <row r="177" spans="1:28" ht="15.75" customHeight="1">
      <c r="A177" s="3"/>
      <c r="B177" s="3"/>
      <c r="C177" s="3"/>
      <c r="D177" s="5"/>
      <c r="E177" s="1497"/>
      <c r="F177" s="1497"/>
      <c r="G177" s="5"/>
      <c r="H177" s="5"/>
      <c r="I177" s="3"/>
      <c r="J177" s="3"/>
      <c r="K177" s="3"/>
      <c r="L177" s="2"/>
      <c r="M177" s="3"/>
      <c r="N177" s="3"/>
      <c r="O177" s="3"/>
      <c r="P177" s="3"/>
      <c r="Q177" s="3"/>
      <c r="R177" s="2"/>
      <c r="S177" s="2"/>
      <c r="T177" s="2"/>
      <c r="U177" s="2"/>
      <c r="V177" s="5"/>
      <c r="W177" s="5"/>
      <c r="X177" s="1554"/>
      <c r="Y177" s="1554"/>
      <c r="Z177" s="1554"/>
      <c r="AA177" s="3"/>
      <c r="AB177" s="2"/>
    </row>
    <row r="178" spans="1:28" ht="15.75" customHeight="1">
      <c r="A178" s="3"/>
      <c r="B178" s="3"/>
      <c r="C178" s="3"/>
      <c r="D178" s="5"/>
      <c r="E178" s="1497"/>
      <c r="F178" s="1497"/>
      <c r="G178" s="5"/>
      <c r="H178" s="5"/>
      <c r="I178" s="3"/>
      <c r="J178" s="3"/>
      <c r="K178" s="3"/>
      <c r="L178" s="2"/>
      <c r="M178" s="3"/>
      <c r="N178" s="3"/>
      <c r="O178" s="3"/>
      <c r="P178" s="3"/>
      <c r="Q178" s="3"/>
      <c r="R178" s="2"/>
      <c r="S178" s="2"/>
      <c r="T178" s="2"/>
      <c r="U178" s="2"/>
      <c r="V178" s="5"/>
      <c r="W178" s="5"/>
      <c r="X178" s="1554"/>
      <c r="Y178" s="1554"/>
      <c r="Z178" s="1554"/>
      <c r="AA178" s="3"/>
      <c r="AB178" s="2"/>
    </row>
    <row r="179" spans="1:28" ht="15.75" customHeight="1">
      <c r="A179" s="3"/>
      <c r="B179" s="3"/>
      <c r="C179" s="3"/>
      <c r="D179" s="5"/>
      <c r="E179" s="1497"/>
      <c r="F179" s="1497"/>
      <c r="G179" s="5"/>
      <c r="H179" s="5"/>
      <c r="I179" s="3"/>
      <c r="J179" s="3"/>
      <c r="K179" s="3"/>
      <c r="L179" s="2"/>
      <c r="M179" s="3"/>
      <c r="N179" s="3"/>
      <c r="O179" s="3"/>
      <c r="P179" s="3"/>
      <c r="Q179" s="3"/>
      <c r="R179" s="2"/>
      <c r="S179" s="2"/>
      <c r="T179" s="2"/>
      <c r="U179" s="2"/>
      <c r="V179" s="5"/>
      <c r="W179" s="5"/>
      <c r="X179" s="1554"/>
      <c r="Y179" s="1554"/>
      <c r="Z179" s="1554"/>
      <c r="AA179" s="3"/>
      <c r="AB179" s="2"/>
    </row>
    <row r="180" spans="1:28" ht="15.75" customHeight="1">
      <c r="A180" s="6"/>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2"/>
    </row>
    <row r="181" spans="1:28" ht="15.75" customHeight="1">
      <c r="A181" s="6"/>
      <c r="B181" s="3"/>
      <c r="C181" s="3"/>
      <c r="D181" s="3"/>
      <c r="E181" s="3"/>
      <c r="F181" s="1796"/>
      <c r="G181" s="1796"/>
      <c r="H181" s="1796"/>
      <c r="I181" s="1796"/>
      <c r="J181" s="1796"/>
      <c r="K181" s="1796"/>
      <c r="L181" s="1796"/>
      <c r="M181" s="1796"/>
      <c r="N181" s="1796"/>
      <c r="O181" s="1796"/>
      <c r="P181" s="1796"/>
      <c r="Q181" s="1796"/>
      <c r="R181" s="1796"/>
      <c r="S181" s="1796"/>
      <c r="T181" s="1796"/>
      <c r="U181" s="1796"/>
      <c r="V181" s="1796"/>
      <c r="W181" s="1796"/>
      <c r="X181" s="1796"/>
      <c r="Y181" s="1796"/>
      <c r="Z181" s="1796"/>
      <c r="AA181" s="1796"/>
      <c r="AB181" s="2"/>
    </row>
    <row r="182" spans="1:28" ht="15.75" customHeight="1">
      <c r="A182" s="3"/>
      <c r="B182" s="3"/>
      <c r="C182" s="3"/>
      <c r="D182" s="3"/>
      <c r="E182" s="3"/>
      <c r="F182" s="1796"/>
      <c r="G182" s="1796"/>
      <c r="H182" s="1796"/>
      <c r="I182" s="1796"/>
      <c r="J182" s="1796"/>
      <c r="K182" s="1796"/>
      <c r="L182" s="1796"/>
      <c r="M182" s="1796"/>
      <c r="N182" s="1796"/>
      <c r="O182" s="1796"/>
      <c r="P182" s="1796"/>
      <c r="Q182" s="1796"/>
      <c r="R182" s="1796"/>
      <c r="S182" s="1796"/>
      <c r="T182" s="1796"/>
      <c r="U182" s="1796"/>
      <c r="V182" s="1796"/>
      <c r="W182" s="1796"/>
      <c r="X182" s="1796"/>
      <c r="Y182" s="1796"/>
      <c r="Z182" s="1796"/>
      <c r="AA182" s="1796"/>
      <c r="AB182" s="2"/>
    </row>
    <row r="183" spans="1:28" ht="15.75" customHeight="1">
      <c r="A183" s="6"/>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2"/>
    </row>
    <row r="184" spans="1:28" ht="15.75" customHeight="1">
      <c r="A184" s="3"/>
      <c r="B184" s="3"/>
      <c r="C184" s="3"/>
      <c r="D184" s="3"/>
      <c r="E184" s="3"/>
      <c r="F184" s="1796"/>
      <c r="G184" s="1796"/>
      <c r="H184" s="1796"/>
      <c r="I184" s="1796"/>
      <c r="J184" s="1796"/>
      <c r="K184" s="1796"/>
      <c r="L184" s="1796"/>
      <c r="M184" s="1796"/>
      <c r="N184" s="1796"/>
      <c r="O184" s="1796"/>
      <c r="P184" s="1796"/>
      <c r="Q184" s="1796"/>
      <c r="R184" s="1796"/>
      <c r="S184" s="1796"/>
      <c r="T184" s="1796"/>
      <c r="U184" s="1796"/>
      <c r="V184" s="1796"/>
      <c r="W184" s="1796"/>
      <c r="X184" s="1796"/>
      <c r="Y184" s="1796"/>
      <c r="Z184" s="1796"/>
      <c r="AA184" s="1796"/>
      <c r="AB184" s="2"/>
    </row>
    <row r="185" spans="1:28" ht="15.75" customHeight="1">
      <c r="A185" s="3"/>
      <c r="B185" s="3"/>
      <c r="C185" s="3"/>
      <c r="D185" s="3"/>
      <c r="E185" s="3"/>
      <c r="F185" s="1796"/>
      <c r="G185" s="1796"/>
      <c r="H185" s="1796"/>
      <c r="I185" s="1796"/>
      <c r="J185" s="1796"/>
      <c r="K185" s="1796"/>
      <c r="L185" s="1796"/>
      <c r="M185" s="1796"/>
      <c r="N185" s="1796"/>
      <c r="O185" s="1796"/>
      <c r="P185" s="1796"/>
      <c r="Q185" s="1796"/>
      <c r="R185" s="1796"/>
      <c r="S185" s="1796"/>
      <c r="T185" s="1796"/>
      <c r="U185" s="1796"/>
      <c r="V185" s="1796"/>
      <c r="W185" s="1796"/>
      <c r="X185" s="1796"/>
      <c r="Y185" s="1796"/>
      <c r="Z185" s="1796"/>
      <c r="AA185" s="1796"/>
      <c r="AB185" s="2"/>
    </row>
    <row r="186" spans="1:28"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2"/>
    </row>
    <row r="192" spans="1:28" ht="18.75" customHeight="1">
      <c r="A192" s="1468"/>
      <c r="B192" s="1468"/>
      <c r="C192" s="1468"/>
      <c r="D192" s="1468"/>
      <c r="E192" s="1468"/>
      <c r="F192" s="1468"/>
      <c r="G192" s="1468"/>
      <c r="H192" s="1468"/>
      <c r="I192" s="1468"/>
      <c r="J192" s="1468"/>
      <c r="K192" s="1468"/>
      <c r="L192" s="1468"/>
      <c r="M192" s="1468"/>
      <c r="N192" s="1468"/>
      <c r="O192" s="1468"/>
      <c r="P192" s="1468"/>
      <c r="Q192" s="1468"/>
      <c r="R192" s="1468"/>
      <c r="S192" s="1468"/>
      <c r="T192" s="1468"/>
      <c r="U192" s="1468"/>
      <c r="V192" s="1468"/>
      <c r="W192" s="1468"/>
      <c r="X192" s="1468"/>
      <c r="Y192" s="1468"/>
      <c r="Z192" s="1468"/>
      <c r="AA192" s="1468"/>
      <c r="AB192" s="2"/>
    </row>
    <row r="193" spans="1:28"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2"/>
    </row>
    <row r="194" spans="1:28" ht="15.75" customHeight="1">
      <c r="A194" s="6"/>
      <c r="B194" s="3"/>
      <c r="C194" s="3"/>
      <c r="D194" s="3"/>
      <c r="E194" s="3"/>
      <c r="F194" s="3"/>
      <c r="G194" s="2"/>
      <c r="H194" s="3"/>
      <c r="I194" s="3"/>
      <c r="J194" s="3"/>
      <c r="K194" s="3"/>
      <c r="L194" s="3"/>
      <c r="M194" s="3"/>
      <c r="N194" s="3"/>
      <c r="O194" s="3"/>
      <c r="P194" s="3"/>
      <c r="Q194" s="3"/>
      <c r="R194" s="3"/>
      <c r="S194" s="3"/>
      <c r="T194" s="3"/>
      <c r="U194" s="3"/>
      <c r="V194" s="3"/>
      <c r="W194" s="3"/>
      <c r="X194" s="3"/>
      <c r="Y194" s="3"/>
      <c r="Z194" s="3"/>
      <c r="AA194" s="3"/>
      <c r="AB194" s="2"/>
    </row>
    <row r="195" spans="1:28" ht="15.75" customHeight="1">
      <c r="A195" s="6"/>
      <c r="B195" s="3"/>
      <c r="C195" s="3"/>
      <c r="D195" s="3"/>
      <c r="E195" s="3"/>
      <c r="F195" s="3"/>
      <c r="G195" s="2"/>
      <c r="H195" s="2"/>
      <c r="I195" s="3"/>
      <c r="J195" s="3"/>
      <c r="K195" s="3"/>
      <c r="L195" s="2"/>
      <c r="M195" s="3"/>
      <c r="N195" s="3"/>
      <c r="O195" s="3"/>
      <c r="P195" s="3"/>
      <c r="Q195" s="3"/>
      <c r="R195" s="3"/>
      <c r="S195" s="3"/>
      <c r="T195" s="3"/>
      <c r="U195" s="3"/>
      <c r="V195" s="3"/>
      <c r="W195" s="3"/>
      <c r="X195" s="3"/>
      <c r="Y195" s="3"/>
      <c r="Z195" s="3"/>
      <c r="AA195" s="3"/>
      <c r="AB195" s="2"/>
    </row>
    <row r="196" spans="1:28" ht="15.75" customHeight="1">
      <c r="A196" s="6"/>
      <c r="B196" s="3"/>
      <c r="C196" s="3"/>
      <c r="D196" s="3"/>
      <c r="E196" s="3"/>
      <c r="F196" s="3"/>
      <c r="G196" s="3"/>
      <c r="H196" s="3"/>
      <c r="I196" s="3"/>
      <c r="J196" s="1558"/>
      <c r="K196" s="1558"/>
      <c r="L196" s="1558"/>
      <c r="M196" s="1558"/>
      <c r="N196" s="4"/>
      <c r="O196" s="3"/>
      <c r="P196" s="3"/>
      <c r="Q196" s="3"/>
      <c r="R196" s="3"/>
      <c r="S196" s="3"/>
      <c r="T196" s="3"/>
      <c r="U196" s="3"/>
      <c r="V196" s="3"/>
      <c r="W196" s="3"/>
      <c r="X196" s="3"/>
      <c r="Y196" s="3"/>
      <c r="Z196" s="3"/>
      <c r="AA196" s="3"/>
      <c r="AB196" s="2"/>
    </row>
    <row r="197" spans="1:28" ht="15.75" customHeight="1">
      <c r="A197" s="6"/>
      <c r="B197" s="3"/>
      <c r="C197" s="3"/>
      <c r="D197" s="3"/>
      <c r="E197" s="3"/>
      <c r="F197" s="3"/>
      <c r="G197" s="3"/>
      <c r="H197" s="3"/>
      <c r="I197" s="3"/>
      <c r="J197" s="1558"/>
      <c r="K197" s="1558"/>
      <c r="L197" s="1558"/>
      <c r="M197" s="1558"/>
      <c r="N197" s="4"/>
      <c r="O197" s="3"/>
      <c r="P197" s="3"/>
      <c r="Q197" s="3"/>
      <c r="R197" s="3"/>
      <c r="S197" s="3"/>
      <c r="T197" s="3"/>
      <c r="U197" s="3"/>
      <c r="V197" s="3"/>
      <c r="W197" s="3"/>
      <c r="X197" s="3"/>
      <c r="Y197" s="3"/>
      <c r="Z197" s="3"/>
      <c r="AA197" s="3"/>
      <c r="AB197" s="2"/>
    </row>
    <row r="198" spans="1:28" ht="15.75" customHeight="1">
      <c r="A198" s="6"/>
      <c r="B198" s="3"/>
      <c r="C198" s="3"/>
      <c r="D198" s="3"/>
      <c r="E198" s="3"/>
      <c r="F198" s="3"/>
      <c r="G198" s="3"/>
      <c r="H198" s="3"/>
      <c r="I198" s="3"/>
      <c r="J198" s="1558"/>
      <c r="K198" s="1558"/>
      <c r="L198" s="1558"/>
      <c r="M198" s="1558"/>
      <c r="N198" s="4"/>
      <c r="O198" s="3"/>
      <c r="P198" s="3"/>
      <c r="Q198" s="3"/>
      <c r="R198" s="3"/>
      <c r="S198" s="3"/>
      <c r="T198" s="3"/>
      <c r="U198" s="3"/>
      <c r="V198" s="3"/>
      <c r="W198" s="3"/>
      <c r="X198" s="3"/>
      <c r="Y198" s="3"/>
      <c r="Z198" s="3"/>
      <c r="AA198" s="3"/>
      <c r="AB198" s="2"/>
    </row>
    <row r="199" spans="1:28" ht="15.75" customHeight="1">
      <c r="A199" s="6"/>
      <c r="B199" s="3"/>
      <c r="C199" s="3"/>
      <c r="D199" s="3"/>
      <c r="E199" s="3"/>
      <c r="F199" s="3"/>
      <c r="G199" s="3"/>
      <c r="H199" s="3"/>
      <c r="I199" s="3"/>
      <c r="J199" s="1558"/>
      <c r="K199" s="1558"/>
      <c r="L199" s="1558"/>
      <c r="M199" s="1558"/>
      <c r="N199" s="4"/>
      <c r="O199" s="3"/>
      <c r="P199" s="3"/>
      <c r="Q199" s="3"/>
      <c r="R199" s="3"/>
      <c r="S199" s="3"/>
      <c r="T199" s="3"/>
      <c r="U199" s="3"/>
      <c r="V199" s="3"/>
      <c r="W199" s="3"/>
      <c r="X199" s="3"/>
      <c r="Y199" s="3"/>
      <c r="Z199" s="3"/>
      <c r="AA199" s="3"/>
      <c r="AB199" s="2"/>
    </row>
    <row r="200" spans="1:28" ht="15.75" customHeight="1">
      <c r="A200" s="6"/>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2"/>
    </row>
    <row r="201" spans="1:28" ht="15.75" customHeight="1">
      <c r="A201" s="3"/>
      <c r="B201" s="3"/>
      <c r="C201" s="3"/>
      <c r="D201" s="1468"/>
      <c r="E201" s="1468"/>
      <c r="F201" s="1468"/>
      <c r="G201" s="1468"/>
      <c r="H201" s="5"/>
      <c r="I201" s="1468"/>
      <c r="J201" s="1468"/>
      <c r="K201" s="1468"/>
      <c r="L201" s="1468"/>
      <c r="M201" s="1468"/>
      <c r="N201" s="1468"/>
      <c r="O201" s="1468"/>
      <c r="P201" s="1468"/>
      <c r="Q201" s="1468"/>
      <c r="R201" s="1468"/>
      <c r="S201" s="1468"/>
      <c r="T201" s="1468"/>
      <c r="U201" s="1468"/>
      <c r="V201" s="5"/>
      <c r="W201" s="5"/>
      <c r="X201" s="1468"/>
      <c r="Y201" s="1468"/>
      <c r="Z201" s="1468"/>
      <c r="AA201" s="3"/>
      <c r="AB201" s="2"/>
    </row>
    <row r="202" spans="1:28" ht="15.75" customHeight="1">
      <c r="A202" s="3"/>
      <c r="B202" s="3"/>
      <c r="C202" s="3"/>
      <c r="D202" s="5"/>
      <c r="E202" s="1497"/>
      <c r="F202" s="1497"/>
      <c r="G202" s="5"/>
      <c r="H202" s="5"/>
      <c r="I202" s="3"/>
      <c r="J202" s="3"/>
      <c r="K202" s="3"/>
      <c r="L202" s="2"/>
      <c r="M202" s="3"/>
      <c r="N202" s="3"/>
      <c r="O202" s="3"/>
      <c r="P202" s="3"/>
      <c r="Q202" s="3"/>
      <c r="R202" s="2"/>
      <c r="S202" s="2"/>
      <c r="T202" s="2"/>
      <c r="U202" s="2"/>
      <c r="V202" s="5"/>
      <c r="W202" s="5"/>
      <c r="X202" s="1554"/>
      <c r="Y202" s="1554"/>
      <c r="Z202" s="1554"/>
      <c r="AA202" s="3"/>
      <c r="AB202" s="2"/>
    </row>
    <row r="203" spans="1:28" ht="15.75" customHeight="1">
      <c r="A203" s="3"/>
      <c r="B203" s="3"/>
      <c r="C203" s="3"/>
      <c r="D203" s="5"/>
      <c r="E203" s="1497"/>
      <c r="F203" s="1497"/>
      <c r="G203" s="5"/>
      <c r="H203" s="5"/>
      <c r="I203" s="3"/>
      <c r="J203" s="3"/>
      <c r="K203" s="3"/>
      <c r="L203" s="2"/>
      <c r="M203" s="3"/>
      <c r="N203" s="3"/>
      <c r="O203" s="3"/>
      <c r="P203" s="3"/>
      <c r="Q203" s="3"/>
      <c r="R203" s="2"/>
      <c r="S203" s="2"/>
      <c r="T203" s="2"/>
      <c r="U203" s="2"/>
      <c r="V203" s="5"/>
      <c r="W203" s="5"/>
      <c r="X203" s="1554"/>
      <c r="Y203" s="1554"/>
      <c r="Z203" s="1554"/>
      <c r="AA203" s="3"/>
      <c r="AB203" s="2"/>
    </row>
    <row r="204" spans="1:28" ht="15.75" customHeight="1">
      <c r="A204" s="3"/>
      <c r="B204" s="3"/>
      <c r="C204" s="3"/>
      <c r="D204" s="5"/>
      <c r="E204" s="1497"/>
      <c r="F204" s="1497"/>
      <c r="G204" s="5"/>
      <c r="H204" s="5"/>
      <c r="I204" s="3"/>
      <c r="J204" s="3"/>
      <c r="K204" s="3"/>
      <c r="L204" s="2"/>
      <c r="M204" s="3"/>
      <c r="N204" s="3"/>
      <c r="O204" s="3"/>
      <c r="P204" s="3"/>
      <c r="Q204" s="3"/>
      <c r="R204" s="2"/>
      <c r="S204" s="2"/>
      <c r="T204" s="2"/>
      <c r="U204" s="2"/>
      <c r="V204" s="5"/>
      <c r="W204" s="5"/>
      <c r="X204" s="1554"/>
      <c r="Y204" s="1554"/>
      <c r="Z204" s="1554"/>
      <c r="AA204" s="3"/>
      <c r="AB204" s="2"/>
    </row>
    <row r="205" spans="1:28" ht="15.75" customHeight="1">
      <c r="A205" s="3"/>
      <c r="B205" s="3"/>
      <c r="C205" s="3"/>
      <c r="D205" s="5"/>
      <c r="E205" s="1497"/>
      <c r="F205" s="1497"/>
      <c r="G205" s="5"/>
      <c r="H205" s="5"/>
      <c r="I205" s="3"/>
      <c r="J205" s="3"/>
      <c r="K205" s="3"/>
      <c r="L205" s="2"/>
      <c r="M205" s="3"/>
      <c r="N205" s="3"/>
      <c r="O205" s="3"/>
      <c r="P205" s="3"/>
      <c r="Q205" s="3"/>
      <c r="R205" s="2"/>
      <c r="S205" s="2"/>
      <c r="T205" s="2"/>
      <c r="U205" s="2"/>
      <c r="V205" s="5"/>
      <c r="W205" s="5"/>
      <c r="X205" s="1554"/>
      <c r="Y205" s="1554"/>
      <c r="Z205" s="1554"/>
      <c r="AA205" s="3"/>
      <c r="AB205" s="2"/>
    </row>
    <row r="206" spans="1:28" ht="15.75" customHeight="1">
      <c r="A206" s="3"/>
      <c r="B206" s="3"/>
      <c r="C206" s="3"/>
      <c r="D206" s="5"/>
      <c r="E206" s="1497"/>
      <c r="F206" s="1497"/>
      <c r="G206" s="5"/>
      <c r="H206" s="5"/>
      <c r="I206" s="3"/>
      <c r="J206" s="3"/>
      <c r="K206" s="3"/>
      <c r="L206" s="2"/>
      <c r="M206" s="3"/>
      <c r="N206" s="3"/>
      <c r="O206" s="3"/>
      <c r="P206" s="3"/>
      <c r="Q206" s="3"/>
      <c r="R206" s="2"/>
      <c r="S206" s="2"/>
      <c r="T206" s="2"/>
      <c r="U206" s="2"/>
      <c r="V206" s="5"/>
      <c r="W206" s="5"/>
      <c r="X206" s="1554"/>
      <c r="Y206" s="1554"/>
      <c r="Z206" s="1554"/>
      <c r="AA206" s="3"/>
      <c r="AB206" s="2"/>
    </row>
    <row r="207" spans="1:28" ht="15.75" customHeight="1">
      <c r="A207" s="3"/>
      <c r="B207" s="3"/>
      <c r="C207" s="3"/>
      <c r="D207" s="5"/>
      <c r="E207" s="1497"/>
      <c r="F207" s="1497"/>
      <c r="G207" s="5"/>
      <c r="H207" s="5"/>
      <c r="I207" s="3"/>
      <c r="J207" s="3"/>
      <c r="K207" s="3"/>
      <c r="L207" s="2"/>
      <c r="M207" s="3"/>
      <c r="N207" s="3"/>
      <c r="O207" s="3"/>
      <c r="P207" s="3"/>
      <c r="Q207" s="3"/>
      <c r="R207" s="2"/>
      <c r="S207" s="2"/>
      <c r="T207" s="2"/>
      <c r="U207" s="2"/>
      <c r="V207" s="5"/>
      <c r="W207" s="5"/>
      <c r="X207" s="1554"/>
      <c r="Y207" s="1554"/>
      <c r="Z207" s="1554"/>
      <c r="AA207" s="3"/>
      <c r="AB207" s="2"/>
    </row>
    <row r="208" spans="1:28" ht="15.75" customHeight="1">
      <c r="A208" s="6"/>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2"/>
    </row>
    <row r="209" spans="1:28" ht="15.75" customHeight="1">
      <c r="A209" s="6"/>
      <c r="B209" s="3"/>
      <c r="C209" s="3"/>
      <c r="D209" s="3"/>
      <c r="E209" s="3"/>
      <c r="F209" s="1796"/>
      <c r="G209" s="1796"/>
      <c r="H209" s="1796"/>
      <c r="I209" s="1796"/>
      <c r="J209" s="1796"/>
      <c r="K209" s="1796"/>
      <c r="L209" s="1796"/>
      <c r="M209" s="1796"/>
      <c r="N209" s="1796"/>
      <c r="O209" s="1796"/>
      <c r="P209" s="1796"/>
      <c r="Q209" s="1796"/>
      <c r="R209" s="1796"/>
      <c r="S209" s="1796"/>
      <c r="T209" s="1796"/>
      <c r="U209" s="1796"/>
      <c r="V209" s="1796"/>
      <c r="W209" s="1796"/>
      <c r="X209" s="1796"/>
      <c r="Y209" s="1796"/>
      <c r="Z209" s="1796"/>
      <c r="AA209" s="1796"/>
      <c r="AB209" s="2"/>
    </row>
    <row r="210" spans="1:28" ht="15.75" customHeight="1">
      <c r="A210" s="3"/>
      <c r="B210" s="3"/>
      <c r="C210" s="3"/>
      <c r="D210" s="3"/>
      <c r="E210" s="3"/>
      <c r="F210" s="1796"/>
      <c r="G210" s="1796"/>
      <c r="H210" s="1796"/>
      <c r="I210" s="1796"/>
      <c r="J210" s="1796"/>
      <c r="K210" s="1796"/>
      <c r="L210" s="1796"/>
      <c r="M210" s="1796"/>
      <c r="N210" s="1796"/>
      <c r="O210" s="1796"/>
      <c r="P210" s="1796"/>
      <c r="Q210" s="1796"/>
      <c r="R210" s="1796"/>
      <c r="S210" s="1796"/>
      <c r="T210" s="1796"/>
      <c r="U210" s="1796"/>
      <c r="V210" s="1796"/>
      <c r="W210" s="1796"/>
      <c r="X210" s="1796"/>
      <c r="Y210" s="1796"/>
      <c r="Z210" s="1796"/>
      <c r="AA210" s="1796"/>
      <c r="AB210" s="2"/>
    </row>
    <row r="211" spans="1:28"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2"/>
    </row>
    <row r="212" spans="1:28" ht="15.75" customHeight="1">
      <c r="A212" s="3"/>
      <c r="B212" s="3"/>
      <c r="C212" s="3"/>
      <c r="D212" s="3"/>
      <c r="E212" s="3"/>
      <c r="F212" s="1796"/>
      <c r="G212" s="1796"/>
      <c r="H212" s="1796"/>
      <c r="I212" s="1796"/>
      <c r="J212" s="1796"/>
      <c r="K212" s="1796"/>
      <c r="L212" s="1796"/>
      <c r="M212" s="1796"/>
      <c r="N212" s="1796"/>
      <c r="O212" s="1796"/>
      <c r="P212" s="1796"/>
      <c r="Q212" s="1796"/>
      <c r="R212" s="1796"/>
      <c r="S212" s="1796"/>
      <c r="T212" s="1796"/>
      <c r="U212" s="1796"/>
      <c r="V212" s="1796"/>
      <c r="W212" s="1796"/>
      <c r="X212" s="1796"/>
      <c r="Y212" s="1796"/>
      <c r="Z212" s="1796"/>
      <c r="AA212" s="1796"/>
      <c r="AB212" s="2"/>
    </row>
    <row r="213" spans="1:28" ht="15.75" customHeight="1">
      <c r="A213" s="3"/>
      <c r="B213" s="3"/>
      <c r="C213" s="3"/>
      <c r="D213" s="3"/>
      <c r="E213" s="3"/>
      <c r="F213" s="1796"/>
      <c r="G213" s="1796"/>
      <c r="H213" s="1796"/>
      <c r="I213" s="1796"/>
      <c r="J213" s="1796"/>
      <c r="K213" s="1796"/>
      <c r="L213" s="1796"/>
      <c r="M213" s="1796"/>
      <c r="N213" s="1796"/>
      <c r="O213" s="1796"/>
      <c r="P213" s="1796"/>
      <c r="Q213" s="1796"/>
      <c r="R213" s="1796"/>
      <c r="S213" s="1796"/>
      <c r="T213" s="1796"/>
      <c r="U213" s="1796"/>
      <c r="V213" s="1796"/>
      <c r="W213" s="1796"/>
      <c r="X213" s="1796"/>
      <c r="Y213" s="1796"/>
      <c r="Z213" s="1796"/>
      <c r="AA213" s="1796"/>
      <c r="AB213" s="2"/>
    </row>
    <row r="214" spans="1:28"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2"/>
    </row>
    <row r="215" spans="1:28" ht="15.75" customHeight="1">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row>
    <row r="216" spans="1:28" ht="15.75" customHeight="1">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row>
    <row r="217" spans="1:28" ht="15.75" customHeight="1">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row>
    <row r="218" spans="1:28" ht="18.75" customHeight="1">
      <c r="A218" s="1468"/>
      <c r="B218" s="1468"/>
      <c r="C218" s="1468"/>
      <c r="D218" s="1468"/>
      <c r="E218" s="1468"/>
      <c r="F218" s="1468"/>
      <c r="G218" s="1468"/>
      <c r="H218" s="1468"/>
      <c r="I218" s="1468"/>
      <c r="J218" s="1468"/>
      <c r="K218" s="1468"/>
      <c r="L218" s="1468"/>
      <c r="M218" s="1468"/>
      <c r="N218" s="1468"/>
      <c r="O218" s="1468"/>
      <c r="P218" s="1468"/>
      <c r="Q218" s="1468"/>
      <c r="R218" s="1468"/>
      <c r="S218" s="1468"/>
      <c r="T218" s="1468"/>
      <c r="U218" s="1468"/>
      <c r="V218" s="1468"/>
      <c r="W218" s="1468"/>
      <c r="X218" s="1468"/>
      <c r="Y218" s="1468"/>
      <c r="Z218" s="1468"/>
      <c r="AA218" s="1468"/>
      <c r="AB218" s="2"/>
    </row>
    <row r="219" spans="1:28"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2"/>
    </row>
    <row r="220" spans="1:28" ht="15.75" customHeight="1">
      <c r="A220" s="6"/>
      <c r="B220" s="3"/>
      <c r="C220" s="3"/>
      <c r="D220" s="3"/>
      <c r="E220" s="3"/>
      <c r="F220" s="3"/>
      <c r="G220" s="2"/>
      <c r="H220" s="3"/>
      <c r="I220" s="3"/>
      <c r="J220" s="3"/>
      <c r="K220" s="3"/>
      <c r="L220" s="3"/>
      <c r="M220" s="3"/>
      <c r="N220" s="3"/>
      <c r="O220" s="3"/>
      <c r="P220" s="3"/>
      <c r="Q220" s="3"/>
      <c r="R220" s="3"/>
      <c r="S220" s="3"/>
      <c r="T220" s="3"/>
      <c r="U220" s="3"/>
      <c r="V220" s="3"/>
      <c r="W220" s="3"/>
      <c r="X220" s="3"/>
      <c r="Y220" s="3"/>
      <c r="Z220" s="3"/>
      <c r="AA220" s="3"/>
      <c r="AB220" s="2"/>
    </row>
    <row r="221" spans="1:28" ht="15.75" customHeight="1">
      <c r="A221" s="6"/>
      <c r="B221" s="3"/>
      <c r="C221" s="3"/>
      <c r="D221" s="3"/>
      <c r="E221" s="3"/>
      <c r="F221" s="3"/>
      <c r="G221" s="2"/>
      <c r="H221" s="2"/>
      <c r="I221" s="3"/>
      <c r="J221" s="3"/>
      <c r="K221" s="3"/>
      <c r="L221" s="2"/>
      <c r="M221" s="3"/>
      <c r="N221" s="3"/>
      <c r="O221" s="3"/>
      <c r="P221" s="3"/>
      <c r="Q221" s="3"/>
      <c r="R221" s="3"/>
      <c r="S221" s="3"/>
      <c r="T221" s="3"/>
      <c r="U221" s="3"/>
      <c r="V221" s="3"/>
      <c r="W221" s="3"/>
      <c r="X221" s="3"/>
      <c r="Y221" s="3"/>
      <c r="Z221" s="3"/>
      <c r="AA221" s="3"/>
      <c r="AB221" s="2"/>
    </row>
    <row r="222" spans="1:28" ht="15.75" customHeight="1">
      <c r="A222" s="6"/>
      <c r="B222" s="3"/>
      <c r="C222" s="3"/>
      <c r="D222" s="3"/>
      <c r="E222" s="3"/>
      <c r="F222" s="3"/>
      <c r="G222" s="3"/>
      <c r="H222" s="3"/>
      <c r="I222" s="3"/>
      <c r="J222" s="1558"/>
      <c r="K222" s="1558"/>
      <c r="L222" s="1558"/>
      <c r="M222" s="1558"/>
      <c r="N222" s="4"/>
      <c r="O222" s="3"/>
      <c r="P222" s="3"/>
      <c r="Q222" s="3"/>
      <c r="R222" s="3"/>
      <c r="S222" s="3"/>
      <c r="T222" s="3"/>
      <c r="U222" s="3"/>
      <c r="V222" s="3"/>
      <c r="W222" s="3"/>
      <c r="X222" s="3"/>
      <c r="Y222" s="3"/>
      <c r="Z222" s="3"/>
      <c r="AA222" s="3"/>
      <c r="AB222" s="2"/>
    </row>
    <row r="223" spans="1:28" ht="15.75" customHeight="1">
      <c r="A223" s="6"/>
      <c r="B223" s="3"/>
      <c r="C223" s="3"/>
      <c r="D223" s="3"/>
      <c r="E223" s="3"/>
      <c r="F223" s="3"/>
      <c r="G223" s="3"/>
      <c r="H223" s="3"/>
      <c r="I223" s="3"/>
      <c r="J223" s="1558"/>
      <c r="K223" s="1558"/>
      <c r="L223" s="1558"/>
      <c r="M223" s="1558"/>
      <c r="N223" s="4"/>
      <c r="O223" s="3"/>
      <c r="P223" s="3"/>
      <c r="Q223" s="3"/>
      <c r="R223" s="3"/>
      <c r="S223" s="3"/>
      <c r="T223" s="3"/>
      <c r="U223" s="3"/>
      <c r="V223" s="3"/>
      <c r="W223" s="3"/>
      <c r="X223" s="3"/>
      <c r="Y223" s="3"/>
      <c r="Z223" s="3"/>
      <c r="AA223" s="3"/>
      <c r="AB223" s="2"/>
    </row>
    <row r="224" spans="1:28" ht="15.75" customHeight="1">
      <c r="A224" s="6"/>
      <c r="B224" s="3"/>
      <c r="C224" s="3"/>
      <c r="D224" s="3"/>
      <c r="E224" s="3"/>
      <c r="F224" s="3"/>
      <c r="G224" s="3"/>
      <c r="H224" s="3"/>
      <c r="I224" s="3"/>
      <c r="J224" s="1558"/>
      <c r="K224" s="1558"/>
      <c r="L224" s="1558"/>
      <c r="M224" s="1558"/>
      <c r="N224" s="4"/>
      <c r="O224" s="3"/>
      <c r="P224" s="3"/>
      <c r="Q224" s="3"/>
      <c r="R224" s="3"/>
      <c r="S224" s="3"/>
      <c r="T224" s="3"/>
      <c r="U224" s="3"/>
      <c r="V224" s="3"/>
      <c r="W224" s="3"/>
      <c r="X224" s="3"/>
      <c r="Y224" s="3"/>
      <c r="Z224" s="3"/>
      <c r="AA224" s="3"/>
      <c r="AB224" s="2"/>
    </row>
    <row r="225" spans="1:28" ht="15.75" customHeight="1">
      <c r="A225" s="6"/>
      <c r="B225" s="3"/>
      <c r="C225" s="3"/>
      <c r="D225" s="3"/>
      <c r="E225" s="3"/>
      <c r="F225" s="3"/>
      <c r="G225" s="3"/>
      <c r="H225" s="3"/>
      <c r="I225" s="3"/>
      <c r="J225" s="1558"/>
      <c r="K225" s="1558"/>
      <c r="L225" s="1558"/>
      <c r="M225" s="1558"/>
      <c r="N225" s="4"/>
      <c r="O225" s="3"/>
      <c r="P225" s="3"/>
      <c r="Q225" s="3"/>
      <c r="R225" s="3"/>
      <c r="S225" s="3"/>
      <c r="T225" s="3"/>
      <c r="U225" s="3"/>
      <c r="V225" s="3"/>
      <c r="W225" s="3"/>
      <c r="X225" s="3"/>
      <c r="Y225" s="3"/>
      <c r="Z225" s="3"/>
      <c r="AA225" s="3"/>
      <c r="AB225" s="2"/>
    </row>
    <row r="226" spans="1:28" ht="15.75" customHeight="1">
      <c r="A226" s="6"/>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2"/>
    </row>
    <row r="227" spans="1:28" ht="15.75" customHeight="1">
      <c r="A227" s="3"/>
      <c r="B227" s="3"/>
      <c r="C227" s="3"/>
      <c r="D227" s="1468"/>
      <c r="E227" s="1468"/>
      <c r="F227" s="1468"/>
      <c r="G227" s="1468"/>
      <c r="H227" s="5"/>
      <c r="I227" s="1468"/>
      <c r="J227" s="1468"/>
      <c r="K227" s="1468"/>
      <c r="L227" s="1468"/>
      <c r="M227" s="1468"/>
      <c r="N227" s="1468"/>
      <c r="O227" s="1468"/>
      <c r="P227" s="1468"/>
      <c r="Q227" s="1468"/>
      <c r="R227" s="1468"/>
      <c r="S227" s="1468"/>
      <c r="T227" s="1468"/>
      <c r="U227" s="1468"/>
      <c r="V227" s="5"/>
      <c r="W227" s="5"/>
      <c r="X227" s="1468"/>
      <c r="Y227" s="1468"/>
      <c r="Z227" s="1468"/>
      <c r="AA227" s="3"/>
      <c r="AB227" s="2"/>
    </row>
    <row r="228" spans="1:28" ht="15.75" customHeight="1">
      <c r="A228" s="3"/>
      <c r="B228" s="3"/>
      <c r="C228" s="3"/>
      <c r="D228" s="5"/>
      <c r="E228" s="1497"/>
      <c r="F228" s="1497"/>
      <c r="G228" s="5"/>
      <c r="H228" s="5"/>
      <c r="I228" s="3"/>
      <c r="J228" s="3"/>
      <c r="K228" s="3"/>
      <c r="L228" s="2"/>
      <c r="M228" s="3"/>
      <c r="N228" s="3"/>
      <c r="O228" s="3"/>
      <c r="P228" s="3"/>
      <c r="Q228" s="3"/>
      <c r="R228" s="2"/>
      <c r="S228" s="2"/>
      <c r="T228" s="2"/>
      <c r="U228" s="2"/>
      <c r="V228" s="5"/>
      <c r="W228" s="5"/>
      <c r="X228" s="1554"/>
      <c r="Y228" s="1554"/>
      <c r="Z228" s="1554"/>
      <c r="AA228" s="3"/>
      <c r="AB228" s="2"/>
    </row>
    <row r="229" spans="1:28" ht="15.75" customHeight="1">
      <c r="A229" s="3"/>
      <c r="B229" s="3"/>
      <c r="C229" s="3"/>
      <c r="D229" s="5"/>
      <c r="E229" s="1497"/>
      <c r="F229" s="1497"/>
      <c r="G229" s="5"/>
      <c r="H229" s="5"/>
      <c r="I229" s="3"/>
      <c r="J229" s="3"/>
      <c r="K229" s="3"/>
      <c r="L229" s="2"/>
      <c r="M229" s="3"/>
      <c r="N229" s="3"/>
      <c r="O229" s="3"/>
      <c r="P229" s="3"/>
      <c r="Q229" s="3"/>
      <c r="R229" s="2"/>
      <c r="S229" s="2"/>
      <c r="T229" s="2"/>
      <c r="U229" s="2"/>
      <c r="V229" s="5"/>
      <c r="W229" s="5"/>
      <c r="X229" s="1554"/>
      <c r="Y229" s="1554"/>
      <c r="Z229" s="1554"/>
      <c r="AA229" s="3"/>
      <c r="AB229" s="2"/>
    </row>
    <row r="230" spans="1:28" ht="15.75" customHeight="1">
      <c r="A230" s="3"/>
      <c r="B230" s="3"/>
      <c r="C230" s="3"/>
      <c r="D230" s="5"/>
      <c r="E230" s="1497"/>
      <c r="F230" s="1497"/>
      <c r="G230" s="5"/>
      <c r="H230" s="5"/>
      <c r="I230" s="3"/>
      <c r="J230" s="3"/>
      <c r="K230" s="3"/>
      <c r="L230" s="2"/>
      <c r="M230" s="3"/>
      <c r="N230" s="3"/>
      <c r="O230" s="3"/>
      <c r="P230" s="3"/>
      <c r="Q230" s="3"/>
      <c r="R230" s="2"/>
      <c r="S230" s="2"/>
      <c r="T230" s="2"/>
      <c r="U230" s="2"/>
      <c r="V230" s="5"/>
      <c r="W230" s="5"/>
      <c r="X230" s="1554"/>
      <c r="Y230" s="1554"/>
      <c r="Z230" s="1554"/>
      <c r="AA230" s="3"/>
      <c r="AB230" s="2"/>
    </row>
    <row r="231" spans="1:28" ht="15.75" customHeight="1">
      <c r="A231" s="3"/>
      <c r="B231" s="3"/>
      <c r="C231" s="3"/>
      <c r="D231" s="5"/>
      <c r="E231" s="1497"/>
      <c r="F231" s="1497"/>
      <c r="G231" s="5"/>
      <c r="H231" s="5"/>
      <c r="I231" s="3"/>
      <c r="J231" s="3"/>
      <c r="K231" s="3"/>
      <c r="L231" s="2"/>
      <c r="M231" s="3"/>
      <c r="N231" s="3"/>
      <c r="O231" s="3"/>
      <c r="P231" s="3"/>
      <c r="Q231" s="3"/>
      <c r="R231" s="2"/>
      <c r="S231" s="2"/>
      <c r="T231" s="2"/>
      <c r="U231" s="2"/>
      <c r="V231" s="5"/>
      <c r="W231" s="5"/>
      <c r="X231" s="1554"/>
      <c r="Y231" s="1554"/>
      <c r="Z231" s="1554"/>
      <c r="AA231" s="3"/>
      <c r="AB231" s="2"/>
    </row>
    <row r="232" spans="1:28" ht="15.75" customHeight="1">
      <c r="A232" s="3"/>
      <c r="B232" s="3"/>
      <c r="C232" s="3"/>
      <c r="D232" s="5"/>
      <c r="E232" s="1497"/>
      <c r="F232" s="1497"/>
      <c r="G232" s="5"/>
      <c r="H232" s="5"/>
      <c r="I232" s="3"/>
      <c r="J232" s="3"/>
      <c r="K232" s="3"/>
      <c r="L232" s="2"/>
      <c r="M232" s="3"/>
      <c r="N232" s="3"/>
      <c r="O232" s="3"/>
      <c r="P232" s="3"/>
      <c r="Q232" s="3"/>
      <c r="R232" s="2"/>
      <c r="S232" s="2"/>
      <c r="T232" s="2"/>
      <c r="U232" s="2"/>
      <c r="V232" s="5"/>
      <c r="W232" s="5"/>
      <c r="X232" s="1554"/>
      <c r="Y232" s="1554"/>
      <c r="Z232" s="1554"/>
      <c r="AA232" s="3"/>
      <c r="AB232" s="2"/>
    </row>
    <row r="233" spans="1:28" ht="15.75" customHeight="1">
      <c r="A233" s="3"/>
      <c r="B233" s="3"/>
      <c r="C233" s="3"/>
      <c r="D233" s="5"/>
      <c r="E233" s="1497"/>
      <c r="F233" s="1497"/>
      <c r="G233" s="5"/>
      <c r="H233" s="5"/>
      <c r="I233" s="3"/>
      <c r="J233" s="3"/>
      <c r="K233" s="3"/>
      <c r="L233" s="2"/>
      <c r="M233" s="3"/>
      <c r="N233" s="3"/>
      <c r="O233" s="3"/>
      <c r="P233" s="3"/>
      <c r="Q233" s="3"/>
      <c r="R233" s="2"/>
      <c r="S233" s="2"/>
      <c r="T233" s="2"/>
      <c r="U233" s="2"/>
      <c r="V233" s="5"/>
      <c r="W233" s="5"/>
      <c r="X233" s="1554"/>
      <c r="Y233" s="1554"/>
      <c r="Z233" s="1554"/>
      <c r="AA233" s="3"/>
      <c r="AB233" s="2"/>
    </row>
    <row r="234" spans="1:28" ht="15.75" customHeight="1">
      <c r="A234" s="6"/>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2"/>
    </row>
    <row r="235" spans="1:28" ht="15.75" customHeight="1">
      <c r="A235" s="6"/>
      <c r="B235" s="3"/>
      <c r="C235" s="3"/>
      <c r="D235" s="3"/>
      <c r="E235" s="3"/>
      <c r="F235" s="1796"/>
      <c r="G235" s="1796"/>
      <c r="H235" s="1796"/>
      <c r="I235" s="1796"/>
      <c r="J235" s="1796"/>
      <c r="K235" s="1796"/>
      <c r="L235" s="1796"/>
      <c r="M235" s="1796"/>
      <c r="N235" s="1796"/>
      <c r="O235" s="1796"/>
      <c r="P235" s="1796"/>
      <c r="Q235" s="1796"/>
      <c r="R235" s="1796"/>
      <c r="S235" s="1796"/>
      <c r="T235" s="1796"/>
      <c r="U235" s="1796"/>
      <c r="V235" s="1796"/>
      <c r="W235" s="1796"/>
      <c r="X235" s="1796"/>
      <c r="Y235" s="1796"/>
      <c r="Z235" s="1796"/>
      <c r="AA235" s="1796"/>
      <c r="AB235" s="2"/>
    </row>
    <row r="236" spans="1:28" ht="15.75" customHeight="1">
      <c r="A236" s="3"/>
      <c r="B236" s="3"/>
      <c r="C236" s="3"/>
      <c r="D236" s="3"/>
      <c r="E236" s="3"/>
      <c r="F236" s="1796"/>
      <c r="G236" s="1796"/>
      <c r="H236" s="1796"/>
      <c r="I236" s="1796"/>
      <c r="J236" s="1796"/>
      <c r="K236" s="1796"/>
      <c r="L236" s="1796"/>
      <c r="M236" s="1796"/>
      <c r="N236" s="1796"/>
      <c r="O236" s="1796"/>
      <c r="P236" s="1796"/>
      <c r="Q236" s="1796"/>
      <c r="R236" s="1796"/>
      <c r="S236" s="1796"/>
      <c r="T236" s="1796"/>
      <c r="U236" s="1796"/>
      <c r="V236" s="1796"/>
      <c r="W236" s="1796"/>
      <c r="X236" s="1796"/>
      <c r="Y236" s="1796"/>
      <c r="Z236" s="1796"/>
      <c r="AA236" s="1796"/>
      <c r="AB236" s="2"/>
    </row>
    <row r="237" spans="1:28" ht="15.75" customHeight="1">
      <c r="A237" s="6"/>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2"/>
    </row>
    <row r="238" spans="1:28" ht="15.75" customHeight="1">
      <c r="A238" s="3"/>
      <c r="B238" s="3"/>
      <c r="C238" s="3"/>
      <c r="D238" s="3"/>
      <c r="E238" s="3"/>
      <c r="F238" s="1796"/>
      <c r="G238" s="1796"/>
      <c r="H238" s="1796"/>
      <c r="I238" s="1796"/>
      <c r="J238" s="1796"/>
      <c r="K238" s="1796"/>
      <c r="L238" s="1796"/>
      <c r="M238" s="1796"/>
      <c r="N238" s="1796"/>
      <c r="O238" s="1796"/>
      <c r="P238" s="1796"/>
      <c r="Q238" s="1796"/>
      <c r="R238" s="1796"/>
      <c r="S238" s="1796"/>
      <c r="T238" s="1796"/>
      <c r="U238" s="1796"/>
      <c r="V238" s="1796"/>
      <c r="W238" s="1796"/>
      <c r="X238" s="1796"/>
      <c r="Y238" s="1796"/>
      <c r="Z238" s="1796"/>
      <c r="AA238" s="1796"/>
      <c r="AB238" s="2"/>
    </row>
    <row r="239" spans="1:28" ht="15.75" customHeight="1">
      <c r="A239" s="3"/>
      <c r="B239" s="3"/>
      <c r="C239" s="3"/>
      <c r="D239" s="3"/>
      <c r="E239" s="3"/>
      <c r="F239" s="1796"/>
      <c r="G239" s="1796"/>
      <c r="H239" s="1796"/>
      <c r="I239" s="1796"/>
      <c r="J239" s="1796"/>
      <c r="K239" s="1796"/>
      <c r="L239" s="1796"/>
      <c r="M239" s="1796"/>
      <c r="N239" s="1796"/>
      <c r="O239" s="1796"/>
      <c r="P239" s="1796"/>
      <c r="Q239" s="1796"/>
      <c r="R239" s="1796"/>
      <c r="S239" s="1796"/>
      <c r="T239" s="1796"/>
      <c r="U239" s="1796"/>
      <c r="V239" s="1796"/>
      <c r="W239" s="1796"/>
      <c r="X239" s="1796"/>
      <c r="Y239" s="1796"/>
      <c r="Z239" s="1796"/>
      <c r="AA239" s="1796"/>
      <c r="AB239" s="2"/>
    </row>
    <row r="240" spans="1:28"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2"/>
    </row>
  </sheetData>
  <sheetProtection selectLockedCells="1"/>
  <mergeCells count="149">
    <mergeCell ref="F235:AA236"/>
    <mergeCell ref="E231:F231"/>
    <mergeCell ref="X231:Z231"/>
    <mergeCell ref="X227:Z227"/>
    <mergeCell ref="E228:F228"/>
    <mergeCell ref="X228:Z228"/>
    <mergeCell ref="E229:F229"/>
    <mergeCell ref="X229:Z229"/>
    <mergeCell ref="D227:G227"/>
    <mergeCell ref="I227:U227"/>
    <mergeCell ref="F209:AA210"/>
    <mergeCell ref="F212:AA213"/>
    <mergeCell ref="A218:AA218"/>
    <mergeCell ref="J222:M222"/>
    <mergeCell ref="X230:Z230"/>
    <mergeCell ref="J223:M223"/>
    <mergeCell ref="J224:M224"/>
    <mergeCell ref="J225:M225"/>
    <mergeCell ref="E230:F230"/>
    <mergeCell ref="E176:F176"/>
    <mergeCell ref="X176:Z176"/>
    <mergeCell ref="F181:AA182"/>
    <mergeCell ref="F184:AA185"/>
    <mergeCell ref="A192:AA192"/>
    <mergeCell ref="J196:M196"/>
    <mergeCell ref="J197:M197"/>
    <mergeCell ref="F238:AA239"/>
    <mergeCell ref="E232:F232"/>
    <mergeCell ref="X232:Z232"/>
    <mergeCell ref="E233:F233"/>
    <mergeCell ref="X233:Z233"/>
    <mergeCell ref="E205:F205"/>
    <mergeCell ref="X205:Z205"/>
    <mergeCell ref="E206:F206"/>
    <mergeCell ref="X206:Z206"/>
    <mergeCell ref="E207:F207"/>
    <mergeCell ref="X207:Z207"/>
    <mergeCell ref="E202:F202"/>
    <mergeCell ref="X202:Z202"/>
    <mergeCell ref="E203:F203"/>
    <mergeCell ref="X203:Z203"/>
    <mergeCell ref="E204:F204"/>
    <mergeCell ref="X204:Z204"/>
    <mergeCell ref="X150:Z150"/>
    <mergeCell ref="E151:F151"/>
    <mergeCell ref="X151:Z151"/>
    <mergeCell ref="A164:AA164"/>
    <mergeCell ref="J198:M198"/>
    <mergeCell ref="J199:M199"/>
    <mergeCell ref="D201:G201"/>
    <mergeCell ref="I201:U201"/>
    <mergeCell ref="X201:Z201"/>
    <mergeCell ref="J171:M171"/>
    <mergeCell ref="D173:G173"/>
    <mergeCell ref="I173:U173"/>
    <mergeCell ref="X173:Z173"/>
    <mergeCell ref="J170:M170"/>
    <mergeCell ref="E177:F177"/>
    <mergeCell ref="X177:Z177"/>
    <mergeCell ref="E178:F178"/>
    <mergeCell ref="X178:Z178"/>
    <mergeCell ref="E179:F179"/>
    <mergeCell ref="X179:Z179"/>
    <mergeCell ref="E174:F174"/>
    <mergeCell ref="X174:Z174"/>
    <mergeCell ref="E175:F175"/>
    <mergeCell ref="X175:Z175"/>
    <mergeCell ref="J142:M142"/>
    <mergeCell ref="D147:G147"/>
    <mergeCell ref="I147:U147"/>
    <mergeCell ref="X147:Z147"/>
    <mergeCell ref="E148:F148"/>
    <mergeCell ref="X148:Z148"/>
    <mergeCell ref="L130:Q130"/>
    <mergeCell ref="J168:M168"/>
    <mergeCell ref="J169:M169"/>
    <mergeCell ref="J143:M143"/>
    <mergeCell ref="J144:M144"/>
    <mergeCell ref="J145:M145"/>
    <mergeCell ref="I131:AA132"/>
    <mergeCell ref="F133:AA134"/>
    <mergeCell ref="A138:AA138"/>
    <mergeCell ref="E152:F152"/>
    <mergeCell ref="X152:Z152"/>
    <mergeCell ref="E153:F153"/>
    <mergeCell ref="X153:Z153"/>
    <mergeCell ref="F155:AA156"/>
    <mergeCell ref="F158:AA159"/>
    <mergeCell ref="E149:F149"/>
    <mergeCell ref="X149:Z149"/>
    <mergeCell ref="E150:F150"/>
    <mergeCell ref="J125:M125"/>
    <mergeCell ref="P125:S125"/>
    <mergeCell ref="V125:Y125"/>
    <mergeCell ref="J129:N129"/>
    <mergeCell ref="E120:F120"/>
    <mergeCell ref="J120:M120"/>
    <mergeCell ref="P120:S120"/>
    <mergeCell ref="V120:Y120"/>
    <mergeCell ref="E119:F119"/>
    <mergeCell ref="J119:M119"/>
    <mergeCell ref="P119:S119"/>
    <mergeCell ref="V119:Y119"/>
    <mergeCell ref="K104:N104"/>
    <mergeCell ref="K105:N105"/>
    <mergeCell ref="J116:M116"/>
    <mergeCell ref="P116:S116"/>
    <mergeCell ref="V116:Y116"/>
    <mergeCell ref="E117:F117"/>
    <mergeCell ref="J90:AA90"/>
    <mergeCell ref="E118:F118"/>
    <mergeCell ref="J118:M118"/>
    <mergeCell ref="P118:S118"/>
    <mergeCell ref="V118:Y118"/>
    <mergeCell ref="J117:M117"/>
    <mergeCell ref="K101:M101"/>
    <mergeCell ref="K102:M102"/>
    <mergeCell ref="P117:S117"/>
    <mergeCell ref="V117:Y117"/>
    <mergeCell ref="K100:M100"/>
    <mergeCell ref="G91:H91"/>
    <mergeCell ref="J91:AA91"/>
    <mergeCell ref="G92:H92"/>
    <mergeCell ref="J92:AA92"/>
    <mergeCell ref="F81:H81"/>
    <mergeCell ref="S81:Z81"/>
    <mergeCell ref="F82:H82"/>
    <mergeCell ref="S82:Z82"/>
    <mergeCell ref="I83:AA84"/>
    <mergeCell ref="K99:M99"/>
    <mergeCell ref="I85:AA86"/>
    <mergeCell ref="A87:AA87"/>
    <mergeCell ref="F89:I89"/>
    <mergeCell ref="G90:H90"/>
    <mergeCell ref="U7:AA7"/>
    <mergeCell ref="U8:AA8"/>
    <mergeCell ref="D17:P18"/>
    <mergeCell ref="S15:T15"/>
    <mergeCell ref="S7:T13"/>
    <mergeCell ref="S80:Z80"/>
    <mergeCell ref="U34:Z34"/>
    <mergeCell ref="G29:J30"/>
    <mergeCell ref="E27:F33"/>
    <mergeCell ref="G27:J28"/>
    <mergeCell ref="U29:Z29"/>
    <mergeCell ref="E37:J39"/>
    <mergeCell ref="B27:D27"/>
    <mergeCell ref="B28:D33"/>
    <mergeCell ref="C8:N10"/>
  </mergeCells>
  <phoneticPr fontId="2"/>
  <hyperlinks>
    <hyperlink ref="Q1:T1" location="作業メニュー!A1" display="作業メニュー" xr:uid="{00000000-0004-0000-2B00-000000000000}"/>
  </hyperlinks>
  <printOptions horizontalCentered="1"/>
  <pageMargins left="0.70866141732283472" right="0.19685039370078741" top="0.70866141732283472" bottom="0.35433070866141736" header="0.51181102362204722" footer="0.27559055118110237"/>
  <pageSetup paperSize="9" scale="87" orientation="portrait" r:id="rId1"/>
  <headerFooter alignWithMargins="0">
    <oddFooter>&amp;R210401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241"/>
  <sheetViews>
    <sheetView showGridLines="0" zoomScaleNormal="100" zoomScaleSheetLayoutView="90" workbookViewId="0"/>
  </sheetViews>
  <sheetFormatPr defaultColWidth="3.125" defaultRowHeight="18" customHeight="1"/>
  <cols>
    <col min="1" max="16384" width="3.125" style="881"/>
  </cols>
  <sheetData>
    <row r="1" spans="1:34" s="581" customFormat="1" ht="39.950000000000003" customHeight="1" thickBot="1">
      <c r="A1" s="580" t="s">
        <v>16</v>
      </c>
      <c r="Q1" s="586" t="s">
        <v>66</v>
      </c>
      <c r="R1" s="586"/>
      <c r="S1" s="586"/>
      <c r="T1" s="586"/>
      <c r="U1" s="585" t="s">
        <v>565</v>
      </c>
      <c r="AH1" s="585"/>
    </row>
    <row r="2" spans="1:34" s="943" customFormat="1" ht="9.9499999999999993" customHeight="1" thickTop="1">
      <c r="C2" s="944"/>
      <c r="D2" s="944"/>
      <c r="E2" s="944"/>
      <c r="F2" s="944"/>
      <c r="AG2" s="249"/>
    </row>
    <row r="3" spans="1:34" s="796" customFormat="1" ht="15.95" customHeight="1">
      <c r="A3" s="925" t="s">
        <v>2685</v>
      </c>
    </row>
    <row r="4" spans="1:34" s="796" customFormat="1" ht="15.95" customHeight="1">
      <c r="A4" s="924" t="s">
        <v>2684</v>
      </c>
      <c r="B4" s="924"/>
      <c r="C4" s="924"/>
      <c r="D4" s="924"/>
      <c r="E4" s="924"/>
      <c r="F4" s="924"/>
      <c r="G4" s="924"/>
      <c r="H4" s="924"/>
      <c r="I4" s="924"/>
      <c r="J4" s="924"/>
      <c r="K4" s="924"/>
      <c r="L4" s="924"/>
      <c r="M4" s="924"/>
      <c r="N4" s="924"/>
      <c r="O4" s="924"/>
      <c r="P4" s="924"/>
      <c r="Q4" s="924"/>
      <c r="R4" s="924"/>
      <c r="S4" s="924"/>
      <c r="T4" s="924"/>
      <c r="U4" s="924"/>
      <c r="V4" s="924"/>
      <c r="W4" s="924"/>
      <c r="X4" s="924"/>
      <c r="Y4" s="924"/>
      <c r="Z4" s="924"/>
      <c r="AA4" s="924"/>
    </row>
    <row r="5" spans="1:34" s="796" customFormat="1" ht="15.95" customHeight="1">
      <c r="A5" s="923"/>
      <c r="B5" s="923"/>
      <c r="C5" s="923"/>
      <c r="D5" s="923"/>
      <c r="E5" s="923"/>
      <c r="F5" s="923"/>
      <c r="G5" s="923"/>
      <c r="H5" s="923"/>
      <c r="I5" s="923"/>
      <c r="J5" s="923"/>
      <c r="K5" s="923"/>
      <c r="L5" s="923"/>
      <c r="M5" s="923"/>
      <c r="N5" s="923"/>
      <c r="O5" s="923"/>
      <c r="P5" s="923"/>
      <c r="Q5" s="923"/>
      <c r="R5" s="923"/>
      <c r="S5" s="923"/>
      <c r="T5" s="923"/>
      <c r="U5" s="923"/>
      <c r="V5" s="923"/>
      <c r="W5" s="923"/>
      <c r="X5" s="923"/>
      <c r="Y5" s="923"/>
      <c r="Z5" s="923"/>
      <c r="AA5" s="923"/>
    </row>
    <row r="6" spans="1:34" s="796" customFormat="1" ht="18" customHeight="1">
      <c r="A6" s="902"/>
      <c r="B6" s="802"/>
      <c r="C6" s="802"/>
      <c r="D6" s="802"/>
      <c r="E6" s="802"/>
      <c r="F6" s="802"/>
      <c r="G6" s="802"/>
      <c r="H6" s="802"/>
      <c r="I6" s="802"/>
      <c r="J6" s="802"/>
      <c r="K6" s="802"/>
      <c r="L6" s="802"/>
      <c r="M6" s="802"/>
      <c r="N6" s="802"/>
      <c r="O6" s="802"/>
      <c r="P6" s="802"/>
      <c r="Q6" s="905"/>
      <c r="R6" s="2049" t="s">
        <v>2562</v>
      </c>
      <c r="S6" s="2050"/>
      <c r="T6" s="2055" t="s">
        <v>2561</v>
      </c>
      <c r="U6" s="2056"/>
      <c r="V6" s="2056"/>
      <c r="W6" s="2056"/>
      <c r="X6" s="2056"/>
      <c r="Y6" s="2056"/>
      <c r="Z6" s="2056"/>
      <c r="AA6" s="2057"/>
    </row>
    <row r="7" spans="1:34" s="796" customFormat="1" ht="18" customHeight="1">
      <c r="A7" s="904"/>
      <c r="B7" s="2042" t="s">
        <v>2683</v>
      </c>
      <c r="C7" s="2042"/>
      <c r="D7" s="2042"/>
      <c r="E7" s="2042"/>
      <c r="F7" s="2042"/>
      <c r="G7" s="2042"/>
      <c r="H7" s="2042"/>
      <c r="I7" s="2042"/>
      <c r="J7" s="2042"/>
      <c r="K7" s="2042"/>
      <c r="L7" s="2042"/>
      <c r="M7" s="2042"/>
      <c r="N7" s="2042"/>
      <c r="O7" s="2042"/>
      <c r="P7" s="921"/>
      <c r="Q7" s="801"/>
      <c r="R7" s="2051"/>
      <c r="S7" s="2052"/>
      <c r="T7" s="2043" t="s">
        <v>2560</v>
      </c>
      <c r="U7" s="2044"/>
      <c r="V7" s="2044"/>
      <c r="W7" s="2044"/>
      <c r="X7" s="2044"/>
      <c r="Y7" s="2044"/>
      <c r="Z7" s="2044"/>
      <c r="AA7" s="2045"/>
    </row>
    <row r="8" spans="1:34" s="796" customFormat="1" ht="18" customHeight="1">
      <c r="A8" s="904"/>
      <c r="B8" s="2042"/>
      <c r="C8" s="2042"/>
      <c r="D8" s="2042"/>
      <c r="E8" s="2042"/>
      <c r="F8" s="2042"/>
      <c r="G8" s="2042"/>
      <c r="H8" s="2042"/>
      <c r="I8" s="2042"/>
      <c r="J8" s="2042"/>
      <c r="K8" s="2042"/>
      <c r="L8" s="2042"/>
      <c r="M8" s="2042"/>
      <c r="N8" s="2042"/>
      <c r="O8" s="2042"/>
      <c r="P8" s="921"/>
      <c r="Q8" s="801"/>
      <c r="R8" s="2051"/>
      <c r="S8" s="2052"/>
      <c r="T8" s="801"/>
      <c r="U8" s="801"/>
      <c r="V8" s="801"/>
      <c r="W8" s="801"/>
      <c r="X8" s="801"/>
      <c r="Y8" s="801"/>
      <c r="Z8" s="801"/>
      <c r="AA8" s="800"/>
      <c r="AD8" s="922"/>
    </row>
    <row r="9" spans="1:34" s="796" customFormat="1" ht="18" customHeight="1">
      <c r="A9" s="904"/>
      <c r="B9" s="2042"/>
      <c r="C9" s="2042"/>
      <c r="D9" s="2042"/>
      <c r="E9" s="2042"/>
      <c r="F9" s="2042"/>
      <c r="G9" s="2042"/>
      <c r="H9" s="2042"/>
      <c r="I9" s="2042"/>
      <c r="J9" s="2042"/>
      <c r="K9" s="2042"/>
      <c r="L9" s="2042"/>
      <c r="M9" s="2042"/>
      <c r="N9" s="2042"/>
      <c r="O9" s="2042"/>
      <c r="P9" s="921"/>
      <c r="Q9" s="801"/>
      <c r="R9" s="2051"/>
      <c r="S9" s="2052"/>
      <c r="T9" s="801"/>
      <c r="U9" s="801"/>
      <c r="V9" s="801"/>
      <c r="W9" s="801"/>
      <c r="X9" s="801"/>
      <c r="Y9" s="801"/>
      <c r="Z9" s="801"/>
      <c r="AA9" s="800"/>
    </row>
    <row r="10" spans="1:34" s="796" customFormat="1" ht="18" customHeight="1">
      <c r="A10" s="904"/>
      <c r="B10" s="2042"/>
      <c r="C10" s="2042"/>
      <c r="D10" s="2042"/>
      <c r="E10" s="2042"/>
      <c r="F10" s="2042"/>
      <c r="G10" s="2042"/>
      <c r="H10" s="2042"/>
      <c r="I10" s="2042"/>
      <c r="J10" s="2042"/>
      <c r="K10" s="2042"/>
      <c r="L10" s="2042"/>
      <c r="M10" s="2042"/>
      <c r="N10" s="2042"/>
      <c r="O10" s="2042"/>
      <c r="P10" s="921"/>
      <c r="Q10" s="801"/>
      <c r="R10" s="2051"/>
      <c r="S10" s="2052"/>
      <c r="T10" s="801"/>
      <c r="U10" s="801"/>
      <c r="V10" s="801"/>
      <c r="W10" s="801"/>
      <c r="X10" s="801"/>
      <c r="Y10" s="801"/>
      <c r="Z10" s="801"/>
      <c r="AA10" s="800"/>
    </row>
    <row r="11" spans="1:34" s="796" customFormat="1" ht="18" customHeight="1">
      <c r="A11" s="904"/>
      <c r="B11" s="920"/>
      <c r="C11" s="920"/>
      <c r="D11" s="920"/>
      <c r="E11" s="920"/>
      <c r="F11" s="920"/>
      <c r="G11" s="920"/>
      <c r="H11" s="920"/>
      <c r="I11" s="920"/>
      <c r="J11" s="920"/>
      <c r="K11" s="920"/>
      <c r="L11" s="920"/>
      <c r="M11" s="920"/>
      <c r="N11" s="920"/>
      <c r="O11" s="920"/>
      <c r="P11" s="920"/>
      <c r="Q11" s="801"/>
      <c r="R11" s="2051"/>
      <c r="S11" s="2052"/>
      <c r="T11" s="801"/>
      <c r="U11" s="801"/>
      <c r="V11" s="801"/>
      <c r="W11" s="801"/>
      <c r="X11" s="801"/>
      <c r="Y11" s="801"/>
      <c r="Z11" s="801"/>
      <c r="AA11" s="800"/>
    </row>
    <row r="12" spans="1:34" s="796" customFormat="1" ht="18" customHeight="1">
      <c r="A12" s="904"/>
      <c r="C12" s="919"/>
      <c r="D12" s="919"/>
      <c r="E12" s="919"/>
      <c r="F12" s="919"/>
      <c r="G12" s="919"/>
      <c r="H12" s="919"/>
      <c r="I12" s="919"/>
      <c r="J12" s="919"/>
      <c r="K12" s="919"/>
      <c r="L12" s="919"/>
      <c r="M12" s="919"/>
      <c r="N12" s="919"/>
      <c r="O12" s="801"/>
      <c r="P12" s="801"/>
      <c r="Q12" s="801"/>
      <c r="R12" s="2051"/>
      <c r="S12" s="2052"/>
      <c r="T12" s="801"/>
      <c r="U12" s="801"/>
      <c r="V12" s="801"/>
      <c r="W12" s="801"/>
      <c r="X12" s="801"/>
      <c r="Y12" s="801"/>
      <c r="Z12" s="801"/>
      <c r="AA12" s="800"/>
    </row>
    <row r="13" spans="1:34" s="796" customFormat="1" ht="18" customHeight="1">
      <c r="A13" s="904"/>
      <c r="B13" s="2060" t="s">
        <v>2682</v>
      </c>
      <c r="C13" s="2061"/>
      <c r="D13" s="2061"/>
      <c r="E13" s="2061"/>
      <c r="F13" s="2061"/>
      <c r="G13" s="2061"/>
      <c r="H13" s="2061"/>
      <c r="I13" s="2061"/>
      <c r="J13" s="2061"/>
      <c r="K13" s="2061"/>
      <c r="L13" s="2061"/>
      <c r="M13" s="2061"/>
      <c r="N13" s="919"/>
      <c r="O13" s="801"/>
      <c r="P13" s="801"/>
      <c r="Q13" s="801"/>
      <c r="R13" s="2053"/>
      <c r="S13" s="2054"/>
      <c r="T13" s="798"/>
      <c r="U13" s="798"/>
      <c r="V13" s="798"/>
      <c r="W13" s="798"/>
      <c r="X13" s="798"/>
      <c r="Y13" s="798"/>
      <c r="Z13" s="798"/>
      <c r="AA13" s="797"/>
    </row>
    <row r="14" spans="1:34" s="796" customFormat="1" ht="18" customHeight="1">
      <c r="A14" s="904"/>
      <c r="B14" s="2061"/>
      <c r="C14" s="2061"/>
      <c r="D14" s="2061"/>
      <c r="E14" s="2061"/>
      <c r="F14" s="2061"/>
      <c r="G14" s="2061"/>
      <c r="H14" s="2061"/>
      <c r="I14" s="2061"/>
      <c r="J14" s="2061"/>
      <c r="K14" s="2061"/>
      <c r="L14" s="2061"/>
      <c r="M14" s="2061"/>
      <c r="O14" s="801"/>
      <c r="P14" s="801"/>
      <c r="Q14" s="801"/>
      <c r="S14" s="801"/>
      <c r="T14" s="801"/>
      <c r="U14" s="801"/>
      <c r="V14" s="801"/>
      <c r="W14" s="801"/>
      <c r="X14" s="801"/>
      <c r="Y14" s="801"/>
      <c r="Z14" s="801"/>
      <c r="AA14" s="800"/>
    </row>
    <row r="15" spans="1:34" s="796" customFormat="1" ht="18" customHeight="1">
      <c r="A15" s="904"/>
      <c r="B15" s="915"/>
      <c r="C15" s="915"/>
      <c r="D15" s="915"/>
      <c r="E15" s="915"/>
      <c r="F15" s="915"/>
      <c r="G15" s="915"/>
      <c r="H15" s="915"/>
      <c r="I15" s="915"/>
      <c r="J15" s="915"/>
      <c r="K15" s="915"/>
      <c r="L15" s="801"/>
      <c r="M15" s="801"/>
      <c r="N15" s="801"/>
      <c r="O15" s="801"/>
      <c r="P15" s="801"/>
      <c r="Q15" s="801"/>
      <c r="S15" s="843" t="s">
        <v>2919</v>
      </c>
      <c r="T15" s="2059"/>
      <c r="U15" s="2059"/>
      <c r="V15" s="917" t="s">
        <v>624</v>
      </c>
      <c r="W15" s="918"/>
      <c r="X15" s="917" t="s">
        <v>623</v>
      </c>
      <c r="Y15" s="918"/>
      <c r="Z15" s="917" t="s">
        <v>622</v>
      </c>
      <c r="AA15" s="800"/>
    </row>
    <row r="16" spans="1:34" s="796" customFormat="1" ht="18" customHeight="1">
      <c r="A16" s="904"/>
      <c r="B16" s="915"/>
      <c r="C16" s="915"/>
      <c r="D16" s="915"/>
      <c r="E16" s="915"/>
      <c r="F16" s="915"/>
      <c r="G16" s="915"/>
      <c r="H16" s="915"/>
      <c r="I16" s="915"/>
      <c r="J16" s="915"/>
      <c r="K16" s="915"/>
      <c r="L16" s="801"/>
      <c r="M16" s="801"/>
      <c r="N16" s="801"/>
      <c r="O16" s="801"/>
      <c r="P16" s="801"/>
      <c r="Q16" s="801"/>
      <c r="R16" s="801"/>
      <c r="S16" s="801"/>
      <c r="T16" s="801"/>
      <c r="U16" s="801"/>
      <c r="V16" s="801"/>
      <c r="W16" s="801"/>
      <c r="X16" s="801"/>
      <c r="Y16" s="801"/>
      <c r="Z16" s="801"/>
      <c r="AA16" s="800"/>
    </row>
    <row r="17" spans="1:27" s="796" customFormat="1" ht="18" customHeight="1">
      <c r="A17" s="904"/>
      <c r="B17" s="801"/>
      <c r="C17" s="801"/>
      <c r="D17" s="801"/>
      <c r="E17" s="801"/>
      <c r="F17" s="801"/>
      <c r="G17" s="801"/>
      <c r="H17" s="801"/>
      <c r="J17" s="801"/>
      <c r="K17" s="856" t="s">
        <v>2559</v>
      </c>
      <c r="N17" s="801"/>
      <c r="Q17" s="916" t="s">
        <v>2558</v>
      </c>
      <c r="R17" s="801"/>
      <c r="S17" s="801"/>
      <c r="T17" s="801"/>
      <c r="U17" s="801"/>
      <c r="V17" s="801"/>
      <c r="W17" s="801"/>
      <c r="X17" s="801"/>
      <c r="Y17" s="801"/>
      <c r="Z17" s="916"/>
      <c r="AA17" s="800"/>
    </row>
    <row r="18" spans="1:27" s="796" customFormat="1" ht="18" customHeight="1">
      <c r="A18" s="904"/>
      <c r="B18" s="801"/>
      <c r="C18" s="801"/>
      <c r="D18" s="801"/>
      <c r="E18" s="801"/>
      <c r="F18" s="801"/>
      <c r="G18" s="801"/>
      <c r="H18" s="801"/>
      <c r="J18" s="801"/>
      <c r="K18" s="801"/>
      <c r="L18" s="801"/>
      <c r="N18" s="801"/>
      <c r="O18" s="801"/>
      <c r="Q18" s="915"/>
      <c r="R18" s="801"/>
      <c r="S18" s="801"/>
      <c r="T18" s="801"/>
      <c r="U18" s="801"/>
      <c r="V18" s="801"/>
      <c r="W18" s="801"/>
      <c r="X18" s="801"/>
      <c r="Y18" s="801"/>
      <c r="Z18" s="801"/>
      <c r="AA18" s="800"/>
    </row>
    <row r="19" spans="1:27" s="796" customFormat="1" ht="15.95" customHeight="1">
      <c r="A19" s="904"/>
      <c r="B19" s="801"/>
      <c r="C19" s="801"/>
      <c r="D19" s="801"/>
      <c r="E19" s="801"/>
      <c r="F19" s="801"/>
      <c r="G19" s="801"/>
      <c r="H19" s="801"/>
      <c r="J19" s="801"/>
      <c r="K19" s="801" t="s">
        <v>2681</v>
      </c>
      <c r="N19" s="801"/>
      <c r="Q19" s="916" t="s">
        <v>2558</v>
      </c>
      <c r="R19" s="801"/>
      <c r="S19" s="801"/>
      <c r="T19" s="801"/>
      <c r="U19" s="801"/>
      <c r="V19" s="801"/>
      <c r="W19" s="801"/>
      <c r="X19" s="801"/>
      <c r="Y19" s="801"/>
      <c r="Z19" s="916"/>
      <c r="AA19" s="800"/>
    </row>
    <row r="20" spans="1:27" s="796" customFormat="1" ht="15.95" customHeight="1">
      <c r="A20" s="904"/>
      <c r="B20" s="801"/>
      <c r="C20" s="801"/>
      <c r="D20" s="801"/>
      <c r="E20" s="801"/>
      <c r="F20" s="801"/>
      <c r="G20" s="801"/>
      <c r="H20" s="801"/>
      <c r="J20" s="801"/>
      <c r="K20" s="801" t="s">
        <v>2680</v>
      </c>
      <c r="L20" s="801"/>
      <c r="N20" s="801"/>
      <c r="O20" s="801"/>
      <c r="Q20" s="915"/>
      <c r="R20" s="801"/>
      <c r="S20" s="801"/>
      <c r="T20" s="801"/>
      <c r="U20" s="801"/>
      <c r="V20" s="801"/>
      <c r="W20" s="801"/>
      <c r="X20" s="801"/>
      <c r="Y20" s="801"/>
      <c r="Z20" s="801"/>
      <c r="AA20" s="800"/>
    </row>
    <row r="21" spans="1:27" s="796" customFormat="1" ht="18" customHeight="1">
      <c r="A21" s="904"/>
      <c r="B21" s="801"/>
      <c r="C21" s="801"/>
      <c r="D21" s="801"/>
      <c r="E21" s="801"/>
      <c r="F21" s="801"/>
      <c r="G21" s="801"/>
      <c r="H21" s="801"/>
      <c r="I21" s="915"/>
      <c r="J21" s="801"/>
      <c r="K21" s="915"/>
      <c r="L21" s="801"/>
      <c r="M21" s="801"/>
      <c r="N21" s="801"/>
      <c r="AA21" s="800"/>
    </row>
    <row r="22" spans="1:27" s="796" customFormat="1" ht="18" customHeight="1">
      <c r="A22" s="914" t="s">
        <v>2679</v>
      </c>
      <c r="B22" s="913"/>
      <c r="C22" s="913"/>
      <c r="D22" s="913"/>
      <c r="E22" s="913"/>
      <c r="F22" s="913"/>
      <c r="G22" s="913"/>
      <c r="H22" s="912"/>
      <c r="I22" s="913"/>
      <c r="J22" s="913"/>
      <c r="K22" s="913"/>
      <c r="L22" s="913"/>
      <c r="M22" s="913"/>
      <c r="N22" s="913"/>
      <c r="O22" s="913"/>
      <c r="P22" s="913"/>
      <c r="Q22" s="913"/>
      <c r="R22" s="913"/>
      <c r="S22" s="912"/>
      <c r="T22" s="912"/>
      <c r="U22" s="912"/>
      <c r="V22" s="912"/>
      <c r="W22" s="912"/>
      <c r="X22" s="912"/>
      <c r="Y22" s="912"/>
      <c r="Z22" s="912"/>
      <c r="AA22" s="911"/>
    </row>
    <row r="23" spans="1:27" s="796" customFormat="1" ht="21" customHeight="1">
      <c r="A23" s="902" t="s">
        <v>2556</v>
      </c>
      <c r="B23" s="802"/>
      <c r="C23" s="802" t="s">
        <v>2599</v>
      </c>
      <c r="D23" s="802"/>
      <c r="E23" s="802"/>
      <c r="F23" s="802"/>
      <c r="G23" s="802"/>
      <c r="H23" s="905"/>
      <c r="I23" s="802"/>
      <c r="J23" s="910" t="s">
        <v>2924</v>
      </c>
      <c r="K23" s="907"/>
      <c r="L23" s="907" t="s">
        <v>322</v>
      </c>
      <c r="M23" s="907"/>
      <c r="N23" s="907" t="s">
        <v>2555</v>
      </c>
      <c r="O23" s="907"/>
      <c r="P23" s="907" t="s">
        <v>2554</v>
      </c>
      <c r="Q23" s="802"/>
      <c r="R23" s="802" t="s">
        <v>2553</v>
      </c>
      <c r="S23" s="802"/>
      <c r="T23" s="909"/>
      <c r="U23" s="802"/>
      <c r="V23" s="802"/>
      <c r="W23" s="802"/>
      <c r="X23" s="909"/>
      <c r="Y23" s="909"/>
      <c r="Z23" s="802"/>
      <c r="AA23" s="905" t="s">
        <v>115</v>
      </c>
    </row>
    <row r="24" spans="1:27" s="796" customFormat="1" ht="21" customHeight="1">
      <c r="A24" s="908" t="s">
        <v>2678</v>
      </c>
      <c r="B24" s="907"/>
      <c r="C24" s="907" t="s">
        <v>2677</v>
      </c>
      <c r="D24" s="907"/>
      <c r="E24" s="907"/>
      <c r="F24" s="907"/>
      <c r="G24" s="907"/>
      <c r="H24" s="906"/>
      <c r="I24" s="907"/>
      <c r="J24" s="907"/>
      <c r="K24" s="907"/>
      <c r="L24" s="907"/>
      <c r="M24" s="907"/>
      <c r="N24" s="907"/>
      <c r="O24" s="907"/>
      <c r="P24" s="907"/>
      <c r="Q24" s="907"/>
      <c r="R24" s="907"/>
      <c r="S24" s="907"/>
      <c r="T24" s="907"/>
      <c r="U24" s="907"/>
      <c r="V24" s="907"/>
      <c r="W24" s="907"/>
      <c r="X24" s="907"/>
      <c r="Y24" s="907"/>
      <c r="Z24" s="907"/>
      <c r="AA24" s="906"/>
    </row>
    <row r="25" spans="1:27" s="796" customFormat="1" ht="21" customHeight="1">
      <c r="A25" s="908" t="s">
        <v>2676</v>
      </c>
      <c r="B25" s="907"/>
      <c r="C25" s="907" t="s">
        <v>2550</v>
      </c>
      <c r="D25" s="907"/>
      <c r="E25" s="907"/>
      <c r="F25" s="907"/>
      <c r="G25" s="907"/>
      <c r="H25" s="906"/>
      <c r="I25" s="907"/>
      <c r="J25" s="907"/>
      <c r="K25" s="907"/>
      <c r="L25" s="907"/>
      <c r="M25" s="907"/>
      <c r="N25" s="907"/>
      <c r="O25" s="907"/>
      <c r="P25" s="907"/>
      <c r="Q25" s="907"/>
      <c r="R25" s="907"/>
      <c r="S25" s="907"/>
      <c r="T25" s="907"/>
      <c r="U25" s="907"/>
      <c r="V25" s="907"/>
      <c r="W25" s="907"/>
      <c r="X25" s="907"/>
      <c r="Y25" s="907"/>
      <c r="Z25" s="907"/>
      <c r="AA25" s="906"/>
    </row>
    <row r="26" spans="1:27" s="796" customFormat="1" ht="21" customHeight="1">
      <c r="A26" s="908" t="s">
        <v>2675</v>
      </c>
      <c r="B26" s="907"/>
      <c r="C26" s="907" t="s">
        <v>2549</v>
      </c>
      <c r="D26" s="907"/>
      <c r="E26" s="907"/>
      <c r="F26" s="907"/>
      <c r="G26" s="907"/>
      <c r="H26" s="906"/>
      <c r="I26" s="908"/>
      <c r="J26" s="907"/>
      <c r="K26" s="907"/>
      <c r="L26" s="907"/>
      <c r="M26" s="907"/>
      <c r="N26" s="907"/>
      <c r="O26" s="907"/>
      <c r="P26" s="907"/>
      <c r="Q26" s="907"/>
      <c r="R26" s="907"/>
      <c r="S26" s="907"/>
      <c r="T26" s="907"/>
      <c r="U26" s="907"/>
      <c r="V26" s="907"/>
      <c r="W26" s="907"/>
      <c r="X26" s="907"/>
      <c r="Y26" s="907"/>
      <c r="Z26" s="907"/>
      <c r="AA26" s="906"/>
    </row>
    <row r="27" spans="1:27" s="796" customFormat="1" ht="18" customHeight="1">
      <c r="A27" s="902" t="s">
        <v>2674</v>
      </c>
      <c r="B27" s="802"/>
      <c r="C27" s="802" t="s">
        <v>2673</v>
      </c>
      <c r="D27" s="802"/>
      <c r="E27" s="802"/>
      <c r="F27" s="802"/>
      <c r="G27" s="802"/>
      <c r="H27" s="802"/>
      <c r="I27" s="802"/>
      <c r="J27" s="802"/>
      <c r="K27" s="802"/>
      <c r="L27" s="802"/>
      <c r="M27" s="802"/>
      <c r="N27" s="802"/>
      <c r="O27" s="802"/>
      <c r="P27" s="802"/>
      <c r="Q27" s="802"/>
      <c r="R27" s="802"/>
      <c r="S27" s="802"/>
      <c r="T27" s="802"/>
      <c r="U27" s="802"/>
      <c r="V27" s="802"/>
      <c r="W27" s="802"/>
      <c r="X27" s="802"/>
      <c r="Y27" s="802"/>
      <c r="Z27" s="802"/>
      <c r="AA27" s="905"/>
    </row>
    <row r="28" spans="1:27" s="796" customFormat="1" ht="18" customHeight="1">
      <c r="A28" s="904"/>
      <c r="B28" s="801"/>
      <c r="C28" s="801"/>
      <c r="D28" s="801"/>
      <c r="E28" s="801"/>
      <c r="F28" s="801"/>
      <c r="G28" s="801"/>
      <c r="H28" s="801"/>
      <c r="I28" s="801"/>
      <c r="J28" s="801"/>
      <c r="K28" s="801"/>
      <c r="L28" s="801"/>
      <c r="M28" s="801"/>
      <c r="N28" s="801"/>
      <c r="O28" s="801"/>
      <c r="P28" s="801"/>
      <c r="Q28" s="801"/>
      <c r="R28" s="801"/>
      <c r="S28" s="801"/>
      <c r="T28" s="801"/>
      <c r="U28" s="801"/>
      <c r="V28" s="801"/>
      <c r="W28" s="801"/>
      <c r="X28" s="801"/>
      <c r="Y28" s="801"/>
      <c r="Z28" s="801"/>
      <c r="AA28" s="800"/>
    </row>
    <row r="29" spans="1:27" s="796" customFormat="1" ht="18" customHeight="1">
      <c r="A29" s="904"/>
      <c r="B29" s="801"/>
      <c r="C29" s="801"/>
      <c r="D29" s="801"/>
      <c r="E29" s="801"/>
      <c r="F29" s="801"/>
      <c r="G29" s="801"/>
      <c r="H29" s="801"/>
      <c r="I29" s="801"/>
      <c r="J29" s="801"/>
      <c r="K29" s="801"/>
      <c r="L29" s="801"/>
      <c r="M29" s="801"/>
      <c r="N29" s="801"/>
      <c r="O29" s="801"/>
      <c r="P29" s="801"/>
      <c r="Q29" s="801"/>
      <c r="R29" s="801"/>
      <c r="S29" s="801"/>
      <c r="T29" s="801"/>
      <c r="U29" s="801"/>
      <c r="V29" s="801"/>
      <c r="W29" s="801"/>
      <c r="X29" s="801"/>
      <c r="Y29" s="801"/>
      <c r="Z29" s="801"/>
      <c r="AA29" s="800"/>
    </row>
    <row r="30" spans="1:27" s="796" customFormat="1" ht="18" customHeight="1">
      <c r="A30" s="904"/>
      <c r="B30" s="801"/>
      <c r="C30" s="801"/>
      <c r="D30" s="801"/>
      <c r="E30" s="801"/>
      <c r="F30" s="801"/>
      <c r="G30" s="801"/>
      <c r="H30" s="801"/>
      <c r="I30" s="801"/>
      <c r="J30" s="801"/>
      <c r="K30" s="801"/>
      <c r="L30" s="801"/>
      <c r="M30" s="801"/>
      <c r="N30" s="801"/>
      <c r="O30" s="801"/>
      <c r="P30" s="801"/>
      <c r="Q30" s="801"/>
      <c r="R30" s="801"/>
      <c r="S30" s="801"/>
      <c r="T30" s="801"/>
      <c r="U30" s="801"/>
      <c r="V30" s="801"/>
      <c r="W30" s="801"/>
      <c r="X30" s="801"/>
      <c r="Y30" s="801"/>
      <c r="Z30" s="801"/>
      <c r="AA30" s="800"/>
    </row>
    <row r="31" spans="1:27" s="796" customFormat="1" ht="18" customHeight="1">
      <c r="A31" s="904"/>
      <c r="B31" s="801"/>
      <c r="C31" s="801"/>
      <c r="D31" s="801"/>
      <c r="E31" s="801"/>
      <c r="F31" s="801"/>
      <c r="G31" s="801"/>
      <c r="H31" s="801"/>
      <c r="I31" s="801"/>
      <c r="J31" s="801"/>
      <c r="K31" s="801"/>
      <c r="L31" s="801"/>
      <c r="M31" s="801"/>
      <c r="N31" s="801"/>
      <c r="O31" s="801"/>
      <c r="P31" s="801"/>
      <c r="Q31" s="801"/>
      <c r="R31" s="801"/>
      <c r="S31" s="801"/>
      <c r="T31" s="801"/>
      <c r="U31" s="801"/>
      <c r="V31" s="801"/>
      <c r="W31" s="801"/>
      <c r="X31" s="801"/>
      <c r="Y31" s="801"/>
      <c r="Z31" s="801"/>
      <c r="AA31" s="800"/>
    </row>
    <row r="32" spans="1:27" s="796" customFormat="1" ht="18" customHeight="1">
      <c r="A32" s="904"/>
      <c r="B32" s="801"/>
      <c r="C32" s="801"/>
      <c r="D32" s="801"/>
      <c r="E32" s="801"/>
      <c r="F32" s="801"/>
      <c r="G32" s="801"/>
      <c r="H32" s="801"/>
      <c r="I32" s="801"/>
      <c r="J32" s="801"/>
      <c r="K32" s="801"/>
      <c r="L32" s="801"/>
      <c r="M32" s="801"/>
      <c r="N32" s="801"/>
      <c r="O32" s="801"/>
      <c r="P32" s="801"/>
      <c r="Q32" s="801"/>
      <c r="R32" s="801"/>
      <c r="S32" s="801"/>
      <c r="T32" s="801"/>
      <c r="U32" s="801"/>
      <c r="V32" s="801"/>
      <c r="W32" s="801"/>
      <c r="X32" s="801"/>
      <c r="Y32" s="801"/>
      <c r="Z32" s="801"/>
      <c r="AA32" s="800"/>
    </row>
    <row r="33" spans="1:27" s="796" customFormat="1" ht="18" customHeight="1">
      <c r="A33" s="904"/>
      <c r="B33" s="801"/>
      <c r="C33" s="801"/>
      <c r="D33" s="801"/>
      <c r="E33" s="801"/>
      <c r="F33" s="801"/>
      <c r="G33" s="801"/>
      <c r="H33" s="801"/>
      <c r="I33" s="801"/>
      <c r="J33" s="801"/>
      <c r="K33" s="801"/>
      <c r="L33" s="801"/>
      <c r="M33" s="801"/>
      <c r="N33" s="801"/>
      <c r="O33" s="801"/>
      <c r="P33" s="801"/>
      <c r="Q33" s="801"/>
      <c r="R33" s="801"/>
      <c r="S33" s="801"/>
      <c r="T33" s="801"/>
      <c r="U33" s="801"/>
      <c r="V33" s="801"/>
      <c r="W33" s="801"/>
      <c r="X33" s="801"/>
      <c r="Y33" s="801"/>
      <c r="Z33" s="801"/>
      <c r="AA33" s="800"/>
    </row>
    <row r="34" spans="1:27" s="796" customFormat="1" ht="18" customHeight="1">
      <c r="A34" s="904"/>
      <c r="B34" s="801"/>
      <c r="C34" s="801"/>
      <c r="D34" s="801"/>
      <c r="E34" s="801"/>
      <c r="F34" s="801"/>
      <c r="G34" s="801"/>
      <c r="H34" s="801"/>
      <c r="I34" s="801"/>
      <c r="J34" s="801"/>
      <c r="K34" s="801"/>
      <c r="L34" s="801"/>
      <c r="M34" s="801"/>
      <c r="N34" s="801"/>
      <c r="O34" s="801"/>
      <c r="P34" s="801"/>
      <c r="Q34" s="801"/>
      <c r="R34" s="801"/>
      <c r="S34" s="801"/>
      <c r="T34" s="801"/>
      <c r="U34" s="801"/>
      <c r="V34" s="801"/>
      <c r="W34" s="801"/>
      <c r="X34" s="801"/>
      <c r="Y34" s="801"/>
      <c r="Z34" s="801"/>
      <c r="AA34" s="800"/>
    </row>
    <row r="35" spans="1:27" s="796" customFormat="1" ht="18" customHeight="1">
      <c r="A35" s="904"/>
      <c r="B35" s="801"/>
      <c r="C35" s="801"/>
      <c r="D35" s="801"/>
      <c r="E35" s="801"/>
      <c r="F35" s="801"/>
      <c r="G35" s="801"/>
      <c r="H35" s="801"/>
      <c r="I35" s="801"/>
      <c r="J35" s="801"/>
      <c r="K35" s="801"/>
      <c r="L35" s="801"/>
      <c r="M35" s="801"/>
      <c r="N35" s="801"/>
      <c r="O35" s="801"/>
      <c r="P35" s="801"/>
      <c r="Q35" s="801"/>
      <c r="R35" s="801"/>
      <c r="S35" s="801"/>
      <c r="T35" s="801"/>
      <c r="U35" s="801"/>
      <c r="V35" s="801"/>
      <c r="W35" s="801"/>
      <c r="X35" s="801"/>
      <c r="Y35" s="801"/>
      <c r="Z35" s="801"/>
      <c r="AA35" s="800"/>
    </row>
    <row r="36" spans="1:27" s="796" customFormat="1" ht="18" customHeight="1">
      <c r="A36" s="902" t="s">
        <v>2672</v>
      </c>
      <c r="B36" s="802"/>
      <c r="C36" s="802" t="s">
        <v>2671</v>
      </c>
      <c r="D36" s="802"/>
      <c r="E36" s="802"/>
      <c r="F36" s="802"/>
      <c r="G36" s="802"/>
      <c r="H36" s="802"/>
      <c r="I36" s="802"/>
      <c r="J36" s="802"/>
      <c r="K36" s="802"/>
      <c r="L36" s="802"/>
      <c r="M36" s="802"/>
      <c r="N36" s="802"/>
      <c r="O36" s="802"/>
      <c r="P36" s="802"/>
      <c r="Q36" s="802"/>
      <c r="R36" s="802"/>
      <c r="S36" s="802"/>
      <c r="T36" s="802"/>
      <c r="U36" s="802"/>
      <c r="V36" s="802"/>
      <c r="W36" s="802"/>
      <c r="X36" s="802"/>
      <c r="Y36" s="802"/>
      <c r="Z36" s="802"/>
      <c r="AA36" s="905"/>
    </row>
    <row r="37" spans="1:27" s="796" customFormat="1" ht="18" customHeight="1">
      <c r="A37" s="904"/>
      <c r="B37" s="801"/>
      <c r="C37" s="801"/>
      <c r="D37" s="801"/>
      <c r="E37" s="801"/>
      <c r="F37" s="801"/>
      <c r="G37" s="801"/>
      <c r="H37" s="801"/>
      <c r="I37" s="801"/>
      <c r="J37" s="801"/>
      <c r="K37" s="801"/>
      <c r="L37" s="801"/>
      <c r="M37" s="801"/>
      <c r="N37" s="801"/>
      <c r="O37" s="801"/>
      <c r="P37" s="801"/>
      <c r="Q37" s="801"/>
      <c r="R37" s="801"/>
      <c r="S37" s="801"/>
      <c r="T37" s="801"/>
      <c r="U37" s="801"/>
      <c r="V37" s="801"/>
      <c r="W37" s="801"/>
      <c r="X37" s="801"/>
      <c r="Y37" s="801"/>
      <c r="Z37" s="801"/>
      <c r="AA37" s="800"/>
    </row>
    <row r="38" spans="1:27" s="796" customFormat="1" ht="18" customHeight="1">
      <c r="A38" s="903"/>
      <c r="B38" s="801"/>
      <c r="D38" s="801"/>
      <c r="E38" s="801"/>
      <c r="F38" s="801"/>
      <c r="G38" s="801"/>
      <c r="H38" s="801"/>
      <c r="I38" s="801"/>
      <c r="J38" s="801"/>
      <c r="K38" s="801"/>
      <c r="L38" s="801"/>
      <c r="M38" s="801"/>
      <c r="N38" s="801"/>
      <c r="O38" s="801"/>
      <c r="P38" s="801"/>
      <c r="Q38" s="801"/>
      <c r="R38" s="801"/>
      <c r="S38" s="801"/>
      <c r="T38" s="801"/>
      <c r="U38" s="801"/>
      <c r="V38" s="801"/>
      <c r="W38" s="801"/>
      <c r="X38" s="801"/>
      <c r="Y38" s="801"/>
      <c r="Z38" s="801"/>
      <c r="AA38" s="800"/>
    </row>
    <row r="39" spans="1:27" s="796" customFormat="1" ht="18" customHeight="1">
      <c r="A39" s="901"/>
      <c r="B39" s="798"/>
      <c r="C39" s="798"/>
      <c r="D39" s="798"/>
      <c r="E39" s="798"/>
      <c r="F39" s="798"/>
      <c r="G39" s="798"/>
      <c r="H39" s="798"/>
      <c r="I39" s="798"/>
      <c r="J39" s="798"/>
      <c r="K39" s="798"/>
      <c r="L39" s="798"/>
      <c r="M39" s="798"/>
      <c r="N39" s="798"/>
      <c r="O39" s="798"/>
      <c r="P39" s="798"/>
      <c r="Q39" s="798"/>
      <c r="R39" s="798"/>
      <c r="S39" s="798"/>
      <c r="T39" s="798"/>
      <c r="U39" s="798"/>
      <c r="V39" s="798"/>
      <c r="W39" s="798"/>
      <c r="X39" s="798"/>
      <c r="Y39" s="798"/>
      <c r="Z39" s="798"/>
      <c r="AA39" s="797"/>
    </row>
    <row r="40" spans="1:27" s="796" customFormat="1" ht="18" customHeight="1">
      <c r="A40" s="902" t="s">
        <v>2670</v>
      </c>
      <c r="B40" s="802"/>
      <c r="C40" s="802" t="s">
        <v>2669</v>
      </c>
      <c r="D40" s="802"/>
      <c r="E40" s="802"/>
      <c r="F40" s="802"/>
      <c r="G40" s="801"/>
      <c r="H40" s="801"/>
      <c r="I40" s="801"/>
      <c r="J40" s="801"/>
      <c r="K40" s="801"/>
      <c r="L40" s="801"/>
      <c r="M40" s="801"/>
      <c r="N40" s="801"/>
      <c r="O40" s="801"/>
      <c r="P40" s="801"/>
      <c r="Q40" s="801"/>
      <c r="R40" s="801"/>
      <c r="S40" s="801"/>
      <c r="T40" s="801"/>
      <c r="U40" s="801"/>
      <c r="V40" s="801"/>
      <c r="W40" s="801"/>
      <c r="X40" s="801"/>
      <c r="Y40" s="801"/>
      <c r="Z40" s="801"/>
      <c r="AA40" s="800"/>
    </row>
    <row r="41" spans="1:27" s="796" customFormat="1" ht="18" customHeight="1">
      <c r="A41" s="901"/>
      <c r="B41" s="798"/>
      <c r="C41" s="798"/>
      <c r="D41" s="798"/>
      <c r="E41" s="798"/>
      <c r="F41" s="798"/>
      <c r="G41" s="798"/>
      <c r="H41" s="798"/>
      <c r="I41" s="798"/>
      <c r="J41" s="798"/>
      <c r="K41" s="798"/>
      <c r="L41" s="798"/>
      <c r="M41" s="798"/>
      <c r="N41" s="798"/>
      <c r="O41" s="798"/>
      <c r="P41" s="798"/>
      <c r="Q41" s="798"/>
      <c r="R41" s="798"/>
      <c r="S41" s="798"/>
      <c r="T41" s="798"/>
      <c r="U41" s="798"/>
      <c r="V41" s="798"/>
      <c r="W41" s="798"/>
      <c r="X41" s="798"/>
      <c r="Y41" s="798"/>
      <c r="Z41" s="798"/>
      <c r="AA41" s="797"/>
    </row>
    <row r="42" spans="1:27" s="796" customFormat="1" ht="15" customHeight="1">
      <c r="A42" s="895" t="s">
        <v>2668</v>
      </c>
      <c r="B42" s="895" t="s">
        <v>2667</v>
      </c>
      <c r="C42" s="897" t="s">
        <v>2666</v>
      </c>
      <c r="D42" s="897"/>
      <c r="E42" s="900"/>
      <c r="F42" s="900"/>
      <c r="G42" s="900"/>
      <c r="H42" s="900"/>
      <c r="I42" s="900"/>
      <c r="J42" s="900"/>
      <c r="K42" s="900"/>
      <c r="L42" s="900"/>
      <c r="M42" s="900"/>
      <c r="N42" s="900"/>
      <c r="O42" s="900"/>
      <c r="P42" s="900"/>
      <c r="Q42" s="900"/>
      <c r="R42" s="900"/>
      <c r="S42" s="900"/>
      <c r="T42" s="900"/>
      <c r="U42" s="900"/>
      <c r="V42" s="900"/>
      <c r="W42" s="900"/>
      <c r="X42" s="900"/>
      <c r="Y42" s="900"/>
      <c r="Z42" s="900"/>
      <c r="AA42" s="900"/>
    </row>
    <row r="43" spans="1:27" s="796" customFormat="1" ht="15" customHeight="1">
      <c r="A43" s="900"/>
      <c r="B43" s="895" t="s">
        <v>2665</v>
      </c>
      <c r="C43" s="897" t="s">
        <v>2664</v>
      </c>
      <c r="D43" s="897"/>
      <c r="E43" s="900"/>
      <c r="F43" s="900"/>
      <c r="G43" s="900"/>
      <c r="H43" s="900"/>
      <c r="I43" s="900"/>
      <c r="J43" s="900"/>
      <c r="K43" s="900"/>
      <c r="L43" s="900"/>
      <c r="M43" s="900"/>
      <c r="N43" s="900"/>
      <c r="O43" s="900"/>
      <c r="P43" s="900"/>
      <c r="Q43" s="900"/>
      <c r="R43" s="900"/>
      <c r="S43" s="900"/>
      <c r="T43" s="900"/>
      <c r="U43" s="900"/>
      <c r="V43" s="900"/>
      <c r="W43" s="900"/>
      <c r="X43" s="900"/>
      <c r="Y43" s="900"/>
      <c r="Z43" s="900"/>
      <c r="AA43" s="900"/>
    </row>
    <row r="44" spans="1:27" s="796" customFormat="1" ht="15" customHeight="1">
      <c r="A44" s="897"/>
      <c r="B44" s="895" t="s">
        <v>2663</v>
      </c>
      <c r="C44" s="897" t="s">
        <v>2662</v>
      </c>
      <c r="D44" s="897"/>
      <c r="E44" s="897"/>
      <c r="F44" s="897"/>
      <c r="G44" s="897"/>
      <c r="H44" s="897"/>
      <c r="I44" s="897"/>
      <c r="J44" s="897"/>
      <c r="K44" s="897"/>
      <c r="L44" s="897"/>
      <c r="M44" s="897"/>
      <c r="N44" s="897"/>
      <c r="O44" s="897"/>
      <c r="P44" s="897"/>
      <c r="Q44" s="897"/>
      <c r="R44" s="897"/>
      <c r="S44" s="897"/>
      <c r="T44" s="897"/>
      <c r="U44" s="897"/>
      <c r="V44" s="897"/>
      <c r="W44" s="897"/>
      <c r="X44" s="897"/>
      <c r="Y44" s="897"/>
      <c r="Z44" s="897"/>
      <c r="AA44" s="897"/>
    </row>
    <row r="45" spans="1:27" s="796" customFormat="1" ht="15" customHeight="1">
      <c r="A45" s="897"/>
      <c r="B45" s="899"/>
      <c r="D45" s="897" t="s">
        <v>2661</v>
      </c>
      <c r="E45" s="897"/>
      <c r="F45" s="897"/>
      <c r="G45" s="897"/>
      <c r="H45" s="897"/>
      <c r="I45" s="897"/>
      <c r="J45" s="897"/>
      <c r="K45" s="897"/>
      <c r="L45" s="897"/>
      <c r="M45" s="897"/>
      <c r="N45" s="897"/>
      <c r="O45" s="897"/>
      <c r="P45" s="897"/>
      <c r="Q45" s="897"/>
      <c r="R45" s="897"/>
      <c r="S45" s="897"/>
      <c r="T45" s="897"/>
      <c r="U45" s="897"/>
      <c r="V45" s="897"/>
      <c r="W45" s="897"/>
      <c r="X45" s="897"/>
      <c r="Y45" s="897"/>
      <c r="Z45" s="897"/>
      <c r="AA45" s="897"/>
    </row>
    <row r="46" spans="1:27" s="796" customFormat="1" ht="15" customHeight="1">
      <c r="B46" s="898" t="s">
        <v>2660</v>
      </c>
      <c r="C46" s="897" t="s">
        <v>3413</v>
      </c>
    </row>
    <row r="47" spans="1:27" s="796" customFormat="1" ht="15" customHeight="1">
      <c r="B47" s="898" t="s">
        <v>2659</v>
      </c>
      <c r="C47" s="897" t="s">
        <v>2658</v>
      </c>
      <c r="D47" s="896"/>
    </row>
    <row r="48" spans="1:27" s="796" customFormat="1" ht="15" customHeight="1">
      <c r="A48" s="895" t="s">
        <v>2657</v>
      </c>
      <c r="B48" s="796" t="s">
        <v>2546</v>
      </c>
      <c r="C48" s="891"/>
      <c r="D48" s="891"/>
    </row>
    <row r="49" spans="1:33" s="893" customFormat="1" ht="18" customHeight="1">
      <c r="A49" s="891"/>
      <c r="B49" s="891"/>
      <c r="C49" s="891"/>
      <c r="D49" s="891"/>
      <c r="E49" s="891"/>
      <c r="F49" s="891"/>
      <c r="G49" s="891"/>
      <c r="H49" s="891"/>
      <c r="I49" s="891"/>
      <c r="J49" s="891"/>
      <c r="K49" s="891"/>
      <c r="L49" s="891"/>
      <c r="M49" s="891"/>
      <c r="N49" s="891"/>
      <c r="O49" s="891"/>
      <c r="P49" s="891"/>
      <c r="Q49" s="891"/>
      <c r="R49" s="891"/>
      <c r="S49" s="891"/>
      <c r="T49" s="891"/>
      <c r="U49" s="891"/>
      <c r="V49" s="891"/>
      <c r="W49" s="891"/>
      <c r="X49" s="891"/>
      <c r="Y49" s="891"/>
      <c r="Z49" s="891"/>
      <c r="AA49" s="891"/>
      <c r="AB49" s="891"/>
      <c r="AC49" s="891"/>
      <c r="AD49" s="891"/>
      <c r="AG49" s="881"/>
    </row>
    <row r="50" spans="1:33" s="893" customFormat="1" ht="18" customHeight="1">
      <c r="A50" s="891"/>
      <c r="B50" s="891"/>
      <c r="C50" s="891"/>
      <c r="D50" s="891"/>
      <c r="E50" s="891"/>
      <c r="F50" s="891"/>
      <c r="G50" s="891"/>
      <c r="H50" s="891"/>
      <c r="I50" s="891"/>
      <c r="J50" s="891"/>
      <c r="K50" s="891"/>
      <c r="L50" s="891"/>
      <c r="M50" s="891"/>
      <c r="N50" s="891"/>
      <c r="O50" s="891"/>
      <c r="P50" s="891"/>
      <c r="Q50" s="891"/>
      <c r="R50" s="891"/>
      <c r="S50" s="891"/>
      <c r="T50" s="891"/>
      <c r="U50" s="891"/>
      <c r="V50" s="891"/>
      <c r="W50" s="891"/>
      <c r="X50" s="891"/>
      <c r="Y50" s="891"/>
      <c r="Z50" s="891"/>
      <c r="AA50" s="891"/>
      <c r="AB50" s="891"/>
      <c r="AC50" s="891"/>
      <c r="AD50" s="891"/>
      <c r="AG50" s="881"/>
    </row>
    <row r="51" spans="1:33" s="893" customFormat="1" ht="18" customHeight="1">
      <c r="A51" s="891"/>
      <c r="B51" s="891"/>
      <c r="C51" s="891"/>
      <c r="D51" s="891"/>
      <c r="E51" s="891"/>
      <c r="F51" s="891"/>
      <c r="G51" s="891"/>
      <c r="H51" s="891"/>
      <c r="I51" s="891"/>
      <c r="J51" s="891"/>
      <c r="K51" s="891"/>
      <c r="L51" s="891"/>
      <c r="M51" s="891"/>
      <c r="N51" s="891"/>
      <c r="O51" s="891"/>
      <c r="P51" s="891"/>
      <c r="Q51" s="891"/>
      <c r="R51" s="891"/>
      <c r="S51" s="891"/>
      <c r="T51" s="891"/>
      <c r="U51" s="891"/>
      <c r="V51" s="891"/>
      <c r="W51" s="891"/>
      <c r="X51" s="891"/>
      <c r="Y51" s="891"/>
      <c r="Z51" s="891"/>
      <c r="AA51" s="891"/>
      <c r="AB51" s="891"/>
      <c r="AC51" s="891"/>
      <c r="AD51" s="891"/>
      <c r="AG51" s="881"/>
    </row>
    <row r="52" spans="1:33" s="893" customFormat="1" ht="18" customHeight="1">
      <c r="A52" s="891"/>
      <c r="B52" s="891"/>
      <c r="C52" s="891"/>
      <c r="D52" s="891"/>
      <c r="E52" s="891"/>
      <c r="F52" s="891"/>
      <c r="G52" s="891"/>
      <c r="H52" s="891"/>
      <c r="I52" s="891"/>
      <c r="J52" s="891"/>
      <c r="K52" s="891"/>
      <c r="L52" s="891"/>
      <c r="M52" s="891"/>
      <c r="N52" s="891"/>
      <c r="O52" s="891"/>
      <c r="P52" s="891"/>
      <c r="Q52" s="891"/>
      <c r="R52" s="891"/>
      <c r="S52" s="891"/>
      <c r="T52" s="891"/>
      <c r="U52" s="891"/>
      <c r="V52" s="891"/>
      <c r="W52" s="891"/>
      <c r="X52" s="891"/>
      <c r="Y52" s="891"/>
      <c r="Z52" s="891"/>
      <c r="AA52" s="891"/>
      <c r="AB52" s="891"/>
      <c r="AC52" s="891"/>
      <c r="AD52" s="891"/>
      <c r="AG52" s="881"/>
    </row>
    <row r="53" spans="1:33" s="893" customFormat="1" ht="18" customHeight="1">
      <c r="A53" s="891"/>
      <c r="B53" s="891"/>
      <c r="C53" s="891"/>
      <c r="D53" s="891"/>
      <c r="E53" s="891"/>
      <c r="F53" s="891"/>
      <c r="G53" s="891"/>
      <c r="H53" s="891"/>
      <c r="I53" s="891"/>
      <c r="J53" s="891"/>
      <c r="K53" s="891"/>
      <c r="L53" s="891"/>
      <c r="M53" s="891"/>
      <c r="N53" s="891"/>
      <c r="O53" s="891"/>
      <c r="P53" s="891"/>
      <c r="Q53" s="891"/>
      <c r="R53" s="891"/>
      <c r="S53" s="891"/>
      <c r="T53" s="891"/>
      <c r="U53" s="891"/>
      <c r="V53" s="891"/>
      <c r="W53" s="891"/>
      <c r="X53" s="891"/>
      <c r="Y53" s="891"/>
      <c r="Z53" s="891"/>
      <c r="AA53" s="891"/>
      <c r="AB53" s="891"/>
      <c r="AC53" s="891"/>
      <c r="AD53" s="891"/>
      <c r="AG53" s="881"/>
    </row>
    <row r="54" spans="1:33" s="893" customFormat="1" ht="18" customHeight="1">
      <c r="A54" s="891"/>
      <c r="B54" s="891"/>
      <c r="C54" s="891"/>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1"/>
      <c r="AB54" s="891"/>
      <c r="AC54" s="891"/>
      <c r="AD54" s="891"/>
      <c r="AG54" s="881"/>
    </row>
    <row r="55" spans="1:33" s="893" customFormat="1" ht="18" customHeight="1">
      <c r="A55" s="891"/>
      <c r="B55" s="891"/>
      <c r="C55" s="891"/>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891"/>
      <c r="AB55" s="891"/>
      <c r="AC55" s="891"/>
      <c r="AD55" s="891"/>
      <c r="AG55" s="881"/>
    </row>
    <row r="56" spans="1:33" s="893" customFormat="1" ht="18" customHeight="1">
      <c r="A56" s="891"/>
      <c r="B56" s="891"/>
      <c r="E56" s="891"/>
      <c r="F56" s="891"/>
      <c r="G56" s="891"/>
      <c r="H56" s="891"/>
      <c r="I56" s="891"/>
      <c r="J56" s="891"/>
      <c r="K56" s="891"/>
      <c r="L56" s="891"/>
      <c r="M56" s="891"/>
      <c r="N56" s="891"/>
      <c r="O56" s="891"/>
      <c r="P56" s="891"/>
      <c r="Q56" s="891"/>
      <c r="R56" s="891"/>
      <c r="S56" s="891"/>
      <c r="T56" s="891"/>
      <c r="U56" s="891"/>
      <c r="V56" s="891"/>
      <c r="W56" s="891"/>
      <c r="X56" s="891"/>
      <c r="Y56" s="891"/>
      <c r="Z56" s="891"/>
      <c r="AA56" s="891"/>
      <c r="AB56" s="891"/>
      <c r="AC56" s="891"/>
      <c r="AD56" s="891"/>
      <c r="AG56" s="881"/>
    </row>
    <row r="57" spans="1:33" s="893" customFormat="1" ht="18" customHeight="1">
      <c r="A57" s="891"/>
      <c r="B57" s="891"/>
      <c r="E57" s="891"/>
      <c r="F57" s="891"/>
      <c r="G57" s="891"/>
      <c r="H57" s="891"/>
      <c r="I57" s="891"/>
      <c r="J57" s="891"/>
      <c r="K57" s="891"/>
      <c r="L57" s="891"/>
      <c r="M57" s="891"/>
      <c r="N57" s="891"/>
      <c r="O57" s="891"/>
      <c r="P57" s="891"/>
      <c r="Q57" s="891"/>
      <c r="R57" s="891"/>
      <c r="S57" s="891"/>
      <c r="T57" s="891"/>
      <c r="U57" s="891"/>
      <c r="V57" s="891"/>
      <c r="W57" s="891"/>
      <c r="X57" s="891"/>
      <c r="Y57" s="891"/>
      <c r="Z57" s="891"/>
      <c r="AA57" s="891"/>
      <c r="AB57" s="891"/>
      <c r="AC57" s="891"/>
      <c r="AD57" s="891"/>
      <c r="AG57" s="881"/>
    </row>
    <row r="58" spans="1:33" s="893" customFormat="1" ht="18" customHeight="1">
      <c r="B58" s="891"/>
      <c r="AG58" s="881"/>
    </row>
    <row r="59" spans="1:33" s="893" customFormat="1" ht="18" customHeight="1">
      <c r="B59" s="891"/>
      <c r="AG59" s="881"/>
    </row>
    <row r="60" spans="1:33" s="893" customFormat="1" ht="18" customHeight="1">
      <c r="B60" s="891"/>
      <c r="AG60" s="881"/>
    </row>
    <row r="61" spans="1:33" s="893" customFormat="1" ht="18" customHeight="1">
      <c r="B61" s="891"/>
      <c r="AG61" s="881"/>
    </row>
    <row r="62" spans="1:33" s="893" customFormat="1" ht="18" customHeight="1">
      <c r="B62" s="891"/>
      <c r="AG62" s="881"/>
    </row>
    <row r="63" spans="1:33" s="893" customFormat="1" ht="18" customHeight="1">
      <c r="B63" s="891"/>
      <c r="C63" s="894"/>
      <c r="D63" s="894"/>
      <c r="AG63" s="881"/>
    </row>
    <row r="64" spans="1:33" s="893" customFormat="1" ht="18" customHeight="1">
      <c r="C64" s="891"/>
      <c r="D64" s="891"/>
      <c r="AG64" s="881"/>
    </row>
    <row r="65" spans="1:33" s="893" customFormat="1" ht="18" customHeight="1">
      <c r="A65" s="891"/>
      <c r="B65" s="894"/>
      <c r="C65" s="891"/>
      <c r="D65" s="891"/>
      <c r="E65" s="894"/>
      <c r="F65" s="894"/>
      <c r="G65" s="894"/>
      <c r="H65" s="894"/>
      <c r="I65" s="894"/>
      <c r="J65" s="894"/>
      <c r="K65" s="894"/>
      <c r="L65" s="894"/>
      <c r="M65" s="894"/>
      <c r="N65" s="894"/>
      <c r="O65" s="894"/>
      <c r="P65" s="894"/>
      <c r="Q65" s="894"/>
      <c r="R65" s="894"/>
      <c r="S65" s="894"/>
      <c r="T65" s="894"/>
      <c r="U65" s="894"/>
      <c r="V65" s="894"/>
      <c r="W65" s="894"/>
      <c r="X65" s="894"/>
      <c r="Y65" s="894"/>
      <c r="Z65" s="894"/>
      <c r="AA65" s="891"/>
      <c r="AB65" s="891"/>
      <c r="AC65" s="891"/>
      <c r="AD65" s="891"/>
      <c r="AG65" s="881"/>
    </row>
    <row r="66" spans="1:33" s="893" customFormat="1" ht="18" customHeight="1">
      <c r="A66" s="891"/>
      <c r="B66" s="891"/>
      <c r="C66" s="891"/>
      <c r="D66" s="891"/>
      <c r="E66" s="891"/>
      <c r="F66" s="891"/>
      <c r="G66" s="891"/>
      <c r="H66" s="891"/>
      <c r="I66" s="891"/>
      <c r="J66" s="891"/>
      <c r="K66" s="891"/>
      <c r="L66" s="891"/>
      <c r="M66" s="891"/>
      <c r="N66" s="891"/>
      <c r="O66" s="891"/>
      <c r="P66" s="891"/>
      <c r="Q66" s="891"/>
      <c r="R66" s="891"/>
      <c r="S66" s="891"/>
      <c r="T66" s="891"/>
      <c r="U66" s="891"/>
      <c r="V66" s="891"/>
      <c r="W66" s="891"/>
      <c r="X66" s="891"/>
      <c r="Y66" s="891"/>
      <c r="Z66" s="891"/>
      <c r="AA66" s="891"/>
      <c r="AB66" s="891"/>
      <c r="AC66" s="891"/>
      <c r="AD66" s="891"/>
      <c r="AG66" s="881"/>
    </row>
    <row r="67" spans="1:33" s="893" customFormat="1" ht="18" customHeight="1">
      <c r="A67" s="891"/>
      <c r="B67" s="891"/>
      <c r="C67" s="891"/>
      <c r="D67" s="891"/>
      <c r="E67" s="891"/>
      <c r="F67" s="891"/>
      <c r="G67" s="891"/>
      <c r="H67" s="891"/>
      <c r="I67" s="891"/>
      <c r="J67" s="891"/>
      <c r="K67" s="891"/>
      <c r="L67" s="891"/>
      <c r="M67" s="891"/>
      <c r="N67" s="891"/>
      <c r="O67" s="891"/>
      <c r="P67" s="891"/>
      <c r="Q67" s="891"/>
      <c r="R67" s="891"/>
      <c r="S67" s="891"/>
      <c r="T67" s="891"/>
      <c r="U67" s="891"/>
      <c r="V67" s="891"/>
      <c r="W67" s="891"/>
      <c r="X67" s="891"/>
      <c r="Y67" s="891"/>
      <c r="Z67" s="891"/>
      <c r="AA67" s="891"/>
      <c r="AB67" s="891"/>
      <c r="AC67" s="891"/>
      <c r="AD67" s="891"/>
      <c r="AG67" s="881"/>
    </row>
    <row r="68" spans="1:33" s="893" customFormat="1" ht="18" customHeight="1">
      <c r="A68" s="891"/>
      <c r="B68" s="891"/>
      <c r="C68" s="891"/>
      <c r="D68" s="891"/>
      <c r="E68" s="891"/>
      <c r="F68" s="891"/>
      <c r="G68" s="891"/>
      <c r="H68" s="891"/>
      <c r="I68" s="891"/>
      <c r="J68" s="891"/>
      <c r="K68" s="891"/>
      <c r="L68" s="891"/>
      <c r="M68" s="891"/>
      <c r="N68" s="891"/>
      <c r="O68" s="891"/>
      <c r="P68" s="891"/>
      <c r="Q68" s="891"/>
      <c r="R68" s="891"/>
      <c r="S68" s="891"/>
      <c r="T68" s="891"/>
      <c r="U68" s="891"/>
      <c r="V68" s="891"/>
      <c r="W68" s="891"/>
      <c r="X68" s="891"/>
      <c r="Y68" s="891"/>
      <c r="Z68" s="891"/>
      <c r="AA68" s="891"/>
      <c r="AB68" s="891"/>
      <c r="AC68" s="891"/>
      <c r="AD68" s="891"/>
      <c r="AG68" s="881"/>
    </row>
    <row r="69" spans="1:33" s="893" customFormat="1" ht="18" customHeight="1">
      <c r="A69" s="891"/>
      <c r="B69" s="891"/>
      <c r="C69" s="891"/>
      <c r="D69" s="891"/>
      <c r="E69" s="891"/>
      <c r="F69" s="891"/>
      <c r="G69" s="891"/>
      <c r="H69" s="891"/>
      <c r="I69" s="891"/>
      <c r="J69" s="891"/>
      <c r="K69" s="891"/>
      <c r="L69" s="891"/>
      <c r="M69" s="891"/>
      <c r="N69" s="891"/>
      <c r="O69" s="891"/>
      <c r="P69" s="891"/>
      <c r="Q69" s="891"/>
      <c r="R69" s="891"/>
      <c r="S69" s="891"/>
      <c r="T69" s="891"/>
      <c r="U69" s="891"/>
      <c r="V69" s="891"/>
      <c r="W69" s="891"/>
      <c r="X69" s="891"/>
      <c r="Y69" s="891"/>
      <c r="Z69" s="891"/>
      <c r="AA69" s="891"/>
      <c r="AB69" s="891"/>
      <c r="AC69" s="891"/>
      <c r="AD69" s="891"/>
      <c r="AG69" s="881"/>
    </row>
    <row r="70" spans="1:33" s="893" customFormat="1" ht="18" customHeight="1">
      <c r="A70" s="891"/>
      <c r="B70" s="891"/>
      <c r="C70" s="891"/>
      <c r="D70" s="891"/>
      <c r="E70" s="891"/>
      <c r="F70" s="891"/>
      <c r="G70" s="891"/>
      <c r="H70" s="891"/>
      <c r="I70" s="891"/>
      <c r="J70" s="891"/>
      <c r="K70" s="891"/>
      <c r="L70" s="891"/>
      <c r="M70" s="891"/>
      <c r="N70" s="891"/>
      <c r="O70" s="891"/>
      <c r="P70" s="891"/>
      <c r="Q70" s="891"/>
      <c r="R70" s="891"/>
      <c r="S70" s="891"/>
      <c r="T70" s="891"/>
      <c r="U70" s="891"/>
      <c r="V70" s="891"/>
      <c r="W70" s="891"/>
      <c r="X70" s="891"/>
      <c r="Y70" s="891"/>
      <c r="Z70" s="891"/>
      <c r="AA70" s="891"/>
      <c r="AB70" s="891"/>
      <c r="AC70" s="891"/>
      <c r="AD70" s="891"/>
      <c r="AG70" s="881"/>
    </row>
    <row r="71" spans="1:33" s="893" customFormat="1" ht="18" customHeight="1">
      <c r="A71" s="891"/>
      <c r="B71" s="891"/>
      <c r="C71" s="891"/>
      <c r="D71" s="891"/>
      <c r="E71" s="891"/>
      <c r="F71" s="891"/>
      <c r="G71" s="891"/>
      <c r="H71" s="891"/>
      <c r="I71" s="891"/>
      <c r="J71" s="891"/>
      <c r="K71" s="891"/>
      <c r="L71" s="891"/>
      <c r="M71" s="891"/>
      <c r="N71" s="891"/>
      <c r="O71" s="891"/>
      <c r="P71" s="891"/>
      <c r="Q71" s="891"/>
      <c r="R71" s="891"/>
      <c r="S71" s="891"/>
      <c r="T71" s="891"/>
      <c r="U71" s="891"/>
      <c r="V71" s="891"/>
      <c r="W71" s="891"/>
      <c r="X71" s="891"/>
      <c r="Y71" s="891"/>
      <c r="Z71" s="891"/>
      <c r="AA71" s="891"/>
      <c r="AB71" s="891"/>
      <c r="AC71" s="891"/>
      <c r="AD71" s="891"/>
      <c r="AG71" s="881"/>
    </row>
    <row r="72" spans="1:33" s="893" customFormat="1" ht="18" customHeight="1">
      <c r="A72" s="891"/>
      <c r="B72" s="891"/>
      <c r="C72" s="891"/>
      <c r="D72" s="891"/>
      <c r="E72" s="891"/>
      <c r="F72" s="891"/>
      <c r="G72" s="891"/>
      <c r="H72" s="891"/>
      <c r="I72" s="891"/>
      <c r="J72" s="891"/>
      <c r="K72" s="891"/>
      <c r="L72" s="891"/>
      <c r="M72" s="891"/>
      <c r="N72" s="891"/>
      <c r="O72" s="891"/>
      <c r="P72" s="891"/>
      <c r="Q72" s="891"/>
      <c r="R72" s="891"/>
      <c r="S72" s="891"/>
      <c r="T72" s="891"/>
      <c r="U72" s="891"/>
      <c r="V72" s="891"/>
      <c r="W72" s="891"/>
      <c r="X72" s="891"/>
      <c r="Y72" s="891"/>
      <c r="Z72" s="891"/>
      <c r="AA72" s="891"/>
      <c r="AB72" s="891"/>
      <c r="AC72" s="891"/>
      <c r="AD72" s="891"/>
      <c r="AG72" s="881"/>
    </row>
    <row r="73" spans="1:33" s="893" customFormat="1" ht="18" customHeight="1">
      <c r="A73" s="891"/>
      <c r="B73" s="891"/>
      <c r="C73" s="883"/>
      <c r="D73" s="883"/>
      <c r="E73" s="891"/>
      <c r="F73" s="891"/>
      <c r="G73" s="891"/>
      <c r="H73" s="891"/>
      <c r="I73" s="891"/>
      <c r="J73" s="891"/>
      <c r="K73" s="891"/>
      <c r="L73" s="891"/>
      <c r="M73" s="891"/>
      <c r="N73" s="891"/>
      <c r="O73" s="891"/>
      <c r="P73" s="891"/>
      <c r="Q73" s="891"/>
      <c r="R73" s="891"/>
      <c r="S73" s="891"/>
      <c r="T73" s="891"/>
      <c r="U73" s="891"/>
      <c r="V73" s="891"/>
      <c r="W73" s="891"/>
      <c r="X73" s="891"/>
      <c r="Y73" s="891"/>
      <c r="Z73" s="891"/>
      <c r="AA73" s="891"/>
      <c r="AB73" s="891"/>
      <c r="AC73" s="891"/>
      <c r="AD73" s="891"/>
      <c r="AG73" s="881"/>
    </row>
    <row r="74" spans="1:33" s="893" customFormat="1" ht="18" customHeight="1">
      <c r="A74" s="891"/>
      <c r="B74" s="891"/>
      <c r="C74" s="883"/>
      <c r="D74" s="883"/>
      <c r="E74" s="891"/>
      <c r="F74" s="891"/>
      <c r="G74" s="891"/>
      <c r="H74" s="891"/>
      <c r="I74" s="891"/>
      <c r="J74" s="891"/>
      <c r="K74" s="891"/>
      <c r="L74" s="891"/>
      <c r="M74" s="891"/>
      <c r="N74" s="891"/>
      <c r="O74" s="891"/>
      <c r="P74" s="891"/>
      <c r="Q74" s="891"/>
      <c r="R74" s="891"/>
      <c r="S74" s="891"/>
      <c r="T74" s="891"/>
      <c r="U74" s="891"/>
      <c r="V74" s="891"/>
      <c r="W74" s="891"/>
      <c r="X74" s="891"/>
      <c r="Y74" s="891"/>
      <c r="Z74" s="891"/>
      <c r="AA74" s="891"/>
      <c r="AB74" s="891"/>
      <c r="AC74" s="891"/>
      <c r="AD74" s="891"/>
      <c r="AG74" s="881"/>
    </row>
    <row r="75" spans="1:33" ht="18" customHeight="1">
      <c r="A75" s="884"/>
      <c r="B75" s="883"/>
      <c r="C75" s="883"/>
      <c r="D75" s="883"/>
      <c r="E75" s="883"/>
      <c r="F75" s="883"/>
      <c r="G75" s="883"/>
      <c r="H75" s="892"/>
      <c r="I75" s="892"/>
      <c r="J75" s="892"/>
      <c r="K75" s="892"/>
      <c r="L75" s="892"/>
      <c r="M75" s="892"/>
      <c r="N75" s="892"/>
      <c r="O75" s="892"/>
      <c r="P75" s="892"/>
      <c r="Q75" s="892"/>
      <c r="R75" s="892"/>
      <c r="S75" s="892"/>
      <c r="T75" s="892"/>
      <c r="U75" s="892"/>
      <c r="V75" s="892"/>
      <c r="W75" s="892"/>
      <c r="X75" s="892"/>
      <c r="Y75" s="892"/>
      <c r="Z75" s="892"/>
      <c r="AA75" s="892"/>
      <c r="AB75" s="892"/>
      <c r="AC75" s="892"/>
      <c r="AD75" s="892"/>
    </row>
    <row r="76" spans="1:33" ht="18" customHeight="1">
      <c r="A76" s="884"/>
      <c r="B76" s="883"/>
      <c r="C76" s="883"/>
      <c r="D76" s="883"/>
      <c r="E76" s="883"/>
      <c r="F76" s="883"/>
      <c r="G76" s="883"/>
      <c r="H76" s="892"/>
      <c r="I76" s="892"/>
      <c r="J76" s="892"/>
      <c r="K76" s="892"/>
      <c r="L76" s="892"/>
      <c r="M76" s="892"/>
      <c r="N76" s="892"/>
      <c r="O76" s="892"/>
      <c r="P76" s="892"/>
      <c r="Q76" s="892"/>
      <c r="R76" s="892"/>
      <c r="S76" s="892"/>
      <c r="T76" s="892"/>
      <c r="U76" s="892"/>
      <c r="V76" s="892"/>
      <c r="W76" s="892"/>
      <c r="X76" s="892"/>
      <c r="Y76" s="892"/>
      <c r="Z76" s="892"/>
      <c r="AA76" s="892"/>
      <c r="AB76" s="892"/>
      <c r="AC76" s="892"/>
      <c r="AD76" s="892"/>
    </row>
    <row r="77" spans="1:33" ht="18" customHeight="1">
      <c r="A77" s="884"/>
      <c r="B77" s="891"/>
      <c r="C77" s="883"/>
      <c r="D77" s="883"/>
      <c r="E77" s="883"/>
      <c r="F77" s="883"/>
      <c r="G77" s="883"/>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row>
    <row r="78" spans="1:33" ht="18" customHeight="1">
      <c r="A78" s="884"/>
      <c r="B78" s="891"/>
      <c r="C78" s="883"/>
      <c r="D78" s="883"/>
      <c r="E78" s="883"/>
      <c r="F78" s="883"/>
      <c r="G78" s="883"/>
      <c r="H78" s="883"/>
      <c r="I78" s="883"/>
      <c r="J78" s="883"/>
      <c r="K78" s="883"/>
      <c r="L78" s="884"/>
      <c r="M78" s="883"/>
      <c r="N78" s="884"/>
      <c r="O78" s="883"/>
      <c r="P78" s="884"/>
      <c r="Q78" s="883"/>
      <c r="R78" s="883"/>
      <c r="S78" s="882"/>
      <c r="T78" s="882"/>
      <c r="U78" s="883"/>
      <c r="V78" s="883"/>
      <c r="W78" s="883"/>
      <c r="X78" s="883"/>
      <c r="Y78" s="883"/>
      <c r="Z78" s="883"/>
      <c r="AA78" s="883"/>
      <c r="AB78" s="883"/>
      <c r="AC78" s="883"/>
      <c r="AD78" s="883"/>
    </row>
    <row r="79" spans="1:33" ht="18" customHeight="1">
      <c r="A79" s="884"/>
      <c r="B79" s="883"/>
      <c r="C79" s="883"/>
      <c r="D79" s="883"/>
      <c r="E79" s="883"/>
      <c r="F79" s="883"/>
      <c r="G79" s="883"/>
      <c r="H79" s="883"/>
      <c r="I79" s="883"/>
      <c r="J79" s="883"/>
      <c r="K79" s="883"/>
      <c r="L79" s="884"/>
      <c r="M79" s="883"/>
      <c r="N79" s="884"/>
      <c r="O79" s="883"/>
      <c r="P79" s="884"/>
      <c r="Q79" s="883"/>
      <c r="R79" s="883"/>
      <c r="S79" s="882"/>
      <c r="T79" s="882"/>
      <c r="U79" s="883"/>
      <c r="V79" s="883"/>
      <c r="W79" s="883"/>
      <c r="X79" s="883"/>
      <c r="Y79" s="883"/>
      <c r="Z79" s="883"/>
      <c r="AA79" s="883"/>
      <c r="AB79" s="883"/>
      <c r="AC79" s="883"/>
      <c r="AD79" s="883"/>
    </row>
    <row r="80" spans="1:33" ht="18" customHeight="1">
      <c r="C80" s="882"/>
      <c r="D80" s="882"/>
      <c r="E80" s="883"/>
      <c r="F80" s="883"/>
      <c r="G80" s="883"/>
      <c r="H80" s="883"/>
      <c r="I80" s="883"/>
      <c r="J80" s="883"/>
      <c r="K80" s="883"/>
      <c r="L80" s="883"/>
      <c r="M80" s="883"/>
      <c r="N80" s="883"/>
      <c r="O80" s="883"/>
      <c r="P80" s="883"/>
      <c r="Q80" s="883"/>
      <c r="R80" s="883"/>
      <c r="S80" s="882"/>
      <c r="T80" s="882"/>
      <c r="U80" s="883"/>
      <c r="V80" s="883"/>
      <c r="W80" s="883"/>
      <c r="X80" s="883"/>
      <c r="Y80" s="883"/>
      <c r="Z80" s="883"/>
      <c r="AA80" s="883"/>
      <c r="AB80" s="883"/>
      <c r="AC80" s="883"/>
      <c r="AD80" s="883"/>
    </row>
    <row r="81" spans="1:30" ht="18" customHeight="1">
      <c r="A81" s="884"/>
      <c r="C81" s="882"/>
      <c r="D81" s="882"/>
      <c r="E81" s="886"/>
      <c r="F81" s="883"/>
      <c r="G81" s="883"/>
      <c r="H81" s="883"/>
      <c r="I81" s="886"/>
      <c r="J81" s="883"/>
      <c r="K81" s="883"/>
      <c r="L81" s="884"/>
      <c r="M81" s="883"/>
      <c r="N81" s="883"/>
      <c r="O81" s="883"/>
      <c r="P81" s="883"/>
      <c r="Q81" s="883"/>
      <c r="R81" s="886"/>
      <c r="S81" s="2046"/>
      <c r="T81" s="2046"/>
      <c r="U81" s="2046"/>
      <c r="V81" s="2046"/>
      <c r="W81" s="2046"/>
      <c r="X81" s="2046"/>
      <c r="Y81" s="2046"/>
      <c r="Z81" s="2046"/>
      <c r="AA81" s="2046"/>
      <c r="AB81" s="2046"/>
      <c r="AC81" s="886"/>
      <c r="AD81" s="886"/>
    </row>
    <row r="82" spans="1:30" ht="18" customHeight="1">
      <c r="A82" s="882"/>
      <c r="B82" s="882"/>
      <c r="C82" s="883"/>
      <c r="D82" s="883"/>
      <c r="E82" s="886"/>
      <c r="F82" s="2046"/>
      <c r="G82" s="2046"/>
      <c r="H82" s="2046"/>
      <c r="I82" s="886"/>
      <c r="J82" s="882"/>
      <c r="K82" s="883"/>
      <c r="L82" s="883"/>
      <c r="M82" s="883"/>
      <c r="N82" s="883"/>
      <c r="O82" s="883"/>
      <c r="P82" s="883"/>
      <c r="Q82" s="883"/>
      <c r="R82" s="886"/>
      <c r="S82" s="2046"/>
      <c r="T82" s="2046"/>
      <c r="U82" s="2046"/>
      <c r="V82" s="2046"/>
      <c r="W82" s="2046"/>
      <c r="X82" s="2046"/>
      <c r="Y82" s="2046"/>
      <c r="Z82" s="2046"/>
      <c r="AA82" s="2046"/>
      <c r="AB82" s="2046"/>
      <c r="AC82" s="886"/>
      <c r="AD82" s="890"/>
    </row>
    <row r="83" spans="1:30" ht="18" customHeight="1">
      <c r="A83" s="882"/>
      <c r="B83" s="882"/>
      <c r="C83" s="882"/>
      <c r="D83" s="882"/>
      <c r="E83" s="886"/>
      <c r="F83" s="2046"/>
      <c r="G83" s="2046"/>
      <c r="H83" s="2046"/>
      <c r="I83" s="886"/>
      <c r="J83" s="882"/>
      <c r="K83" s="883"/>
      <c r="L83" s="883"/>
      <c r="M83" s="883"/>
      <c r="N83" s="883"/>
      <c r="O83" s="883"/>
      <c r="P83" s="883"/>
      <c r="Q83" s="883"/>
      <c r="R83" s="886"/>
      <c r="S83" s="2046"/>
      <c r="T83" s="2046"/>
      <c r="U83" s="2046"/>
      <c r="V83" s="2046"/>
      <c r="W83" s="2046"/>
      <c r="X83" s="2046"/>
      <c r="Y83" s="2046"/>
      <c r="Z83" s="2046"/>
      <c r="AA83" s="2046"/>
      <c r="AB83" s="2046"/>
      <c r="AC83" s="886"/>
      <c r="AD83" s="890"/>
    </row>
    <row r="84" spans="1:30" ht="18" customHeight="1">
      <c r="A84" s="884"/>
      <c r="B84" s="883"/>
      <c r="C84" s="883"/>
      <c r="D84" s="883"/>
      <c r="E84" s="883"/>
      <c r="F84" s="883"/>
      <c r="G84" s="883"/>
      <c r="H84" s="883"/>
      <c r="I84" s="2047"/>
      <c r="J84" s="2047"/>
      <c r="K84" s="2047"/>
      <c r="L84" s="2047"/>
      <c r="M84" s="2047"/>
      <c r="N84" s="2047"/>
      <c r="O84" s="2047"/>
      <c r="P84" s="2047"/>
      <c r="Q84" s="2047"/>
      <c r="R84" s="2047"/>
      <c r="S84" s="2047"/>
      <c r="T84" s="2047"/>
      <c r="U84" s="2047"/>
      <c r="V84" s="2047"/>
      <c r="W84" s="2047"/>
      <c r="X84" s="2047"/>
      <c r="Y84" s="2047"/>
      <c r="Z84" s="2047"/>
      <c r="AA84" s="2047"/>
      <c r="AB84" s="2047"/>
      <c r="AC84" s="2047"/>
      <c r="AD84" s="2047"/>
    </row>
    <row r="85" spans="1:30" ht="18" customHeight="1">
      <c r="A85" s="882"/>
      <c r="B85" s="882"/>
      <c r="C85" s="882"/>
      <c r="D85" s="882"/>
      <c r="E85" s="882"/>
      <c r="F85" s="882"/>
      <c r="G85" s="882"/>
      <c r="H85" s="882"/>
      <c r="I85" s="2047"/>
      <c r="J85" s="2047"/>
      <c r="K85" s="2047"/>
      <c r="L85" s="2047"/>
      <c r="M85" s="2047"/>
      <c r="N85" s="2047"/>
      <c r="O85" s="2047"/>
      <c r="P85" s="2047"/>
      <c r="Q85" s="2047"/>
      <c r="R85" s="2047"/>
      <c r="S85" s="2047"/>
      <c r="T85" s="2047"/>
      <c r="U85" s="2047"/>
      <c r="V85" s="2047"/>
      <c r="W85" s="2047"/>
      <c r="X85" s="2047"/>
      <c r="Y85" s="2047"/>
      <c r="Z85" s="2047"/>
      <c r="AA85" s="2047"/>
      <c r="AB85" s="2047"/>
      <c r="AC85" s="2047"/>
      <c r="AD85" s="2047"/>
    </row>
    <row r="86" spans="1:30" ht="18" customHeight="1">
      <c r="A86" s="884"/>
      <c r="B86" s="883"/>
      <c r="C86" s="890"/>
      <c r="D86" s="890"/>
      <c r="E86" s="883"/>
      <c r="F86" s="883"/>
      <c r="G86" s="883"/>
      <c r="H86" s="883"/>
      <c r="I86" s="2047"/>
      <c r="J86" s="2048"/>
      <c r="K86" s="2048"/>
      <c r="L86" s="2048"/>
      <c r="M86" s="2048"/>
      <c r="N86" s="2048"/>
      <c r="O86" s="2048"/>
      <c r="P86" s="2048"/>
      <c r="Q86" s="2048"/>
      <c r="R86" s="2048"/>
      <c r="S86" s="2048"/>
      <c r="T86" s="2048"/>
      <c r="U86" s="2048"/>
      <c r="V86" s="2048"/>
      <c r="W86" s="2048"/>
      <c r="X86" s="2048"/>
      <c r="Y86" s="2048"/>
      <c r="Z86" s="2048"/>
      <c r="AA86" s="2048"/>
      <c r="AB86" s="2048"/>
      <c r="AC86" s="2048"/>
      <c r="AD86" s="2048"/>
    </row>
    <row r="87" spans="1:30" ht="18" customHeight="1">
      <c r="A87" s="882"/>
      <c r="B87" s="882"/>
      <c r="C87" s="883"/>
      <c r="D87" s="883"/>
      <c r="E87" s="882"/>
      <c r="F87" s="882"/>
      <c r="G87" s="882"/>
      <c r="H87" s="882"/>
      <c r="I87" s="2048"/>
      <c r="J87" s="2048"/>
      <c r="K87" s="2048"/>
      <c r="L87" s="2048"/>
      <c r="M87" s="2048"/>
      <c r="N87" s="2048"/>
      <c r="O87" s="2048"/>
      <c r="P87" s="2048"/>
      <c r="Q87" s="2048"/>
      <c r="R87" s="2048"/>
      <c r="S87" s="2048"/>
      <c r="T87" s="2048"/>
      <c r="U87" s="2048"/>
      <c r="V87" s="2048"/>
      <c r="W87" s="2048"/>
      <c r="X87" s="2048"/>
      <c r="Y87" s="2048"/>
      <c r="Z87" s="2048"/>
      <c r="AA87" s="2048"/>
      <c r="AB87" s="2048"/>
      <c r="AC87" s="2048"/>
      <c r="AD87" s="2048"/>
    </row>
    <row r="88" spans="1:30" ht="18" customHeight="1">
      <c r="A88" s="890"/>
      <c r="B88" s="890"/>
      <c r="C88" s="883"/>
      <c r="D88" s="883"/>
      <c r="E88" s="890"/>
      <c r="F88" s="890"/>
      <c r="G88" s="890"/>
      <c r="H88" s="890"/>
      <c r="I88" s="890"/>
      <c r="J88" s="890"/>
      <c r="K88" s="890"/>
      <c r="L88" s="890"/>
      <c r="M88" s="890"/>
      <c r="N88" s="890"/>
      <c r="O88" s="890"/>
      <c r="P88" s="890"/>
      <c r="Q88" s="890"/>
      <c r="R88" s="890"/>
      <c r="S88" s="890"/>
      <c r="T88" s="890"/>
      <c r="U88" s="890"/>
      <c r="V88" s="890"/>
      <c r="W88" s="890"/>
      <c r="X88" s="890"/>
      <c r="Y88" s="890"/>
      <c r="Z88" s="890"/>
      <c r="AA88" s="890"/>
      <c r="AB88" s="890"/>
      <c r="AC88" s="890"/>
      <c r="AD88" s="890"/>
    </row>
    <row r="89" spans="1:30" ht="18" customHeight="1">
      <c r="A89" s="883"/>
      <c r="B89" s="883"/>
      <c r="C89" s="883"/>
      <c r="D89" s="883"/>
      <c r="E89" s="883"/>
      <c r="F89" s="883"/>
      <c r="G89" s="883"/>
      <c r="H89" s="883"/>
      <c r="I89" s="883"/>
      <c r="J89" s="883"/>
      <c r="K89" s="883"/>
      <c r="L89" s="883"/>
      <c r="M89" s="883"/>
      <c r="N89" s="883"/>
      <c r="O89" s="883"/>
      <c r="P89" s="883"/>
      <c r="Q89" s="883"/>
      <c r="R89" s="883"/>
      <c r="S89" s="883"/>
      <c r="T89" s="883"/>
      <c r="U89" s="883"/>
      <c r="V89" s="883"/>
      <c r="W89" s="883"/>
      <c r="X89" s="883"/>
      <c r="Y89" s="883"/>
      <c r="Z89" s="883"/>
      <c r="AA89" s="883"/>
      <c r="AB89" s="883"/>
      <c r="AC89" s="883"/>
      <c r="AD89" s="883"/>
    </row>
    <row r="90" spans="1:30" ht="18" customHeight="1">
      <c r="A90" s="884"/>
      <c r="B90" s="883"/>
      <c r="C90" s="883"/>
      <c r="D90" s="883"/>
      <c r="E90" s="883"/>
      <c r="F90" s="2046"/>
      <c r="G90" s="2046"/>
      <c r="H90" s="2046"/>
      <c r="I90" s="2046"/>
      <c r="K90" s="883"/>
      <c r="L90" s="883"/>
      <c r="M90" s="883"/>
      <c r="N90" s="883"/>
      <c r="O90" s="883"/>
      <c r="P90" s="883"/>
      <c r="Q90" s="883"/>
      <c r="R90" s="883"/>
      <c r="S90" s="883"/>
      <c r="T90" s="883"/>
      <c r="U90" s="883"/>
      <c r="V90" s="883"/>
      <c r="W90" s="883"/>
      <c r="X90" s="883"/>
      <c r="Y90" s="883"/>
      <c r="Z90" s="883"/>
      <c r="AA90" s="883"/>
      <c r="AB90" s="883"/>
      <c r="AC90" s="883"/>
      <c r="AD90" s="883"/>
    </row>
    <row r="91" spans="1:30" ht="18" customHeight="1">
      <c r="A91" s="884"/>
      <c r="B91" s="883"/>
      <c r="C91" s="883"/>
      <c r="D91" s="883"/>
      <c r="E91" s="883"/>
      <c r="F91" s="883"/>
      <c r="G91" s="2046"/>
      <c r="H91" s="2046"/>
      <c r="I91" s="883"/>
      <c r="J91" s="2058"/>
      <c r="K91" s="2058"/>
      <c r="L91" s="2058"/>
      <c r="M91" s="2058"/>
      <c r="N91" s="2058"/>
      <c r="O91" s="2058"/>
      <c r="P91" s="2058"/>
      <c r="Q91" s="2058"/>
      <c r="R91" s="2058"/>
      <c r="S91" s="2058"/>
      <c r="T91" s="2058"/>
      <c r="U91" s="2058"/>
      <c r="V91" s="2058"/>
      <c r="W91" s="2058"/>
      <c r="X91" s="2058"/>
      <c r="Y91" s="2058"/>
      <c r="Z91" s="2058"/>
      <c r="AA91" s="2058"/>
      <c r="AB91" s="2058"/>
      <c r="AC91" s="2058"/>
      <c r="AD91" s="2058"/>
    </row>
    <row r="92" spans="1:30" ht="18" customHeight="1">
      <c r="A92" s="883"/>
      <c r="B92" s="883"/>
      <c r="C92" s="883"/>
      <c r="D92" s="883"/>
      <c r="E92" s="883"/>
      <c r="F92" s="883"/>
      <c r="G92" s="2046"/>
      <c r="H92" s="2046"/>
      <c r="I92" s="883"/>
      <c r="J92" s="2058"/>
      <c r="K92" s="2058"/>
      <c r="L92" s="2058"/>
      <c r="M92" s="2058"/>
      <c r="N92" s="2058"/>
      <c r="O92" s="2058"/>
      <c r="P92" s="2058"/>
      <c r="Q92" s="2058"/>
      <c r="R92" s="2058"/>
      <c r="S92" s="2058"/>
      <c r="T92" s="2058"/>
      <c r="U92" s="2058"/>
      <c r="V92" s="2058"/>
      <c r="W92" s="2058"/>
      <c r="X92" s="2058"/>
      <c r="Y92" s="2058"/>
      <c r="Z92" s="2058"/>
      <c r="AA92" s="2058"/>
      <c r="AB92" s="2058"/>
      <c r="AC92" s="2058"/>
      <c r="AD92" s="2058"/>
    </row>
    <row r="93" spans="1:30" ht="18" customHeight="1">
      <c r="A93" s="883"/>
      <c r="B93" s="883"/>
      <c r="C93" s="883"/>
      <c r="D93" s="883"/>
      <c r="E93" s="883"/>
      <c r="F93" s="883"/>
      <c r="G93" s="2046"/>
      <c r="H93" s="2046"/>
      <c r="I93" s="883"/>
      <c r="J93" s="2058"/>
      <c r="K93" s="2058"/>
      <c r="L93" s="2058"/>
      <c r="M93" s="2058"/>
      <c r="N93" s="2058"/>
      <c r="O93" s="2058"/>
      <c r="P93" s="2058"/>
      <c r="Q93" s="2058"/>
      <c r="R93" s="2058"/>
      <c r="S93" s="2058"/>
      <c r="T93" s="2058"/>
      <c r="U93" s="2058"/>
      <c r="V93" s="2058"/>
      <c r="W93" s="2058"/>
      <c r="X93" s="2058"/>
      <c r="Y93" s="2058"/>
      <c r="Z93" s="2058"/>
      <c r="AA93" s="2058"/>
      <c r="AB93" s="2058"/>
      <c r="AC93" s="2058"/>
      <c r="AD93" s="2058"/>
    </row>
    <row r="94" spans="1:30" ht="18" customHeight="1">
      <c r="A94" s="883"/>
      <c r="B94" s="883"/>
      <c r="C94" s="883"/>
      <c r="D94" s="883"/>
      <c r="E94" s="883"/>
      <c r="F94" s="883"/>
      <c r="G94" s="883"/>
      <c r="H94" s="883"/>
      <c r="I94" s="883"/>
      <c r="J94" s="883"/>
      <c r="K94" s="883"/>
      <c r="L94" s="883"/>
      <c r="M94" s="883"/>
      <c r="N94" s="883"/>
      <c r="O94" s="883"/>
      <c r="P94" s="883"/>
      <c r="Q94" s="883"/>
      <c r="R94" s="883"/>
      <c r="S94" s="883"/>
      <c r="T94" s="883"/>
      <c r="U94" s="883"/>
      <c r="V94" s="883"/>
      <c r="W94" s="883"/>
      <c r="X94" s="883"/>
      <c r="Y94" s="883"/>
      <c r="Z94" s="883"/>
      <c r="AA94" s="883"/>
      <c r="AB94" s="883"/>
      <c r="AC94" s="883"/>
      <c r="AD94" s="883"/>
    </row>
    <row r="95" spans="1:30" ht="18" customHeight="1">
      <c r="A95" s="884"/>
      <c r="B95" s="883"/>
      <c r="C95" s="883"/>
      <c r="D95" s="883"/>
      <c r="E95" s="883"/>
      <c r="F95" s="883"/>
      <c r="G95" s="883"/>
      <c r="H95" s="883"/>
      <c r="I95" s="883"/>
      <c r="J95" s="883"/>
      <c r="K95" s="883"/>
      <c r="L95" s="883"/>
      <c r="M95" s="883"/>
      <c r="N95" s="883"/>
      <c r="O95" s="883"/>
      <c r="P95" s="883"/>
      <c r="Q95" s="883"/>
      <c r="R95" s="883"/>
      <c r="S95" s="883"/>
      <c r="T95" s="883"/>
      <c r="U95" s="883"/>
      <c r="V95" s="883"/>
      <c r="W95" s="883"/>
      <c r="X95" s="883"/>
      <c r="Y95" s="883"/>
      <c r="Z95" s="883"/>
      <c r="AA95" s="883"/>
      <c r="AB95" s="883"/>
      <c r="AC95" s="883"/>
      <c r="AD95" s="883"/>
    </row>
    <row r="96" spans="1:30" ht="18" customHeight="1">
      <c r="A96" s="884"/>
      <c r="B96" s="884"/>
      <c r="C96" s="883"/>
      <c r="D96" s="883"/>
      <c r="E96" s="884"/>
      <c r="F96" s="883"/>
      <c r="G96" s="883"/>
      <c r="H96" s="884"/>
      <c r="I96" s="883"/>
      <c r="J96" s="883"/>
      <c r="K96" s="884"/>
      <c r="L96" s="883"/>
      <c r="M96" s="883"/>
      <c r="N96" s="884"/>
      <c r="O96" s="883"/>
      <c r="P96" s="883"/>
      <c r="Q96" s="883"/>
      <c r="R96" s="884"/>
      <c r="S96" s="883"/>
      <c r="T96" s="883"/>
      <c r="U96" s="883"/>
      <c r="V96" s="883"/>
      <c r="W96" s="883"/>
      <c r="X96" s="884"/>
      <c r="Y96" s="884"/>
      <c r="Z96" s="889"/>
      <c r="AA96" s="883"/>
      <c r="AB96" s="883"/>
      <c r="AC96" s="883"/>
      <c r="AD96" s="882"/>
    </row>
    <row r="97" spans="1:30" ht="18" customHeight="1">
      <c r="A97" s="884"/>
      <c r="B97" s="883"/>
      <c r="C97" s="883"/>
      <c r="D97" s="883"/>
      <c r="E97" s="883"/>
      <c r="F97" s="883"/>
      <c r="G97" s="883"/>
      <c r="H97" s="883"/>
      <c r="I97" s="883"/>
      <c r="J97" s="883"/>
      <c r="K97" s="883"/>
      <c r="L97" s="883"/>
      <c r="M97" s="883"/>
      <c r="N97" s="883"/>
      <c r="O97" s="883"/>
      <c r="P97" s="883"/>
      <c r="Q97" s="883"/>
      <c r="R97" s="883"/>
      <c r="S97" s="883"/>
      <c r="T97" s="883"/>
      <c r="U97" s="883"/>
      <c r="V97" s="883"/>
      <c r="W97" s="883"/>
      <c r="X97" s="883"/>
      <c r="Y97" s="883"/>
      <c r="Z97" s="883"/>
      <c r="AA97" s="883"/>
      <c r="AB97" s="883"/>
      <c r="AC97" s="883"/>
      <c r="AD97" s="883"/>
    </row>
    <row r="98" spans="1:30" ht="18" customHeight="1">
      <c r="A98" s="884"/>
      <c r="B98" s="883"/>
      <c r="C98" s="883"/>
      <c r="D98" s="883"/>
      <c r="E98" s="883"/>
      <c r="F98" s="883"/>
      <c r="G98" s="883"/>
      <c r="H98" s="883"/>
      <c r="I98" s="883"/>
      <c r="J98" s="883"/>
      <c r="K98" s="883"/>
      <c r="L98" s="883"/>
      <c r="M98" s="883"/>
      <c r="N98" s="883"/>
      <c r="O98" s="883"/>
      <c r="P98" s="883"/>
      <c r="Q98" s="883"/>
      <c r="R98" s="883"/>
      <c r="S98" s="883"/>
      <c r="T98" s="883"/>
      <c r="U98" s="883"/>
      <c r="V98" s="883"/>
      <c r="W98" s="883"/>
      <c r="X98" s="883"/>
      <c r="Y98" s="883"/>
      <c r="Z98" s="883"/>
      <c r="AA98" s="883"/>
      <c r="AB98" s="883"/>
      <c r="AC98" s="883"/>
      <c r="AD98" s="883"/>
    </row>
    <row r="99" spans="1:30" ht="18" customHeight="1">
      <c r="A99" s="884"/>
      <c r="B99" s="883"/>
      <c r="C99" s="883"/>
      <c r="D99" s="883"/>
      <c r="E99" s="883"/>
      <c r="F99" s="883"/>
      <c r="G99" s="883"/>
      <c r="H99" s="883"/>
      <c r="I99" s="883"/>
      <c r="J99" s="883"/>
      <c r="K99" s="883"/>
      <c r="L99" s="883"/>
      <c r="M99" s="883"/>
      <c r="N99" s="883"/>
      <c r="O99" s="883"/>
      <c r="P99" s="883"/>
      <c r="Q99" s="883"/>
      <c r="R99" s="883"/>
      <c r="S99" s="883"/>
      <c r="T99" s="883"/>
      <c r="U99" s="883"/>
      <c r="V99" s="883"/>
      <c r="W99" s="883"/>
      <c r="X99" s="883"/>
      <c r="Y99" s="883"/>
      <c r="Z99" s="883"/>
      <c r="AA99" s="883"/>
      <c r="AB99" s="883"/>
      <c r="AC99" s="883"/>
      <c r="AD99" s="883"/>
    </row>
    <row r="100" spans="1:30" ht="18" customHeight="1">
      <c r="A100" s="883"/>
      <c r="B100" s="883"/>
      <c r="C100" s="883"/>
      <c r="D100" s="883"/>
      <c r="E100" s="883"/>
      <c r="F100" s="883"/>
      <c r="G100" s="883"/>
      <c r="H100" s="883"/>
      <c r="I100" s="883"/>
      <c r="J100" s="883"/>
      <c r="K100" s="2046"/>
      <c r="L100" s="2046"/>
      <c r="M100" s="2046"/>
      <c r="N100" s="883"/>
      <c r="O100" s="883"/>
      <c r="P100" s="883"/>
      <c r="Q100" s="883"/>
      <c r="R100" s="883"/>
      <c r="S100" s="883"/>
      <c r="T100" s="883"/>
      <c r="U100" s="883"/>
      <c r="V100" s="883"/>
      <c r="W100" s="883"/>
      <c r="X100" s="883"/>
      <c r="Y100" s="883"/>
      <c r="Z100" s="883"/>
      <c r="AA100" s="883"/>
      <c r="AB100" s="883"/>
      <c r="AC100" s="883"/>
      <c r="AD100" s="883"/>
    </row>
    <row r="101" spans="1:30" ht="18" customHeight="1">
      <c r="A101" s="883"/>
      <c r="B101" s="883"/>
      <c r="C101" s="883"/>
      <c r="D101" s="883"/>
      <c r="E101" s="883"/>
      <c r="F101" s="883"/>
      <c r="G101" s="883"/>
      <c r="H101" s="883"/>
      <c r="I101" s="883"/>
      <c r="J101" s="883"/>
      <c r="K101" s="2046"/>
      <c r="L101" s="2046"/>
      <c r="M101" s="2046"/>
      <c r="N101" s="883"/>
      <c r="O101" s="883"/>
      <c r="P101" s="883"/>
      <c r="Q101" s="883"/>
      <c r="R101" s="883"/>
      <c r="S101" s="883"/>
      <c r="T101" s="883"/>
      <c r="U101" s="883"/>
      <c r="V101" s="883"/>
      <c r="W101" s="883"/>
      <c r="X101" s="883"/>
      <c r="Y101" s="883"/>
      <c r="Z101" s="883"/>
      <c r="AA101" s="883"/>
      <c r="AB101" s="883"/>
      <c r="AC101" s="883"/>
      <c r="AD101" s="883"/>
    </row>
    <row r="102" spans="1:30" ht="18" customHeight="1">
      <c r="A102" s="883"/>
      <c r="B102" s="883"/>
      <c r="C102" s="883"/>
      <c r="D102" s="883"/>
      <c r="E102" s="883"/>
      <c r="F102" s="883"/>
      <c r="G102" s="883"/>
      <c r="H102" s="883"/>
      <c r="I102" s="883"/>
      <c r="J102" s="883"/>
      <c r="K102" s="2046"/>
      <c r="L102" s="2046"/>
      <c r="M102" s="2046"/>
      <c r="N102" s="883"/>
      <c r="O102" s="883"/>
      <c r="P102" s="883"/>
      <c r="Q102" s="883"/>
      <c r="R102" s="883"/>
      <c r="S102" s="883"/>
      <c r="T102" s="883"/>
      <c r="U102" s="883"/>
      <c r="V102" s="883"/>
      <c r="W102" s="883"/>
      <c r="X102" s="883"/>
      <c r="Y102" s="883"/>
      <c r="Z102" s="883"/>
      <c r="AA102" s="883"/>
      <c r="AB102" s="883"/>
      <c r="AC102" s="883"/>
      <c r="AD102" s="883"/>
    </row>
    <row r="103" spans="1:30" ht="18" customHeight="1">
      <c r="A103" s="883"/>
      <c r="B103" s="883"/>
      <c r="C103" s="883"/>
      <c r="D103" s="883"/>
      <c r="E103" s="883"/>
      <c r="F103" s="883"/>
      <c r="G103" s="883"/>
      <c r="H103" s="883"/>
      <c r="I103" s="883"/>
      <c r="J103" s="883"/>
      <c r="K103" s="2046"/>
      <c r="L103" s="2046"/>
      <c r="M103" s="2046"/>
      <c r="N103" s="883"/>
      <c r="O103" s="883"/>
      <c r="P103" s="883"/>
      <c r="Q103" s="883"/>
      <c r="R103" s="883"/>
      <c r="S103" s="883"/>
      <c r="T103" s="883"/>
      <c r="U103" s="883"/>
      <c r="V103" s="883"/>
      <c r="W103" s="883"/>
      <c r="X103" s="883"/>
      <c r="Y103" s="883"/>
      <c r="Z103" s="883"/>
      <c r="AA103" s="883"/>
      <c r="AB103" s="883"/>
      <c r="AC103" s="883"/>
      <c r="AD103" s="883"/>
    </row>
    <row r="104" spans="1:30" ht="18" customHeight="1">
      <c r="A104" s="884"/>
      <c r="B104" s="883"/>
      <c r="C104" s="883"/>
      <c r="D104" s="883"/>
      <c r="E104" s="883"/>
      <c r="F104" s="883"/>
      <c r="G104" s="883"/>
      <c r="H104" s="883"/>
      <c r="I104" s="883"/>
      <c r="J104" s="883"/>
      <c r="K104" s="883"/>
      <c r="L104" s="883"/>
      <c r="M104" s="883"/>
      <c r="N104" s="883"/>
      <c r="O104" s="883"/>
      <c r="P104" s="883"/>
      <c r="Q104" s="883"/>
      <c r="R104" s="883"/>
      <c r="S104" s="883"/>
      <c r="T104" s="883"/>
      <c r="U104" s="883"/>
      <c r="V104" s="883"/>
      <c r="W104" s="883"/>
      <c r="X104" s="883"/>
      <c r="Y104" s="883"/>
      <c r="Z104" s="883"/>
      <c r="AA104" s="883"/>
      <c r="AB104" s="883"/>
      <c r="AC104" s="883"/>
      <c r="AD104" s="883"/>
    </row>
    <row r="105" spans="1:30" ht="18" customHeight="1">
      <c r="A105" s="883"/>
      <c r="B105" s="883"/>
      <c r="C105" s="883"/>
      <c r="D105" s="883"/>
      <c r="E105" s="883"/>
      <c r="F105" s="883"/>
      <c r="G105" s="883"/>
      <c r="H105" s="883"/>
      <c r="I105" s="883"/>
      <c r="J105" s="883"/>
      <c r="K105" s="2063"/>
      <c r="L105" s="2063"/>
      <c r="M105" s="2063"/>
      <c r="N105" s="2063"/>
      <c r="O105" s="883"/>
      <c r="P105" s="883"/>
      <c r="Q105" s="883"/>
      <c r="R105" s="883"/>
      <c r="S105" s="883"/>
      <c r="T105" s="883"/>
      <c r="U105" s="883"/>
      <c r="V105" s="883"/>
      <c r="W105" s="883"/>
      <c r="X105" s="883"/>
      <c r="Y105" s="883"/>
      <c r="Z105" s="883"/>
      <c r="AA105" s="883"/>
      <c r="AB105" s="883"/>
      <c r="AC105" s="883"/>
      <c r="AD105" s="883"/>
    </row>
    <row r="106" spans="1:30" ht="18" customHeight="1">
      <c r="A106" s="883"/>
      <c r="B106" s="883"/>
      <c r="C106" s="883"/>
      <c r="D106" s="883"/>
      <c r="E106" s="883"/>
      <c r="F106" s="883"/>
      <c r="G106" s="883"/>
      <c r="H106" s="883"/>
      <c r="I106" s="883"/>
      <c r="J106" s="883"/>
      <c r="K106" s="2063"/>
      <c r="L106" s="2063"/>
      <c r="M106" s="2063"/>
      <c r="N106" s="2063"/>
      <c r="O106" s="883"/>
      <c r="P106" s="883"/>
      <c r="Q106" s="883"/>
      <c r="R106" s="883"/>
      <c r="S106" s="883"/>
      <c r="T106" s="883"/>
      <c r="U106" s="883"/>
      <c r="V106" s="883"/>
      <c r="W106" s="883"/>
      <c r="X106" s="883"/>
      <c r="Y106" s="883"/>
      <c r="Z106" s="883"/>
      <c r="AA106" s="883"/>
      <c r="AB106" s="883"/>
      <c r="AC106" s="883"/>
      <c r="AD106" s="883"/>
    </row>
    <row r="107" spans="1:30" ht="18" customHeight="1">
      <c r="A107" s="884"/>
      <c r="B107" s="883"/>
      <c r="C107" s="883"/>
      <c r="D107" s="883"/>
      <c r="E107" s="883"/>
      <c r="F107" s="883"/>
      <c r="G107" s="883"/>
      <c r="H107" s="883"/>
      <c r="I107" s="883"/>
      <c r="J107" s="883"/>
      <c r="K107" s="883"/>
      <c r="L107" s="883"/>
      <c r="M107" s="883"/>
      <c r="N107" s="883"/>
      <c r="O107" s="883"/>
      <c r="P107" s="883"/>
      <c r="Q107" s="883"/>
      <c r="R107" s="883"/>
      <c r="S107" s="883"/>
      <c r="T107" s="883"/>
      <c r="U107" s="883"/>
      <c r="V107" s="883"/>
      <c r="W107" s="883"/>
      <c r="X107" s="883"/>
      <c r="Y107" s="883"/>
      <c r="Z107" s="883"/>
      <c r="AA107" s="883"/>
      <c r="AB107" s="883"/>
      <c r="AC107" s="883"/>
      <c r="AD107" s="883"/>
    </row>
    <row r="108" spans="1:30" ht="18" customHeight="1">
      <c r="A108" s="884"/>
      <c r="B108" s="883"/>
      <c r="C108" s="883"/>
      <c r="D108" s="883"/>
      <c r="E108" s="883"/>
      <c r="F108" s="883"/>
      <c r="G108" s="883"/>
      <c r="H108" s="883"/>
      <c r="I108" s="883"/>
      <c r="J108" s="883"/>
      <c r="K108" s="883"/>
      <c r="L108" s="883"/>
      <c r="M108" s="883"/>
      <c r="N108" s="883"/>
      <c r="O108" s="883"/>
      <c r="P108" s="883"/>
      <c r="Q108" s="883"/>
      <c r="R108" s="883"/>
      <c r="S108" s="883"/>
      <c r="T108" s="883"/>
      <c r="U108" s="883"/>
      <c r="V108" s="883"/>
      <c r="W108" s="883"/>
      <c r="X108" s="883"/>
      <c r="Y108" s="883"/>
      <c r="Z108" s="883"/>
      <c r="AA108" s="883"/>
      <c r="AB108" s="883"/>
      <c r="AC108" s="883"/>
      <c r="AD108" s="883"/>
    </row>
    <row r="109" spans="1:30" ht="18" customHeight="1">
      <c r="A109" s="883"/>
      <c r="B109" s="883"/>
      <c r="C109" s="883"/>
      <c r="D109" s="883"/>
      <c r="E109" s="883"/>
      <c r="F109" s="883"/>
      <c r="G109" s="883"/>
      <c r="H109" s="883"/>
      <c r="I109" s="883"/>
      <c r="J109" s="883"/>
      <c r="K109" s="883"/>
      <c r="L109" s="883"/>
      <c r="M109" s="883"/>
      <c r="N109" s="883"/>
      <c r="O109" s="883"/>
      <c r="P109" s="883"/>
      <c r="Q109" s="883"/>
      <c r="R109" s="883"/>
      <c r="S109" s="883"/>
      <c r="T109" s="883"/>
      <c r="U109" s="884"/>
      <c r="V109" s="884"/>
      <c r="W109" s="883"/>
      <c r="X109" s="883"/>
      <c r="Y109" s="883"/>
      <c r="Z109" s="884"/>
      <c r="AA109" s="883"/>
      <c r="AB109" s="883"/>
      <c r="AC109" s="883"/>
      <c r="AD109" s="883"/>
    </row>
    <row r="110" spans="1:30" ht="18" customHeight="1">
      <c r="A110" s="883"/>
      <c r="B110" s="883"/>
      <c r="C110" s="883"/>
      <c r="D110" s="883"/>
      <c r="E110" s="883"/>
      <c r="F110" s="883"/>
      <c r="G110" s="883"/>
      <c r="H110" s="883"/>
      <c r="I110" s="883"/>
      <c r="J110" s="883"/>
      <c r="K110" s="883"/>
      <c r="L110" s="883"/>
      <c r="M110" s="883"/>
      <c r="N110" s="883"/>
      <c r="O110" s="883"/>
      <c r="P110" s="883"/>
      <c r="Q110" s="883"/>
      <c r="R110" s="883"/>
      <c r="S110" s="883"/>
      <c r="T110" s="883"/>
      <c r="U110" s="883"/>
      <c r="V110" s="883"/>
      <c r="W110" s="883"/>
      <c r="X110" s="883"/>
      <c r="Y110" s="883"/>
      <c r="Z110" s="883"/>
      <c r="AA110" s="883"/>
      <c r="AB110" s="883"/>
      <c r="AC110" s="883"/>
      <c r="AD110" s="883"/>
    </row>
    <row r="111" spans="1:30" ht="18" customHeight="1">
      <c r="A111" s="883"/>
      <c r="B111" s="883"/>
      <c r="C111" s="883"/>
      <c r="D111" s="883"/>
      <c r="E111" s="883"/>
      <c r="F111" s="883"/>
      <c r="G111" s="883"/>
      <c r="H111" s="883"/>
      <c r="I111" s="883"/>
      <c r="J111" s="883"/>
      <c r="K111" s="883"/>
      <c r="L111" s="883"/>
      <c r="M111" s="883"/>
      <c r="N111" s="883"/>
      <c r="O111" s="883"/>
      <c r="P111" s="883"/>
      <c r="Q111" s="883"/>
      <c r="R111" s="883"/>
      <c r="S111" s="883"/>
      <c r="T111" s="883"/>
      <c r="U111" s="883"/>
      <c r="V111" s="883"/>
      <c r="W111" s="883"/>
      <c r="X111" s="883"/>
      <c r="Y111" s="883"/>
      <c r="Z111" s="883"/>
      <c r="AA111" s="883"/>
      <c r="AB111" s="883"/>
      <c r="AC111" s="883"/>
      <c r="AD111" s="883"/>
    </row>
    <row r="112" spans="1:30" ht="18" customHeight="1">
      <c r="A112" s="883"/>
      <c r="B112" s="883"/>
      <c r="C112" s="883"/>
      <c r="D112" s="883"/>
      <c r="E112" s="883"/>
      <c r="F112" s="883"/>
      <c r="G112" s="883"/>
      <c r="H112" s="883"/>
      <c r="I112" s="883"/>
      <c r="J112" s="883"/>
      <c r="K112" s="883"/>
      <c r="L112" s="883"/>
      <c r="M112" s="883"/>
      <c r="N112" s="883"/>
      <c r="O112" s="883"/>
      <c r="P112" s="883"/>
      <c r="Q112" s="883"/>
      <c r="R112" s="883"/>
      <c r="S112" s="883"/>
      <c r="T112" s="883"/>
      <c r="U112" s="883"/>
      <c r="V112" s="883"/>
      <c r="W112" s="883"/>
      <c r="X112" s="883"/>
      <c r="Y112" s="883"/>
      <c r="Z112" s="883"/>
      <c r="AA112" s="883"/>
      <c r="AB112" s="883"/>
      <c r="AC112" s="883"/>
      <c r="AD112" s="883"/>
    </row>
    <row r="113" spans="1:30" ht="18" customHeight="1">
      <c r="A113" s="883"/>
      <c r="B113" s="883"/>
      <c r="C113" s="883"/>
      <c r="D113" s="883"/>
      <c r="E113" s="883"/>
      <c r="F113" s="883"/>
      <c r="G113" s="883"/>
      <c r="H113" s="883"/>
      <c r="I113" s="883"/>
      <c r="J113" s="883"/>
      <c r="K113" s="883"/>
      <c r="L113" s="883"/>
      <c r="M113" s="883"/>
      <c r="N113" s="883"/>
      <c r="O113" s="883"/>
      <c r="P113" s="883"/>
      <c r="Q113" s="883"/>
      <c r="R113" s="883"/>
      <c r="S113" s="883"/>
      <c r="T113" s="883"/>
      <c r="U113" s="883"/>
      <c r="V113" s="883"/>
      <c r="W113" s="883"/>
      <c r="X113" s="883"/>
      <c r="Y113" s="883"/>
      <c r="Z113" s="883"/>
      <c r="AA113" s="883"/>
      <c r="AB113" s="883"/>
      <c r="AC113" s="883"/>
      <c r="AD113" s="883"/>
    </row>
    <row r="114" spans="1:30" ht="18" customHeight="1">
      <c r="A114" s="883"/>
      <c r="B114" s="883"/>
      <c r="C114" s="883"/>
      <c r="D114" s="883"/>
      <c r="E114" s="883"/>
      <c r="F114" s="883"/>
      <c r="G114" s="883"/>
      <c r="H114" s="883"/>
      <c r="I114" s="883"/>
      <c r="J114" s="883"/>
      <c r="K114" s="883"/>
      <c r="L114" s="883"/>
      <c r="M114" s="883"/>
      <c r="N114" s="883"/>
      <c r="O114" s="883"/>
      <c r="P114" s="883"/>
      <c r="Q114" s="883"/>
      <c r="R114" s="883"/>
      <c r="S114" s="883"/>
      <c r="T114" s="883"/>
      <c r="U114" s="883"/>
      <c r="V114" s="883"/>
      <c r="W114" s="883"/>
      <c r="X114" s="883"/>
      <c r="Y114" s="883"/>
      <c r="Z114" s="883"/>
      <c r="AA114" s="883"/>
      <c r="AB114" s="883"/>
      <c r="AC114" s="883"/>
      <c r="AD114" s="883"/>
    </row>
    <row r="115" spans="1:30" ht="18" customHeight="1">
      <c r="A115" s="883"/>
      <c r="B115" s="883"/>
      <c r="C115" s="883"/>
      <c r="D115" s="883"/>
      <c r="E115" s="883"/>
      <c r="F115" s="883"/>
      <c r="G115" s="883"/>
      <c r="H115" s="883"/>
      <c r="I115" s="883"/>
      <c r="J115" s="883"/>
      <c r="K115" s="883"/>
      <c r="L115" s="883"/>
      <c r="M115" s="883"/>
      <c r="N115" s="883"/>
      <c r="O115" s="883"/>
      <c r="P115" s="883"/>
      <c r="Q115" s="883"/>
      <c r="R115" s="883"/>
      <c r="S115" s="883"/>
      <c r="T115" s="883"/>
      <c r="U115" s="883"/>
      <c r="V115" s="883"/>
      <c r="W115" s="883"/>
      <c r="X115" s="883"/>
      <c r="Y115" s="883"/>
      <c r="Z115" s="883"/>
      <c r="AA115" s="883"/>
      <c r="AB115" s="883"/>
      <c r="AC115" s="883"/>
      <c r="AD115" s="883"/>
    </row>
    <row r="116" spans="1:30" ht="18" customHeight="1">
      <c r="A116" s="884"/>
      <c r="B116" s="883"/>
      <c r="C116" s="883"/>
      <c r="D116" s="886"/>
      <c r="E116" s="883"/>
      <c r="F116" s="883"/>
      <c r="G116" s="883"/>
      <c r="H116" s="883"/>
      <c r="I116" s="883"/>
      <c r="J116" s="883"/>
      <c r="K116" s="883"/>
      <c r="L116" s="883"/>
      <c r="M116" s="883"/>
      <c r="N116" s="883"/>
      <c r="O116" s="883"/>
      <c r="P116" s="883"/>
      <c r="Q116" s="883"/>
      <c r="R116" s="883"/>
      <c r="S116" s="883"/>
      <c r="T116" s="883"/>
      <c r="U116" s="883"/>
      <c r="V116" s="883"/>
      <c r="W116" s="883"/>
      <c r="X116" s="883"/>
      <c r="Y116" s="883"/>
      <c r="Z116" s="883"/>
      <c r="AA116" s="883"/>
      <c r="AB116" s="883"/>
      <c r="AC116" s="883"/>
      <c r="AD116" s="883"/>
    </row>
    <row r="117" spans="1:30" ht="18" customHeight="1">
      <c r="A117" s="883"/>
      <c r="B117" s="883"/>
      <c r="C117" s="883"/>
      <c r="D117" s="886"/>
      <c r="E117" s="883"/>
      <c r="F117" s="883"/>
      <c r="G117" s="883"/>
      <c r="H117" s="883"/>
      <c r="I117" s="886"/>
      <c r="J117" s="2046"/>
      <c r="K117" s="2046"/>
      <c r="L117" s="2046"/>
      <c r="M117" s="2046"/>
      <c r="N117" s="886"/>
      <c r="O117" s="886"/>
      <c r="P117" s="2046"/>
      <c r="Q117" s="2046"/>
      <c r="R117" s="2046"/>
      <c r="S117" s="2046"/>
      <c r="T117" s="886"/>
      <c r="U117" s="886"/>
      <c r="V117" s="886"/>
      <c r="W117" s="2046"/>
      <c r="X117" s="2046"/>
      <c r="Y117" s="2046"/>
      <c r="Z117" s="2046"/>
      <c r="AA117" s="2046"/>
      <c r="AB117" s="889"/>
      <c r="AC117" s="889"/>
      <c r="AD117" s="883"/>
    </row>
    <row r="118" spans="1:30" ht="18" customHeight="1">
      <c r="A118" s="883"/>
      <c r="B118" s="883"/>
      <c r="C118" s="883"/>
      <c r="D118" s="886"/>
      <c r="E118" s="2046"/>
      <c r="F118" s="2046"/>
      <c r="G118" s="886"/>
      <c r="H118" s="883"/>
      <c r="I118" s="886"/>
      <c r="J118" s="2062"/>
      <c r="K118" s="2062"/>
      <c r="L118" s="2062"/>
      <c r="M118" s="2062"/>
      <c r="N118" s="886"/>
      <c r="O118" s="886"/>
      <c r="P118" s="2062"/>
      <c r="Q118" s="2062"/>
      <c r="R118" s="2062"/>
      <c r="S118" s="2062"/>
      <c r="T118" s="886"/>
      <c r="U118" s="886"/>
      <c r="V118" s="886"/>
      <c r="W118" s="2064"/>
      <c r="X118" s="2064"/>
      <c r="Y118" s="2064"/>
      <c r="Z118" s="2064"/>
      <c r="AA118" s="2064"/>
      <c r="AB118" s="883"/>
      <c r="AC118" s="883"/>
      <c r="AD118" s="883"/>
    </row>
    <row r="119" spans="1:30" ht="18" customHeight="1">
      <c r="A119" s="883"/>
      <c r="B119" s="883"/>
      <c r="C119" s="883"/>
      <c r="D119" s="886"/>
      <c r="E119" s="2046"/>
      <c r="F119" s="2046"/>
      <c r="G119" s="886"/>
      <c r="H119" s="883"/>
      <c r="I119" s="886"/>
      <c r="J119" s="2062"/>
      <c r="K119" s="2062"/>
      <c r="L119" s="2062"/>
      <c r="M119" s="2062"/>
      <c r="N119" s="886"/>
      <c r="O119" s="886"/>
      <c r="P119" s="2062"/>
      <c r="Q119" s="2062"/>
      <c r="R119" s="2062"/>
      <c r="S119" s="2062"/>
      <c r="T119" s="886"/>
      <c r="U119" s="886"/>
      <c r="V119" s="886"/>
      <c r="W119" s="2064"/>
      <c r="X119" s="2064"/>
      <c r="Y119" s="2064"/>
      <c r="Z119" s="2064"/>
      <c r="AA119" s="2064"/>
      <c r="AB119" s="883"/>
      <c r="AC119" s="883"/>
      <c r="AD119" s="883"/>
    </row>
    <row r="120" spans="1:30" ht="18" customHeight="1">
      <c r="A120" s="883"/>
      <c r="B120" s="883"/>
      <c r="C120" s="883"/>
      <c r="D120" s="886"/>
      <c r="E120" s="2046"/>
      <c r="F120" s="2046"/>
      <c r="G120" s="886"/>
      <c r="H120" s="883"/>
      <c r="I120" s="886"/>
      <c r="J120" s="2062"/>
      <c r="K120" s="2062"/>
      <c r="L120" s="2062"/>
      <c r="M120" s="2062"/>
      <c r="N120" s="886"/>
      <c r="O120" s="886"/>
      <c r="P120" s="2062"/>
      <c r="Q120" s="2062"/>
      <c r="R120" s="2062"/>
      <c r="S120" s="2062"/>
      <c r="T120" s="886"/>
      <c r="U120" s="886"/>
      <c r="V120" s="886"/>
      <c r="W120" s="2064"/>
      <c r="X120" s="2064"/>
      <c r="Y120" s="2064"/>
      <c r="Z120" s="2064"/>
      <c r="AA120" s="2064"/>
      <c r="AB120" s="883"/>
      <c r="AC120" s="883"/>
      <c r="AD120" s="883"/>
    </row>
    <row r="121" spans="1:30" ht="18" customHeight="1">
      <c r="A121" s="883"/>
      <c r="B121" s="883"/>
      <c r="C121" s="883"/>
      <c r="D121" s="886"/>
      <c r="E121" s="2046"/>
      <c r="F121" s="2046"/>
      <c r="G121" s="886"/>
      <c r="H121" s="883"/>
      <c r="I121" s="886"/>
      <c r="J121" s="2062"/>
      <c r="K121" s="2062"/>
      <c r="L121" s="2062"/>
      <c r="M121" s="2062"/>
      <c r="N121" s="886"/>
      <c r="O121" s="886"/>
      <c r="P121" s="2062"/>
      <c r="Q121" s="2062"/>
      <c r="R121" s="2062"/>
      <c r="S121" s="2062"/>
      <c r="T121" s="886"/>
      <c r="U121" s="886"/>
      <c r="V121" s="886"/>
      <c r="W121" s="2064"/>
      <c r="X121" s="2064"/>
      <c r="Y121" s="2064"/>
      <c r="Z121" s="2064"/>
      <c r="AA121" s="2064"/>
      <c r="AB121" s="883"/>
      <c r="AC121" s="883"/>
      <c r="AD121" s="883"/>
    </row>
    <row r="122" spans="1:30" ht="18" customHeight="1">
      <c r="A122" s="883"/>
      <c r="B122" s="883"/>
      <c r="C122" s="883"/>
      <c r="D122" s="886"/>
      <c r="E122" s="883"/>
      <c r="F122" s="883"/>
      <c r="G122" s="886"/>
      <c r="H122" s="883"/>
      <c r="I122" s="886"/>
      <c r="J122" s="883"/>
      <c r="K122" s="883"/>
      <c r="L122" s="883"/>
      <c r="M122" s="883"/>
      <c r="N122" s="886"/>
      <c r="O122" s="886"/>
      <c r="P122" s="886"/>
      <c r="Q122" s="883"/>
      <c r="R122" s="883"/>
      <c r="S122" s="886"/>
      <c r="T122" s="886"/>
      <c r="U122" s="886"/>
      <c r="V122" s="886"/>
      <c r="W122" s="883"/>
      <c r="X122" s="883"/>
      <c r="Y122" s="883"/>
      <c r="Z122" s="883"/>
      <c r="AA122" s="883"/>
      <c r="AB122" s="883"/>
      <c r="AC122" s="883"/>
      <c r="AD122" s="883"/>
    </row>
    <row r="123" spans="1:30" ht="18" customHeight="1">
      <c r="A123" s="883"/>
      <c r="B123" s="883"/>
      <c r="C123" s="883"/>
      <c r="D123" s="886"/>
      <c r="E123" s="883"/>
      <c r="F123" s="883"/>
      <c r="G123" s="886"/>
      <c r="H123" s="883"/>
      <c r="I123" s="886"/>
      <c r="J123" s="883"/>
      <c r="K123" s="883"/>
      <c r="L123" s="883"/>
      <c r="M123" s="883"/>
      <c r="N123" s="886"/>
      <c r="O123" s="886"/>
      <c r="P123" s="886"/>
      <c r="Q123" s="883"/>
      <c r="R123" s="883"/>
      <c r="S123" s="886"/>
      <c r="T123" s="886"/>
      <c r="U123" s="886"/>
      <c r="V123" s="886"/>
      <c r="W123" s="883"/>
      <c r="X123" s="883"/>
      <c r="Y123" s="883"/>
      <c r="Z123" s="883"/>
      <c r="AA123" s="883"/>
      <c r="AB123" s="883"/>
      <c r="AC123" s="883"/>
      <c r="AD123" s="883"/>
    </row>
    <row r="124" spans="1:30" ht="18" customHeight="1">
      <c r="A124" s="883"/>
      <c r="B124" s="883"/>
      <c r="C124" s="883"/>
      <c r="D124" s="883"/>
      <c r="E124" s="883"/>
      <c r="F124" s="883"/>
      <c r="G124" s="886"/>
      <c r="H124" s="883"/>
      <c r="I124" s="886"/>
      <c r="J124" s="883"/>
      <c r="K124" s="883"/>
      <c r="L124" s="883"/>
      <c r="M124" s="883"/>
      <c r="N124" s="886"/>
      <c r="O124" s="886"/>
      <c r="P124" s="886"/>
      <c r="Q124" s="883"/>
      <c r="R124" s="883"/>
      <c r="S124" s="886"/>
      <c r="T124" s="886"/>
      <c r="U124" s="886"/>
      <c r="V124" s="886"/>
      <c r="W124" s="883"/>
      <c r="X124" s="883"/>
      <c r="Y124" s="883"/>
      <c r="Z124" s="883"/>
      <c r="AA124" s="883"/>
      <c r="AB124" s="883"/>
      <c r="AC124" s="883"/>
      <c r="AD124" s="883"/>
    </row>
    <row r="125" spans="1:30" ht="18" customHeight="1">
      <c r="A125" s="883"/>
      <c r="B125" s="883"/>
      <c r="C125" s="883"/>
      <c r="D125" s="883"/>
      <c r="E125" s="883"/>
      <c r="F125" s="883"/>
      <c r="G125" s="886"/>
      <c r="H125" s="883"/>
      <c r="I125" s="886"/>
      <c r="J125" s="883"/>
      <c r="K125" s="883"/>
      <c r="L125" s="883"/>
      <c r="M125" s="883"/>
      <c r="N125" s="886"/>
      <c r="O125" s="886"/>
      <c r="P125" s="886"/>
      <c r="Q125" s="883"/>
      <c r="R125" s="883"/>
      <c r="S125" s="886"/>
      <c r="T125" s="886"/>
      <c r="U125" s="886"/>
      <c r="V125" s="886"/>
      <c r="W125" s="883"/>
      <c r="X125" s="883"/>
      <c r="Y125" s="883"/>
      <c r="Z125" s="883"/>
      <c r="AA125" s="883"/>
      <c r="AB125" s="883"/>
      <c r="AC125" s="883"/>
      <c r="AD125" s="883"/>
    </row>
    <row r="126" spans="1:30" ht="18" customHeight="1">
      <c r="A126" s="883"/>
      <c r="B126" s="883"/>
      <c r="C126" s="883"/>
      <c r="D126" s="883"/>
      <c r="E126" s="883"/>
      <c r="F126" s="883"/>
      <c r="G126" s="883"/>
      <c r="H126" s="883"/>
      <c r="I126" s="886"/>
      <c r="J126" s="2062"/>
      <c r="K126" s="2062"/>
      <c r="L126" s="2062"/>
      <c r="M126" s="2062"/>
      <c r="N126" s="886"/>
      <c r="O126" s="886"/>
      <c r="P126" s="2062"/>
      <c r="Q126" s="2062"/>
      <c r="R126" s="2062"/>
      <c r="S126" s="2062"/>
      <c r="T126" s="886"/>
      <c r="U126" s="886"/>
      <c r="V126" s="886"/>
      <c r="W126" s="2062"/>
      <c r="X126" s="2062"/>
      <c r="Y126" s="2062"/>
      <c r="Z126" s="2062"/>
      <c r="AA126" s="2062"/>
      <c r="AB126" s="883"/>
      <c r="AC126" s="883"/>
      <c r="AD126" s="883"/>
    </row>
    <row r="127" spans="1:30" ht="18" customHeight="1">
      <c r="A127" s="884"/>
      <c r="B127" s="883"/>
      <c r="C127" s="883"/>
      <c r="D127" s="883"/>
      <c r="E127" s="883"/>
      <c r="F127" s="883"/>
      <c r="G127" s="883"/>
      <c r="H127" s="883"/>
      <c r="I127" s="883"/>
      <c r="J127" s="883"/>
      <c r="K127" s="883"/>
      <c r="L127" s="883"/>
      <c r="M127" s="883"/>
      <c r="N127" s="883"/>
      <c r="O127" s="883"/>
      <c r="P127" s="883"/>
      <c r="Q127" s="883"/>
      <c r="R127" s="883"/>
      <c r="S127" s="883"/>
      <c r="T127" s="883"/>
      <c r="U127" s="883"/>
      <c r="V127" s="883"/>
      <c r="W127" s="883"/>
      <c r="X127" s="883"/>
      <c r="Y127" s="883"/>
      <c r="Z127" s="883"/>
      <c r="AA127" s="883"/>
      <c r="AB127" s="883"/>
      <c r="AC127" s="883"/>
      <c r="AD127" s="883"/>
    </row>
    <row r="128" spans="1:30" ht="18" customHeight="1">
      <c r="A128" s="884"/>
      <c r="B128" s="883"/>
      <c r="C128" s="883"/>
      <c r="D128" s="883"/>
      <c r="E128" s="883"/>
      <c r="F128" s="883"/>
      <c r="G128" s="883"/>
      <c r="H128" s="883"/>
      <c r="I128" s="883"/>
      <c r="J128" s="883"/>
      <c r="K128" s="883"/>
      <c r="L128" s="883"/>
      <c r="M128" s="883"/>
      <c r="N128" s="883"/>
      <c r="O128" s="883"/>
      <c r="P128" s="883"/>
      <c r="Q128" s="883"/>
      <c r="R128" s="883"/>
      <c r="S128" s="883"/>
      <c r="T128" s="883"/>
      <c r="U128" s="883"/>
      <c r="V128" s="883"/>
      <c r="W128" s="883"/>
      <c r="X128" s="883"/>
      <c r="Y128" s="883"/>
      <c r="Z128" s="883"/>
      <c r="AA128" s="883"/>
      <c r="AB128" s="883"/>
      <c r="AC128" s="883"/>
      <c r="AD128" s="883"/>
    </row>
    <row r="129" spans="1:31" ht="18" customHeight="1">
      <c r="A129" s="884"/>
      <c r="B129" s="883"/>
      <c r="C129" s="883"/>
      <c r="D129" s="883"/>
      <c r="E129" s="883"/>
      <c r="F129" s="883"/>
      <c r="G129" s="883"/>
      <c r="H129" s="883"/>
      <c r="I129" s="883"/>
      <c r="J129" s="883"/>
      <c r="K129" s="883"/>
      <c r="L129" s="883"/>
      <c r="M129" s="883"/>
      <c r="N129" s="883"/>
      <c r="O129" s="883"/>
      <c r="P129" s="883"/>
      <c r="Q129" s="883"/>
      <c r="R129" s="883"/>
      <c r="S129" s="883"/>
      <c r="T129" s="883"/>
      <c r="U129" s="883"/>
      <c r="V129" s="883"/>
      <c r="W129" s="883"/>
      <c r="X129" s="883"/>
      <c r="Y129" s="883"/>
      <c r="Z129" s="883"/>
      <c r="AA129" s="883"/>
      <c r="AB129" s="883"/>
      <c r="AC129" s="883"/>
      <c r="AD129" s="883"/>
    </row>
    <row r="130" spans="1:31" ht="18" customHeight="1">
      <c r="A130" s="884"/>
      <c r="B130" s="883"/>
      <c r="C130" s="883"/>
      <c r="D130" s="883"/>
      <c r="E130" s="883"/>
      <c r="F130" s="883"/>
      <c r="G130" s="883"/>
      <c r="H130" s="883"/>
      <c r="I130" s="883"/>
      <c r="J130" s="2068"/>
      <c r="K130" s="2068"/>
      <c r="L130" s="2068"/>
      <c r="M130" s="2068"/>
      <c r="N130" s="2068"/>
      <c r="O130" s="886"/>
      <c r="P130" s="883"/>
      <c r="Q130" s="883"/>
      <c r="R130" s="883"/>
      <c r="S130" s="883"/>
      <c r="T130" s="883"/>
      <c r="U130" s="883"/>
      <c r="V130" s="883"/>
      <c r="W130" s="883"/>
      <c r="X130" s="883"/>
      <c r="Y130" s="883"/>
      <c r="Z130" s="883"/>
      <c r="AA130" s="883"/>
      <c r="AB130" s="883"/>
      <c r="AC130" s="883"/>
      <c r="AD130" s="883"/>
    </row>
    <row r="131" spans="1:31" ht="18" customHeight="1">
      <c r="A131" s="884"/>
      <c r="B131" s="883"/>
      <c r="E131" s="883"/>
      <c r="F131" s="883"/>
      <c r="G131" s="883"/>
      <c r="H131" s="883"/>
      <c r="I131" s="883"/>
      <c r="J131" s="883"/>
      <c r="K131" s="883"/>
      <c r="L131" s="2046"/>
      <c r="M131" s="2046"/>
      <c r="N131" s="2046"/>
      <c r="O131" s="2046"/>
      <c r="P131" s="2046"/>
      <c r="Q131" s="2046"/>
      <c r="R131" s="883"/>
      <c r="S131" s="883"/>
      <c r="T131" s="883"/>
      <c r="U131" s="883"/>
      <c r="V131" s="883"/>
      <c r="W131" s="883"/>
      <c r="X131" s="883"/>
      <c r="Y131" s="883"/>
      <c r="Z131" s="883"/>
      <c r="AA131" s="883"/>
      <c r="AB131" s="883"/>
      <c r="AC131" s="883"/>
      <c r="AD131" s="883"/>
    </row>
    <row r="132" spans="1:31" ht="18" customHeight="1">
      <c r="A132" s="884"/>
      <c r="B132" s="883"/>
      <c r="C132" s="883"/>
      <c r="D132" s="883"/>
      <c r="E132" s="883"/>
      <c r="F132" s="883"/>
      <c r="G132" s="883"/>
      <c r="H132" s="883"/>
      <c r="I132" s="2069"/>
      <c r="J132" s="2069"/>
      <c r="K132" s="2069"/>
      <c r="L132" s="2069"/>
      <c r="M132" s="2069"/>
      <c r="N132" s="2069"/>
      <c r="O132" s="2069"/>
      <c r="P132" s="2069"/>
      <c r="Q132" s="2069"/>
      <c r="R132" s="2069"/>
      <c r="S132" s="2069"/>
      <c r="T132" s="2069"/>
      <c r="U132" s="2069"/>
      <c r="V132" s="2069"/>
      <c r="W132" s="2069"/>
      <c r="X132" s="2069"/>
      <c r="Y132" s="2069"/>
      <c r="Z132" s="2069"/>
      <c r="AA132" s="2069"/>
      <c r="AB132" s="2069"/>
      <c r="AC132" s="2069"/>
      <c r="AD132" s="2069"/>
    </row>
    <row r="133" spans="1:31" ht="18" customHeight="1">
      <c r="C133" s="883"/>
      <c r="D133" s="883"/>
      <c r="I133" s="2070"/>
      <c r="J133" s="2070"/>
      <c r="K133" s="2070"/>
      <c r="L133" s="2070"/>
      <c r="M133" s="2070"/>
      <c r="N133" s="2070"/>
      <c r="O133" s="2070"/>
      <c r="P133" s="2070"/>
      <c r="Q133" s="2070"/>
      <c r="R133" s="2070"/>
      <c r="S133" s="2070"/>
      <c r="T133" s="2070"/>
      <c r="U133" s="2070"/>
      <c r="V133" s="2070"/>
      <c r="W133" s="2070"/>
      <c r="X133" s="2070"/>
      <c r="Y133" s="2070"/>
      <c r="Z133" s="2070"/>
      <c r="AA133" s="2070"/>
      <c r="AB133" s="2070"/>
      <c r="AC133" s="2070"/>
      <c r="AD133" s="2070"/>
    </row>
    <row r="134" spans="1:31" ht="18" customHeight="1">
      <c r="A134" s="884"/>
      <c r="B134" s="883"/>
      <c r="C134" s="883"/>
      <c r="D134" s="883"/>
      <c r="E134" s="883"/>
      <c r="F134" s="2069"/>
      <c r="G134" s="2069"/>
      <c r="H134" s="2069"/>
      <c r="I134" s="2069"/>
      <c r="J134" s="2069"/>
      <c r="K134" s="2069"/>
      <c r="L134" s="2069"/>
      <c r="M134" s="2069"/>
      <c r="N134" s="2069"/>
      <c r="O134" s="2069"/>
      <c r="P134" s="2069"/>
      <c r="Q134" s="2069"/>
      <c r="R134" s="2069"/>
      <c r="S134" s="2069"/>
      <c r="T134" s="2069"/>
      <c r="U134" s="2069"/>
      <c r="V134" s="2069"/>
      <c r="W134" s="2069"/>
      <c r="X134" s="2069"/>
      <c r="Y134" s="2069"/>
      <c r="Z134" s="2069"/>
      <c r="AA134" s="2069"/>
      <c r="AB134" s="2069"/>
      <c r="AC134" s="2069"/>
      <c r="AD134" s="2069"/>
    </row>
    <row r="135" spans="1:31" ht="18" customHeight="1">
      <c r="A135" s="883"/>
      <c r="B135" s="883"/>
      <c r="C135" s="883"/>
      <c r="D135" s="883"/>
      <c r="E135" s="883"/>
      <c r="F135" s="2071"/>
      <c r="G135" s="2071"/>
      <c r="H135" s="2071"/>
      <c r="I135" s="2071"/>
      <c r="J135" s="2071"/>
      <c r="K135" s="2071"/>
      <c r="L135" s="2071"/>
      <c r="M135" s="2071"/>
      <c r="N135" s="2071"/>
      <c r="O135" s="2071"/>
      <c r="P135" s="2071"/>
      <c r="Q135" s="2071"/>
      <c r="R135" s="2071"/>
      <c r="S135" s="2071"/>
      <c r="T135" s="2071"/>
      <c r="U135" s="2071"/>
      <c r="V135" s="2071"/>
      <c r="W135" s="2071"/>
      <c r="X135" s="2071"/>
      <c r="Y135" s="2071"/>
      <c r="Z135" s="2071"/>
      <c r="AA135" s="2071"/>
      <c r="AB135" s="2071"/>
      <c r="AC135" s="2071"/>
      <c r="AD135" s="2071"/>
    </row>
    <row r="136" spans="1:31" ht="18" customHeight="1">
      <c r="A136" s="883"/>
      <c r="B136" s="883"/>
      <c r="C136" s="883"/>
      <c r="D136" s="883"/>
      <c r="E136" s="883"/>
      <c r="F136" s="883"/>
      <c r="G136" s="883"/>
      <c r="H136" s="883"/>
      <c r="I136" s="883"/>
      <c r="J136" s="883"/>
      <c r="K136" s="883"/>
      <c r="L136" s="883"/>
      <c r="M136" s="883"/>
      <c r="N136" s="883"/>
      <c r="O136" s="883"/>
      <c r="P136" s="883"/>
      <c r="Q136" s="883"/>
      <c r="R136" s="883"/>
      <c r="S136" s="883"/>
      <c r="T136" s="883"/>
      <c r="U136" s="883"/>
      <c r="V136" s="883"/>
      <c r="W136" s="883"/>
      <c r="X136" s="883"/>
      <c r="Y136" s="883"/>
      <c r="Z136" s="883"/>
      <c r="AA136" s="883"/>
      <c r="AB136" s="883"/>
      <c r="AC136" s="883"/>
      <c r="AD136" s="883"/>
    </row>
    <row r="137" spans="1:31" ht="18" customHeight="1">
      <c r="A137" s="883"/>
      <c r="B137" s="883"/>
      <c r="C137" s="886"/>
      <c r="D137" s="886"/>
      <c r="E137" s="883"/>
      <c r="F137" s="883"/>
      <c r="G137" s="883"/>
      <c r="H137" s="883"/>
      <c r="I137" s="883"/>
      <c r="J137" s="883"/>
      <c r="K137" s="883"/>
      <c r="L137" s="883"/>
      <c r="M137" s="883"/>
      <c r="N137" s="883"/>
      <c r="O137" s="883"/>
      <c r="P137" s="883"/>
      <c r="Q137" s="883"/>
      <c r="R137" s="883"/>
      <c r="S137" s="883"/>
      <c r="T137" s="883"/>
      <c r="U137" s="883"/>
      <c r="V137" s="883"/>
      <c r="W137" s="883"/>
      <c r="X137" s="883"/>
      <c r="Y137" s="883"/>
      <c r="Z137" s="883"/>
      <c r="AA137" s="883"/>
      <c r="AB137" s="883"/>
      <c r="AC137" s="883"/>
      <c r="AD137" s="883"/>
    </row>
    <row r="138" spans="1:31" ht="18" customHeight="1">
      <c r="A138" s="883"/>
      <c r="B138" s="883"/>
      <c r="C138" s="883"/>
      <c r="D138" s="883"/>
      <c r="E138" s="883"/>
      <c r="F138" s="883"/>
      <c r="G138" s="883"/>
      <c r="H138" s="883"/>
      <c r="I138" s="883"/>
      <c r="J138" s="883"/>
      <c r="K138" s="883"/>
      <c r="L138" s="883"/>
      <c r="M138" s="883"/>
      <c r="N138" s="883"/>
      <c r="O138" s="883"/>
      <c r="P138" s="883"/>
      <c r="Q138" s="883"/>
      <c r="R138" s="883"/>
      <c r="S138" s="883"/>
      <c r="T138" s="883"/>
      <c r="U138" s="883"/>
      <c r="V138" s="883"/>
      <c r="W138" s="883"/>
      <c r="X138" s="883"/>
      <c r="Y138" s="883"/>
      <c r="Z138" s="883"/>
      <c r="AA138" s="883"/>
      <c r="AB138" s="883"/>
      <c r="AC138" s="883"/>
      <c r="AD138" s="883"/>
    </row>
    <row r="139" spans="1:31" ht="18" customHeight="1">
      <c r="A139" s="886"/>
      <c r="B139" s="886"/>
      <c r="C139" s="883"/>
      <c r="D139" s="883"/>
      <c r="E139" s="886"/>
      <c r="F139" s="886"/>
      <c r="G139" s="886"/>
      <c r="H139" s="886"/>
      <c r="I139" s="886"/>
      <c r="J139" s="886"/>
      <c r="K139" s="886"/>
      <c r="L139" s="886"/>
      <c r="M139" s="886"/>
      <c r="N139" s="886"/>
      <c r="O139" s="886"/>
      <c r="P139" s="886"/>
      <c r="Q139" s="886"/>
      <c r="R139" s="886"/>
      <c r="S139" s="886"/>
      <c r="T139" s="886"/>
      <c r="U139" s="886"/>
      <c r="V139" s="886"/>
      <c r="W139" s="886"/>
      <c r="X139" s="886"/>
      <c r="Y139" s="886"/>
      <c r="Z139" s="886"/>
      <c r="AA139" s="886"/>
      <c r="AB139" s="886"/>
      <c r="AC139" s="886"/>
      <c r="AD139" s="886"/>
      <c r="AE139" s="882"/>
    </row>
    <row r="140" spans="1:31" ht="18" customHeight="1">
      <c r="A140" s="883"/>
      <c r="B140" s="883"/>
      <c r="C140" s="883"/>
      <c r="D140" s="883"/>
      <c r="E140" s="883"/>
      <c r="F140" s="883"/>
      <c r="G140" s="883"/>
      <c r="H140" s="883"/>
      <c r="I140" s="883"/>
      <c r="J140" s="883"/>
      <c r="K140" s="883"/>
      <c r="L140" s="883"/>
      <c r="M140" s="883"/>
      <c r="N140" s="883"/>
      <c r="O140" s="883"/>
      <c r="P140" s="883"/>
      <c r="Q140" s="883"/>
      <c r="R140" s="883"/>
      <c r="S140" s="883"/>
      <c r="T140" s="883"/>
      <c r="U140" s="883"/>
      <c r="V140" s="883"/>
      <c r="W140" s="883"/>
      <c r="X140" s="883"/>
      <c r="Y140" s="883"/>
      <c r="Z140" s="883"/>
      <c r="AA140" s="883"/>
      <c r="AB140" s="883"/>
      <c r="AC140" s="883"/>
      <c r="AD140" s="883"/>
      <c r="AE140" s="882"/>
    </row>
    <row r="141" spans="1:31" ht="18" customHeight="1">
      <c r="A141" s="884"/>
      <c r="B141" s="883"/>
      <c r="C141" s="883"/>
      <c r="D141" s="883"/>
      <c r="E141" s="883"/>
      <c r="F141" s="883"/>
      <c r="G141" s="882"/>
      <c r="H141" s="883"/>
      <c r="I141" s="883"/>
      <c r="J141" s="883"/>
      <c r="K141" s="883"/>
      <c r="L141" s="883"/>
      <c r="M141" s="883"/>
      <c r="N141" s="883"/>
      <c r="O141" s="883"/>
      <c r="P141" s="883"/>
      <c r="Q141" s="883"/>
      <c r="R141" s="883"/>
      <c r="S141" s="883"/>
      <c r="T141" s="883"/>
      <c r="U141" s="883"/>
      <c r="V141" s="883"/>
      <c r="W141" s="883"/>
      <c r="X141" s="883"/>
      <c r="Y141" s="883"/>
      <c r="Z141" s="883"/>
      <c r="AA141" s="883"/>
      <c r="AB141" s="883"/>
      <c r="AC141" s="883"/>
      <c r="AD141" s="883"/>
      <c r="AE141" s="882"/>
    </row>
    <row r="142" spans="1:31" ht="18" customHeight="1">
      <c r="A142" s="884"/>
      <c r="B142" s="883"/>
      <c r="C142" s="883"/>
      <c r="D142" s="883"/>
      <c r="E142" s="883"/>
      <c r="F142" s="883"/>
      <c r="G142" s="882"/>
      <c r="H142" s="882"/>
      <c r="I142" s="883"/>
      <c r="J142" s="883"/>
      <c r="K142" s="883"/>
      <c r="L142" s="882"/>
      <c r="M142" s="883"/>
      <c r="N142" s="883"/>
      <c r="O142" s="883"/>
      <c r="P142" s="883"/>
      <c r="Q142" s="883"/>
      <c r="R142" s="883"/>
      <c r="S142" s="883"/>
      <c r="T142" s="883"/>
      <c r="U142" s="883"/>
      <c r="V142" s="883"/>
      <c r="W142" s="883"/>
      <c r="X142" s="883"/>
      <c r="Y142" s="883"/>
      <c r="Z142" s="883"/>
      <c r="AA142" s="883"/>
      <c r="AB142" s="883"/>
      <c r="AC142" s="883"/>
      <c r="AD142" s="883"/>
      <c r="AE142" s="882"/>
    </row>
    <row r="143" spans="1:31" ht="18" customHeight="1">
      <c r="A143" s="884"/>
      <c r="B143" s="883"/>
      <c r="C143" s="883"/>
      <c r="D143" s="883"/>
      <c r="E143" s="883"/>
      <c r="F143" s="883"/>
      <c r="G143" s="883"/>
      <c r="H143" s="883"/>
      <c r="I143" s="883"/>
      <c r="J143" s="2068"/>
      <c r="K143" s="2068"/>
      <c r="L143" s="2068"/>
      <c r="M143" s="2068"/>
      <c r="N143" s="887"/>
      <c r="O143" s="883"/>
      <c r="P143" s="883"/>
      <c r="Q143" s="883"/>
      <c r="R143" s="883"/>
      <c r="S143" s="883"/>
      <c r="T143" s="883"/>
      <c r="U143" s="883"/>
      <c r="V143" s="883"/>
      <c r="W143" s="883"/>
      <c r="X143" s="883"/>
      <c r="Y143" s="883"/>
      <c r="Z143" s="883"/>
      <c r="AA143" s="883"/>
      <c r="AB143" s="883"/>
      <c r="AC143" s="883"/>
      <c r="AD143" s="883"/>
      <c r="AE143" s="882"/>
    </row>
    <row r="144" spans="1:31" ht="18" customHeight="1">
      <c r="A144" s="884"/>
      <c r="B144" s="883"/>
      <c r="C144" s="883"/>
      <c r="D144" s="883"/>
      <c r="E144" s="883"/>
      <c r="F144" s="883"/>
      <c r="G144" s="883"/>
      <c r="H144" s="883"/>
      <c r="I144" s="883"/>
      <c r="J144" s="2068"/>
      <c r="K144" s="2068"/>
      <c r="L144" s="2068"/>
      <c r="M144" s="2068"/>
      <c r="N144" s="887"/>
      <c r="O144" s="883"/>
      <c r="P144" s="883"/>
      <c r="Q144" s="883"/>
      <c r="R144" s="883"/>
      <c r="S144" s="883"/>
      <c r="T144" s="883"/>
      <c r="U144" s="883"/>
      <c r="V144" s="883"/>
      <c r="W144" s="883"/>
      <c r="X144" s="883"/>
      <c r="Y144" s="883"/>
      <c r="Z144" s="883"/>
      <c r="AA144" s="883"/>
      <c r="AB144" s="883"/>
      <c r="AC144" s="883"/>
      <c r="AD144" s="883"/>
      <c r="AE144" s="882"/>
    </row>
    <row r="145" spans="1:31" ht="18" customHeight="1">
      <c r="A145" s="884"/>
      <c r="B145" s="883"/>
      <c r="C145" s="883"/>
      <c r="D145" s="883"/>
      <c r="E145" s="883"/>
      <c r="F145" s="883"/>
      <c r="G145" s="883"/>
      <c r="H145" s="883"/>
      <c r="I145" s="883"/>
      <c r="J145" s="2068"/>
      <c r="K145" s="2068"/>
      <c r="L145" s="2068"/>
      <c r="M145" s="2068"/>
      <c r="N145" s="887"/>
      <c r="O145" s="883"/>
      <c r="P145" s="883"/>
      <c r="Q145" s="883"/>
      <c r="R145" s="883"/>
      <c r="S145" s="883"/>
      <c r="T145" s="883"/>
      <c r="U145" s="883"/>
      <c r="V145" s="883"/>
      <c r="W145" s="883"/>
      <c r="X145" s="883"/>
      <c r="Y145" s="883"/>
      <c r="Z145" s="883"/>
      <c r="AA145" s="883"/>
      <c r="AB145" s="883"/>
      <c r="AC145" s="883"/>
      <c r="AD145" s="883"/>
      <c r="AE145" s="882"/>
    </row>
    <row r="146" spans="1:31" ht="18" customHeight="1">
      <c r="A146" s="884"/>
      <c r="B146" s="883"/>
      <c r="C146" s="883"/>
      <c r="D146" s="886"/>
      <c r="E146" s="883"/>
      <c r="F146" s="883"/>
      <c r="G146" s="883"/>
      <c r="H146" s="883"/>
      <c r="I146" s="883"/>
      <c r="J146" s="2068"/>
      <c r="K146" s="2068"/>
      <c r="L146" s="2068"/>
      <c r="M146" s="2068"/>
      <c r="N146" s="887"/>
      <c r="O146" s="883"/>
      <c r="P146" s="883"/>
      <c r="Q146" s="883"/>
      <c r="R146" s="883"/>
      <c r="S146" s="883"/>
      <c r="T146" s="883"/>
      <c r="U146" s="883"/>
      <c r="V146" s="883"/>
      <c r="W146" s="883"/>
      <c r="X146" s="883"/>
      <c r="Y146" s="883"/>
      <c r="Z146" s="883"/>
      <c r="AA146" s="883"/>
      <c r="AB146" s="883"/>
      <c r="AC146" s="883"/>
      <c r="AD146" s="883"/>
      <c r="AE146" s="882"/>
    </row>
    <row r="147" spans="1:31" ht="18" customHeight="1">
      <c r="A147" s="884"/>
      <c r="B147" s="883"/>
      <c r="C147" s="883"/>
      <c r="D147" s="886"/>
      <c r="E147" s="883"/>
      <c r="F147" s="883"/>
      <c r="G147" s="883"/>
      <c r="H147" s="883"/>
      <c r="I147" s="883"/>
      <c r="J147" s="883"/>
      <c r="K147" s="883"/>
      <c r="L147" s="883"/>
      <c r="M147" s="883"/>
      <c r="N147" s="883"/>
      <c r="O147" s="883"/>
      <c r="P147" s="883"/>
      <c r="Q147" s="883"/>
      <c r="R147" s="883"/>
      <c r="S147" s="883"/>
      <c r="T147" s="883"/>
      <c r="U147" s="883"/>
      <c r="V147" s="883"/>
      <c r="W147" s="883"/>
      <c r="X147" s="883"/>
      <c r="Y147" s="883"/>
      <c r="Z147" s="883"/>
      <c r="AA147" s="883"/>
      <c r="AB147" s="883"/>
      <c r="AC147" s="883"/>
      <c r="AD147" s="883"/>
      <c r="AE147" s="882"/>
    </row>
    <row r="148" spans="1:31" ht="18" customHeight="1">
      <c r="A148" s="883"/>
      <c r="B148" s="883"/>
      <c r="C148" s="883"/>
      <c r="D148" s="886"/>
      <c r="E148" s="886"/>
      <c r="F148" s="886"/>
      <c r="G148" s="886"/>
      <c r="H148" s="886"/>
      <c r="I148" s="2046"/>
      <c r="J148" s="2046"/>
      <c r="K148" s="2046"/>
      <c r="L148" s="2046"/>
      <c r="M148" s="2046"/>
      <c r="N148" s="2046"/>
      <c r="O148" s="2046"/>
      <c r="P148" s="2046"/>
      <c r="Q148" s="2046"/>
      <c r="R148" s="2046"/>
      <c r="S148" s="2046"/>
      <c r="T148" s="2046"/>
      <c r="U148" s="2046"/>
      <c r="V148" s="886"/>
      <c r="W148" s="886"/>
      <c r="X148" s="886"/>
      <c r="Y148" s="886"/>
      <c r="Z148" s="2046"/>
      <c r="AA148" s="2046"/>
      <c r="AB148" s="2046"/>
      <c r="AC148" s="886"/>
      <c r="AD148" s="883"/>
      <c r="AE148" s="882"/>
    </row>
    <row r="149" spans="1:31" ht="18" customHeight="1">
      <c r="A149" s="883"/>
      <c r="B149" s="883"/>
      <c r="C149" s="883"/>
      <c r="D149" s="886"/>
      <c r="E149" s="2066"/>
      <c r="F149" s="2066"/>
      <c r="G149" s="886"/>
      <c r="H149" s="886"/>
      <c r="I149" s="883"/>
      <c r="J149" s="883"/>
      <c r="K149" s="883"/>
      <c r="L149" s="882"/>
      <c r="M149" s="883"/>
      <c r="N149" s="883"/>
      <c r="O149" s="883"/>
      <c r="P149" s="883"/>
      <c r="Q149" s="883"/>
      <c r="R149" s="882"/>
      <c r="S149" s="882"/>
      <c r="T149" s="882"/>
      <c r="U149" s="882"/>
      <c r="V149" s="882"/>
      <c r="W149" s="886"/>
      <c r="X149" s="886"/>
      <c r="Y149" s="886"/>
      <c r="Z149" s="2065"/>
      <c r="AA149" s="2065"/>
      <c r="AB149" s="2065"/>
      <c r="AC149" s="885"/>
      <c r="AD149" s="883"/>
      <c r="AE149" s="882"/>
    </row>
    <row r="150" spans="1:31" ht="18" customHeight="1">
      <c r="A150" s="883"/>
      <c r="B150" s="883"/>
      <c r="C150" s="883"/>
      <c r="D150" s="886"/>
      <c r="E150" s="2066"/>
      <c r="F150" s="2066"/>
      <c r="G150" s="886"/>
      <c r="H150" s="886"/>
      <c r="I150" s="883"/>
      <c r="J150" s="883"/>
      <c r="K150" s="883"/>
      <c r="L150" s="882"/>
      <c r="M150" s="883"/>
      <c r="N150" s="883"/>
      <c r="O150" s="883"/>
      <c r="P150" s="883"/>
      <c r="Q150" s="883"/>
      <c r="R150" s="882"/>
      <c r="S150" s="882"/>
      <c r="T150" s="882"/>
      <c r="U150" s="882"/>
      <c r="V150" s="882"/>
      <c r="W150" s="886"/>
      <c r="X150" s="886"/>
      <c r="Y150" s="886"/>
      <c r="Z150" s="2065"/>
      <c r="AA150" s="2065"/>
      <c r="AB150" s="2065"/>
      <c r="AC150" s="885"/>
      <c r="AD150" s="883"/>
      <c r="AE150" s="882"/>
    </row>
    <row r="151" spans="1:31" ht="18" customHeight="1">
      <c r="A151" s="883"/>
      <c r="B151" s="883"/>
      <c r="C151" s="883"/>
      <c r="D151" s="886"/>
      <c r="E151" s="2066"/>
      <c r="F151" s="2066"/>
      <c r="G151" s="886"/>
      <c r="H151" s="886"/>
      <c r="I151" s="883"/>
      <c r="J151" s="883"/>
      <c r="K151" s="883"/>
      <c r="L151" s="882"/>
      <c r="M151" s="883"/>
      <c r="N151" s="883"/>
      <c r="O151" s="883"/>
      <c r="P151" s="883"/>
      <c r="Q151" s="883"/>
      <c r="R151" s="882"/>
      <c r="S151" s="882"/>
      <c r="T151" s="882"/>
      <c r="U151" s="882"/>
      <c r="V151" s="882"/>
      <c r="W151" s="886"/>
      <c r="X151" s="886"/>
      <c r="Y151" s="886"/>
      <c r="Z151" s="2065"/>
      <c r="AA151" s="2065"/>
      <c r="AB151" s="2065"/>
      <c r="AC151" s="885"/>
      <c r="AD151" s="883"/>
      <c r="AE151" s="882"/>
    </row>
    <row r="152" spans="1:31" ht="18" customHeight="1">
      <c r="A152" s="883"/>
      <c r="B152" s="883"/>
      <c r="C152" s="883"/>
      <c r="D152" s="886"/>
      <c r="E152" s="2066"/>
      <c r="F152" s="2066"/>
      <c r="G152" s="886"/>
      <c r="H152" s="886"/>
      <c r="I152" s="883"/>
      <c r="J152" s="883"/>
      <c r="K152" s="883"/>
      <c r="L152" s="882"/>
      <c r="M152" s="883"/>
      <c r="N152" s="883"/>
      <c r="O152" s="883"/>
      <c r="P152" s="883"/>
      <c r="Q152" s="883"/>
      <c r="R152" s="882"/>
      <c r="S152" s="882"/>
      <c r="T152" s="882"/>
      <c r="U152" s="882"/>
      <c r="V152" s="882"/>
      <c r="W152" s="886"/>
      <c r="X152" s="886"/>
      <c r="Y152" s="886"/>
      <c r="Z152" s="2065"/>
      <c r="AA152" s="2065"/>
      <c r="AB152" s="2065"/>
      <c r="AC152" s="885"/>
      <c r="AD152" s="883"/>
      <c r="AE152" s="882"/>
    </row>
    <row r="153" spans="1:31" ht="18" customHeight="1">
      <c r="A153" s="883"/>
      <c r="B153" s="883"/>
      <c r="C153" s="883"/>
      <c r="D153" s="883"/>
      <c r="E153" s="2066"/>
      <c r="F153" s="2066"/>
      <c r="G153" s="886"/>
      <c r="H153" s="886"/>
      <c r="I153" s="883"/>
      <c r="J153" s="883"/>
      <c r="K153" s="883"/>
      <c r="L153" s="882"/>
      <c r="M153" s="883"/>
      <c r="N153" s="883"/>
      <c r="O153" s="883"/>
      <c r="P153" s="883"/>
      <c r="Q153" s="883"/>
      <c r="R153" s="882"/>
      <c r="S153" s="882"/>
      <c r="T153" s="882"/>
      <c r="U153" s="882"/>
      <c r="V153" s="882"/>
      <c r="W153" s="886"/>
      <c r="X153" s="886"/>
      <c r="Y153" s="886"/>
      <c r="Z153" s="2065"/>
      <c r="AA153" s="2065"/>
      <c r="AB153" s="2065"/>
      <c r="AC153" s="885"/>
      <c r="AD153" s="883"/>
      <c r="AE153" s="882"/>
    </row>
    <row r="154" spans="1:31" ht="18" customHeight="1">
      <c r="A154" s="883"/>
      <c r="B154" s="883"/>
      <c r="C154" s="883"/>
      <c r="D154" s="883"/>
      <c r="E154" s="2066"/>
      <c r="F154" s="2066"/>
      <c r="G154" s="886"/>
      <c r="H154" s="886"/>
      <c r="I154" s="883"/>
      <c r="J154" s="883"/>
      <c r="K154" s="883"/>
      <c r="L154" s="882"/>
      <c r="M154" s="883"/>
      <c r="N154" s="883"/>
      <c r="O154" s="883"/>
      <c r="P154" s="883"/>
      <c r="Q154" s="883"/>
      <c r="R154" s="882"/>
      <c r="S154" s="882"/>
      <c r="T154" s="882"/>
      <c r="U154" s="882"/>
      <c r="V154" s="882"/>
      <c r="W154" s="886"/>
      <c r="X154" s="886"/>
      <c r="Y154" s="886"/>
      <c r="Z154" s="2065"/>
      <c r="AA154" s="2065"/>
      <c r="AB154" s="2065"/>
      <c r="AC154" s="885"/>
      <c r="AD154" s="883"/>
      <c r="AE154" s="882"/>
    </row>
    <row r="155" spans="1:31" ht="18" customHeight="1">
      <c r="A155" s="884"/>
      <c r="B155" s="883"/>
      <c r="C155" s="883"/>
      <c r="D155" s="883"/>
      <c r="E155" s="883"/>
      <c r="F155" s="883"/>
      <c r="G155" s="883"/>
      <c r="H155" s="883"/>
      <c r="I155" s="883"/>
      <c r="J155" s="883"/>
      <c r="K155" s="883"/>
      <c r="L155" s="883"/>
      <c r="M155" s="883"/>
      <c r="N155" s="883"/>
      <c r="O155" s="883"/>
      <c r="P155" s="883"/>
      <c r="Q155" s="883"/>
      <c r="R155" s="883"/>
      <c r="S155" s="883"/>
      <c r="T155" s="883"/>
      <c r="U155" s="883"/>
      <c r="V155" s="883"/>
      <c r="W155" s="883"/>
      <c r="X155" s="883"/>
      <c r="Y155" s="883"/>
      <c r="Z155" s="883"/>
      <c r="AA155" s="883"/>
      <c r="AB155" s="883"/>
      <c r="AC155" s="883"/>
      <c r="AD155" s="883"/>
      <c r="AE155" s="882"/>
    </row>
    <row r="156" spans="1:31" ht="18" customHeight="1">
      <c r="A156" s="884"/>
      <c r="B156" s="883"/>
      <c r="C156" s="883"/>
      <c r="D156" s="883"/>
      <c r="E156" s="883"/>
      <c r="F156" s="2067"/>
      <c r="G156" s="2067"/>
      <c r="H156" s="2067"/>
      <c r="I156" s="2067"/>
      <c r="J156" s="2067"/>
      <c r="K156" s="2067"/>
      <c r="L156" s="2067"/>
      <c r="M156" s="2067"/>
      <c r="N156" s="2067"/>
      <c r="O156" s="2067"/>
      <c r="P156" s="2067"/>
      <c r="Q156" s="2067"/>
      <c r="R156" s="2067"/>
      <c r="S156" s="2067"/>
      <c r="T156" s="2067"/>
      <c r="U156" s="2067"/>
      <c r="V156" s="2067"/>
      <c r="W156" s="2067"/>
      <c r="X156" s="2067"/>
      <c r="Y156" s="2067"/>
      <c r="Z156" s="2067"/>
      <c r="AA156" s="2067"/>
      <c r="AB156" s="2067"/>
      <c r="AC156" s="2067"/>
      <c r="AD156" s="2067"/>
      <c r="AE156" s="882"/>
    </row>
    <row r="157" spans="1:31" ht="18" customHeight="1">
      <c r="A157" s="883"/>
      <c r="B157" s="883"/>
      <c r="C157" s="883"/>
      <c r="D157" s="883"/>
      <c r="E157" s="883"/>
      <c r="F157" s="2067"/>
      <c r="G157" s="2067"/>
      <c r="H157" s="2067"/>
      <c r="I157" s="2067"/>
      <c r="J157" s="2067"/>
      <c r="K157" s="2067"/>
      <c r="L157" s="2067"/>
      <c r="M157" s="2067"/>
      <c r="N157" s="2067"/>
      <c r="O157" s="2067"/>
      <c r="P157" s="2067"/>
      <c r="Q157" s="2067"/>
      <c r="R157" s="2067"/>
      <c r="S157" s="2067"/>
      <c r="T157" s="2067"/>
      <c r="U157" s="2067"/>
      <c r="V157" s="2067"/>
      <c r="W157" s="2067"/>
      <c r="X157" s="2067"/>
      <c r="Y157" s="2067"/>
      <c r="Z157" s="2067"/>
      <c r="AA157" s="2067"/>
      <c r="AB157" s="2067"/>
      <c r="AC157" s="2067"/>
      <c r="AD157" s="2067"/>
      <c r="AE157" s="882"/>
    </row>
    <row r="158" spans="1:31" ht="18" customHeight="1">
      <c r="A158" s="884"/>
      <c r="B158" s="883"/>
      <c r="C158" s="883"/>
      <c r="D158" s="883"/>
      <c r="E158" s="883"/>
      <c r="F158" s="883"/>
      <c r="G158" s="883"/>
      <c r="H158" s="883"/>
      <c r="I158" s="883"/>
      <c r="J158" s="883"/>
      <c r="K158" s="883"/>
      <c r="L158" s="883"/>
      <c r="M158" s="883"/>
      <c r="N158" s="883"/>
      <c r="O158" s="883"/>
      <c r="P158" s="883"/>
      <c r="Q158" s="883"/>
      <c r="R158" s="883"/>
      <c r="S158" s="883"/>
      <c r="T158" s="883"/>
      <c r="U158" s="883"/>
      <c r="V158" s="883"/>
      <c r="W158" s="883"/>
      <c r="X158" s="883"/>
      <c r="Y158" s="883"/>
      <c r="Z158" s="883"/>
      <c r="AA158" s="883"/>
      <c r="AB158" s="883"/>
      <c r="AC158" s="883"/>
      <c r="AD158" s="883"/>
      <c r="AE158" s="882"/>
    </row>
    <row r="159" spans="1:31" ht="18" customHeight="1">
      <c r="A159" s="883"/>
      <c r="B159" s="883"/>
      <c r="C159" s="883"/>
      <c r="D159" s="883"/>
      <c r="E159" s="883"/>
      <c r="F159" s="2067"/>
      <c r="G159" s="2067"/>
      <c r="H159" s="2067"/>
      <c r="I159" s="2067"/>
      <c r="J159" s="2067"/>
      <c r="K159" s="2067"/>
      <c r="L159" s="2067"/>
      <c r="M159" s="2067"/>
      <c r="N159" s="2067"/>
      <c r="O159" s="2067"/>
      <c r="P159" s="2067"/>
      <c r="Q159" s="2067"/>
      <c r="R159" s="2067"/>
      <c r="S159" s="2067"/>
      <c r="T159" s="2067"/>
      <c r="U159" s="2067"/>
      <c r="V159" s="2067"/>
      <c r="W159" s="2067"/>
      <c r="X159" s="2067"/>
      <c r="Y159" s="2067"/>
      <c r="Z159" s="2067"/>
      <c r="AA159" s="2067"/>
      <c r="AB159" s="2067"/>
      <c r="AC159" s="2067"/>
      <c r="AD159" s="2067"/>
      <c r="AE159" s="882"/>
    </row>
    <row r="160" spans="1:31" ht="18" customHeight="1">
      <c r="A160" s="883"/>
      <c r="B160" s="883"/>
      <c r="C160" s="888"/>
      <c r="D160" s="888"/>
      <c r="E160" s="883"/>
      <c r="F160" s="2067"/>
      <c r="G160" s="2067"/>
      <c r="H160" s="2067"/>
      <c r="I160" s="2067"/>
      <c r="J160" s="2067"/>
      <c r="K160" s="2067"/>
      <c r="L160" s="2067"/>
      <c r="M160" s="2067"/>
      <c r="N160" s="2067"/>
      <c r="O160" s="2067"/>
      <c r="P160" s="2067"/>
      <c r="Q160" s="2067"/>
      <c r="R160" s="2067"/>
      <c r="S160" s="2067"/>
      <c r="T160" s="2067"/>
      <c r="U160" s="2067"/>
      <c r="V160" s="2067"/>
      <c r="W160" s="2067"/>
      <c r="X160" s="2067"/>
      <c r="Y160" s="2067"/>
      <c r="Z160" s="2067"/>
      <c r="AA160" s="2067"/>
      <c r="AB160" s="2067"/>
      <c r="AC160" s="2067"/>
      <c r="AD160" s="2067"/>
      <c r="AE160" s="882"/>
    </row>
    <row r="161" spans="1:31" ht="18" customHeight="1">
      <c r="A161" s="883"/>
      <c r="B161" s="883"/>
      <c r="C161" s="888"/>
      <c r="D161" s="888"/>
      <c r="E161" s="883"/>
      <c r="F161" s="883"/>
      <c r="G161" s="883"/>
      <c r="H161" s="883"/>
      <c r="I161" s="883"/>
      <c r="J161" s="883"/>
      <c r="K161" s="883"/>
      <c r="L161" s="883"/>
      <c r="M161" s="883"/>
      <c r="N161" s="883"/>
      <c r="O161" s="883"/>
      <c r="P161" s="883"/>
      <c r="Q161" s="883"/>
      <c r="R161" s="883"/>
      <c r="S161" s="883"/>
      <c r="T161" s="883"/>
      <c r="U161" s="883"/>
      <c r="V161" s="883"/>
      <c r="W161" s="883"/>
      <c r="X161" s="883"/>
      <c r="Y161" s="883"/>
      <c r="Z161" s="883"/>
      <c r="AA161" s="883"/>
      <c r="AB161" s="883"/>
      <c r="AC161" s="883"/>
      <c r="AD161" s="883"/>
      <c r="AE161" s="882"/>
    </row>
    <row r="162" spans="1:31" ht="18" customHeight="1">
      <c r="A162" s="888"/>
      <c r="B162" s="888"/>
      <c r="C162" s="888"/>
      <c r="D162" s="888"/>
      <c r="E162" s="888"/>
      <c r="F162" s="888"/>
      <c r="G162" s="888"/>
      <c r="H162" s="888"/>
      <c r="I162" s="888"/>
      <c r="J162" s="888"/>
      <c r="K162" s="888"/>
      <c r="L162" s="888"/>
      <c r="M162" s="888"/>
      <c r="N162" s="888"/>
      <c r="O162" s="888"/>
      <c r="P162" s="888"/>
      <c r="Q162" s="888"/>
      <c r="R162" s="888"/>
      <c r="S162" s="888"/>
      <c r="T162" s="888"/>
      <c r="U162" s="888"/>
      <c r="V162" s="888"/>
      <c r="W162" s="888"/>
      <c r="X162" s="888"/>
      <c r="Y162" s="888"/>
      <c r="Z162" s="888"/>
      <c r="AA162" s="888"/>
      <c r="AB162" s="888"/>
      <c r="AC162" s="888"/>
      <c r="AD162" s="888"/>
    </row>
    <row r="163" spans="1:31" ht="18" customHeight="1">
      <c r="A163" s="888"/>
      <c r="B163" s="888"/>
      <c r="C163" s="886"/>
      <c r="D163" s="886"/>
      <c r="E163" s="888"/>
      <c r="F163" s="888"/>
      <c r="G163" s="888"/>
      <c r="H163" s="888"/>
      <c r="I163" s="888"/>
      <c r="J163" s="888"/>
      <c r="K163" s="888"/>
      <c r="L163" s="888"/>
      <c r="M163" s="888"/>
      <c r="N163" s="888"/>
      <c r="O163" s="888"/>
      <c r="P163" s="888"/>
      <c r="Q163" s="888"/>
      <c r="R163" s="888"/>
      <c r="S163" s="888"/>
      <c r="T163" s="888"/>
      <c r="U163" s="888"/>
      <c r="V163" s="888"/>
      <c r="W163" s="888"/>
      <c r="X163" s="888"/>
      <c r="Y163" s="888"/>
      <c r="Z163" s="888"/>
      <c r="AA163" s="888"/>
      <c r="AB163" s="888"/>
      <c r="AC163" s="888"/>
      <c r="AD163" s="888"/>
    </row>
    <row r="164" spans="1:31" ht="18" customHeight="1">
      <c r="A164" s="888"/>
      <c r="B164" s="888"/>
      <c r="C164" s="883"/>
      <c r="D164" s="883"/>
      <c r="E164" s="888"/>
      <c r="F164" s="888"/>
      <c r="G164" s="888"/>
      <c r="H164" s="888"/>
      <c r="I164" s="888"/>
      <c r="J164" s="888"/>
      <c r="K164" s="888"/>
      <c r="L164" s="888"/>
      <c r="M164" s="888"/>
      <c r="N164" s="888"/>
      <c r="O164" s="888"/>
      <c r="P164" s="888"/>
      <c r="Q164" s="888"/>
      <c r="R164" s="888"/>
      <c r="S164" s="888"/>
      <c r="T164" s="888"/>
      <c r="U164" s="888"/>
      <c r="V164" s="888"/>
      <c r="W164" s="888"/>
      <c r="X164" s="888"/>
      <c r="Y164" s="888"/>
      <c r="Z164" s="888"/>
      <c r="AA164" s="888"/>
      <c r="AB164" s="888"/>
      <c r="AC164" s="888"/>
      <c r="AD164" s="888"/>
    </row>
    <row r="165" spans="1:31" ht="18" customHeight="1">
      <c r="A165" s="886"/>
      <c r="B165" s="886"/>
      <c r="C165" s="883"/>
      <c r="D165" s="883"/>
      <c r="E165" s="886"/>
      <c r="F165" s="886"/>
      <c r="G165" s="886"/>
      <c r="H165" s="886"/>
      <c r="I165" s="886"/>
      <c r="J165" s="886"/>
      <c r="K165" s="886"/>
      <c r="L165" s="886"/>
      <c r="M165" s="886"/>
      <c r="N165" s="886"/>
      <c r="O165" s="886"/>
      <c r="P165" s="886"/>
      <c r="Q165" s="886"/>
      <c r="R165" s="886"/>
      <c r="S165" s="886"/>
      <c r="T165" s="886"/>
      <c r="U165" s="886"/>
      <c r="V165" s="886"/>
      <c r="W165" s="886"/>
      <c r="X165" s="886"/>
      <c r="Y165" s="886"/>
      <c r="Z165" s="886"/>
      <c r="AA165" s="886"/>
      <c r="AB165" s="886"/>
      <c r="AC165" s="886"/>
      <c r="AD165" s="886"/>
      <c r="AE165" s="882"/>
    </row>
    <row r="166" spans="1:31" ht="18" customHeight="1">
      <c r="A166" s="883"/>
      <c r="B166" s="883"/>
      <c r="C166" s="883"/>
      <c r="D166" s="883"/>
      <c r="E166" s="883"/>
      <c r="F166" s="883"/>
      <c r="G166" s="883"/>
      <c r="H166" s="883"/>
      <c r="I166" s="883"/>
      <c r="J166" s="883"/>
      <c r="K166" s="883"/>
      <c r="L166" s="883"/>
      <c r="M166" s="883"/>
      <c r="N166" s="883"/>
      <c r="O166" s="883"/>
      <c r="P166" s="883"/>
      <c r="Q166" s="883"/>
      <c r="R166" s="883"/>
      <c r="S166" s="883"/>
      <c r="T166" s="883"/>
      <c r="U166" s="883"/>
      <c r="V166" s="883"/>
      <c r="W166" s="883"/>
      <c r="X166" s="883"/>
      <c r="Y166" s="883"/>
      <c r="Z166" s="883"/>
      <c r="AA166" s="883"/>
      <c r="AB166" s="883"/>
      <c r="AC166" s="883"/>
      <c r="AD166" s="883"/>
      <c r="AE166" s="882"/>
    </row>
    <row r="167" spans="1:31" ht="18" customHeight="1">
      <c r="A167" s="884"/>
      <c r="B167" s="883"/>
      <c r="C167" s="883"/>
      <c r="D167" s="883"/>
      <c r="E167" s="883"/>
      <c r="F167" s="883"/>
      <c r="G167" s="882"/>
      <c r="H167" s="883"/>
      <c r="I167" s="883"/>
      <c r="J167" s="883"/>
      <c r="K167" s="883"/>
      <c r="L167" s="883"/>
      <c r="M167" s="883"/>
      <c r="N167" s="883"/>
      <c r="O167" s="883"/>
      <c r="P167" s="883"/>
      <c r="Q167" s="883"/>
      <c r="R167" s="883"/>
      <c r="S167" s="883"/>
      <c r="T167" s="883"/>
      <c r="U167" s="883"/>
      <c r="V167" s="883"/>
      <c r="W167" s="883"/>
      <c r="X167" s="883"/>
      <c r="Y167" s="883"/>
      <c r="Z167" s="883"/>
      <c r="AA167" s="883"/>
      <c r="AB167" s="883"/>
      <c r="AC167" s="883"/>
      <c r="AD167" s="883"/>
      <c r="AE167" s="882"/>
    </row>
    <row r="168" spans="1:31" ht="18" customHeight="1">
      <c r="A168" s="884"/>
      <c r="B168" s="883"/>
      <c r="C168" s="883"/>
      <c r="D168" s="883"/>
      <c r="E168" s="883"/>
      <c r="F168" s="883"/>
      <c r="G168" s="882"/>
      <c r="H168" s="882"/>
      <c r="I168" s="883"/>
      <c r="J168" s="883"/>
      <c r="K168" s="883"/>
      <c r="L168" s="882"/>
      <c r="M168" s="883"/>
      <c r="N168" s="883"/>
      <c r="O168" s="883"/>
      <c r="P168" s="883"/>
      <c r="Q168" s="883"/>
      <c r="R168" s="883"/>
      <c r="S168" s="883"/>
      <c r="T168" s="883"/>
      <c r="U168" s="883"/>
      <c r="V168" s="883"/>
      <c r="W168" s="883"/>
      <c r="X168" s="883"/>
      <c r="Y168" s="883"/>
      <c r="Z168" s="883"/>
      <c r="AA168" s="883"/>
      <c r="AB168" s="883"/>
      <c r="AC168" s="883"/>
      <c r="AD168" s="883"/>
      <c r="AE168" s="882"/>
    </row>
    <row r="169" spans="1:31" ht="18" customHeight="1">
      <c r="A169" s="884"/>
      <c r="B169" s="883"/>
      <c r="C169" s="883"/>
      <c r="D169" s="883"/>
      <c r="E169" s="883"/>
      <c r="F169" s="883"/>
      <c r="G169" s="883"/>
      <c r="H169" s="883"/>
      <c r="I169" s="883"/>
      <c r="J169" s="2068"/>
      <c r="K169" s="2068"/>
      <c r="L169" s="2068"/>
      <c r="M169" s="2068"/>
      <c r="N169" s="887"/>
      <c r="O169" s="883"/>
      <c r="P169" s="883"/>
      <c r="Q169" s="883"/>
      <c r="R169" s="883"/>
      <c r="S169" s="883"/>
      <c r="T169" s="883"/>
      <c r="U169" s="883"/>
      <c r="V169" s="883"/>
      <c r="W169" s="883"/>
      <c r="X169" s="883"/>
      <c r="Y169" s="883"/>
      <c r="Z169" s="883"/>
      <c r="AA169" s="883"/>
      <c r="AB169" s="883"/>
      <c r="AC169" s="883"/>
      <c r="AD169" s="883"/>
      <c r="AE169" s="882"/>
    </row>
    <row r="170" spans="1:31" ht="18" customHeight="1">
      <c r="A170" s="884"/>
      <c r="B170" s="883"/>
      <c r="C170" s="883"/>
      <c r="D170" s="883"/>
      <c r="E170" s="883"/>
      <c r="F170" s="883"/>
      <c r="G170" s="883"/>
      <c r="H170" s="883"/>
      <c r="I170" s="883"/>
      <c r="J170" s="2068"/>
      <c r="K170" s="2068"/>
      <c r="L170" s="2068"/>
      <c r="M170" s="2068"/>
      <c r="N170" s="887"/>
      <c r="O170" s="883"/>
      <c r="P170" s="883"/>
      <c r="Q170" s="883"/>
      <c r="R170" s="883"/>
      <c r="S170" s="883"/>
      <c r="T170" s="883"/>
      <c r="U170" s="883"/>
      <c r="V170" s="883"/>
      <c r="W170" s="883"/>
      <c r="X170" s="883"/>
      <c r="Y170" s="883"/>
      <c r="Z170" s="883"/>
      <c r="AA170" s="883"/>
      <c r="AB170" s="883"/>
      <c r="AC170" s="883"/>
      <c r="AD170" s="883"/>
      <c r="AE170" s="882"/>
    </row>
    <row r="171" spans="1:31" ht="18" customHeight="1">
      <c r="A171" s="884"/>
      <c r="B171" s="883"/>
      <c r="C171" s="883"/>
      <c r="D171" s="883"/>
      <c r="E171" s="883"/>
      <c r="F171" s="883"/>
      <c r="G171" s="883"/>
      <c r="H171" s="883"/>
      <c r="I171" s="883"/>
      <c r="J171" s="2068"/>
      <c r="K171" s="2068"/>
      <c r="L171" s="2068"/>
      <c r="M171" s="2068"/>
      <c r="N171" s="887"/>
      <c r="O171" s="883"/>
      <c r="P171" s="883"/>
      <c r="Q171" s="883"/>
      <c r="R171" s="883"/>
      <c r="S171" s="883"/>
      <c r="T171" s="883"/>
      <c r="U171" s="883"/>
      <c r="V171" s="883"/>
      <c r="W171" s="883"/>
      <c r="X171" s="883"/>
      <c r="Y171" s="883"/>
      <c r="Z171" s="883"/>
      <c r="AA171" s="883"/>
      <c r="AB171" s="883"/>
      <c r="AC171" s="883"/>
      <c r="AD171" s="883"/>
      <c r="AE171" s="882"/>
    </row>
    <row r="172" spans="1:31" ht="18" customHeight="1">
      <c r="A172" s="884"/>
      <c r="B172" s="883"/>
      <c r="C172" s="883"/>
      <c r="D172" s="886"/>
      <c r="E172" s="883"/>
      <c r="F172" s="883"/>
      <c r="G172" s="883"/>
      <c r="H172" s="883"/>
      <c r="I172" s="883"/>
      <c r="J172" s="2068"/>
      <c r="K172" s="2068"/>
      <c r="L172" s="2068"/>
      <c r="M172" s="2068"/>
      <c r="N172" s="887"/>
      <c r="O172" s="883"/>
      <c r="P172" s="883"/>
      <c r="Q172" s="883"/>
      <c r="R172" s="883"/>
      <c r="S172" s="883"/>
      <c r="T172" s="883"/>
      <c r="U172" s="883"/>
      <c r="V172" s="883"/>
      <c r="W172" s="883"/>
      <c r="X172" s="883"/>
      <c r="Y172" s="883"/>
      <c r="Z172" s="883"/>
      <c r="AA172" s="883"/>
      <c r="AB172" s="883"/>
      <c r="AC172" s="883"/>
      <c r="AD172" s="883"/>
      <c r="AE172" s="882"/>
    </row>
    <row r="173" spans="1:31" ht="18" customHeight="1">
      <c r="A173" s="884"/>
      <c r="B173" s="883"/>
      <c r="C173" s="883"/>
      <c r="D173" s="886"/>
      <c r="E173" s="883"/>
      <c r="F173" s="883"/>
      <c r="G173" s="883"/>
      <c r="H173" s="883"/>
      <c r="I173" s="883"/>
      <c r="J173" s="883"/>
      <c r="K173" s="883"/>
      <c r="L173" s="883"/>
      <c r="M173" s="883"/>
      <c r="N173" s="883"/>
      <c r="O173" s="883"/>
      <c r="P173" s="883"/>
      <c r="Q173" s="883"/>
      <c r="R173" s="883"/>
      <c r="S173" s="883"/>
      <c r="T173" s="883"/>
      <c r="U173" s="883"/>
      <c r="V173" s="883"/>
      <c r="W173" s="883"/>
      <c r="X173" s="883"/>
      <c r="Y173" s="883"/>
      <c r="Z173" s="883"/>
      <c r="AA173" s="883"/>
      <c r="AB173" s="883"/>
      <c r="AC173" s="883"/>
      <c r="AD173" s="883"/>
      <c r="AE173" s="882"/>
    </row>
    <row r="174" spans="1:31" ht="18" customHeight="1">
      <c r="A174" s="883"/>
      <c r="B174" s="883"/>
      <c r="C174" s="883"/>
      <c r="D174" s="886"/>
      <c r="E174" s="886"/>
      <c r="F174" s="886"/>
      <c r="G174" s="886"/>
      <c r="H174" s="886"/>
      <c r="I174" s="2046"/>
      <c r="J174" s="2046"/>
      <c r="K174" s="2046"/>
      <c r="L174" s="2046"/>
      <c r="M174" s="2046"/>
      <c r="N174" s="2046"/>
      <c r="O174" s="2046"/>
      <c r="P174" s="2046"/>
      <c r="Q174" s="2046"/>
      <c r="R174" s="2046"/>
      <c r="S174" s="2046"/>
      <c r="T174" s="2046"/>
      <c r="U174" s="2046"/>
      <c r="V174" s="886"/>
      <c r="W174" s="886"/>
      <c r="X174" s="886"/>
      <c r="Y174" s="886"/>
      <c r="Z174" s="2046"/>
      <c r="AA174" s="2046"/>
      <c r="AB174" s="2046"/>
      <c r="AC174" s="886"/>
      <c r="AD174" s="883"/>
      <c r="AE174" s="882"/>
    </row>
    <row r="175" spans="1:31" ht="18" customHeight="1">
      <c r="A175" s="883"/>
      <c r="B175" s="883"/>
      <c r="C175" s="883"/>
      <c r="D175" s="886"/>
      <c r="E175" s="2066"/>
      <c r="F175" s="2066"/>
      <c r="G175" s="886"/>
      <c r="H175" s="886"/>
      <c r="I175" s="883"/>
      <c r="J175" s="883"/>
      <c r="K175" s="883"/>
      <c r="L175" s="882"/>
      <c r="M175" s="883"/>
      <c r="N175" s="883"/>
      <c r="O175" s="883"/>
      <c r="P175" s="883"/>
      <c r="Q175" s="883"/>
      <c r="R175" s="882"/>
      <c r="S175" s="882"/>
      <c r="T175" s="882"/>
      <c r="U175" s="882"/>
      <c r="V175" s="882"/>
      <c r="W175" s="886"/>
      <c r="X175" s="886"/>
      <c r="Y175" s="886"/>
      <c r="Z175" s="2065"/>
      <c r="AA175" s="2065"/>
      <c r="AB175" s="2065"/>
      <c r="AC175" s="885"/>
      <c r="AD175" s="883"/>
      <c r="AE175" s="882"/>
    </row>
    <row r="176" spans="1:31" ht="18" customHeight="1">
      <c r="A176" s="883"/>
      <c r="B176" s="883"/>
      <c r="C176" s="883"/>
      <c r="D176" s="886"/>
      <c r="E176" s="2066"/>
      <c r="F176" s="2066"/>
      <c r="G176" s="886"/>
      <c r="H176" s="886"/>
      <c r="I176" s="883"/>
      <c r="J176" s="883"/>
      <c r="K176" s="883"/>
      <c r="L176" s="882"/>
      <c r="M176" s="883"/>
      <c r="N176" s="883"/>
      <c r="O176" s="883"/>
      <c r="P176" s="883"/>
      <c r="Q176" s="883"/>
      <c r="R176" s="882"/>
      <c r="S176" s="882"/>
      <c r="T176" s="882"/>
      <c r="U176" s="882"/>
      <c r="V176" s="882"/>
      <c r="W176" s="886"/>
      <c r="X176" s="886"/>
      <c r="Y176" s="886"/>
      <c r="Z176" s="2065"/>
      <c r="AA176" s="2065"/>
      <c r="AB176" s="2065"/>
      <c r="AC176" s="885"/>
      <c r="AD176" s="883"/>
      <c r="AE176" s="882"/>
    </row>
    <row r="177" spans="1:31" ht="18" customHeight="1">
      <c r="A177" s="883"/>
      <c r="B177" s="883"/>
      <c r="C177" s="883"/>
      <c r="D177" s="886"/>
      <c r="E177" s="2066"/>
      <c r="F177" s="2066"/>
      <c r="G177" s="886"/>
      <c r="H177" s="886"/>
      <c r="I177" s="883"/>
      <c r="J177" s="883"/>
      <c r="K177" s="883"/>
      <c r="L177" s="882"/>
      <c r="M177" s="883"/>
      <c r="N177" s="883"/>
      <c r="O177" s="883"/>
      <c r="P177" s="883"/>
      <c r="Q177" s="883"/>
      <c r="R177" s="882"/>
      <c r="S177" s="882"/>
      <c r="T177" s="882"/>
      <c r="U177" s="882"/>
      <c r="V177" s="882"/>
      <c r="W177" s="886"/>
      <c r="X177" s="886"/>
      <c r="Y177" s="886"/>
      <c r="Z177" s="2065"/>
      <c r="AA177" s="2065"/>
      <c r="AB177" s="2065"/>
      <c r="AC177" s="885"/>
      <c r="AD177" s="883"/>
      <c r="AE177" s="882"/>
    </row>
    <row r="178" spans="1:31" ht="18" customHeight="1">
      <c r="A178" s="883"/>
      <c r="B178" s="883"/>
      <c r="C178" s="883"/>
      <c r="D178" s="886"/>
      <c r="E178" s="2066"/>
      <c r="F178" s="2066"/>
      <c r="G178" s="886"/>
      <c r="H178" s="886"/>
      <c r="I178" s="883"/>
      <c r="J178" s="883"/>
      <c r="K178" s="883"/>
      <c r="L178" s="882"/>
      <c r="M178" s="883"/>
      <c r="N178" s="883"/>
      <c r="O178" s="883"/>
      <c r="P178" s="883"/>
      <c r="Q178" s="883"/>
      <c r="R178" s="882"/>
      <c r="S178" s="882"/>
      <c r="T178" s="882"/>
      <c r="U178" s="882"/>
      <c r="V178" s="882"/>
      <c r="W178" s="886"/>
      <c r="X178" s="886"/>
      <c r="Y178" s="886"/>
      <c r="Z178" s="2065"/>
      <c r="AA178" s="2065"/>
      <c r="AB178" s="2065"/>
      <c r="AC178" s="885"/>
      <c r="AD178" s="883"/>
      <c r="AE178" s="882"/>
    </row>
    <row r="179" spans="1:31" ht="18" customHeight="1">
      <c r="A179" s="883"/>
      <c r="B179" s="883"/>
      <c r="C179" s="883"/>
      <c r="D179" s="883"/>
      <c r="E179" s="2066"/>
      <c r="F179" s="2066"/>
      <c r="G179" s="886"/>
      <c r="H179" s="886"/>
      <c r="I179" s="883"/>
      <c r="J179" s="883"/>
      <c r="K179" s="883"/>
      <c r="L179" s="882"/>
      <c r="M179" s="883"/>
      <c r="N179" s="883"/>
      <c r="O179" s="883"/>
      <c r="P179" s="883"/>
      <c r="Q179" s="883"/>
      <c r="R179" s="882"/>
      <c r="S179" s="882"/>
      <c r="T179" s="882"/>
      <c r="U179" s="882"/>
      <c r="V179" s="882"/>
      <c r="W179" s="886"/>
      <c r="X179" s="886"/>
      <c r="Y179" s="886"/>
      <c r="Z179" s="2065"/>
      <c r="AA179" s="2065"/>
      <c r="AB179" s="2065"/>
      <c r="AC179" s="885"/>
      <c r="AD179" s="883"/>
      <c r="AE179" s="882"/>
    </row>
    <row r="180" spans="1:31" ht="18" customHeight="1">
      <c r="A180" s="883"/>
      <c r="B180" s="883"/>
      <c r="C180" s="883"/>
      <c r="D180" s="883"/>
      <c r="E180" s="2066"/>
      <c r="F180" s="2066"/>
      <c r="G180" s="886"/>
      <c r="H180" s="886"/>
      <c r="I180" s="883"/>
      <c r="J180" s="883"/>
      <c r="K180" s="883"/>
      <c r="L180" s="882"/>
      <c r="M180" s="883"/>
      <c r="N180" s="883"/>
      <c r="O180" s="883"/>
      <c r="P180" s="883"/>
      <c r="Q180" s="883"/>
      <c r="R180" s="882"/>
      <c r="S180" s="882"/>
      <c r="T180" s="882"/>
      <c r="U180" s="882"/>
      <c r="V180" s="882"/>
      <c r="W180" s="886"/>
      <c r="X180" s="886"/>
      <c r="Y180" s="886"/>
      <c r="Z180" s="2065"/>
      <c r="AA180" s="2065"/>
      <c r="AB180" s="2065"/>
      <c r="AC180" s="885"/>
      <c r="AD180" s="883"/>
      <c r="AE180" s="882"/>
    </row>
    <row r="181" spans="1:31" ht="18" customHeight="1">
      <c r="A181" s="884"/>
      <c r="B181" s="883"/>
      <c r="C181" s="883"/>
      <c r="D181" s="883"/>
      <c r="E181" s="883"/>
      <c r="F181" s="883"/>
      <c r="G181" s="883"/>
      <c r="H181" s="883"/>
      <c r="I181" s="883"/>
      <c r="J181" s="883"/>
      <c r="K181" s="883"/>
      <c r="L181" s="883"/>
      <c r="M181" s="883"/>
      <c r="N181" s="883"/>
      <c r="O181" s="883"/>
      <c r="P181" s="883"/>
      <c r="Q181" s="883"/>
      <c r="R181" s="883"/>
      <c r="S181" s="883"/>
      <c r="T181" s="883"/>
      <c r="U181" s="883"/>
      <c r="V181" s="883"/>
      <c r="W181" s="883"/>
      <c r="X181" s="883"/>
      <c r="Y181" s="883"/>
      <c r="Z181" s="883"/>
      <c r="AA181" s="883"/>
      <c r="AB181" s="883"/>
      <c r="AC181" s="883"/>
      <c r="AD181" s="883"/>
      <c r="AE181" s="882"/>
    </row>
    <row r="182" spans="1:31" ht="18" customHeight="1">
      <c r="A182" s="884"/>
      <c r="B182" s="883"/>
      <c r="C182" s="883"/>
      <c r="D182" s="883"/>
      <c r="E182" s="883"/>
      <c r="F182" s="2067"/>
      <c r="G182" s="2067"/>
      <c r="H182" s="2067"/>
      <c r="I182" s="2067"/>
      <c r="J182" s="2067"/>
      <c r="K182" s="2067"/>
      <c r="L182" s="2067"/>
      <c r="M182" s="2067"/>
      <c r="N182" s="2067"/>
      <c r="O182" s="2067"/>
      <c r="P182" s="2067"/>
      <c r="Q182" s="2067"/>
      <c r="R182" s="2067"/>
      <c r="S182" s="2067"/>
      <c r="T182" s="2067"/>
      <c r="U182" s="2067"/>
      <c r="V182" s="2067"/>
      <c r="W182" s="2067"/>
      <c r="X182" s="2067"/>
      <c r="Y182" s="2067"/>
      <c r="Z182" s="2067"/>
      <c r="AA182" s="2067"/>
      <c r="AB182" s="2067"/>
      <c r="AC182" s="2067"/>
      <c r="AD182" s="2067"/>
      <c r="AE182" s="882"/>
    </row>
    <row r="183" spans="1:31" ht="18" customHeight="1">
      <c r="A183" s="883"/>
      <c r="B183" s="883"/>
      <c r="C183" s="883"/>
      <c r="D183" s="883"/>
      <c r="E183" s="883"/>
      <c r="F183" s="2067"/>
      <c r="G183" s="2067"/>
      <c r="H183" s="2067"/>
      <c r="I183" s="2067"/>
      <c r="J183" s="2067"/>
      <c r="K183" s="2067"/>
      <c r="L183" s="2067"/>
      <c r="M183" s="2067"/>
      <c r="N183" s="2067"/>
      <c r="O183" s="2067"/>
      <c r="P183" s="2067"/>
      <c r="Q183" s="2067"/>
      <c r="R183" s="2067"/>
      <c r="S183" s="2067"/>
      <c r="T183" s="2067"/>
      <c r="U183" s="2067"/>
      <c r="V183" s="2067"/>
      <c r="W183" s="2067"/>
      <c r="X183" s="2067"/>
      <c r="Y183" s="2067"/>
      <c r="Z183" s="2067"/>
      <c r="AA183" s="2067"/>
      <c r="AB183" s="2067"/>
      <c r="AC183" s="2067"/>
      <c r="AD183" s="2067"/>
      <c r="AE183" s="882"/>
    </row>
    <row r="184" spans="1:31" ht="18" customHeight="1">
      <c r="A184" s="884"/>
      <c r="B184" s="883"/>
      <c r="C184" s="883"/>
      <c r="D184" s="883"/>
      <c r="E184" s="883"/>
      <c r="F184" s="883"/>
      <c r="G184" s="883"/>
      <c r="H184" s="883"/>
      <c r="I184" s="883"/>
      <c r="J184" s="883"/>
      <c r="K184" s="883"/>
      <c r="L184" s="883"/>
      <c r="M184" s="883"/>
      <c r="N184" s="883"/>
      <c r="O184" s="883"/>
      <c r="P184" s="883"/>
      <c r="Q184" s="883"/>
      <c r="R184" s="883"/>
      <c r="S184" s="883"/>
      <c r="T184" s="883"/>
      <c r="U184" s="883"/>
      <c r="V184" s="883"/>
      <c r="W184" s="883"/>
      <c r="X184" s="883"/>
      <c r="Y184" s="883"/>
      <c r="Z184" s="883"/>
      <c r="AA184" s="883"/>
      <c r="AB184" s="883"/>
      <c r="AC184" s="883"/>
      <c r="AD184" s="883"/>
      <c r="AE184" s="882"/>
    </row>
    <row r="185" spans="1:31" ht="18" customHeight="1">
      <c r="A185" s="883"/>
      <c r="B185" s="883"/>
      <c r="C185" s="883"/>
      <c r="D185" s="883"/>
      <c r="E185" s="883"/>
      <c r="F185" s="2067"/>
      <c r="G185" s="2067"/>
      <c r="H185" s="2067"/>
      <c r="I185" s="2067"/>
      <c r="J185" s="2067"/>
      <c r="K185" s="2067"/>
      <c r="L185" s="2067"/>
      <c r="M185" s="2067"/>
      <c r="N185" s="2067"/>
      <c r="O185" s="2067"/>
      <c r="P185" s="2067"/>
      <c r="Q185" s="2067"/>
      <c r="R185" s="2067"/>
      <c r="S185" s="2067"/>
      <c r="T185" s="2067"/>
      <c r="U185" s="2067"/>
      <c r="V185" s="2067"/>
      <c r="W185" s="2067"/>
      <c r="X185" s="2067"/>
      <c r="Y185" s="2067"/>
      <c r="Z185" s="2067"/>
      <c r="AA185" s="2067"/>
      <c r="AB185" s="2067"/>
      <c r="AC185" s="2067"/>
      <c r="AD185" s="2067"/>
      <c r="AE185" s="882"/>
    </row>
    <row r="186" spans="1:31" ht="18" customHeight="1">
      <c r="A186" s="883"/>
      <c r="B186" s="883"/>
      <c r="E186" s="883"/>
      <c r="F186" s="2067"/>
      <c r="G186" s="2067"/>
      <c r="H186" s="2067"/>
      <c r="I186" s="2067"/>
      <c r="J186" s="2067"/>
      <c r="K186" s="2067"/>
      <c r="L186" s="2067"/>
      <c r="M186" s="2067"/>
      <c r="N186" s="2067"/>
      <c r="O186" s="2067"/>
      <c r="P186" s="2067"/>
      <c r="Q186" s="2067"/>
      <c r="R186" s="2067"/>
      <c r="S186" s="2067"/>
      <c r="T186" s="2067"/>
      <c r="U186" s="2067"/>
      <c r="V186" s="2067"/>
      <c r="W186" s="2067"/>
      <c r="X186" s="2067"/>
      <c r="Y186" s="2067"/>
      <c r="Z186" s="2067"/>
      <c r="AA186" s="2067"/>
      <c r="AB186" s="2067"/>
      <c r="AC186" s="2067"/>
      <c r="AD186" s="2067"/>
      <c r="AE186" s="882"/>
    </row>
    <row r="187" spans="1:31" ht="18" customHeight="1">
      <c r="A187" s="883"/>
      <c r="B187" s="883"/>
      <c r="E187" s="883"/>
      <c r="F187" s="883"/>
      <c r="G187" s="883"/>
      <c r="H187" s="883"/>
      <c r="I187" s="883"/>
      <c r="J187" s="883"/>
      <c r="K187" s="883"/>
      <c r="L187" s="883"/>
      <c r="M187" s="883"/>
      <c r="N187" s="883"/>
      <c r="O187" s="883"/>
      <c r="P187" s="883"/>
      <c r="Q187" s="883"/>
      <c r="R187" s="883"/>
      <c r="S187" s="883"/>
      <c r="T187" s="883"/>
      <c r="U187" s="883"/>
      <c r="V187" s="883"/>
      <c r="W187" s="883"/>
      <c r="X187" s="883"/>
      <c r="Y187" s="883"/>
      <c r="Z187" s="883"/>
      <c r="AA187" s="883"/>
      <c r="AB187" s="883"/>
      <c r="AC187" s="883"/>
      <c r="AD187" s="883"/>
      <c r="AE187" s="882"/>
    </row>
    <row r="191" spans="1:31" ht="18" customHeight="1">
      <c r="C191" s="886"/>
      <c r="D191" s="886"/>
    </row>
    <row r="192" spans="1:31" ht="18" customHeight="1">
      <c r="C192" s="883"/>
      <c r="D192" s="883"/>
    </row>
    <row r="193" spans="1:31" ht="18" customHeight="1">
      <c r="A193" s="886"/>
      <c r="B193" s="886"/>
      <c r="C193" s="883"/>
      <c r="D193" s="883"/>
      <c r="E193" s="886"/>
      <c r="F193" s="886"/>
      <c r="G193" s="886"/>
      <c r="H193" s="886"/>
      <c r="I193" s="886"/>
      <c r="J193" s="886"/>
      <c r="K193" s="886"/>
      <c r="L193" s="886"/>
      <c r="M193" s="886"/>
      <c r="N193" s="886"/>
      <c r="O193" s="886"/>
      <c r="P193" s="886"/>
      <c r="Q193" s="886"/>
      <c r="R193" s="886"/>
      <c r="S193" s="886"/>
      <c r="T193" s="886"/>
      <c r="U193" s="886"/>
      <c r="V193" s="886"/>
      <c r="W193" s="886"/>
      <c r="X193" s="886"/>
      <c r="Y193" s="886"/>
      <c r="Z193" s="886"/>
      <c r="AA193" s="886"/>
      <c r="AB193" s="886"/>
      <c r="AC193" s="886"/>
      <c r="AD193" s="886"/>
      <c r="AE193" s="882"/>
    </row>
    <row r="194" spans="1:31" ht="18" customHeight="1">
      <c r="A194" s="883"/>
      <c r="B194" s="883"/>
      <c r="C194" s="883"/>
      <c r="D194" s="883"/>
      <c r="E194" s="883"/>
      <c r="F194" s="883"/>
      <c r="G194" s="883"/>
      <c r="H194" s="883"/>
      <c r="I194" s="883"/>
      <c r="J194" s="883"/>
      <c r="K194" s="883"/>
      <c r="L194" s="883"/>
      <c r="M194" s="883"/>
      <c r="N194" s="883"/>
      <c r="O194" s="883"/>
      <c r="P194" s="883"/>
      <c r="Q194" s="883"/>
      <c r="R194" s="883"/>
      <c r="S194" s="883"/>
      <c r="T194" s="883"/>
      <c r="U194" s="883"/>
      <c r="V194" s="883"/>
      <c r="W194" s="883"/>
      <c r="X194" s="883"/>
      <c r="Y194" s="883"/>
      <c r="Z194" s="883"/>
      <c r="AA194" s="883"/>
      <c r="AB194" s="883"/>
      <c r="AC194" s="883"/>
      <c r="AD194" s="883"/>
      <c r="AE194" s="882"/>
    </row>
    <row r="195" spans="1:31" ht="18" customHeight="1">
      <c r="A195" s="884"/>
      <c r="B195" s="883"/>
      <c r="C195" s="883"/>
      <c r="D195" s="883"/>
      <c r="E195" s="883"/>
      <c r="F195" s="883"/>
      <c r="G195" s="882"/>
      <c r="H195" s="883"/>
      <c r="I195" s="883"/>
      <c r="J195" s="883"/>
      <c r="K195" s="883"/>
      <c r="L195" s="883"/>
      <c r="M195" s="883"/>
      <c r="N195" s="883"/>
      <c r="O195" s="883"/>
      <c r="P195" s="883"/>
      <c r="Q195" s="883"/>
      <c r="R195" s="883"/>
      <c r="S195" s="883"/>
      <c r="T195" s="883"/>
      <c r="U195" s="883"/>
      <c r="V195" s="883"/>
      <c r="W195" s="883"/>
      <c r="X195" s="883"/>
      <c r="Y195" s="883"/>
      <c r="Z195" s="883"/>
      <c r="AA195" s="883"/>
      <c r="AB195" s="883"/>
      <c r="AC195" s="883"/>
      <c r="AD195" s="883"/>
      <c r="AE195" s="882"/>
    </row>
    <row r="196" spans="1:31" ht="18" customHeight="1">
      <c r="A196" s="884"/>
      <c r="B196" s="883"/>
      <c r="C196" s="883"/>
      <c r="D196" s="883"/>
      <c r="E196" s="883"/>
      <c r="F196" s="883"/>
      <c r="G196" s="882"/>
      <c r="H196" s="882"/>
      <c r="I196" s="883"/>
      <c r="J196" s="883"/>
      <c r="K196" s="883"/>
      <c r="L196" s="882"/>
      <c r="M196" s="883"/>
      <c r="N196" s="883"/>
      <c r="O196" s="883"/>
      <c r="P196" s="883"/>
      <c r="Q196" s="883"/>
      <c r="R196" s="883"/>
      <c r="S196" s="883"/>
      <c r="T196" s="883"/>
      <c r="U196" s="883"/>
      <c r="V196" s="883"/>
      <c r="W196" s="883"/>
      <c r="X196" s="883"/>
      <c r="Y196" s="883"/>
      <c r="Z196" s="883"/>
      <c r="AA196" s="883"/>
      <c r="AB196" s="883"/>
      <c r="AC196" s="883"/>
      <c r="AD196" s="883"/>
      <c r="AE196" s="882"/>
    </row>
    <row r="197" spans="1:31" ht="18" customHeight="1">
      <c r="A197" s="884"/>
      <c r="B197" s="883"/>
      <c r="C197" s="883"/>
      <c r="D197" s="883"/>
      <c r="E197" s="883"/>
      <c r="F197" s="883"/>
      <c r="G197" s="883"/>
      <c r="H197" s="883"/>
      <c r="I197" s="883"/>
      <c r="J197" s="2068"/>
      <c r="K197" s="2068"/>
      <c r="L197" s="2068"/>
      <c r="M197" s="2068"/>
      <c r="N197" s="887"/>
      <c r="O197" s="883"/>
      <c r="P197" s="883"/>
      <c r="Q197" s="883"/>
      <c r="R197" s="883"/>
      <c r="S197" s="883"/>
      <c r="T197" s="883"/>
      <c r="U197" s="883"/>
      <c r="V197" s="883"/>
      <c r="W197" s="883"/>
      <c r="X197" s="883"/>
      <c r="Y197" s="883"/>
      <c r="Z197" s="883"/>
      <c r="AA197" s="883"/>
      <c r="AB197" s="883"/>
      <c r="AC197" s="883"/>
      <c r="AD197" s="883"/>
      <c r="AE197" s="882"/>
    </row>
    <row r="198" spans="1:31" ht="18" customHeight="1">
      <c r="A198" s="884"/>
      <c r="B198" s="883"/>
      <c r="C198" s="883"/>
      <c r="D198" s="883"/>
      <c r="E198" s="883"/>
      <c r="F198" s="883"/>
      <c r="G198" s="883"/>
      <c r="H198" s="883"/>
      <c r="I198" s="883"/>
      <c r="J198" s="2068"/>
      <c r="K198" s="2068"/>
      <c r="L198" s="2068"/>
      <c r="M198" s="2068"/>
      <c r="N198" s="887"/>
      <c r="O198" s="883"/>
      <c r="P198" s="883"/>
      <c r="Q198" s="883"/>
      <c r="R198" s="883"/>
      <c r="S198" s="883"/>
      <c r="T198" s="883"/>
      <c r="U198" s="883"/>
      <c r="V198" s="883"/>
      <c r="W198" s="883"/>
      <c r="X198" s="883"/>
      <c r="Y198" s="883"/>
      <c r="Z198" s="883"/>
      <c r="AA198" s="883"/>
      <c r="AB198" s="883"/>
      <c r="AC198" s="883"/>
      <c r="AD198" s="883"/>
      <c r="AE198" s="882"/>
    </row>
    <row r="199" spans="1:31" ht="18" customHeight="1">
      <c r="A199" s="884"/>
      <c r="B199" s="883"/>
      <c r="C199" s="883"/>
      <c r="D199" s="883"/>
      <c r="E199" s="883"/>
      <c r="F199" s="883"/>
      <c r="G199" s="883"/>
      <c r="H199" s="883"/>
      <c r="I199" s="883"/>
      <c r="J199" s="2068"/>
      <c r="K199" s="2068"/>
      <c r="L199" s="2068"/>
      <c r="M199" s="2068"/>
      <c r="N199" s="887"/>
      <c r="O199" s="883"/>
      <c r="P199" s="883"/>
      <c r="Q199" s="883"/>
      <c r="R199" s="883"/>
      <c r="S199" s="883"/>
      <c r="T199" s="883"/>
      <c r="U199" s="883"/>
      <c r="V199" s="883"/>
      <c r="W199" s="883"/>
      <c r="X199" s="883"/>
      <c r="Y199" s="883"/>
      <c r="Z199" s="883"/>
      <c r="AA199" s="883"/>
      <c r="AB199" s="883"/>
      <c r="AC199" s="883"/>
      <c r="AD199" s="883"/>
      <c r="AE199" s="882"/>
    </row>
    <row r="200" spans="1:31" ht="18" customHeight="1">
      <c r="A200" s="884"/>
      <c r="B200" s="883"/>
      <c r="C200" s="883"/>
      <c r="D200" s="886"/>
      <c r="E200" s="883"/>
      <c r="F200" s="883"/>
      <c r="G200" s="883"/>
      <c r="H200" s="883"/>
      <c r="I200" s="883"/>
      <c r="J200" s="2068"/>
      <c r="K200" s="2068"/>
      <c r="L200" s="2068"/>
      <c r="M200" s="2068"/>
      <c r="N200" s="887"/>
      <c r="O200" s="883"/>
      <c r="P200" s="883"/>
      <c r="Q200" s="883"/>
      <c r="R200" s="883"/>
      <c r="S200" s="883"/>
      <c r="T200" s="883"/>
      <c r="U200" s="883"/>
      <c r="V200" s="883"/>
      <c r="W200" s="883"/>
      <c r="X200" s="883"/>
      <c r="Y200" s="883"/>
      <c r="Z200" s="883"/>
      <c r="AA200" s="883"/>
      <c r="AB200" s="883"/>
      <c r="AC200" s="883"/>
      <c r="AD200" s="883"/>
      <c r="AE200" s="882"/>
    </row>
    <row r="201" spans="1:31" ht="18" customHeight="1">
      <c r="A201" s="884"/>
      <c r="B201" s="883"/>
      <c r="C201" s="883"/>
      <c r="D201" s="886"/>
      <c r="E201" s="883"/>
      <c r="F201" s="883"/>
      <c r="G201" s="883"/>
      <c r="H201" s="883"/>
      <c r="I201" s="883"/>
      <c r="J201" s="883"/>
      <c r="K201" s="883"/>
      <c r="L201" s="883"/>
      <c r="M201" s="883"/>
      <c r="N201" s="883"/>
      <c r="O201" s="883"/>
      <c r="P201" s="883"/>
      <c r="Q201" s="883"/>
      <c r="R201" s="883"/>
      <c r="S201" s="883"/>
      <c r="T201" s="883"/>
      <c r="U201" s="883"/>
      <c r="V201" s="883"/>
      <c r="W201" s="883"/>
      <c r="X201" s="883"/>
      <c r="Y201" s="883"/>
      <c r="Z201" s="883"/>
      <c r="AA201" s="883"/>
      <c r="AB201" s="883"/>
      <c r="AC201" s="883"/>
      <c r="AD201" s="883"/>
      <c r="AE201" s="882"/>
    </row>
    <row r="202" spans="1:31" ht="18" customHeight="1">
      <c r="A202" s="883"/>
      <c r="B202" s="883"/>
      <c r="C202" s="883"/>
      <c r="D202" s="886"/>
      <c r="E202" s="886"/>
      <c r="F202" s="886"/>
      <c r="G202" s="886"/>
      <c r="H202" s="886"/>
      <c r="I202" s="2046"/>
      <c r="J202" s="2046"/>
      <c r="K202" s="2046"/>
      <c r="L202" s="2046"/>
      <c r="M202" s="2046"/>
      <c r="N202" s="2046"/>
      <c r="O202" s="2046"/>
      <c r="P202" s="2046"/>
      <c r="Q202" s="2046"/>
      <c r="R202" s="2046"/>
      <c r="S202" s="2046"/>
      <c r="T202" s="2046"/>
      <c r="U202" s="2046"/>
      <c r="V202" s="886"/>
      <c r="W202" s="886"/>
      <c r="X202" s="886"/>
      <c r="Y202" s="886"/>
      <c r="Z202" s="2046"/>
      <c r="AA202" s="2046"/>
      <c r="AB202" s="2046"/>
      <c r="AC202" s="886"/>
      <c r="AD202" s="883"/>
      <c r="AE202" s="882"/>
    </row>
    <row r="203" spans="1:31" ht="18" customHeight="1">
      <c r="A203" s="883"/>
      <c r="B203" s="883"/>
      <c r="C203" s="883"/>
      <c r="D203" s="886"/>
      <c r="E203" s="2066"/>
      <c r="F203" s="2066"/>
      <c r="G203" s="886"/>
      <c r="H203" s="886"/>
      <c r="I203" s="883"/>
      <c r="J203" s="883"/>
      <c r="K203" s="883"/>
      <c r="L203" s="882"/>
      <c r="M203" s="883"/>
      <c r="N203" s="883"/>
      <c r="O203" s="883"/>
      <c r="P203" s="883"/>
      <c r="Q203" s="883"/>
      <c r="R203" s="882"/>
      <c r="S203" s="882"/>
      <c r="T203" s="882"/>
      <c r="U203" s="882"/>
      <c r="V203" s="882"/>
      <c r="W203" s="886"/>
      <c r="X203" s="886"/>
      <c r="Y203" s="886"/>
      <c r="Z203" s="2065"/>
      <c r="AA203" s="2065"/>
      <c r="AB203" s="2065"/>
      <c r="AC203" s="885"/>
      <c r="AD203" s="883"/>
      <c r="AE203" s="882"/>
    </row>
    <row r="204" spans="1:31" ht="18" customHeight="1">
      <c r="A204" s="883"/>
      <c r="B204" s="883"/>
      <c r="C204" s="883"/>
      <c r="D204" s="886"/>
      <c r="E204" s="2066"/>
      <c r="F204" s="2066"/>
      <c r="G204" s="886"/>
      <c r="H204" s="886"/>
      <c r="I204" s="883"/>
      <c r="J204" s="883"/>
      <c r="K204" s="883"/>
      <c r="L204" s="882"/>
      <c r="M204" s="883"/>
      <c r="N204" s="883"/>
      <c r="O204" s="883"/>
      <c r="P204" s="883"/>
      <c r="Q204" s="883"/>
      <c r="R204" s="882"/>
      <c r="S204" s="882"/>
      <c r="T204" s="882"/>
      <c r="U204" s="882"/>
      <c r="V204" s="882"/>
      <c r="W204" s="886"/>
      <c r="X204" s="886"/>
      <c r="Y204" s="886"/>
      <c r="Z204" s="2065"/>
      <c r="AA204" s="2065"/>
      <c r="AB204" s="2065"/>
      <c r="AC204" s="885"/>
      <c r="AD204" s="883"/>
      <c r="AE204" s="882"/>
    </row>
    <row r="205" spans="1:31" ht="18" customHeight="1">
      <c r="A205" s="883"/>
      <c r="B205" s="883"/>
      <c r="C205" s="883"/>
      <c r="D205" s="886"/>
      <c r="E205" s="2066"/>
      <c r="F205" s="2066"/>
      <c r="G205" s="886"/>
      <c r="H205" s="886"/>
      <c r="I205" s="883"/>
      <c r="J205" s="883"/>
      <c r="K205" s="883"/>
      <c r="L205" s="882"/>
      <c r="M205" s="883"/>
      <c r="N205" s="883"/>
      <c r="O205" s="883"/>
      <c r="P205" s="883"/>
      <c r="Q205" s="883"/>
      <c r="R205" s="882"/>
      <c r="S205" s="882"/>
      <c r="T205" s="882"/>
      <c r="U205" s="882"/>
      <c r="V205" s="882"/>
      <c r="W205" s="886"/>
      <c r="X205" s="886"/>
      <c r="Y205" s="886"/>
      <c r="Z205" s="2065"/>
      <c r="AA205" s="2065"/>
      <c r="AB205" s="2065"/>
      <c r="AC205" s="885"/>
      <c r="AD205" s="883"/>
      <c r="AE205" s="882"/>
    </row>
    <row r="206" spans="1:31" ht="18" customHeight="1">
      <c r="A206" s="883"/>
      <c r="B206" s="883"/>
      <c r="C206" s="883"/>
      <c r="D206" s="886"/>
      <c r="E206" s="2066"/>
      <c r="F206" s="2066"/>
      <c r="G206" s="886"/>
      <c r="H206" s="886"/>
      <c r="I206" s="883"/>
      <c r="J206" s="883"/>
      <c r="K206" s="883"/>
      <c r="L206" s="882"/>
      <c r="M206" s="883"/>
      <c r="N206" s="883"/>
      <c r="O206" s="883"/>
      <c r="P206" s="883"/>
      <c r="Q206" s="883"/>
      <c r="R206" s="882"/>
      <c r="S206" s="882"/>
      <c r="T206" s="882"/>
      <c r="U206" s="882"/>
      <c r="V206" s="882"/>
      <c r="W206" s="886"/>
      <c r="X206" s="886"/>
      <c r="Y206" s="886"/>
      <c r="Z206" s="2065"/>
      <c r="AA206" s="2065"/>
      <c r="AB206" s="2065"/>
      <c r="AC206" s="885"/>
      <c r="AD206" s="883"/>
      <c r="AE206" s="882"/>
    </row>
    <row r="207" spans="1:31" ht="18" customHeight="1">
      <c r="A207" s="883"/>
      <c r="B207" s="883"/>
      <c r="C207" s="883"/>
      <c r="D207" s="883"/>
      <c r="E207" s="2066"/>
      <c r="F207" s="2066"/>
      <c r="G207" s="886"/>
      <c r="H207" s="886"/>
      <c r="I207" s="883"/>
      <c r="J207" s="883"/>
      <c r="K207" s="883"/>
      <c r="L207" s="882"/>
      <c r="M207" s="883"/>
      <c r="N207" s="883"/>
      <c r="O207" s="883"/>
      <c r="P207" s="883"/>
      <c r="Q207" s="883"/>
      <c r="R207" s="882"/>
      <c r="S207" s="882"/>
      <c r="T207" s="882"/>
      <c r="U207" s="882"/>
      <c r="V207" s="882"/>
      <c r="W207" s="886"/>
      <c r="X207" s="886"/>
      <c r="Y207" s="886"/>
      <c r="Z207" s="2065"/>
      <c r="AA207" s="2065"/>
      <c r="AB207" s="2065"/>
      <c r="AC207" s="885"/>
      <c r="AD207" s="883"/>
      <c r="AE207" s="882"/>
    </row>
    <row r="208" spans="1:31" ht="18" customHeight="1">
      <c r="A208" s="883"/>
      <c r="B208" s="883"/>
      <c r="C208" s="883"/>
      <c r="D208" s="883"/>
      <c r="E208" s="2066"/>
      <c r="F208" s="2066"/>
      <c r="G208" s="886"/>
      <c r="H208" s="886"/>
      <c r="I208" s="883"/>
      <c r="J208" s="883"/>
      <c r="K208" s="883"/>
      <c r="L208" s="882"/>
      <c r="M208" s="883"/>
      <c r="N208" s="883"/>
      <c r="O208" s="883"/>
      <c r="P208" s="883"/>
      <c r="Q208" s="883"/>
      <c r="R208" s="882"/>
      <c r="S208" s="882"/>
      <c r="T208" s="882"/>
      <c r="U208" s="882"/>
      <c r="V208" s="882"/>
      <c r="W208" s="886"/>
      <c r="X208" s="886"/>
      <c r="Y208" s="886"/>
      <c r="Z208" s="2065"/>
      <c r="AA208" s="2065"/>
      <c r="AB208" s="2065"/>
      <c r="AC208" s="885"/>
      <c r="AD208" s="883"/>
      <c r="AE208" s="882"/>
    </row>
    <row r="209" spans="1:31" ht="18" customHeight="1">
      <c r="A209" s="884"/>
      <c r="B209" s="883"/>
      <c r="C209" s="883"/>
      <c r="D209" s="883"/>
      <c r="E209" s="883"/>
      <c r="F209" s="883"/>
      <c r="G209" s="883"/>
      <c r="H209" s="883"/>
      <c r="I209" s="883"/>
      <c r="J209" s="883"/>
      <c r="K209" s="883"/>
      <c r="L209" s="883"/>
      <c r="M209" s="883"/>
      <c r="N209" s="883"/>
      <c r="O209" s="883"/>
      <c r="P209" s="883"/>
      <c r="Q209" s="883"/>
      <c r="R209" s="883"/>
      <c r="S209" s="883"/>
      <c r="T209" s="883"/>
      <c r="U209" s="883"/>
      <c r="V209" s="883"/>
      <c r="W209" s="883"/>
      <c r="X209" s="883"/>
      <c r="Y209" s="883"/>
      <c r="Z209" s="883"/>
      <c r="AA209" s="883"/>
      <c r="AB209" s="883"/>
      <c r="AC209" s="883"/>
      <c r="AD209" s="883"/>
      <c r="AE209" s="882"/>
    </row>
    <row r="210" spans="1:31" ht="18" customHeight="1">
      <c r="A210" s="884"/>
      <c r="B210" s="883"/>
      <c r="C210" s="883"/>
      <c r="D210" s="883"/>
      <c r="E210" s="883"/>
      <c r="F210" s="2067"/>
      <c r="G210" s="2067"/>
      <c r="H210" s="2067"/>
      <c r="I210" s="2067"/>
      <c r="J210" s="2067"/>
      <c r="K210" s="2067"/>
      <c r="L210" s="2067"/>
      <c r="M210" s="2067"/>
      <c r="N210" s="2067"/>
      <c r="O210" s="2067"/>
      <c r="P210" s="2067"/>
      <c r="Q210" s="2067"/>
      <c r="R210" s="2067"/>
      <c r="S210" s="2067"/>
      <c r="T210" s="2067"/>
      <c r="U210" s="2067"/>
      <c r="V210" s="2067"/>
      <c r="W210" s="2067"/>
      <c r="X210" s="2067"/>
      <c r="Y210" s="2067"/>
      <c r="Z210" s="2067"/>
      <c r="AA210" s="2067"/>
      <c r="AB210" s="2067"/>
      <c r="AC210" s="2067"/>
      <c r="AD210" s="2067"/>
      <c r="AE210" s="882"/>
    </row>
    <row r="211" spans="1:31" ht="18" customHeight="1">
      <c r="A211" s="883"/>
      <c r="B211" s="883"/>
      <c r="C211" s="883"/>
      <c r="D211" s="883"/>
      <c r="E211" s="883"/>
      <c r="F211" s="2067"/>
      <c r="G211" s="2067"/>
      <c r="H211" s="2067"/>
      <c r="I211" s="2067"/>
      <c r="J211" s="2067"/>
      <c r="K211" s="2067"/>
      <c r="L211" s="2067"/>
      <c r="M211" s="2067"/>
      <c r="N211" s="2067"/>
      <c r="O211" s="2067"/>
      <c r="P211" s="2067"/>
      <c r="Q211" s="2067"/>
      <c r="R211" s="2067"/>
      <c r="S211" s="2067"/>
      <c r="T211" s="2067"/>
      <c r="U211" s="2067"/>
      <c r="V211" s="2067"/>
      <c r="W211" s="2067"/>
      <c r="X211" s="2067"/>
      <c r="Y211" s="2067"/>
      <c r="Z211" s="2067"/>
      <c r="AA211" s="2067"/>
      <c r="AB211" s="2067"/>
      <c r="AC211" s="2067"/>
      <c r="AD211" s="2067"/>
      <c r="AE211" s="882"/>
    </row>
    <row r="212" spans="1:31" ht="18" customHeight="1">
      <c r="A212" s="884"/>
      <c r="B212" s="883"/>
      <c r="C212" s="883"/>
      <c r="D212" s="883"/>
      <c r="E212" s="883"/>
      <c r="F212" s="883"/>
      <c r="G212" s="883"/>
      <c r="H212" s="883"/>
      <c r="I212" s="883"/>
      <c r="J212" s="883"/>
      <c r="K212" s="883"/>
      <c r="L212" s="883"/>
      <c r="M212" s="883"/>
      <c r="N212" s="883"/>
      <c r="O212" s="883"/>
      <c r="P212" s="883"/>
      <c r="Q212" s="883"/>
      <c r="R212" s="883"/>
      <c r="S212" s="883"/>
      <c r="T212" s="883"/>
      <c r="U212" s="883"/>
      <c r="V212" s="883"/>
      <c r="W212" s="883"/>
      <c r="X212" s="883"/>
      <c r="Y212" s="883"/>
      <c r="Z212" s="883"/>
      <c r="AA212" s="883"/>
      <c r="AB212" s="883"/>
      <c r="AC212" s="883"/>
      <c r="AD212" s="883"/>
      <c r="AE212" s="882"/>
    </row>
    <row r="213" spans="1:31" ht="18" customHeight="1">
      <c r="A213" s="883"/>
      <c r="B213" s="883"/>
      <c r="C213" s="883"/>
      <c r="D213" s="883"/>
      <c r="E213" s="883"/>
      <c r="F213" s="2067"/>
      <c r="G213" s="2067"/>
      <c r="H213" s="2067"/>
      <c r="I213" s="2067"/>
      <c r="J213" s="2067"/>
      <c r="K213" s="2067"/>
      <c r="L213" s="2067"/>
      <c r="M213" s="2067"/>
      <c r="N213" s="2067"/>
      <c r="O213" s="2067"/>
      <c r="P213" s="2067"/>
      <c r="Q213" s="2067"/>
      <c r="R213" s="2067"/>
      <c r="S213" s="2067"/>
      <c r="T213" s="2067"/>
      <c r="U213" s="2067"/>
      <c r="V213" s="2067"/>
      <c r="W213" s="2067"/>
      <c r="X213" s="2067"/>
      <c r="Y213" s="2067"/>
      <c r="Z213" s="2067"/>
      <c r="AA213" s="2067"/>
      <c r="AB213" s="2067"/>
      <c r="AC213" s="2067"/>
      <c r="AD213" s="2067"/>
      <c r="AE213" s="882"/>
    </row>
    <row r="214" spans="1:31" ht="18" customHeight="1">
      <c r="A214" s="883"/>
      <c r="B214" s="883"/>
      <c r="C214" s="888"/>
      <c r="D214" s="888"/>
      <c r="E214" s="883"/>
      <c r="F214" s="2067"/>
      <c r="G214" s="2067"/>
      <c r="H214" s="2067"/>
      <c r="I214" s="2067"/>
      <c r="J214" s="2067"/>
      <c r="K214" s="2067"/>
      <c r="L214" s="2067"/>
      <c r="M214" s="2067"/>
      <c r="N214" s="2067"/>
      <c r="O214" s="2067"/>
      <c r="P214" s="2067"/>
      <c r="Q214" s="2067"/>
      <c r="R214" s="2067"/>
      <c r="S214" s="2067"/>
      <c r="T214" s="2067"/>
      <c r="U214" s="2067"/>
      <c r="V214" s="2067"/>
      <c r="W214" s="2067"/>
      <c r="X214" s="2067"/>
      <c r="Y214" s="2067"/>
      <c r="Z214" s="2067"/>
      <c r="AA214" s="2067"/>
      <c r="AB214" s="2067"/>
      <c r="AC214" s="2067"/>
      <c r="AD214" s="2067"/>
      <c r="AE214" s="882"/>
    </row>
    <row r="215" spans="1:31" ht="18" customHeight="1">
      <c r="A215" s="883"/>
      <c r="B215" s="883"/>
      <c r="C215" s="888"/>
      <c r="D215" s="888"/>
      <c r="E215" s="883"/>
      <c r="F215" s="883"/>
      <c r="G215" s="883"/>
      <c r="H215" s="883"/>
      <c r="I215" s="883"/>
      <c r="J215" s="883"/>
      <c r="K215" s="883"/>
      <c r="L215" s="883"/>
      <c r="M215" s="883"/>
      <c r="N215" s="883"/>
      <c r="O215" s="883"/>
      <c r="P215" s="883"/>
      <c r="Q215" s="883"/>
      <c r="R215" s="883"/>
      <c r="S215" s="883"/>
      <c r="T215" s="883"/>
      <c r="U215" s="883"/>
      <c r="V215" s="883"/>
      <c r="W215" s="883"/>
      <c r="X215" s="883"/>
      <c r="Y215" s="883"/>
      <c r="Z215" s="883"/>
      <c r="AA215" s="883"/>
      <c r="AB215" s="883"/>
      <c r="AC215" s="883"/>
      <c r="AD215" s="883"/>
      <c r="AE215" s="882"/>
    </row>
    <row r="216" spans="1:31" ht="18" customHeight="1">
      <c r="A216" s="888"/>
      <c r="B216" s="888"/>
      <c r="C216" s="888"/>
      <c r="D216" s="888"/>
      <c r="E216" s="888"/>
      <c r="F216" s="888"/>
      <c r="G216" s="888"/>
      <c r="H216" s="888"/>
      <c r="I216" s="888"/>
      <c r="J216" s="888"/>
      <c r="K216" s="888"/>
      <c r="L216" s="888"/>
      <c r="M216" s="888"/>
      <c r="N216" s="888"/>
      <c r="O216" s="888"/>
      <c r="P216" s="888"/>
      <c r="Q216" s="888"/>
      <c r="R216" s="888"/>
      <c r="S216" s="888"/>
      <c r="T216" s="888"/>
      <c r="U216" s="888"/>
      <c r="V216" s="888"/>
      <c r="W216" s="888"/>
      <c r="X216" s="888"/>
      <c r="Y216" s="888"/>
      <c r="Z216" s="888"/>
      <c r="AA216" s="888"/>
      <c r="AB216" s="888"/>
      <c r="AC216" s="888"/>
      <c r="AD216" s="888"/>
    </row>
    <row r="217" spans="1:31" ht="18" customHeight="1">
      <c r="A217" s="888"/>
      <c r="B217" s="888"/>
      <c r="C217" s="886"/>
      <c r="D217" s="886"/>
      <c r="E217" s="888"/>
      <c r="F217" s="888"/>
      <c r="G217" s="888"/>
      <c r="H217" s="888"/>
      <c r="I217" s="888"/>
      <c r="J217" s="888"/>
      <c r="K217" s="888"/>
      <c r="L217" s="888"/>
      <c r="M217" s="888"/>
      <c r="N217" s="888"/>
      <c r="O217" s="888"/>
      <c r="P217" s="888"/>
      <c r="Q217" s="888"/>
      <c r="R217" s="888"/>
      <c r="S217" s="888"/>
      <c r="T217" s="888"/>
      <c r="U217" s="888"/>
      <c r="V217" s="888"/>
      <c r="W217" s="888"/>
      <c r="X217" s="888"/>
      <c r="Y217" s="888"/>
      <c r="Z217" s="888"/>
      <c r="AA217" s="888"/>
      <c r="AB217" s="888"/>
      <c r="AC217" s="888"/>
      <c r="AD217" s="888"/>
    </row>
    <row r="218" spans="1:31" ht="18" customHeight="1">
      <c r="A218" s="888"/>
      <c r="B218" s="888"/>
      <c r="C218" s="883"/>
      <c r="D218" s="883"/>
      <c r="E218" s="888"/>
      <c r="F218" s="888"/>
      <c r="G218" s="888"/>
      <c r="H218" s="888"/>
      <c r="I218" s="888"/>
      <c r="J218" s="888"/>
      <c r="K218" s="888"/>
      <c r="L218" s="888"/>
      <c r="M218" s="888"/>
      <c r="N218" s="888"/>
      <c r="O218" s="888"/>
      <c r="P218" s="888"/>
      <c r="Q218" s="888"/>
      <c r="R218" s="888"/>
      <c r="S218" s="888"/>
      <c r="T218" s="888"/>
      <c r="U218" s="888"/>
      <c r="V218" s="888"/>
      <c r="W218" s="888"/>
      <c r="X218" s="888"/>
      <c r="Y218" s="888"/>
      <c r="Z218" s="888"/>
      <c r="AA218" s="888"/>
      <c r="AB218" s="888"/>
      <c r="AC218" s="888"/>
      <c r="AD218" s="888"/>
    </row>
    <row r="219" spans="1:31" ht="18" customHeight="1">
      <c r="A219" s="886"/>
      <c r="B219" s="886"/>
      <c r="C219" s="883"/>
      <c r="D219" s="883"/>
      <c r="E219" s="886"/>
      <c r="F219" s="886"/>
      <c r="G219" s="886"/>
      <c r="H219" s="886"/>
      <c r="I219" s="886"/>
      <c r="J219" s="886"/>
      <c r="K219" s="886"/>
      <c r="L219" s="886"/>
      <c r="M219" s="886"/>
      <c r="N219" s="886"/>
      <c r="O219" s="886"/>
      <c r="P219" s="886"/>
      <c r="Q219" s="886"/>
      <c r="R219" s="886"/>
      <c r="S219" s="886"/>
      <c r="T219" s="886"/>
      <c r="U219" s="886"/>
      <c r="V219" s="886"/>
      <c r="W219" s="886"/>
      <c r="X219" s="886"/>
      <c r="Y219" s="886"/>
      <c r="Z219" s="886"/>
      <c r="AA219" s="886"/>
      <c r="AB219" s="886"/>
      <c r="AC219" s="886"/>
      <c r="AD219" s="886"/>
      <c r="AE219" s="882"/>
    </row>
    <row r="220" spans="1:31" ht="18" customHeight="1">
      <c r="A220" s="883"/>
      <c r="B220" s="883"/>
      <c r="C220" s="883"/>
      <c r="D220" s="883"/>
      <c r="E220" s="883"/>
      <c r="F220" s="883"/>
      <c r="G220" s="883"/>
      <c r="H220" s="883"/>
      <c r="I220" s="883"/>
      <c r="J220" s="883"/>
      <c r="K220" s="883"/>
      <c r="L220" s="883"/>
      <c r="M220" s="883"/>
      <c r="N220" s="883"/>
      <c r="O220" s="883"/>
      <c r="P220" s="883"/>
      <c r="Q220" s="883"/>
      <c r="R220" s="883"/>
      <c r="S220" s="883"/>
      <c r="T220" s="883"/>
      <c r="U220" s="883"/>
      <c r="V220" s="883"/>
      <c r="W220" s="883"/>
      <c r="X220" s="883"/>
      <c r="Y220" s="883"/>
      <c r="Z220" s="883"/>
      <c r="AA220" s="883"/>
      <c r="AB220" s="883"/>
      <c r="AC220" s="883"/>
      <c r="AD220" s="883"/>
      <c r="AE220" s="882"/>
    </row>
    <row r="221" spans="1:31" ht="18" customHeight="1">
      <c r="A221" s="884"/>
      <c r="B221" s="883"/>
      <c r="C221" s="883"/>
      <c r="D221" s="883"/>
      <c r="E221" s="883"/>
      <c r="F221" s="883"/>
      <c r="G221" s="882"/>
      <c r="H221" s="883"/>
      <c r="I221" s="883"/>
      <c r="J221" s="883"/>
      <c r="K221" s="883"/>
      <c r="L221" s="883"/>
      <c r="M221" s="883"/>
      <c r="N221" s="883"/>
      <c r="O221" s="883"/>
      <c r="P221" s="883"/>
      <c r="Q221" s="883"/>
      <c r="R221" s="883"/>
      <c r="S221" s="883"/>
      <c r="T221" s="883"/>
      <c r="U221" s="883"/>
      <c r="V221" s="883"/>
      <c r="W221" s="883"/>
      <c r="X221" s="883"/>
      <c r="Y221" s="883"/>
      <c r="Z221" s="883"/>
      <c r="AA221" s="883"/>
      <c r="AB221" s="883"/>
      <c r="AC221" s="883"/>
      <c r="AD221" s="883"/>
      <c r="AE221" s="882"/>
    </row>
    <row r="222" spans="1:31" ht="18" customHeight="1">
      <c r="A222" s="884"/>
      <c r="B222" s="883"/>
      <c r="C222" s="883"/>
      <c r="D222" s="883"/>
      <c r="E222" s="883"/>
      <c r="F222" s="883"/>
      <c r="G222" s="882"/>
      <c r="H222" s="882"/>
      <c r="I222" s="883"/>
      <c r="J222" s="883"/>
      <c r="K222" s="883"/>
      <c r="L222" s="882"/>
      <c r="M222" s="883"/>
      <c r="N222" s="883"/>
      <c r="O222" s="883"/>
      <c r="P222" s="883"/>
      <c r="Q222" s="883"/>
      <c r="R222" s="883"/>
      <c r="S222" s="883"/>
      <c r="T222" s="883"/>
      <c r="U222" s="883"/>
      <c r="V222" s="883"/>
      <c r="W222" s="883"/>
      <c r="X222" s="883"/>
      <c r="Y222" s="883"/>
      <c r="Z222" s="883"/>
      <c r="AA222" s="883"/>
      <c r="AB222" s="883"/>
      <c r="AC222" s="883"/>
      <c r="AD222" s="883"/>
      <c r="AE222" s="882"/>
    </row>
    <row r="223" spans="1:31" ht="18" customHeight="1">
      <c r="A223" s="884"/>
      <c r="B223" s="883"/>
      <c r="C223" s="883"/>
      <c r="D223" s="883"/>
      <c r="E223" s="883"/>
      <c r="F223" s="883"/>
      <c r="G223" s="883"/>
      <c r="H223" s="883"/>
      <c r="I223" s="883"/>
      <c r="J223" s="2068"/>
      <c r="K223" s="2068"/>
      <c r="L223" s="2068"/>
      <c r="M223" s="2068"/>
      <c r="N223" s="887"/>
      <c r="O223" s="883"/>
      <c r="P223" s="883"/>
      <c r="Q223" s="883"/>
      <c r="R223" s="883"/>
      <c r="S223" s="883"/>
      <c r="T223" s="883"/>
      <c r="U223" s="883"/>
      <c r="V223" s="883"/>
      <c r="W223" s="883"/>
      <c r="X223" s="883"/>
      <c r="Y223" s="883"/>
      <c r="Z223" s="883"/>
      <c r="AA223" s="883"/>
      <c r="AB223" s="883"/>
      <c r="AC223" s="883"/>
      <c r="AD223" s="883"/>
      <c r="AE223" s="882"/>
    </row>
    <row r="224" spans="1:31" ht="18" customHeight="1">
      <c r="A224" s="884"/>
      <c r="B224" s="883"/>
      <c r="C224" s="883"/>
      <c r="D224" s="883"/>
      <c r="E224" s="883"/>
      <c r="F224" s="883"/>
      <c r="G224" s="883"/>
      <c r="H224" s="883"/>
      <c r="I224" s="883"/>
      <c r="J224" s="2068"/>
      <c r="K224" s="2068"/>
      <c r="L224" s="2068"/>
      <c r="M224" s="2068"/>
      <c r="N224" s="887"/>
      <c r="O224" s="883"/>
      <c r="P224" s="883"/>
      <c r="Q224" s="883"/>
      <c r="R224" s="883"/>
      <c r="S224" s="883"/>
      <c r="T224" s="883"/>
      <c r="U224" s="883"/>
      <c r="V224" s="883"/>
      <c r="W224" s="883"/>
      <c r="X224" s="883"/>
      <c r="Y224" s="883"/>
      <c r="Z224" s="883"/>
      <c r="AA224" s="883"/>
      <c r="AB224" s="883"/>
      <c r="AC224" s="883"/>
      <c r="AD224" s="883"/>
      <c r="AE224" s="882"/>
    </row>
    <row r="225" spans="1:31" ht="18" customHeight="1">
      <c r="A225" s="884"/>
      <c r="B225" s="883"/>
      <c r="C225" s="883"/>
      <c r="D225" s="883"/>
      <c r="E225" s="883"/>
      <c r="F225" s="883"/>
      <c r="G225" s="883"/>
      <c r="H225" s="883"/>
      <c r="I225" s="883"/>
      <c r="J225" s="2068"/>
      <c r="K225" s="2068"/>
      <c r="L225" s="2068"/>
      <c r="M225" s="2068"/>
      <c r="N225" s="887"/>
      <c r="O225" s="883"/>
      <c r="P225" s="883"/>
      <c r="Q225" s="883"/>
      <c r="R225" s="883"/>
      <c r="S225" s="883"/>
      <c r="T225" s="883"/>
      <c r="U225" s="883"/>
      <c r="V225" s="883"/>
      <c r="W225" s="883"/>
      <c r="X225" s="883"/>
      <c r="Y225" s="883"/>
      <c r="Z225" s="883"/>
      <c r="AA225" s="883"/>
      <c r="AB225" s="883"/>
      <c r="AC225" s="883"/>
      <c r="AD225" s="883"/>
      <c r="AE225" s="882"/>
    </row>
    <row r="226" spans="1:31" ht="18" customHeight="1">
      <c r="A226" s="884"/>
      <c r="B226" s="883"/>
      <c r="C226" s="883"/>
      <c r="D226" s="886"/>
      <c r="E226" s="883"/>
      <c r="F226" s="883"/>
      <c r="G226" s="883"/>
      <c r="H226" s="883"/>
      <c r="I226" s="883"/>
      <c r="J226" s="2068"/>
      <c r="K226" s="2068"/>
      <c r="L226" s="2068"/>
      <c r="M226" s="2068"/>
      <c r="N226" s="887"/>
      <c r="O226" s="883"/>
      <c r="P226" s="883"/>
      <c r="Q226" s="883"/>
      <c r="R226" s="883"/>
      <c r="S226" s="883"/>
      <c r="T226" s="883"/>
      <c r="U226" s="883"/>
      <c r="V226" s="883"/>
      <c r="W226" s="883"/>
      <c r="X226" s="883"/>
      <c r="Y226" s="883"/>
      <c r="Z226" s="883"/>
      <c r="AA226" s="883"/>
      <c r="AB226" s="883"/>
      <c r="AC226" s="883"/>
      <c r="AD226" s="883"/>
      <c r="AE226" s="882"/>
    </row>
    <row r="227" spans="1:31" ht="18" customHeight="1">
      <c r="A227" s="884"/>
      <c r="B227" s="883"/>
      <c r="C227" s="883"/>
      <c r="D227" s="886"/>
      <c r="E227" s="883"/>
      <c r="F227" s="883"/>
      <c r="G227" s="883"/>
      <c r="H227" s="883"/>
      <c r="I227" s="883"/>
      <c r="J227" s="883"/>
      <c r="K227" s="883"/>
      <c r="L227" s="883"/>
      <c r="M227" s="883"/>
      <c r="N227" s="883"/>
      <c r="O227" s="883"/>
      <c r="P227" s="883"/>
      <c r="Q227" s="883"/>
      <c r="R227" s="883"/>
      <c r="S227" s="883"/>
      <c r="T227" s="883"/>
      <c r="U227" s="883"/>
      <c r="V227" s="883"/>
      <c r="W227" s="883"/>
      <c r="X227" s="883"/>
      <c r="Y227" s="883"/>
      <c r="Z227" s="883"/>
      <c r="AA227" s="883"/>
      <c r="AB227" s="883"/>
      <c r="AC227" s="883"/>
      <c r="AD227" s="883"/>
      <c r="AE227" s="882"/>
    </row>
    <row r="228" spans="1:31" ht="18" customHeight="1">
      <c r="A228" s="883"/>
      <c r="B228" s="883"/>
      <c r="C228" s="883"/>
      <c r="D228" s="886"/>
      <c r="E228" s="886"/>
      <c r="F228" s="886"/>
      <c r="G228" s="886"/>
      <c r="H228" s="886"/>
      <c r="I228" s="2046"/>
      <c r="J228" s="2046"/>
      <c r="K228" s="2046"/>
      <c r="L228" s="2046"/>
      <c r="M228" s="2046"/>
      <c r="N228" s="2046"/>
      <c r="O228" s="2046"/>
      <c r="P228" s="2046"/>
      <c r="Q228" s="2046"/>
      <c r="R228" s="2046"/>
      <c r="S228" s="2046"/>
      <c r="T228" s="2046"/>
      <c r="U228" s="2046"/>
      <c r="V228" s="886"/>
      <c r="W228" s="886"/>
      <c r="X228" s="886"/>
      <c r="Y228" s="886"/>
      <c r="Z228" s="2046"/>
      <c r="AA228" s="2046"/>
      <c r="AB228" s="2046"/>
      <c r="AC228" s="886"/>
      <c r="AD228" s="883"/>
      <c r="AE228" s="882"/>
    </row>
    <row r="229" spans="1:31" ht="18" customHeight="1">
      <c r="A229" s="883"/>
      <c r="B229" s="883"/>
      <c r="C229" s="883"/>
      <c r="D229" s="886"/>
      <c r="E229" s="2066"/>
      <c r="F229" s="2066"/>
      <c r="G229" s="886"/>
      <c r="H229" s="886"/>
      <c r="I229" s="883"/>
      <c r="J229" s="883"/>
      <c r="K229" s="883"/>
      <c r="L229" s="882"/>
      <c r="M229" s="883"/>
      <c r="N229" s="883"/>
      <c r="O229" s="883"/>
      <c r="P229" s="883"/>
      <c r="Q229" s="883"/>
      <c r="R229" s="882"/>
      <c r="S229" s="882"/>
      <c r="T229" s="882"/>
      <c r="U229" s="882"/>
      <c r="V229" s="882"/>
      <c r="W229" s="886"/>
      <c r="X229" s="886"/>
      <c r="Y229" s="886"/>
      <c r="Z229" s="2065"/>
      <c r="AA229" s="2065"/>
      <c r="AB229" s="2065"/>
      <c r="AC229" s="885"/>
      <c r="AD229" s="883"/>
      <c r="AE229" s="882"/>
    </row>
    <row r="230" spans="1:31" ht="18" customHeight="1">
      <c r="A230" s="883"/>
      <c r="B230" s="883"/>
      <c r="C230" s="883"/>
      <c r="D230" s="886"/>
      <c r="E230" s="2066"/>
      <c r="F230" s="2066"/>
      <c r="G230" s="886"/>
      <c r="H230" s="886"/>
      <c r="I230" s="883"/>
      <c r="J230" s="883"/>
      <c r="K230" s="883"/>
      <c r="L230" s="882"/>
      <c r="M230" s="883"/>
      <c r="N230" s="883"/>
      <c r="O230" s="883"/>
      <c r="P230" s="883"/>
      <c r="Q230" s="883"/>
      <c r="R230" s="882"/>
      <c r="S230" s="882"/>
      <c r="T230" s="882"/>
      <c r="U230" s="882"/>
      <c r="V230" s="882"/>
      <c r="W230" s="886"/>
      <c r="X230" s="886"/>
      <c r="Y230" s="886"/>
      <c r="Z230" s="2065"/>
      <c r="AA230" s="2065"/>
      <c r="AB230" s="2065"/>
      <c r="AC230" s="885"/>
      <c r="AD230" s="883"/>
      <c r="AE230" s="882"/>
    </row>
    <row r="231" spans="1:31" ht="18" customHeight="1">
      <c r="A231" s="883"/>
      <c r="B231" s="883"/>
      <c r="C231" s="883"/>
      <c r="D231" s="886"/>
      <c r="E231" s="2066"/>
      <c r="F231" s="2066"/>
      <c r="G231" s="886"/>
      <c r="H231" s="886"/>
      <c r="I231" s="883"/>
      <c r="J231" s="883"/>
      <c r="K231" s="883"/>
      <c r="L231" s="882"/>
      <c r="M231" s="883"/>
      <c r="N231" s="883"/>
      <c r="O231" s="883"/>
      <c r="P231" s="883"/>
      <c r="Q231" s="883"/>
      <c r="R231" s="882"/>
      <c r="S231" s="882"/>
      <c r="T231" s="882"/>
      <c r="U231" s="882"/>
      <c r="V231" s="882"/>
      <c r="W231" s="886"/>
      <c r="X231" s="886"/>
      <c r="Y231" s="886"/>
      <c r="Z231" s="2065"/>
      <c r="AA231" s="2065"/>
      <c r="AB231" s="2065"/>
      <c r="AC231" s="885"/>
      <c r="AD231" s="883"/>
      <c r="AE231" s="882"/>
    </row>
    <row r="232" spans="1:31" ht="18" customHeight="1">
      <c r="A232" s="883"/>
      <c r="B232" s="883"/>
      <c r="C232" s="883"/>
      <c r="D232" s="886"/>
      <c r="E232" s="2066"/>
      <c r="F232" s="2066"/>
      <c r="G232" s="886"/>
      <c r="H232" s="886"/>
      <c r="I232" s="883"/>
      <c r="J232" s="883"/>
      <c r="K232" s="883"/>
      <c r="L232" s="882"/>
      <c r="M232" s="883"/>
      <c r="N232" s="883"/>
      <c r="O232" s="883"/>
      <c r="P232" s="883"/>
      <c r="Q232" s="883"/>
      <c r="R232" s="882"/>
      <c r="S232" s="882"/>
      <c r="T232" s="882"/>
      <c r="U232" s="882"/>
      <c r="V232" s="882"/>
      <c r="W232" s="886"/>
      <c r="X232" s="886"/>
      <c r="Y232" s="886"/>
      <c r="Z232" s="2065"/>
      <c r="AA232" s="2065"/>
      <c r="AB232" s="2065"/>
      <c r="AC232" s="885"/>
      <c r="AD232" s="883"/>
      <c r="AE232" s="882"/>
    </row>
    <row r="233" spans="1:31" ht="18" customHeight="1">
      <c r="A233" s="883"/>
      <c r="B233" s="883"/>
      <c r="C233" s="883"/>
      <c r="D233" s="883"/>
      <c r="E233" s="2066"/>
      <c r="F233" s="2066"/>
      <c r="G233" s="886"/>
      <c r="H233" s="886"/>
      <c r="I233" s="883"/>
      <c r="J233" s="883"/>
      <c r="K233" s="883"/>
      <c r="L233" s="882"/>
      <c r="M233" s="883"/>
      <c r="N233" s="883"/>
      <c r="O233" s="883"/>
      <c r="P233" s="883"/>
      <c r="Q233" s="883"/>
      <c r="R233" s="882"/>
      <c r="S233" s="882"/>
      <c r="T233" s="882"/>
      <c r="U233" s="882"/>
      <c r="V233" s="882"/>
      <c r="W233" s="886"/>
      <c r="X233" s="886"/>
      <c r="Y233" s="886"/>
      <c r="Z233" s="2065"/>
      <c r="AA233" s="2065"/>
      <c r="AB233" s="2065"/>
      <c r="AC233" s="885"/>
      <c r="AD233" s="883"/>
      <c r="AE233" s="882"/>
    </row>
    <row r="234" spans="1:31" ht="18" customHeight="1">
      <c r="A234" s="883"/>
      <c r="B234" s="883"/>
      <c r="C234" s="883"/>
      <c r="D234" s="883"/>
      <c r="E234" s="2066"/>
      <c r="F234" s="2066"/>
      <c r="G234" s="886"/>
      <c r="H234" s="886"/>
      <c r="I234" s="883"/>
      <c r="J234" s="883"/>
      <c r="K234" s="883"/>
      <c r="L234" s="882"/>
      <c r="M234" s="883"/>
      <c r="N234" s="883"/>
      <c r="O234" s="883"/>
      <c r="P234" s="883"/>
      <c r="Q234" s="883"/>
      <c r="R234" s="882"/>
      <c r="S234" s="882"/>
      <c r="T234" s="882"/>
      <c r="U234" s="882"/>
      <c r="V234" s="882"/>
      <c r="W234" s="886"/>
      <c r="X234" s="886"/>
      <c r="Y234" s="886"/>
      <c r="Z234" s="2065"/>
      <c r="AA234" s="2065"/>
      <c r="AB234" s="2065"/>
      <c r="AC234" s="885"/>
      <c r="AD234" s="883"/>
      <c r="AE234" s="882"/>
    </row>
    <row r="235" spans="1:31" ht="18" customHeight="1">
      <c r="A235" s="884"/>
      <c r="B235" s="883"/>
      <c r="C235" s="883"/>
      <c r="D235" s="883"/>
      <c r="E235" s="883"/>
      <c r="F235" s="883"/>
      <c r="G235" s="883"/>
      <c r="H235" s="883"/>
      <c r="I235" s="883"/>
      <c r="J235" s="883"/>
      <c r="K235" s="883"/>
      <c r="L235" s="883"/>
      <c r="M235" s="883"/>
      <c r="N235" s="883"/>
      <c r="O235" s="883"/>
      <c r="P235" s="883"/>
      <c r="Q235" s="883"/>
      <c r="R235" s="883"/>
      <c r="S235" s="883"/>
      <c r="T235" s="883"/>
      <c r="U235" s="883"/>
      <c r="V235" s="883"/>
      <c r="W235" s="883"/>
      <c r="X235" s="883"/>
      <c r="Y235" s="883"/>
      <c r="Z235" s="883"/>
      <c r="AA235" s="883"/>
      <c r="AB235" s="883"/>
      <c r="AC235" s="883"/>
      <c r="AD235" s="883"/>
      <c r="AE235" s="882"/>
    </row>
    <row r="236" spans="1:31" ht="18" customHeight="1">
      <c r="A236" s="884"/>
      <c r="B236" s="883"/>
      <c r="C236" s="883"/>
      <c r="D236" s="883"/>
      <c r="E236" s="883"/>
      <c r="F236" s="2067"/>
      <c r="G236" s="2067"/>
      <c r="H236" s="2067"/>
      <c r="I236" s="2067"/>
      <c r="J236" s="2067"/>
      <c r="K236" s="2067"/>
      <c r="L236" s="2067"/>
      <c r="M236" s="2067"/>
      <c r="N236" s="2067"/>
      <c r="O236" s="2067"/>
      <c r="P236" s="2067"/>
      <c r="Q236" s="2067"/>
      <c r="R236" s="2067"/>
      <c r="S236" s="2067"/>
      <c r="T236" s="2067"/>
      <c r="U236" s="2067"/>
      <c r="V236" s="2067"/>
      <c r="W236" s="2067"/>
      <c r="X236" s="2067"/>
      <c r="Y236" s="2067"/>
      <c r="Z236" s="2067"/>
      <c r="AA236" s="2067"/>
      <c r="AB236" s="2067"/>
      <c r="AC236" s="2067"/>
      <c r="AD236" s="2067"/>
      <c r="AE236" s="882"/>
    </row>
    <row r="237" spans="1:31" ht="18" customHeight="1">
      <c r="A237" s="883"/>
      <c r="B237" s="883"/>
      <c r="C237" s="883"/>
      <c r="D237" s="883"/>
      <c r="E237" s="883"/>
      <c r="F237" s="2067"/>
      <c r="G237" s="2067"/>
      <c r="H237" s="2067"/>
      <c r="I237" s="2067"/>
      <c r="J237" s="2067"/>
      <c r="K237" s="2067"/>
      <c r="L237" s="2067"/>
      <c r="M237" s="2067"/>
      <c r="N237" s="2067"/>
      <c r="O237" s="2067"/>
      <c r="P237" s="2067"/>
      <c r="Q237" s="2067"/>
      <c r="R237" s="2067"/>
      <c r="S237" s="2067"/>
      <c r="T237" s="2067"/>
      <c r="U237" s="2067"/>
      <c r="V237" s="2067"/>
      <c r="W237" s="2067"/>
      <c r="X237" s="2067"/>
      <c r="Y237" s="2067"/>
      <c r="Z237" s="2067"/>
      <c r="AA237" s="2067"/>
      <c r="AB237" s="2067"/>
      <c r="AC237" s="2067"/>
      <c r="AD237" s="2067"/>
      <c r="AE237" s="882"/>
    </row>
    <row r="238" spans="1:31" ht="18" customHeight="1">
      <c r="A238" s="884"/>
      <c r="B238" s="883"/>
      <c r="C238" s="883"/>
      <c r="D238" s="883"/>
      <c r="E238" s="883"/>
      <c r="F238" s="883"/>
      <c r="G238" s="883"/>
      <c r="H238" s="883"/>
      <c r="I238" s="883"/>
      <c r="J238" s="883"/>
      <c r="K238" s="883"/>
      <c r="L238" s="883"/>
      <c r="M238" s="883"/>
      <c r="N238" s="883"/>
      <c r="O238" s="883"/>
      <c r="P238" s="883"/>
      <c r="Q238" s="883"/>
      <c r="R238" s="883"/>
      <c r="S238" s="883"/>
      <c r="T238" s="883"/>
      <c r="U238" s="883"/>
      <c r="V238" s="883"/>
      <c r="W238" s="883"/>
      <c r="X238" s="883"/>
      <c r="Y238" s="883"/>
      <c r="Z238" s="883"/>
      <c r="AA238" s="883"/>
      <c r="AB238" s="883"/>
      <c r="AC238" s="883"/>
      <c r="AD238" s="883"/>
      <c r="AE238" s="882"/>
    </row>
    <row r="239" spans="1:31" ht="18" customHeight="1">
      <c r="A239" s="883"/>
      <c r="B239" s="883"/>
      <c r="C239" s="883"/>
      <c r="D239" s="883"/>
      <c r="E239" s="883"/>
      <c r="F239" s="2067"/>
      <c r="G239" s="2067"/>
      <c r="H239" s="2067"/>
      <c r="I239" s="2067"/>
      <c r="J239" s="2067"/>
      <c r="K239" s="2067"/>
      <c r="L239" s="2067"/>
      <c r="M239" s="2067"/>
      <c r="N239" s="2067"/>
      <c r="O239" s="2067"/>
      <c r="P239" s="2067"/>
      <c r="Q239" s="2067"/>
      <c r="R239" s="2067"/>
      <c r="S239" s="2067"/>
      <c r="T239" s="2067"/>
      <c r="U239" s="2067"/>
      <c r="V239" s="2067"/>
      <c r="W239" s="2067"/>
      <c r="X239" s="2067"/>
      <c r="Y239" s="2067"/>
      <c r="Z239" s="2067"/>
      <c r="AA239" s="2067"/>
      <c r="AB239" s="2067"/>
      <c r="AC239" s="2067"/>
      <c r="AD239" s="2067"/>
      <c r="AE239" s="882"/>
    </row>
    <row r="240" spans="1:31" ht="18" customHeight="1">
      <c r="A240" s="883"/>
      <c r="B240" s="883"/>
      <c r="E240" s="883"/>
      <c r="F240" s="2067"/>
      <c r="G240" s="2067"/>
      <c r="H240" s="2067"/>
      <c r="I240" s="2067"/>
      <c r="J240" s="2067"/>
      <c r="K240" s="2067"/>
      <c r="L240" s="2067"/>
      <c r="M240" s="2067"/>
      <c r="N240" s="2067"/>
      <c r="O240" s="2067"/>
      <c r="P240" s="2067"/>
      <c r="Q240" s="2067"/>
      <c r="R240" s="2067"/>
      <c r="S240" s="2067"/>
      <c r="T240" s="2067"/>
      <c r="U240" s="2067"/>
      <c r="V240" s="2067"/>
      <c r="W240" s="2067"/>
      <c r="X240" s="2067"/>
      <c r="Y240" s="2067"/>
      <c r="Z240" s="2067"/>
      <c r="AA240" s="2067"/>
      <c r="AB240" s="2067"/>
      <c r="AC240" s="2067"/>
      <c r="AD240" s="2067"/>
      <c r="AE240" s="882"/>
    </row>
    <row r="241" spans="1:31" ht="18" customHeight="1">
      <c r="A241" s="883"/>
      <c r="B241" s="883"/>
      <c r="E241" s="883"/>
      <c r="F241" s="883"/>
      <c r="G241" s="883"/>
      <c r="H241" s="883"/>
      <c r="I241" s="883"/>
      <c r="J241" s="883"/>
      <c r="K241" s="883"/>
      <c r="L241" s="883"/>
      <c r="M241" s="883"/>
      <c r="N241" s="883"/>
      <c r="O241" s="883"/>
      <c r="P241" s="883"/>
      <c r="Q241" s="883"/>
      <c r="R241" s="883"/>
      <c r="S241" s="883"/>
      <c r="T241" s="883"/>
      <c r="U241" s="883"/>
      <c r="V241" s="883"/>
      <c r="W241" s="883"/>
      <c r="X241" s="883"/>
      <c r="Y241" s="883"/>
      <c r="Z241" s="883"/>
      <c r="AA241" s="883"/>
      <c r="AB241" s="883"/>
      <c r="AC241" s="883"/>
      <c r="AD241" s="883"/>
      <c r="AE241" s="882"/>
    </row>
  </sheetData>
  <sheetProtection selectLockedCells="1"/>
  <mergeCells count="132">
    <mergeCell ref="E229:F229"/>
    <mergeCell ref="Z229:AB229"/>
    <mergeCell ref="Z230:AB230"/>
    <mergeCell ref="E231:F231"/>
    <mergeCell ref="F213:AD214"/>
    <mergeCell ref="I228:U228"/>
    <mergeCell ref="J224:M224"/>
    <mergeCell ref="E230:F230"/>
    <mergeCell ref="Z231:AB231"/>
    <mergeCell ref="J225:M225"/>
    <mergeCell ref="J226:M226"/>
    <mergeCell ref="J223:M223"/>
    <mergeCell ref="F239:AD240"/>
    <mergeCell ref="E233:F233"/>
    <mergeCell ref="Z233:AB233"/>
    <mergeCell ref="E234:F234"/>
    <mergeCell ref="Z234:AB234"/>
    <mergeCell ref="F236:AD237"/>
    <mergeCell ref="Z202:AB202"/>
    <mergeCell ref="E203:F203"/>
    <mergeCell ref="E204:F204"/>
    <mergeCell ref="Z204:AB204"/>
    <mergeCell ref="Z203:AB203"/>
    <mergeCell ref="I202:U202"/>
    <mergeCell ref="F210:AD211"/>
    <mergeCell ref="E208:F208"/>
    <mergeCell ref="Z208:AB208"/>
    <mergeCell ref="E206:F206"/>
    <mergeCell ref="E205:F205"/>
    <mergeCell ref="Z205:AB205"/>
    <mergeCell ref="Z206:AB206"/>
    <mergeCell ref="E207:F207"/>
    <mergeCell ref="Z207:AB207"/>
    <mergeCell ref="E232:F232"/>
    <mergeCell ref="Z232:AB232"/>
    <mergeCell ref="Z228:AB228"/>
    <mergeCell ref="E180:F180"/>
    <mergeCell ref="Z180:AB180"/>
    <mergeCell ref="J200:M200"/>
    <mergeCell ref="E179:F179"/>
    <mergeCell ref="F182:AD183"/>
    <mergeCell ref="F185:AD186"/>
    <mergeCell ref="J197:M197"/>
    <mergeCell ref="J198:M198"/>
    <mergeCell ref="J199:M199"/>
    <mergeCell ref="Z175:AB175"/>
    <mergeCell ref="E176:F176"/>
    <mergeCell ref="Z176:AB176"/>
    <mergeCell ref="E178:F178"/>
    <mergeCell ref="Z178:AB178"/>
    <mergeCell ref="Z179:AB179"/>
    <mergeCell ref="F159:AD160"/>
    <mergeCell ref="J169:M169"/>
    <mergeCell ref="J170:M170"/>
    <mergeCell ref="J171:M171"/>
    <mergeCell ref="E177:F177"/>
    <mergeCell ref="Z177:AB177"/>
    <mergeCell ref="J172:M172"/>
    <mergeCell ref="I174:U174"/>
    <mergeCell ref="Z174:AB174"/>
    <mergeCell ref="E175:F175"/>
    <mergeCell ref="Z151:AB151"/>
    <mergeCell ref="E152:F152"/>
    <mergeCell ref="Z152:AB152"/>
    <mergeCell ref="E153:F153"/>
    <mergeCell ref="Z153:AB153"/>
    <mergeCell ref="F156:AD157"/>
    <mergeCell ref="J130:N130"/>
    <mergeCell ref="L131:Q131"/>
    <mergeCell ref="I132:AD133"/>
    <mergeCell ref="F134:AD135"/>
    <mergeCell ref="J143:M143"/>
    <mergeCell ref="E149:F149"/>
    <mergeCell ref="Z149:AB149"/>
    <mergeCell ref="E154:F154"/>
    <mergeCell ref="Z154:AB154"/>
    <mergeCell ref="J144:M144"/>
    <mergeCell ref="J145:M145"/>
    <mergeCell ref="J146:M146"/>
    <mergeCell ref="I148:U148"/>
    <mergeCell ref="Z148:AB148"/>
    <mergeCell ref="E150:F150"/>
    <mergeCell ref="Z150:AB150"/>
    <mergeCell ref="E151:F151"/>
    <mergeCell ref="E120:F120"/>
    <mergeCell ref="J120:M120"/>
    <mergeCell ref="P120:S120"/>
    <mergeCell ref="W120:AA120"/>
    <mergeCell ref="E121:F121"/>
    <mergeCell ref="J121:M121"/>
    <mergeCell ref="P121:S121"/>
    <mergeCell ref="W121:AA121"/>
    <mergeCell ref="E118:F118"/>
    <mergeCell ref="J118:M118"/>
    <mergeCell ref="P118:S118"/>
    <mergeCell ref="W118:AA118"/>
    <mergeCell ref="E119:F119"/>
    <mergeCell ref="J119:M119"/>
    <mergeCell ref="P119:S119"/>
    <mergeCell ref="W119:AA119"/>
    <mergeCell ref="J126:M126"/>
    <mergeCell ref="P126:S126"/>
    <mergeCell ref="W126:AA126"/>
    <mergeCell ref="K105:N105"/>
    <mergeCell ref="K106:N106"/>
    <mergeCell ref="J117:M117"/>
    <mergeCell ref="P117:S117"/>
    <mergeCell ref="W117:AA117"/>
    <mergeCell ref="G93:H93"/>
    <mergeCell ref="J93:AD93"/>
    <mergeCell ref="B7:O10"/>
    <mergeCell ref="T7:AA7"/>
    <mergeCell ref="F83:H83"/>
    <mergeCell ref="S83:AB83"/>
    <mergeCell ref="K101:M101"/>
    <mergeCell ref="K102:M102"/>
    <mergeCell ref="K103:M103"/>
    <mergeCell ref="I86:AD87"/>
    <mergeCell ref="S81:AB81"/>
    <mergeCell ref="R6:S13"/>
    <mergeCell ref="I84:AD85"/>
    <mergeCell ref="T6:AA6"/>
    <mergeCell ref="K100:M100"/>
    <mergeCell ref="F90:I90"/>
    <mergeCell ref="G91:H91"/>
    <mergeCell ref="J91:AD91"/>
    <mergeCell ref="T15:U15"/>
    <mergeCell ref="F82:H82"/>
    <mergeCell ref="S82:AB82"/>
    <mergeCell ref="B13:M14"/>
    <mergeCell ref="G92:H92"/>
    <mergeCell ref="J92:AD92"/>
  </mergeCells>
  <phoneticPr fontId="2"/>
  <hyperlinks>
    <hyperlink ref="Q1:T1" location="作業メニュー!A1" display="作業メニュー" xr:uid="{00000000-0004-0000-2C00-000000000000}"/>
  </hyperlinks>
  <printOptions horizontalCentered="1"/>
  <pageMargins left="0.59055118110236227" right="0.39370078740157483" top="0.59055118110236227" bottom="0.39370078740157483" header="0.47244094488188981" footer="0.19685039370078741"/>
  <pageSetup paperSize="9" scale="94" orientation="portrait" r:id="rId1"/>
  <headerFooter alignWithMargins="0">
    <oddFooter>&amp;R210118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U25"/>
  <sheetViews>
    <sheetView showGridLines="0" workbookViewId="0"/>
  </sheetViews>
  <sheetFormatPr defaultColWidth="3.625" defaultRowHeight="13.5"/>
  <cols>
    <col min="1" max="4" width="3.625" style="488"/>
    <col min="5" max="16384" width="3.625" style="452"/>
  </cols>
  <sheetData>
    <row r="1" spans="1:47" s="581" customFormat="1" ht="37.5" customHeight="1" thickBot="1">
      <c r="A1" s="506" t="s">
        <v>249</v>
      </c>
      <c r="B1" s="506"/>
      <c r="C1" s="506"/>
      <c r="D1" s="506"/>
      <c r="M1" s="586" t="s">
        <v>66</v>
      </c>
      <c r="N1" s="586"/>
      <c r="O1" s="586"/>
      <c r="P1" s="586"/>
    </row>
    <row r="2" spans="1:47" ht="21" customHeight="1" thickTop="1">
      <c r="A2" s="479"/>
      <c r="B2" s="479"/>
      <c r="C2" s="479"/>
      <c r="D2" s="479"/>
      <c r="E2" s="480"/>
    </row>
    <row r="3" spans="1:47" ht="18" customHeight="1">
      <c r="A3" s="388" t="s">
        <v>248</v>
      </c>
      <c r="B3" s="388"/>
      <c r="C3" s="388"/>
      <c r="D3" s="388"/>
      <c r="F3" s="481"/>
      <c r="G3" s="481"/>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c r="AS3" s="384"/>
      <c r="AT3" s="384"/>
    </row>
    <row r="4" spans="1:47" ht="18" customHeight="1">
      <c r="A4" s="482" t="s">
        <v>245</v>
      </c>
      <c r="B4" s="482"/>
      <c r="C4" s="482"/>
      <c r="D4" s="482"/>
      <c r="E4" s="10"/>
      <c r="F4" s="1423"/>
      <c r="G4" s="1424"/>
      <c r="H4" s="1424"/>
      <c r="I4" s="1424"/>
      <c r="J4" s="1424"/>
      <c r="K4" s="1424"/>
      <c r="L4" s="1424"/>
      <c r="M4" s="1425"/>
      <c r="N4" s="483"/>
      <c r="O4" s="483"/>
      <c r="P4" s="483"/>
      <c r="Q4" s="483"/>
      <c r="R4" s="483"/>
      <c r="S4" s="483"/>
      <c r="T4" s="483"/>
      <c r="U4" s="483"/>
      <c r="V4" s="483"/>
      <c r="W4" s="483"/>
      <c r="X4" s="483"/>
      <c r="Y4" s="483"/>
      <c r="Z4" s="483"/>
      <c r="AA4" s="483"/>
      <c r="AB4" s="483"/>
      <c r="AC4" s="483"/>
      <c r="AD4" s="483"/>
      <c r="AE4" s="483"/>
      <c r="AF4" s="10"/>
      <c r="AG4" s="10"/>
      <c r="AH4" s="10"/>
      <c r="AS4" s="384"/>
      <c r="AT4" s="384"/>
    </row>
    <row r="5" spans="1:47" ht="18" customHeight="1">
      <c r="A5" s="482" t="s">
        <v>210</v>
      </c>
      <c r="B5" s="482"/>
      <c r="C5" s="482"/>
      <c r="D5" s="482"/>
      <c r="E5" s="10"/>
      <c r="F5" s="1423"/>
      <c r="G5" s="1424"/>
      <c r="H5" s="1424"/>
      <c r="I5" s="1424"/>
      <c r="J5" s="1424"/>
      <c r="K5" s="1424"/>
      <c r="L5" s="1424"/>
      <c r="M5" s="1425"/>
      <c r="N5" s="483"/>
      <c r="O5" s="483"/>
      <c r="P5" s="483"/>
      <c r="Q5" s="483"/>
      <c r="R5" s="483"/>
      <c r="S5" s="483"/>
      <c r="T5" s="483"/>
      <c r="U5" s="483"/>
      <c r="V5" s="483"/>
      <c r="W5" s="483"/>
      <c r="X5" s="483"/>
      <c r="Y5" s="483"/>
      <c r="Z5" s="483"/>
      <c r="AA5" s="483"/>
      <c r="AB5" s="483"/>
      <c r="AC5" s="483"/>
      <c r="AD5" s="483"/>
      <c r="AE5" s="483"/>
      <c r="AF5" s="10"/>
      <c r="AG5" s="10"/>
      <c r="AH5" s="10"/>
      <c r="AS5" s="384"/>
      <c r="AT5" s="384"/>
    </row>
    <row r="6" spans="1:47" ht="18" customHeight="1">
      <c r="A6" s="482" t="s">
        <v>197</v>
      </c>
      <c r="B6" s="482"/>
      <c r="C6" s="482"/>
      <c r="D6" s="482"/>
      <c r="E6" s="10"/>
      <c r="F6" s="1423"/>
      <c r="G6" s="1424"/>
      <c r="H6" s="1424"/>
      <c r="I6" s="1424"/>
      <c r="J6" s="1424"/>
      <c r="K6" s="1424"/>
      <c r="L6" s="1424"/>
      <c r="M6" s="1425"/>
      <c r="N6" s="483"/>
      <c r="O6" s="483"/>
      <c r="P6" s="483"/>
      <c r="Q6" s="483"/>
      <c r="R6" s="483"/>
      <c r="S6" s="483"/>
      <c r="T6" s="483"/>
      <c r="U6" s="483"/>
      <c r="V6" s="483"/>
      <c r="W6" s="483"/>
      <c r="X6" s="483"/>
      <c r="Y6" s="483"/>
      <c r="Z6" s="483"/>
      <c r="AA6" s="483"/>
      <c r="AB6" s="483"/>
      <c r="AC6" s="483"/>
      <c r="AD6" s="483"/>
      <c r="AE6" s="483"/>
      <c r="AF6" s="10"/>
      <c r="AG6" s="10"/>
      <c r="AH6" s="10"/>
      <c r="AS6" s="384"/>
      <c r="AT6" s="384"/>
    </row>
    <row r="7" spans="1:47" ht="18" customHeight="1">
      <c r="A7" s="482" t="s">
        <v>229</v>
      </c>
      <c r="B7" s="482"/>
      <c r="C7" s="482"/>
      <c r="D7" s="482"/>
      <c r="E7" s="10"/>
      <c r="F7" s="1423"/>
      <c r="G7" s="1424"/>
      <c r="H7" s="1424"/>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5"/>
      <c r="AF7" s="10"/>
      <c r="AG7" s="10"/>
      <c r="AH7" s="10"/>
      <c r="AS7" s="384"/>
      <c r="AT7" s="384"/>
    </row>
    <row r="8" spans="1:47" ht="18" customHeight="1">
      <c r="A8" s="482" t="s">
        <v>196</v>
      </c>
      <c r="B8" s="482"/>
      <c r="C8" s="482"/>
      <c r="D8" s="482"/>
      <c r="E8" s="10"/>
      <c r="F8" s="1423"/>
      <c r="G8" s="1424"/>
      <c r="H8" s="1424"/>
      <c r="I8" s="1424"/>
      <c r="J8" s="1424"/>
      <c r="K8" s="1424"/>
      <c r="L8" s="1424"/>
      <c r="M8" s="1425"/>
      <c r="N8" s="483"/>
      <c r="O8" s="483"/>
      <c r="P8" s="483"/>
      <c r="Q8" s="483"/>
      <c r="R8" s="483"/>
      <c r="S8" s="483"/>
      <c r="T8" s="483"/>
      <c r="U8" s="483"/>
      <c r="V8" s="483"/>
      <c r="W8" s="483"/>
      <c r="X8" s="483"/>
      <c r="Y8" s="483"/>
      <c r="Z8" s="483"/>
      <c r="AA8" s="483"/>
      <c r="AB8" s="483"/>
      <c r="AC8" s="483"/>
      <c r="AD8" s="483"/>
      <c r="AE8" s="483"/>
      <c r="AF8" s="10"/>
      <c r="AG8" s="10"/>
      <c r="AH8" s="10"/>
      <c r="AT8" s="384"/>
      <c r="AU8" s="384"/>
    </row>
    <row r="9" spans="1:47" ht="7.5" customHeight="1">
      <c r="A9" s="484"/>
      <c r="B9" s="484"/>
      <c r="C9" s="484"/>
      <c r="D9" s="484"/>
      <c r="E9" s="485"/>
      <c r="F9" s="485"/>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row>
    <row r="10" spans="1:47" ht="7.5" customHeight="1">
      <c r="A10" s="482"/>
      <c r="B10" s="482"/>
      <c r="C10" s="482"/>
      <c r="D10" s="482"/>
      <c r="E10" s="483"/>
      <c r="F10" s="483"/>
      <c r="G10" s="483"/>
      <c r="H10" s="483"/>
      <c r="I10" s="483"/>
      <c r="J10" s="483"/>
      <c r="K10" s="483"/>
      <c r="L10" s="483"/>
      <c r="M10" s="483"/>
      <c r="N10" s="483"/>
      <c r="O10" s="483"/>
      <c r="P10" s="483"/>
      <c r="Q10" s="483"/>
      <c r="R10" s="483"/>
      <c r="S10" s="483"/>
      <c r="T10" s="483"/>
      <c r="U10" s="483"/>
      <c r="V10" s="483"/>
      <c r="W10" s="483"/>
      <c r="X10" s="483"/>
      <c r="Y10" s="483"/>
      <c r="Z10" s="483"/>
      <c r="AA10" s="483"/>
      <c r="AB10" s="483"/>
      <c r="AC10" s="483"/>
      <c r="AD10" s="483"/>
      <c r="AE10" s="483"/>
      <c r="AF10" s="483"/>
      <c r="AG10" s="10"/>
      <c r="AH10" s="10"/>
    </row>
    <row r="11" spans="1:47" ht="18" customHeight="1">
      <c r="A11" s="388" t="s">
        <v>247</v>
      </c>
      <c r="B11" s="388"/>
      <c r="C11" s="388"/>
      <c r="D11" s="388"/>
      <c r="E11" s="483"/>
      <c r="F11" s="483"/>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10"/>
      <c r="AH11" s="10"/>
    </row>
    <row r="12" spans="1:47" ht="18" customHeight="1">
      <c r="A12" s="482" t="s">
        <v>230</v>
      </c>
      <c r="B12" s="482"/>
      <c r="C12" s="482"/>
      <c r="D12" s="482"/>
      <c r="E12" s="483"/>
      <c r="F12" s="1423"/>
      <c r="G12" s="1424"/>
      <c r="H12" s="1424"/>
      <c r="I12" s="1424"/>
      <c r="J12" s="1424"/>
      <c r="K12" s="1424"/>
      <c r="L12" s="1424"/>
      <c r="M12" s="1425"/>
      <c r="N12" s="483"/>
      <c r="O12" s="483"/>
      <c r="P12" s="483"/>
      <c r="Q12" s="483"/>
      <c r="R12" s="483"/>
      <c r="S12" s="483"/>
      <c r="T12" s="483"/>
      <c r="U12" s="483"/>
      <c r="V12" s="483"/>
      <c r="W12" s="483"/>
      <c r="X12" s="483"/>
      <c r="Y12" s="483"/>
      <c r="Z12" s="483"/>
      <c r="AA12" s="483"/>
      <c r="AB12" s="483"/>
      <c r="AC12" s="483"/>
      <c r="AD12" s="483"/>
      <c r="AE12" s="483"/>
      <c r="AF12" s="10"/>
      <c r="AG12" s="10"/>
      <c r="AH12" s="10"/>
    </row>
    <row r="13" spans="1:47" ht="18" customHeight="1">
      <c r="A13" s="482" t="s">
        <v>210</v>
      </c>
      <c r="B13" s="482"/>
      <c r="C13" s="482"/>
      <c r="D13" s="482"/>
      <c r="E13" s="483"/>
      <c r="F13" s="1423"/>
      <c r="G13" s="1424"/>
      <c r="H13" s="1424"/>
      <c r="I13" s="1424"/>
      <c r="J13" s="1424"/>
      <c r="K13" s="1424"/>
      <c r="L13" s="1424"/>
      <c r="M13" s="1425"/>
      <c r="N13" s="483"/>
      <c r="O13" s="483"/>
      <c r="P13" s="483"/>
      <c r="Q13" s="483"/>
      <c r="R13" s="483"/>
      <c r="S13" s="483"/>
      <c r="T13" s="483"/>
      <c r="U13" s="483"/>
      <c r="V13" s="483"/>
      <c r="W13" s="483"/>
      <c r="X13" s="483"/>
      <c r="Y13" s="483"/>
      <c r="Z13" s="483"/>
      <c r="AA13" s="483"/>
      <c r="AB13" s="483"/>
      <c r="AC13" s="483"/>
      <c r="AD13" s="483"/>
      <c r="AE13" s="483"/>
      <c r="AF13" s="10"/>
      <c r="AG13" s="10"/>
      <c r="AH13" s="10"/>
    </row>
    <row r="14" spans="1:47" ht="18" customHeight="1">
      <c r="A14" s="482" t="s">
        <v>197</v>
      </c>
      <c r="B14" s="482"/>
      <c r="C14" s="482"/>
      <c r="D14" s="482"/>
      <c r="E14" s="483"/>
      <c r="F14" s="1423"/>
      <c r="G14" s="1424"/>
      <c r="H14" s="1424"/>
      <c r="I14" s="1424"/>
      <c r="J14" s="1424"/>
      <c r="K14" s="1424"/>
      <c r="L14" s="1424"/>
      <c r="M14" s="1425"/>
      <c r="N14" s="483"/>
      <c r="O14" s="483"/>
      <c r="P14" s="483"/>
      <c r="Q14" s="483"/>
      <c r="R14" s="483"/>
      <c r="S14" s="483"/>
      <c r="T14" s="483"/>
      <c r="U14" s="483"/>
      <c r="V14" s="483"/>
      <c r="W14" s="483"/>
      <c r="X14" s="483"/>
      <c r="Y14" s="483"/>
      <c r="Z14" s="483"/>
      <c r="AA14" s="483"/>
      <c r="AB14" s="483"/>
      <c r="AC14" s="483"/>
      <c r="AD14" s="483"/>
      <c r="AE14" s="483"/>
      <c r="AF14" s="10"/>
      <c r="AG14" s="10"/>
      <c r="AH14" s="10"/>
    </row>
    <row r="15" spans="1:47" ht="18" customHeight="1">
      <c r="A15" s="482" t="s">
        <v>229</v>
      </c>
      <c r="B15" s="482"/>
      <c r="C15" s="482"/>
      <c r="D15" s="482"/>
      <c r="E15" s="483"/>
      <c r="F15" s="1423"/>
      <c r="G15" s="1424"/>
      <c r="H15" s="1424"/>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5"/>
      <c r="AF15" s="10"/>
      <c r="AG15" s="10"/>
      <c r="AH15" s="10"/>
    </row>
    <row r="16" spans="1:47" ht="18" customHeight="1">
      <c r="A16" s="482" t="s">
        <v>196</v>
      </c>
      <c r="B16" s="482"/>
      <c r="C16" s="482"/>
      <c r="D16" s="482"/>
      <c r="E16" s="483"/>
      <c r="F16" s="1423"/>
      <c r="G16" s="1424"/>
      <c r="H16" s="1424"/>
      <c r="I16" s="1424"/>
      <c r="J16" s="1424"/>
      <c r="K16" s="1424"/>
      <c r="L16" s="1424"/>
      <c r="M16" s="1425"/>
      <c r="N16" s="483"/>
      <c r="O16" s="483"/>
      <c r="P16" s="483"/>
      <c r="Q16" s="483"/>
      <c r="R16" s="483"/>
      <c r="S16" s="483"/>
      <c r="T16" s="483"/>
      <c r="U16" s="483"/>
      <c r="V16" s="483"/>
      <c r="W16" s="483"/>
      <c r="X16" s="483"/>
      <c r="Y16" s="483"/>
      <c r="Z16" s="483"/>
      <c r="AA16" s="483"/>
      <c r="AB16" s="483"/>
      <c r="AC16" s="483"/>
      <c r="AD16" s="483"/>
      <c r="AE16" s="483"/>
      <c r="AF16" s="10"/>
      <c r="AG16" s="10"/>
      <c r="AH16" s="10"/>
    </row>
    <row r="17" spans="1:32" ht="7.5" customHeight="1">
      <c r="A17" s="484"/>
      <c r="B17" s="484"/>
      <c r="C17" s="484"/>
      <c r="D17" s="484"/>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c r="AE17" s="485"/>
      <c r="AF17" s="485"/>
    </row>
    <row r="18" spans="1:32" ht="7.5" customHeight="1">
      <c r="A18" s="486"/>
      <c r="B18" s="1136"/>
      <c r="C18" s="1136"/>
      <c r="D18" s="1136"/>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row>
    <row r="19" spans="1:32" ht="18" customHeight="1">
      <c r="A19" s="388" t="s">
        <v>246</v>
      </c>
      <c r="B19" s="388"/>
      <c r="C19" s="388"/>
      <c r="D19" s="388"/>
      <c r="E19" s="483"/>
      <c r="F19" s="483"/>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483"/>
      <c r="AF19" s="483"/>
    </row>
    <row r="20" spans="1:32" ht="18" customHeight="1">
      <c r="A20" s="482" t="s">
        <v>245</v>
      </c>
      <c r="B20" s="482"/>
      <c r="C20" s="482"/>
      <c r="D20" s="482"/>
      <c r="E20" s="483"/>
      <c r="F20" s="1423"/>
      <c r="G20" s="1424"/>
      <c r="H20" s="1424"/>
      <c r="I20" s="1424"/>
      <c r="J20" s="1424"/>
      <c r="K20" s="1424"/>
      <c r="L20" s="1424"/>
      <c r="M20" s="1425"/>
      <c r="N20" s="483"/>
      <c r="O20" s="483"/>
      <c r="P20" s="483"/>
      <c r="Q20" s="483"/>
      <c r="R20" s="483"/>
      <c r="S20" s="483"/>
      <c r="T20" s="483"/>
      <c r="U20" s="483"/>
      <c r="V20" s="483"/>
      <c r="W20" s="483"/>
      <c r="X20" s="483"/>
      <c r="Y20" s="483"/>
      <c r="Z20" s="483"/>
      <c r="AA20" s="483"/>
      <c r="AB20" s="483"/>
      <c r="AC20" s="483"/>
      <c r="AD20" s="483"/>
      <c r="AE20" s="483"/>
      <c r="AF20" s="10"/>
    </row>
    <row r="21" spans="1:32" ht="18" customHeight="1">
      <c r="A21" s="482" t="s">
        <v>210</v>
      </c>
      <c r="B21" s="482"/>
      <c r="C21" s="482"/>
      <c r="D21" s="482"/>
      <c r="E21" s="483"/>
      <c r="F21" s="1423"/>
      <c r="G21" s="1424"/>
      <c r="H21" s="1424"/>
      <c r="I21" s="1424"/>
      <c r="J21" s="1424"/>
      <c r="K21" s="1424"/>
      <c r="L21" s="1424"/>
      <c r="M21" s="1425"/>
      <c r="N21" s="483"/>
      <c r="O21" s="483"/>
      <c r="P21" s="483"/>
      <c r="Q21" s="483"/>
      <c r="R21" s="483"/>
      <c r="S21" s="483"/>
      <c r="T21" s="483"/>
      <c r="U21" s="483"/>
      <c r="V21" s="483"/>
      <c r="W21" s="483"/>
      <c r="X21" s="483"/>
      <c r="Y21" s="483"/>
      <c r="Z21" s="483"/>
      <c r="AA21" s="483"/>
      <c r="AB21" s="483"/>
      <c r="AC21" s="483"/>
      <c r="AD21" s="483"/>
      <c r="AE21" s="483"/>
      <c r="AF21" s="10"/>
    </row>
    <row r="22" spans="1:32" ht="18" customHeight="1">
      <c r="A22" s="482" t="s">
        <v>197</v>
      </c>
      <c r="B22" s="482"/>
      <c r="C22" s="482"/>
      <c r="D22" s="482"/>
      <c r="E22" s="483"/>
      <c r="F22" s="1423"/>
      <c r="G22" s="1424"/>
      <c r="H22" s="1424"/>
      <c r="I22" s="1424"/>
      <c r="J22" s="1424"/>
      <c r="K22" s="1424"/>
      <c r="L22" s="1424"/>
      <c r="M22" s="1425"/>
      <c r="N22" s="483"/>
      <c r="O22" s="483"/>
      <c r="P22" s="483"/>
      <c r="Q22" s="483"/>
      <c r="R22" s="483"/>
      <c r="S22" s="483"/>
      <c r="T22" s="483"/>
      <c r="U22" s="483"/>
      <c r="V22" s="483"/>
      <c r="W22" s="483"/>
      <c r="X22" s="483"/>
      <c r="Y22" s="483"/>
      <c r="Z22" s="483"/>
      <c r="AA22" s="483"/>
      <c r="AB22" s="483"/>
      <c r="AC22" s="483"/>
      <c r="AD22" s="483"/>
      <c r="AE22" s="483"/>
      <c r="AF22" s="10"/>
    </row>
    <row r="23" spans="1:32" ht="18" customHeight="1">
      <c r="A23" s="482" t="s">
        <v>229</v>
      </c>
      <c r="B23" s="482"/>
      <c r="C23" s="482"/>
      <c r="D23" s="482"/>
      <c r="E23" s="483"/>
      <c r="F23" s="1423"/>
      <c r="G23" s="1424"/>
      <c r="H23" s="1424"/>
      <c r="I23" s="1424"/>
      <c r="J23" s="1424"/>
      <c r="K23" s="1424"/>
      <c r="L23" s="1424"/>
      <c r="M23" s="1424"/>
      <c r="N23" s="1424"/>
      <c r="O23" s="1424"/>
      <c r="P23" s="1424"/>
      <c r="Q23" s="1424"/>
      <c r="R23" s="1424"/>
      <c r="S23" s="1424"/>
      <c r="T23" s="1424"/>
      <c r="U23" s="1424"/>
      <c r="V23" s="1424"/>
      <c r="W23" s="1424"/>
      <c r="X23" s="1424"/>
      <c r="Y23" s="1424"/>
      <c r="Z23" s="1424"/>
      <c r="AA23" s="1424"/>
      <c r="AB23" s="1424"/>
      <c r="AC23" s="1424"/>
      <c r="AD23" s="1424"/>
      <c r="AE23" s="1425"/>
      <c r="AF23" s="10"/>
    </row>
    <row r="24" spans="1:32" ht="18" customHeight="1">
      <c r="A24" s="482" t="s">
        <v>196</v>
      </c>
      <c r="B24" s="482"/>
      <c r="C24" s="482"/>
      <c r="D24" s="482"/>
      <c r="E24" s="483"/>
      <c r="F24" s="1423"/>
      <c r="G24" s="1424"/>
      <c r="H24" s="1424"/>
      <c r="I24" s="1424"/>
      <c r="J24" s="1424"/>
      <c r="K24" s="1424"/>
      <c r="L24" s="1424"/>
      <c r="M24" s="1425"/>
      <c r="N24" s="483"/>
      <c r="O24" s="483"/>
      <c r="P24" s="483"/>
      <c r="Q24" s="483"/>
      <c r="R24" s="483"/>
      <c r="S24" s="483"/>
      <c r="T24" s="483"/>
      <c r="U24" s="483"/>
      <c r="V24" s="483"/>
      <c r="W24" s="483"/>
      <c r="X24" s="483"/>
      <c r="Y24" s="483"/>
      <c r="Z24" s="483"/>
      <c r="AA24" s="483"/>
      <c r="AB24" s="483"/>
      <c r="AC24" s="483"/>
      <c r="AD24" s="483"/>
      <c r="AE24" s="483"/>
      <c r="AF24" s="10"/>
    </row>
    <row r="25" spans="1:32" ht="7.5" customHeight="1">
      <c r="A25" s="484"/>
      <c r="B25" s="484"/>
      <c r="C25" s="484"/>
      <c r="D25" s="484"/>
      <c r="E25" s="485"/>
      <c r="F25" s="485"/>
      <c r="G25" s="485"/>
      <c r="H25" s="485"/>
      <c r="I25" s="485"/>
      <c r="J25" s="485"/>
      <c r="K25" s="485"/>
      <c r="L25" s="485"/>
      <c r="M25" s="485"/>
      <c r="N25" s="485"/>
      <c r="O25" s="485"/>
      <c r="P25" s="485"/>
      <c r="Q25" s="485"/>
      <c r="R25" s="485"/>
      <c r="S25" s="485"/>
      <c r="T25" s="485"/>
      <c r="U25" s="485"/>
      <c r="V25" s="485"/>
      <c r="W25" s="485"/>
      <c r="X25" s="485"/>
      <c r="Y25" s="485"/>
      <c r="Z25" s="485"/>
      <c r="AA25" s="485"/>
      <c r="AB25" s="485"/>
      <c r="AC25" s="485"/>
      <c r="AD25" s="485"/>
      <c r="AE25" s="485"/>
      <c r="AF25" s="485"/>
    </row>
  </sheetData>
  <sheetProtection selectLockedCells="1"/>
  <mergeCells count="15">
    <mergeCell ref="F4:M4"/>
    <mergeCell ref="F6:M6"/>
    <mergeCell ref="F5:M5"/>
    <mergeCell ref="F24:M24"/>
    <mergeCell ref="F20:M20"/>
    <mergeCell ref="F21:M21"/>
    <mergeCell ref="F22:M22"/>
    <mergeCell ref="F23:AE23"/>
    <mergeCell ref="F15:AE15"/>
    <mergeCell ref="F16:M16"/>
    <mergeCell ref="F13:M13"/>
    <mergeCell ref="F14:M14"/>
    <mergeCell ref="F8:M8"/>
    <mergeCell ref="F12:M12"/>
    <mergeCell ref="F7:AE7"/>
  </mergeCells>
  <phoneticPr fontId="2"/>
  <dataValidations count="3">
    <dataValidation imeMode="fullKatakana" allowBlank="1" showInputMessage="1" showErrorMessage="1" sqref="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4:M4 JB4:JI4 SX4:TE4 ACT4:ADA4 AMP4:AMW4 AWL4:AWS4 BGH4:BGO4 BQD4:BQK4 BZZ4:CAG4 CJV4:CKC4 CTR4:CTY4 DDN4:DDU4 DNJ4:DNQ4 DXF4:DXM4 EHB4:EHI4 EQX4:ERE4 FAT4:FBA4 FKP4:FKW4 FUL4:FUS4 GEH4:GEO4 GOD4:GOK4 GXZ4:GYG4 HHV4:HIC4 HRR4:HRY4 IBN4:IBU4 ILJ4:ILQ4 IVF4:IVM4 JFB4:JFI4 JOX4:JPE4 JYT4:JZA4 KIP4:KIW4 KSL4:KSS4 LCH4:LCO4 LMD4:LMK4 LVZ4:LWG4 MFV4:MGC4 MPR4:MPY4 MZN4:MZU4 NJJ4:NJQ4 NTF4:NTM4 ODB4:ODI4 OMX4:ONE4 OWT4:OXA4 PGP4:PGW4 PQL4:PQS4 QAH4:QAO4 QKD4:QKK4 QTZ4:QUG4 RDV4:REC4 RNR4:RNY4 RXN4:RXU4 SHJ4:SHQ4 SRF4:SRM4 TBB4:TBI4 TKX4:TLE4 TUT4:TVA4 UEP4:UEW4 UOL4:UOS4 UYH4:UYO4 VID4:VIK4 VRZ4:VSG4 WBV4:WCC4 WLR4:WLY4 WVN4:WVU4 F65540:M65540 JB65540:JI65540 SX65540:TE65540 ACT65540:ADA65540 AMP65540:AMW65540 AWL65540:AWS65540 BGH65540:BGO65540 BQD65540:BQK65540 BZZ65540:CAG65540 CJV65540:CKC65540 CTR65540:CTY65540 DDN65540:DDU65540 DNJ65540:DNQ65540 DXF65540:DXM65540 EHB65540:EHI65540 EQX65540:ERE65540 FAT65540:FBA65540 FKP65540:FKW65540 FUL65540:FUS65540 GEH65540:GEO65540 GOD65540:GOK65540 GXZ65540:GYG65540 HHV65540:HIC65540 HRR65540:HRY65540 IBN65540:IBU65540 ILJ65540:ILQ65540 IVF65540:IVM65540 JFB65540:JFI65540 JOX65540:JPE65540 JYT65540:JZA65540 KIP65540:KIW65540 KSL65540:KSS65540 LCH65540:LCO65540 LMD65540:LMK65540 LVZ65540:LWG65540 MFV65540:MGC65540 MPR65540:MPY65540 MZN65540:MZU65540 NJJ65540:NJQ65540 NTF65540:NTM65540 ODB65540:ODI65540 OMX65540:ONE65540 OWT65540:OXA65540 PGP65540:PGW65540 PQL65540:PQS65540 QAH65540:QAO65540 QKD65540:QKK65540 QTZ65540:QUG65540 RDV65540:REC65540 RNR65540:RNY65540 RXN65540:RXU65540 SHJ65540:SHQ65540 SRF65540:SRM65540 TBB65540:TBI65540 TKX65540:TLE65540 TUT65540:TVA65540 UEP65540:UEW65540 UOL65540:UOS65540 UYH65540:UYO65540 VID65540:VIK65540 VRZ65540:VSG65540 WBV65540:WCC65540 WLR65540:WLY65540 WVN65540:WVU65540 F131076:M131076 JB131076:JI131076 SX131076:TE131076 ACT131076:ADA131076 AMP131076:AMW131076 AWL131076:AWS131076 BGH131076:BGO131076 BQD131076:BQK131076 BZZ131076:CAG131076 CJV131076:CKC131076 CTR131076:CTY131076 DDN131076:DDU131076 DNJ131076:DNQ131076 DXF131076:DXM131076 EHB131076:EHI131076 EQX131076:ERE131076 FAT131076:FBA131076 FKP131076:FKW131076 FUL131076:FUS131076 GEH131076:GEO131076 GOD131076:GOK131076 GXZ131076:GYG131076 HHV131076:HIC131076 HRR131076:HRY131076 IBN131076:IBU131076 ILJ131076:ILQ131076 IVF131076:IVM131076 JFB131076:JFI131076 JOX131076:JPE131076 JYT131076:JZA131076 KIP131076:KIW131076 KSL131076:KSS131076 LCH131076:LCO131076 LMD131076:LMK131076 LVZ131076:LWG131076 MFV131076:MGC131076 MPR131076:MPY131076 MZN131076:MZU131076 NJJ131076:NJQ131076 NTF131076:NTM131076 ODB131076:ODI131076 OMX131076:ONE131076 OWT131076:OXA131076 PGP131076:PGW131076 PQL131076:PQS131076 QAH131076:QAO131076 QKD131076:QKK131076 QTZ131076:QUG131076 RDV131076:REC131076 RNR131076:RNY131076 RXN131076:RXU131076 SHJ131076:SHQ131076 SRF131076:SRM131076 TBB131076:TBI131076 TKX131076:TLE131076 TUT131076:TVA131076 UEP131076:UEW131076 UOL131076:UOS131076 UYH131076:UYO131076 VID131076:VIK131076 VRZ131076:VSG131076 WBV131076:WCC131076 WLR131076:WLY131076 WVN131076:WVU131076 F196612:M196612 JB196612:JI196612 SX196612:TE196612 ACT196612:ADA196612 AMP196612:AMW196612 AWL196612:AWS196612 BGH196612:BGO196612 BQD196612:BQK196612 BZZ196612:CAG196612 CJV196612:CKC196612 CTR196612:CTY196612 DDN196612:DDU196612 DNJ196612:DNQ196612 DXF196612:DXM196612 EHB196612:EHI196612 EQX196612:ERE196612 FAT196612:FBA196612 FKP196612:FKW196612 FUL196612:FUS196612 GEH196612:GEO196612 GOD196612:GOK196612 GXZ196612:GYG196612 HHV196612:HIC196612 HRR196612:HRY196612 IBN196612:IBU196612 ILJ196612:ILQ196612 IVF196612:IVM196612 JFB196612:JFI196612 JOX196612:JPE196612 JYT196612:JZA196612 KIP196612:KIW196612 KSL196612:KSS196612 LCH196612:LCO196612 LMD196612:LMK196612 LVZ196612:LWG196612 MFV196612:MGC196612 MPR196612:MPY196612 MZN196612:MZU196612 NJJ196612:NJQ196612 NTF196612:NTM196612 ODB196612:ODI196612 OMX196612:ONE196612 OWT196612:OXA196612 PGP196612:PGW196612 PQL196612:PQS196612 QAH196612:QAO196612 QKD196612:QKK196612 QTZ196612:QUG196612 RDV196612:REC196612 RNR196612:RNY196612 RXN196612:RXU196612 SHJ196612:SHQ196612 SRF196612:SRM196612 TBB196612:TBI196612 TKX196612:TLE196612 TUT196612:TVA196612 UEP196612:UEW196612 UOL196612:UOS196612 UYH196612:UYO196612 VID196612:VIK196612 VRZ196612:VSG196612 WBV196612:WCC196612 WLR196612:WLY196612 WVN196612:WVU196612 F262148:M262148 JB262148:JI262148 SX262148:TE262148 ACT262148:ADA262148 AMP262148:AMW262148 AWL262148:AWS262148 BGH262148:BGO262148 BQD262148:BQK262148 BZZ262148:CAG262148 CJV262148:CKC262148 CTR262148:CTY262148 DDN262148:DDU262148 DNJ262148:DNQ262148 DXF262148:DXM262148 EHB262148:EHI262148 EQX262148:ERE262148 FAT262148:FBA262148 FKP262148:FKW262148 FUL262148:FUS262148 GEH262148:GEO262148 GOD262148:GOK262148 GXZ262148:GYG262148 HHV262148:HIC262148 HRR262148:HRY262148 IBN262148:IBU262148 ILJ262148:ILQ262148 IVF262148:IVM262148 JFB262148:JFI262148 JOX262148:JPE262148 JYT262148:JZA262148 KIP262148:KIW262148 KSL262148:KSS262148 LCH262148:LCO262148 LMD262148:LMK262148 LVZ262148:LWG262148 MFV262148:MGC262148 MPR262148:MPY262148 MZN262148:MZU262148 NJJ262148:NJQ262148 NTF262148:NTM262148 ODB262148:ODI262148 OMX262148:ONE262148 OWT262148:OXA262148 PGP262148:PGW262148 PQL262148:PQS262148 QAH262148:QAO262148 QKD262148:QKK262148 QTZ262148:QUG262148 RDV262148:REC262148 RNR262148:RNY262148 RXN262148:RXU262148 SHJ262148:SHQ262148 SRF262148:SRM262148 TBB262148:TBI262148 TKX262148:TLE262148 TUT262148:TVA262148 UEP262148:UEW262148 UOL262148:UOS262148 UYH262148:UYO262148 VID262148:VIK262148 VRZ262148:VSG262148 WBV262148:WCC262148 WLR262148:WLY262148 WVN262148:WVU262148 F327684:M327684 JB327684:JI327684 SX327684:TE327684 ACT327684:ADA327684 AMP327684:AMW327684 AWL327684:AWS327684 BGH327684:BGO327684 BQD327684:BQK327684 BZZ327684:CAG327684 CJV327684:CKC327684 CTR327684:CTY327684 DDN327684:DDU327684 DNJ327684:DNQ327684 DXF327684:DXM327684 EHB327684:EHI327684 EQX327684:ERE327684 FAT327684:FBA327684 FKP327684:FKW327684 FUL327684:FUS327684 GEH327684:GEO327684 GOD327684:GOK327684 GXZ327684:GYG327684 HHV327684:HIC327684 HRR327684:HRY327684 IBN327684:IBU327684 ILJ327684:ILQ327684 IVF327684:IVM327684 JFB327684:JFI327684 JOX327684:JPE327684 JYT327684:JZA327684 KIP327684:KIW327684 KSL327684:KSS327684 LCH327684:LCO327684 LMD327684:LMK327684 LVZ327684:LWG327684 MFV327684:MGC327684 MPR327684:MPY327684 MZN327684:MZU327684 NJJ327684:NJQ327684 NTF327684:NTM327684 ODB327684:ODI327684 OMX327684:ONE327684 OWT327684:OXA327684 PGP327684:PGW327684 PQL327684:PQS327684 QAH327684:QAO327684 QKD327684:QKK327684 QTZ327684:QUG327684 RDV327684:REC327684 RNR327684:RNY327684 RXN327684:RXU327684 SHJ327684:SHQ327684 SRF327684:SRM327684 TBB327684:TBI327684 TKX327684:TLE327684 TUT327684:TVA327684 UEP327684:UEW327684 UOL327684:UOS327684 UYH327684:UYO327684 VID327684:VIK327684 VRZ327684:VSG327684 WBV327684:WCC327684 WLR327684:WLY327684 WVN327684:WVU327684 F393220:M393220 JB393220:JI393220 SX393220:TE393220 ACT393220:ADA393220 AMP393220:AMW393220 AWL393220:AWS393220 BGH393220:BGO393220 BQD393220:BQK393220 BZZ393220:CAG393220 CJV393220:CKC393220 CTR393220:CTY393220 DDN393220:DDU393220 DNJ393220:DNQ393220 DXF393220:DXM393220 EHB393220:EHI393220 EQX393220:ERE393220 FAT393220:FBA393220 FKP393220:FKW393220 FUL393220:FUS393220 GEH393220:GEO393220 GOD393220:GOK393220 GXZ393220:GYG393220 HHV393220:HIC393220 HRR393220:HRY393220 IBN393220:IBU393220 ILJ393220:ILQ393220 IVF393220:IVM393220 JFB393220:JFI393220 JOX393220:JPE393220 JYT393220:JZA393220 KIP393220:KIW393220 KSL393220:KSS393220 LCH393220:LCO393220 LMD393220:LMK393220 LVZ393220:LWG393220 MFV393220:MGC393220 MPR393220:MPY393220 MZN393220:MZU393220 NJJ393220:NJQ393220 NTF393220:NTM393220 ODB393220:ODI393220 OMX393220:ONE393220 OWT393220:OXA393220 PGP393220:PGW393220 PQL393220:PQS393220 QAH393220:QAO393220 QKD393220:QKK393220 QTZ393220:QUG393220 RDV393220:REC393220 RNR393220:RNY393220 RXN393220:RXU393220 SHJ393220:SHQ393220 SRF393220:SRM393220 TBB393220:TBI393220 TKX393220:TLE393220 TUT393220:TVA393220 UEP393220:UEW393220 UOL393220:UOS393220 UYH393220:UYO393220 VID393220:VIK393220 VRZ393220:VSG393220 WBV393220:WCC393220 WLR393220:WLY393220 WVN393220:WVU393220 F458756:M458756 JB458756:JI458756 SX458756:TE458756 ACT458756:ADA458756 AMP458756:AMW458756 AWL458756:AWS458756 BGH458756:BGO458756 BQD458756:BQK458756 BZZ458756:CAG458756 CJV458756:CKC458756 CTR458756:CTY458756 DDN458756:DDU458756 DNJ458756:DNQ458756 DXF458756:DXM458756 EHB458756:EHI458756 EQX458756:ERE458756 FAT458756:FBA458756 FKP458756:FKW458756 FUL458756:FUS458756 GEH458756:GEO458756 GOD458756:GOK458756 GXZ458756:GYG458756 HHV458756:HIC458756 HRR458756:HRY458756 IBN458756:IBU458756 ILJ458756:ILQ458756 IVF458756:IVM458756 JFB458756:JFI458756 JOX458756:JPE458756 JYT458756:JZA458756 KIP458756:KIW458756 KSL458756:KSS458756 LCH458756:LCO458756 LMD458756:LMK458756 LVZ458756:LWG458756 MFV458756:MGC458756 MPR458756:MPY458756 MZN458756:MZU458756 NJJ458756:NJQ458756 NTF458756:NTM458756 ODB458756:ODI458756 OMX458756:ONE458756 OWT458756:OXA458756 PGP458756:PGW458756 PQL458756:PQS458756 QAH458756:QAO458756 QKD458756:QKK458756 QTZ458756:QUG458756 RDV458756:REC458756 RNR458756:RNY458756 RXN458756:RXU458756 SHJ458756:SHQ458756 SRF458756:SRM458756 TBB458756:TBI458756 TKX458756:TLE458756 TUT458756:TVA458756 UEP458756:UEW458756 UOL458756:UOS458756 UYH458756:UYO458756 VID458756:VIK458756 VRZ458756:VSG458756 WBV458756:WCC458756 WLR458756:WLY458756 WVN458756:WVU458756 F524292:M524292 JB524292:JI524292 SX524292:TE524292 ACT524292:ADA524292 AMP524292:AMW524292 AWL524292:AWS524292 BGH524292:BGO524292 BQD524292:BQK524292 BZZ524292:CAG524292 CJV524292:CKC524292 CTR524292:CTY524292 DDN524292:DDU524292 DNJ524292:DNQ524292 DXF524292:DXM524292 EHB524292:EHI524292 EQX524292:ERE524292 FAT524292:FBA524292 FKP524292:FKW524292 FUL524292:FUS524292 GEH524292:GEO524292 GOD524292:GOK524292 GXZ524292:GYG524292 HHV524292:HIC524292 HRR524292:HRY524292 IBN524292:IBU524292 ILJ524292:ILQ524292 IVF524292:IVM524292 JFB524292:JFI524292 JOX524292:JPE524292 JYT524292:JZA524292 KIP524292:KIW524292 KSL524292:KSS524292 LCH524292:LCO524292 LMD524292:LMK524292 LVZ524292:LWG524292 MFV524292:MGC524292 MPR524292:MPY524292 MZN524292:MZU524292 NJJ524292:NJQ524292 NTF524292:NTM524292 ODB524292:ODI524292 OMX524292:ONE524292 OWT524292:OXA524292 PGP524292:PGW524292 PQL524292:PQS524292 QAH524292:QAO524292 QKD524292:QKK524292 QTZ524292:QUG524292 RDV524292:REC524292 RNR524292:RNY524292 RXN524292:RXU524292 SHJ524292:SHQ524292 SRF524292:SRM524292 TBB524292:TBI524292 TKX524292:TLE524292 TUT524292:TVA524292 UEP524292:UEW524292 UOL524292:UOS524292 UYH524292:UYO524292 VID524292:VIK524292 VRZ524292:VSG524292 WBV524292:WCC524292 WLR524292:WLY524292 WVN524292:WVU524292 F589828:M589828 JB589828:JI589828 SX589828:TE589828 ACT589828:ADA589828 AMP589828:AMW589828 AWL589828:AWS589828 BGH589828:BGO589828 BQD589828:BQK589828 BZZ589828:CAG589828 CJV589828:CKC589828 CTR589828:CTY589828 DDN589828:DDU589828 DNJ589828:DNQ589828 DXF589828:DXM589828 EHB589828:EHI589828 EQX589828:ERE589828 FAT589828:FBA589828 FKP589828:FKW589828 FUL589828:FUS589828 GEH589828:GEO589828 GOD589828:GOK589828 GXZ589828:GYG589828 HHV589828:HIC589828 HRR589828:HRY589828 IBN589828:IBU589828 ILJ589828:ILQ589828 IVF589828:IVM589828 JFB589828:JFI589828 JOX589828:JPE589828 JYT589828:JZA589828 KIP589828:KIW589828 KSL589828:KSS589828 LCH589828:LCO589828 LMD589828:LMK589828 LVZ589828:LWG589828 MFV589828:MGC589828 MPR589828:MPY589828 MZN589828:MZU589828 NJJ589828:NJQ589828 NTF589828:NTM589828 ODB589828:ODI589828 OMX589828:ONE589828 OWT589828:OXA589828 PGP589828:PGW589828 PQL589828:PQS589828 QAH589828:QAO589828 QKD589828:QKK589828 QTZ589828:QUG589828 RDV589828:REC589828 RNR589828:RNY589828 RXN589828:RXU589828 SHJ589828:SHQ589828 SRF589828:SRM589828 TBB589828:TBI589828 TKX589828:TLE589828 TUT589828:TVA589828 UEP589828:UEW589828 UOL589828:UOS589828 UYH589828:UYO589828 VID589828:VIK589828 VRZ589828:VSG589828 WBV589828:WCC589828 WLR589828:WLY589828 WVN589828:WVU589828 F655364:M655364 JB655364:JI655364 SX655364:TE655364 ACT655364:ADA655364 AMP655364:AMW655364 AWL655364:AWS655364 BGH655364:BGO655364 BQD655364:BQK655364 BZZ655364:CAG655364 CJV655364:CKC655364 CTR655364:CTY655364 DDN655364:DDU655364 DNJ655364:DNQ655364 DXF655364:DXM655364 EHB655364:EHI655364 EQX655364:ERE655364 FAT655364:FBA655364 FKP655364:FKW655364 FUL655364:FUS655364 GEH655364:GEO655364 GOD655364:GOK655364 GXZ655364:GYG655364 HHV655364:HIC655364 HRR655364:HRY655364 IBN655364:IBU655364 ILJ655364:ILQ655364 IVF655364:IVM655364 JFB655364:JFI655364 JOX655364:JPE655364 JYT655364:JZA655364 KIP655364:KIW655364 KSL655364:KSS655364 LCH655364:LCO655364 LMD655364:LMK655364 LVZ655364:LWG655364 MFV655364:MGC655364 MPR655364:MPY655364 MZN655364:MZU655364 NJJ655364:NJQ655364 NTF655364:NTM655364 ODB655364:ODI655364 OMX655364:ONE655364 OWT655364:OXA655364 PGP655364:PGW655364 PQL655364:PQS655364 QAH655364:QAO655364 QKD655364:QKK655364 QTZ655364:QUG655364 RDV655364:REC655364 RNR655364:RNY655364 RXN655364:RXU655364 SHJ655364:SHQ655364 SRF655364:SRM655364 TBB655364:TBI655364 TKX655364:TLE655364 TUT655364:TVA655364 UEP655364:UEW655364 UOL655364:UOS655364 UYH655364:UYO655364 VID655364:VIK655364 VRZ655364:VSG655364 WBV655364:WCC655364 WLR655364:WLY655364 WVN655364:WVU655364 F720900:M720900 JB720900:JI720900 SX720900:TE720900 ACT720900:ADA720900 AMP720900:AMW720900 AWL720900:AWS720900 BGH720900:BGO720900 BQD720900:BQK720900 BZZ720900:CAG720900 CJV720900:CKC720900 CTR720900:CTY720900 DDN720900:DDU720900 DNJ720900:DNQ720900 DXF720900:DXM720900 EHB720900:EHI720900 EQX720900:ERE720900 FAT720900:FBA720900 FKP720900:FKW720900 FUL720900:FUS720900 GEH720900:GEO720900 GOD720900:GOK720900 GXZ720900:GYG720900 HHV720900:HIC720900 HRR720900:HRY720900 IBN720900:IBU720900 ILJ720900:ILQ720900 IVF720900:IVM720900 JFB720900:JFI720900 JOX720900:JPE720900 JYT720900:JZA720900 KIP720900:KIW720900 KSL720900:KSS720900 LCH720900:LCO720900 LMD720900:LMK720900 LVZ720900:LWG720900 MFV720900:MGC720900 MPR720900:MPY720900 MZN720900:MZU720900 NJJ720900:NJQ720900 NTF720900:NTM720900 ODB720900:ODI720900 OMX720900:ONE720900 OWT720900:OXA720900 PGP720900:PGW720900 PQL720900:PQS720900 QAH720900:QAO720900 QKD720900:QKK720900 QTZ720900:QUG720900 RDV720900:REC720900 RNR720900:RNY720900 RXN720900:RXU720900 SHJ720900:SHQ720900 SRF720900:SRM720900 TBB720900:TBI720900 TKX720900:TLE720900 TUT720900:TVA720900 UEP720900:UEW720900 UOL720900:UOS720900 UYH720900:UYO720900 VID720900:VIK720900 VRZ720900:VSG720900 WBV720900:WCC720900 WLR720900:WLY720900 WVN720900:WVU720900 F786436:M786436 JB786436:JI786436 SX786436:TE786436 ACT786436:ADA786436 AMP786436:AMW786436 AWL786436:AWS786436 BGH786436:BGO786436 BQD786436:BQK786436 BZZ786436:CAG786436 CJV786436:CKC786436 CTR786436:CTY786436 DDN786436:DDU786436 DNJ786436:DNQ786436 DXF786436:DXM786436 EHB786436:EHI786436 EQX786436:ERE786436 FAT786436:FBA786436 FKP786436:FKW786436 FUL786436:FUS786436 GEH786436:GEO786436 GOD786436:GOK786436 GXZ786436:GYG786436 HHV786436:HIC786436 HRR786436:HRY786436 IBN786436:IBU786436 ILJ786436:ILQ786436 IVF786436:IVM786436 JFB786436:JFI786436 JOX786436:JPE786436 JYT786436:JZA786436 KIP786436:KIW786436 KSL786436:KSS786436 LCH786436:LCO786436 LMD786436:LMK786436 LVZ786436:LWG786436 MFV786436:MGC786436 MPR786436:MPY786436 MZN786436:MZU786436 NJJ786436:NJQ786436 NTF786436:NTM786436 ODB786436:ODI786436 OMX786436:ONE786436 OWT786436:OXA786436 PGP786436:PGW786436 PQL786436:PQS786436 QAH786436:QAO786436 QKD786436:QKK786436 QTZ786436:QUG786436 RDV786436:REC786436 RNR786436:RNY786436 RXN786436:RXU786436 SHJ786436:SHQ786436 SRF786436:SRM786436 TBB786436:TBI786436 TKX786436:TLE786436 TUT786436:TVA786436 UEP786436:UEW786436 UOL786436:UOS786436 UYH786436:UYO786436 VID786436:VIK786436 VRZ786436:VSG786436 WBV786436:WCC786436 WLR786436:WLY786436 WVN786436:WVU786436 F851972:M851972 JB851972:JI851972 SX851972:TE851972 ACT851972:ADA851972 AMP851972:AMW851972 AWL851972:AWS851972 BGH851972:BGO851972 BQD851972:BQK851972 BZZ851972:CAG851972 CJV851972:CKC851972 CTR851972:CTY851972 DDN851972:DDU851972 DNJ851972:DNQ851972 DXF851972:DXM851972 EHB851972:EHI851972 EQX851972:ERE851972 FAT851972:FBA851972 FKP851972:FKW851972 FUL851972:FUS851972 GEH851972:GEO851972 GOD851972:GOK851972 GXZ851972:GYG851972 HHV851972:HIC851972 HRR851972:HRY851972 IBN851972:IBU851972 ILJ851972:ILQ851972 IVF851972:IVM851972 JFB851972:JFI851972 JOX851972:JPE851972 JYT851972:JZA851972 KIP851972:KIW851972 KSL851972:KSS851972 LCH851972:LCO851972 LMD851972:LMK851972 LVZ851972:LWG851972 MFV851972:MGC851972 MPR851972:MPY851972 MZN851972:MZU851972 NJJ851972:NJQ851972 NTF851972:NTM851972 ODB851972:ODI851972 OMX851972:ONE851972 OWT851972:OXA851972 PGP851972:PGW851972 PQL851972:PQS851972 QAH851972:QAO851972 QKD851972:QKK851972 QTZ851972:QUG851972 RDV851972:REC851972 RNR851972:RNY851972 RXN851972:RXU851972 SHJ851972:SHQ851972 SRF851972:SRM851972 TBB851972:TBI851972 TKX851972:TLE851972 TUT851972:TVA851972 UEP851972:UEW851972 UOL851972:UOS851972 UYH851972:UYO851972 VID851972:VIK851972 VRZ851972:VSG851972 WBV851972:WCC851972 WLR851972:WLY851972 WVN851972:WVU851972 F917508:M917508 JB917508:JI917508 SX917508:TE917508 ACT917508:ADA917508 AMP917508:AMW917508 AWL917508:AWS917508 BGH917508:BGO917508 BQD917508:BQK917508 BZZ917508:CAG917508 CJV917508:CKC917508 CTR917508:CTY917508 DDN917508:DDU917508 DNJ917508:DNQ917508 DXF917508:DXM917508 EHB917508:EHI917508 EQX917508:ERE917508 FAT917508:FBA917508 FKP917508:FKW917508 FUL917508:FUS917508 GEH917508:GEO917508 GOD917508:GOK917508 GXZ917508:GYG917508 HHV917508:HIC917508 HRR917508:HRY917508 IBN917508:IBU917508 ILJ917508:ILQ917508 IVF917508:IVM917508 JFB917508:JFI917508 JOX917508:JPE917508 JYT917508:JZA917508 KIP917508:KIW917508 KSL917508:KSS917508 LCH917508:LCO917508 LMD917508:LMK917508 LVZ917508:LWG917508 MFV917508:MGC917508 MPR917508:MPY917508 MZN917508:MZU917508 NJJ917508:NJQ917508 NTF917508:NTM917508 ODB917508:ODI917508 OMX917508:ONE917508 OWT917508:OXA917508 PGP917508:PGW917508 PQL917508:PQS917508 QAH917508:QAO917508 QKD917508:QKK917508 QTZ917508:QUG917508 RDV917508:REC917508 RNR917508:RNY917508 RXN917508:RXU917508 SHJ917508:SHQ917508 SRF917508:SRM917508 TBB917508:TBI917508 TKX917508:TLE917508 TUT917508:TVA917508 UEP917508:UEW917508 UOL917508:UOS917508 UYH917508:UYO917508 VID917508:VIK917508 VRZ917508:VSG917508 WBV917508:WCC917508 WLR917508:WLY917508 WVN917508:WVU917508 F983044:M983044 JB983044:JI983044 SX983044:TE983044 ACT983044:ADA983044 AMP983044:AMW983044 AWL983044:AWS983044 BGH983044:BGO983044 BQD983044:BQK983044 BZZ983044:CAG983044 CJV983044:CKC983044 CTR983044:CTY983044 DDN983044:DDU983044 DNJ983044:DNQ983044 DXF983044:DXM983044 EHB983044:EHI983044 EQX983044:ERE983044 FAT983044:FBA983044 FKP983044:FKW983044 FUL983044:FUS983044 GEH983044:GEO983044 GOD983044:GOK983044 GXZ983044:GYG983044 HHV983044:HIC983044 HRR983044:HRY983044 IBN983044:IBU983044 ILJ983044:ILQ983044 IVF983044:IVM983044 JFB983044:JFI983044 JOX983044:JPE983044 JYT983044:JZA983044 KIP983044:KIW983044 KSL983044:KSS983044 LCH983044:LCO983044 LMD983044:LMK983044 LVZ983044:LWG983044 MFV983044:MGC983044 MPR983044:MPY983044 MZN983044:MZU983044 NJJ983044:NJQ983044 NTF983044:NTM983044 ODB983044:ODI983044 OMX983044:ONE983044 OWT983044:OXA983044 PGP983044:PGW983044 PQL983044:PQS983044 QAH983044:QAO983044 QKD983044:QKK983044 QTZ983044:QUG983044 RDV983044:REC983044 RNR983044:RNY983044 RXN983044:RXU983044 SHJ983044:SHQ983044 SRF983044:SRM983044 TBB983044:TBI983044 TKX983044:TLE983044 TUT983044:TVA983044 UEP983044:UEW983044 UOL983044:UOS983044 UYH983044:UYO983044 VID983044:VIK983044 VRZ983044:VSG983044 WBV983044:WCC983044 WLR983044:WLY983044 WVN983044:WVU983044 F20:M20 JB20:JI20 SX20:TE20 ACT20:ADA20 AMP20:AMW20 AWL20:AWS20 BGH20:BGO20 BQD20:BQK20 BZZ20:CAG20 CJV20:CKC20 CTR20:CTY20 DDN20:DDU20 DNJ20:DNQ20 DXF20:DXM20 EHB20:EHI20 EQX20:ERE20 FAT20:FBA20 FKP20:FKW20 FUL20:FUS20 GEH20:GEO20 GOD20:GOK20 GXZ20:GYG20 HHV20:HIC20 HRR20:HRY20 IBN20:IBU20 ILJ20:ILQ20 IVF20:IVM20 JFB20:JFI20 JOX20:JPE20 JYT20:JZA20 KIP20:KIW20 KSL20:KSS20 LCH20:LCO20 LMD20:LMK20 LVZ20:LWG20 MFV20:MGC20 MPR20:MPY20 MZN20:MZU20 NJJ20:NJQ20 NTF20:NTM20 ODB20:ODI20 OMX20:ONE20 OWT20:OXA20 PGP20:PGW20 PQL20:PQS20 QAH20:QAO20 QKD20:QKK20 QTZ20:QUG20 RDV20:REC20 RNR20:RNY20 RXN20:RXU20 SHJ20:SHQ20 SRF20:SRM20 TBB20:TBI20 TKX20:TLE20 TUT20:TVA20 UEP20:UEW20 UOL20:UOS20 UYH20:UYO20 VID20:VIK20 VRZ20:VSG20 WBV20:WCC20 WLR20:WLY20 WVN20:WVU20 F65556:M65556 JB65556:JI65556 SX65556:TE65556 ACT65556:ADA65556 AMP65556:AMW65556 AWL65556:AWS65556 BGH65556:BGO65556 BQD65556:BQK65556 BZZ65556:CAG65556 CJV65556:CKC65556 CTR65556:CTY65556 DDN65556:DDU65556 DNJ65556:DNQ65556 DXF65556:DXM65556 EHB65556:EHI65556 EQX65556:ERE65556 FAT65556:FBA65556 FKP65556:FKW65556 FUL65556:FUS65556 GEH65556:GEO65556 GOD65556:GOK65556 GXZ65556:GYG65556 HHV65556:HIC65556 HRR65556:HRY65556 IBN65556:IBU65556 ILJ65556:ILQ65556 IVF65556:IVM65556 JFB65556:JFI65556 JOX65556:JPE65556 JYT65556:JZA65556 KIP65556:KIW65556 KSL65556:KSS65556 LCH65556:LCO65556 LMD65556:LMK65556 LVZ65556:LWG65556 MFV65556:MGC65556 MPR65556:MPY65556 MZN65556:MZU65556 NJJ65556:NJQ65556 NTF65556:NTM65556 ODB65556:ODI65556 OMX65556:ONE65556 OWT65556:OXA65556 PGP65556:PGW65556 PQL65556:PQS65556 QAH65556:QAO65556 QKD65556:QKK65556 QTZ65556:QUG65556 RDV65556:REC65556 RNR65556:RNY65556 RXN65556:RXU65556 SHJ65556:SHQ65556 SRF65556:SRM65556 TBB65556:TBI65556 TKX65556:TLE65556 TUT65556:TVA65556 UEP65556:UEW65556 UOL65556:UOS65556 UYH65556:UYO65556 VID65556:VIK65556 VRZ65556:VSG65556 WBV65556:WCC65556 WLR65556:WLY65556 WVN65556:WVU65556 F131092:M131092 JB131092:JI131092 SX131092:TE131092 ACT131092:ADA131092 AMP131092:AMW131092 AWL131092:AWS131092 BGH131092:BGO131092 BQD131092:BQK131092 BZZ131092:CAG131092 CJV131092:CKC131092 CTR131092:CTY131092 DDN131092:DDU131092 DNJ131092:DNQ131092 DXF131092:DXM131092 EHB131092:EHI131092 EQX131092:ERE131092 FAT131092:FBA131092 FKP131092:FKW131092 FUL131092:FUS131092 GEH131092:GEO131092 GOD131092:GOK131092 GXZ131092:GYG131092 HHV131092:HIC131092 HRR131092:HRY131092 IBN131092:IBU131092 ILJ131092:ILQ131092 IVF131092:IVM131092 JFB131092:JFI131092 JOX131092:JPE131092 JYT131092:JZA131092 KIP131092:KIW131092 KSL131092:KSS131092 LCH131092:LCO131092 LMD131092:LMK131092 LVZ131092:LWG131092 MFV131092:MGC131092 MPR131092:MPY131092 MZN131092:MZU131092 NJJ131092:NJQ131092 NTF131092:NTM131092 ODB131092:ODI131092 OMX131092:ONE131092 OWT131092:OXA131092 PGP131092:PGW131092 PQL131092:PQS131092 QAH131092:QAO131092 QKD131092:QKK131092 QTZ131092:QUG131092 RDV131092:REC131092 RNR131092:RNY131092 RXN131092:RXU131092 SHJ131092:SHQ131092 SRF131092:SRM131092 TBB131092:TBI131092 TKX131092:TLE131092 TUT131092:TVA131092 UEP131092:UEW131092 UOL131092:UOS131092 UYH131092:UYO131092 VID131092:VIK131092 VRZ131092:VSG131092 WBV131092:WCC131092 WLR131092:WLY131092 WVN131092:WVU131092 F196628:M196628 JB196628:JI196628 SX196628:TE196628 ACT196628:ADA196628 AMP196628:AMW196628 AWL196628:AWS196628 BGH196628:BGO196628 BQD196628:BQK196628 BZZ196628:CAG196628 CJV196628:CKC196628 CTR196628:CTY196628 DDN196628:DDU196628 DNJ196628:DNQ196628 DXF196628:DXM196628 EHB196628:EHI196628 EQX196628:ERE196628 FAT196628:FBA196628 FKP196628:FKW196628 FUL196628:FUS196628 GEH196628:GEO196628 GOD196628:GOK196628 GXZ196628:GYG196628 HHV196628:HIC196628 HRR196628:HRY196628 IBN196628:IBU196628 ILJ196628:ILQ196628 IVF196628:IVM196628 JFB196628:JFI196628 JOX196628:JPE196628 JYT196628:JZA196628 KIP196628:KIW196628 KSL196628:KSS196628 LCH196628:LCO196628 LMD196628:LMK196628 LVZ196628:LWG196628 MFV196628:MGC196628 MPR196628:MPY196628 MZN196628:MZU196628 NJJ196628:NJQ196628 NTF196628:NTM196628 ODB196628:ODI196628 OMX196628:ONE196628 OWT196628:OXA196628 PGP196628:PGW196628 PQL196628:PQS196628 QAH196628:QAO196628 QKD196628:QKK196628 QTZ196628:QUG196628 RDV196628:REC196628 RNR196628:RNY196628 RXN196628:RXU196628 SHJ196628:SHQ196628 SRF196628:SRM196628 TBB196628:TBI196628 TKX196628:TLE196628 TUT196628:TVA196628 UEP196628:UEW196628 UOL196628:UOS196628 UYH196628:UYO196628 VID196628:VIK196628 VRZ196628:VSG196628 WBV196628:WCC196628 WLR196628:WLY196628 WVN196628:WVU196628 F262164:M262164 JB262164:JI262164 SX262164:TE262164 ACT262164:ADA262164 AMP262164:AMW262164 AWL262164:AWS262164 BGH262164:BGO262164 BQD262164:BQK262164 BZZ262164:CAG262164 CJV262164:CKC262164 CTR262164:CTY262164 DDN262164:DDU262164 DNJ262164:DNQ262164 DXF262164:DXM262164 EHB262164:EHI262164 EQX262164:ERE262164 FAT262164:FBA262164 FKP262164:FKW262164 FUL262164:FUS262164 GEH262164:GEO262164 GOD262164:GOK262164 GXZ262164:GYG262164 HHV262164:HIC262164 HRR262164:HRY262164 IBN262164:IBU262164 ILJ262164:ILQ262164 IVF262164:IVM262164 JFB262164:JFI262164 JOX262164:JPE262164 JYT262164:JZA262164 KIP262164:KIW262164 KSL262164:KSS262164 LCH262164:LCO262164 LMD262164:LMK262164 LVZ262164:LWG262164 MFV262164:MGC262164 MPR262164:MPY262164 MZN262164:MZU262164 NJJ262164:NJQ262164 NTF262164:NTM262164 ODB262164:ODI262164 OMX262164:ONE262164 OWT262164:OXA262164 PGP262164:PGW262164 PQL262164:PQS262164 QAH262164:QAO262164 QKD262164:QKK262164 QTZ262164:QUG262164 RDV262164:REC262164 RNR262164:RNY262164 RXN262164:RXU262164 SHJ262164:SHQ262164 SRF262164:SRM262164 TBB262164:TBI262164 TKX262164:TLE262164 TUT262164:TVA262164 UEP262164:UEW262164 UOL262164:UOS262164 UYH262164:UYO262164 VID262164:VIK262164 VRZ262164:VSG262164 WBV262164:WCC262164 WLR262164:WLY262164 WVN262164:WVU262164 F327700:M327700 JB327700:JI327700 SX327700:TE327700 ACT327700:ADA327700 AMP327700:AMW327700 AWL327700:AWS327700 BGH327700:BGO327700 BQD327700:BQK327700 BZZ327700:CAG327700 CJV327700:CKC327700 CTR327700:CTY327700 DDN327700:DDU327700 DNJ327700:DNQ327700 DXF327700:DXM327700 EHB327700:EHI327700 EQX327700:ERE327700 FAT327700:FBA327700 FKP327700:FKW327700 FUL327700:FUS327700 GEH327700:GEO327700 GOD327700:GOK327700 GXZ327700:GYG327700 HHV327700:HIC327700 HRR327700:HRY327700 IBN327700:IBU327700 ILJ327700:ILQ327700 IVF327700:IVM327700 JFB327700:JFI327700 JOX327700:JPE327700 JYT327700:JZA327700 KIP327700:KIW327700 KSL327700:KSS327700 LCH327700:LCO327700 LMD327700:LMK327700 LVZ327700:LWG327700 MFV327700:MGC327700 MPR327700:MPY327700 MZN327700:MZU327700 NJJ327700:NJQ327700 NTF327700:NTM327700 ODB327700:ODI327700 OMX327700:ONE327700 OWT327700:OXA327700 PGP327700:PGW327700 PQL327700:PQS327700 QAH327700:QAO327700 QKD327700:QKK327700 QTZ327700:QUG327700 RDV327700:REC327700 RNR327700:RNY327700 RXN327700:RXU327700 SHJ327700:SHQ327700 SRF327700:SRM327700 TBB327700:TBI327700 TKX327700:TLE327700 TUT327700:TVA327700 UEP327700:UEW327700 UOL327700:UOS327700 UYH327700:UYO327700 VID327700:VIK327700 VRZ327700:VSG327700 WBV327700:WCC327700 WLR327700:WLY327700 WVN327700:WVU327700 F393236:M393236 JB393236:JI393236 SX393236:TE393236 ACT393236:ADA393236 AMP393236:AMW393236 AWL393236:AWS393236 BGH393236:BGO393236 BQD393236:BQK393236 BZZ393236:CAG393236 CJV393236:CKC393236 CTR393236:CTY393236 DDN393236:DDU393236 DNJ393236:DNQ393236 DXF393236:DXM393236 EHB393236:EHI393236 EQX393236:ERE393236 FAT393236:FBA393236 FKP393236:FKW393236 FUL393236:FUS393236 GEH393236:GEO393236 GOD393236:GOK393236 GXZ393236:GYG393236 HHV393236:HIC393236 HRR393236:HRY393236 IBN393236:IBU393236 ILJ393236:ILQ393236 IVF393236:IVM393236 JFB393236:JFI393236 JOX393236:JPE393236 JYT393236:JZA393236 KIP393236:KIW393236 KSL393236:KSS393236 LCH393236:LCO393236 LMD393236:LMK393236 LVZ393236:LWG393236 MFV393236:MGC393236 MPR393236:MPY393236 MZN393236:MZU393236 NJJ393236:NJQ393236 NTF393236:NTM393236 ODB393236:ODI393236 OMX393236:ONE393236 OWT393236:OXA393236 PGP393236:PGW393236 PQL393236:PQS393236 QAH393236:QAO393236 QKD393236:QKK393236 QTZ393236:QUG393236 RDV393236:REC393236 RNR393236:RNY393236 RXN393236:RXU393236 SHJ393236:SHQ393236 SRF393236:SRM393236 TBB393236:TBI393236 TKX393236:TLE393236 TUT393236:TVA393236 UEP393236:UEW393236 UOL393236:UOS393236 UYH393236:UYO393236 VID393236:VIK393236 VRZ393236:VSG393236 WBV393236:WCC393236 WLR393236:WLY393236 WVN393236:WVU393236 F458772:M458772 JB458772:JI458772 SX458772:TE458772 ACT458772:ADA458772 AMP458772:AMW458772 AWL458772:AWS458772 BGH458772:BGO458772 BQD458772:BQK458772 BZZ458772:CAG458772 CJV458772:CKC458772 CTR458772:CTY458772 DDN458772:DDU458772 DNJ458772:DNQ458772 DXF458772:DXM458772 EHB458772:EHI458772 EQX458772:ERE458772 FAT458772:FBA458772 FKP458772:FKW458772 FUL458772:FUS458772 GEH458772:GEO458772 GOD458772:GOK458772 GXZ458772:GYG458772 HHV458772:HIC458772 HRR458772:HRY458772 IBN458772:IBU458772 ILJ458772:ILQ458772 IVF458772:IVM458772 JFB458772:JFI458772 JOX458772:JPE458772 JYT458772:JZA458772 KIP458772:KIW458772 KSL458772:KSS458772 LCH458772:LCO458772 LMD458772:LMK458772 LVZ458772:LWG458772 MFV458772:MGC458772 MPR458772:MPY458772 MZN458772:MZU458772 NJJ458772:NJQ458772 NTF458772:NTM458772 ODB458772:ODI458772 OMX458772:ONE458772 OWT458772:OXA458772 PGP458772:PGW458772 PQL458772:PQS458772 QAH458772:QAO458772 QKD458772:QKK458772 QTZ458772:QUG458772 RDV458772:REC458772 RNR458772:RNY458772 RXN458772:RXU458772 SHJ458772:SHQ458772 SRF458772:SRM458772 TBB458772:TBI458772 TKX458772:TLE458772 TUT458772:TVA458772 UEP458772:UEW458772 UOL458772:UOS458772 UYH458772:UYO458772 VID458772:VIK458772 VRZ458772:VSG458772 WBV458772:WCC458772 WLR458772:WLY458772 WVN458772:WVU458772 F524308:M524308 JB524308:JI524308 SX524308:TE524308 ACT524308:ADA524308 AMP524308:AMW524308 AWL524308:AWS524308 BGH524308:BGO524308 BQD524308:BQK524308 BZZ524308:CAG524308 CJV524308:CKC524308 CTR524308:CTY524308 DDN524308:DDU524308 DNJ524308:DNQ524308 DXF524308:DXM524308 EHB524308:EHI524308 EQX524308:ERE524308 FAT524308:FBA524308 FKP524308:FKW524308 FUL524308:FUS524308 GEH524308:GEO524308 GOD524308:GOK524308 GXZ524308:GYG524308 HHV524308:HIC524308 HRR524308:HRY524308 IBN524308:IBU524308 ILJ524308:ILQ524308 IVF524308:IVM524308 JFB524308:JFI524308 JOX524308:JPE524308 JYT524308:JZA524308 KIP524308:KIW524308 KSL524308:KSS524308 LCH524308:LCO524308 LMD524308:LMK524308 LVZ524308:LWG524308 MFV524308:MGC524308 MPR524308:MPY524308 MZN524308:MZU524308 NJJ524308:NJQ524308 NTF524308:NTM524308 ODB524308:ODI524308 OMX524308:ONE524308 OWT524308:OXA524308 PGP524308:PGW524308 PQL524308:PQS524308 QAH524308:QAO524308 QKD524308:QKK524308 QTZ524308:QUG524308 RDV524308:REC524308 RNR524308:RNY524308 RXN524308:RXU524308 SHJ524308:SHQ524308 SRF524308:SRM524308 TBB524308:TBI524308 TKX524308:TLE524308 TUT524308:TVA524308 UEP524308:UEW524308 UOL524308:UOS524308 UYH524308:UYO524308 VID524308:VIK524308 VRZ524308:VSG524308 WBV524308:WCC524308 WLR524308:WLY524308 WVN524308:WVU524308 F589844:M589844 JB589844:JI589844 SX589844:TE589844 ACT589844:ADA589844 AMP589844:AMW589844 AWL589844:AWS589844 BGH589844:BGO589844 BQD589844:BQK589844 BZZ589844:CAG589844 CJV589844:CKC589844 CTR589844:CTY589844 DDN589844:DDU589844 DNJ589844:DNQ589844 DXF589844:DXM589844 EHB589844:EHI589844 EQX589844:ERE589844 FAT589844:FBA589844 FKP589844:FKW589844 FUL589844:FUS589844 GEH589844:GEO589844 GOD589844:GOK589844 GXZ589844:GYG589844 HHV589844:HIC589844 HRR589844:HRY589844 IBN589844:IBU589844 ILJ589844:ILQ589844 IVF589844:IVM589844 JFB589844:JFI589844 JOX589844:JPE589844 JYT589844:JZA589844 KIP589844:KIW589844 KSL589844:KSS589844 LCH589844:LCO589844 LMD589844:LMK589844 LVZ589844:LWG589844 MFV589844:MGC589844 MPR589844:MPY589844 MZN589844:MZU589844 NJJ589844:NJQ589844 NTF589844:NTM589844 ODB589844:ODI589844 OMX589844:ONE589844 OWT589844:OXA589844 PGP589844:PGW589844 PQL589844:PQS589844 QAH589844:QAO589844 QKD589844:QKK589844 QTZ589844:QUG589844 RDV589844:REC589844 RNR589844:RNY589844 RXN589844:RXU589844 SHJ589844:SHQ589844 SRF589844:SRM589844 TBB589844:TBI589844 TKX589844:TLE589844 TUT589844:TVA589844 UEP589844:UEW589844 UOL589844:UOS589844 UYH589844:UYO589844 VID589844:VIK589844 VRZ589844:VSG589844 WBV589844:WCC589844 WLR589844:WLY589844 WVN589844:WVU589844 F655380:M655380 JB655380:JI655380 SX655380:TE655380 ACT655380:ADA655380 AMP655380:AMW655380 AWL655380:AWS655380 BGH655380:BGO655380 BQD655380:BQK655380 BZZ655380:CAG655380 CJV655380:CKC655380 CTR655380:CTY655380 DDN655380:DDU655380 DNJ655380:DNQ655380 DXF655380:DXM655380 EHB655380:EHI655380 EQX655380:ERE655380 FAT655380:FBA655380 FKP655380:FKW655380 FUL655380:FUS655380 GEH655380:GEO655380 GOD655380:GOK655380 GXZ655380:GYG655380 HHV655380:HIC655380 HRR655380:HRY655380 IBN655380:IBU655380 ILJ655380:ILQ655380 IVF655380:IVM655380 JFB655380:JFI655380 JOX655380:JPE655380 JYT655380:JZA655380 KIP655380:KIW655380 KSL655380:KSS655380 LCH655380:LCO655380 LMD655380:LMK655380 LVZ655380:LWG655380 MFV655380:MGC655380 MPR655380:MPY655380 MZN655380:MZU655380 NJJ655380:NJQ655380 NTF655380:NTM655380 ODB655380:ODI655380 OMX655380:ONE655380 OWT655380:OXA655380 PGP655380:PGW655380 PQL655380:PQS655380 QAH655380:QAO655380 QKD655380:QKK655380 QTZ655380:QUG655380 RDV655380:REC655380 RNR655380:RNY655380 RXN655380:RXU655380 SHJ655380:SHQ655380 SRF655380:SRM655380 TBB655380:TBI655380 TKX655380:TLE655380 TUT655380:TVA655380 UEP655380:UEW655380 UOL655380:UOS655380 UYH655380:UYO655380 VID655380:VIK655380 VRZ655380:VSG655380 WBV655380:WCC655380 WLR655380:WLY655380 WVN655380:WVU655380 F720916:M720916 JB720916:JI720916 SX720916:TE720916 ACT720916:ADA720916 AMP720916:AMW720916 AWL720916:AWS720916 BGH720916:BGO720916 BQD720916:BQK720916 BZZ720916:CAG720916 CJV720916:CKC720916 CTR720916:CTY720916 DDN720916:DDU720916 DNJ720916:DNQ720916 DXF720916:DXM720916 EHB720916:EHI720916 EQX720916:ERE720916 FAT720916:FBA720916 FKP720916:FKW720916 FUL720916:FUS720916 GEH720916:GEO720916 GOD720916:GOK720916 GXZ720916:GYG720916 HHV720916:HIC720916 HRR720916:HRY720916 IBN720916:IBU720916 ILJ720916:ILQ720916 IVF720916:IVM720916 JFB720916:JFI720916 JOX720916:JPE720916 JYT720916:JZA720916 KIP720916:KIW720916 KSL720916:KSS720916 LCH720916:LCO720916 LMD720916:LMK720916 LVZ720916:LWG720916 MFV720916:MGC720916 MPR720916:MPY720916 MZN720916:MZU720916 NJJ720916:NJQ720916 NTF720916:NTM720916 ODB720916:ODI720916 OMX720916:ONE720916 OWT720916:OXA720916 PGP720916:PGW720916 PQL720916:PQS720916 QAH720916:QAO720916 QKD720916:QKK720916 QTZ720916:QUG720916 RDV720916:REC720916 RNR720916:RNY720916 RXN720916:RXU720916 SHJ720916:SHQ720916 SRF720916:SRM720916 TBB720916:TBI720916 TKX720916:TLE720916 TUT720916:TVA720916 UEP720916:UEW720916 UOL720916:UOS720916 UYH720916:UYO720916 VID720916:VIK720916 VRZ720916:VSG720916 WBV720916:WCC720916 WLR720916:WLY720916 WVN720916:WVU720916 F786452:M786452 JB786452:JI786452 SX786452:TE786452 ACT786452:ADA786452 AMP786452:AMW786452 AWL786452:AWS786452 BGH786452:BGO786452 BQD786452:BQK786452 BZZ786452:CAG786452 CJV786452:CKC786452 CTR786452:CTY786452 DDN786452:DDU786452 DNJ786452:DNQ786452 DXF786452:DXM786452 EHB786452:EHI786452 EQX786452:ERE786452 FAT786452:FBA786452 FKP786452:FKW786452 FUL786452:FUS786452 GEH786452:GEO786452 GOD786452:GOK786452 GXZ786452:GYG786452 HHV786452:HIC786452 HRR786452:HRY786452 IBN786452:IBU786452 ILJ786452:ILQ786452 IVF786452:IVM786452 JFB786452:JFI786452 JOX786452:JPE786452 JYT786452:JZA786452 KIP786452:KIW786452 KSL786452:KSS786452 LCH786452:LCO786452 LMD786452:LMK786452 LVZ786452:LWG786452 MFV786452:MGC786452 MPR786452:MPY786452 MZN786452:MZU786452 NJJ786452:NJQ786452 NTF786452:NTM786452 ODB786452:ODI786452 OMX786452:ONE786452 OWT786452:OXA786452 PGP786452:PGW786452 PQL786452:PQS786452 QAH786452:QAO786452 QKD786452:QKK786452 QTZ786452:QUG786452 RDV786452:REC786452 RNR786452:RNY786452 RXN786452:RXU786452 SHJ786452:SHQ786452 SRF786452:SRM786452 TBB786452:TBI786452 TKX786452:TLE786452 TUT786452:TVA786452 UEP786452:UEW786452 UOL786452:UOS786452 UYH786452:UYO786452 VID786452:VIK786452 VRZ786452:VSG786452 WBV786452:WCC786452 WLR786452:WLY786452 WVN786452:WVU786452 F851988:M851988 JB851988:JI851988 SX851988:TE851988 ACT851988:ADA851988 AMP851988:AMW851988 AWL851988:AWS851988 BGH851988:BGO851988 BQD851988:BQK851988 BZZ851988:CAG851988 CJV851988:CKC851988 CTR851988:CTY851988 DDN851988:DDU851988 DNJ851988:DNQ851988 DXF851988:DXM851988 EHB851988:EHI851988 EQX851988:ERE851988 FAT851988:FBA851988 FKP851988:FKW851988 FUL851988:FUS851988 GEH851988:GEO851988 GOD851988:GOK851988 GXZ851988:GYG851988 HHV851988:HIC851988 HRR851988:HRY851988 IBN851988:IBU851988 ILJ851988:ILQ851988 IVF851988:IVM851988 JFB851988:JFI851988 JOX851988:JPE851988 JYT851988:JZA851988 KIP851988:KIW851988 KSL851988:KSS851988 LCH851988:LCO851988 LMD851988:LMK851988 LVZ851988:LWG851988 MFV851988:MGC851988 MPR851988:MPY851988 MZN851988:MZU851988 NJJ851988:NJQ851988 NTF851988:NTM851988 ODB851988:ODI851988 OMX851988:ONE851988 OWT851988:OXA851988 PGP851988:PGW851988 PQL851988:PQS851988 QAH851988:QAO851988 QKD851988:QKK851988 QTZ851988:QUG851988 RDV851988:REC851988 RNR851988:RNY851988 RXN851988:RXU851988 SHJ851988:SHQ851988 SRF851988:SRM851988 TBB851988:TBI851988 TKX851988:TLE851988 TUT851988:TVA851988 UEP851988:UEW851988 UOL851988:UOS851988 UYH851988:UYO851988 VID851988:VIK851988 VRZ851988:VSG851988 WBV851988:WCC851988 WLR851988:WLY851988 WVN851988:WVU851988 F917524:M917524 JB917524:JI917524 SX917524:TE917524 ACT917524:ADA917524 AMP917524:AMW917524 AWL917524:AWS917524 BGH917524:BGO917524 BQD917524:BQK917524 BZZ917524:CAG917524 CJV917524:CKC917524 CTR917524:CTY917524 DDN917524:DDU917524 DNJ917524:DNQ917524 DXF917524:DXM917524 EHB917524:EHI917524 EQX917524:ERE917524 FAT917524:FBA917524 FKP917524:FKW917524 FUL917524:FUS917524 GEH917524:GEO917524 GOD917524:GOK917524 GXZ917524:GYG917524 HHV917524:HIC917524 HRR917524:HRY917524 IBN917524:IBU917524 ILJ917524:ILQ917524 IVF917524:IVM917524 JFB917524:JFI917524 JOX917524:JPE917524 JYT917524:JZA917524 KIP917524:KIW917524 KSL917524:KSS917524 LCH917524:LCO917524 LMD917524:LMK917524 LVZ917524:LWG917524 MFV917524:MGC917524 MPR917524:MPY917524 MZN917524:MZU917524 NJJ917524:NJQ917524 NTF917524:NTM917524 ODB917524:ODI917524 OMX917524:ONE917524 OWT917524:OXA917524 PGP917524:PGW917524 PQL917524:PQS917524 QAH917524:QAO917524 QKD917524:QKK917524 QTZ917524:QUG917524 RDV917524:REC917524 RNR917524:RNY917524 RXN917524:RXU917524 SHJ917524:SHQ917524 SRF917524:SRM917524 TBB917524:TBI917524 TKX917524:TLE917524 TUT917524:TVA917524 UEP917524:UEW917524 UOL917524:UOS917524 UYH917524:UYO917524 VID917524:VIK917524 VRZ917524:VSG917524 WBV917524:WCC917524 WLR917524:WLY917524 WVN917524:WVU917524 F983060:M983060 JB983060:JI983060 SX983060:TE983060 ACT983060:ADA983060 AMP983060:AMW983060 AWL983060:AWS983060 BGH983060:BGO983060 BQD983060:BQK983060 BZZ983060:CAG983060 CJV983060:CKC983060 CTR983060:CTY983060 DDN983060:DDU983060 DNJ983060:DNQ983060 DXF983060:DXM983060 EHB983060:EHI983060 EQX983060:ERE983060 FAT983060:FBA983060 FKP983060:FKW983060 FUL983060:FUS983060 GEH983060:GEO983060 GOD983060:GOK983060 GXZ983060:GYG983060 HHV983060:HIC983060 HRR983060:HRY983060 IBN983060:IBU983060 ILJ983060:ILQ983060 IVF983060:IVM983060 JFB983060:JFI983060 JOX983060:JPE983060 JYT983060:JZA983060 KIP983060:KIW983060 KSL983060:KSS983060 LCH983060:LCO983060 LMD983060:LMK983060 LVZ983060:LWG983060 MFV983060:MGC983060 MPR983060:MPY983060 MZN983060:MZU983060 NJJ983060:NJQ983060 NTF983060:NTM983060 ODB983060:ODI983060 OMX983060:ONE983060 OWT983060:OXA983060 PGP983060:PGW983060 PQL983060:PQS983060 QAH983060:QAO983060 QKD983060:QKK983060 QTZ983060:QUG983060 RDV983060:REC983060 RNR983060:RNY983060 RXN983060:RXU983060 SHJ983060:SHQ983060 SRF983060:SRM983060 TBB983060:TBI983060 TKX983060:TLE983060 TUT983060:TVA983060 UEP983060:UEW983060 UOL983060:UOS983060 UYH983060:UYO983060 VID983060:VIK983060 VRZ983060:VSG983060 WBV983060:WCC983060 WLR983060:WLY983060 WVN983060:WVU983060" xr:uid="{00000000-0002-0000-0300-000000000000}"/>
    <dataValidation imeMode="off" allowBlank="1" showInputMessage="1" showErrorMessage="1" sqref="F14:M14 JB14:JI14 SX14:TE14 ACT14:ADA14 AMP14:AMW14 AWL14:AWS14 BGH14:BGO14 BQD14:BQK14 BZZ14:CAG14 CJV14:CKC14 CTR14:CTY14 DDN14:DDU14 DNJ14:DNQ14 DXF14:DXM14 EHB14:EHI14 EQX14:ERE14 FAT14:FBA14 FKP14:FKW14 FUL14:FUS14 GEH14:GEO14 GOD14:GOK14 GXZ14:GYG14 HHV14:HIC14 HRR14:HRY14 IBN14:IBU14 ILJ14:ILQ14 IVF14:IVM14 JFB14:JFI14 JOX14:JPE14 JYT14:JZA14 KIP14:KIW14 KSL14:KSS14 LCH14:LCO14 LMD14:LMK14 LVZ14:LWG14 MFV14:MGC14 MPR14:MPY14 MZN14:MZU14 NJJ14:NJQ14 NTF14:NTM14 ODB14:ODI14 OMX14:ONE14 OWT14:OXA14 PGP14:PGW14 PQL14:PQS14 QAH14:QAO14 QKD14:QKK14 QTZ14:QUG14 RDV14:REC14 RNR14:RNY14 RXN14:RXU14 SHJ14:SHQ14 SRF14:SRM14 TBB14:TBI14 TKX14:TLE14 TUT14:TVA14 UEP14:UEW14 UOL14:UOS14 UYH14:UYO14 VID14:VIK14 VRZ14:VSG14 WBV14:WCC14 WLR14:WLY14 WVN14:WVU14 F65550:M65550 JB65550:JI65550 SX65550:TE65550 ACT65550:ADA65550 AMP65550:AMW65550 AWL65550:AWS65550 BGH65550:BGO65550 BQD65550:BQK65550 BZZ65550:CAG65550 CJV65550:CKC65550 CTR65550:CTY65550 DDN65550:DDU65550 DNJ65550:DNQ65550 DXF65550:DXM65550 EHB65550:EHI65550 EQX65550:ERE65550 FAT65550:FBA65550 FKP65550:FKW65550 FUL65550:FUS65550 GEH65550:GEO65550 GOD65550:GOK65550 GXZ65550:GYG65550 HHV65550:HIC65550 HRR65550:HRY65550 IBN65550:IBU65550 ILJ65550:ILQ65550 IVF65550:IVM65550 JFB65550:JFI65550 JOX65550:JPE65550 JYT65550:JZA65550 KIP65550:KIW65550 KSL65550:KSS65550 LCH65550:LCO65550 LMD65550:LMK65550 LVZ65550:LWG65550 MFV65550:MGC65550 MPR65550:MPY65550 MZN65550:MZU65550 NJJ65550:NJQ65550 NTF65550:NTM65550 ODB65550:ODI65550 OMX65550:ONE65550 OWT65550:OXA65550 PGP65550:PGW65550 PQL65550:PQS65550 QAH65550:QAO65550 QKD65550:QKK65550 QTZ65550:QUG65550 RDV65550:REC65550 RNR65550:RNY65550 RXN65550:RXU65550 SHJ65550:SHQ65550 SRF65550:SRM65550 TBB65550:TBI65550 TKX65550:TLE65550 TUT65550:TVA65550 UEP65550:UEW65550 UOL65550:UOS65550 UYH65550:UYO65550 VID65550:VIK65550 VRZ65550:VSG65550 WBV65550:WCC65550 WLR65550:WLY65550 WVN65550:WVU65550 F131086:M131086 JB131086:JI131086 SX131086:TE131086 ACT131086:ADA131086 AMP131086:AMW131086 AWL131086:AWS131086 BGH131086:BGO131086 BQD131086:BQK131086 BZZ131086:CAG131086 CJV131086:CKC131086 CTR131086:CTY131086 DDN131086:DDU131086 DNJ131086:DNQ131086 DXF131086:DXM131086 EHB131086:EHI131086 EQX131086:ERE131086 FAT131086:FBA131086 FKP131086:FKW131086 FUL131086:FUS131086 GEH131086:GEO131086 GOD131086:GOK131086 GXZ131086:GYG131086 HHV131086:HIC131086 HRR131086:HRY131086 IBN131086:IBU131086 ILJ131086:ILQ131086 IVF131086:IVM131086 JFB131086:JFI131086 JOX131086:JPE131086 JYT131086:JZA131086 KIP131086:KIW131086 KSL131086:KSS131086 LCH131086:LCO131086 LMD131086:LMK131086 LVZ131086:LWG131086 MFV131086:MGC131086 MPR131086:MPY131086 MZN131086:MZU131086 NJJ131086:NJQ131086 NTF131086:NTM131086 ODB131086:ODI131086 OMX131086:ONE131086 OWT131086:OXA131086 PGP131086:PGW131086 PQL131086:PQS131086 QAH131086:QAO131086 QKD131086:QKK131086 QTZ131086:QUG131086 RDV131086:REC131086 RNR131086:RNY131086 RXN131086:RXU131086 SHJ131086:SHQ131086 SRF131086:SRM131086 TBB131086:TBI131086 TKX131086:TLE131086 TUT131086:TVA131086 UEP131086:UEW131086 UOL131086:UOS131086 UYH131086:UYO131086 VID131086:VIK131086 VRZ131086:VSG131086 WBV131086:WCC131086 WLR131086:WLY131086 WVN131086:WVU131086 F196622:M196622 JB196622:JI196622 SX196622:TE196622 ACT196622:ADA196622 AMP196622:AMW196622 AWL196622:AWS196622 BGH196622:BGO196622 BQD196622:BQK196622 BZZ196622:CAG196622 CJV196622:CKC196622 CTR196622:CTY196622 DDN196622:DDU196622 DNJ196622:DNQ196622 DXF196622:DXM196622 EHB196622:EHI196622 EQX196622:ERE196622 FAT196622:FBA196622 FKP196622:FKW196622 FUL196622:FUS196622 GEH196622:GEO196622 GOD196622:GOK196622 GXZ196622:GYG196622 HHV196622:HIC196622 HRR196622:HRY196622 IBN196622:IBU196622 ILJ196622:ILQ196622 IVF196622:IVM196622 JFB196622:JFI196622 JOX196622:JPE196622 JYT196622:JZA196622 KIP196622:KIW196622 KSL196622:KSS196622 LCH196622:LCO196622 LMD196622:LMK196622 LVZ196622:LWG196622 MFV196622:MGC196622 MPR196622:MPY196622 MZN196622:MZU196622 NJJ196622:NJQ196622 NTF196622:NTM196622 ODB196622:ODI196622 OMX196622:ONE196622 OWT196622:OXA196622 PGP196622:PGW196622 PQL196622:PQS196622 QAH196622:QAO196622 QKD196622:QKK196622 QTZ196622:QUG196622 RDV196622:REC196622 RNR196622:RNY196622 RXN196622:RXU196622 SHJ196622:SHQ196622 SRF196622:SRM196622 TBB196622:TBI196622 TKX196622:TLE196622 TUT196622:TVA196622 UEP196622:UEW196622 UOL196622:UOS196622 UYH196622:UYO196622 VID196622:VIK196622 VRZ196622:VSG196622 WBV196622:WCC196622 WLR196622:WLY196622 WVN196622:WVU196622 F262158:M262158 JB262158:JI262158 SX262158:TE262158 ACT262158:ADA262158 AMP262158:AMW262158 AWL262158:AWS262158 BGH262158:BGO262158 BQD262158:BQK262158 BZZ262158:CAG262158 CJV262158:CKC262158 CTR262158:CTY262158 DDN262158:DDU262158 DNJ262158:DNQ262158 DXF262158:DXM262158 EHB262158:EHI262158 EQX262158:ERE262158 FAT262158:FBA262158 FKP262158:FKW262158 FUL262158:FUS262158 GEH262158:GEO262158 GOD262158:GOK262158 GXZ262158:GYG262158 HHV262158:HIC262158 HRR262158:HRY262158 IBN262158:IBU262158 ILJ262158:ILQ262158 IVF262158:IVM262158 JFB262158:JFI262158 JOX262158:JPE262158 JYT262158:JZA262158 KIP262158:KIW262158 KSL262158:KSS262158 LCH262158:LCO262158 LMD262158:LMK262158 LVZ262158:LWG262158 MFV262158:MGC262158 MPR262158:MPY262158 MZN262158:MZU262158 NJJ262158:NJQ262158 NTF262158:NTM262158 ODB262158:ODI262158 OMX262158:ONE262158 OWT262158:OXA262158 PGP262158:PGW262158 PQL262158:PQS262158 QAH262158:QAO262158 QKD262158:QKK262158 QTZ262158:QUG262158 RDV262158:REC262158 RNR262158:RNY262158 RXN262158:RXU262158 SHJ262158:SHQ262158 SRF262158:SRM262158 TBB262158:TBI262158 TKX262158:TLE262158 TUT262158:TVA262158 UEP262158:UEW262158 UOL262158:UOS262158 UYH262158:UYO262158 VID262158:VIK262158 VRZ262158:VSG262158 WBV262158:WCC262158 WLR262158:WLY262158 WVN262158:WVU262158 F327694:M327694 JB327694:JI327694 SX327694:TE327694 ACT327694:ADA327694 AMP327694:AMW327694 AWL327694:AWS327694 BGH327694:BGO327694 BQD327694:BQK327694 BZZ327694:CAG327694 CJV327694:CKC327694 CTR327694:CTY327694 DDN327694:DDU327694 DNJ327694:DNQ327694 DXF327694:DXM327694 EHB327694:EHI327694 EQX327694:ERE327694 FAT327694:FBA327694 FKP327694:FKW327694 FUL327694:FUS327694 GEH327694:GEO327694 GOD327694:GOK327694 GXZ327694:GYG327694 HHV327694:HIC327694 HRR327694:HRY327694 IBN327694:IBU327694 ILJ327694:ILQ327694 IVF327694:IVM327694 JFB327694:JFI327694 JOX327694:JPE327694 JYT327694:JZA327694 KIP327694:KIW327694 KSL327694:KSS327694 LCH327694:LCO327694 LMD327694:LMK327694 LVZ327694:LWG327694 MFV327694:MGC327694 MPR327694:MPY327694 MZN327694:MZU327694 NJJ327694:NJQ327694 NTF327694:NTM327694 ODB327694:ODI327694 OMX327694:ONE327694 OWT327694:OXA327694 PGP327694:PGW327694 PQL327694:PQS327694 QAH327694:QAO327694 QKD327694:QKK327694 QTZ327694:QUG327694 RDV327694:REC327694 RNR327694:RNY327694 RXN327694:RXU327694 SHJ327694:SHQ327694 SRF327694:SRM327694 TBB327694:TBI327694 TKX327694:TLE327694 TUT327694:TVA327694 UEP327694:UEW327694 UOL327694:UOS327694 UYH327694:UYO327694 VID327694:VIK327694 VRZ327694:VSG327694 WBV327694:WCC327694 WLR327694:WLY327694 WVN327694:WVU327694 F393230:M393230 JB393230:JI393230 SX393230:TE393230 ACT393230:ADA393230 AMP393230:AMW393230 AWL393230:AWS393230 BGH393230:BGO393230 BQD393230:BQK393230 BZZ393230:CAG393230 CJV393230:CKC393230 CTR393230:CTY393230 DDN393230:DDU393230 DNJ393230:DNQ393230 DXF393230:DXM393230 EHB393230:EHI393230 EQX393230:ERE393230 FAT393230:FBA393230 FKP393230:FKW393230 FUL393230:FUS393230 GEH393230:GEO393230 GOD393230:GOK393230 GXZ393230:GYG393230 HHV393230:HIC393230 HRR393230:HRY393230 IBN393230:IBU393230 ILJ393230:ILQ393230 IVF393230:IVM393230 JFB393230:JFI393230 JOX393230:JPE393230 JYT393230:JZA393230 KIP393230:KIW393230 KSL393230:KSS393230 LCH393230:LCO393230 LMD393230:LMK393230 LVZ393230:LWG393230 MFV393230:MGC393230 MPR393230:MPY393230 MZN393230:MZU393230 NJJ393230:NJQ393230 NTF393230:NTM393230 ODB393230:ODI393230 OMX393230:ONE393230 OWT393230:OXA393230 PGP393230:PGW393230 PQL393230:PQS393230 QAH393230:QAO393230 QKD393230:QKK393230 QTZ393230:QUG393230 RDV393230:REC393230 RNR393230:RNY393230 RXN393230:RXU393230 SHJ393230:SHQ393230 SRF393230:SRM393230 TBB393230:TBI393230 TKX393230:TLE393230 TUT393230:TVA393230 UEP393230:UEW393230 UOL393230:UOS393230 UYH393230:UYO393230 VID393230:VIK393230 VRZ393230:VSG393230 WBV393230:WCC393230 WLR393230:WLY393230 WVN393230:WVU393230 F458766:M458766 JB458766:JI458766 SX458766:TE458766 ACT458766:ADA458766 AMP458766:AMW458766 AWL458766:AWS458766 BGH458766:BGO458766 BQD458766:BQK458766 BZZ458766:CAG458766 CJV458766:CKC458766 CTR458766:CTY458766 DDN458766:DDU458766 DNJ458766:DNQ458766 DXF458766:DXM458766 EHB458766:EHI458766 EQX458766:ERE458766 FAT458766:FBA458766 FKP458766:FKW458766 FUL458766:FUS458766 GEH458766:GEO458766 GOD458766:GOK458766 GXZ458766:GYG458766 HHV458766:HIC458766 HRR458766:HRY458766 IBN458766:IBU458766 ILJ458766:ILQ458766 IVF458766:IVM458766 JFB458766:JFI458766 JOX458766:JPE458766 JYT458766:JZA458766 KIP458766:KIW458766 KSL458766:KSS458766 LCH458766:LCO458766 LMD458766:LMK458766 LVZ458766:LWG458766 MFV458766:MGC458766 MPR458766:MPY458766 MZN458766:MZU458766 NJJ458766:NJQ458766 NTF458766:NTM458766 ODB458766:ODI458766 OMX458766:ONE458766 OWT458766:OXA458766 PGP458766:PGW458766 PQL458766:PQS458766 QAH458766:QAO458766 QKD458766:QKK458766 QTZ458766:QUG458766 RDV458766:REC458766 RNR458766:RNY458766 RXN458766:RXU458766 SHJ458766:SHQ458766 SRF458766:SRM458766 TBB458766:TBI458766 TKX458766:TLE458766 TUT458766:TVA458766 UEP458766:UEW458766 UOL458766:UOS458766 UYH458766:UYO458766 VID458766:VIK458766 VRZ458766:VSG458766 WBV458766:WCC458766 WLR458766:WLY458766 WVN458766:WVU458766 F524302:M524302 JB524302:JI524302 SX524302:TE524302 ACT524302:ADA524302 AMP524302:AMW524302 AWL524302:AWS524302 BGH524302:BGO524302 BQD524302:BQK524302 BZZ524302:CAG524302 CJV524302:CKC524302 CTR524302:CTY524302 DDN524302:DDU524302 DNJ524302:DNQ524302 DXF524302:DXM524302 EHB524302:EHI524302 EQX524302:ERE524302 FAT524302:FBA524302 FKP524302:FKW524302 FUL524302:FUS524302 GEH524302:GEO524302 GOD524302:GOK524302 GXZ524302:GYG524302 HHV524302:HIC524302 HRR524302:HRY524302 IBN524302:IBU524302 ILJ524302:ILQ524302 IVF524302:IVM524302 JFB524302:JFI524302 JOX524302:JPE524302 JYT524302:JZA524302 KIP524302:KIW524302 KSL524302:KSS524302 LCH524302:LCO524302 LMD524302:LMK524302 LVZ524302:LWG524302 MFV524302:MGC524302 MPR524302:MPY524302 MZN524302:MZU524302 NJJ524302:NJQ524302 NTF524302:NTM524302 ODB524302:ODI524302 OMX524302:ONE524302 OWT524302:OXA524302 PGP524302:PGW524302 PQL524302:PQS524302 QAH524302:QAO524302 QKD524302:QKK524302 QTZ524302:QUG524302 RDV524302:REC524302 RNR524302:RNY524302 RXN524302:RXU524302 SHJ524302:SHQ524302 SRF524302:SRM524302 TBB524302:TBI524302 TKX524302:TLE524302 TUT524302:TVA524302 UEP524302:UEW524302 UOL524302:UOS524302 UYH524302:UYO524302 VID524302:VIK524302 VRZ524302:VSG524302 WBV524302:WCC524302 WLR524302:WLY524302 WVN524302:WVU524302 F589838:M589838 JB589838:JI589838 SX589838:TE589838 ACT589838:ADA589838 AMP589838:AMW589838 AWL589838:AWS589838 BGH589838:BGO589838 BQD589838:BQK589838 BZZ589838:CAG589838 CJV589838:CKC589838 CTR589838:CTY589838 DDN589838:DDU589838 DNJ589838:DNQ589838 DXF589838:DXM589838 EHB589838:EHI589838 EQX589838:ERE589838 FAT589838:FBA589838 FKP589838:FKW589838 FUL589838:FUS589838 GEH589838:GEO589838 GOD589838:GOK589838 GXZ589838:GYG589838 HHV589838:HIC589838 HRR589838:HRY589838 IBN589838:IBU589838 ILJ589838:ILQ589838 IVF589838:IVM589838 JFB589838:JFI589838 JOX589838:JPE589838 JYT589838:JZA589838 KIP589838:KIW589838 KSL589838:KSS589838 LCH589838:LCO589838 LMD589838:LMK589838 LVZ589838:LWG589838 MFV589838:MGC589838 MPR589838:MPY589838 MZN589838:MZU589838 NJJ589838:NJQ589838 NTF589838:NTM589838 ODB589838:ODI589838 OMX589838:ONE589838 OWT589838:OXA589838 PGP589838:PGW589838 PQL589838:PQS589838 QAH589838:QAO589838 QKD589838:QKK589838 QTZ589838:QUG589838 RDV589838:REC589838 RNR589838:RNY589838 RXN589838:RXU589838 SHJ589838:SHQ589838 SRF589838:SRM589838 TBB589838:TBI589838 TKX589838:TLE589838 TUT589838:TVA589838 UEP589838:UEW589838 UOL589838:UOS589838 UYH589838:UYO589838 VID589838:VIK589838 VRZ589838:VSG589838 WBV589838:WCC589838 WLR589838:WLY589838 WVN589838:WVU589838 F655374:M655374 JB655374:JI655374 SX655374:TE655374 ACT655374:ADA655374 AMP655374:AMW655374 AWL655374:AWS655374 BGH655374:BGO655374 BQD655374:BQK655374 BZZ655374:CAG655374 CJV655374:CKC655374 CTR655374:CTY655374 DDN655374:DDU655374 DNJ655374:DNQ655374 DXF655374:DXM655374 EHB655374:EHI655374 EQX655374:ERE655374 FAT655374:FBA655374 FKP655374:FKW655374 FUL655374:FUS655374 GEH655374:GEO655374 GOD655374:GOK655374 GXZ655374:GYG655374 HHV655374:HIC655374 HRR655374:HRY655374 IBN655374:IBU655374 ILJ655374:ILQ655374 IVF655374:IVM655374 JFB655374:JFI655374 JOX655374:JPE655374 JYT655374:JZA655374 KIP655374:KIW655374 KSL655374:KSS655374 LCH655374:LCO655374 LMD655374:LMK655374 LVZ655374:LWG655374 MFV655374:MGC655374 MPR655374:MPY655374 MZN655374:MZU655374 NJJ655374:NJQ655374 NTF655374:NTM655374 ODB655374:ODI655374 OMX655374:ONE655374 OWT655374:OXA655374 PGP655374:PGW655374 PQL655374:PQS655374 QAH655374:QAO655374 QKD655374:QKK655374 QTZ655374:QUG655374 RDV655374:REC655374 RNR655374:RNY655374 RXN655374:RXU655374 SHJ655374:SHQ655374 SRF655374:SRM655374 TBB655374:TBI655374 TKX655374:TLE655374 TUT655374:TVA655374 UEP655374:UEW655374 UOL655374:UOS655374 UYH655374:UYO655374 VID655374:VIK655374 VRZ655374:VSG655374 WBV655374:WCC655374 WLR655374:WLY655374 WVN655374:WVU655374 F720910:M720910 JB720910:JI720910 SX720910:TE720910 ACT720910:ADA720910 AMP720910:AMW720910 AWL720910:AWS720910 BGH720910:BGO720910 BQD720910:BQK720910 BZZ720910:CAG720910 CJV720910:CKC720910 CTR720910:CTY720910 DDN720910:DDU720910 DNJ720910:DNQ720910 DXF720910:DXM720910 EHB720910:EHI720910 EQX720910:ERE720910 FAT720910:FBA720910 FKP720910:FKW720910 FUL720910:FUS720910 GEH720910:GEO720910 GOD720910:GOK720910 GXZ720910:GYG720910 HHV720910:HIC720910 HRR720910:HRY720910 IBN720910:IBU720910 ILJ720910:ILQ720910 IVF720910:IVM720910 JFB720910:JFI720910 JOX720910:JPE720910 JYT720910:JZA720910 KIP720910:KIW720910 KSL720910:KSS720910 LCH720910:LCO720910 LMD720910:LMK720910 LVZ720910:LWG720910 MFV720910:MGC720910 MPR720910:MPY720910 MZN720910:MZU720910 NJJ720910:NJQ720910 NTF720910:NTM720910 ODB720910:ODI720910 OMX720910:ONE720910 OWT720910:OXA720910 PGP720910:PGW720910 PQL720910:PQS720910 QAH720910:QAO720910 QKD720910:QKK720910 QTZ720910:QUG720910 RDV720910:REC720910 RNR720910:RNY720910 RXN720910:RXU720910 SHJ720910:SHQ720910 SRF720910:SRM720910 TBB720910:TBI720910 TKX720910:TLE720910 TUT720910:TVA720910 UEP720910:UEW720910 UOL720910:UOS720910 UYH720910:UYO720910 VID720910:VIK720910 VRZ720910:VSG720910 WBV720910:WCC720910 WLR720910:WLY720910 WVN720910:WVU720910 F786446:M786446 JB786446:JI786446 SX786446:TE786446 ACT786446:ADA786446 AMP786446:AMW786446 AWL786446:AWS786446 BGH786446:BGO786446 BQD786446:BQK786446 BZZ786446:CAG786446 CJV786446:CKC786446 CTR786446:CTY786446 DDN786446:DDU786446 DNJ786446:DNQ786446 DXF786446:DXM786446 EHB786446:EHI786446 EQX786446:ERE786446 FAT786446:FBA786446 FKP786446:FKW786446 FUL786446:FUS786446 GEH786446:GEO786446 GOD786446:GOK786446 GXZ786446:GYG786446 HHV786446:HIC786446 HRR786446:HRY786446 IBN786446:IBU786446 ILJ786446:ILQ786446 IVF786446:IVM786446 JFB786446:JFI786446 JOX786446:JPE786446 JYT786446:JZA786446 KIP786446:KIW786446 KSL786446:KSS786446 LCH786446:LCO786446 LMD786446:LMK786446 LVZ786446:LWG786446 MFV786446:MGC786446 MPR786446:MPY786446 MZN786446:MZU786446 NJJ786446:NJQ786446 NTF786446:NTM786446 ODB786446:ODI786446 OMX786446:ONE786446 OWT786446:OXA786446 PGP786446:PGW786446 PQL786446:PQS786446 QAH786446:QAO786446 QKD786446:QKK786446 QTZ786446:QUG786446 RDV786446:REC786446 RNR786446:RNY786446 RXN786446:RXU786446 SHJ786446:SHQ786446 SRF786446:SRM786446 TBB786446:TBI786446 TKX786446:TLE786446 TUT786446:TVA786446 UEP786446:UEW786446 UOL786446:UOS786446 UYH786446:UYO786446 VID786446:VIK786446 VRZ786446:VSG786446 WBV786446:WCC786446 WLR786446:WLY786446 WVN786446:WVU786446 F851982:M851982 JB851982:JI851982 SX851982:TE851982 ACT851982:ADA851982 AMP851982:AMW851982 AWL851982:AWS851982 BGH851982:BGO851982 BQD851982:BQK851982 BZZ851982:CAG851982 CJV851982:CKC851982 CTR851982:CTY851982 DDN851982:DDU851982 DNJ851982:DNQ851982 DXF851982:DXM851982 EHB851982:EHI851982 EQX851982:ERE851982 FAT851982:FBA851982 FKP851982:FKW851982 FUL851982:FUS851982 GEH851982:GEO851982 GOD851982:GOK851982 GXZ851982:GYG851982 HHV851982:HIC851982 HRR851982:HRY851982 IBN851982:IBU851982 ILJ851982:ILQ851982 IVF851982:IVM851982 JFB851982:JFI851982 JOX851982:JPE851982 JYT851982:JZA851982 KIP851982:KIW851982 KSL851982:KSS851982 LCH851982:LCO851982 LMD851982:LMK851982 LVZ851982:LWG851982 MFV851982:MGC851982 MPR851982:MPY851982 MZN851982:MZU851982 NJJ851982:NJQ851982 NTF851982:NTM851982 ODB851982:ODI851982 OMX851982:ONE851982 OWT851982:OXA851982 PGP851982:PGW851982 PQL851982:PQS851982 QAH851982:QAO851982 QKD851982:QKK851982 QTZ851982:QUG851982 RDV851982:REC851982 RNR851982:RNY851982 RXN851982:RXU851982 SHJ851982:SHQ851982 SRF851982:SRM851982 TBB851982:TBI851982 TKX851982:TLE851982 TUT851982:TVA851982 UEP851982:UEW851982 UOL851982:UOS851982 UYH851982:UYO851982 VID851982:VIK851982 VRZ851982:VSG851982 WBV851982:WCC851982 WLR851982:WLY851982 WVN851982:WVU851982 F917518:M917518 JB917518:JI917518 SX917518:TE917518 ACT917518:ADA917518 AMP917518:AMW917518 AWL917518:AWS917518 BGH917518:BGO917518 BQD917518:BQK917518 BZZ917518:CAG917518 CJV917518:CKC917518 CTR917518:CTY917518 DDN917518:DDU917518 DNJ917518:DNQ917518 DXF917518:DXM917518 EHB917518:EHI917518 EQX917518:ERE917518 FAT917518:FBA917518 FKP917518:FKW917518 FUL917518:FUS917518 GEH917518:GEO917518 GOD917518:GOK917518 GXZ917518:GYG917518 HHV917518:HIC917518 HRR917518:HRY917518 IBN917518:IBU917518 ILJ917518:ILQ917518 IVF917518:IVM917518 JFB917518:JFI917518 JOX917518:JPE917518 JYT917518:JZA917518 KIP917518:KIW917518 KSL917518:KSS917518 LCH917518:LCO917518 LMD917518:LMK917518 LVZ917518:LWG917518 MFV917518:MGC917518 MPR917518:MPY917518 MZN917518:MZU917518 NJJ917518:NJQ917518 NTF917518:NTM917518 ODB917518:ODI917518 OMX917518:ONE917518 OWT917518:OXA917518 PGP917518:PGW917518 PQL917518:PQS917518 QAH917518:QAO917518 QKD917518:QKK917518 QTZ917518:QUG917518 RDV917518:REC917518 RNR917518:RNY917518 RXN917518:RXU917518 SHJ917518:SHQ917518 SRF917518:SRM917518 TBB917518:TBI917518 TKX917518:TLE917518 TUT917518:TVA917518 UEP917518:UEW917518 UOL917518:UOS917518 UYH917518:UYO917518 VID917518:VIK917518 VRZ917518:VSG917518 WBV917518:WCC917518 WLR917518:WLY917518 WVN917518:WVU917518 F983054:M983054 JB983054:JI983054 SX983054:TE983054 ACT983054:ADA983054 AMP983054:AMW983054 AWL983054:AWS983054 BGH983054:BGO983054 BQD983054:BQK983054 BZZ983054:CAG983054 CJV983054:CKC983054 CTR983054:CTY983054 DDN983054:DDU983054 DNJ983054:DNQ983054 DXF983054:DXM983054 EHB983054:EHI983054 EQX983054:ERE983054 FAT983054:FBA983054 FKP983054:FKW983054 FUL983054:FUS983054 GEH983054:GEO983054 GOD983054:GOK983054 GXZ983054:GYG983054 HHV983054:HIC983054 HRR983054:HRY983054 IBN983054:IBU983054 ILJ983054:ILQ983054 IVF983054:IVM983054 JFB983054:JFI983054 JOX983054:JPE983054 JYT983054:JZA983054 KIP983054:KIW983054 KSL983054:KSS983054 LCH983054:LCO983054 LMD983054:LMK983054 LVZ983054:LWG983054 MFV983054:MGC983054 MPR983054:MPY983054 MZN983054:MZU983054 NJJ983054:NJQ983054 NTF983054:NTM983054 ODB983054:ODI983054 OMX983054:ONE983054 OWT983054:OXA983054 PGP983054:PGW983054 PQL983054:PQS983054 QAH983054:QAO983054 QKD983054:QKK983054 QTZ983054:QUG983054 RDV983054:REC983054 RNR983054:RNY983054 RXN983054:RXU983054 SHJ983054:SHQ983054 SRF983054:SRM983054 TBB983054:TBI983054 TKX983054:TLE983054 TUT983054:TVA983054 UEP983054:UEW983054 UOL983054:UOS983054 UYH983054:UYO983054 VID983054:VIK983054 VRZ983054:VSG983054 WBV983054:WCC983054 WLR983054:WLY983054 WVN983054:WVU983054 F6:M6 JB6:JI6 SX6:TE6 ACT6:ADA6 AMP6:AMW6 AWL6:AWS6 BGH6:BGO6 BQD6:BQK6 BZZ6:CAG6 CJV6:CKC6 CTR6:CTY6 DDN6:DDU6 DNJ6:DNQ6 DXF6:DXM6 EHB6:EHI6 EQX6:ERE6 FAT6:FBA6 FKP6:FKW6 FUL6:FUS6 GEH6:GEO6 GOD6:GOK6 GXZ6:GYG6 HHV6:HIC6 HRR6:HRY6 IBN6:IBU6 ILJ6:ILQ6 IVF6:IVM6 JFB6:JFI6 JOX6:JPE6 JYT6:JZA6 KIP6:KIW6 KSL6:KSS6 LCH6:LCO6 LMD6:LMK6 LVZ6:LWG6 MFV6:MGC6 MPR6:MPY6 MZN6:MZU6 NJJ6:NJQ6 NTF6:NTM6 ODB6:ODI6 OMX6:ONE6 OWT6:OXA6 PGP6:PGW6 PQL6:PQS6 QAH6:QAO6 QKD6:QKK6 QTZ6:QUG6 RDV6:REC6 RNR6:RNY6 RXN6:RXU6 SHJ6:SHQ6 SRF6:SRM6 TBB6:TBI6 TKX6:TLE6 TUT6:TVA6 UEP6:UEW6 UOL6:UOS6 UYH6:UYO6 VID6:VIK6 VRZ6:VSG6 WBV6:WCC6 WLR6:WLY6 WVN6:WVU6 F65542:M65542 JB65542:JI65542 SX65542:TE65542 ACT65542:ADA65542 AMP65542:AMW65542 AWL65542:AWS65542 BGH65542:BGO65542 BQD65542:BQK65542 BZZ65542:CAG65542 CJV65542:CKC65542 CTR65542:CTY65542 DDN65542:DDU65542 DNJ65542:DNQ65542 DXF65542:DXM65542 EHB65542:EHI65542 EQX65542:ERE65542 FAT65542:FBA65542 FKP65542:FKW65542 FUL65542:FUS65542 GEH65542:GEO65542 GOD65542:GOK65542 GXZ65542:GYG65542 HHV65542:HIC65542 HRR65542:HRY65542 IBN65542:IBU65542 ILJ65542:ILQ65542 IVF65542:IVM65542 JFB65542:JFI65542 JOX65542:JPE65542 JYT65542:JZA65542 KIP65542:KIW65542 KSL65542:KSS65542 LCH65542:LCO65542 LMD65542:LMK65542 LVZ65542:LWG65542 MFV65542:MGC65542 MPR65542:MPY65542 MZN65542:MZU65542 NJJ65542:NJQ65542 NTF65542:NTM65542 ODB65542:ODI65542 OMX65542:ONE65542 OWT65542:OXA65542 PGP65542:PGW65542 PQL65542:PQS65542 QAH65542:QAO65542 QKD65542:QKK65542 QTZ65542:QUG65542 RDV65542:REC65542 RNR65542:RNY65542 RXN65542:RXU65542 SHJ65542:SHQ65542 SRF65542:SRM65542 TBB65542:TBI65542 TKX65542:TLE65542 TUT65542:TVA65542 UEP65542:UEW65542 UOL65542:UOS65542 UYH65542:UYO65542 VID65542:VIK65542 VRZ65542:VSG65542 WBV65542:WCC65542 WLR65542:WLY65542 WVN65542:WVU65542 F131078:M131078 JB131078:JI131078 SX131078:TE131078 ACT131078:ADA131078 AMP131078:AMW131078 AWL131078:AWS131078 BGH131078:BGO131078 BQD131078:BQK131078 BZZ131078:CAG131078 CJV131078:CKC131078 CTR131078:CTY131078 DDN131078:DDU131078 DNJ131078:DNQ131078 DXF131078:DXM131078 EHB131078:EHI131078 EQX131078:ERE131078 FAT131078:FBA131078 FKP131078:FKW131078 FUL131078:FUS131078 GEH131078:GEO131078 GOD131078:GOK131078 GXZ131078:GYG131078 HHV131078:HIC131078 HRR131078:HRY131078 IBN131078:IBU131078 ILJ131078:ILQ131078 IVF131078:IVM131078 JFB131078:JFI131078 JOX131078:JPE131078 JYT131078:JZA131078 KIP131078:KIW131078 KSL131078:KSS131078 LCH131078:LCO131078 LMD131078:LMK131078 LVZ131078:LWG131078 MFV131078:MGC131078 MPR131078:MPY131078 MZN131078:MZU131078 NJJ131078:NJQ131078 NTF131078:NTM131078 ODB131078:ODI131078 OMX131078:ONE131078 OWT131078:OXA131078 PGP131078:PGW131078 PQL131078:PQS131078 QAH131078:QAO131078 QKD131078:QKK131078 QTZ131078:QUG131078 RDV131078:REC131078 RNR131078:RNY131078 RXN131078:RXU131078 SHJ131078:SHQ131078 SRF131078:SRM131078 TBB131078:TBI131078 TKX131078:TLE131078 TUT131078:TVA131078 UEP131078:UEW131078 UOL131078:UOS131078 UYH131078:UYO131078 VID131078:VIK131078 VRZ131078:VSG131078 WBV131078:WCC131078 WLR131078:WLY131078 WVN131078:WVU131078 F196614:M196614 JB196614:JI196614 SX196614:TE196614 ACT196614:ADA196614 AMP196614:AMW196614 AWL196614:AWS196614 BGH196614:BGO196614 BQD196614:BQK196614 BZZ196614:CAG196614 CJV196614:CKC196614 CTR196614:CTY196614 DDN196614:DDU196614 DNJ196614:DNQ196614 DXF196614:DXM196614 EHB196614:EHI196614 EQX196614:ERE196614 FAT196614:FBA196614 FKP196614:FKW196614 FUL196614:FUS196614 GEH196614:GEO196614 GOD196614:GOK196614 GXZ196614:GYG196614 HHV196614:HIC196614 HRR196614:HRY196614 IBN196614:IBU196614 ILJ196614:ILQ196614 IVF196614:IVM196614 JFB196614:JFI196614 JOX196614:JPE196614 JYT196614:JZA196614 KIP196614:KIW196614 KSL196614:KSS196614 LCH196614:LCO196614 LMD196614:LMK196614 LVZ196614:LWG196614 MFV196614:MGC196614 MPR196614:MPY196614 MZN196614:MZU196614 NJJ196614:NJQ196614 NTF196614:NTM196614 ODB196614:ODI196614 OMX196614:ONE196614 OWT196614:OXA196614 PGP196614:PGW196614 PQL196614:PQS196614 QAH196614:QAO196614 QKD196614:QKK196614 QTZ196614:QUG196614 RDV196614:REC196614 RNR196614:RNY196614 RXN196614:RXU196614 SHJ196614:SHQ196614 SRF196614:SRM196614 TBB196614:TBI196614 TKX196614:TLE196614 TUT196614:TVA196614 UEP196614:UEW196614 UOL196614:UOS196614 UYH196614:UYO196614 VID196614:VIK196614 VRZ196614:VSG196614 WBV196614:WCC196614 WLR196614:WLY196614 WVN196614:WVU196614 F262150:M262150 JB262150:JI262150 SX262150:TE262150 ACT262150:ADA262150 AMP262150:AMW262150 AWL262150:AWS262150 BGH262150:BGO262150 BQD262150:BQK262150 BZZ262150:CAG262150 CJV262150:CKC262150 CTR262150:CTY262150 DDN262150:DDU262150 DNJ262150:DNQ262150 DXF262150:DXM262150 EHB262150:EHI262150 EQX262150:ERE262150 FAT262150:FBA262150 FKP262150:FKW262150 FUL262150:FUS262150 GEH262150:GEO262150 GOD262150:GOK262150 GXZ262150:GYG262150 HHV262150:HIC262150 HRR262150:HRY262150 IBN262150:IBU262150 ILJ262150:ILQ262150 IVF262150:IVM262150 JFB262150:JFI262150 JOX262150:JPE262150 JYT262150:JZA262150 KIP262150:KIW262150 KSL262150:KSS262150 LCH262150:LCO262150 LMD262150:LMK262150 LVZ262150:LWG262150 MFV262150:MGC262150 MPR262150:MPY262150 MZN262150:MZU262150 NJJ262150:NJQ262150 NTF262150:NTM262150 ODB262150:ODI262150 OMX262150:ONE262150 OWT262150:OXA262150 PGP262150:PGW262150 PQL262150:PQS262150 QAH262150:QAO262150 QKD262150:QKK262150 QTZ262150:QUG262150 RDV262150:REC262150 RNR262150:RNY262150 RXN262150:RXU262150 SHJ262150:SHQ262150 SRF262150:SRM262150 TBB262150:TBI262150 TKX262150:TLE262150 TUT262150:TVA262150 UEP262150:UEW262150 UOL262150:UOS262150 UYH262150:UYO262150 VID262150:VIK262150 VRZ262150:VSG262150 WBV262150:WCC262150 WLR262150:WLY262150 WVN262150:WVU262150 F327686:M327686 JB327686:JI327686 SX327686:TE327686 ACT327686:ADA327686 AMP327686:AMW327686 AWL327686:AWS327686 BGH327686:BGO327686 BQD327686:BQK327686 BZZ327686:CAG327686 CJV327686:CKC327686 CTR327686:CTY327686 DDN327686:DDU327686 DNJ327686:DNQ327686 DXF327686:DXM327686 EHB327686:EHI327686 EQX327686:ERE327686 FAT327686:FBA327686 FKP327686:FKW327686 FUL327686:FUS327686 GEH327686:GEO327686 GOD327686:GOK327686 GXZ327686:GYG327686 HHV327686:HIC327686 HRR327686:HRY327686 IBN327686:IBU327686 ILJ327686:ILQ327686 IVF327686:IVM327686 JFB327686:JFI327686 JOX327686:JPE327686 JYT327686:JZA327686 KIP327686:KIW327686 KSL327686:KSS327686 LCH327686:LCO327686 LMD327686:LMK327686 LVZ327686:LWG327686 MFV327686:MGC327686 MPR327686:MPY327686 MZN327686:MZU327686 NJJ327686:NJQ327686 NTF327686:NTM327686 ODB327686:ODI327686 OMX327686:ONE327686 OWT327686:OXA327686 PGP327686:PGW327686 PQL327686:PQS327686 QAH327686:QAO327686 QKD327686:QKK327686 QTZ327686:QUG327686 RDV327686:REC327686 RNR327686:RNY327686 RXN327686:RXU327686 SHJ327686:SHQ327686 SRF327686:SRM327686 TBB327686:TBI327686 TKX327686:TLE327686 TUT327686:TVA327686 UEP327686:UEW327686 UOL327686:UOS327686 UYH327686:UYO327686 VID327686:VIK327686 VRZ327686:VSG327686 WBV327686:WCC327686 WLR327686:WLY327686 WVN327686:WVU327686 F393222:M393222 JB393222:JI393222 SX393222:TE393222 ACT393222:ADA393222 AMP393222:AMW393222 AWL393222:AWS393222 BGH393222:BGO393222 BQD393222:BQK393222 BZZ393222:CAG393222 CJV393222:CKC393222 CTR393222:CTY393222 DDN393222:DDU393222 DNJ393222:DNQ393222 DXF393222:DXM393222 EHB393222:EHI393222 EQX393222:ERE393222 FAT393222:FBA393222 FKP393222:FKW393222 FUL393222:FUS393222 GEH393222:GEO393222 GOD393222:GOK393222 GXZ393222:GYG393222 HHV393222:HIC393222 HRR393222:HRY393222 IBN393222:IBU393222 ILJ393222:ILQ393222 IVF393222:IVM393222 JFB393222:JFI393222 JOX393222:JPE393222 JYT393222:JZA393222 KIP393222:KIW393222 KSL393222:KSS393222 LCH393222:LCO393222 LMD393222:LMK393222 LVZ393222:LWG393222 MFV393222:MGC393222 MPR393222:MPY393222 MZN393222:MZU393222 NJJ393222:NJQ393222 NTF393222:NTM393222 ODB393222:ODI393222 OMX393222:ONE393222 OWT393222:OXA393222 PGP393222:PGW393222 PQL393222:PQS393222 QAH393222:QAO393222 QKD393222:QKK393222 QTZ393222:QUG393222 RDV393222:REC393222 RNR393222:RNY393222 RXN393222:RXU393222 SHJ393222:SHQ393222 SRF393222:SRM393222 TBB393222:TBI393222 TKX393222:TLE393222 TUT393222:TVA393222 UEP393222:UEW393222 UOL393222:UOS393222 UYH393222:UYO393222 VID393222:VIK393222 VRZ393222:VSG393222 WBV393222:WCC393222 WLR393222:WLY393222 WVN393222:WVU393222 F458758:M458758 JB458758:JI458758 SX458758:TE458758 ACT458758:ADA458758 AMP458758:AMW458758 AWL458758:AWS458758 BGH458758:BGO458758 BQD458758:BQK458758 BZZ458758:CAG458758 CJV458758:CKC458758 CTR458758:CTY458758 DDN458758:DDU458758 DNJ458758:DNQ458758 DXF458758:DXM458758 EHB458758:EHI458758 EQX458758:ERE458758 FAT458758:FBA458758 FKP458758:FKW458758 FUL458758:FUS458758 GEH458758:GEO458758 GOD458758:GOK458758 GXZ458758:GYG458758 HHV458758:HIC458758 HRR458758:HRY458758 IBN458758:IBU458758 ILJ458758:ILQ458758 IVF458758:IVM458758 JFB458758:JFI458758 JOX458758:JPE458758 JYT458758:JZA458758 KIP458758:KIW458758 KSL458758:KSS458758 LCH458758:LCO458758 LMD458758:LMK458758 LVZ458758:LWG458758 MFV458758:MGC458758 MPR458758:MPY458758 MZN458758:MZU458758 NJJ458758:NJQ458758 NTF458758:NTM458758 ODB458758:ODI458758 OMX458758:ONE458758 OWT458758:OXA458758 PGP458758:PGW458758 PQL458758:PQS458758 QAH458758:QAO458758 QKD458758:QKK458758 QTZ458758:QUG458758 RDV458758:REC458758 RNR458758:RNY458758 RXN458758:RXU458758 SHJ458758:SHQ458758 SRF458758:SRM458758 TBB458758:TBI458758 TKX458758:TLE458758 TUT458758:TVA458758 UEP458758:UEW458758 UOL458758:UOS458758 UYH458758:UYO458758 VID458758:VIK458758 VRZ458758:VSG458758 WBV458758:WCC458758 WLR458758:WLY458758 WVN458758:WVU458758 F524294:M524294 JB524294:JI524294 SX524294:TE524294 ACT524294:ADA524294 AMP524294:AMW524294 AWL524294:AWS524294 BGH524294:BGO524294 BQD524294:BQK524294 BZZ524294:CAG524294 CJV524294:CKC524294 CTR524294:CTY524294 DDN524294:DDU524294 DNJ524294:DNQ524294 DXF524294:DXM524294 EHB524294:EHI524294 EQX524294:ERE524294 FAT524294:FBA524294 FKP524294:FKW524294 FUL524294:FUS524294 GEH524294:GEO524294 GOD524294:GOK524294 GXZ524294:GYG524294 HHV524294:HIC524294 HRR524294:HRY524294 IBN524294:IBU524294 ILJ524294:ILQ524294 IVF524294:IVM524294 JFB524294:JFI524294 JOX524294:JPE524294 JYT524294:JZA524294 KIP524294:KIW524294 KSL524294:KSS524294 LCH524294:LCO524294 LMD524294:LMK524294 LVZ524294:LWG524294 MFV524294:MGC524294 MPR524294:MPY524294 MZN524294:MZU524294 NJJ524294:NJQ524294 NTF524294:NTM524294 ODB524294:ODI524294 OMX524294:ONE524294 OWT524294:OXA524294 PGP524294:PGW524294 PQL524294:PQS524294 QAH524294:QAO524294 QKD524294:QKK524294 QTZ524294:QUG524294 RDV524294:REC524294 RNR524294:RNY524294 RXN524294:RXU524294 SHJ524294:SHQ524294 SRF524294:SRM524294 TBB524294:TBI524294 TKX524294:TLE524294 TUT524294:TVA524294 UEP524294:UEW524294 UOL524294:UOS524294 UYH524294:UYO524294 VID524294:VIK524294 VRZ524294:VSG524294 WBV524294:WCC524294 WLR524294:WLY524294 WVN524294:WVU524294 F589830:M589830 JB589830:JI589830 SX589830:TE589830 ACT589830:ADA589830 AMP589830:AMW589830 AWL589830:AWS589830 BGH589830:BGO589830 BQD589830:BQK589830 BZZ589830:CAG589830 CJV589830:CKC589830 CTR589830:CTY589830 DDN589830:DDU589830 DNJ589830:DNQ589830 DXF589830:DXM589830 EHB589830:EHI589830 EQX589830:ERE589830 FAT589830:FBA589830 FKP589830:FKW589830 FUL589830:FUS589830 GEH589830:GEO589830 GOD589830:GOK589830 GXZ589830:GYG589830 HHV589830:HIC589830 HRR589830:HRY589830 IBN589830:IBU589830 ILJ589830:ILQ589830 IVF589830:IVM589830 JFB589830:JFI589830 JOX589830:JPE589830 JYT589830:JZA589830 KIP589830:KIW589830 KSL589830:KSS589830 LCH589830:LCO589830 LMD589830:LMK589830 LVZ589830:LWG589830 MFV589830:MGC589830 MPR589830:MPY589830 MZN589830:MZU589830 NJJ589830:NJQ589830 NTF589830:NTM589830 ODB589830:ODI589830 OMX589830:ONE589830 OWT589830:OXA589830 PGP589830:PGW589830 PQL589830:PQS589830 QAH589830:QAO589830 QKD589830:QKK589830 QTZ589830:QUG589830 RDV589830:REC589830 RNR589830:RNY589830 RXN589830:RXU589830 SHJ589830:SHQ589830 SRF589830:SRM589830 TBB589830:TBI589830 TKX589830:TLE589830 TUT589830:TVA589830 UEP589830:UEW589830 UOL589830:UOS589830 UYH589830:UYO589830 VID589830:VIK589830 VRZ589830:VSG589830 WBV589830:WCC589830 WLR589830:WLY589830 WVN589830:WVU589830 F655366:M655366 JB655366:JI655366 SX655366:TE655366 ACT655366:ADA655366 AMP655366:AMW655366 AWL655366:AWS655366 BGH655366:BGO655366 BQD655366:BQK655366 BZZ655366:CAG655366 CJV655366:CKC655366 CTR655366:CTY655366 DDN655366:DDU655366 DNJ655366:DNQ655366 DXF655366:DXM655366 EHB655366:EHI655366 EQX655366:ERE655366 FAT655366:FBA655366 FKP655366:FKW655366 FUL655366:FUS655366 GEH655366:GEO655366 GOD655366:GOK655366 GXZ655366:GYG655366 HHV655366:HIC655366 HRR655366:HRY655366 IBN655366:IBU655366 ILJ655366:ILQ655366 IVF655366:IVM655366 JFB655366:JFI655366 JOX655366:JPE655366 JYT655366:JZA655366 KIP655366:KIW655366 KSL655366:KSS655366 LCH655366:LCO655366 LMD655366:LMK655366 LVZ655366:LWG655366 MFV655366:MGC655366 MPR655366:MPY655366 MZN655366:MZU655366 NJJ655366:NJQ655366 NTF655366:NTM655366 ODB655366:ODI655366 OMX655366:ONE655366 OWT655366:OXA655366 PGP655366:PGW655366 PQL655366:PQS655366 QAH655366:QAO655366 QKD655366:QKK655366 QTZ655366:QUG655366 RDV655366:REC655366 RNR655366:RNY655366 RXN655366:RXU655366 SHJ655366:SHQ655366 SRF655366:SRM655366 TBB655366:TBI655366 TKX655366:TLE655366 TUT655366:TVA655366 UEP655366:UEW655366 UOL655366:UOS655366 UYH655366:UYO655366 VID655366:VIK655366 VRZ655366:VSG655366 WBV655366:WCC655366 WLR655366:WLY655366 WVN655366:WVU655366 F720902:M720902 JB720902:JI720902 SX720902:TE720902 ACT720902:ADA720902 AMP720902:AMW720902 AWL720902:AWS720902 BGH720902:BGO720902 BQD720902:BQK720902 BZZ720902:CAG720902 CJV720902:CKC720902 CTR720902:CTY720902 DDN720902:DDU720902 DNJ720902:DNQ720902 DXF720902:DXM720902 EHB720902:EHI720902 EQX720902:ERE720902 FAT720902:FBA720902 FKP720902:FKW720902 FUL720902:FUS720902 GEH720902:GEO720902 GOD720902:GOK720902 GXZ720902:GYG720902 HHV720902:HIC720902 HRR720902:HRY720902 IBN720902:IBU720902 ILJ720902:ILQ720902 IVF720902:IVM720902 JFB720902:JFI720902 JOX720902:JPE720902 JYT720902:JZA720902 KIP720902:KIW720902 KSL720902:KSS720902 LCH720902:LCO720902 LMD720902:LMK720902 LVZ720902:LWG720902 MFV720902:MGC720902 MPR720902:MPY720902 MZN720902:MZU720902 NJJ720902:NJQ720902 NTF720902:NTM720902 ODB720902:ODI720902 OMX720902:ONE720902 OWT720902:OXA720902 PGP720902:PGW720902 PQL720902:PQS720902 QAH720902:QAO720902 QKD720902:QKK720902 QTZ720902:QUG720902 RDV720902:REC720902 RNR720902:RNY720902 RXN720902:RXU720902 SHJ720902:SHQ720902 SRF720902:SRM720902 TBB720902:TBI720902 TKX720902:TLE720902 TUT720902:TVA720902 UEP720902:UEW720902 UOL720902:UOS720902 UYH720902:UYO720902 VID720902:VIK720902 VRZ720902:VSG720902 WBV720902:WCC720902 WLR720902:WLY720902 WVN720902:WVU720902 F786438:M786438 JB786438:JI786438 SX786438:TE786438 ACT786438:ADA786438 AMP786438:AMW786438 AWL786438:AWS786438 BGH786438:BGO786438 BQD786438:BQK786438 BZZ786438:CAG786438 CJV786438:CKC786438 CTR786438:CTY786438 DDN786438:DDU786438 DNJ786438:DNQ786438 DXF786438:DXM786438 EHB786438:EHI786438 EQX786438:ERE786438 FAT786438:FBA786438 FKP786438:FKW786438 FUL786438:FUS786438 GEH786438:GEO786438 GOD786438:GOK786438 GXZ786438:GYG786438 HHV786438:HIC786438 HRR786438:HRY786438 IBN786438:IBU786438 ILJ786438:ILQ786438 IVF786438:IVM786438 JFB786438:JFI786438 JOX786438:JPE786438 JYT786438:JZA786438 KIP786438:KIW786438 KSL786438:KSS786438 LCH786438:LCO786438 LMD786438:LMK786438 LVZ786438:LWG786438 MFV786438:MGC786438 MPR786438:MPY786438 MZN786438:MZU786438 NJJ786438:NJQ786438 NTF786438:NTM786438 ODB786438:ODI786438 OMX786438:ONE786438 OWT786438:OXA786438 PGP786438:PGW786438 PQL786438:PQS786438 QAH786438:QAO786438 QKD786438:QKK786438 QTZ786438:QUG786438 RDV786438:REC786438 RNR786438:RNY786438 RXN786438:RXU786438 SHJ786438:SHQ786438 SRF786438:SRM786438 TBB786438:TBI786438 TKX786438:TLE786438 TUT786438:TVA786438 UEP786438:UEW786438 UOL786438:UOS786438 UYH786438:UYO786438 VID786438:VIK786438 VRZ786438:VSG786438 WBV786438:WCC786438 WLR786438:WLY786438 WVN786438:WVU786438 F851974:M851974 JB851974:JI851974 SX851974:TE851974 ACT851974:ADA851974 AMP851974:AMW851974 AWL851974:AWS851974 BGH851974:BGO851974 BQD851974:BQK851974 BZZ851974:CAG851974 CJV851974:CKC851974 CTR851974:CTY851974 DDN851974:DDU851974 DNJ851974:DNQ851974 DXF851974:DXM851974 EHB851974:EHI851974 EQX851974:ERE851974 FAT851974:FBA851974 FKP851974:FKW851974 FUL851974:FUS851974 GEH851974:GEO851974 GOD851974:GOK851974 GXZ851974:GYG851974 HHV851974:HIC851974 HRR851974:HRY851974 IBN851974:IBU851974 ILJ851974:ILQ851974 IVF851974:IVM851974 JFB851974:JFI851974 JOX851974:JPE851974 JYT851974:JZA851974 KIP851974:KIW851974 KSL851974:KSS851974 LCH851974:LCO851974 LMD851974:LMK851974 LVZ851974:LWG851974 MFV851974:MGC851974 MPR851974:MPY851974 MZN851974:MZU851974 NJJ851974:NJQ851974 NTF851974:NTM851974 ODB851974:ODI851974 OMX851974:ONE851974 OWT851974:OXA851974 PGP851974:PGW851974 PQL851974:PQS851974 QAH851974:QAO851974 QKD851974:QKK851974 QTZ851974:QUG851974 RDV851974:REC851974 RNR851974:RNY851974 RXN851974:RXU851974 SHJ851974:SHQ851974 SRF851974:SRM851974 TBB851974:TBI851974 TKX851974:TLE851974 TUT851974:TVA851974 UEP851974:UEW851974 UOL851974:UOS851974 UYH851974:UYO851974 VID851974:VIK851974 VRZ851974:VSG851974 WBV851974:WCC851974 WLR851974:WLY851974 WVN851974:WVU851974 F917510:M917510 JB917510:JI917510 SX917510:TE917510 ACT917510:ADA917510 AMP917510:AMW917510 AWL917510:AWS917510 BGH917510:BGO917510 BQD917510:BQK917510 BZZ917510:CAG917510 CJV917510:CKC917510 CTR917510:CTY917510 DDN917510:DDU917510 DNJ917510:DNQ917510 DXF917510:DXM917510 EHB917510:EHI917510 EQX917510:ERE917510 FAT917510:FBA917510 FKP917510:FKW917510 FUL917510:FUS917510 GEH917510:GEO917510 GOD917510:GOK917510 GXZ917510:GYG917510 HHV917510:HIC917510 HRR917510:HRY917510 IBN917510:IBU917510 ILJ917510:ILQ917510 IVF917510:IVM917510 JFB917510:JFI917510 JOX917510:JPE917510 JYT917510:JZA917510 KIP917510:KIW917510 KSL917510:KSS917510 LCH917510:LCO917510 LMD917510:LMK917510 LVZ917510:LWG917510 MFV917510:MGC917510 MPR917510:MPY917510 MZN917510:MZU917510 NJJ917510:NJQ917510 NTF917510:NTM917510 ODB917510:ODI917510 OMX917510:ONE917510 OWT917510:OXA917510 PGP917510:PGW917510 PQL917510:PQS917510 QAH917510:QAO917510 QKD917510:QKK917510 QTZ917510:QUG917510 RDV917510:REC917510 RNR917510:RNY917510 RXN917510:RXU917510 SHJ917510:SHQ917510 SRF917510:SRM917510 TBB917510:TBI917510 TKX917510:TLE917510 TUT917510:TVA917510 UEP917510:UEW917510 UOL917510:UOS917510 UYH917510:UYO917510 VID917510:VIK917510 VRZ917510:VSG917510 WBV917510:WCC917510 WLR917510:WLY917510 WVN917510:WVU917510 F983046:M983046 JB983046:JI983046 SX983046:TE983046 ACT983046:ADA983046 AMP983046:AMW983046 AWL983046:AWS983046 BGH983046:BGO983046 BQD983046:BQK983046 BZZ983046:CAG983046 CJV983046:CKC983046 CTR983046:CTY983046 DDN983046:DDU983046 DNJ983046:DNQ983046 DXF983046:DXM983046 EHB983046:EHI983046 EQX983046:ERE983046 FAT983046:FBA983046 FKP983046:FKW983046 FUL983046:FUS983046 GEH983046:GEO983046 GOD983046:GOK983046 GXZ983046:GYG983046 HHV983046:HIC983046 HRR983046:HRY983046 IBN983046:IBU983046 ILJ983046:ILQ983046 IVF983046:IVM983046 JFB983046:JFI983046 JOX983046:JPE983046 JYT983046:JZA983046 KIP983046:KIW983046 KSL983046:KSS983046 LCH983046:LCO983046 LMD983046:LMK983046 LVZ983046:LWG983046 MFV983046:MGC983046 MPR983046:MPY983046 MZN983046:MZU983046 NJJ983046:NJQ983046 NTF983046:NTM983046 ODB983046:ODI983046 OMX983046:ONE983046 OWT983046:OXA983046 PGP983046:PGW983046 PQL983046:PQS983046 QAH983046:QAO983046 QKD983046:QKK983046 QTZ983046:QUG983046 RDV983046:REC983046 RNR983046:RNY983046 RXN983046:RXU983046 SHJ983046:SHQ983046 SRF983046:SRM983046 TBB983046:TBI983046 TKX983046:TLE983046 TUT983046:TVA983046 UEP983046:UEW983046 UOL983046:UOS983046 UYH983046:UYO983046 VID983046:VIK983046 VRZ983046:VSG983046 WBV983046:WCC983046 WLR983046:WLY983046 WVN983046:WVU983046 F16:M16 JB16:JI16 SX16:TE16 ACT16:ADA16 AMP16:AMW16 AWL16:AWS16 BGH16:BGO16 BQD16:BQK16 BZZ16:CAG16 CJV16:CKC16 CTR16:CTY16 DDN16:DDU16 DNJ16:DNQ16 DXF16:DXM16 EHB16:EHI16 EQX16:ERE16 FAT16:FBA16 FKP16:FKW16 FUL16:FUS16 GEH16:GEO16 GOD16:GOK16 GXZ16:GYG16 HHV16:HIC16 HRR16:HRY16 IBN16:IBU16 ILJ16:ILQ16 IVF16:IVM16 JFB16:JFI16 JOX16:JPE16 JYT16:JZA16 KIP16:KIW16 KSL16:KSS16 LCH16:LCO16 LMD16:LMK16 LVZ16:LWG16 MFV16:MGC16 MPR16:MPY16 MZN16:MZU16 NJJ16:NJQ16 NTF16:NTM16 ODB16:ODI16 OMX16:ONE16 OWT16:OXA16 PGP16:PGW16 PQL16:PQS16 QAH16:QAO16 QKD16:QKK16 QTZ16:QUG16 RDV16:REC16 RNR16:RNY16 RXN16:RXU16 SHJ16:SHQ16 SRF16:SRM16 TBB16:TBI16 TKX16:TLE16 TUT16:TVA16 UEP16:UEW16 UOL16:UOS16 UYH16:UYO16 VID16:VIK16 VRZ16:VSG16 WBV16:WCC16 WLR16:WLY16 WVN16:WVU16 F65552:M65552 JB65552:JI65552 SX65552:TE65552 ACT65552:ADA65552 AMP65552:AMW65552 AWL65552:AWS65552 BGH65552:BGO65552 BQD65552:BQK65552 BZZ65552:CAG65552 CJV65552:CKC65552 CTR65552:CTY65552 DDN65552:DDU65552 DNJ65552:DNQ65552 DXF65552:DXM65552 EHB65552:EHI65552 EQX65552:ERE65552 FAT65552:FBA65552 FKP65552:FKW65552 FUL65552:FUS65552 GEH65552:GEO65552 GOD65552:GOK65552 GXZ65552:GYG65552 HHV65552:HIC65552 HRR65552:HRY65552 IBN65552:IBU65552 ILJ65552:ILQ65552 IVF65552:IVM65552 JFB65552:JFI65552 JOX65552:JPE65552 JYT65552:JZA65552 KIP65552:KIW65552 KSL65552:KSS65552 LCH65552:LCO65552 LMD65552:LMK65552 LVZ65552:LWG65552 MFV65552:MGC65552 MPR65552:MPY65552 MZN65552:MZU65552 NJJ65552:NJQ65552 NTF65552:NTM65552 ODB65552:ODI65552 OMX65552:ONE65552 OWT65552:OXA65552 PGP65552:PGW65552 PQL65552:PQS65552 QAH65552:QAO65552 QKD65552:QKK65552 QTZ65552:QUG65552 RDV65552:REC65552 RNR65552:RNY65552 RXN65552:RXU65552 SHJ65552:SHQ65552 SRF65552:SRM65552 TBB65552:TBI65552 TKX65552:TLE65552 TUT65552:TVA65552 UEP65552:UEW65552 UOL65552:UOS65552 UYH65552:UYO65552 VID65552:VIK65552 VRZ65552:VSG65552 WBV65552:WCC65552 WLR65552:WLY65552 WVN65552:WVU65552 F131088:M131088 JB131088:JI131088 SX131088:TE131088 ACT131088:ADA131088 AMP131088:AMW131088 AWL131088:AWS131088 BGH131088:BGO131088 BQD131088:BQK131088 BZZ131088:CAG131088 CJV131088:CKC131088 CTR131088:CTY131088 DDN131088:DDU131088 DNJ131088:DNQ131088 DXF131088:DXM131088 EHB131088:EHI131088 EQX131088:ERE131088 FAT131088:FBA131088 FKP131088:FKW131088 FUL131088:FUS131088 GEH131088:GEO131088 GOD131088:GOK131088 GXZ131088:GYG131088 HHV131088:HIC131088 HRR131088:HRY131088 IBN131088:IBU131088 ILJ131088:ILQ131088 IVF131088:IVM131088 JFB131088:JFI131088 JOX131088:JPE131088 JYT131088:JZA131088 KIP131088:KIW131088 KSL131088:KSS131088 LCH131088:LCO131088 LMD131088:LMK131088 LVZ131088:LWG131088 MFV131088:MGC131088 MPR131088:MPY131088 MZN131088:MZU131088 NJJ131088:NJQ131088 NTF131088:NTM131088 ODB131088:ODI131088 OMX131088:ONE131088 OWT131088:OXA131088 PGP131088:PGW131088 PQL131088:PQS131088 QAH131088:QAO131088 QKD131088:QKK131088 QTZ131088:QUG131088 RDV131088:REC131088 RNR131088:RNY131088 RXN131088:RXU131088 SHJ131088:SHQ131088 SRF131088:SRM131088 TBB131088:TBI131088 TKX131088:TLE131088 TUT131088:TVA131088 UEP131088:UEW131088 UOL131088:UOS131088 UYH131088:UYO131088 VID131088:VIK131088 VRZ131088:VSG131088 WBV131088:WCC131088 WLR131088:WLY131088 WVN131088:WVU131088 F196624:M196624 JB196624:JI196624 SX196624:TE196624 ACT196624:ADA196624 AMP196624:AMW196624 AWL196624:AWS196624 BGH196624:BGO196624 BQD196624:BQK196624 BZZ196624:CAG196624 CJV196624:CKC196624 CTR196624:CTY196624 DDN196624:DDU196624 DNJ196624:DNQ196624 DXF196624:DXM196624 EHB196624:EHI196624 EQX196624:ERE196624 FAT196624:FBA196624 FKP196624:FKW196624 FUL196624:FUS196624 GEH196624:GEO196624 GOD196624:GOK196624 GXZ196624:GYG196624 HHV196624:HIC196624 HRR196624:HRY196624 IBN196624:IBU196624 ILJ196624:ILQ196624 IVF196624:IVM196624 JFB196624:JFI196624 JOX196624:JPE196624 JYT196624:JZA196624 KIP196624:KIW196624 KSL196624:KSS196624 LCH196624:LCO196624 LMD196624:LMK196624 LVZ196624:LWG196624 MFV196624:MGC196624 MPR196624:MPY196624 MZN196624:MZU196624 NJJ196624:NJQ196624 NTF196624:NTM196624 ODB196624:ODI196624 OMX196624:ONE196624 OWT196624:OXA196624 PGP196624:PGW196624 PQL196624:PQS196624 QAH196624:QAO196624 QKD196624:QKK196624 QTZ196624:QUG196624 RDV196624:REC196624 RNR196624:RNY196624 RXN196624:RXU196624 SHJ196624:SHQ196624 SRF196624:SRM196624 TBB196624:TBI196624 TKX196624:TLE196624 TUT196624:TVA196624 UEP196624:UEW196624 UOL196624:UOS196624 UYH196624:UYO196624 VID196624:VIK196624 VRZ196624:VSG196624 WBV196624:WCC196624 WLR196624:WLY196624 WVN196624:WVU196624 F262160:M262160 JB262160:JI262160 SX262160:TE262160 ACT262160:ADA262160 AMP262160:AMW262160 AWL262160:AWS262160 BGH262160:BGO262160 BQD262160:BQK262160 BZZ262160:CAG262160 CJV262160:CKC262160 CTR262160:CTY262160 DDN262160:DDU262160 DNJ262160:DNQ262160 DXF262160:DXM262160 EHB262160:EHI262160 EQX262160:ERE262160 FAT262160:FBA262160 FKP262160:FKW262160 FUL262160:FUS262160 GEH262160:GEO262160 GOD262160:GOK262160 GXZ262160:GYG262160 HHV262160:HIC262160 HRR262160:HRY262160 IBN262160:IBU262160 ILJ262160:ILQ262160 IVF262160:IVM262160 JFB262160:JFI262160 JOX262160:JPE262160 JYT262160:JZA262160 KIP262160:KIW262160 KSL262160:KSS262160 LCH262160:LCO262160 LMD262160:LMK262160 LVZ262160:LWG262160 MFV262160:MGC262160 MPR262160:MPY262160 MZN262160:MZU262160 NJJ262160:NJQ262160 NTF262160:NTM262160 ODB262160:ODI262160 OMX262160:ONE262160 OWT262160:OXA262160 PGP262160:PGW262160 PQL262160:PQS262160 QAH262160:QAO262160 QKD262160:QKK262160 QTZ262160:QUG262160 RDV262160:REC262160 RNR262160:RNY262160 RXN262160:RXU262160 SHJ262160:SHQ262160 SRF262160:SRM262160 TBB262160:TBI262160 TKX262160:TLE262160 TUT262160:TVA262160 UEP262160:UEW262160 UOL262160:UOS262160 UYH262160:UYO262160 VID262160:VIK262160 VRZ262160:VSG262160 WBV262160:WCC262160 WLR262160:WLY262160 WVN262160:WVU262160 F327696:M327696 JB327696:JI327696 SX327696:TE327696 ACT327696:ADA327696 AMP327696:AMW327696 AWL327696:AWS327696 BGH327696:BGO327696 BQD327696:BQK327696 BZZ327696:CAG327696 CJV327696:CKC327696 CTR327696:CTY327696 DDN327696:DDU327696 DNJ327696:DNQ327696 DXF327696:DXM327696 EHB327696:EHI327696 EQX327696:ERE327696 FAT327696:FBA327696 FKP327696:FKW327696 FUL327696:FUS327696 GEH327696:GEO327696 GOD327696:GOK327696 GXZ327696:GYG327696 HHV327696:HIC327696 HRR327696:HRY327696 IBN327696:IBU327696 ILJ327696:ILQ327696 IVF327696:IVM327696 JFB327696:JFI327696 JOX327696:JPE327696 JYT327696:JZA327696 KIP327696:KIW327696 KSL327696:KSS327696 LCH327696:LCO327696 LMD327696:LMK327696 LVZ327696:LWG327696 MFV327696:MGC327696 MPR327696:MPY327696 MZN327696:MZU327696 NJJ327696:NJQ327696 NTF327696:NTM327696 ODB327696:ODI327696 OMX327696:ONE327696 OWT327696:OXA327696 PGP327696:PGW327696 PQL327696:PQS327696 QAH327696:QAO327696 QKD327696:QKK327696 QTZ327696:QUG327696 RDV327696:REC327696 RNR327696:RNY327696 RXN327696:RXU327696 SHJ327696:SHQ327696 SRF327696:SRM327696 TBB327696:TBI327696 TKX327696:TLE327696 TUT327696:TVA327696 UEP327696:UEW327696 UOL327696:UOS327696 UYH327696:UYO327696 VID327696:VIK327696 VRZ327696:VSG327696 WBV327696:WCC327696 WLR327696:WLY327696 WVN327696:WVU327696 F393232:M393232 JB393232:JI393232 SX393232:TE393232 ACT393232:ADA393232 AMP393232:AMW393232 AWL393232:AWS393232 BGH393232:BGO393232 BQD393232:BQK393232 BZZ393232:CAG393232 CJV393232:CKC393232 CTR393232:CTY393232 DDN393232:DDU393232 DNJ393232:DNQ393232 DXF393232:DXM393232 EHB393232:EHI393232 EQX393232:ERE393232 FAT393232:FBA393232 FKP393232:FKW393232 FUL393232:FUS393232 GEH393232:GEO393232 GOD393232:GOK393232 GXZ393232:GYG393232 HHV393232:HIC393232 HRR393232:HRY393232 IBN393232:IBU393232 ILJ393232:ILQ393232 IVF393232:IVM393232 JFB393232:JFI393232 JOX393232:JPE393232 JYT393232:JZA393232 KIP393232:KIW393232 KSL393232:KSS393232 LCH393232:LCO393232 LMD393232:LMK393232 LVZ393232:LWG393232 MFV393232:MGC393232 MPR393232:MPY393232 MZN393232:MZU393232 NJJ393232:NJQ393232 NTF393232:NTM393232 ODB393232:ODI393232 OMX393232:ONE393232 OWT393232:OXA393232 PGP393232:PGW393232 PQL393232:PQS393232 QAH393232:QAO393232 QKD393232:QKK393232 QTZ393232:QUG393232 RDV393232:REC393232 RNR393232:RNY393232 RXN393232:RXU393232 SHJ393232:SHQ393232 SRF393232:SRM393232 TBB393232:TBI393232 TKX393232:TLE393232 TUT393232:TVA393232 UEP393232:UEW393232 UOL393232:UOS393232 UYH393232:UYO393232 VID393232:VIK393232 VRZ393232:VSG393232 WBV393232:WCC393232 WLR393232:WLY393232 WVN393232:WVU393232 F458768:M458768 JB458768:JI458768 SX458768:TE458768 ACT458768:ADA458768 AMP458768:AMW458768 AWL458768:AWS458768 BGH458768:BGO458768 BQD458768:BQK458768 BZZ458768:CAG458768 CJV458768:CKC458768 CTR458768:CTY458768 DDN458768:DDU458768 DNJ458768:DNQ458768 DXF458768:DXM458768 EHB458768:EHI458768 EQX458768:ERE458768 FAT458768:FBA458768 FKP458768:FKW458768 FUL458768:FUS458768 GEH458768:GEO458768 GOD458768:GOK458768 GXZ458768:GYG458768 HHV458768:HIC458768 HRR458768:HRY458768 IBN458768:IBU458768 ILJ458768:ILQ458768 IVF458768:IVM458768 JFB458768:JFI458768 JOX458768:JPE458768 JYT458768:JZA458768 KIP458768:KIW458768 KSL458768:KSS458768 LCH458768:LCO458768 LMD458768:LMK458768 LVZ458768:LWG458768 MFV458768:MGC458768 MPR458768:MPY458768 MZN458768:MZU458768 NJJ458768:NJQ458768 NTF458768:NTM458768 ODB458768:ODI458768 OMX458768:ONE458768 OWT458768:OXA458768 PGP458768:PGW458768 PQL458768:PQS458768 QAH458768:QAO458768 QKD458768:QKK458768 QTZ458768:QUG458768 RDV458768:REC458768 RNR458768:RNY458768 RXN458768:RXU458768 SHJ458768:SHQ458768 SRF458768:SRM458768 TBB458768:TBI458768 TKX458768:TLE458768 TUT458768:TVA458768 UEP458768:UEW458768 UOL458768:UOS458768 UYH458768:UYO458768 VID458768:VIK458768 VRZ458768:VSG458768 WBV458768:WCC458768 WLR458768:WLY458768 WVN458768:WVU458768 F524304:M524304 JB524304:JI524304 SX524304:TE524304 ACT524304:ADA524304 AMP524304:AMW524304 AWL524304:AWS524304 BGH524304:BGO524304 BQD524304:BQK524304 BZZ524304:CAG524304 CJV524304:CKC524304 CTR524304:CTY524304 DDN524304:DDU524304 DNJ524304:DNQ524304 DXF524304:DXM524304 EHB524304:EHI524304 EQX524304:ERE524304 FAT524304:FBA524304 FKP524304:FKW524304 FUL524304:FUS524304 GEH524304:GEO524304 GOD524304:GOK524304 GXZ524304:GYG524304 HHV524304:HIC524304 HRR524304:HRY524304 IBN524304:IBU524304 ILJ524304:ILQ524304 IVF524304:IVM524304 JFB524304:JFI524304 JOX524304:JPE524304 JYT524304:JZA524304 KIP524304:KIW524304 KSL524304:KSS524304 LCH524304:LCO524304 LMD524304:LMK524304 LVZ524304:LWG524304 MFV524304:MGC524304 MPR524304:MPY524304 MZN524304:MZU524304 NJJ524304:NJQ524304 NTF524304:NTM524304 ODB524304:ODI524304 OMX524304:ONE524304 OWT524304:OXA524304 PGP524304:PGW524304 PQL524304:PQS524304 QAH524304:QAO524304 QKD524304:QKK524304 QTZ524304:QUG524304 RDV524304:REC524304 RNR524304:RNY524304 RXN524304:RXU524304 SHJ524304:SHQ524304 SRF524304:SRM524304 TBB524304:TBI524304 TKX524304:TLE524304 TUT524304:TVA524304 UEP524304:UEW524304 UOL524304:UOS524304 UYH524304:UYO524304 VID524304:VIK524304 VRZ524304:VSG524304 WBV524304:WCC524304 WLR524304:WLY524304 WVN524304:WVU524304 F589840:M589840 JB589840:JI589840 SX589840:TE589840 ACT589840:ADA589840 AMP589840:AMW589840 AWL589840:AWS589840 BGH589840:BGO589840 BQD589840:BQK589840 BZZ589840:CAG589840 CJV589840:CKC589840 CTR589840:CTY589840 DDN589840:DDU589840 DNJ589840:DNQ589840 DXF589840:DXM589840 EHB589840:EHI589840 EQX589840:ERE589840 FAT589840:FBA589840 FKP589840:FKW589840 FUL589840:FUS589840 GEH589840:GEO589840 GOD589840:GOK589840 GXZ589840:GYG589840 HHV589840:HIC589840 HRR589840:HRY589840 IBN589840:IBU589840 ILJ589840:ILQ589840 IVF589840:IVM589840 JFB589840:JFI589840 JOX589840:JPE589840 JYT589840:JZA589840 KIP589840:KIW589840 KSL589840:KSS589840 LCH589840:LCO589840 LMD589840:LMK589840 LVZ589840:LWG589840 MFV589840:MGC589840 MPR589840:MPY589840 MZN589840:MZU589840 NJJ589840:NJQ589840 NTF589840:NTM589840 ODB589840:ODI589840 OMX589840:ONE589840 OWT589840:OXA589840 PGP589840:PGW589840 PQL589840:PQS589840 QAH589840:QAO589840 QKD589840:QKK589840 QTZ589840:QUG589840 RDV589840:REC589840 RNR589840:RNY589840 RXN589840:RXU589840 SHJ589840:SHQ589840 SRF589840:SRM589840 TBB589840:TBI589840 TKX589840:TLE589840 TUT589840:TVA589840 UEP589840:UEW589840 UOL589840:UOS589840 UYH589840:UYO589840 VID589840:VIK589840 VRZ589840:VSG589840 WBV589840:WCC589840 WLR589840:WLY589840 WVN589840:WVU589840 F655376:M655376 JB655376:JI655376 SX655376:TE655376 ACT655376:ADA655376 AMP655376:AMW655376 AWL655376:AWS655376 BGH655376:BGO655376 BQD655376:BQK655376 BZZ655376:CAG655376 CJV655376:CKC655376 CTR655376:CTY655376 DDN655376:DDU655376 DNJ655376:DNQ655376 DXF655376:DXM655376 EHB655376:EHI655376 EQX655376:ERE655376 FAT655376:FBA655376 FKP655376:FKW655376 FUL655376:FUS655376 GEH655376:GEO655376 GOD655376:GOK655376 GXZ655376:GYG655376 HHV655376:HIC655376 HRR655376:HRY655376 IBN655376:IBU655376 ILJ655376:ILQ655376 IVF655376:IVM655376 JFB655376:JFI655376 JOX655376:JPE655376 JYT655376:JZA655376 KIP655376:KIW655376 KSL655376:KSS655376 LCH655376:LCO655376 LMD655376:LMK655376 LVZ655376:LWG655376 MFV655376:MGC655376 MPR655376:MPY655376 MZN655376:MZU655376 NJJ655376:NJQ655376 NTF655376:NTM655376 ODB655376:ODI655376 OMX655376:ONE655376 OWT655376:OXA655376 PGP655376:PGW655376 PQL655376:PQS655376 QAH655376:QAO655376 QKD655376:QKK655376 QTZ655376:QUG655376 RDV655376:REC655376 RNR655376:RNY655376 RXN655376:RXU655376 SHJ655376:SHQ655376 SRF655376:SRM655376 TBB655376:TBI655376 TKX655376:TLE655376 TUT655376:TVA655376 UEP655376:UEW655376 UOL655376:UOS655376 UYH655376:UYO655376 VID655376:VIK655376 VRZ655376:VSG655376 WBV655376:WCC655376 WLR655376:WLY655376 WVN655376:WVU655376 F720912:M720912 JB720912:JI720912 SX720912:TE720912 ACT720912:ADA720912 AMP720912:AMW720912 AWL720912:AWS720912 BGH720912:BGO720912 BQD720912:BQK720912 BZZ720912:CAG720912 CJV720912:CKC720912 CTR720912:CTY720912 DDN720912:DDU720912 DNJ720912:DNQ720912 DXF720912:DXM720912 EHB720912:EHI720912 EQX720912:ERE720912 FAT720912:FBA720912 FKP720912:FKW720912 FUL720912:FUS720912 GEH720912:GEO720912 GOD720912:GOK720912 GXZ720912:GYG720912 HHV720912:HIC720912 HRR720912:HRY720912 IBN720912:IBU720912 ILJ720912:ILQ720912 IVF720912:IVM720912 JFB720912:JFI720912 JOX720912:JPE720912 JYT720912:JZA720912 KIP720912:KIW720912 KSL720912:KSS720912 LCH720912:LCO720912 LMD720912:LMK720912 LVZ720912:LWG720912 MFV720912:MGC720912 MPR720912:MPY720912 MZN720912:MZU720912 NJJ720912:NJQ720912 NTF720912:NTM720912 ODB720912:ODI720912 OMX720912:ONE720912 OWT720912:OXA720912 PGP720912:PGW720912 PQL720912:PQS720912 QAH720912:QAO720912 QKD720912:QKK720912 QTZ720912:QUG720912 RDV720912:REC720912 RNR720912:RNY720912 RXN720912:RXU720912 SHJ720912:SHQ720912 SRF720912:SRM720912 TBB720912:TBI720912 TKX720912:TLE720912 TUT720912:TVA720912 UEP720912:UEW720912 UOL720912:UOS720912 UYH720912:UYO720912 VID720912:VIK720912 VRZ720912:VSG720912 WBV720912:WCC720912 WLR720912:WLY720912 WVN720912:WVU720912 F786448:M786448 JB786448:JI786448 SX786448:TE786448 ACT786448:ADA786448 AMP786448:AMW786448 AWL786448:AWS786448 BGH786448:BGO786448 BQD786448:BQK786448 BZZ786448:CAG786448 CJV786448:CKC786448 CTR786448:CTY786448 DDN786448:DDU786448 DNJ786448:DNQ786448 DXF786448:DXM786448 EHB786448:EHI786448 EQX786448:ERE786448 FAT786448:FBA786448 FKP786448:FKW786448 FUL786448:FUS786448 GEH786448:GEO786448 GOD786448:GOK786448 GXZ786448:GYG786448 HHV786448:HIC786448 HRR786448:HRY786448 IBN786448:IBU786448 ILJ786448:ILQ786448 IVF786448:IVM786448 JFB786448:JFI786448 JOX786448:JPE786448 JYT786448:JZA786448 KIP786448:KIW786448 KSL786448:KSS786448 LCH786448:LCO786448 LMD786448:LMK786448 LVZ786448:LWG786448 MFV786448:MGC786448 MPR786448:MPY786448 MZN786448:MZU786448 NJJ786448:NJQ786448 NTF786448:NTM786448 ODB786448:ODI786448 OMX786448:ONE786448 OWT786448:OXA786448 PGP786448:PGW786448 PQL786448:PQS786448 QAH786448:QAO786448 QKD786448:QKK786448 QTZ786448:QUG786448 RDV786448:REC786448 RNR786448:RNY786448 RXN786448:RXU786448 SHJ786448:SHQ786448 SRF786448:SRM786448 TBB786448:TBI786448 TKX786448:TLE786448 TUT786448:TVA786448 UEP786448:UEW786448 UOL786448:UOS786448 UYH786448:UYO786448 VID786448:VIK786448 VRZ786448:VSG786448 WBV786448:WCC786448 WLR786448:WLY786448 WVN786448:WVU786448 F851984:M851984 JB851984:JI851984 SX851984:TE851984 ACT851984:ADA851984 AMP851984:AMW851984 AWL851984:AWS851984 BGH851984:BGO851984 BQD851984:BQK851984 BZZ851984:CAG851984 CJV851984:CKC851984 CTR851984:CTY851984 DDN851984:DDU851984 DNJ851984:DNQ851984 DXF851984:DXM851984 EHB851984:EHI851984 EQX851984:ERE851984 FAT851984:FBA851984 FKP851984:FKW851984 FUL851984:FUS851984 GEH851984:GEO851984 GOD851984:GOK851984 GXZ851984:GYG851984 HHV851984:HIC851984 HRR851984:HRY851984 IBN851984:IBU851984 ILJ851984:ILQ851984 IVF851984:IVM851984 JFB851984:JFI851984 JOX851984:JPE851984 JYT851984:JZA851984 KIP851984:KIW851984 KSL851984:KSS851984 LCH851984:LCO851984 LMD851984:LMK851984 LVZ851984:LWG851984 MFV851984:MGC851984 MPR851984:MPY851984 MZN851984:MZU851984 NJJ851984:NJQ851984 NTF851984:NTM851984 ODB851984:ODI851984 OMX851984:ONE851984 OWT851984:OXA851984 PGP851984:PGW851984 PQL851984:PQS851984 QAH851984:QAO851984 QKD851984:QKK851984 QTZ851984:QUG851984 RDV851984:REC851984 RNR851984:RNY851984 RXN851984:RXU851984 SHJ851984:SHQ851984 SRF851984:SRM851984 TBB851984:TBI851984 TKX851984:TLE851984 TUT851984:TVA851984 UEP851984:UEW851984 UOL851984:UOS851984 UYH851984:UYO851984 VID851984:VIK851984 VRZ851984:VSG851984 WBV851984:WCC851984 WLR851984:WLY851984 WVN851984:WVU851984 F917520:M917520 JB917520:JI917520 SX917520:TE917520 ACT917520:ADA917520 AMP917520:AMW917520 AWL917520:AWS917520 BGH917520:BGO917520 BQD917520:BQK917520 BZZ917520:CAG917520 CJV917520:CKC917520 CTR917520:CTY917520 DDN917520:DDU917520 DNJ917520:DNQ917520 DXF917520:DXM917520 EHB917520:EHI917520 EQX917520:ERE917520 FAT917520:FBA917520 FKP917520:FKW917520 FUL917520:FUS917520 GEH917520:GEO917520 GOD917520:GOK917520 GXZ917520:GYG917520 HHV917520:HIC917520 HRR917520:HRY917520 IBN917520:IBU917520 ILJ917520:ILQ917520 IVF917520:IVM917520 JFB917520:JFI917520 JOX917520:JPE917520 JYT917520:JZA917520 KIP917520:KIW917520 KSL917520:KSS917520 LCH917520:LCO917520 LMD917520:LMK917520 LVZ917520:LWG917520 MFV917520:MGC917520 MPR917520:MPY917520 MZN917520:MZU917520 NJJ917520:NJQ917520 NTF917520:NTM917520 ODB917520:ODI917520 OMX917520:ONE917520 OWT917520:OXA917520 PGP917520:PGW917520 PQL917520:PQS917520 QAH917520:QAO917520 QKD917520:QKK917520 QTZ917520:QUG917520 RDV917520:REC917520 RNR917520:RNY917520 RXN917520:RXU917520 SHJ917520:SHQ917520 SRF917520:SRM917520 TBB917520:TBI917520 TKX917520:TLE917520 TUT917520:TVA917520 UEP917520:UEW917520 UOL917520:UOS917520 UYH917520:UYO917520 VID917520:VIK917520 VRZ917520:VSG917520 WBV917520:WCC917520 WLR917520:WLY917520 WVN917520:WVU917520 F983056:M983056 JB983056:JI983056 SX983056:TE983056 ACT983056:ADA983056 AMP983056:AMW983056 AWL983056:AWS983056 BGH983056:BGO983056 BQD983056:BQK983056 BZZ983056:CAG983056 CJV983056:CKC983056 CTR983056:CTY983056 DDN983056:DDU983056 DNJ983056:DNQ983056 DXF983056:DXM983056 EHB983056:EHI983056 EQX983056:ERE983056 FAT983056:FBA983056 FKP983056:FKW983056 FUL983056:FUS983056 GEH983056:GEO983056 GOD983056:GOK983056 GXZ983056:GYG983056 HHV983056:HIC983056 HRR983056:HRY983056 IBN983056:IBU983056 ILJ983056:ILQ983056 IVF983056:IVM983056 JFB983056:JFI983056 JOX983056:JPE983056 JYT983056:JZA983056 KIP983056:KIW983056 KSL983056:KSS983056 LCH983056:LCO983056 LMD983056:LMK983056 LVZ983056:LWG983056 MFV983056:MGC983056 MPR983056:MPY983056 MZN983056:MZU983056 NJJ983056:NJQ983056 NTF983056:NTM983056 ODB983056:ODI983056 OMX983056:ONE983056 OWT983056:OXA983056 PGP983056:PGW983056 PQL983056:PQS983056 QAH983056:QAO983056 QKD983056:QKK983056 QTZ983056:QUG983056 RDV983056:REC983056 RNR983056:RNY983056 RXN983056:RXU983056 SHJ983056:SHQ983056 SRF983056:SRM983056 TBB983056:TBI983056 TKX983056:TLE983056 TUT983056:TVA983056 UEP983056:UEW983056 UOL983056:UOS983056 UYH983056:UYO983056 VID983056:VIK983056 VRZ983056:VSG983056 WBV983056:WCC983056 WLR983056:WLY983056 WVN983056:WVU983056 F8:M8 JB8:JI8 SX8:TE8 ACT8:ADA8 AMP8:AMW8 AWL8:AWS8 BGH8:BGO8 BQD8:BQK8 BZZ8:CAG8 CJV8:CKC8 CTR8:CTY8 DDN8:DDU8 DNJ8:DNQ8 DXF8:DXM8 EHB8:EHI8 EQX8:ERE8 FAT8:FBA8 FKP8:FKW8 FUL8:FUS8 GEH8:GEO8 GOD8:GOK8 GXZ8:GYG8 HHV8:HIC8 HRR8:HRY8 IBN8:IBU8 ILJ8:ILQ8 IVF8:IVM8 JFB8:JFI8 JOX8:JPE8 JYT8:JZA8 KIP8:KIW8 KSL8:KSS8 LCH8:LCO8 LMD8:LMK8 LVZ8:LWG8 MFV8:MGC8 MPR8:MPY8 MZN8:MZU8 NJJ8:NJQ8 NTF8:NTM8 ODB8:ODI8 OMX8:ONE8 OWT8:OXA8 PGP8:PGW8 PQL8:PQS8 QAH8:QAO8 QKD8:QKK8 QTZ8:QUG8 RDV8:REC8 RNR8:RNY8 RXN8:RXU8 SHJ8:SHQ8 SRF8:SRM8 TBB8:TBI8 TKX8:TLE8 TUT8:TVA8 UEP8:UEW8 UOL8:UOS8 UYH8:UYO8 VID8:VIK8 VRZ8:VSG8 WBV8:WCC8 WLR8:WLY8 WVN8:WVU8 F65544:M65544 JB65544:JI65544 SX65544:TE65544 ACT65544:ADA65544 AMP65544:AMW65544 AWL65544:AWS65544 BGH65544:BGO65544 BQD65544:BQK65544 BZZ65544:CAG65544 CJV65544:CKC65544 CTR65544:CTY65544 DDN65544:DDU65544 DNJ65544:DNQ65544 DXF65544:DXM65544 EHB65544:EHI65544 EQX65544:ERE65544 FAT65544:FBA65544 FKP65544:FKW65544 FUL65544:FUS65544 GEH65544:GEO65544 GOD65544:GOK65544 GXZ65544:GYG65544 HHV65544:HIC65544 HRR65544:HRY65544 IBN65544:IBU65544 ILJ65544:ILQ65544 IVF65544:IVM65544 JFB65544:JFI65544 JOX65544:JPE65544 JYT65544:JZA65544 KIP65544:KIW65544 KSL65544:KSS65544 LCH65544:LCO65544 LMD65544:LMK65544 LVZ65544:LWG65544 MFV65544:MGC65544 MPR65544:MPY65544 MZN65544:MZU65544 NJJ65544:NJQ65544 NTF65544:NTM65544 ODB65544:ODI65544 OMX65544:ONE65544 OWT65544:OXA65544 PGP65544:PGW65544 PQL65544:PQS65544 QAH65544:QAO65544 QKD65544:QKK65544 QTZ65544:QUG65544 RDV65544:REC65544 RNR65544:RNY65544 RXN65544:RXU65544 SHJ65544:SHQ65544 SRF65544:SRM65544 TBB65544:TBI65544 TKX65544:TLE65544 TUT65544:TVA65544 UEP65544:UEW65544 UOL65544:UOS65544 UYH65544:UYO65544 VID65544:VIK65544 VRZ65544:VSG65544 WBV65544:WCC65544 WLR65544:WLY65544 WVN65544:WVU65544 F131080:M131080 JB131080:JI131080 SX131080:TE131080 ACT131080:ADA131080 AMP131080:AMW131080 AWL131080:AWS131080 BGH131080:BGO131080 BQD131080:BQK131080 BZZ131080:CAG131080 CJV131080:CKC131080 CTR131080:CTY131080 DDN131080:DDU131080 DNJ131080:DNQ131080 DXF131080:DXM131080 EHB131080:EHI131080 EQX131080:ERE131080 FAT131080:FBA131080 FKP131080:FKW131080 FUL131080:FUS131080 GEH131080:GEO131080 GOD131080:GOK131080 GXZ131080:GYG131080 HHV131080:HIC131080 HRR131080:HRY131080 IBN131080:IBU131080 ILJ131080:ILQ131080 IVF131080:IVM131080 JFB131080:JFI131080 JOX131080:JPE131080 JYT131080:JZA131080 KIP131080:KIW131080 KSL131080:KSS131080 LCH131080:LCO131080 LMD131080:LMK131080 LVZ131080:LWG131080 MFV131080:MGC131080 MPR131080:MPY131080 MZN131080:MZU131080 NJJ131080:NJQ131080 NTF131080:NTM131080 ODB131080:ODI131080 OMX131080:ONE131080 OWT131080:OXA131080 PGP131080:PGW131080 PQL131080:PQS131080 QAH131080:QAO131080 QKD131080:QKK131080 QTZ131080:QUG131080 RDV131080:REC131080 RNR131080:RNY131080 RXN131080:RXU131080 SHJ131080:SHQ131080 SRF131080:SRM131080 TBB131080:TBI131080 TKX131080:TLE131080 TUT131080:TVA131080 UEP131080:UEW131080 UOL131080:UOS131080 UYH131080:UYO131080 VID131080:VIK131080 VRZ131080:VSG131080 WBV131080:WCC131080 WLR131080:WLY131080 WVN131080:WVU131080 F196616:M196616 JB196616:JI196616 SX196616:TE196616 ACT196616:ADA196616 AMP196616:AMW196616 AWL196616:AWS196616 BGH196616:BGO196616 BQD196616:BQK196616 BZZ196616:CAG196616 CJV196616:CKC196616 CTR196616:CTY196616 DDN196616:DDU196616 DNJ196616:DNQ196616 DXF196616:DXM196616 EHB196616:EHI196616 EQX196616:ERE196616 FAT196616:FBA196616 FKP196616:FKW196616 FUL196616:FUS196616 GEH196616:GEO196616 GOD196616:GOK196616 GXZ196616:GYG196616 HHV196616:HIC196616 HRR196616:HRY196616 IBN196616:IBU196616 ILJ196616:ILQ196616 IVF196616:IVM196616 JFB196616:JFI196616 JOX196616:JPE196616 JYT196616:JZA196616 KIP196616:KIW196616 KSL196616:KSS196616 LCH196616:LCO196616 LMD196616:LMK196616 LVZ196616:LWG196616 MFV196616:MGC196616 MPR196616:MPY196616 MZN196616:MZU196616 NJJ196616:NJQ196616 NTF196616:NTM196616 ODB196616:ODI196616 OMX196616:ONE196616 OWT196616:OXA196616 PGP196616:PGW196616 PQL196616:PQS196616 QAH196616:QAO196616 QKD196616:QKK196616 QTZ196616:QUG196616 RDV196616:REC196616 RNR196616:RNY196616 RXN196616:RXU196616 SHJ196616:SHQ196616 SRF196616:SRM196616 TBB196616:TBI196616 TKX196616:TLE196616 TUT196616:TVA196616 UEP196616:UEW196616 UOL196616:UOS196616 UYH196616:UYO196616 VID196616:VIK196616 VRZ196616:VSG196616 WBV196616:WCC196616 WLR196616:WLY196616 WVN196616:WVU196616 F262152:M262152 JB262152:JI262152 SX262152:TE262152 ACT262152:ADA262152 AMP262152:AMW262152 AWL262152:AWS262152 BGH262152:BGO262152 BQD262152:BQK262152 BZZ262152:CAG262152 CJV262152:CKC262152 CTR262152:CTY262152 DDN262152:DDU262152 DNJ262152:DNQ262152 DXF262152:DXM262152 EHB262152:EHI262152 EQX262152:ERE262152 FAT262152:FBA262152 FKP262152:FKW262152 FUL262152:FUS262152 GEH262152:GEO262152 GOD262152:GOK262152 GXZ262152:GYG262152 HHV262152:HIC262152 HRR262152:HRY262152 IBN262152:IBU262152 ILJ262152:ILQ262152 IVF262152:IVM262152 JFB262152:JFI262152 JOX262152:JPE262152 JYT262152:JZA262152 KIP262152:KIW262152 KSL262152:KSS262152 LCH262152:LCO262152 LMD262152:LMK262152 LVZ262152:LWG262152 MFV262152:MGC262152 MPR262152:MPY262152 MZN262152:MZU262152 NJJ262152:NJQ262152 NTF262152:NTM262152 ODB262152:ODI262152 OMX262152:ONE262152 OWT262152:OXA262152 PGP262152:PGW262152 PQL262152:PQS262152 QAH262152:QAO262152 QKD262152:QKK262152 QTZ262152:QUG262152 RDV262152:REC262152 RNR262152:RNY262152 RXN262152:RXU262152 SHJ262152:SHQ262152 SRF262152:SRM262152 TBB262152:TBI262152 TKX262152:TLE262152 TUT262152:TVA262152 UEP262152:UEW262152 UOL262152:UOS262152 UYH262152:UYO262152 VID262152:VIK262152 VRZ262152:VSG262152 WBV262152:WCC262152 WLR262152:WLY262152 WVN262152:WVU262152 F327688:M327688 JB327688:JI327688 SX327688:TE327688 ACT327688:ADA327688 AMP327688:AMW327688 AWL327688:AWS327688 BGH327688:BGO327688 BQD327688:BQK327688 BZZ327688:CAG327688 CJV327688:CKC327688 CTR327688:CTY327688 DDN327688:DDU327688 DNJ327688:DNQ327688 DXF327688:DXM327688 EHB327688:EHI327688 EQX327688:ERE327688 FAT327688:FBA327688 FKP327688:FKW327688 FUL327688:FUS327688 GEH327688:GEO327688 GOD327688:GOK327688 GXZ327688:GYG327688 HHV327688:HIC327688 HRR327688:HRY327688 IBN327688:IBU327688 ILJ327688:ILQ327688 IVF327688:IVM327688 JFB327688:JFI327688 JOX327688:JPE327688 JYT327688:JZA327688 KIP327688:KIW327688 KSL327688:KSS327688 LCH327688:LCO327688 LMD327688:LMK327688 LVZ327688:LWG327688 MFV327688:MGC327688 MPR327688:MPY327688 MZN327688:MZU327688 NJJ327688:NJQ327688 NTF327688:NTM327688 ODB327688:ODI327688 OMX327688:ONE327688 OWT327688:OXA327688 PGP327688:PGW327688 PQL327688:PQS327688 QAH327688:QAO327688 QKD327688:QKK327688 QTZ327688:QUG327688 RDV327688:REC327688 RNR327688:RNY327688 RXN327688:RXU327688 SHJ327688:SHQ327688 SRF327688:SRM327688 TBB327688:TBI327688 TKX327688:TLE327688 TUT327688:TVA327688 UEP327688:UEW327688 UOL327688:UOS327688 UYH327688:UYO327688 VID327688:VIK327688 VRZ327688:VSG327688 WBV327688:WCC327688 WLR327688:WLY327688 WVN327688:WVU327688 F393224:M393224 JB393224:JI393224 SX393224:TE393224 ACT393224:ADA393224 AMP393224:AMW393224 AWL393224:AWS393224 BGH393224:BGO393224 BQD393224:BQK393224 BZZ393224:CAG393224 CJV393224:CKC393224 CTR393224:CTY393224 DDN393224:DDU393224 DNJ393224:DNQ393224 DXF393224:DXM393224 EHB393224:EHI393224 EQX393224:ERE393224 FAT393224:FBA393224 FKP393224:FKW393224 FUL393224:FUS393224 GEH393224:GEO393224 GOD393224:GOK393224 GXZ393224:GYG393224 HHV393224:HIC393224 HRR393224:HRY393224 IBN393224:IBU393224 ILJ393224:ILQ393224 IVF393224:IVM393224 JFB393224:JFI393224 JOX393224:JPE393224 JYT393224:JZA393224 KIP393224:KIW393224 KSL393224:KSS393224 LCH393224:LCO393224 LMD393224:LMK393224 LVZ393224:LWG393224 MFV393224:MGC393224 MPR393224:MPY393224 MZN393224:MZU393224 NJJ393224:NJQ393224 NTF393224:NTM393224 ODB393224:ODI393224 OMX393224:ONE393224 OWT393224:OXA393224 PGP393224:PGW393224 PQL393224:PQS393224 QAH393224:QAO393224 QKD393224:QKK393224 QTZ393224:QUG393224 RDV393224:REC393224 RNR393224:RNY393224 RXN393224:RXU393224 SHJ393224:SHQ393224 SRF393224:SRM393224 TBB393224:TBI393224 TKX393224:TLE393224 TUT393224:TVA393224 UEP393224:UEW393224 UOL393224:UOS393224 UYH393224:UYO393224 VID393224:VIK393224 VRZ393224:VSG393224 WBV393224:WCC393224 WLR393224:WLY393224 WVN393224:WVU393224 F458760:M458760 JB458760:JI458760 SX458760:TE458760 ACT458760:ADA458760 AMP458760:AMW458760 AWL458760:AWS458760 BGH458760:BGO458760 BQD458760:BQK458760 BZZ458760:CAG458760 CJV458760:CKC458760 CTR458760:CTY458760 DDN458760:DDU458760 DNJ458760:DNQ458760 DXF458760:DXM458760 EHB458760:EHI458760 EQX458760:ERE458760 FAT458760:FBA458760 FKP458760:FKW458760 FUL458760:FUS458760 GEH458760:GEO458760 GOD458760:GOK458760 GXZ458760:GYG458760 HHV458760:HIC458760 HRR458760:HRY458760 IBN458760:IBU458760 ILJ458760:ILQ458760 IVF458760:IVM458760 JFB458760:JFI458760 JOX458760:JPE458760 JYT458760:JZA458760 KIP458760:KIW458760 KSL458760:KSS458760 LCH458760:LCO458760 LMD458760:LMK458760 LVZ458760:LWG458760 MFV458760:MGC458760 MPR458760:MPY458760 MZN458760:MZU458760 NJJ458760:NJQ458760 NTF458760:NTM458760 ODB458760:ODI458760 OMX458760:ONE458760 OWT458760:OXA458760 PGP458760:PGW458760 PQL458760:PQS458760 QAH458760:QAO458760 QKD458760:QKK458760 QTZ458760:QUG458760 RDV458760:REC458760 RNR458760:RNY458760 RXN458760:RXU458760 SHJ458760:SHQ458760 SRF458760:SRM458760 TBB458760:TBI458760 TKX458760:TLE458760 TUT458760:TVA458760 UEP458760:UEW458760 UOL458760:UOS458760 UYH458760:UYO458760 VID458760:VIK458760 VRZ458760:VSG458760 WBV458760:WCC458760 WLR458760:WLY458760 WVN458760:WVU458760 F524296:M524296 JB524296:JI524296 SX524296:TE524296 ACT524296:ADA524296 AMP524296:AMW524296 AWL524296:AWS524296 BGH524296:BGO524296 BQD524296:BQK524296 BZZ524296:CAG524296 CJV524296:CKC524296 CTR524296:CTY524296 DDN524296:DDU524296 DNJ524296:DNQ524296 DXF524296:DXM524296 EHB524296:EHI524296 EQX524296:ERE524296 FAT524296:FBA524296 FKP524296:FKW524296 FUL524296:FUS524296 GEH524296:GEO524296 GOD524296:GOK524296 GXZ524296:GYG524296 HHV524296:HIC524296 HRR524296:HRY524296 IBN524296:IBU524296 ILJ524296:ILQ524296 IVF524296:IVM524296 JFB524296:JFI524296 JOX524296:JPE524296 JYT524296:JZA524296 KIP524296:KIW524296 KSL524296:KSS524296 LCH524296:LCO524296 LMD524296:LMK524296 LVZ524296:LWG524296 MFV524296:MGC524296 MPR524296:MPY524296 MZN524296:MZU524296 NJJ524296:NJQ524296 NTF524296:NTM524296 ODB524296:ODI524296 OMX524296:ONE524296 OWT524296:OXA524296 PGP524296:PGW524296 PQL524296:PQS524296 QAH524296:QAO524296 QKD524296:QKK524296 QTZ524296:QUG524296 RDV524296:REC524296 RNR524296:RNY524296 RXN524296:RXU524296 SHJ524296:SHQ524296 SRF524296:SRM524296 TBB524296:TBI524296 TKX524296:TLE524296 TUT524296:TVA524296 UEP524296:UEW524296 UOL524296:UOS524296 UYH524296:UYO524296 VID524296:VIK524296 VRZ524296:VSG524296 WBV524296:WCC524296 WLR524296:WLY524296 WVN524296:WVU524296 F589832:M589832 JB589832:JI589832 SX589832:TE589832 ACT589832:ADA589832 AMP589832:AMW589832 AWL589832:AWS589832 BGH589832:BGO589832 BQD589832:BQK589832 BZZ589832:CAG589832 CJV589832:CKC589832 CTR589832:CTY589832 DDN589832:DDU589832 DNJ589832:DNQ589832 DXF589832:DXM589832 EHB589832:EHI589832 EQX589832:ERE589832 FAT589832:FBA589832 FKP589832:FKW589832 FUL589832:FUS589832 GEH589832:GEO589832 GOD589832:GOK589832 GXZ589832:GYG589832 HHV589832:HIC589832 HRR589832:HRY589832 IBN589832:IBU589832 ILJ589832:ILQ589832 IVF589832:IVM589832 JFB589832:JFI589832 JOX589832:JPE589832 JYT589832:JZA589832 KIP589832:KIW589832 KSL589832:KSS589832 LCH589832:LCO589832 LMD589832:LMK589832 LVZ589832:LWG589832 MFV589832:MGC589832 MPR589832:MPY589832 MZN589832:MZU589832 NJJ589832:NJQ589832 NTF589832:NTM589832 ODB589832:ODI589832 OMX589832:ONE589832 OWT589832:OXA589832 PGP589832:PGW589832 PQL589832:PQS589832 QAH589832:QAO589832 QKD589832:QKK589832 QTZ589832:QUG589832 RDV589832:REC589832 RNR589832:RNY589832 RXN589832:RXU589832 SHJ589832:SHQ589832 SRF589832:SRM589832 TBB589832:TBI589832 TKX589832:TLE589832 TUT589832:TVA589832 UEP589832:UEW589832 UOL589832:UOS589832 UYH589832:UYO589832 VID589832:VIK589832 VRZ589832:VSG589832 WBV589832:WCC589832 WLR589832:WLY589832 WVN589832:WVU589832 F655368:M655368 JB655368:JI655368 SX655368:TE655368 ACT655368:ADA655368 AMP655368:AMW655368 AWL655368:AWS655368 BGH655368:BGO655368 BQD655368:BQK655368 BZZ655368:CAG655368 CJV655368:CKC655368 CTR655368:CTY655368 DDN655368:DDU655368 DNJ655368:DNQ655368 DXF655368:DXM655368 EHB655368:EHI655368 EQX655368:ERE655368 FAT655368:FBA655368 FKP655368:FKW655368 FUL655368:FUS655368 GEH655368:GEO655368 GOD655368:GOK655368 GXZ655368:GYG655368 HHV655368:HIC655368 HRR655368:HRY655368 IBN655368:IBU655368 ILJ655368:ILQ655368 IVF655368:IVM655368 JFB655368:JFI655368 JOX655368:JPE655368 JYT655368:JZA655368 KIP655368:KIW655368 KSL655368:KSS655368 LCH655368:LCO655368 LMD655368:LMK655368 LVZ655368:LWG655368 MFV655368:MGC655368 MPR655368:MPY655368 MZN655368:MZU655368 NJJ655368:NJQ655368 NTF655368:NTM655368 ODB655368:ODI655368 OMX655368:ONE655368 OWT655368:OXA655368 PGP655368:PGW655368 PQL655368:PQS655368 QAH655368:QAO655368 QKD655368:QKK655368 QTZ655368:QUG655368 RDV655368:REC655368 RNR655368:RNY655368 RXN655368:RXU655368 SHJ655368:SHQ655368 SRF655368:SRM655368 TBB655368:TBI655368 TKX655368:TLE655368 TUT655368:TVA655368 UEP655368:UEW655368 UOL655368:UOS655368 UYH655368:UYO655368 VID655368:VIK655368 VRZ655368:VSG655368 WBV655368:WCC655368 WLR655368:WLY655368 WVN655368:WVU655368 F720904:M720904 JB720904:JI720904 SX720904:TE720904 ACT720904:ADA720904 AMP720904:AMW720904 AWL720904:AWS720904 BGH720904:BGO720904 BQD720904:BQK720904 BZZ720904:CAG720904 CJV720904:CKC720904 CTR720904:CTY720904 DDN720904:DDU720904 DNJ720904:DNQ720904 DXF720904:DXM720904 EHB720904:EHI720904 EQX720904:ERE720904 FAT720904:FBA720904 FKP720904:FKW720904 FUL720904:FUS720904 GEH720904:GEO720904 GOD720904:GOK720904 GXZ720904:GYG720904 HHV720904:HIC720904 HRR720904:HRY720904 IBN720904:IBU720904 ILJ720904:ILQ720904 IVF720904:IVM720904 JFB720904:JFI720904 JOX720904:JPE720904 JYT720904:JZA720904 KIP720904:KIW720904 KSL720904:KSS720904 LCH720904:LCO720904 LMD720904:LMK720904 LVZ720904:LWG720904 MFV720904:MGC720904 MPR720904:MPY720904 MZN720904:MZU720904 NJJ720904:NJQ720904 NTF720904:NTM720904 ODB720904:ODI720904 OMX720904:ONE720904 OWT720904:OXA720904 PGP720904:PGW720904 PQL720904:PQS720904 QAH720904:QAO720904 QKD720904:QKK720904 QTZ720904:QUG720904 RDV720904:REC720904 RNR720904:RNY720904 RXN720904:RXU720904 SHJ720904:SHQ720904 SRF720904:SRM720904 TBB720904:TBI720904 TKX720904:TLE720904 TUT720904:TVA720904 UEP720904:UEW720904 UOL720904:UOS720904 UYH720904:UYO720904 VID720904:VIK720904 VRZ720904:VSG720904 WBV720904:WCC720904 WLR720904:WLY720904 WVN720904:WVU720904 F786440:M786440 JB786440:JI786440 SX786440:TE786440 ACT786440:ADA786440 AMP786440:AMW786440 AWL786440:AWS786440 BGH786440:BGO786440 BQD786440:BQK786440 BZZ786440:CAG786440 CJV786440:CKC786440 CTR786440:CTY786440 DDN786440:DDU786440 DNJ786440:DNQ786440 DXF786440:DXM786440 EHB786440:EHI786440 EQX786440:ERE786440 FAT786440:FBA786440 FKP786440:FKW786440 FUL786440:FUS786440 GEH786440:GEO786440 GOD786440:GOK786440 GXZ786440:GYG786440 HHV786440:HIC786440 HRR786440:HRY786440 IBN786440:IBU786440 ILJ786440:ILQ786440 IVF786440:IVM786440 JFB786440:JFI786440 JOX786440:JPE786440 JYT786440:JZA786440 KIP786440:KIW786440 KSL786440:KSS786440 LCH786440:LCO786440 LMD786440:LMK786440 LVZ786440:LWG786440 MFV786440:MGC786440 MPR786440:MPY786440 MZN786440:MZU786440 NJJ786440:NJQ786440 NTF786440:NTM786440 ODB786440:ODI786440 OMX786440:ONE786440 OWT786440:OXA786440 PGP786440:PGW786440 PQL786440:PQS786440 QAH786440:QAO786440 QKD786440:QKK786440 QTZ786440:QUG786440 RDV786440:REC786440 RNR786440:RNY786440 RXN786440:RXU786440 SHJ786440:SHQ786440 SRF786440:SRM786440 TBB786440:TBI786440 TKX786440:TLE786440 TUT786440:TVA786440 UEP786440:UEW786440 UOL786440:UOS786440 UYH786440:UYO786440 VID786440:VIK786440 VRZ786440:VSG786440 WBV786440:WCC786440 WLR786440:WLY786440 WVN786440:WVU786440 F851976:M851976 JB851976:JI851976 SX851976:TE851976 ACT851976:ADA851976 AMP851976:AMW851976 AWL851976:AWS851976 BGH851976:BGO851976 BQD851976:BQK851976 BZZ851976:CAG851976 CJV851976:CKC851976 CTR851976:CTY851976 DDN851976:DDU851976 DNJ851976:DNQ851976 DXF851976:DXM851976 EHB851976:EHI851976 EQX851976:ERE851976 FAT851976:FBA851976 FKP851976:FKW851976 FUL851976:FUS851976 GEH851976:GEO851976 GOD851976:GOK851976 GXZ851976:GYG851976 HHV851976:HIC851976 HRR851976:HRY851976 IBN851976:IBU851976 ILJ851976:ILQ851976 IVF851976:IVM851976 JFB851976:JFI851976 JOX851976:JPE851976 JYT851976:JZA851976 KIP851976:KIW851976 KSL851976:KSS851976 LCH851976:LCO851976 LMD851976:LMK851976 LVZ851976:LWG851976 MFV851976:MGC851976 MPR851976:MPY851976 MZN851976:MZU851976 NJJ851976:NJQ851976 NTF851976:NTM851976 ODB851976:ODI851976 OMX851976:ONE851976 OWT851976:OXA851976 PGP851976:PGW851976 PQL851976:PQS851976 QAH851976:QAO851976 QKD851976:QKK851976 QTZ851976:QUG851976 RDV851976:REC851976 RNR851976:RNY851976 RXN851976:RXU851976 SHJ851976:SHQ851976 SRF851976:SRM851976 TBB851976:TBI851976 TKX851976:TLE851976 TUT851976:TVA851976 UEP851976:UEW851976 UOL851976:UOS851976 UYH851976:UYO851976 VID851976:VIK851976 VRZ851976:VSG851976 WBV851976:WCC851976 WLR851976:WLY851976 WVN851976:WVU851976 F917512:M917512 JB917512:JI917512 SX917512:TE917512 ACT917512:ADA917512 AMP917512:AMW917512 AWL917512:AWS917512 BGH917512:BGO917512 BQD917512:BQK917512 BZZ917512:CAG917512 CJV917512:CKC917512 CTR917512:CTY917512 DDN917512:DDU917512 DNJ917512:DNQ917512 DXF917512:DXM917512 EHB917512:EHI917512 EQX917512:ERE917512 FAT917512:FBA917512 FKP917512:FKW917512 FUL917512:FUS917512 GEH917512:GEO917512 GOD917512:GOK917512 GXZ917512:GYG917512 HHV917512:HIC917512 HRR917512:HRY917512 IBN917512:IBU917512 ILJ917512:ILQ917512 IVF917512:IVM917512 JFB917512:JFI917512 JOX917512:JPE917512 JYT917512:JZA917512 KIP917512:KIW917512 KSL917512:KSS917512 LCH917512:LCO917512 LMD917512:LMK917512 LVZ917512:LWG917512 MFV917512:MGC917512 MPR917512:MPY917512 MZN917512:MZU917512 NJJ917512:NJQ917512 NTF917512:NTM917512 ODB917512:ODI917512 OMX917512:ONE917512 OWT917512:OXA917512 PGP917512:PGW917512 PQL917512:PQS917512 QAH917512:QAO917512 QKD917512:QKK917512 QTZ917512:QUG917512 RDV917512:REC917512 RNR917512:RNY917512 RXN917512:RXU917512 SHJ917512:SHQ917512 SRF917512:SRM917512 TBB917512:TBI917512 TKX917512:TLE917512 TUT917512:TVA917512 UEP917512:UEW917512 UOL917512:UOS917512 UYH917512:UYO917512 VID917512:VIK917512 VRZ917512:VSG917512 WBV917512:WCC917512 WLR917512:WLY917512 WVN917512:WVU917512 F983048:M983048 JB983048:JI983048 SX983048:TE983048 ACT983048:ADA983048 AMP983048:AMW983048 AWL983048:AWS983048 BGH983048:BGO983048 BQD983048:BQK983048 BZZ983048:CAG983048 CJV983048:CKC983048 CTR983048:CTY983048 DDN983048:DDU983048 DNJ983048:DNQ983048 DXF983048:DXM983048 EHB983048:EHI983048 EQX983048:ERE983048 FAT983048:FBA983048 FKP983048:FKW983048 FUL983048:FUS983048 GEH983048:GEO983048 GOD983048:GOK983048 GXZ983048:GYG983048 HHV983048:HIC983048 HRR983048:HRY983048 IBN983048:IBU983048 ILJ983048:ILQ983048 IVF983048:IVM983048 JFB983048:JFI983048 JOX983048:JPE983048 JYT983048:JZA983048 KIP983048:KIW983048 KSL983048:KSS983048 LCH983048:LCO983048 LMD983048:LMK983048 LVZ983048:LWG983048 MFV983048:MGC983048 MPR983048:MPY983048 MZN983048:MZU983048 NJJ983048:NJQ983048 NTF983048:NTM983048 ODB983048:ODI983048 OMX983048:ONE983048 OWT983048:OXA983048 PGP983048:PGW983048 PQL983048:PQS983048 QAH983048:QAO983048 QKD983048:QKK983048 QTZ983048:QUG983048 RDV983048:REC983048 RNR983048:RNY983048 RXN983048:RXU983048 SHJ983048:SHQ983048 SRF983048:SRM983048 TBB983048:TBI983048 TKX983048:TLE983048 TUT983048:TVA983048 UEP983048:UEW983048 UOL983048:UOS983048 UYH983048:UYO983048 VID983048:VIK983048 VRZ983048:VSG983048 WBV983048:WCC983048 WLR983048:WLY983048 WVN983048:WVU983048 F22:M22 JB22:JI22 SX22:TE22 ACT22:ADA22 AMP22:AMW22 AWL22:AWS22 BGH22:BGO22 BQD22:BQK22 BZZ22:CAG22 CJV22:CKC22 CTR22:CTY22 DDN22:DDU22 DNJ22:DNQ22 DXF22:DXM22 EHB22:EHI22 EQX22:ERE22 FAT22:FBA22 FKP22:FKW22 FUL22:FUS22 GEH22:GEO22 GOD22:GOK22 GXZ22:GYG22 HHV22:HIC22 HRR22:HRY22 IBN22:IBU22 ILJ22:ILQ22 IVF22:IVM22 JFB22:JFI22 JOX22:JPE22 JYT22:JZA22 KIP22:KIW22 KSL22:KSS22 LCH22:LCO22 LMD22:LMK22 LVZ22:LWG22 MFV22:MGC22 MPR22:MPY22 MZN22:MZU22 NJJ22:NJQ22 NTF22:NTM22 ODB22:ODI22 OMX22:ONE22 OWT22:OXA22 PGP22:PGW22 PQL22:PQS22 QAH22:QAO22 QKD22:QKK22 QTZ22:QUG22 RDV22:REC22 RNR22:RNY22 RXN22:RXU22 SHJ22:SHQ22 SRF22:SRM22 TBB22:TBI22 TKX22:TLE22 TUT22:TVA22 UEP22:UEW22 UOL22:UOS22 UYH22:UYO22 VID22:VIK22 VRZ22:VSG22 WBV22:WCC22 WLR22:WLY22 WVN22:WVU22 F65558:M65558 JB65558:JI65558 SX65558:TE65558 ACT65558:ADA65558 AMP65558:AMW65558 AWL65558:AWS65558 BGH65558:BGO65558 BQD65558:BQK65558 BZZ65558:CAG65558 CJV65558:CKC65558 CTR65558:CTY65558 DDN65558:DDU65558 DNJ65558:DNQ65558 DXF65558:DXM65558 EHB65558:EHI65558 EQX65558:ERE65558 FAT65558:FBA65558 FKP65558:FKW65558 FUL65558:FUS65558 GEH65558:GEO65558 GOD65558:GOK65558 GXZ65558:GYG65558 HHV65558:HIC65558 HRR65558:HRY65558 IBN65558:IBU65558 ILJ65558:ILQ65558 IVF65558:IVM65558 JFB65558:JFI65558 JOX65558:JPE65558 JYT65558:JZA65558 KIP65558:KIW65558 KSL65558:KSS65558 LCH65558:LCO65558 LMD65558:LMK65558 LVZ65558:LWG65558 MFV65558:MGC65558 MPR65558:MPY65558 MZN65558:MZU65558 NJJ65558:NJQ65558 NTF65558:NTM65558 ODB65558:ODI65558 OMX65558:ONE65558 OWT65558:OXA65558 PGP65558:PGW65558 PQL65558:PQS65558 QAH65558:QAO65558 QKD65558:QKK65558 QTZ65558:QUG65558 RDV65558:REC65558 RNR65558:RNY65558 RXN65558:RXU65558 SHJ65558:SHQ65558 SRF65558:SRM65558 TBB65558:TBI65558 TKX65558:TLE65558 TUT65558:TVA65558 UEP65558:UEW65558 UOL65558:UOS65558 UYH65558:UYO65558 VID65558:VIK65558 VRZ65558:VSG65558 WBV65558:WCC65558 WLR65558:WLY65558 WVN65558:WVU65558 F131094:M131094 JB131094:JI131094 SX131094:TE131094 ACT131094:ADA131094 AMP131094:AMW131094 AWL131094:AWS131094 BGH131094:BGO131094 BQD131094:BQK131094 BZZ131094:CAG131094 CJV131094:CKC131094 CTR131094:CTY131094 DDN131094:DDU131094 DNJ131094:DNQ131094 DXF131094:DXM131094 EHB131094:EHI131094 EQX131094:ERE131094 FAT131094:FBA131094 FKP131094:FKW131094 FUL131094:FUS131094 GEH131094:GEO131094 GOD131094:GOK131094 GXZ131094:GYG131094 HHV131094:HIC131094 HRR131094:HRY131094 IBN131094:IBU131094 ILJ131094:ILQ131094 IVF131094:IVM131094 JFB131094:JFI131094 JOX131094:JPE131094 JYT131094:JZA131094 KIP131094:KIW131094 KSL131094:KSS131094 LCH131094:LCO131094 LMD131094:LMK131094 LVZ131094:LWG131094 MFV131094:MGC131094 MPR131094:MPY131094 MZN131094:MZU131094 NJJ131094:NJQ131094 NTF131094:NTM131094 ODB131094:ODI131094 OMX131094:ONE131094 OWT131094:OXA131094 PGP131094:PGW131094 PQL131094:PQS131094 QAH131094:QAO131094 QKD131094:QKK131094 QTZ131094:QUG131094 RDV131094:REC131094 RNR131094:RNY131094 RXN131094:RXU131094 SHJ131094:SHQ131094 SRF131094:SRM131094 TBB131094:TBI131094 TKX131094:TLE131094 TUT131094:TVA131094 UEP131094:UEW131094 UOL131094:UOS131094 UYH131094:UYO131094 VID131094:VIK131094 VRZ131094:VSG131094 WBV131094:WCC131094 WLR131094:WLY131094 WVN131094:WVU131094 F196630:M196630 JB196630:JI196630 SX196630:TE196630 ACT196630:ADA196630 AMP196630:AMW196630 AWL196630:AWS196630 BGH196630:BGO196630 BQD196630:BQK196630 BZZ196630:CAG196630 CJV196630:CKC196630 CTR196630:CTY196630 DDN196630:DDU196630 DNJ196630:DNQ196630 DXF196630:DXM196630 EHB196630:EHI196630 EQX196630:ERE196630 FAT196630:FBA196630 FKP196630:FKW196630 FUL196630:FUS196630 GEH196630:GEO196630 GOD196630:GOK196630 GXZ196630:GYG196630 HHV196630:HIC196630 HRR196630:HRY196630 IBN196630:IBU196630 ILJ196630:ILQ196630 IVF196630:IVM196630 JFB196630:JFI196630 JOX196630:JPE196630 JYT196630:JZA196630 KIP196630:KIW196630 KSL196630:KSS196630 LCH196630:LCO196630 LMD196630:LMK196630 LVZ196630:LWG196630 MFV196630:MGC196630 MPR196630:MPY196630 MZN196630:MZU196630 NJJ196630:NJQ196630 NTF196630:NTM196630 ODB196630:ODI196630 OMX196630:ONE196630 OWT196630:OXA196630 PGP196630:PGW196630 PQL196630:PQS196630 QAH196630:QAO196630 QKD196630:QKK196630 QTZ196630:QUG196630 RDV196630:REC196630 RNR196630:RNY196630 RXN196630:RXU196630 SHJ196630:SHQ196630 SRF196630:SRM196630 TBB196630:TBI196630 TKX196630:TLE196630 TUT196630:TVA196630 UEP196630:UEW196630 UOL196630:UOS196630 UYH196630:UYO196630 VID196630:VIK196630 VRZ196630:VSG196630 WBV196630:WCC196630 WLR196630:WLY196630 WVN196630:WVU196630 F262166:M262166 JB262166:JI262166 SX262166:TE262166 ACT262166:ADA262166 AMP262166:AMW262166 AWL262166:AWS262166 BGH262166:BGO262166 BQD262166:BQK262166 BZZ262166:CAG262166 CJV262166:CKC262166 CTR262166:CTY262166 DDN262166:DDU262166 DNJ262166:DNQ262166 DXF262166:DXM262166 EHB262166:EHI262166 EQX262166:ERE262166 FAT262166:FBA262166 FKP262166:FKW262166 FUL262166:FUS262166 GEH262166:GEO262166 GOD262166:GOK262166 GXZ262166:GYG262166 HHV262166:HIC262166 HRR262166:HRY262166 IBN262166:IBU262166 ILJ262166:ILQ262166 IVF262166:IVM262166 JFB262166:JFI262166 JOX262166:JPE262166 JYT262166:JZA262166 KIP262166:KIW262166 KSL262166:KSS262166 LCH262166:LCO262166 LMD262166:LMK262166 LVZ262166:LWG262166 MFV262166:MGC262166 MPR262166:MPY262166 MZN262166:MZU262166 NJJ262166:NJQ262166 NTF262166:NTM262166 ODB262166:ODI262166 OMX262166:ONE262166 OWT262166:OXA262166 PGP262166:PGW262166 PQL262166:PQS262166 QAH262166:QAO262166 QKD262166:QKK262166 QTZ262166:QUG262166 RDV262166:REC262166 RNR262166:RNY262166 RXN262166:RXU262166 SHJ262166:SHQ262166 SRF262166:SRM262166 TBB262166:TBI262166 TKX262166:TLE262166 TUT262166:TVA262166 UEP262166:UEW262166 UOL262166:UOS262166 UYH262166:UYO262166 VID262166:VIK262166 VRZ262166:VSG262166 WBV262166:WCC262166 WLR262166:WLY262166 WVN262166:WVU262166 F327702:M327702 JB327702:JI327702 SX327702:TE327702 ACT327702:ADA327702 AMP327702:AMW327702 AWL327702:AWS327702 BGH327702:BGO327702 BQD327702:BQK327702 BZZ327702:CAG327702 CJV327702:CKC327702 CTR327702:CTY327702 DDN327702:DDU327702 DNJ327702:DNQ327702 DXF327702:DXM327702 EHB327702:EHI327702 EQX327702:ERE327702 FAT327702:FBA327702 FKP327702:FKW327702 FUL327702:FUS327702 GEH327702:GEO327702 GOD327702:GOK327702 GXZ327702:GYG327702 HHV327702:HIC327702 HRR327702:HRY327702 IBN327702:IBU327702 ILJ327702:ILQ327702 IVF327702:IVM327702 JFB327702:JFI327702 JOX327702:JPE327702 JYT327702:JZA327702 KIP327702:KIW327702 KSL327702:KSS327702 LCH327702:LCO327702 LMD327702:LMK327702 LVZ327702:LWG327702 MFV327702:MGC327702 MPR327702:MPY327702 MZN327702:MZU327702 NJJ327702:NJQ327702 NTF327702:NTM327702 ODB327702:ODI327702 OMX327702:ONE327702 OWT327702:OXA327702 PGP327702:PGW327702 PQL327702:PQS327702 QAH327702:QAO327702 QKD327702:QKK327702 QTZ327702:QUG327702 RDV327702:REC327702 RNR327702:RNY327702 RXN327702:RXU327702 SHJ327702:SHQ327702 SRF327702:SRM327702 TBB327702:TBI327702 TKX327702:TLE327702 TUT327702:TVA327702 UEP327702:UEW327702 UOL327702:UOS327702 UYH327702:UYO327702 VID327702:VIK327702 VRZ327702:VSG327702 WBV327702:WCC327702 WLR327702:WLY327702 WVN327702:WVU327702 F393238:M393238 JB393238:JI393238 SX393238:TE393238 ACT393238:ADA393238 AMP393238:AMW393238 AWL393238:AWS393238 BGH393238:BGO393238 BQD393238:BQK393238 BZZ393238:CAG393238 CJV393238:CKC393238 CTR393238:CTY393238 DDN393238:DDU393238 DNJ393238:DNQ393238 DXF393238:DXM393238 EHB393238:EHI393238 EQX393238:ERE393238 FAT393238:FBA393238 FKP393238:FKW393238 FUL393238:FUS393238 GEH393238:GEO393238 GOD393238:GOK393238 GXZ393238:GYG393238 HHV393238:HIC393238 HRR393238:HRY393238 IBN393238:IBU393238 ILJ393238:ILQ393238 IVF393238:IVM393238 JFB393238:JFI393238 JOX393238:JPE393238 JYT393238:JZA393238 KIP393238:KIW393238 KSL393238:KSS393238 LCH393238:LCO393238 LMD393238:LMK393238 LVZ393238:LWG393238 MFV393238:MGC393238 MPR393238:MPY393238 MZN393238:MZU393238 NJJ393238:NJQ393238 NTF393238:NTM393238 ODB393238:ODI393238 OMX393238:ONE393238 OWT393238:OXA393238 PGP393238:PGW393238 PQL393238:PQS393238 QAH393238:QAO393238 QKD393238:QKK393238 QTZ393238:QUG393238 RDV393238:REC393238 RNR393238:RNY393238 RXN393238:RXU393238 SHJ393238:SHQ393238 SRF393238:SRM393238 TBB393238:TBI393238 TKX393238:TLE393238 TUT393238:TVA393238 UEP393238:UEW393238 UOL393238:UOS393238 UYH393238:UYO393238 VID393238:VIK393238 VRZ393238:VSG393238 WBV393238:WCC393238 WLR393238:WLY393238 WVN393238:WVU393238 F458774:M458774 JB458774:JI458774 SX458774:TE458774 ACT458774:ADA458774 AMP458774:AMW458774 AWL458774:AWS458774 BGH458774:BGO458774 BQD458774:BQK458774 BZZ458774:CAG458774 CJV458774:CKC458774 CTR458774:CTY458774 DDN458774:DDU458774 DNJ458774:DNQ458774 DXF458774:DXM458774 EHB458774:EHI458774 EQX458774:ERE458774 FAT458774:FBA458774 FKP458774:FKW458774 FUL458774:FUS458774 GEH458774:GEO458774 GOD458774:GOK458774 GXZ458774:GYG458774 HHV458774:HIC458774 HRR458774:HRY458774 IBN458774:IBU458774 ILJ458774:ILQ458774 IVF458774:IVM458774 JFB458774:JFI458774 JOX458774:JPE458774 JYT458774:JZA458774 KIP458774:KIW458774 KSL458774:KSS458774 LCH458774:LCO458774 LMD458774:LMK458774 LVZ458774:LWG458774 MFV458774:MGC458774 MPR458774:MPY458774 MZN458774:MZU458774 NJJ458774:NJQ458774 NTF458774:NTM458774 ODB458774:ODI458774 OMX458774:ONE458774 OWT458774:OXA458774 PGP458774:PGW458774 PQL458774:PQS458774 QAH458774:QAO458774 QKD458774:QKK458774 QTZ458774:QUG458774 RDV458774:REC458774 RNR458774:RNY458774 RXN458774:RXU458774 SHJ458774:SHQ458774 SRF458774:SRM458774 TBB458774:TBI458774 TKX458774:TLE458774 TUT458774:TVA458774 UEP458774:UEW458774 UOL458774:UOS458774 UYH458774:UYO458774 VID458774:VIK458774 VRZ458774:VSG458774 WBV458774:WCC458774 WLR458774:WLY458774 WVN458774:WVU458774 F524310:M524310 JB524310:JI524310 SX524310:TE524310 ACT524310:ADA524310 AMP524310:AMW524310 AWL524310:AWS524310 BGH524310:BGO524310 BQD524310:BQK524310 BZZ524310:CAG524310 CJV524310:CKC524310 CTR524310:CTY524310 DDN524310:DDU524310 DNJ524310:DNQ524310 DXF524310:DXM524310 EHB524310:EHI524310 EQX524310:ERE524310 FAT524310:FBA524310 FKP524310:FKW524310 FUL524310:FUS524310 GEH524310:GEO524310 GOD524310:GOK524310 GXZ524310:GYG524310 HHV524310:HIC524310 HRR524310:HRY524310 IBN524310:IBU524310 ILJ524310:ILQ524310 IVF524310:IVM524310 JFB524310:JFI524310 JOX524310:JPE524310 JYT524310:JZA524310 KIP524310:KIW524310 KSL524310:KSS524310 LCH524310:LCO524310 LMD524310:LMK524310 LVZ524310:LWG524310 MFV524310:MGC524310 MPR524310:MPY524310 MZN524310:MZU524310 NJJ524310:NJQ524310 NTF524310:NTM524310 ODB524310:ODI524310 OMX524310:ONE524310 OWT524310:OXA524310 PGP524310:PGW524310 PQL524310:PQS524310 QAH524310:QAO524310 QKD524310:QKK524310 QTZ524310:QUG524310 RDV524310:REC524310 RNR524310:RNY524310 RXN524310:RXU524310 SHJ524310:SHQ524310 SRF524310:SRM524310 TBB524310:TBI524310 TKX524310:TLE524310 TUT524310:TVA524310 UEP524310:UEW524310 UOL524310:UOS524310 UYH524310:UYO524310 VID524310:VIK524310 VRZ524310:VSG524310 WBV524310:WCC524310 WLR524310:WLY524310 WVN524310:WVU524310 F589846:M589846 JB589846:JI589846 SX589846:TE589846 ACT589846:ADA589846 AMP589846:AMW589846 AWL589846:AWS589846 BGH589846:BGO589846 BQD589846:BQK589846 BZZ589846:CAG589846 CJV589846:CKC589846 CTR589846:CTY589846 DDN589846:DDU589846 DNJ589846:DNQ589846 DXF589846:DXM589846 EHB589846:EHI589846 EQX589846:ERE589846 FAT589846:FBA589846 FKP589846:FKW589846 FUL589846:FUS589846 GEH589846:GEO589846 GOD589846:GOK589846 GXZ589846:GYG589846 HHV589846:HIC589846 HRR589846:HRY589846 IBN589846:IBU589846 ILJ589846:ILQ589846 IVF589846:IVM589846 JFB589846:JFI589846 JOX589846:JPE589846 JYT589846:JZA589846 KIP589846:KIW589846 KSL589846:KSS589846 LCH589846:LCO589846 LMD589846:LMK589846 LVZ589846:LWG589846 MFV589846:MGC589846 MPR589846:MPY589846 MZN589846:MZU589846 NJJ589846:NJQ589846 NTF589846:NTM589846 ODB589846:ODI589846 OMX589846:ONE589846 OWT589846:OXA589846 PGP589846:PGW589846 PQL589846:PQS589846 QAH589846:QAO589846 QKD589846:QKK589846 QTZ589846:QUG589846 RDV589846:REC589846 RNR589846:RNY589846 RXN589846:RXU589846 SHJ589846:SHQ589846 SRF589846:SRM589846 TBB589846:TBI589846 TKX589846:TLE589846 TUT589846:TVA589846 UEP589846:UEW589846 UOL589846:UOS589846 UYH589846:UYO589846 VID589846:VIK589846 VRZ589846:VSG589846 WBV589846:WCC589846 WLR589846:WLY589846 WVN589846:WVU589846 F655382:M655382 JB655382:JI655382 SX655382:TE655382 ACT655382:ADA655382 AMP655382:AMW655382 AWL655382:AWS655382 BGH655382:BGO655382 BQD655382:BQK655382 BZZ655382:CAG655382 CJV655382:CKC655382 CTR655382:CTY655382 DDN655382:DDU655382 DNJ655382:DNQ655382 DXF655382:DXM655382 EHB655382:EHI655382 EQX655382:ERE655382 FAT655382:FBA655382 FKP655382:FKW655382 FUL655382:FUS655382 GEH655382:GEO655382 GOD655382:GOK655382 GXZ655382:GYG655382 HHV655382:HIC655382 HRR655382:HRY655382 IBN655382:IBU655382 ILJ655382:ILQ655382 IVF655382:IVM655382 JFB655382:JFI655382 JOX655382:JPE655382 JYT655382:JZA655382 KIP655382:KIW655382 KSL655382:KSS655382 LCH655382:LCO655382 LMD655382:LMK655382 LVZ655382:LWG655382 MFV655382:MGC655382 MPR655382:MPY655382 MZN655382:MZU655382 NJJ655382:NJQ655382 NTF655382:NTM655382 ODB655382:ODI655382 OMX655382:ONE655382 OWT655382:OXA655382 PGP655382:PGW655382 PQL655382:PQS655382 QAH655382:QAO655382 QKD655382:QKK655382 QTZ655382:QUG655382 RDV655382:REC655382 RNR655382:RNY655382 RXN655382:RXU655382 SHJ655382:SHQ655382 SRF655382:SRM655382 TBB655382:TBI655382 TKX655382:TLE655382 TUT655382:TVA655382 UEP655382:UEW655382 UOL655382:UOS655382 UYH655382:UYO655382 VID655382:VIK655382 VRZ655382:VSG655382 WBV655382:WCC655382 WLR655382:WLY655382 WVN655382:WVU655382 F720918:M720918 JB720918:JI720918 SX720918:TE720918 ACT720918:ADA720918 AMP720918:AMW720918 AWL720918:AWS720918 BGH720918:BGO720918 BQD720918:BQK720918 BZZ720918:CAG720918 CJV720918:CKC720918 CTR720918:CTY720918 DDN720918:DDU720918 DNJ720918:DNQ720918 DXF720918:DXM720918 EHB720918:EHI720918 EQX720918:ERE720918 FAT720918:FBA720918 FKP720918:FKW720918 FUL720918:FUS720918 GEH720918:GEO720918 GOD720918:GOK720918 GXZ720918:GYG720918 HHV720918:HIC720918 HRR720918:HRY720918 IBN720918:IBU720918 ILJ720918:ILQ720918 IVF720918:IVM720918 JFB720918:JFI720918 JOX720918:JPE720918 JYT720918:JZA720918 KIP720918:KIW720918 KSL720918:KSS720918 LCH720918:LCO720918 LMD720918:LMK720918 LVZ720918:LWG720918 MFV720918:MGC720918 MPR720918:MPY720918 MZN720918:MZU720918 NJJ720918:NJQ720918 NTF720918:NTM720918 ODB720918:ODI720918 OMX720918:ONE720918 OWT720918:OXA720918 PGP720918:PGW720918 PQL720918:PQS720918 QAH720918:QAO720918 QKD720918:QKK720918 QTZ720918:QUG720918 RDV720918:REC720918 RNR720918:RNY720918 RXN720918:RXU720918 SHJ720918:SHQ720918 SRF720918:SRM720918 TBB720918:TBI720918 TKX720918:TLE720918 TUT720918:TVA720918 UEP720918:UEW720918 UOL720918:UOS720918 UYH720918:UYO720918 VID720918:VIK720918 VRZ720918:VSG720918 WBV720918:WCC720918 WLR720918:WLY720918 WVN720918:WVU720918 F786454:M786454 JB786454:JI786454 SX786454:TE786454 ACT786454:ADA786454 AMP786454:AMW786454 AWL786454:AWS786454 BGH786454:BGO786454 BQD786454:BQK786454 BZZ786454:CAG786454 CJV786454:CKC786454 CTR786454:CTY786454 DDN786454:DDU786454 DNJ786454:DNQ786454 DXF786454:DXM786454 EHB786454:EHI786454 EQX786454:ERE786454 FAT786454:FBA786454 FKP786454:FKW786454 FUL786454:FUS786454 GEH786454:GEO786454 GOD786454:GOK786454 GXZ786454:GYG786454 HHV786454:HIC786454 HRR786454:HRY786454 IBN786454:IBU786454 ILJ786454:ILQ786454 IVF786454:IVM786454 JFB786454:JFI786454 JOX786454:JPE786454 JYT786454:JZA786454 KIP786454:KIW786454 KSL786454:KSS786454 LCH786454:LCO786454 LMD786454:LMK786454 LVZ786454:LWG786454 MFV786454:MGC786454 MPR786454:MPY786454 MZN786454:MZU786454 NJJ786454:NJQ786454 NTF786454:NTM786454 ODB786454:ODI786454 OMX786454:ONE786454 OWT786454:OXA786454 PGP786454:PGW786454 PQL786454:PQS786454 QAH786454:QAO786454 QKD786454:QKK786454 QTZ786454:QUG786454 RDV786454:REC786454 RNR786454:RNY786454 RXN786454:RXU786454 SHJ786454:SHQ786454 SRF786454:SRM786454 TBB786454:TBI786454 TKX786454:TLE786454 TUT786454:TVA786454 UEP786454:UEW786454 UOL786454:UOS786454 UYH786454:UYO786454 VID786454:VIK786454 VRZ786454:VSG786454 WBV786454:WCC786454 WLR786454:WLY786454 WVN786454:WVU786454 F851990:M851990 JB851990:JI851990 SX851990:TE851990 ACT851990:ADA851990 AMP851990:AMW851990 AWL851990:AWS851990 BGH851990:BGO851990 BQD851990:BQK851990 BZZ851990:CAG851990 CJV851990:CKC851990 CTR851990:CTY851990 DDN851990:DDU851990 DNJ851990:DNQ851990 DXF851990:DXM851990 EHB851990:EHI851990 EQX851990:ERE851990 FAT851990:FBA851990 FKP851990:FKW851990 FUL851990:FUS851990 GEH851990:GEO851990 GOD851990:GOK851990 GXZ851990:GYG851990 HHV851990:HIC851990 HRR851990:HRY851990 IBN851990:IBU851990 ILJ851990:ILQ851990 IVF851990:IVM851990 JFB851990:JFI851990 JOX851990:JPE851990 JYT851990:JZA851990 KIP851990:KIW851990 KSL851990:KSS851990 LCH851990:LCO851990 LMD851990:LMK851990 LVZ851990:LWG851990 MFV851990:MGC851990 MPR851990:MPY851990 MZN851990:MZU851990 NJJ851990:NJQ851990 NTF851990:NTM851990 ODB851990:ODI851990 OMX851990:ONE851990 OWT851990:OXA851990 PGP851990:PGW851990 PQL851990:PQS851990 QAH851990:QAO851990 QKD851990:QKK851990 QTZ851990:QUG851990 RDV851990:REC851990 RNR851990:RNY851990 RXN851990:RXU851990 SHJ851990:SHQ851990 SRF851990:SRM851990 TBB851990:TBI851990 TKX851990:TLE851990 TUT851990:TVA851990 UEP851990:UEW851990 UOL851990:UOS851990 UYH851990:UYO851990 VID851990:VIK851990 VRZ851990:VSG851990 WBV851990:WCC851990 WLR851990:WLY851990 WVN851990:WVU851990 F917526:M917526 JB917526:JI917526 SX917526:TE917526 ACT917526:ADA917526 AMP917526:AMW917526 AWL917526:AWS917526 BGH917526:BGO917526 BQD917526:BQK917526 BZZ917526:CAG917526 CJV917526:CKC917526 CTR917526:CTY917526 DDN917526:DDU917526 DNJ917526:DNQ917526 DXF917526:DXM917526 EHB917526:EHI917526 EQX917526:ERE917526 FAT917526:FBA917526 FKP917526:FKW917526 FUL917526:FUS917526 GEH917526:GEO917526 GOD917526:GOK917526 GXZ917526:GYG917526 HHV917526:HIC917526 HRR917526:HRY917526 IBN917526:IBU917526 ILJ917526:ILQ917526 IVF917526:IVM917526 JFB917526:JFI917526 JOX917526:JPE917526 JYT917526:JZA917526 KIP917526:KIW917526 KSL917526:KSS917526 LCH917526:LCO917526 LMD917526:LMK917526 LVZ917526:LWG917526 MFV917526:MGC917526 MPR917526:MPY917526 MZN917526:MZU917526 NJJ917526:NJQ917526 NTF917526:NTM917526 ODB917526:ODI917526 OMX917526:ONE917526 OWT917526:OXA917526 PGP917526:PGW917526 PQL917526:PQS917526 QAH917526:QAO917526 QKD917526:QKK917526 QTZ917526:QUG917526 RDV917526:REC917526 RNR917526:RNY917526 RXN917526:RXU917526 SHJ917526:SHQ917526 SRF917526:SRM917526 TBB917526:TBI917526 TKX917526:TLE917526 TUT917526:TVA917526 UEP917526:UEW917526 UOL917526:UOS917526 UYH917526:UYO917526 VID917526:VIK917526 VRZ917526:VSG917526 WBV917526:WCC917526 WLR917526:WLY917526 WVN917526:WVU917526 F983062:M983062 JB983062:JI983062 SX983062:TE983062 ACT983062:ADA983062 AMP983062:AMW983062 AWL983062:AWS983062 BGH983062:BGO983062 BQD983062:BQK983062 BZZ983062:CAG983062 CJV983062:CKC983062 CTR983062:CTY983062 DDN983062:DDU983062 DNJ983062:DNQ983062 DXF983062:DXM983062 EHB983062:EHI983062 EQX983062:ERE983062 FAT983062:FBA983062 FKP983062:FKW983062 FUL983062:FUS983062 GEH983062:GEO983062 GOD983062:GOK983062 GXZ983062:GYG983062 HHV983062:HIC983062 HRR983062:HRY983062 IBN983062:IBU983062 ILJ983062:ILQ983062 IVF983062:IVM983062 JFB983062:JFI983062 JOX983062:JPE983062 JYT983062:JZA983062 KIP983062:KIW983062 KSL983062:KSS983062 LCH983062:LCO983062 LMD983062:LMK983062 LVZ983062:LWG983062 MFV983062:MGC983062 MPR983062:MPY983062 MZN983062:MZU983062 NJJ983062:NJQ983062 NTF983062:NTM983062 ODB983062:ODI983062 OMX983062:ONE983062 OWT983062:OXA983062 PGP983062:PGW983062 PQL983062:PQS983062 QAH983062:QAO983062 QKD983062:QKK983062 QTZ983062:QUG983062 RDV983062:REC983062 RNR983062:RNY983062 RXN983062:RXU983062 SHJ983062:SHQ983062 SRF983062:SRM983062 TBB983062:TBI983062 TKX983062:TLE983062 TUT983062:TVA983062 UEP983062:UEW983062 UOL983062:UOS983062 UYH983062:UYO983062 VID983062:VIK983062 VRZ983062:VSG983062 WBV983062:WCC983062 WLR983062:WLY983062 WVN983062:WVU983062 F24:M24 JB24:JI24 SX24:TE24 ACT24:ADA24 AMP24:AMW24 AWL24:AWS24 BGH24:BGO24 BQD24:BQK24 BZZ24:CAG24 CJV24:CKC24 CTR24:CTY24 DDN24:DDU24 DNJ24:DNQ24 DXF24:DXM24 EHB24:EHI24 EQX24:ERE24 FAT24:FBA24 FKP24:FKW24 FUL24:FUS24 GEH24:GEO24 GOD24:GOK24 GXZ24:GYG24 HHV24:HIC24 HRR24:HRY24 IBN24:IBU24 ILJ24:ILQ24 IVF24:IVM24 JFB24:JFI24 JOX24:JPE24 JYT24:JZA24 KIP24:KIW24 KSL24:KSS24 LCH24:LCO24 LMD24:LMK24 LVZ24:LWG24 MFV24:MGC24 MPR24:MPY24 MZN24:MZU24 NJJ24:NJQ24 NTF24:NTM24 ODB24:ODI24 OMX24:ONE24 OWT24:OXA24 PGP24:PGW24 PQL24:PQS24 QAH24:QAO24 QKD24:QKK24 QTZ24:QUG24 RDV24:REC24 RNR24:RNY24 RXN24:RXU24 SHJ24:SHQ24 SRF24:SRM24 TBB24:TBI24 TKX24:TLE24 TUT24:TVA24 UEP24:UEW24 UOL24:UOS24 UYH24:UYO24 VID24:VIK24 VRZ24:VSG24 WBV24:WCC24 WLR24:WLY24 WVN24:WVU24 F65560:M65560 JB65560:JI65560 SX65560:TE65560 ACT65560:ADA65560 AMP65560:AMW65560 AWL65560:AWS65560 BGH65560:BGO65560 BQD65560:BQK65560 BZZ65560:CAG65560 CJV65560:CKC65560 CTR65560:CTY65560 DDN65560:DDU65560 DNJ65560:DNQ65560 DXF65560:DXM65560 EHB65560:EHI65560 EQX65560:ERE65560 FAT65560:FBA65560 FKP65560:FKW65560 FUL65560:FUS65560 GEH65560:GEO65560 GOD65560:GOK65560 GXZ65560:GYG65560 HHV65560:HIC65560 HRR65560:HRY65560 IBN65560:IBU65560 ILJ65560:ILQ65560 IVF65560:IVM65560 JFB65560:JFI65560 JOX65560:JPE65560 JYT65560:JZA65560 KIP65560:KIW65560 KSL65560:KSS65560 LCH65560:LCO65560 LMD65560:LMK65560 LVZ65560:LWG65560 MFV65560:MGC65560 MPR65560:MPY65560 MZN65560:MZU65560 NJJ65560:NJQ65560 NTF65560:NTM65560 ODB65560:ODI65560 OMX65560:ONE65560 OWT65560:OXA65560 PGP65560:PGW65560 PQL65560:PQS65560 QAH65560:QAO65560 QKD65560:QKK65560 QTZ65560:QUG65560 RDV65560:REC65560 RNR65560:RNY65560 RXN65560:RXU65560 SHJ65560:SHQ65560 SRF65560:SRM65560 TBB65560:TBI65560 TKX65560:TLE65560 TUT65560:TVA65560 UEP65560:UEW65560 UOL65560:UOS65560 UYH65560:UYO65560 VID65560:VIK65560 VRZ65560:VSG65560 WBV65560:WCC65560 WLR65560:WLY65560 WVN65560:WVU65560 F131096:M131096 JB131096:JI131096 SX131096:TE131096 ACT131096:ADA131096 AMP131096:AMW131096 AWL131096:AWS131096 BGH131096:BGO131096 BQD131096:BQK131096 BZZ131096:CAG131096 CJV131096:CKC131096 CTR131096:CTY131096 DDN131096:DDU131096 DNJ131096:DNQ131096 DXF131096:DXM131096 EHB131096:EHI131096 EQX131096:ERE131096 FAT131096:FBA131096 FKP131096:FKW131096 FUL131096:FUS131096 GEH131096:GEO131096 GOD131096:GOK131096 GXZ131096:GYG131096 HHV131096:HIC131096 HRR131096:HRY131096 IBN131096:IBU131096 ILJ131096:ILQ131096 IVF131096:IVM131096 JFB131096:JFI131096 JOX131096:JPE131096 JYT131096:JZA131096 KIP131096:KIW131096 KSL131096:KSS131096 LCH131096:LCO131096 LMD131096:LMK131096 LVZ131096:LWG131096 MFV131096:MGC131096 MPR131096:MPY131096 MZN131096:MZU131096 NJJ131096:NJQ131096 NTF131096:NTM131096 ODB131096:ODI131096 OMX131096:ONE131096 OWT131096:OXA131096 PGP131096:PGW131096 PQL131096:PQS131096 QAH131096:QAO131096 QKD131096:QKK131096 QTZ131096:QUG131096 RDV131096:REC131096 RNR131096:RNY131096 RXN131096:RXU131096 SHJ131096:SHQ131096 SRF131096:SRM131096 TBB131096:TBI131096 TKX131096:TLE131096 TUT131096:TVA131096 UEP131096:UEW131096 UOL131096:UOS131096 UYH131096:UYO131096 VID131096:VIK131096 VRZ131096:VSG131096 WBV131096:WCC131096 WLR131096:WLY131096 WVN131096:WVU131096 F196632:M196632 JB196632:JI196632 SX196632:TE196632 ACT196632:ADA196632 AMP196632:AMW196632 AWL196632:AWS196632 BGH196632:BGO196632 BQD196632:BQK196632 BZZ196632:CAG196632 CJV196632:CKC196632 CTR196632:CTY196632 DDN196632:DDU196632 DNJ196632:DNQ196632 DXF196632:DXM196632 EHB196632:EHI196632 EQX196632:ERE196632 FAT196632:FBA196632 FKP196632:FKW196632 FUL196632:FUS196632 GEH196632:GEO196632 GOD196632:GOK196632 GXZ196632:GYG196632 HHV196632:HIC196632 HRR196632:HRY196632 IBN196632:IBU196632 ILJ196632:ILQ196632 IVF196632:IVM196632 JFB196632:JFI196632 JOX196632:JPE196632 JYT196632:JZA196632 KIP196632:KIW196632 KSL196632:KSS196632 LCH196632:LCO196632 LMD196632:LMK196632 LVZ196632:LWG196632 MFV196632:MGC196632 MPR196632:MPY196632 MZN196632:MZU196632 NJJ196632:NJQ196632 NTF196632:NTM196632 ODB196632:ODI196632 OMX196632:ONE196632 OWT196632:OXA196632 PGP196632:PGW196632 PQL196632:PQS196632 QAH196632:QAO196632 QKD196632:QKK196632 QTZ196632:QUG196632 RDV196632:REC196632 RNR196632:RNY196632 RXN196632:RXU196632 SHJ196632:SHQ196632 SRF196632:SRM196632 TBB196632:TBI196632 TKX196632:TLE196632 TUT196632:TVA196632 UEP196632:UEW196632 UOL196632:UOS196632 UYH196632:UYO196632 VID196632:VIK196632 VRZ196632:VSG196632 WBV196632:WCC196632 WLR196632:WLY196632 WVN196632:WVU196632 F262168:M262168 JB262168:JI262168 SX262168:TE262168 ACT262168:ADA262168 AMP262168:AMW262168 AWL262168:AWS262168 BGH262168:BGO262168 BQD262168:BQK262168 BZZ262168:CAG262168 CJV262168:CKC262168 CTR262168:CTY262168 DDN262168:DDU262168 DNJ262168:DNQ262168 DXF262168:DXM262168 EHB262168:EHI262168 EQX262168:ERE262168 FAT262168:FBA262168 FKP262168:FKW262168 FUL262168:FUS262168 GEH262168:GEO262168 GOD262168:GOK262168 GXZ262168:GYG262168 HHV262168:HIC262168 HRR262168:HRY262168 IBN262168:IBU262168 ILJ262168:ILQ262168 IVF262168:IVM262168 JFB262168:JFI262168 JOX262168:JPE262168 JYT262168:JZA262168 KIP262168:KIW262168 KSL262168:KSS262168 LCH262168:LCO262168 LMD262168:LMK262168 LVZ262168:LWG262168 MFV262168:MGC262168 MPR262168:MPY262168 MZN262168:MZU262168 NJJ262168:NJQ262168 NTF262168:NTM262168 ODB262168:ODI262168 OMX262168:ONE262168 OWT262168:OXA262168 PGP262168:PGW262168 PQL262168:PQS262168 QAH262168:QAO262168 QKD262168:QKK262168 QTZ262168:QUG262168 RDV262168:REC262168 RNR262168:RNY262168 RXN262168:RXU262168 SHJ262168:SHQ262168 SRF262168:SRM262168 TBB262168:TBI262168 TKX262168:TLE262168 TUT262168:TVA262168 UEP262168:UEW262168 UOL262168:UOS262168 UYH262168:UYO262168 VID262168:VIK262168 VRZ262168:VSG262168 WBV262168:WCC262168 WLR262168:WLY262168 WVN262168:WVU262168 F327704:M327704 JB327704:JI327704 SX327704:TE327704 ACT327704:ADA327704 AMP327704:AMW327704 AWL327704:AWS327704 BGH327704:BGO327704 BQD327704:BQK327704 BZZ327704:CAG327704 CJV327704:CKC327704 CTR327704:CTY327704 DDN327704:DDU327704 DNJ327704:DNQ327704 DXF327704:DXM327704 EHB327704:EHI327704 EQX327704:ERE327704 FAT327704:FBA327704 FKP327704:FKW327704 FUL327704:FUS327704 GEH327704:GEO327704 GOD327704:GOK327704 GXZ327704:GYG327704 HHV327704:HIC327704 HRR327704:HRY327704 IBN327704:IBU327704 ILJ327704:ILQ327704 IVF327704:IVM327704 JFB327704:JFI327704 JOX327704:JPE327704 JYT327704:JZA327704 KIP327704:KIW327704 KSL327704:KSS327704 LCH327704:LCO327704 LMD327704:LMK327704 LVZ327704:LWG327704 MFV327704:MGC327704 MPR327704:MPY327704 MZN327704:MZU327704 NJJ327704:NJQ327704 NTF327704:NTM327704 ODB327704:ODI327704 OMX327704:ONE327704 OWT327704:OXA327704 PGP327704:PGW327704 PQL327704:PQS327704 QAH327704:QAO327704 QKD327704:QKK327704 QTZ327704:QUG327704 RDV327704:REC327704 RNR327704:RNY327704 RXN327704:RXU327704 SHJ327704:SHQ327704 SRF327704:SRM327704 TBB327704:TBI327704 TKX327704:TLE327704 TUT327704:TVA327704 UEP327704:UEW327704 UOL327704:UOS327704 UYH327704:UYO327704 VID327704:VIK327704 VRZ327704:VSG327704 WBV327704:WCC327704 WLR327704:WLY327704 WVN327704:WVU327704 F393240:M393240 JB393240:JI393240 SX393240:TE393240 ACT393240:ADA393240 AMP393240:AMW393240 AWL393240:AWS393240 BGH393240:BGO393240 BQD393240:BQK393240 BZZ393240:CAG393240 CJV393240:CKC393240 CTR393240:CTY393240 DDN393240:DDU393240 DNJ393240:DNQ393240 DXF393240:DXM393240 EHB393240:EHI393240 EQX393240:ERE393240 FAT393240:FBA393240 FKP393240:FKW393240 FUL393240:FUS393240 GEH393240:GEO393240 GOD393240:GOK393240 GXZ393240:GYG393240 HHV393240:HIC393240 HRR393240:HRY393240 IBN393240:IBU393240 ILJ393240:ILQ393240 IVF393240:IVM393240 JFB393240:JFI393240 JOX393240:JPE393240 JYT393240:JZA393240 KIP393240:KIW393240 KSL393240:KSS393240 LCH393240:LCO393240 LMD393240:LMK393240 LVZ393240:LWG393240 MFV393240:MGC393240 MPR393240:MPY393240 MZN393240:MZU393240 NJJ393240:NJQ393240 NTF393240:NTM393240 ODB393240:ODI393240 OMX393240:ONE393240 OWT393240:OXA393240 PGP393240:PGW393240 PQL393240:PQS393240 QAH393240:QAO393240 QKD393240:QKK393240 QTZ393240:QUG393240 RDV393240:REC393240 RNR393240:RNY393240 RXN393240:RXU393240 SHJ393240:SHQ393240 SRF393240:SRM393240 TBB393240:TBI393240 TKX393240:TLE393240 TUT393240:TVA393240 UEP393240:UEW393240 UOL393240:UOS393240 UYH393240:UYO393240 VID393240:VIK393240 VRZ393240:VSG393240 WBV393240:WCC393240 WLR393240:WLY393240 WVN393240:WVU393240 F458776:M458776 JB458776:JI458776 SX458776:TE458776 ACT458776:ADA458776 AMP458776:AMW458776 AWL458776:AWS458776 BGH458776:BGO458776 BQD458776:BQK458776 BZZ458776:CAG458776 CJV458776:CKC458776 CTR458776:CTY458776 DDN458776:DDU458776 DNJ458776:DNQ458776 DXF458776:DXM458776 EHB458776:EHI458776 EQX458776:ERE458776 FAT458776:FBA458776 FKP458776:FKW458776 FUL458776:FUS458776 GEH458776:GEO458776 GOD458776:GOK458776 GXZ458776:GYG458776 HHV458776:HIC458776 HRR458776:HRY458776 IBN458776:IBU458776 ILJ458776:ILQ458776 IVF458776:IVM458776 JFB458776:JFI458776 JOX458776:JPE458776 JYT458776:JZA458776 KIP458776:KIW458776 KSL458776:KSS458776 LCH458776:LCO458776 LMD458776:LMK458776 LVZ458776:LWG458776 MFV458776:MGC458776 MPR458776:MPY458776 MZN458776:MZU458776 NJJ458776:NJQ458776 NTF458776:NTM458776 ODB458776:ODI458776 OMX458776:ONE458776 OWT458776:OXA458776 PGP458776:PGW458776 PQL458776:PQS458776 QAH458776:QAO458776 QKD458776:QKK458776 QTZ458776:QUG458776 RDV458776:REC458776 RNR458776:RNY458776 RXN458776:RXU458776 SHJ458776:SHQ458776 SRF458776:SRM458776 TBB458776:TBI458776 TKX458776:TLE458776 TUT458776:TVA458776 UEP458776:UEW458776 UOL458776:UOS458776 UYH458776:UYO458776 VID458776:VIK458776 VRZ458776:VSG458776 WBV458776:WCC458776 WLR458776:WLY458776 WVN458776:WVU458776 F524312:M524312 JB524312:JI524312 SX524312:TE524312 ACT524312:ADA524312 AMP524312:AMW524312 AWL524312:AWS524312 BGH524312:BGO524312 BQD524312:BQK524312 BZZ524312:CAG524312 CJV524312:CKC524312 CTR524312:CTY524312 DDN524312:DDU524312 DNJ524312:DNQ524312 DXF524312:DXM524312 EHB524312:EHI524312 EQX524312:ERE524312 FAT524312:FBA524312 FKP524312:FKW524312 FUL524312:FUS524312 GEH524312:GEO524312 GOD524312:GOK524312 GXZ524312:GYG524312 HHV524312:HIC524312 HRR524312:HRY524312 IBN524312:IBU524312 ILJ524312:ILQ524312 IVF524312:IVM524312 JFB524312:JFI524312 JOX524312:JPE524312 JYT524312:JZA524312 KIP524312:KIW524312 KSL524312:KSS524312 LCH524312:LCO524312 LMD524312:LMK524312 LVZ524312:LWG524312 MFV524312:MGC524312 MPR524312:MPY524312 MZN524312:MZU524312 NJJ524312:NJQ524312 NTF524312:NTM524312 ODB524312:ODI524312 OMX524312:ONE524312 OWT524312:OXA524312 PGP524312:PGW524312 PQL524312:PQS524312 QAH524312:QAO524312 QKD524312:QKK524312 QTZ524312:QUG524312 RDV524312:REC524312 RNR524312:RNY524312 RXN524312:RXU524312 SHJ524312:SHQ524312 SRF524312:SRM524312 TBB524312:TBI524312 TKX524312:TLE524312 TUT524312:TVA524312 UEP524312:UEW524312 UOL524312:UOS524312 UYH524312:UYO524312 VID524312:VIK524312 VRZ524312:VSG524312 WBV524312:WCC524312 WLR524312:WLY524312 WVN524312:WVU524312 F589848:M589848 JB589848:JI589848 SX589848:TE589848 ACT589848:ADA589848 AMP589848:AMW589848 AWL589848:AWS589848 BGH589848:BGO589848 BQD589848:BQK589848 BZZ589848:CAG589848 CJV589848:CKC589848 CTR589848:CTY589848 DDN589848:DDU589848 DNJ589848:DNQ589848 DXF589848:DXM589848 EHB589848:EHI589848 EQX589848:ERE589848 FAT589848:FBA589848 FKP589848:FKW589848 FUL589848:FUS589848 GEH589848:GEO589848 GOD589848:GOK589848 GXZ589848:GYG589848 HHV589848:HIC589848 HRR589848:HRY589848 IBN589848:IBU589848 ILJ589848:ILQ589848 IVF589848:IVM589848 JFB589848:JFI589848 JOX589848:JPE589848 JYT589848:JZA589848 KIP589848:KIW589848 KSL589848:KSS589848 LCH589848:LCO589848 LMD589848:LMK589848 LVZ589848:LWG589848 MFV589848:MGC589848 MPR589848:MPY589848 MZN589848:MZU589848 NJJ589848:NJQ589848 NTF589848:NTM589848 ODB589848:ODI589848 OMX589848:ONE589848 OWT589848:OXA589848 PGP589848:PGW589848 PQL589848:PQS589848 QAH589848:QAO589848 QKD589848:QKK589848 QTZ589848:QUG589848 RDV589848:REC589848 RNR589848:RNY589848 RXN589848:RXU589848 SHJ589848:SHQ589848 SRF589848:SRM589848 TBB589848:TBI589848 TKX589848:TLE589848 TUT589848:TVA589848 UEP589848:UEW589848 UOL589848:UOS589848 UYH589848:UYO589848 VID589848:VIK589848 VRZ589848:VSG589848 WBV589848:WCC589848 WLR589848:WLY589848 WVN589848:WVU589848 F655384:M655384 JB655384:JI655384 SX655384:TE655384 ACT655384:ADA655384 AMP655384:AMW655384 AWL655384:AWS655384 BGH655384:BGO655384 BQD655384:BQK655384 BZZ655384:CAG655384 CJV655384:CKC655384 CTR655384:CTY655384 DDN655384:DDU655384 DNJ655384:DNQ655384 DXF655384:DXM655384 EHB655384:EHI655384 EQX655384:ERE655384 FAT655384:FBA655384 FKP655384:FKW655384 FUL655384:FUS655384 GEH655384:GEO655384 GOD655384:GOK655384 GXZ655384:GYG655384 HHV655384:HIC655384 HRR655384:HRY655384 IBN655384:IBU655384 ILJ655384:ILQ655384 IVF655384:IVM655384 JFB655384:JFI655384 JOX655384:JPE655384 JYT655384:JZA655384 KIP655384:KIW655384 KSL655384:KSS655384 LCH655384:LCO655384 LMD655384:LMK655384 LVZ655384:LWG655384 MFV655384:MGC655384 MPR655384:MPY655384 MZN655384:MZU655384 NJJ655384:NJQ655384 NTF655384:NTM655384 ODB655384:ODI655384 OMX655384:ONE655384 OWT655384:OXA655384 PGP655384:PGW655384 PQL655384:PQS655384 QAH655384:QAO655384 QKD655384:QKK655384 QTZ655384:QUG655384 RDV655384:REC655384 RNR655384:RNY655384 RXN655384:RXU655384 SHJ655384:SHQ655384 SRF655384:SRM655384 TBB655384:TBI655384 TKX655384:TLE655384 TUT655384:TVA655384 UEP655384:UEW655384 UOL655384:UOS655384 UYH655384:UYO655384 VID655384:VIK655384 VRZ655384:VSG655384 WBV655384:WCC655384 WLR655384:WLY655384 WVN655384:WVU655384 F720920:M720920 JB720920:JI720920 SX720920:TE720920 ACT720920:ADA720920 AMP720920:AMW720920 AWL720920:AWS720920 BGH720920:BGO720920 BQD720920:BQK720920 BZZ720920:CAG720920 CJV720920:CKC720920 CTR720920:CTY720920 DDN720920:DDU720920 DNJ720920:DNQ720920 DXF720920:DXM720920 EHB720920:EHI720920 EQX720920:ERE720920 FAT720920:FBA720920 FKP720920:FKW720920 FUL720920:FUS720920 GEH720920:GEO720920 GOD720920:GOK720920 GXZ720920:GYG720920 HHV720920:HIC720920 HRR720920:HRY720920 IBN720920:IBU720920 ILJ720920:ILQ720920 IVF720920:IVM720920 JFB720920:JFI720920 JOX720920:JPE720920 JYT720920:JZA720920 KIP720920:KIW720920 KSL720920:KSS720920 LCH720920:LCO720920 LMD720920:LMK720920 LVZ720920:LWG720920 MFV720920:MGC720920 MPR720920:MPY720920 MZN720920:MZU720920 NJJ720920:NJQ720920 NTF720920:NTM720920 ODB720920:ODI720920 OMX720920:ONE720920 OWT720920:OXA720920 PGP720920:PGW720920 PQL720920:PQS720920 QAH720920:QAO720920 QKD720920:QKK720920 QTZ720920:QUG720920 RDV720920:REC720920 RNR720920:RNY720920 RXN720920:RXU720920 SHJ720920:SHQ720920 SRF720920:SRM720920 TBB720920:TBI720920 TKX720920:TLE720920 TUT720920:TVA720920 UEP720920:UEW720920 UOL720920:UOS720920 UYH720920:UYO720920 VID720920:VIK720920 VRZ720920:VSG720920 WBV720920:WCC720920 WLR720920:WLY720920 WVN720920:WVU720920 F786456:M786456 JB786456:JI786456 SX786456:TE786456 ACT786456:ADA786456 AMP786456:AMW786456 AWL786456:AWS786456 BGH786456:BGO786456 BQD786456:BQK786456 BZZ786456:CAG786456 CJV786456:CKC786456 CTR786456:CTY786456 DDN786456:DDU786456 DNJ786456:DNQ786456 DXF786456:DXM786456 EHB786456:EHI786456 EQX786456:ERE786456 FAT786456:FBA786456 FKP786456:FKW786456 FUL786456:FUS786456 GEH786456:GEO786456 GOD786456:GOK786456 GXZ786456:GYG786456 HHV786456:HIC786456 HRR786456:HRY786456 IBN786456:IBU786456 ILJ786456:ILQ786456 IVF786456:IVM786456 JFB786456:JFI786456 JOX786456:JPE786456 JYT786456:JZA786456 KIP786456:KIW786456 KSL786456:KSS786456 LCH786456:LCO786456 LMD786456:LMK786456 LVZ786456:LWG786456 MFV786456:MGC786456 MPR786456:MPY786456 MZN786456:MZU786456 NJJ786456:NJQ786456 NTF786456:NTM786456 ODB786456:ODI786456 OMX786456:ONE786456 OWT786456:OXA786456 PGP786456:PGW786456 PQL786456:PQS786456 QAH786456:QAO786456 QKD786456:QKK786456 QTZ786456:QUG786456 RDV786456:REC786456 RNR786456:RNY786456 RXN786456:RXU786456 SHJ786456:SHQ786456 SRF786456:SRM786456 TBB786456:TBI786456 TKX786456:TLE786456 TUT786456:TVA786456 UEP786456:UEW786456 UOL786456:UOS786456 UYH786456:UYO786456 VID786456:VIK786456 VRZ786456:VSG786456 WBV786456:WCC786456 WLR786456:WLY786456 WVN786456:WVU786456 F851992:M851992 JB851992:JI851992 SX851992:TE851992 ACT851992:ADA851992 AMP851992:AMW851992 AWL851992:AWS851992 BGH851992:BGO851992 BQD851992:BQK851992 BZZ851992:CAG851992 CJV851992:CKC851992 CTR851992:CTY851992 DDN851992:DDU851992 DNJ851992:DNQ851992 DXF851992:DXM851992 EHB851992:EHI851992 EQX851992:ERE851992 FAT851992:FBA851992 FKP851992:FKW851992 FUL851992:FUS851992 GEH851992:GEO851992 GOD851992:GOK851992 GXZ851992:GYG851992 HHV851992:HIC851992 HRR851992:HRY851992 IBN851992:IBU851992 ILJ851992:ILQ851992 IVF851992:IVM851992 JFB851992:JFI851992 JOX851992:JPE851992 JYT851992:JZA851992 KIP851992:KIW851992 KSL851992:KSS851992 LCH851992:LCO851992 LMD851992:LMK851992 LVZ851992:LWG851992 MFV851992:MGC851992 MPR851992:MPY851992 MZN851992:MZU851992 NJJ851992:NJQ851992 NTF851992:NTM851992 ODB851992:ODI851992 OMX851992:ONE851992 OWT851992:OXA851992 PGP851992:PGW851992 PQL851992:PQS851992 QAH851992:QAO851992 QKD851992:QKK851992 QTZ851992:QUG851992 RDV851992:REC851992 RNR851992:RNY851992 RXN851992:RXU851992 SHJ851992:SHQ851992 SRF851992:SRM851992 TBB851992:TBI851992 TKX851992:TLE851992 TUT851992:TVA851992 UEP851992:UEW851992 UOL851992:UOS851992 UYH851992:UYO851992 VID851992:VIK851992 VRZ851992:VSG851992 WBV851992:WCC851992 WLR851992:WLY851992 WVN851992:WVU851992 F917528:M917528 JB917528:JI917528 SX917528:TE917528 ACT917528:ADA917528 AMP917528:AMW917528 AWL917528:AWS917528 BGH917528:BGO917528 BQD917528:BQK917528 BZZ917528:CAG917528 CJV917528:CKC917528 CTR917528:CTY917528 DDN917528:DDU917528 DNJ917528:DNQ917528 DXF917528:DXM917528 EHB917528:EHI917528 EQX917528:ERE917528 FAT917528:FBA917528 FKP917528:FKW917528 FUL917528:FUS917528 GEH917528:GEO917528 GOD917528:GOK917528 GXZ917528:GYG917528 HHV917528:HIC917528 HRR917528:HRY917528 IBN917528:IBU917528 ILJ917528:ILQ917528 IVF917528:IVM917528 JFB917528:JFI917528 JOX917528:JPE917528 JYT917528:JZA917528 KIP917528:KIW917528 KSL917528:KSS917528 LCH917528:LCO917528 LMD917528:LMK917528 LVZ917528:LWG917528 MFV917528:MGC917528 MPR917528:MPY917528 MZN917528:MZU917528 NJJ917528:NJQ917528 NTF917528:NTM917528 ODB917528:ODI917528 OMX917528:ONE917528 OWT917528:OXA917528 PGP917528:PGW917528 PQL917528:PQS917528 QAH917528:QAO917528 QKD917528:QKK917528 QTZ917528:QUG917528 RDV917528:REC917528 RNR917528:RNY917528 RXN917528:RXU917528 SHJ917528:SHQ917528 SRF917528:SRM917528 TBB917528:TBI917528 TKX917528:TLE917528 TUT917528:TVA917528 UEP917528:UEW917528 UOL917528:UOS917528 UYH917528:UYO917528 VID917528:VIK917528 VRZ917528:VSG917528 WBV917528:WCC917528 WLR917528:WLY917528 WVN917528:WVU917528 F983064:M983064 JB983064:JI983064 SX983064:TE983064 ACT983064:ADA983064 AMP983064:AMW983064 AWL983064:AWS983064 BGH983064:BGO983064 BQD983064:BQK983064 BZZ983064:CAG983064 CJV983064:CKC983064 CTR983064:CTY983064 DDN983064:DDU983064 DNJ983064:DNQ983064 DXF983064:DXM983064 EHB983064:EHI983064 EQX983064:ERE983064 FAT983064:FBA983064 FKP983064:FKW983064 FUL983064:FUS983064 GEH983064:GEO983064 GOD983064:GOK983064 GXZ983064:GYG983064 HHV983064:HIC983064 HRR983064:HRY983064 IBN983064:IBU983064 ILJ983064:ILQ983064 IVF983064:IVM983064 JFB983064:JFI983064 JOX983064:JPE983064 JYT983064:JZA983064 KIP983064:KIW983064 KSL983064:KSS983064 LCH983064:LCO983064 LMD983064:LMK983064 LVZ983064:LWG983064 MFV983064:MGC983064 MPR983064:MPY983064 MZN983064:MZU983064 NJJ983064:NJQ983064 NTF983064:NTM983064 ODB983064:ODI983064 OMX983064:ONE983064 OWT983064:OXA983064 PGP983064:PGW983064 PQL983064:PQS983064 QAH983064:QAO983064 QKD983064:QKK983064 QTZ983064:QUG983064 RDV983064:REC983064 RNR983064:RNY983064 RXN983064:RXU983064 SHJ983064:SHQ983064 SRF983064:SRM983064 TBB983064:TBI983064 TKX983064:TLE983064 TUT983064:TVA983064 UEP983064:UEW983064 UOL983064:UOS983064 UYH983064:UYO983064 VID983064:VIK983064 VRZ983064:VSG983064 WBV983064:WCC983064 WLR983064:WLY983064 WVN983064:WVU983064" xr:uid="{00000000-0002-0000-0300-000001000000}"/>
    <dataValidation imeMode="on" allowBlank="1" showInputMessage="1" showErrorMessage="1" sqref="F5:M5 JB5:JI5 SX5:TE5 ACT5:ADA5 AMP5:AMW5 AWL5:AWS5 BGH5:BGO5 BQD5:BQK5 BZZ5:CAG5 CJV5:CKC5 CTR5:CTY5 DDN5:DDU5 DNJ5:DNQ5 DXF5:DXM5 EHB5:EHI5 EQX5:ERE5 FAT5:FBA5 FKP5:FKW5 FUL5:FUS5 GEH5:GEO5 GOD5:GOK5 GXZ5:GYG5 HHV5:HIC5 HRR5:HRY5 IBN5:IBU5 ILJ5:ILQ5 IVF5:IVM5 JFB5:JFI5 JOX5:JPE5 JYT5:JZA5 KIP5:KIW5 KSL5:KSS5 LCH5:LCO5 LMD5:LMK5 LVZ5:LWG5 MFV5:MGC5 MPR5:MPY5 MZN5:MZU5 NJJ5:NJQ5 NTF5:NTM5 ODB5:ODI5 OMX5:ONE5 OWT5:OXA5 PGP5:PGW5 PQL5:PQS5 QAH5:QAO5 QKD5:QKK5 QTZ5:QUG5 RDV5:REC5 RNR5:RNY5 RXN5:RXU5 SHJ5:SHQ5 SRF5:SRM5 TBB5:TBI5 TKX5:TLE5 TUT5:TVA5 UEP5:UEW5 UOL5:UOS5 UYH5:UYO5 VID5:VIK5 VRZ5:VSG5 WBV5:WCC5 WLR5:WLY5 WVN5:WVU5 F65541:M65541 JB65541:JI65541 SX65541:TE65541 ACT65541:ADA65541 AMP65541:AMW65541 AWL65541:AWS65541 BGH65541:BGO65541 BQD65541:BQK65541 BZZ65541:CAG65541 CJV65541:CKC65541 CTR65541:CTY65541 DDN65541:DDU65541 DNJ65541:DNQ65541 DXF65541:DXM65541 EHB65541:EHI65541 EQX65541:ERE65541 FAT65541:FBA65541 FKP65541:FKW65541 FUL65541:FUS65541 GEH65541:GEO65541 GOD65541:GOK65541 GXZ65541:GYG65541 HHV65541:HIC65541 HRR65541:HRY65541 IBN65541:IBU65541 ILJ65541:ILQ65541 IVF65541:IVM65541 JFB65541:JFI65541 JOX65541:JPE65541 JYT65541:JZA65541 KIP65541:KIW65541 KSL65541:KSS65541 LCH65541:LCO65541 LMD65541:LMK65541 LVZ65541:LWG65541 MFV65541:MGC65541 MPR65541:MPY65541 MZN65541:MZU65541 NJJ65541:NJQ65541 NTF65541:NTM65541 ODB65541:ODI65541 OMX65541:ONE65541 OWT65541:OXA65541 PGP65541:PGW65541 PQL65541:PQS65541 QAH65541:QAO65541 QKD65541:QKK65541 QTZ65541:QUG65541 RDV65541:REC65541 RNR65541:RNY65541 RXN65541:RXU65541 SHJ65541:SHQ65541 SRF65541:SRM65541 TBB65541:TBI65541 TKX65541:TLE65541 TUT65541:TVA65541 UEP65541:UEW65541 UOL65541:UOS65541 UYH65541:UYO65541 VID65541:VIK65541 VRZ65541:VSG65541 WBV65541:WCC65541 WLR65541:WLY65541 WVN65541:WVU65541 F131077:M131077 JB131077:JI131077 SX131077:TE131077 ACT131077:ADA131077 AMP131077:AMW131077 AWL131077:AWS131077 BGH131077:BGO131077 BQD131077:BQK131077 BZZ131077:CAG131077 CJV131077:CKC131077 CTR131077:CTY131077 DDN131077:DDU131077 DNJ131077:DNQ131077 DXF131077:DXM131077 EHB131077:EHI131077 EQX131077:ERE131077 FAT131077:FBA131077 FKP131077:FKW131077 FUL131077:FUS131077 GEH131077:GEO131077 GOD131077:GOK131077 GXZ131077:GYG131077 HHV131077:HIC131077 HRR131077:HRY131077 IBN131077:IBU131077 ILJ131077:ILQ131077 IVF131077:IVM131077 JFB131077:JFI131077 JOX131077:JPE131077 JYT131077:JZA131077 KIP131077:KIW131077 KSL131077:KSS131077 LCH131077:LCO131077 LMD131077:LMK131077 LVZ131077:LWG131077 MFV131077:MGC131077 MPR131077:MPY131077 MZN131077:MZU131077 NJJ131077:NJQ131077 NTF131077:NTM131077 ODB131077:ODI131077 OMX131077:ONE131077 OWT131077:OXA131077 PGP131077:PGW131077 PQL131077:PQS131077 QAH131077:QAO131077 QKD131077:QKK131077 QTZ131077:QUG131077 RDV131077:REC131077 RNR131077:RNY131077 RXN131077:RXU131077 SHJ131077:SHQ131077 SRF131077:SRM131077 TBB131077:TBI131077 TKX131077:TLE131077 TUT131077:TVA131077 UEP131077:UEW131077 UOL131077:UOS131077 UYH131077:UYO131077 VID131077:VIK131077 VRZ131077:VSG131077 WBV131077:WCC131077 WLR131077:WLY131077 WVN131077:WVU131077 F196613:M196613 JB196613:JI196613 SX196613:TE196613 ACT196613:ADA196613 AMP196613:AMW196613 AWL196613:AWS196613 BGH196613:BGO196613 BQD196613:BQK196613 BZZ196613:CAG196613 CJV196613:CKC196613 CTR196613:CTY196613 DDN196613:DDU196613 DNJ196613:DNQ196613 DXF196613:DXM196613 EHB196613:EHI196613 EQX196613:ERE196613 FAT196613:FBA196613 FKP196613:FKW196613 FUL196613:FUS196613 GEH196613:GEO196613 GOD196613:GOK196613 GXZ196613:GYG196613 HHV196613:HIC196613 HRR196613:HRY196613 IBN196613:IBU196613 ILJ196613:ILQ196613 IVF196613:IVM196613 JFB196613:JFI196613 JOX196613:JPE196613 JYT196613:JZA196613 KIP196613:KIW196613 KSL196613:KSS196613 LCH196613:LCO196613 LMD196613:LMK196613 LVZ196613:LWG196613 MFV196613:MGC196613 MPR196613:MPY196613 MZN196613:MZU196613 NJJ196613:NJQ196613 NTF196613:NTM196613 ODB196613:ODI196613 OMX196613:ONE196613 OWT196613:OXA196613 PGP196613:PGW196613 PQL196613:PQS196613 QAH196613:QAO196613 QKD196613:QKK196613 QTZ196613:QUG196613 RDV196613:REC196613 RNR196613:RNY196613 RXN196613:RXU196613 SHJ196613:SHQ196613 SRF196613:SRM196613 TBB196613:TBI196613 TKX196613:TLE196613 TUT196613:TVA196613 UEP196613:UEW196613 UOL196613:UOS196613 UYH196613:UYO196613 VID196613:VIK196613 VRZ196613:VSG196613 WBV196613:WCC196613 WLR196613:WLY196613 WVN196613:WVU196613 F262149:M262149 JB262149:JI262149 SX262149:TE262149 ACT262149:ADA262149 AMP262149:AMW262149 AWL262149:AWS262149 BGH262149:BGO262149 BQD262149:BQK262149 BZZ262149:CAG262149 CJV262149:CKC262149 CTR262149:CTY262149 DDN262149:DDU262149 DNJ262149:DNQ262149 DXF262149:DXM262149 EHB262149:EHI262149 EQX262149:ERE262149 FAT262149:FBA262149 FKP262149:FKW262149 FUL262149:FUS262149 GEH262149:GEO262149 GOD262149:GOK262149 GXZ262149:GYG262149 HHV262149:HIC262149 HRR262149:HRY262149 IBN262149:IBU262149 ILJ262149:ILQ262149 IVF262149:IVM262149 JFB262149:JFI262149 JOX262149:JPE262149 JYT262149:JZA262149 KIP262149:KIW262149 KSL262149:KSS262149 LCH262149:LCO262149 LMD262149:LMK262149 LVZ262149:LWG262149 MFV262149:MGC262149 MPR262149:MPY262149 MZN262149:MZU262149 NJJ262149:NJQ262149 NTF262149:NTM262149 ODB262149:ODI262149 OMX262149:ONE262149 OWT262149:OXA262149 PGP262149:PGW262149 PQL262149:PQS262149 QAH262149:QAO262149 QKD262149:QKK262149 QTZ262149:QUG262149 RDV262149:REC262149 RNR262149:RNY262149 RXN262149:RXU262149 SHJ262149:SHQ262149 SRF262149:SRM262149 TBB262149:TBI262149 TKX262149:TLE262149 TUT262149:TVA262149 UEP262149:UEW262149 UOL262149:UOS262149 UYH262149:UYO262149 VID262149:VIK262149 VRZ262149:VSG262149 WBV262149:WCC262149 WLR262149:WLY262149 WVN262149:WVU262149 F327685:M327685 JB327685:JI327685 SX327685:TE327685 ACT327685:ADA327685 AMP327685:AMW327685 AWL327685:AWS327685 BGH327685:BGO327685 BQD327685:BQK327685 BZZ327685:CAG327685 CJV327685:CKC327685 CTR327685:CTY327685 DDN327685:DDU327685 DNJ327685:DNQ327685 DXF327685:DXM327685 EHB327685:EHI327685 EQX327685:ERE327685 FAT327685:FBA327685 FKP327685:FKW327685 FUL327685:FUS327685 GEH327685:GEO327685 GOD327685:GOK327685 GXZ327685:GYG327685 HHV327685:HIC327685 HRR327685:HRY327685 IBN327685:IBU327685 ILJ327685:ILQ327685 IVF327685:IVM327685 JFB327685:JFI327685 JOX327685:JPE327685 JYT327685:JZA327685 KIP327685:KIW327685 KSL327685:KSS327685 LCH327685:LCO327685 LMD327685:LMK327685 LVZ327685:LWG327685 MFV327685:MGC327685 MPR327685:MPY327685 MZN327685:MZU327685 NJJ327685:NJQ327685 NTF327685:NTM327685 ODB327685:ODI327685 OMX327685:ONE327685 OWT327685:OXA327685 PGP327685:PGW327685 PQL327685:PQS327685 QAH327685:QAO327685 QKD327685:QKK327685 QTZ327685:QUG327685 RDV327685:REC327685 RNR327685:RNY327685 RXN327685:RXU327685 SHJ327685:SHQ327685 SRF327685:SRM327685 TBB327685:TBI327685 TKX327685:TLE327685 TUT327685:TVA327685 UEP327685:UEW327685 UOL327685:UOS327685 UYH327685:UYO327685 VID327685:VIK327685 VRZ327685:VSG327685 WBV327685:WCC327685 WLR327685:WLY327685 WVN327685:WVU327685 F393221:M393221 JB393221:JI393221 SX393221:TE393221 ACT393221:ADA393221 AMP393221:AMW393221 AWL393221:AWS393221 BGH393221:BGO393221 BQD393221:BQK393221 BZZ393221:CAG393221 CJV393221:CKC393221 CTR393221:CTY393221 DDN393221:DDU393221 DNJ393221:DNQ393221 DXF393221:DXM393221 EHB393221:EHI393221 EQX393221:ERE393221 FAT393221:FBA393221 FKP393221:FKW393221 FUL393221:FUS393221 GEH393221:GEO393221 GOD393221:GOK393221 GXZ393221:GYG393221 HHV393221:HIC393221 HRR393221:HRY393221 IBN393221:IBU393221 ILJ393221:ILQ393221 IVF393221:IVM393221 JFB393221:JFI393221 JOX393221:JPE393221 JYT393221:JZA393221 KIP393221:KIW393221 KSL393221:KSS393221 LCH393221:LCO393221 LMD393221:LMK393221 LVZ393221:LWG393221 MFV393221:MGC393221 MPR393221:MPY393221 MZN393221:MZU393221 NJJ393221:NJQ393221 NTF393221:NTM393221 ODB393221:ODI393221 OMX393221:ONE393221 OWT393221:OXA393221 PGP393221:PGW393221 PQL393221:PQS393221 QAH393221:QAO393221 QKD393221:QKK393221 QTZ393221:QUG393221 RDV393221:REC393221 RNR393221:RNY393221 RXN393221:RXU393221 SHJ393221:SHQ393221 SRF393221:SRM393221 TBB393221:TBI393221 TKX393221:TLE393221 TUT393221:TVA393221 UEP393221:UEW393221 UOL393221:UOS393221 UYH393221:UYO393221 VID393221:VIK393221 VRZ393221:VSG393221 WBV393221:WCC393221 WLR393221:WLY393221 WVN393221:WVU393221 F458757:M458757 JB458757:JI458757 SX458757:TE458757 ACT458757:ADA458757 AMP458757:AMW458757 AWL458757:AWS458757 BGH458757:BGO458757 BQD458757:BQK458757 BZZ458757:CAG458757 CJV458757:CKC458757 CTR458757:CTY458757 DDN458757:DDU458757 DNJ458757:DNQ458757 DXF458757:DXM458757 EHB458757:EHI458757 EQX458757:ERE458757 FAT458757:FBA458757 FKP458757:FKW458757 FUL458757:FUS458757 GEH458757:GEO458757 GOD458757:GOK458757 GXZ458757:GYG458757 HHV458757:HIC458757 HRR458757:HRY458757 IBN458757:IBU458757 ILJ458757:ILQ458757 IVF458757:IVM458757 JFB458757:JFI458757 JOX458757:JPE458757 JYT458757:JZA458757 KIP458757:KIW458757 KSL458757:KSS458757 LCH458757:LCO458757 LMD458757:LMK458757 LVZ458757:LWG458757 MFV458757:MGC458757 MPR458757:MPY458757 MZN458757:MZU458757 NJJ458757:NJQ458757 NTF458757:NTM458757 ODB458757:ODI458757 OMX458757:ONE458757 OWT458757:OXA458757 PGP458757:PGW458757 PQL458757:PQS458757 QAH458757:QAO458757 QKD458757:QKK458757 QTZ458757:QUG458757 RDV458757:REC458757 RNR458757:RNY458757 RXN458757:RXU458757 SHJ458757:SHQ458757 SRF458757:SRM458757 TBB458757:TBI458757 TKX458757:TLE458757 TUT458757:TVA458757 UEP458757:UEW458757 UOL458757:UOS458757 UYH458757:UYO458757 VID458757:VIK458757 VRZ458757:VSG458757 WBV458757:WCC458757 WLR458757:WLY458757 WVN458757:WVU458757 F524293:M524293 JB524293:JI524293 SX524293:TE524293 ACT524293:ADA524293 AMP524293:AMW524293 AWL524293:AWS524293 BGH524293:BGO524293 BQD524293:BQK524293 BZZ524293:CAG524293 CJV524293:CKC524293 CTR524293:CTY524293 DDN524293:DDU524293 DNJ524293:DNQ524293 DXF524293:DXM524293 EHB524293:EHI524293 EQX524293:ERE524293 FAT524293:FBA524293 FKP524293:FKW524293 FUL524293:FUS524293 GEH524293:GEO524293 GOD524293:GOK524293 GXZ524293:GYG524293 HHV524293:HIC524293 HRR524293:HRY524293 IBN524293:IBU524293 ILJ524293:ILQ524293 IVF524293:IVM524293 JFB524293:JFI524293 JOX524293:JPE524293 JYT524293:JZA524293 KIP524293:KIW524293 KSL524293:KSS524293 LCH524293:LCO524293 LMD524293:LMK524293 LVZ524293:LWG524293 MFV524293:MGC524293 MPR524293:MPY524293 MZN524293:MZU524293 NJJ524293:NJQ524293 NTF524293:NTM524293 ODB524293:ODI524293 OMX524293:ONE524293 OWT524293:OXA524293 PGP524293:PGW524293 PQL524293:PQS524293 QAH524293:QAO524293 QKD524293:QKK524293 QTZ524293:QUG524293 RDV524293:REC524293 RNR524293:RNY524293 RXN524293:RXU524293 SHJ524293:SHQ524293 SRF524293:SRM524293 TBB524293:TBI524293 TKX524293:TLE524293 TUT524293:TVA524293 UEP524293:UEW524293 UOL524293:UOS524293 UYH524293:UYO524293 VID524293:VIK524293 VRZ524293:VSG524293 WBV524293:WCC524293 WLR524293:WLY524293 WVN524293:WVU524293 F589829:M589829 JB589829:JI589829 SX589829:TE589829 ACT589829:ADA589829 AMP589829:AMW589829 AWL589829:AWS589829 BGH589829:BGO589829 BQD589829:BQK589829 BZZ589829:CAG589829 CJV589829:CKC589829 CTR589829:CTY589829 DDN589829:DDU589829 DNJ589829:DNQ589829 DXF589829:DXM589829 EHB589829:EHI589829 EQX589829:ERE589829 FAT589829:FBA589829 FKP589829:FKW589829 FUL589829:FUS589829 GEH589829:GEO589829 GOD589829:GOK589829 GXZ589829:GYG589829 HHV589829:HIC589829 HRR589829:HRY589829 IBN589829:IBU589829 ILJ589829:ILQ589829 IVF589829:IVM589829 JFB589829:JFI589829 JOX589829:JPE589829 JYT589829:JZA589829 KIP589829:KIW589829 KSL589829:KSS589829 LCH589829:LCO589829 LMD589829:LMK589829 LVZ589829:LWG589829 MFV589829:MGC589829 MPR589829:MPY589829 MZN589829:MZU589829 NJJ589829:NJQ589829 NTF589829:NTM589829 ODB589829:ODI589829 OMX589829:ONE589829 OWT589829:OXA589829 PGP589829:PGW589829 PQL589829:PQS589829 QAH589829:QAO589829 QKD589829:QKK589829 QTZ589829:QUG589829 RDV589829:REC589829 RNR589829:RNY589829 RXN589829:RXU589829 SHJ589829:SHQ589829 SRF589829:SRM589829 TBB589829:TBI589829 TKX589829:TLE589829 TUT589829:TVA589829 UEP589829:UEW589829 UOL589829:UOS589829 UYH589829:UYO589829 VID589829:VIK589829 VRZ589829:VSG589829 WBV589829:WCC589829 WLR589829:WLY589829 WVN589829:WVU589829 F655365:M655365 JB655365:JI655365 SX655365:TE655365 ACT655365:ADA655365 AMP655365:AMW655365 AWL655365:AWS655365 BGH655365:BGO655365 BQD655365:BQK655365 BZZ655365:CAG655365 CJV655365:CKC655365 CTR655365:CTY655365 DDN655365:DDU655365 DNJ655365:DNQ655365 DXF655365:DXM655365 EHB655365:EHI655365 EQX655365:ERE655365 FAT655365:FBA655365 FKP655365:FKW655365 FUL655365:FUS655365 GEH655365:GEO655365 GOD655365:GOK655365 GXZ655365:GYG655365 HHV655365:HIC655365 HRR655365:HRY655365 IBN655365:IBU655365 ILJ655365:ILQ655365 IVF655365:IVM655365 JFB655365:JFI655365 JOX655365:JPE655365 JYT655365:JZA655365 KIP655365:KIW655365 KSL655365:KSS655365 LCH655365:LCO655365 LMD655365:LMK655365 LVZ655365:LWG655365 MFV655365:MGC655365 MPR655365:MPY655365 MZN655365:MZU655365 NJJ655365:NJQ655365 NTF655365:NTM655365 ODB655365:ODI655365 OMX655365:ONE655365 OWT655365:OXA655365 PGP655365:PGW655365 PQL655365:PQS655365 QAH655365:QAO655365 QKD655365:QKK655365 QTZ655365:QUG655365 RDV655365:REC655365 RNR655365:RNY655365 RXN655365:RXU655365 SHJ655365:SHQ655365 SRF655365:SRM655365 TBB655365:TBI655365 TKX655365:TLE655365 TUT655365:TVA655365 UEP655365:UEW655365 UOL655365:UOS655365 UYH655365:UYO655365 VID655365:VIK655365 VRZ655365:VSG655365 WBV655365:WCC655365 WLR655365:WLY655365 WVN655365:WVU655365 F720901:M720901 JB720901:JI720901 SX720901:TE720901 ACT720901:ADA720901 AMP720901:AMW720901 AWL720901:AWS720901 BGH720901:BGO720901 BQD720901:BQK720901 BZZ720901:CAG720901 CJV720901:CKC720901 CTR720901:CTY720901 DDN720901:DDU720901 DNJ720901:DNQ720901 DXF720901:DXM720901 EHB720901:EHI720901 EQX720901:ERE720901 FAT720901:FBA720901 FKP720901:FKW720901 FUL720901:FUS720901 GEH720901:GEO720901 GOD720901:GOK720901 GXZ720901:GYG720901 HHV720901:HIC720901 HRR720901:HRY720901 IBN720901:IBU720901 ILJ720901:ILQ720901 IVF720901:IVM720901 JFB720901:JFI720901 JOX720901:JPE720901 JYT720901:JZA720901 KIP720901:KIW720901 KSL720901:KSS720901 LCH720901:LCO720901 LMD720901:LMK720901 LVZ720901:LWG720901 MFV720901:MGC720901 MPR720901:MPY720901 MZN720901:MZU720901 NJJ720901:NJQ720901 NTF720901:NTM720901 ODB720901:ODI720901 OMX720901:ONE720901 OWT720901:OXA720901 PGP720901:PGW720901 PQL720901:PQS720901 QAH720901:QAO720901 QKD720901:QKK720901 QTZ720901:QUG720901 RDV720901:REC720901 RNR720901:RNY720901 RXN720901:RXU720901 SHJ720901:SHQ720901 SRF720901:SRM720901 TBB720901:TBI720901 TKX720901:TLE720901 TUT720901:TVA720901 UEP720901:UEW720901 UOL720901:UOS720901 UYH720901:UYO720901 VID720901:VIK720901 VRZ720901:VSG720901 WBV720901:WCC720901 WLR720901:WLY720901 WVN720901:WVU720901 F786437:M786437 JB786437:JI786437 SX786437:TE786437 ACT786437:ADA786437 AMP786437:AMW786437 AWL786437:AWS786437 BGH786437:BGO786437 BQD786437:BQK786437 BZZ786437:CAG786437 CJV786437:CKC786437 CTR786437:CTY786437 DDN786437:DDU786437 DNJ786437:DNQ786437 DXF786437:DXM786437 EHB786437:EHI786437 EQX786437:ERE786437 FAT786437:FBA786437 FKP786437:FKW786437 FUL786437:FUS786437 GEH786437:GEO786437 GOD786437:GOK786437 GXZ786437:GYG786437 HHV786437:HIC786437 HRR786437:HRY786437 IBN786437:IBU786437 ILJ786437:ILQ786437 IVF786437:IVM786437 JFB786437:JFI786437 JOX786437:JPE786437 JYT786437:JZA786437 KIP786437:KIW786437 KSL786437:KSS786437 LCH786437:LCO786437 LMD786437:LMK786437 LVZ786437:LWG786437 MFV786437:MGC786437 MPR786437:MPY786437 MZN786437:MZU786437 NJJ786437:NJQ786437 NTF786437:NTM786437 ODB786437:ODI786437 OMX786437:ONE786437 OWT786437:OXA786437 PGP786437:PGW786437 PQL786437:PQS786437 QAH786437:QAO786437 QKD786437:QKK786437 QTZ786437:QUG786437 RDV786437:REC786437 RNR786437:RNY786437 RXN786437:RXU786437 SHJ786437:SHQ786437 SRF786437:SRM786437 TBB786437:TBI786437 TKX786437:TLE786437 TUT786437:TVA786437 UEP786437:UEW786437 UOL786437:UOS786437 UYH786437:UYO786437 VID786437:VIK786437 VRZ786437:VSG786437 WBV786437:WCC786437 WLR786437:WLY786437 WVN786437:WVU786437 F851973:M851973 JB851973:JI851973 SX851973:TE851973 ACT851973:ADA851973 AMP851973:AMW851973 AWL851973:AWS851973 BGH851973:BGO851973 BQD851973:BQK851973 BZZ851973:CAG851973 CJV851973:CKC851973 CTR851973:CTY851973 DDN851973:DDU851973 DNJ851973:DNQ851973 DXF851973:DXM851973 EHB851973:EHI851973 EQX851973:ERE851973 FAT851973:FBA851973 FKP851973:FKW851973 FUL851973:FUS851973 GEH851973:GEO851973 GOD851973:GOK851973 GXZ851973:GYG851973 HHV851973:HIC851973 HRR851973:HRY851973 IBN851973:IBU851973 ILJ851973:ILQ851973 IVF851973:IVM851973 JFB851973:JFI851973 JOX851973:JPE851973 JYT851973:JZA851973 KIP851973:KIW851973 KSL851973:KSS851973 LCH851973:LCO851973 LMD851973:LMK851973 LVZ851973:LWG851973 MFV851973:MGC851973 MPR851973:MPY851973 MZN851973:MZU851973 NJJ851973:NJQ851973 NTF851973:NTM851973 ODB851973:ODI851973 OMX851973:ONE851973 OWT851973:OXA851973 PGP851973:PGW851973 PQL851973:PQS851973 QAH851973:QAO851973 QKD851973:QKK851973 QTZ851973:QUG851973 RDV851973:REC851973 RNR851973:RNY851973 RXN851973:RXU851973 SHJ851973:SHQ851973 SRF851973:SRM851973 TBB851973:TBI851973 TKX851973:TLE851973 TUT851973:TVA851973 UEP851973:UEW851973 UOL851973:UOS851973 UYH851973:UYO851973 VID851973:VIK851973 VRZ851973:VSG851973 WBV851973:WCC851973 WLR851973:WLY851973 WVN851973:WVU851973 F917509:M917509 JB917509:JI917509 SX917509:TE917509 ACT917509:ADA917509 AMP917509:AMW917509 AWL917509:AWS917509 BGH917509:BGO917509 BQD917509:BQK917509 BZZ917509:CAG917509 CJV917509:CKC917509 CTR917509:CTY917509 DDN917509:DDU917509 DNJ917509:DNQ917509 DXF917509:DXM917509 EHB917509:EHI917509 EQX917509:ERE917509 FAT917509:FBA917509 FKP917509:FKW917509 FUL917509:FUS917509 GEH917509:GEO917509 GOD917509:GOK917509 GXZ917509:GYG917509 HHV917509:HIC917509 HRR917509:HRY917509 IBN917509:IBU917509 ILJ917509:ILQ917509 IVF917509:IVM917509 JFB917509:JFI917509 JOX917509:JPE917509 JYT917509:JZA917509 KIP917509:KIW917509 KSL917509:KSS917509 LCH917509:LCO917509 LMD917509:LMK917509 LVZ917509:LWG917509 MFV917509:MGC917509 MPR917509:MPY917509 MZN917509:MZU917509 NJJ917509:NJQ917509 NTF917509:NTM917509 ODB917509:ODI917509 OMX917509:ONE917509 OWT917509:OXA917509 PGP917509:PGW917509 PQL917509:PQS917509 QAH917509:QAO917509 QKD917509:QKK917509 QTZ917509:QUG917509 RDV917509:REC917509 RNR917509:RNY917509 RXN917509:RXU917509 SHJ917509:SHQ917509 SRF917509:SRM917509 TBB917509:TBI917509 TKX917509:TLE917509 TUT917509:TVA917509 UEP917509:UEW917509 UOL917509:UOS917509 UYH917509:UYO917509 VID917509:VIK917509 VRZ917509:VSG917509 WBV917509:WCC917509 WLR917509:WLY917509 WVN917509:WVU917509 F983045:M983045 JB983045:JI983045 SX983045:TE983045 ACT983045:ADA983045 AMP983045:AMW983045 AWL983045:AWS983045 BGH983045:BGO983045 BQD983045:BQK983045 BZZ983045:CAG983045 CJV983045:CKC983045 CTR983045:CTY983045 DDN983045:DDU983045 DNJ983045:DNQ983045 DXF983045:DXM983045 EHB983045:EHI983045 EQX983045:ERE983045 FAT983045:FBA983045 FKP983045:FKW983045 FUL983045:FUS983045 GEH983045:GEO983045 GOD983045:GOK983045 GXZ983045:GYG983045 HHV983045:HIC983045 HRR983045:HRY983045 IBN983045:IBU983045 ILJ983045:ILQ983045 IVF983045:IVM983045 JFB983045:JFI983045 JOX983045:JPE983045 JYT983045:JZA983045 KIP983045:KIW983045 KSL983045:KSS983045 LCH983045:LCO983045 LMD983045:LMK983045 LVZ983045:LWG983045 MFV983045:MGC983045 MPR983045:MPY983045 MZN983045:MZU983045 NJJ983045:NJQ983045 NTF983045:NTM983045 ODB983045:ODI983045 OMX983045:ONE983045 OWT983045:OXA983045 PGP983045:PGW983045 PQL983045:PQS983045 QAH983045:QAO983045 QKD983045:QKK983045 QTZ983045:QUG983045 RDV983045:REC983045 RNR983045:RNY983045 RXN983045:RXU983045 SHJ983045:SHQ983045 SRF983045:SRM983045 TBB983045:TBI983045 TKX983045:TLE983045 TUT983045:TVA983045 UEP983045:UEW983045 UOL983045:UOS983045 UYH983045:UYO983045 VID983045:VIK983045 VRZ983045:VSG983045 WBV983045:WCC983045 WLR983045:WLY983045 WVN983045:WVU983045 F7:AE7 JB7:KA7 SX7:TW7 ACT7:ADS7 AMP7:ANO7 AWL7:AXK7 BGH7:BHG7 BQD7:BRC7 BZZ7:CAY7 CJV7:CKU7 CTR7:CUQ7 DDN7:DEM7 DNJ7:DOI7 DXF7:DYE7 EHB7:EIA7 EQX7:ERW7 FAT7:FBS7 FKP7:FLO7 FUL7:FVK7 GEH7:GFG7 GOD7:GPC7 GXZ7:GYY7 HHV7:HIU7 HRR7:HSQ7 IBN7:ICM7 ILJ7:IMI7 IVF7:IWE7 JFB7:JGA7 JOX7:JPW7 JYT7:JZS7 KIP7:KJO7 KSL7:KTK7 LCH7:LDG7 LMD7:LNC7 LVZ7:LWY7 MFV7:MGU7 MPR7:MQQ7 MZN7:NAM7 NJJ7:NKI7 NTF7:NUE7 ODB7:OEA7 OMX7:ONW7 OWT7:OXS7 PGP7:PHO7 PQL7:PRK7 QAH7:QBG7 QKD7:QLC7 QTZ7:QUY7 RDV7:REU7 RNR7:ROQ7 RXN7:RYM7 SHJ7:SII7 SRF7:SSE7 TBB7:TCA7 TKX7:TLW7 TUT7:TVS7 UEP7:UFO7 UOL7:UPK7 UYH7:UZG7 VID7:VJC7 VRZ7:VSY7 WBV7:WCU7 WLR7:WMQ7 WVN7:WWM7 F65543:AE65543 JB65543:KA65543 SX65543:TW65543 ACT65543:ADS65543 AMP65543:ANO65543 AWL65543:AXK65543 BGH65543:BHG65543 BQD65543:BRC65543 BZZ65543:CAY65543 CJV65543:CKU65543 CTR65543:CUQ65543 DDN65543:DEM65543 DNJ65543:DOI65543 DXF65543:DYE65543 EHB65543:EIA65543 EQX65543:ERW65543 FAT65543:FBS65543 FKP65543:FLO65543 FUL65543:FVK65543 GEH65543:GFG65543 GOD65543:GPC65543 GXZ65543:GYY65543 HHV65543:HIU65543 HRR65543:HSQ65543 IBN65543:ICM65543 ILJ65543:IMI65543 IVF65543:IWE65543 JFB65543:JGA65543 JOX65543:JPW65543 JYT65543:JZS65543 KIP65543:KJO65543 KSL65543:KTK65543 LCH65543:LDG65543 LMD65543:LNC65543 LVZ65543:LWY65543 MFV65543:MGU65543 MPR65543:MQQ65543 MZN65543:NAM65543 NJJ65543:NKI65543 NTF65543:NUE65543 ODB65543:OEA65543 OMX65543:ONW65543 OWT65543:OXS65543 PGP65543:PHO65543 PQL65543:PRK65543 QAH65543:QBG65543 QKD65543:QLC65543 QTZ65543:QUY65543 RDV65543:REU65543 RNR65543:ROQ65543 RXN65543:RYM65543 SHJ65543:SII65543 SRF65543:SSE65543 TBB65543:TCA65543 TKX65543:TLW65543 TUT65543:TVS65543 UEP65543:UFO65543 UOL65543:UPK65543 UYH65543:UZG65543 VID65543:VJC65543 VRZ65543:VSY65543 WBV65543:WCU65543 WLR65543:WMQ65543 WVN65543:WWM65543 F131079:AE131079 JB131079:KA131079 SX131079:TW131079 ACT131079:ADS131079 AMP131079:ANO131079 AWL131079:AXK131079 BGH131079:BHG131079 BQD131079:BRC131079 BZZ131079:CAY131079 CJV131079:CKU131079 CTR131079:CUQ131079 DDN131079:DEM131079 DNJ131079:DOI131079 DXF131079:DYE131079 EHB131079:EIA131079 EQX131079:ERW131079 FAT131079:FBS131079 FKP131079:FLO131079 FUL131079:FVK131079 GEH131079:GFG131079 GOD131079:GPC131079 GXZ131079:GYY131079 HHV131079:HIU131079 HRR131079:HSQ131079 IBN131079:ICM131079 ILJ131079:IMI131079 IVF131079:IWE131079 JFB131079:JGA131079 JOX131079:JPW131079 JYT131079:JZS131079 KIP131079:KJO131079 KSL131079:KTK131079 LCH131079:LDG131079 LMD131079:LNC131079 LVZ131079:LWY131079 MFV131079:MGU131079 MPR131079:MQQ131079 MZN131079:NAM131079 NJJ131079:NKI131079 NTF131079:NUE131079 ODB131079:OEA131079 OMX131079:ONW131079 OWT131079:OXS131079 PGP131079:PHO131079 PQL131079:PRK131079 QAH131079:QBG131079 QKD131079:QLC131079 QTZ131079:QUY131079 RDV131079:REU131079 RNR131079:ROQ131079 RXN131079:RYM131079 SHJ131079:SII131079 SRF131079:SSE131079 TBB131079:TCA131079 TKX131079:TLW131079 TUT131079:TVS131079 UEP131079:UFO131079 UOL131079:UPK131079 UYH131079:UZG131079 VID131079:VJC131079 VRZ131079:VSY131079 WBV131079:WCU131079 WLR131079:WMQ131079 WVN131079:WWM131079 F196615:AE196615 JB196615:KA196615 SX196615:TW196615 ACT196615:ADS196615 AMP196615:ANO196615 AWL196615:AXK196615 BGH196615:BHG196615 BQD196615:BRC196615 BZZ196615:CAY196615 CJV196615:CKU196615 CTR196615:CUQ196615 DDN196615:DEM196615 DNJ196615:DOI196615 DXF196615:DYE196615 EHB196615:EIA196615 EQX196615:ERW196615 FAT196615:FBS196615 FKP196615:FLO196615 FUL196615:FVK196615 GEH196615:GFG196615 GOD196615:GPC196615 GXZ196615:GYY196615 HHV196615:HIU196615 HRR196615:HSQ196615 IBN196615:ICM196615 ILJ196615:IMI196615 IVF196615:IWE196615 JFB196615:JGA196615 JOX196615:JPW196615 JYT196615:JZS196615 KIP196615:KJO196615 KSL196615:KTK196615 LCH196615:LDG196615 LMD196615:LNC196615 LVZ196615:LWY196615 MFV196615:MGU196615 MPR196615:MQQ196615 MZN196615:NAM196615 NJJ196615:NKI196615 NTF196615:NUE196615 ODB196615:OEA196615 OMX196615:ONW196615 OWT196615:OXS196615 PGP196615:PHO196615 PQL196615:PRK196615 QAH196615:QBG196615 QKD196615:QLC196615 QTZ196615:QUY196615 RDV196615:REU196615 RNR196615:ROQ196615 RXN196615:RYM196615 SHJ196615:SII196615 SRF196615:SSE196615 TBB196615:TCA196615 TKX196615:TLW196615 TUT196615:TVS196615 UEP196615:UFO196615 UOL196615:UPK196615 UYH196615:UZG196615 VID196615:VJC196615 VRZ196615:VSY196615 WBV196615:WCU196615 WLR196615:WMQ196615 WVN196615:WWM196615 F262151:AE262151 JB262151:KA262151 SX262151:TW262151 ACT262151:ADS262151 AMP262151:ANO262151 AWL262151:AXK262151 BGH262151:BHG262151 BQD262151:BRC262151 BZZ262151:CAY262151 CJV262151:CKU262151 CTR262151:CUQ262151 DDN262151:DEM262151 DNJ262151:DOI262151 DXF262151:DYE262151 EHB262151:EIA262151 EQX262151:ERW262151 FAT262151:FBS262151 FKP262151:FLO262151 FUL262151:FVK262151 GEH262151:GFG262151 GOD262151:GPC262151 GXZ262151:GYY262151 HHV262151:HIU262151 HRR262151:HSQ262151 IBN262151:ICM262151 ILJ262151:IMI262151 IVF262151:IWE262151 JFB262151:JGA262151 JOX262151:JPW262151 JYT262151:JZS262151 KIP262151:KJO262151 KSL262151:KTK262151 LCH262151:LDG262151 LMD262151:LNC262151 LVZ262151:LWY262151 MFV262151:MGU262151 MPR262151:MQQ262151 MZN262151:NAM262151 NJJ262151:NKI262151 NTF262151:NUE262151 ODB262151:OEA262151 OMX262151:ONW262151 OWT262151:OXS262151 PGP262151:PHO262151 PQL262151:PRK262151 QAH262151:QBG262151 QKD262151:QLC262151 QTZ262151:QUY262151 RDV262151:REU262151 RNR262151:ROQ262151 RXN262151:RYM262151 SHJ262151:SII262151 SRF262151:SSE262151 TBB262151:TCA262151 TKX262151:TLW262151 TUT262151:TVS262151 UEP262151:UFO262151 UOL262151:UPK262151 UYH262151:UZG262151 VID262151:VJC262151 VRZ262151:VSY262151 WBV262151:WCU262151 WLR262151:WMQ262151 WVN262151:WWM262151 F327687:AE327687 JB327687:KA327687 SX327687:TW327687 ACT327687:ADS327687 AMP327687:ANO327687 AWL327687:AXK327687 BGH327687:BHG327687 BQD327687:BRC327687 BZZ327687:CAY327687 CJV327687:CKU327687 CTR327687:CUQ327687 DDN327687:DEM327687 DNJ327687:DOI327687 DXF327687:DYE327687 EHB327687:EIA327687 EQX327687:ERW327687 FAT327687:FBS327687 FKP327687:FLO327687 FUL327687:FVK327687 GEH327687:GFG327687 GOD327687:GPC327687 GXZ327687:GYY327687 HHV327687:HIU327687 HRR327687:HSQ327687 IBN327687:ICM327687 ILJ327687:IMI327687 IVF327687:IWE327687 JFB327687:JGA327687 JOX327687:JPW327687 JYT327687:JZS327687 KIP327687:KJO327687 KSL327687:KTK327687 LCH327687:LDG327687 LMD327687:LNC327687 LVZ327687:LWY327687 MFV327687:MGU327687 MPR327687:MQQ327687 MZN327687:NAM327687 NJJ327687:NKI327687 NTF327687:NUE327687 ODB327687:OEA327687 OMX327687:ONW327687 OWT327687:OXS327687 PGP327687:PHO327687 PQL327687:PRK327687 QAH327687:QBG327687 QKD327687:QLC327687 QTZ327687:QUY327687 RDV327687:REU327687 RNR327687:ROQ327687 RXN327687:RYM327687 SHJ327687:SII327687 SRF327687:SSE327687 TBB327687:TCA327687 TKX327687:TLW327687 TUT327687:TVS327687 UEP327687:UFO327687 UOL327687:UPK327687 UYH327687:UZG327687 VID327687:VJC327687 VRZ327687:VSY327687 WBV327687:WCU327687 WLR327687:WMQ327687 WVN327687:WWM327687 F393223:AE393223 JB393223:KA393223 SX393223:TW393223 ACT393223:ADS393223 AMP393223:ANO393223 AWL393223:AXK393223 BGH393223:BHG393223 BQD393223:BRC393223 BZZ393223:CAY393223 CJV393223:CKU393223 CTR393223:CUQ393223 DDN393223:DEM393223 DNJ393223:DOI393223 DXF393223:DYE393223 EHB393223:EIA393223 EQX393223:ERW393223 FAT393223:FBS393223 FKP393223:FLO393223 FUL393223:FVK393223 GEH393223:GFG393223 GOD393223:GPC393223 GXZ393223:GYY393223 HHV393223:HIU393223 HRR393223:HSQ393223 IBN393223:ICM393223 ILJ393223:IMI393223 IVF393223:IWE393223 JFB393223:JGA393223 JOX393223:JPW393223 JYT393223:JZS393223 KIP393223:KJO393223 KSL393223:KTK393223 LCH393223:LDG393223 LMD393223:LNC393223 LVZ393223:LWY393223 MFV393223:MGU393223 MPR393223:MQQ393223 MZN393223:NAM393223 NJJ393223:NKI393223 NTF393223:NUE393223 ODB393223:OEA393223 OMX393223:ONW393223 OWT393223:OXS393223 PGP393223:PHO393223 PQL393223:PRK393223 QAH393223:QBG393223 QKD393223:QLC393223 QTZ393223:QUY393223 RDV393223:REU393223 RNR393223:ROQ393223 RXN393223:RYM393223 SHJ393223:SII393223 SRF393223:SSE393223 TBB393223:TCA393223 TKX393223:TLW393223 TUT393223:TVS393223 UEP393223:UFO393223 UOL393223:UPK393223 UYH393223:UZG393223 VID393223:VJC393223 VRZ393223:VSY393223 WBV393223:WCU393223 WLR393223:WMQ393223 WVN393223:WWM393223 F458759:AE458759 JB458759:KA458759 SX458759:TW458759 ACT458759:ADS458759 AMP458759:ANO458759 AWL458759:AXK458759 BGH458759:BHG458759 BQD458759:BRC458759 BZZ458759:CAY458759 CJV458759:CKU458759 CTR458759:CUQ458759 DDN458759:DEM458759 DNJ458759:DOI458759 DXF458759:DYE458759 EHB458759:EIA458759 EQX458759:ERW458759 FAT458759:FBS458759 FKP458759:FLO458759 FUL458759:FVK458759 GEH458759:GFG458759 GOD458759:GPC458759 GXZ458759:GYY458759 HHV458759:HIU458759 HRR458759:HSQ458759 IBN458759:ICM458759 ILJ458759:IMI458759 IVF458759:IWE458759 JFB458759:JGA458759 JOX458759:JPW458759 JYT458759:JZS458759 KIP458759:KJO458759 KSL458759:KTK458759 LCH458759:LDG458759 LMD458759:LNC458759 LVZ458759:LWY458759 MFV458759:MGU458759 MPR458759:MQQ458759 MZN458759:NAM458759 NJJ458759:NKI458759 NTF458759:NUE458759 ODB458759:OEA458759 OMX458759:ONW458759 OWT458759:OXS458759 PGP458759:PHO458759 PQL458759:PRK458759 QAH458759:QBG458759 QKD458759:QLC458759 QTZ458759:QUY458759 RDV458759:REU458759 RNR458759:ROQ458759 RXN458759:RYM458759 SHJ458759:SII458759 SRF458759:SSE458759 TBB458759:TCA458759 TKX458759:TLW458759 TUT458759:TVS458759 UEP458759:UFO458759 UOL458759:UPK458759 UYH458759:UZG458759 VID458759:VJC458759 VRZ458759:VSY458759 WBV458759:WCU458759 WLR458759:WMQ458759 WVN458759:WWM458759 F524295:AE524295 JB524295:KA524295 SX524295:TW524295 ACT524295:ADS524295 AMP524295:ANO524295 AWL524295:AXK524295 BGH524295:BHG524295 BQD524295:BRC524295 BZZ524295:CAY524295 CJV524295:CKU524295 CTR524295:CUQ524295 DDN524295:DEM524295 DNJ524295:DOI524295 DXF524295:DYE524295 EHB524295:EIA524295 EQX524295:ERW524295 FAT524295:FBS524295 FKP524295:FLO524295 FUL524295:FVK524295 GEH524295:GFG524295 GOD524295:GPC524295 GXZ524295:GYY524295 HHV524295:HIU524295 HRR524295:HSQ524295 IBN524295:ICM524295 ILJ524295:IMI524295 IVF524295:IWE524295 JFB524295:JGA524295 JOX524295:JPW524295 JYT524295:JZS524295 KIP524295:KJO524295 KSL524295:KTK524295 LCH524295:LDG524295 LMD524295:LNC524295 LVZ524295:LWY524295 MFV524295:MGU524295 MPR524295:MQQ524295 MZN524295:NAM524295 NJJ524295:NKI524295 NTF524295:NUE524295 ODB524295:OEA524295 OMX524295:ONW524295 OWT524295:OXS524295 PGP524295:PHO524295 PQL524295:PRK524295 QAH524295:QBG524295 QKD524295:QLC524295 QTZ524295:QUY524295 RDV524295:REU524295 RNR524295:ROQ524295 RXN524295:RYM524295 SHJ524295:SII524295 SRF524295:SSE524295 TBB524295:TCA524295 TKX524295:TLW524295 TUT524295:TVS524295 UEP524295:UFO524295 UOL524295:UPK524295 UYH524295:UZG524295 VID524295:VJC524295 VRZ524295:VSY524295 WBV524295:WCU524295 WLR524295:WMQ524295 WVN524295:WWM524295 F589831:AE589831 JB589831:KA589831 SX589831:TW589831 ACT589831:ADS589831 AMP589831:ANO589831 AWL589831:AXK589831 BGH589831:BHG589831 BQD589831:BRC589831 BZZ589831:CAY589831 CJV589831:CKU589831 CTR589831:CUQ589831 DDN589831:DEM589831 DNJ589831:DOI589831 DXF589831:DYE589831 EHB589831:EIA589831 EQX589831:ERW589831 FAT589831:FBS589831 FKP589831:FLO589831 FUL589831:FVK589831 GEH589831:GFG589831 GOD589831:GPC589831 GXZ589831:GYY589831 HHV589831:HIU589831 HRR589831:HSQ589831 IBN589831:ICM589831 ILJ589831:IMI589831 IVF589831:IWE589831 JFB589831:JGA589831 JOX589831:JPW589831 JYT589831:JZS589831 KIP589831:KJO589831 KSL589831:KTK589831 LCH589831:LDG589831 LMD589831:LNC589831 LVZ589831:LWY589831 MFV589831:MGU589831 MPR589831:MQQ589831 MZN589831:NAM589831 NJJ589831:NKI589831 NTF589831:NUE589831 ODB589831:OEA589831 OMX589831:ONW589831 OWT589831:OXS589831 PGP589831:PHO589831 PQL589831:PRK589831 QAH589831:QBG589831 QKD589831:QLC589831 QTZ589831:QUY589831 RDV589831:REU589831 RNR589831:ROQ589831 RXN589831:RYM589831 SHJ589831:SII589831 SRF589831:SSE589831 TBB589831:TCA589831 TKX589831:TLW589831 TUT589831:TVS589831 UEP589831:UFO589831 UOL589831:UPK589831 UYH589831:UZG589831 VID589831:VJC589831 VRZ589831:VSY589831 WBV589831:WCU589831 WLR589831:WMQ589831 WVN589831:WWM589831 F655367:AE655367 JB655367:KA655367 SX655367:TW655367 ACT655367:ADS655367 AMP655367:ANO655367 AWL655367:AXK655367 BGH655367:BHG655367 BQD655367:BRC655367 BZZ655367:CAY655367 CJV655367:CKU655367 CTR655367:CUQ655367 DDN655367:DEM655367 DNJ655367:DOI655367 DXF655367:DYE655367 EHB655367:EIA655367 EQX655367:ERW655367 FAT655367:FBS655367 FKP655367:FLO655367 FUL655367:FVK655367 GEH655367:GFG655367 GOD655367:GPC655367 GXZ655367:GYY655367 HHV655367:HIU655367 HRR655367:HSQ655367 IBN655367:ICM655367 ILJ655367:IMI655367 IVF655367:IWE655367 JFB655367:JGA655367 JOX655367:JPW655367 JYT655367:JZS655367 KIP655367:KJO655367 KSL655367:KTK655367 LCH655367:LDG655367 LMD655367:LNC655367 LVZ655367:LWY655367 MFV655367:MGU655367 MPR655367:MQQ655367 MZN655367:NAM655367 NJJ655367:NKI655367 NTF655367:NUE655367 ODB655367:OEA655367 OMX655367:ONW655367 OWT655367:OXS655367 PGP655367:PHO655367 PQL655367:PRK655367 QAH655367:QBG655367 QKD655367:QLC655367 QTZ655367:QUY655367 RDV655367:REU655367 RNR655367:ROQ655367 RXN655367:RYM655367 SHJ655367:SII655367 SRF655367:SSE655367 TBB655367:TCA655367 TKX655367:TLW655367 TUT655367:TVS655367 UEP655367:UFO655367 UOL655367:UPK655367 UYH655367:UZG655367 VID655367:VJC655367 VRZ655367:VSY655367 WBV655367:WCU655367 WLR655367:WMQ655367 WVN655367:WWM655367 F720903:AE720903 JB720903:KA720903 SX720903:TW720903 ACT720903:ADS720903 AMP720903:ANO720903 AWL720903:AXK720903 BGH720903:BHG720903 BQD720903:BRC720903 BZZ720903:CAY720903 CJV720903:CKU720903 CTR720903:CUQ720903 DDN720903:DEM720903 DNJ720903:DOI720903 DXF720903:DYE720903 EHB720903:EIA720903 EQX720903:ERW720903 FAT720903:FBS720903 FKP720903:FLO720903 FUL720903:FVK720903 GEH720903:GFG720903 GOD720903:GPC720903 GXZ720903:GYY720903 HHV720903:HIU720903 HRR720903:HSQ720903 IBN720903:ICM720903 ILJ720903:IMI720903 IVF720903:IWE720903 JFB720903:JGA720903 JOX720903:JPW720903 JYT720903:JZS720903 KIP720903:KJO720903 KSL720903:KTK720903 LCH720903:LDG720903 LMD720903:LNC720903 LVZ720903:LWY720903 MFV720903:MGU720903 MPR720903:MQQ720903 MZN720903:NAM720903 NJJ720903:NKI720903 NTF720903:NUE720903 ODB720903:OEA720903 OMX720903:ONW720903 OWT720903:OXS720903 PGP720903:PHO720903 PQL720903:PRK720903 QAH720903:QBG720903 QKD720903:QLC720903 QTZ720903:QUY720903 RDV720903:REU720903 RNR720903:ROQ720903 RXN720903:RYM720903 SHJ720903:SII720903 SRF720903:SSE720903 TBB720903:TCA720903 TKX720903:TLW720903 TUT720903:TVS720903 UEP720903:UFO720903 UOL720903:UPK720903 UYH720903:UZG720903 VID720903:VJC720903 VRZ720903:VSY720903 WBV720903:WCU720903 WLR720903:WMQ720903 WVN720903:WWM720903 F786439:AE786439 JB786439:KA786439 SX786439:TW786439 ACT786439:ADS786439 AMP786439:ANO786439 AWL786439:AXK786439 BGH786439:BHG786439 BQD786439:BRC786439 BZZ786439:CAY786439 CJV786439:CKU786439 CTR786439:CUQ786439 DDN786439:DEM786439 DNJ786439:DOI786439 DXF786439:DYE786439 EHB786439:EIA786439 EQX786439:ERW786439 FAT786439:FBS786439 FKP786439:FLO786439 FUL786439:FVK786439 GEH786439:GFG786439 GOD786439:GPC786439 GXZ786439:GYY786439 HHV786439:HIU786439 HRR786439:HSQ786439 IBN786439:ICM786439 ILJ786439:IMI786439 IVF786439:IWE786439 JFB786439:JGA786439 JOX786439:JPW786439 JYT786439:JZS786439 KIP786439:KJO786439 KSL786439:KTK786439 LCH786439:LDG786439 LMD786439:LNC786439 LVZ786439:LWY786439 MFV786439:MGU786439 MPR786439:MQQ786439 MZN786439:NAM786439 NJJ786439:NKI786439 NTF786439:NUE786439 ODB786439:OEA786439 OMX786439:ONW786439 OWT786439:OXS786439 PGP786439:PHO786439 PQL786439:PRK786439 QAH786439:QBG786439 QKD786439:QLC786439 QTZ786439:QUY786439 RDV786439:REU786439 RNR786439:ROQ786439 RXN786439:RYM786439 SHJ786439:SII786439 SRF786439:SSE786439 TBB786439:TCA786439 TKX786439:TLW786439 TUT786439:TVS786439 UEP786439:UFO786439 UOL786439:UPK786439 UYH786439:UZG786439 VID786439:VJC786439 VRZ786439:VSY786439 WBV786439:WCU786439 WLR786439:WMQ786439 WVN786439:WWM786439 F851975:AE851975 JB851975:KA851975 SX851975:TW851975 ACT851975:ADS851975 AMP851975:ANO851975 AWL851975:AXK851975 BGH851975:BHG851975 BQD851975:BRC851975 BZZ851975:CAY851975 CJV851975:CKU851975 CTR851975:CUQ851975 DDN851975:DEM851975 DNJ851975:DOI851975 DXF851975:DYE851975 EHB851975:EIA851975 EQX851975:ERW851975 FAT851975:FBS851975 FKP851975:FLO851975 FUL851975:FVK851975 GEH851975:GFG851975 GOD851975:GPC851975 GXZ851975:GYY851975 HHV851975:HIU851975 HRR851975:HSQ851975 IBN851975:ICM851975 ILJ851975:IMI851975 IVF851975:IWE851975 JFB851975:JGA851975 JOX851975:JPW851975 JYT851975:JZS851975 KIP851975:KJO851975 KSL851975:KTK851975 LCH851975:LDG851975 LMD851975:LNC851975 LVZ851975:LWY851975 MFV851975:MGU851975 MPR851975:MQQ851975 MZN851975:NAM851975 NJJ851975:NKI851975 NTF851975:NUE851975 ODB851975:OEA851975 OMX851975:ONW851975 OWT851975:OXS851975 PGP851975:PHO851975 PQL851975:PRK851975 QAH851975:QBG851975 QKD851975:QLC851975 QTZ851975:QUY851975 RDV851975:REU851975 RNR851975:ROQ851975 RXN851975:RYM851975 SHJ851975:SII851975 SRF851975:SSE851975 TBB851975:TCA851975 TKX851975:TLW851975 TUT851975:TVS851975 UEP851975:UFO851975 UOL851975:UPK851975 UYH851975:UZG851975 VID851975:VJC851975 VRZ851975:VSY851975 WBV851975:WCU851975 WLR851975:WMQ851975 WVN851975:WWM851975 F917511:AE917511 JB917511:KA917511 SX917511:TW917511 ACT917511:ADS917511 AMP917511:ANO917511 AWL917511:AXK917511 BGH917511:BHG917511 BQD917511:BRC917511 BZZ917511:CAY917511 CJV917511:CKU917511 CTR917511:CUQ917511 DDN917511:DEM917511 DNJ917511:DOI917511 DXF917511:DYE917511 EHB917511:EIA917511 EQX917511:ERW917511 FAT917511:FBS917511 FKP917511:FLO917511 FUL917511:FVK917511 GEH917511:GFG917511 GOD917511:GPC917511 GXZ917511:GYY917511 HHV917511:HIU917511 HRR917511:HSQ917511 IBN917511:ICM917511 ILJ917511:IMI917511 IVF917511:IWE917511 JFB917511:JGA917511 JOX917511:JPW917511 JYT917511:JZS917511 KIP917511:KJO917511 KSL917511:KTK917511 LCH917511:LDG917511 LMD917511:LNC917511 LVZ917511:LWY917511 MFV917511:MGU917511 MPR917511:MQQ917511 MZN917511:NAM917511 NJJ917511:NKI917511 NTF917511:NUE917511 ODB917511:OEA917511 OMX917511:ONW917511 OWT917511:OXS917511 PGP917511:PHO917511 PQL917511:PRK917511 QAH917511:QBG917511 QKD917511:QLC917511 QTZ917511:QUY917511 RDV917511:REU917511 RNR917511:ROQ917511 RXN917511:RYM917511 SHJ917511:SII917511 SRF917511:SSE917511 TBB917511:TCA917511 TKX917511:TLW917511 TUT917511:TVS917511 UEP917511:UFO917511 UOL917511:UPK917511 UYH917511:UZG917511 VID917511:VJC917511 VRZ917511:VSY917511 WBV917511:WCU917511 WLR917511:WMQ917511 WVN917511:WWM917511 F983047:AE983047 JB983047:KA983047 SX983047:TW983047 ACT983047:ADS983047 AMP983047:ANO983047 AWL983047:AXK983047 BGH983047:BHG983047 BQD983047:BRC983047 BZZ983047:CAY983047 CJV983047:CKU983047 CTR983047:CUQ983047 DDN983047:DEM983047 DNJ983047:DOI983047 DXF983047:DYE983047 EHB983047:EIA983047 EQX983047:ERW983047 FAT983047:FBS983047 FKP983047:FLO983047 FUL983047:FVK983047 GEH983047:GFG983047 GOD983047:GPC983047 GXZ983047:GYY983047 HHV983047:HIU983047 HRR983047:HSQ983047 IBN983047:ICM983047 ILJ983047:IMI983047 IVF983047:IWE983047 JFB983047:JGA983047 JOX983047:JPW983047 JYT983047:JZS983047 KIP983047:KJO983047 KSL983047:KTK983047 LCH983047:LDG983047 LMD983047:LNC983047 LVZ983047:LWY983047 MFV983047:MGU983047 MPR983047:MQQ983047 MZN983047:NAM983047 NJJ983047:NKI983047 NTF983047:NUE983047 ODB983047:OEA983047 OMX983047:ONW983047 OWT983047:OXS983047 PGP983047:PHO983047 PQL983047:PRK983047 QAH983047:QBG983047 QKD983047:QLC983047 QTZ983047:QUY983047 RDV983047:REU983047 RNR983047:ROQ983047 RXN983047:RYM983047 SHJ983047:SII983047 SRF983047:SSE983047 TBB983047:TCA983047 TKX983047:TLW983047 TUT983047:TVS983047 UEP983047:UFO983047 UOL983047:UPK983047 UYH983047:UZG983047 VID983047:VJC983047 VRZ983047:VSY983047 WBV983047:WCU983047 WLR983047:WMQ983047 WVN983047:WWM98304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15:AE15 JB15:KA15 SX15:TW15 ACT15:ADS15 AMP15:ANO15 AWL15:AXK15 BGH15:BHG15 BQD15:BRC15 BZZ15:CAY15 CJV15:CKU15 CTR15:CUQ15 DDN15:DEM15 DNJ15:DOI15 DXF15:DYE15 EHB15:EIA15 EQX15:ERW15 FAT15:FBS15 FKP15:FLO15 FUL15:FVK15 GEH15:GFG15 GOD15:GPC15 GXZ15:GYY15 HHV15:HIU15 HRR15:HSQ15 IBN15:ICM15 ILJ15:IMI15 IVF15:IWE15 JFB15:JGA15 JOX15:JPW15 JYT15:JZS15 KIP15:KJO15 KSL15:KTK15 LCH15:LDG15 LMD15:LNC15 LVZ15:LWY15 MFV15:MGU15 MPR15:MQQ15 MZN15:NAM15 NJJ15:NKI15 NTF15:NUE15 ODB15:OEA15 OMX15:ONW15 OWT15:OXS15 PGP15:PHO15 PQL15:PRK15 QAH15:QBG15 QKD15:QLC15 QTZ15:QUY15 RDV15:REU15 RNR15:ROQ15 RXN15:RYM15 SHJ15:SII15 SRF15:SSE15 TBB15:TCA15 TKX15:TLW15 TUT15:TVS15 UEP15:UFO15 UOL15:UPK15 UYH15:UZG15 VID15:VJC15 VRZ15:VSY15 WBV15:WCU15 WLR15:WMQ15 WVN15:WWM15 F65551:AE65551 JB65551:KA65551 SX65551:TW65551 ACT65551:ADS65551 AMP65551:ANO65551 AWL65551:AXK65551 BGH65551:BHG65551 BQD65551:BRC65551 BZZ65551:CAY65551 CJV65551:CKU65551 CTR65551:CUQ65551 DDN65551:DEM65551 DNJ65551:DOI65551 DXF65551:DYE65551 EHB65551:EIA65551 EQX65551:ERW65551 FAT65551:FBS65551 FKP65551:FLO65551 FUL65551:FVK65551 GEH65551:GFG65551 GOD65551:GPC65551 GXZ65551:GYY65551 HHV65551:HIU65551 HRR65551:HSQ65551 IBN65551:ICM65551 ILJ65551:IMI65551 IVF65551:IWE65551 JFB65551:JGA65551 JOX65551:JPW65551 JYT65551:JZS65551 KIP65551:KJO65551 KSL65551:KTK65551 LCH65551:LDG65551 LMD65551:LNC65551 LVZ65551:LWY65551 MFV65551:MGU65551 MPR65551:MQQ65551 MZN65551:NAM65551 NJJ65551:NKI65551 NTF65551:NUE65551 ODB65551:OEA65551 OMX65551:ONW65551 OWT65551:OXS65551 PGP65551:PHO65551 PQL65551:PRK65551 QAH65551:QBG65551 QKD65551:QLC65551 QTZ65551:QUY65551 RDV65551:REU65551 RNR65551:ROQ65551 RXN65551:RYM65551 SHJ65551:SII65551 SRF65551:SSE65551 TBB65551:TCA65551 TKX65551:TLW65551 TUT65551:TVS65551 UEP65551:UFO65551 UOL65551:UPK65551 UYH65551:UZG65551 VID65551:VJC65551 VRZ65551:VSY65551 WBV65551:WCU65551 WLR65551:WMQ65551 WVN65551:WWM65551 F131087:AE131087 JB131087:KA131087 SX131087:TW131087 ACT131087:ADS131087 AMP131087:ANO131087 AWL131087:AXK131087 BGH131087:BHG131087 BQD131087:BRC131087 BZZ131087:CAY131087 CJV131087:CKU131087 CTR131087:CUQ131087 DDN131087:DEM131087 DNJ131087:DOI131087 DXF131087:DYE131087 EHB131087:EIA131087 EQX131087:ERW131087 FAT131087:FBS131087 FKP131087:FLO131087 FUL131087:FVK131087 GEH131087:GFG131087 GOD131087:GPC131087 GXZ131087:GYY131087 HHV131087:HIU131087 HRR131087:HSQ131087 IBN131087:ICM131087 ILJ131087:IMI131087 IVF131087:IWE131087 JFB131087:JGA131087 JOX131087:JPW131087 JYT131087:JZS131087 KIP131087:KJO131087 KSL131087:KTK131087 LCH131087:LDG131087 LMD131087:LNC131087 LVZ131087:LWY131087 MFV131087:MGU131087 MPR131087:MQQ131087 MZN131087:NAM131087 NJJ131087:NKI131087 NTF131087:NUE131087 ODB131087:OEA131087 OMX131087:ONW131087 OWT131087:OXS131087 PGP131087:PHO131087 PQL131087:PRK131087 QAH131087:QBG131087 QKD131087:QLC131087 QTZ131087:QUY131087 RDV131087:REU131087 RNR131087:ROQ131087 RXN131087:RYM131087 SHJ131087:SII131087 SRF131087:SSE131087 TBB131087:TCA131087 TKX131087:TLW131087 TUT131087:TVS131087 UEP131087:UFO131087 UOL131087:UPK131087 UYH131087:UZG131087 VID131087:VJC131087 VRZ131087:VSY131087 WBV131087:WCU131087 WLR131087:WMQ131087 WVN131087:WWM131087 F196623:AE196623 JB196623:KA196623 SX196623:TW196623 ACT196623:ADS196623 AMP196623:ANO196623 AWL196623:AXK196623 BGH196623:BHG196623 BQD196623:BRC196623 BZZ196623:CAY196623 CJV196623:CKU196623 CTR196623:CUQ196623 DDN196623:DEM196623 DNJ196623:DOI196623 DXF196623:DYE196623 EHB196623:EIA196623 EQX196623:ERW196623 FAT196623:FBS196623 FKP196623:FLO196623 FUL196623:FVK196623 GEH196623:GFG196623 GOD196623:GPC196623 GXZ196623:GYY196623 HHV196623:HIU196623 HRR196623:HSQ196623 IBN196623:ICM196623 ILJ196623:IMI196623 IVF196623:IWE196623 JFB196623:JGA196623 JOX196623:JPW196623 JYT196623:JZS196623 KIP196623:KJO196623 KSL196623:KTK196623 LCH196623:LDG196623 LMD196623:LNC196623 LVZ196623:LWY196623 MFV196623:MGU196623 MPR196623:MQQ196623 MZN196623:NAM196623 NJJ196623:NKI196623 NTF196623:NUE196623 ODB196623:OEA196623 OMX196623:ONW196623 OWT196623:OXS196623 PGP196623:PHO196623 PQL196623:PRK196623 QAH196623:QBG196623 QKD196623:QLC196623 QTZ196623:QUY196623 RDV196623:REU196623 RNR196623:ROQ196623 RXN196623:RYM196623 SHJ196623:SII196623 SRF196623:SSE196623 TBB196623:TCA196623 TKX196623:TLW196623 TUT196623:TVS196623 UEP196623:UFO196623 UOL196623:UPK196623 UYH196623:UZG196623 VID196623:VJC196623 VRZ196623:VSY196623 WBV196623:WCU196623 WLR196623:WMQ196623 WVN196623:WWM196623 F262159:AE262159 JB262159:KA262159 SX262159:TW262159 ACT262159:ADS262159 AMP262159:ANO262159 AWL262159:AXK262159 BGH262159:BHG262159 BQD262159:BRC262159 BZZ262159:CAY262159 CJV262159:CKU262159 CTR262159:CUQ262159 DDN262159:DEM262159 DNJ262159:DOI262159 DXF262159:DYE262159 EHB262159:EIA262159 EQX262159:ERW262159 FAT262159:FBS262159 FKP262159:FLO262159 FUL262159:FVK262159 GEH262159:GFG262159 GOD262159:GPC262159 GXZ262159:GYY262159 HHV262159:HIU262159 HRR262159:HSQ262159 IBN262159:ICM262159 ILJ262159:IMI262159 IVF262159:IWE262159 JFB262159:JGA262159 JOX262159:JPW262159 JYT262159:JZS262159 KIP262159:KJO262159 KSL262159:KTK262159 LCH262159:LDG262159 LMD262159:LNC262159 LVZ262159:LWY262159 MFV262159:MGU262159 MPR262159:MQQ262159 MZN262159:NAM262159 NJJ262159:NKI262159 NTF262159:NUE262159 ODB262159:OEA262159 OMX262159:ONW262159 OWT262159:OXS262159 PGP262159:PHO262159 PQL262159:PRK262159 QAH262159:QBG262159 QKD262159:QLC262159 QTZ262159:QUY262159 RDV262159:REU262159 RNR262159:ROQ262159 RXN262159:RYM262159 SHJ262159:SII262159 SRF262159:SSE262159 TBB262159:TCA262159 TKX262159:TLW262159 TUT262159:TVS262159 UEP262159:UFO262159 UOL262159:UPK262159 UYH262159:UZG262159 VID262159:VJC262159 VRZ262159:VSY262159 WBV262159:WCU262159 WLR262159:WMQ262159 WVN262159:WWM262159 F327695:AE327695 JB327695:KA327695 SX327695:TW327695 ACT327695:ADS327695 AMP327695:ANO327695 AWL327695:AXK327695 BGH327695:BHG327695 BQD327695:BRC327695 BZZ327695:CAY327695 CJV327695:CKU327695 CTR327695:CUQ327695 DDN327695:DEM327695 DNJ327695:DOI327695 DXF327695:DYE327695 EHB327695:EIA327695 EQX327695:ERW327695 FAT327695:FBS327695 FKP327695:FLO327695 FUL327695:FVK327695 GEH327695:GFG327695 GOD327695:GPC327695 GXZ327695:GYY327695 HHV327695:HIU327695 HRR327695:HSQ327695 IBN327695:ICM327695 ILJ327695:IMI327695 IVF327695:IWE327695 JFB327695:JGA327695 JOX327695:JPW327695 JYT327695:JZS327695 KIP327695:KJO327695 KSL327695:KTK327695 LCH327695:LDG327695 LMD327695:LNC327695 LVZ327695:LWY327695 MFV327695:MGU327695 MPR327695:MQQ327695 MZN327695:NAM327695 NJJ327695:NKI327695 NTF327695:NUE327695 ODB327695:OEA327695 OMX327695:ONW327695 OWT327695:OXS327695 PGP327695:PHO327695 PQL327695:PRK327695 QAH327695:QBG327695 QKD327695:QLC327695 QTZ327695:QUY327695 RDV327695:REU327695 RNR327695:ROQ327695 RXN327695:RYM327695 SHJ327695:SII327695 SRF327695:SSE327695 TBB327695:TCA327695 TKX327695:TLW327695 TUT327695:TVS327695 UEP327695:UFO327695 UOL327695:UPK327695 UYH327695:UZG327695 VID327695:VJC327695 VRZ327695:VSY327695 WBV327695:WCU327695 WLR327695:WMQ327695 WVN327695:WWM327695 F393231:AE393231 JB393231:KA393231 SX393231:TW393231 ACT393231:ADS393231 AMP393231:ANO393231 AWL393231:AXK393231 BGH393231:BHG393231 BQD393231:BRC393231 BZZ393231:CAY393231 CJV393231:CKU393231 CTR393231:CUQ393231 DDN393231:DEM393231 DNJ393231:DOI393231 DXF393231:DYE393231 EHB393231:EIA393231 EQX393231:ERW393231 FAT393231:FBS393231 FKP393231:FLO393231 FUL393231:FVK393231 GEH393231:GFG393231 GOD393231:GPC393231 GXZ393231:GYY393231 HHV393231:HIU393231 HRR393231:HSQ393231 IBN393231:ICM393231 ILJ393231:IMI393231 IVF393231:IWE393231 JFB393231:JGA393231 JOX393231:JPW393231 JYT393231:JZS393231 KIP393231:KJO393231 KSL393231:KTK393231 LCH393231:LDG393231 LMD393231:LNC393231 LVZ393231:LWY393231 MFV393231:MGU393231 MPR393231:MQQ393231 MZN393231:NAM393231 NJJ393231:NKI393231 NTF393231:NUE393231 ODB393231:OEA393231 OMX393231:ONW393231 OWT393231:OXS393231 PGP393231:PHO393231 PQL393231:PRK393231 QAH393231:QBG393231 QKD393231:QLC393231 QTZ393231:QUY393231 RDV393231:REU393231 RNR393231:ROQ393231 RXN393231:RYM393231 SHJ393231:SII393231 SRF393231:SSE393231 TBB393231:TCA393231 TKX393231:TLW393231 TUT393231:TVS393231 UEP393231:UFO393231 UOL393231:UPK393231 UYH393231:UZG393231 VID393231:VJC393231 VRZ393231:VSY393231 WBV393231:WCU393231 WLR393231:WMQ393231 WVN393231:WWM393231 F458767:AE458767 JB458767:KA458767 SX458767:TW458767 ACT458767:ADS458767 AMP458767:ANO458767 AWL458767:AXK458767 BGH458767:BHG458767 BQD458767:BRC458767 BZZ458767:CAY458767 CJV458767:CKU458767 CTR458767:CUQ458767 DDN458767:DEM458767 DNJ458767:DOI458767 DXF458767:DYE458767 EHB458767:EIA458767 EQX458767:ERW458767 FAT458767:FBS458767 FKP458767:FLO458767 FUL458767:FVK458767 GEH458767:GFG458767 GOD458767:GPC458767 GXZ458767:GYY458767 HHV458767:HIU458767 HRR458767:HSQ458767 IBN458767:ICM458767 ILJ458767:IMI458767 IVF458767:IWE458767 JFB458767:JGA458767 JOX458767:JPW458767 JYT458767:JZS458767 KIP458767:KJO458767 KSL458767:KTK458767 LCH458767:LDG458767 LMD458767:LNC458767 LVZ458767:LWY458767 MFV458767:MGU458767 MPR458767:MQQ458767 MZN458767:NAM458767 NJJ458767:NKI458767 NTF458767:NUE458767 ODB458767:OEA458767 OMX458767:ONW458767 OWT458767:OXS458767 PGP458767:PHO458767 PQL458767:PRK458767 QAH458767:QBG458767 QKD458767:QLC458767 QTZ458767:QUY458767 RDV458767:REU458767 RNR458767:ROQ458767 RXN458767:RYM458767 SHJ458767:SII458767 SRF458767:SSE458767 TBB458767:TCA458767 TKX458767:TLW458767 TUT458767:TVS458767 UEP458767:UFO458767 UOL458767:UPK458767 UYH458767:UZG458767 VID458767:VJC458767 VRZ458767:VSY458767 WBV458767:WCU458767 WLR458767:WMQ458767 WVN458767:WWM458767 F524303:AE524303 JB524303:KA524303 SX524303:TW524303 ACT524303:ADS524303 AMP524303:ANO524303 AWL524303:AXK524303 BGH524303:BHG524303 BQD524303:BRC524303 BZZ524303:CAY524303 CJV524303:CKU524303 CTR524303:CUQ524303 DDN524303:DEM524303 DNJ524303:DOI524303 DXF524303:DYE524303 EHB524303:EIA524303 EQX524303:ERW524303 FAT524303:FBS524303 FKP524303:FLO524303 FUL524303:FVK524303 GEH524303:GFG524303 GOD524303:GPC524303 GXZ524303:GYY524303 HHV524303:HIU524303 HRR524303:HSQ524303 IBN524303:ICM524303 ILJ524303:IMI524303 IVF524303:IWE524303 JFB524303:JGA524303 JOX524303:JPW524303 JYT524303:JZS524303 KIP524303:KJO524303 KSL524303:KTK524303 LCH524303:LDG524303 LMD524303:LNC524303 LVZ524303:LWY524303 MFV524303:MGU524303 MPR524303:MQQ524303 MZN524303:NAM524303 NJJ524303:NKI524303 NTF524303:NUE524303 ODB524303:OEA524303 OMX524303:ONW524303 OWT524303:OXS524303 PGP524303:PHO524303 PQL524303:PRK524303 QAH524303:QBG524303 QKD524303:QLC524303 QTZ524303:QUY524303 RDV524303:REU524303 RNR524303:ROQ524303 RXN524303:RYM524303 SHJ524303:SII524303 SRF524303:SSE524303 TBB524303:TCA524303 TKX524303:TLW524303 TUT524303:TVS524303 UEP524303:UFO524303 UOL524303:UPK524303 UYH524303:UZG524303 VID524303:VJC524303 VRZ524303:VSY524303 WBV524303:WCU524303 WLR524303:WMQ524303 WVN524303:WWM524303 F589839:AE589839 JB589839:KA589839 SX589839:TW589839 ACT589839:ADS589839 AMP589839:ANO589839 AWL589839:AXK589839 BGH589839:BHG589839 BQD589839:BRC589839 BZZ589839:CAY589839 CJV589839:CKU589839 CTR589839:CUQ589839 DDN589839:DEM589839 DNJ589839:DOI589839 DXF589839:DYE589839 EHB589839:EIA589839 EQX589839:ERW589839 FAT589839:FBS589839 FKP589839:FLO589839 FUL589839:FVK589839 GEH589839:GFG589839 GOD589839:GPC589839 GXZ589839:GYY589839 HHV589839:HIU589839 HRR589839:HSQ589839 IBN589839:ICM589839 ILJ589839:IMI589839 IVF589839:IWE589839 JFB589839:JGA589839 JOX589839:JPW589839 JYT589839:JZS589839 KIP589839:KJO589839 KSL589839:KTK589839 LCH589839:LDG589839 LMD589839:LNC589839 LVZ589839:LWY589839 MFV589839:MGU589839 MPR589839:MQQ589839 MZN589839:NAM589839 NJJ589839:NKI589839 NTF589839:NUE589839 ODB589839:OEA589839 OMX589839:ONW589839 OWT589839:OXS589839 PGP589839:PHO589839 PQL589839:PRK589839 QAH589839:QBG589839 QKD589839:QLC589839 QTZ589839:QUY589839 RDV589839:REU589839 RNR589839:ROQ589839 RXN589839:RYM589839 SHJ589839:SII589839 SRF589839:SSE589839 TBB589839:TCA589839 TKX589839:TLW589839 TUT589839:TVS589839 UEP589839:UFO589839 UOL589839:UPK589839 UYH589839:UZG589839 VID589839:VJC589839 VRZ589839:VSY589839 WBV589839:WCU589839 WLR589839:WMQ589839 WVN589839:WWM589839 F655375:AE655375 JB655375:KA655375 SX655375:TW655375 ACT655375:ADS655375 AMP655375:ANO655375 AWL655375:AXK655375 BGH655375:BHG655375 BQD655375:BRC655375 BZZ655375:CAY655375 CJV655375:CKU655375 CTR655375:CUQ655375 DDN655375:DEM655375 DNJ655375:DOI655375 DXF655375:DYE655375 EHB655375:EIA655375 EQX655375:ERW655375 FAT655375:FBS655375 FKP655375:FLO655375 FUL655375:FVK655375 GEH655375:GFG655375 GOD655375:GPC655375 GXZ655375:GYY655375 HHV655375:HIU655375 HRR655375:HSQ655375 IBN655375:ICM655375 ILJ655375:IMI655375 IVF655375:IWE655375 JFB655375:JGA655375 JOX655375:JPW655375 JYT655375:JZS655375 KIP655375:KJO655375 KSL655375:KTK655375 LCH655375:LDG655375 LMD655375:LNC655375 LVZ655375:LWY655375 MFV655375:MGU655375 MPR655375:MQQ655375 MZN655375:NAM655375 NJJ655375:NKI655375 NTF655375:NUE655375 ODB655375:OEA655375 OMX655375:ONW655375 OWT655375:OXS655375 PGP655375:PHO655375 PQL655375:PRK655375 QAH655375:QBG655375 QKD655375:QLC655375 QTZ655375:QUY655375 RDV655375:REU655375 RNR655375:ROQ655375 RXN655375:RYM655375 SHJ655375:SII655375 SRF655375:SSE655375 TBB655375:TCA655375 TKX655375:TLW655375 TUT655375:TVS655375 UEP655375:UFO655375 UOL655375:UPK655375 UYH655375:UZG655375 VID655375:VJC655375 VRZ655375:VSY655375 WBV655375:WCU655375 WLR655375:WMQ655375 WVN655375:WWM655375 F720911:AE720911 JB720911:KA720911 SX720911:TW720911 ACT720911:ADS720911 AMP720911:ANO720911 AWL720911:AXK720911 BGH720911:BHG720911 BQD720911:BRC720911 BZZ720911:CAY720911 CJV720911:CKU720911 CTR720911:CUQ720911 DDN720911:DEM720911 DNJ720911:DOI720911 DXF720911:DYE720911 EHB720911:EIA720911 EQX720911:ERW720911 FAT720911:FBS720911 FKP720911:FLO720911 FUL720911:FVK720911 GEH720911:GFG720911 GOD720911:GPC720911 GXZ720911:GYY720911 HHV720911:HIU720911 HRR720911:HSQ720911 IBN720911:ICM720911 ILJ720911:IMI720911 IVF720911:IWE720911 JFB720911:JGA720911 JOX720911:JPW720911 JYT720911:JZS720911 KIP720911:KJO720911 KSL720911:KTK720911 LCH720911:LDG720911 LMD720911:LNC720911 LVZ720911:LWY720911 MFV720911:MGU720911 MPR720911:MQQ720911 MZN720911:NAM720911 NJJ720911:NKI720911 NTF720911:NUE720911 ODB720911:OEA720911 OMX720911:ONW720911 OWT720911:OXS720911 PGP720911:PHO720911 PQL720911:PRK720911 QAH720911:QBG720911 QKD720911:QLC720911 QTZ720911:QUY720911 RDV720911:REU720911 RNR720911:ROQ720911 RXN720911:RYM720911 SHJ720911:SII720911 SRF720911:SSE720911 TBB720911:TCA720911 TKX720911:TLW720911 TUT720911:TVS720911 UEP720911:UFO720911 UOL720911:UPK720911 UYH720911:UZG720911 VID720911:VJC720911 VRZ720911:VSY720911 WBV720911:WCU720911 WLR720911:WMQ720911 WVN720911:WWM720911 F786447:AE786447 JB786447:KA786447 SX786447:TW786447 ACT786447:ADS786447 AMP786447:ANO786447 AWL786447:AXK786447 BGH786447:BHG786447 BQD786447:BRC786447 BZZ786447:CAY786447 CJV786447:CKU786447 CTR786447:CUQ786447 DDN786447:DEM786447 DNJ786447:DOI786447 DXF786447:DYE786447 EHB786447:EIA786447 EQX786447:ERW786447 FAT786447:FBS786447 FKP786447:FLO786447 FUL786447:FVK786447 GEH786447:GFG786447 GOD786447:GPC786447 GXZ786447:GYY786447 HHV786447:HIU786447 HRR786447:HSQ786447 IBN786447:ICM786447 ILJ786447:IMI786447 IVF786447:IWE786447 JFB786447:JGA786447 JOX786447:JPW786447 JYT786447:JZS786447 KIP786447:KJO786447 KSL786447:KTK786447 LCH786447:LDG786447 LMD786447:LNC786447 LVZ786447:LWY786447 MFV786447:MGU786447 MPR786447:MQQ786447 MZN786447:NAM786447 NJJ786447:NKI786447 NTF786447:NUE786447 ODB786447:OEA786447 OMX786447:ONW786447 OWT786447:OXS786447 PGP786447:PHO786447 PQL786447:PRK786447 QAH786447:QBG786447 QKD786447:QLC786447 QTZ786447:QUY786447 RDV786447:REU786447 RNR786447:ROQ786447 RXN786447:RYM786447 SHJ786447:SII786447 SRF786447:SSE786447 TBB786447:TCA786447 TKX786447:TLW786447 TUT786447:TVS786447 UEP786447:UFO786447 UOL786447:UPK786447 UYH786447:UZG786447 VID786447:VJC786447 VRZ786447:VSY786447 WBV786447:WCU786447 WLR786447:WMQ786447 WVN786447:WWM786447 F851983:AE851983 JB851983:KA851983 SX851983:TW851983 ACT851983:ADS851983 AMP851983:ANO851983 AWL851983:AXK851983 BGH851983:BHG851983 BQD851983:BRC851983 BZZ851983:CAY851983 CJV851983:CKU851983 CTR851983:CUQ851983 DDN851983:DEM851983 DNJ851983:DOI851983 DXF851983:DYE851983 EHB851983:EIA851983 EQX851983:ERW851983 FAT851983:FBS851983 FKP851983:FLO851983 FUL851983:FVK851983 GEH851983:GFG851983 GOD851983:GPC851983 GXZ851983:GYY851983 HHV851983:HIU851983 HRR851983:HSQ851983 IBN851983:ICM851983 ILJ851983:IMI851983 IVF851983:IWE851983 JFB851983:JGA851983 JOX851983:JPW851983 JYT851983:JZS851983 KIP851983:KJO851983 KSL851983:KTK851983 LCH851983:LDG851983 LMD851983:LNC851983 LVZ851983:LWY851983 MFV851983:MGU851983 MPR851983:MQQ851983 MZN851983:NAM851983 NJJ851983:NKI851983 NTF851983:NUE851983 ODB851983:OEA851983 OMX851983:ONW851983 OWT851983:OXS851983 PGP851983:PHO851983 PQL851983:PRK851983 QAH851983:QBG851983 QKD851983:QLC851983 QTZ851983:QUY851983 RDV851983:REU851983 RNR851983:ROQ851983 RXN851983:RYM851983 SHJ851983:SII851983 SRF851983:SSE851983 TBB851983:TCA851983 TKX851983:TLW851983 TUT851983:TVS851983 UEP851983:UFO851983 UOL851983:UPK851983 UYH851983:UZG851983 VID851983:VJC851983 VRZ851983:VSY851983 WBV851983:WCU851983 WLR851983:WMQ851983 WVN851983:WWM851983 F917519:AE917519 JB917519:KA917519 SX917519:TW917519 ACT917519:ADS917519 AMP917519:ANO917519 AWL917519:AXK917519 BGH917519:BHG917519 BQD917519:BRC917519 BZZ917519:CAY917519 CJV917519:CKU917519 CTR917519:CUQ917519 DDN917519:DEM917519 DNJ917519:DOI917519 DXF917519:DYE917519 EHB917519:EIA917519 EQX917519:ERW917519 FAT917519:FBS917519 FKP917519:FLO917519 FUL917519:FVK917519 GEH917519:GFG917519 GOD917519:GPC917519 GXZ917519:GYY917519 HHV917519:HIU917519 HRR917519:HSQ917519 IBN917519:ICM917519 ILJ917519:IMI917519 IVF917519:IWE917519 JFB917519:JGA917519 JOX917519:JPW917519 JYT917519:JZS917519 KIP917519:KJO917519 KSL917519:KTK917519 LCH917519:LDG917519 LMD917519:LNC917519 LVZ917519:LWY917519 MFV917519:MGU917519 MPR917519:MQQ917519 MZN917519:NAM917519 NJJ917519:NKI917519 NTF917519:NUE917519 ODB917519:OEA917519 OMX917519:ONW917519 OWT917519:OXS917519 PGP917519:PHO917519 PQL917519:PRK917519 QAH917519:QBG917519 QKD917519:QLC917519 QTZ917519:QUY917519 RDV917519:REU917519 RNR917519:ROQ917519 RXN917519:RYM917519 SHJ917519:SII917519 SRF917519:SSE917519 TBB917519:TCA917519 TKX917519:TLW917519 TUT917519:TVS917519 UEP917519:UFO917519 UOL917519:UPK917519 UYH917519:UZG917519 VID917519:VJC917519 VRZ917519:VSY917519 WBV917519:WCU917519 WLR917519:WMQ917519 WVN917519:WWM917519 F983055:AE983055 JB983055:KA983055 SX983055:TW983055 ACT983055:ADS983055 AMP983055:ANO983055 AWL983055:AXK983055 BGH983055:BHG983055 BQD983055:BRC983055 BZZ983055:CAY983055 CJV983055:CKU983055 CTR983055:CUQ983055 DDN983055:DEM983055 DNJ983055:DOI983055 DXF983055:DYE983055 EHB983055:EIA983055 EQX983055:ERW983055 FAT983055:FBS983055 FKP983055:FLO983055 FUL983055:FVK983055 GEH983055:GFG983055 GOD983055:GPC983055 GXZ983055:GYY983055 HHV983055:HIU983055 HRR983055:HSQ983055 IBN983055:ICM983055 ILJ983055:IMI983055 IVF983055:IWE983055 JFB983055:JGA983055 JOX983055:JPW983055 JYT983055:JZS983055 KIP983055:KJO983055 KSL983055:KTK983055 LCH983055:LDG983055 LMD983055:LNC983055 LVZ983055:LWY983055 MFV983055:MGU983055 MPR983055:MQQ983055 MZN983055:NAM983055 NJJ983055:NKI983055 NTF983055:NUE983055 ODB983055:OEA983055 OMX983055:ONW983055 OWT983055:OXS983055 PGP983055:PHO983055 PQL983055:PRK983055 QAH983055:QBG983055 QKD983055:QLC983055 QTZ983055:QUY983055 RDV983055:REU983055 RNR983055:ROQ983055 RXN983055:RYM983055 SHJ983055:SII983055 SRF983055:SSE983055 TBB983055:TCA983055 TKX983055:TLW983055 TUT983055:TVS983055 UEP983055:UFO983055 UOL983055:UPK983055 UYH983055:UZG983055 VID983055:VJC983055 VRZ983055:VSY983055 WBV983055:WCU983055 WLR983055:WMQ983055 WVN983055:WWM983055 F21:M21 JB21:JI21 SX21:TE21 ACT21:ADA21 AMP21:AMW21 AWL21:AWS21 BGH21:BGO21 BQD21:BQK21 BZZ21:CAG21 CJV21:CKC21 CTR21:CTY21 DDN21:DDU21 DNJ21:DNQ21 DXF21:DXM21 EHB21:EHI21 EQX21:ERE21 FAT21:FBA21 FKP21:FKW21 FUL21:FUS21 GEH21:GEO21 GOD21:GOK21 GXZ21:GYG21 HHV21:HIC21 HRR21:HRY21 IBN21:IBU21 ILJ21:ILQ21 IVF21:IVM21 JFB21:JFI21 JOX21:JPE21 JYT21:JZA21 KIP21:KIW21 KSL21:KSS21 LCH21:LCO21 LMD21:LMK21 LVZ21:LWG21 MFV21:MGC21 MPR21:MPY21 MZN21:MZU21 NJJ21:NJQ21 NTF21:NTM21 ODB21:ODI21 OMX21:ONE21 OWT21:OXA21 PGP21:PGW21 PQL21:PQS21 QAH21:QAO21 QKD21:QKK21 QTZ21:QUG21 RDV21:REC21 RNR21:RNY21 RXN21:RXU21 SHJ21:SHQ21 SRF21:SRM21 TBB21:TBI21 TKX21:TLE21 TUT21:TVA21 UEP21:UEW21 UOL21:UOS21 UYH21:UYO21 VID21:VIK21 VRZ21:VSG21 WBV21:WCC21 WLR21:WLY21 WVN21:WVU21 F65557:M65557 JB65557:JI65557 SX65557:TE65557 ACT65557:ADA65557 AMP65557:AMW65557 AWL65557:AWS65557 BGH65557:BGO65557 BQD65557:BQK65557 BZZ65557:CAG65557 CJV65557:CKC65557 CTR65557:CTY65557 DDN65557:DDU65557 DNJ65557:DNQ65557 DXF65557:DXM65557 EHB65557:EHI65557 EQX65557:ERE65557 FAT65557:FBA65557 FKP65557:FKW65557 FUL65557:FUS65557 GEH65557:GEO65557 GOD65557:GOK65557 GXZ65557:GYG65557 HHV65557:HIC65557 HRR65557:HRY65557 IBN65557:IBU65557 ILJ65557:ILQ65557 IVF65557:IVM65557 JFB65557:JFI65557 JOX65557:JPE65557 JYT65557:JZA65557 KIP65557:KIW65557 KSL65557:KSS65557 LCH65557:LCO65557 LMD65557:LMK65557 LVZ65557:LWG65557 MFV65557:MGC65557 MPR65557:MPY65557 MZN65557:MZU65557 NJJ65557:NJQ65557 NTF65557:NTM65557 ODB65557:ODI65557 OMX65557:ONE65557 OWT65557:OXA65557 PGP65557:PGW65557 PQL65557:PQS65557 QAH65557:QAO65557 QKD65557:QKK65557 QTZ65557:QUG65557 RDV65557:REC65557 RNR65557:RNY65557 RXN65557:RXU65557 SHJ65557:SHQ65557 SRF65557:SRM65557 TBB65557:TBI65557 TKX65557:TLE65557 TUT65557:TVA65557 UEP65557:UEW65557 UOL65557:UOS65557 UYH65557:UYO65557 VID65557:VIK65557 VRZ65557:VSG65557 WBV65557:WCC65557 WLR65557:WLY65557 WVN65557:WVU65557 F131093:M131093 JB131093:JI131093 SX131093:TE131093 ACT131093:ADA131093 AMP131093:AMW131093 AWL131093:AWS131093 BGH131093:BGO131093 BQD131093:BQK131093 BZZ131093:CAG131093 CJV131093:CKC131093 CTR131093:CTY131093 DDN131093:DDU131093 DNJ131093:DNQ131093 DXF131093:DXM131093 EHB131093:EHI131093 EQX131093:ERE131093 FAT131093:FBA131093 FKP131093:FKW131093 FUL131093:FUS131093 GEH131093:GEO131093 GOD131093:GOK131093 GXZ131093:GYG131093 HHV131093:HIC131093 HRR131093:HRY131093 IBN131093:IBU131093 ILJ131093:ILQ131093 IVF131093:IVM131093 JFB131093:JFI131093 JOX131093:JPE131093 JYT131093:JZA131093 KIP131093:KIW131093 KSL131093:KSS131093 LCH131093:LCO131093 LMD131093:LMK131093 LVZ131093:LWG131093 MFV131093:MGC131093 MPR131093:MPY131093 MZN131093:MZU131093 NJJ131093:NJQ131093 NTF131093:NTM131093 ODB131093:ODI131093 OMX131093:ONE131093 OWT131093:OXA131093 PGP131093:PGW131093 PQL131093:PQS131093 QAH131093:QAO131093 QKD131093:QKK131093 QTZ131093:QUG131093 RDV131093:REC131093 RNR131093:RNY131093 RXN131093:RXU131093 SHJ131093:SHQ131093 SRF131093:SRM131093 TBB131093:TBI131093 TKX131093:TLE131093 TUT131093:TVA131093 UEP131093:UEW131093 UOL131093:UOS131093 UYH131093:UYO131093 VID131093:VIK131093 VRZ131093:VSG131093 WBV131093:WCC131093 WLR131093:WLY131093 WVN131093:WVU131093 F196629:M196629 JB196629:JI196629 SX196629:TE196629 ACT196629:ADA196629 AMP196629:AMW196629 AWL196629:AWS196629 BGH196629:BGO196629 BQD196629:BQK196629 BZZ196629:CAG196629 CJV196629:CKC196629 CTR196629:CTY196629 DDN196629:DDU196629 DNJ196629:DNQ196629 DXF196629:DXM196629 EHB196629:EHI196629 EQX196629:ERE196629 FAT196629:FBA196629 FKP196629:FKW196629 FUL196629:FUS196629 GEH196629:GEO196629 GOD196629:GOK196629 GXZ196629:GYG196629 HHV196629:HIC196629 HRR196629:HRY196629 IBN196629:IBU196629 ILJ196629:ILQ196629 IVF196629:IVM196629 JFB196629:JFI196629 JOX196629:JPE196629 JYT196629:JZA196629 KIP196629:KIW196629 KSL196629:KSS196629 LCH196629:LCO196629 LMD196629:LMK196629 LVZ196629:LWG196629 MFV196629:MGC196629 MPR196629:MPY196629 MZN196629:MZU196629 NJJ196629:NJQ196629 NTF196629:NTM196629 ODB196629:ODI196629 OMX196629:ONE196629 OWT196629:OXA196629 PGP196629:PGW196629 PQL196629:PQS196629 QAH196629:QAO196629 QKD196629:QKK196629 QTZ196629:QUG196629 RDV196629:REC196629 RNR196629:RNY196629 RXN196629:RXU196629 SHJ196629:SHQ196629 SRF196629:SRM196629 TBB196629:TBI196629 TKX196629:TLE196629 TUT196629:TVA196629 UEP196629:UEW196629 UOL196629:UOS196629 UYH196629:UYO196629 VID196629:VIK196629 VRZ196629:VSG196629 WBV196629:WCC196629 WLR196629:WLY196629 WVN196629:WVU196629 F262165:M262165 JB262165:JI262165 SX262165:TE262165 ACT262165:ADA262165 AMP262165:AMW262165 AWL262165:AWS262165 BGH262165:BGO262165 BQD262165:BQK262165 BZZ262165:CAG262165 CJV262165:CKC262165 CTR262165:CTY262165 DDN262165:DDU262165 DNJ262165:DNQ262165 DXF262165:DXM262165 EHB262165:EHI262165 EQX262165:ERE262165 FAT262165:FBA262165 FKP262165:FKW262165 FUL262165:FUS262165 GEH262165:GEO262165 GOD262165:GOK262165 GXZ262165:GYG262165 HHV262165:HIC262165 HRR262165:HRY262165 IBN262165:IBU262165 ILJ262165:ILQ262165 IVF262165:IVM262165 JFB262165:JFI262165 JOX262165:JPE262165 JYT262165:JZA262165 KIP262165:KIW262165 KSL262165:KSS262165 LCH262165:LCO262165 LMD262165:LMK262165 LVZ262165:LWG262165 MFV262165:MGC262165 MPR262165:MPY262165 MZN262165:MZU262165 NJJ262165:NJQ262165 NTF262165:NTM262165 ODB262165:ODI262165 OMX262165:ONE262165 OWT262165:OXA262165 PGP262165:PGW262165 PQL262165:PQS262165 QAH262165:QAO262165 QKD262165:QKK262165 QTZ262165:QUG262165 RDV262165:REC262165 RNR262165:RNY262165 RXN262165:RXU262165 SHJ262165:SHQ262165 SRF262165:SRM262165 TBB262165:TBI262165 TKX262165:TLE262165 TUT262165:TVA262165 UEP262165:UEW262165 UOL262165:UOS262165 UYH262165:UYO262165 VID262165:VIK262165 VRZ262165:VSG262165 WBV262165:WCC262165 WLR262165:WLY262165 WVN262165:WVU262165 F327701:M327701 JB327701:JI327701 SX327701:TE327701 ACT327701:ADA327701 AMP327701:AMW327701 AWL327701:AWS327701 BGH327701:BGO327701 BQD327701:BQK327701 BZZ327701:CAG327701 CJV327701:CKC327701 CTR327701:CTY327701 DDN327701:DDU327701 DNJ327701:DNQ327701 DXF327701:DXM327701 EHB327701:EHI327701 EQX327701:ERE327701 FAT327701:FBA327701 FKP327701:FKW327701 FUL327701:FUS327701 GEH327701:GEO327701 GOD327701:GOK327701 GXZ327701:GYG327701 HHV327701:HIC327701 HRR327701:HRY327701 IBN327701:IBU327701 ILJ327701:ILQ327701 IVF327701:IVM327701 JFB327701:JFI327701 JOX327701:JPE327701 JYT327701:JZA327701 KIP327701:KIW327701 KSL327701:KSS327701 LCH327701:LCO327701 LMD327701:LMK327701 LVZ327701:LWG327701 MFV327701:MGC327701 MPR327701:MPY327701 MZN327701:MZU327701 NJJ327701:NJQ327701 NTF327701:NTM327701 ODB327701:ODI327701 OMX327701:ONE327701 OWT327701:OXA327701 PGP327701:PGW327701 PQL327701:PQS327701 QAH327701:QAO327701 QKD327701:QKK327701 QTZ327701:QUG327701 RDV327701:REC327701 RNR327701:RNY327701 RXN327701:RXU327701 SHJ327701:SHQ327701 SRF327701:SRM327701 TBB327701:TBI327701 TKX327701:TLE327701 TUT327701:TVA327701 UEP327701:UEW327701 UOL327701:UOS327701 UYH327701:UYO327701 VID327701:VIK327701 VRZ327701:VSG327701 WBV327701:WCC327701 WLR327701:WLY327701 WVN327701:WVU327701 F393237:M393237 JB393237:JI393237 SX393237:TE393237 ACT393237:ADA393237 AMP393237:AMW393237 AWL393237:AWS393237 BGH393237:BGO393237 BQD393237:BQK393237 BZZ393237:CAG393237 CJV393237:CKC393237 CTR393237:CTY393237 DDN393237:DDU393237 DNJ393237:DNQ393237 DXF393237:DXM393237 EHB393237:EHI393237 EQX393237:ERE393237 FAT393237:FBA393237 FKP393237:FKW393237 FUL393237:FUS393237 GEH393237:GEO393237 GOD393237:GOK393237 GXZ393237:GYG393237 HHV393237:HIC393237 HRR393237:HRY393237 IBN393237:IBU393237 ILJ393237:ILQ393237 IVF393237:IVM393237 JFB393237:JFI393237 JOX393237:JPE393237 JYT393237:JZA393237 KIP393237:KIW393237 KSL393237:KSS393237 LCH393237:LCO393237 LMD393237:LMK393237 LVZ393237:LWG393237 MFV393237:MGC393237 MPR393237:MPY393237 MZN393237:MZU393237 NJJ393237:NJQ393237 NTF393237:NTM393237 ODB393237:ODI393237 OMX393237:ONE393237 OWT393237:OXA393237 PGP393237:PGW393237 PQL393237:PQS393237 QAH393237:QAO393237 QKD393237:QKK393237 QTZ393237:QUG393237 RDV393237:REC393237 RNR393237:RNY393237 RXN393237:RXU393237 SHJ393237:SHQ393237 SRF393237:SRM393237 TBB393237:TBI393237 TKX393237:TLE393237 TUT393237:TVA393237 UEP393237:UEW393237 UOL393237:UOS393237 UYH393237:UYO393237 VID393237:VIK393237 VRZ393237:VSG393237 WBV393237:WCC393237 WLR393237:WLY393237 WVN393237:WVU393237 F458773:M458773 JB458773:JI458773 SX458773:TE458773 ACT458773:ADA458773 AMP458773:AMW458773 AWL458773:AWS458773 BGH458773:BGO458773 BQD458773:BQK458773 BZZ458773:CAG458773 CJV458773:CKC458773 CTR458773:CTY458773 DDN458773:DDU458773 DNJ458773:DNQ458773 DXF458773:DXM458773 EHB458773:EHI458773 EQX458773:ERE458773 FAT458773:FBA458773 FKP458773:FKW458773 FUL458773:FUS458773 GEH458773:GEO458773 GOD458773:GOK458773 GXZ458773:GYG458773 HHV458773:HIC458773 HRR458773:HRY458773 IBN458773:IBU458773 ILJ458773:ILQ458773 IVF458773:IVM458773 JFB458773:JFI458773 JOX458773:JPE458773 JYT458773:JZA458773 KIP458773:KIW458773 KSL458773:KSS458773 LCH458773:LCO458773 LMD458773:LMK458773 LVZ458773:LWG458773 MFV458773:MGC458773 MPR458773:MPY458773 MZN458773:MZU458773 NJJ458773:NJQ458773 NTF458773:NTM458773 ODB458773:ODI458773 OMX458773:ONE458773 OWT458773:OXA458773 PGP458773:PGW458773 PQL458773:PQS458773 QAH458773:QAO458773 QKD458773:QKK458773 QTZ458773:QUG458773 RDV458773:REC458773 RNR458773:RNY458773 RXN458773:RXU458773 SHJ458773:SHQ458773 SRF458773:SRM458773 TBB458773:TBI458773 TKX458773:TLE458773 TUT458773:TVA458773 UEP458773:UEW458773 UOL458773:UOS458773 UYH458773:UYO458773 VID458773:VIK458773 VRZ458773:VSG458773 WBV458773:WCC458773 WLR458773:WLY458773 WVN458773:WVU458773 F524309:M524309 JB524309:JI524309 SX524309:TE524309 ACT524309:ADA524309 AMP524309:AMW524309 AWL524309:AWS524309 BGH524309:BGO524309 BQD524309:BQK524309 BZZ524309:CAG524309 CJV524309:CKC524309 CTR524309:CTY524309 DDN524309:DDU524309 DNJ524309:DNQ524309 DXF524309:DXM524309 EHB524309:EHI524309 EQX524309:ERE524309 FAT524309:FBA524309 FKP524309:FKW524309 FUL524309:FUS524309 GEH524309:GEO524309 GOD524309:GOK524309 GXZ524309:GYG524309 HHV524309:HIC524309 HRR524309:HRY524309 IBN524309:IBU524309 ILJ524309:ILQ524309 IVF524309:IVM524309 JFB524309:JFI524309 JOX524309:JPE524309 JYT524309:JZA524309 KIP524309:KIW524309 KSL524309:KSS524309 LCH524309:LCO524309 LMD524309:LMK524309 LVZ524309:LWG524309 MFV524309:MGC524309 MPR524309:MPY524309 MZN524309:MZU524309 NJJ524309:NJQ524309 NTF524309:NTM524309 ODB524309:ODI524309 OMX524309:ONE524309 OWT524309:OXA524309 PGP524309:PGW524309 PQL524309:PQS524309 QAH524309:QAO524309 QKD524309:QKK524309 QTZ524309:QUG524309 RDV524309:REC524309 RNR524309:RNY524309 RXN524309:RXU524309 SHJ524309:SHQ524309 SRF524309:SRM524309 TBB524309:TBI524309 TKX524309:TLE524309 TUT524309:TVA524309 UEP524309:UEW524309 UOL524309:UOS524309 UYH524309:UYO524309 VID524309:VIK524309 VRZ524309:VSG524309 WBV524309:WCC524309 WLR524309:WLY524309 WVN524309:WVU524309 F589845:M589845 JB589845:JI589845 SX589845:TE589845 ACT589845:ADA589845 AMP589845:AMW589845 AWL589845:AWS589845 BGH589845:BGO589845 BQD589845:BQK589845 BZZ589845:CAG589845 CJV589845:CKC589845 CTR589845:CTY589845 DDN589845:DDU589845 DNJ589845:DNQ589845 DXF589845:DXM589845 EHB589845:EHI589845 EQX589845:ERE589845 FAT589845:FBA589845 FKP589845:FKW589845 FUL589845:FUS589845 GEH589845:GEO589845 GOD589845:GOK589845 GXZ589845:GYG589845 HHV589845:HIC589845 HRR589845:HRY589845 IBN589845:IBU589845 ILJ589845:ILQ589845 IVF589845:IVM589845 JFB589845:JFI589845 JOX589845:JPE589845 JYT589845:JZA589845 KIP589845:KIW589845 KSL589845:KSS589845 LCH589845:LCO589845 LMD589845:LMK589845 LVZ589845:LWG589845 MFV589845:MGC589845 MPR589845:MPY589845 MZN589845:MZU589845 NJJ589845:NJQ589845 NTF589845:NTM589845 ODB589845:ODI589845 OMX589845:ONE589845 OWT589845:OXA589845 PGP589845:PGW589845 PQL589845:PQS589845 QAH589845:QAO589845 QKD589845:QKK589845 QTZ589845:QUG589845 RDV589845:REC589845 RNR589845:RNY589845 RXN589845:RXU589845 SHJ589845:SHQ589845 SRF589845:SRM589845 TBB589845:TBI589845 TKX589845:TLE589845 TUT589845:TVA589845 UEP589845:UEW589845 UOL589845:UOS589845 UYH589845:UYO589845 VID589845:VIK589845 VRZ589845:VSG589845 WBV589845:WCC589845 WLR589845:WLY589845 WVN589845:WVU589845 F655381:M655381 JB655381:JI655381 SX655381:TE655381 ACT655381:ADA655381 AMP655381:AMW655381 AWL655381:AWS655381 BGH655381:BGO655381 BQD655381:BQK655381 BZZ655381:CAG655381 CJV655381:CKC655381 CTR655381:CTY655381 DDN655381:DDU655381 DNJ655381:DNQ655381 DXF655381:DXM655381 EHB655381:EHI655381 EQX655381:ERE655381 FAT655381:FBA655381 FKP655381:FKW655381 FUL655381:FUS655381 GEH655381:GEO655381 GOD655381:GOK655381 GXZ655381:GYG655381 HHV655381:HIC655381 HRR655381:HRY655381 IBN655381:IBU655381 ILJ655381:ILQ655381 IVF655381:IVM655381 JFB655381:JFI655381 JOX655381:JPE655381 JYT655381:JZA655381 KIP655381:KIW655381 KSL655381:KSS655381 LCH655381:LCO655381 LMD655381:LMK655381 LVZ655381:LWG655381 MFV655381:MGC655381 MPR655381:MPY655381 MZN655381:MZU655381 NJJ655381:NJQ655381 NTF655381:NTM655381 ODB655381:ODI655381 OMX655381:ONE655381 OWT655381:OXA655381 PGP655381:PGW655381 PQL655381:PQS655381 QAH655381:QAO655381 QKD655381:QKK655381 QTZ655381:QUG655381 RDV655381:REC655381 RNR655381:RNY655381 RXN655381:RXU655381 SHJ655381:SHQ655381 SRF655381:SRM655381 TBB655381:TBI655381 TKX655381:TLE655381 TUT655381:TVA655381 UEP655381:UEW655381 UOL655381:UOS655381 UYH655381:UYO655381 VID655381:VIK655381 VRZ655381:VSG655381 WBV655381:WCC655381 WLR655381:WLY655381 WVN655381:WVU655381 F720917:M720917 JB720917:JI720917 SX720917:TE720917 ACT720917:ADA720917 AMP720917:AMW720917 AWL720917:AWS720917 BGH720917:BGO720917 BQD720917:BQK720917 BZZ720917:CAG720917 CJV720917:CKC720917 CTR720917:CTY720917 DDN720917:DDU720917 DNJ720917:DNQ720917 DXF720917:DXM720917 EHB720917:EHI720917 EQX720917:ERE720917 FAT720917:FBA720917 FKP720917:FKW720917 FUL720917:FUS720917 GEH720917:GEO720917 GOD720917:GOK720917 GXZ720917:GYG720917 HHV720917:HIC720917 HRR720917:HRY720917 IBN720917:IBU720917 ILJ720917:ILQ720917 IVF720917:IVM720917 JFB720917:JFI720917 JOX720917:JPE720917 JYT720917:JZA720917 KIP720917:KIW720917 KSL720917:KSS720917 LCH720917:LCO720917 LMD720917:LMK720917 LVZ720917:LWG720917 MFV720917:MGC720917 MPR720917:MPY720917 MZN720917:MZU720917 NJJ720917:NJQ720917 NTF720917:NTM720917 ODB720917:ODI720917 OMX720917:ONE720917 OWT720917:OXA720917 PGP720917:PGW720917 PQL720917:PQS720917 QAH720917:QAO720917 QKD720917:QKK720917 QTZ720917:QUG720917 RDV720917:REC720917 RNR720917:RNY720917 RXN720917:RXU720917 SHJ720917:SHQ720917 SRF720917:SRM720917 TBB720917:TBI720917 TKX720917:TLE720917 TUT720917:TVA720917 UEP720917:UEW720917 UOL720917:UOS720917 UYH720917:UYO720917 VID720917:VIK720917 VRZ720917:VSG720917 WBV720917:WCC720917 WLR720917:WLY720917 WVN720917:WVU720917 F786453:M786453 JB786453:JI786453 SX786453:TE786453 ACT786453:ADA786453 AMP786453:AMW786453 AWL786453:AWS786453 BGH786453:BGO786453 BQD786453:BQK786453 BZZ786453:CAG786453 CJV786453:CKC786453 CTR786453:CTY786453 DDN786453:DDU786453 DNJ786453:DNQ786453 DXF786453:DXM786453 EHB786453:EHI786453 EQX786453:ERE786453 FAT786453:FBA786453 FKP786453:FKW786453 FUL786453:FUS786453 GEH786453:GEO786453 GOD786453:GOK786453 GXZ786453:GYG786453 HHV786453:HIC786453 HRR786453:HRY786453 IBN786453:IBU786453 ILJ786453:ILQ786453 IVF786453:IVM786453 JFB786453:JFI786453 JOX786453:JPE786453 JYT786453:JZA786453 KIP786453:KIW786453 KSL786453:KSS786453 LCH786453:LCO786453 LMD786453:LMK786453 LVZ786453:LWG786453 MFV786453:MGC786453 MPR786453:MPY786453 MZN786453:MZU786453 NJJ786453:NJQ786453 NTF786453:NTM786453 ODB786453:ODI786453 OMX786453:ONE786453 OWT786453:OXA786453 PGP786453:PGW786453 PQL786453:PQS786453 QAH786453:QAO786453 QKD786453:QKK786453 QTZ786453:QUG786453 RDV786453:REC786453 RNR786453:RNY786453 RXN786453:RXU786453 SHJ786453:SHQ786453 SRF786453:SRM786453 TBB786453:TBI786453 TKX786453:TLE786453 TUT786453:TVA786453 UEP786453:UEW786453 UOL786453:UOS786453 UYH786453:UYO786453 VID786453:VIK786453 VRZ786453:VSG786453 WBV786453:WCC786453 WLR786453:WLY786453 WVN786453:WVU786453 F851989:M851989 JB851989:JI851989 SX851989:TE851989 ACT851989:ADA851989 AMP851989:AMW851989 AWL851989:AWS851989 BGH851989:BGO851989 BQD851989:BQK851989 BZZ851989:CAG851989 CJV851989:CKC851989 CTR851989:CTY851989 DDN851989:DDU851989 DNJ851989:DNQ851989 DXF851989:DXM851989 EHB851989:EHI851989 EQX851989:ERE851989 FAT851989:FBA851989 FKP851989:FKW851989 FUL851989:FUS851989 GEH851989:GEO851989 GOD851989:GOK851989 GXZ851989:GYG851989 HHV851989:HIC851989 HRR851989:HRY851989 IBN851989:IBU851989 ILJ851989:ILQ851989 IVF851989:IVM851989 JFB851989:JFI851989 JOX851989:JPE851989 JYT851989:JZA851989 KIP851989:KIW851989 KSL851989:KSS851989 LCH851989:LCO851989 LMD851989:LMK851989 LVZ851989:LWG851989 MFV851989:MGC851989 MPR851989:MPY851989 MZN851989:MZU851989 NJJ851989:NJQ851989 NTF851989:NTM851989 ODB851989:ODI851989 OMX851989:ONE851989 OWT851989:OXA851989 PGP851989:PGW851989 PQL851989:PQS851989 QAH851989:QAO851989 QKD851989:QKK851989 QTZ851989:QUG851989 RDV851989:REC851989 RNR851989:RNY851989 RXN851989:RXU851989 SHJ851989:SHQ851989 SRF851989:SRM851989 TBB851989:TBI851989 TKX851989:TLE851989 TUT851989:TVA851989 UEP851989:UEW851989 UOL851989:UOS851989 UYH851989:UYO851989 VID851989:VIK851989 VRZ851989:VSG851989 WBV851989:WCC851989 WLR851989:WLY851989 WVN851989:WVU851989 F917525:M917525 JB917525:JI917525 SX917525:TE917525 ACT917525:ADA917525 AMP917525:AMW917525 AWL917525:AWS917525 BGH917525:BGO917525 BQD917525:BQK917525 BZZ917525:CAG917525 CJV917525:CKC917525 CTR917525:CTY917525 DDN917525:DDU917525 DNJ917525:DNQ917525 DXF917525:DXM917525 EHB917525:EHI917525 EQX917525:ERE917525 FAT917525:FBA917525 FKP917525:FKW917525 FUL917525:FUS917525 GEH917525:GEO917525 GOD917525:GOK917525 GXZ917525:GYG917525 HHV917525:HIC917525 HRR917525:HRY917525 IBN917525:IBU917525 ILJ917525:ILQ917525 IVF917525:IVM917525 JFB917525:JFI917525 JOX917525:JPE917525 JYT917525:JZA917525 KIP917525:KIW917525 KSL917525:KSS917525 LCH917525:LCO917525 LMD917525:LMK917525 LVZ917525:LWG917525 MFV917525:MGC917525 MPR917525:MPY917525 MZN917525:MZU917525 NJJ917525:NJQ917525 NTF917525:NTM917525 ODB917525:ODI917525 OMX917525:ONE917525 OWT917525:OXA917525 PGP917525:PGW917525 PQL917525:PQS917525 QAH917525:QAO917525 QKD917525:QKK917525 QTZ917525:QUG917525 RDV917525:REC917525 RNR917525:RNY917525 RXN917525:RXU917525 SHJ917525:SHQ917525 SRF917525:SRM917525 TBB917525:TBI917525 TKX917525:TLE917525 TUT917525:TVA917525 UEP917525:UEW917525 UOL917525:UOS917525 UYH917525:UYO917525 VID917525:VIK917525 VRZ917525:VSG917525 WBV917525:WCC917525 WLR917525:WLY917525 WVN917525:WVU917525 F983061:M983061 JB983061:JI983061 SX983061:TE983061 ACT983061:ADA983061 AMP983061:AMW983061 AWL983061:AWS983061 BGH983061:BGO983061 BQD983061:BQK983061 BZZ983061:CAG983061 CJV983061:CKC983061 CTR983061:CTY983061 DDN983061:DDU983061 DNJ983061:DNQ983061 DXF983061:DXM983061 EHB983061:EHI983061 EQX983061:ERE983061 FAT983061:FBA983061 FKP983061:FKW983061 FUL983061:FUS983061 GEH983061:GEO983061 GOD983061:GOK983061 GXZ983061:GYG983061 HHV983061:HIC983061 HRR983061:HRY983061 IBN983061:IBU983061 ILJ983061:ILQ983061 IVF983061:IVM983061 JFB983061:JFI983061 JOX983061:JPE983061 JYT983061:JZA983061 KIP983061:KIW983061 KSL983061:KSS983061 LCH983061:LCO983061 LMD983061:LMK983061 LVZ983061:LWG983061 MFV983061:MGC983061 MPR983061:MPY983061 MZN983061:MZU983061 NJJ983061:NJQ983061 NTF983061:NTM983061 ODB983061:ODI983061 OMX983061:ONE983061 OWT983061:OXA983061 PGP983061:PGW983061 PQL983061:PQS983061 QAH983061:QAO983061 QKD983061:QKK983061 QTZ983061:QUG983061 RDV983061:REC983061 RNR983061:RNY983061 RXN983061:RXU983061 SHJ983061:SHQ983061 SRF983061:SRM983061 TBB983061:TBI983061 TKX983061:TLE983061 TUT983061:TVA983061 UEP983061:UEW983061 UOL983061:UOS983061 UYH983061:UYO983061 VID983061:VIK983061 VRZ983061:VSG983061 WBV983061:WCC983061 WLR983061:WLY983061 WVN983061:WVU983061 F23:AE23 JB23:KA23 SX23:TW23 ACT23:ADS23 AMP23:ANO23 AWL23:AXK23 BGH23:BHG23 BQD23:BRC23 BZZ23:CAY23 CJV23:CKU23 CTR23:CUQ23 DDN23:DEM23 DNJ23:DOI23 DXF23:DYE23 EHB23:EIA23 EQX23:ERW23 FAT23:FBS23 FKP23:FLO23 FUL23:FVK23 GEH23:GFG23 GOD23:GPC23 GXZ23:GYY23 HHV23:HIU23 HRR23:HSQ23 IBN23:ICM23 ILJ23:IMI23 IVF23:IWE23 JFB23:JGA23 JOX23:JPW23 JYT23:JZS23 KIP23:KJO23 KSL23:KTK23 LCH23:LDG23 LMD23:LNC23 LVZ23:LWY23 MFV23:MGU23 MPR23:MQQ23 MZN23:NAM23 NJJ23:NKI23 NTF23:NUE23 ODB23:OEA23 OMX23:ONW23 OWT23:OXS23 PGP23:PHO23 PQL23:PRK23 QAH23:QBG23 QKD23:QLC23 QTZ23:QUY23 RDV23:REU23 RNR23:ROQ23 RXN23:RYM23 SHJ23:SII23 SRF23:SSE23 TBB23:TCA23 TKX23:TLW23 TUT23:TVS23 UEP23:UFO23 UOL23:UPK23 UYH23:UZG23 VID23:VJC23 VRZ23:VSY23 WBV23:WCU23 WLR23:WMQ23 WVN23:WWM23 F65559:AE65559 JB65559:KA65559 SX65559:TW65559 ACT65559:ADS65559 AMP65559:ANO65559 AWL65559:AXK65559 BGH65559:BHG65559 BQD65559:BRC65559 BZZ65559:CAY65559 CJV65559:CKU65559 CTR65559:CUQ65559 DDN65559:DEM65559 DNJ65559:DOI65559 DXF65559:DYE65559 EHB65559:EIA65559 EQX65559:ERW65559 FAT65559:FBS65559 FKP65559:FLO65559 FUL65559:FVK65559 GEH65559:GFG65559 GOD65559:GPC65559 GXZ65559:GYY65559 HHV65559:HIU65559 HRR65559:HSQ65559 IBN65559:ICM65559 ILJ65559:IMI65559 IVF65559:IWE65559 JFB65559:JGA65559 JOX65559:JPW65559 JYT65559:JZS65559 KIP65559:KJO65559 KSL65559:KTK65559 LCH65559:LDG65559 LMD65559:LNC65559 LVZ65559:LWY65559 MFV65559:MGU65559 MPR65559:MQQ65559 MZN65559:NAM65559 NJJ65559:NKI65559 NTF65559:NUE65559 ODB65559:OEA65559 OMX65559:ONW65559 OWT65559:OXS65559 PGP65559:PHO65559 PQL65559:PRK65559 QAH65559:QBG65559 QKD65559:QLC65559 QTZ65559:QUY65559 RDV65559:REU65559 RNR65559:ROQ65559 RXN65559:RYM65559 SHJ65559:SII65559 SRF65559:SSE65559 TBB65559:TCA65559 TKX65559:TLW65559 TUT65559:TVS65559 UEP65559:UFO65559 UOL65559:UPK65559 UYH65559:UZG65559 VID65559:VJC65559 VRZ65559:VSY65559 WBV65559:WCU65559 WLR65559:WMQ65559 WVN65559:WWM65559 F131095:AE131095 JB131095:KA131095 SX131095:TW131095 ACT131095:ADS131095 AMP131095:ANO131095 AWL131095:AXK131095 BGH131095:BHG131095 BQD131095:BRC131095 BZZ131095:CAY131095 CJV131095:CKU131095 CTR131095:CUQ131095 DDN131095:DEM131095 DNJ131095:DOI131095 DXF131095:DYE131095 EHB131095:EIA131095 EQX131095:ERW131095 FAT131095:FBS131095 FKP131095:FLO131095 FUL131095:FVK131095 GEH131095:GFG131095 GOD131095:GPC131095 GXZ131095:GYY131095 HHV131095:HIU131095 HRR131095:HSQ131095 IBN131095:ICM131095 ILJ131095:IMI131095 IVF131095:IWE131095 JFB131095:JGA131095 JOX131095:JPW131095 JYT131095:JZS131095 KIP131095:KJO131095 KSL131095:KTK131095 LCH131095:LDG131095 LMD131095:LNC131095 LVZ131095:LWY131095 MFV131095:MGU131095 MPR131095:MQQ131095 MZN131095:NAM131095 NJJ131095:NKI131095 NTF131095:NUE131095 ODB131095:OEA131095 OMX131095:ONW131095 OWT131095:OXS131095 PGP131095:PHO131095 PQL131095:PRK131095 QAH131095:QBG131095 QKD131095:QLC131095 QTZ131095:QUY131095 RDV131095:REU131095 RNR131095:ROQ131095 RXN131095:RYM131095 SHJ131095:SII131095 SRF131095:SSE131095 TBB131095:TCA131095 TKX131095:TLW131095 TUT131095:TVS131095 UEP131095:UFO131095 UOL131095:UPK131095 UYH131095:UZG131095 VID131095:VJC131095 VRZ131095:VSY131095 WBV131095:WCU131095 WLR131095:WMQ131095 WVN131095:WWM131095 F196631:AE196631 JB196631:KA196631 SX196631:TW196631 ACT196631:ADS196631 AMP196631:ANO196631 AWL196631:AXK196631 BGH196631:BHG196631 BQD196631:BRC196631 BZZ196631:CAY196631 CJV196631:CKU196631 CTR196631:CUQ196631 DDN196631:DEM196631 DNJ196631:DOI196631 DXF196631:DYE196631 EHB196631:EIA196631 EQX196631:ERW196631 FAT196631:FBS196631 FKP196631:FLO196631 FUL196631:FVK196631 GEH196631:GFG196631 GOD196631:GPC196631 GXZ196631:GYY196631 HHV196631:HIU196631 HRR196631:HSQ196631 IBN196631:ICM196631 ILJ196631:IMI196631 IVF196631:IWE196631 JFB196631:JGA196631 JOX196631:JPW196631 JYT196631:JZS196631 KIP196631:KJO196631 KSL196631:KTK196631 LCH196631:LDG196631 LMD196631:LNC196631 LVZ196631:LWY196631 MFV196631:MGU196631 MPR196631:MQQ196631 MZN196631:NAM196631 NJJ196631:NKI196631 NTF196631:NUE196631 ODB196631:OEA196631 OMX196631:ONW196631 OWT196631:OXS196631 PGP196631:PHO196631 PQL196631:PRK196631 QAH196631:QBG196631 QKD196631:QLC196631 QTZ196631:QUY196631 RDV196631:REU196631 RNR196631:ROQ196631 RXN196631:RYM196631 SHJ196631:SII196631 SRF196631:SSE196631 TBB196631:TCA196631 TKX196631:TLW196631 TUT196631:TVS196631 UEP196631:UFO196631 UOL196631:UPK196631 UYH196631:UZG196631 VID196631:VJC196631 VRZ196631:VSY196631 WBV196631:WCU196631 WLR196631:WMQ196631 WVN196631:WWM196631 F262167:AE262167 JB262167:KA262167 SX262167:TW262167 ACT262167:ADS262167 AMP262167:ANO262167 AWL262167:AXK262167 BGH262167:BHG262167 BQD262167:BRC262167 BZZ262167:CAY262167 CJV262167:CKU262167 CTR262167:CUQ262167 DDN262167:DEM262167 DNJ262167:DOI262167 DXF262167:DYE262167 EHB262167:EIA262167 EQX262167:ERW262167 FAT262167:FBS262167 FKP262167:FLO262167 FUL262167:FVK262167 GEH262167:GFG262167 GOD262167:GPC262167 GXZ262167:GYY262167 HHV262167:HIU262167 HRR262167:HSQ262167 IBN262167:ICM262167 ILJ262167:IMI262167 IVF262167:IWE262167 JFB262167:JGA262167 JOX262167:JPW262167 JYT262167:JZS262167 KIP262167:KJO262167 KSL262167:KTK262167 LCH262167:LDG262167 LMD262167:LNC262167 LVZ262167:LWY262167 MFV262167:MGU262167 MPR262167:MQQ262167 MZN262167:NAM262167 NJJ262167:NKI262167 NTF262167:NUE262167 ODB262167:OEA262167 OMX262167:ONW262167 OWT262167:OXS262167 PGP262167:PHO262167 PQL262167:PRK262167 QAH262167:QBG262167 QKD262167:QLC262167 QTZ262167:QUY262167 RDV262167:REU262167 RNR262167:ROQ262167 RXN262167:RYM262167 SHJ262167:SII262167 SRF262167:SSE262167 TBB262167:TCA262167 TKX262167:TLW262167 TUT262167:TVS262167 UEP262167:UFO262167 UOL262167:UPK262167 UYH262167:UZG262167 VID262167:VJC262167 VRZ262167:VSY262167 WBV262167:WCU262167 WLR262167:WMQ262167 WVN262167:WWM262167 F327703:AE327703 JB327703:KA327703 SX327703:TW327703 ACT327703:ADS327703 AMP327703:ANO327703 AWL327703:AXK327703 BGH327703:BHG327703 BQD327703:BRC327703 BZZ327703:CAY327703 CJV327703:CKU327703 CTR327703:CUQ327703 DDN327703:DEM327703 DNJ327703:DOI327703 DXF327703:DYE327703 EHB327703:EIA327703 EQX327703:ERW327703 FAT327703:FBS327703 FKP327703:FLO327703 FUL327703:FVK327703 GEH327703:GFG327703 GOD327703:GPC327703 GXZ327703:GYY327703 HHV327703:HIU327703 HRR327703:HSQ327703 IBN327703:ICM327703 ILJ327703:IMI327703 IVF327703:IWE327703 JFB327703:JGA327703 JOX327703:JPW327703 JYT327703:JZS327703 KIP327703:KJO327703 KSL327703:KTK327703 LCH327703:LDG327703 LMD327703:LNC327703 LVZ327703:LWY327703 MFV327703:MGU327703 MPR327703:MQQ327703 MZN327703:NAM327703 NJJ327703:NKI327703 NTF327703:NUE327703 ODB327703:OEA327703 OMX327703:ONW327703 OWT327703:OXS327703 PGP327703:PHO327703 PQL327703:PRK327703 QAH327703:QBG327703 QKD327703:QLC327703 QTZ327703:QUY327703 RDV327703:REU327703 RNR327703:ROQ327703 RXN327703:RYM327703 SHJ327703:SII327703 SRF327703:SSE327703 TBB327703:TCA327703 TKX327703:TLW327703 TUT327703:TVS327703 UEP327703:UFO327703 UOL327703:UPK327703 UYH327703:UZG327703 VID327703:VJC327703 VRZ327703:VSY327703 WBV327703:WCU327703 WLR327703:WMQ327703 WVN327703:WWM327703 F393239:AE393239 JB393239:KA393239 SX393239:TW393239 ACT393239:ADS393239 AMP393239:ANO393239 AWL393239:AXK393239 BGH393239:BHG393239 BQD393239:BRC393239 BZZ393239:CAY393239 CJV393239:CKU393239 CTR393239:CUQ393239 DDN393239:DEM393239 DNJ393239:DOI393239 DXF393239:DYE393239 EHB393239:EIA393239 EQX393239:ERW393239 FAT393239:FBS393239 FKP393239:FLO393239 FUL393239:FVK393239 GEH393239:GFG393239 GOD393239:GPC393239 GXZ393239:GYY393239 HHV393239:HIU393239 HRR393239:HSQ393239 IBN393239:ICM393239 ILJ393239:IMI393239 IVF393239:IWE393239 JFB393239:JGA393239 JOX393239:JPW393239 JYT393239:JZS393239 KIP393239:KJO393239 KSL393239:KTK393239 LCH393239:LDG393239 LMD393239:LNC393239 LVZ393239:LWY393239 MFV393239:MGU393239 MPR393239:MQQ393239 MZN393239:NAM393239 NJJ393239:NKI393239 NTF393239:NUE393239 ODB393239:OEA393239 OMX393239:ONW393239 OWT393239:OXS393239 PGP393239:PHO393239 PQL393239:PRK393239 QAH393239:QBG393239 QKD393239:QLC393239 QTZ393239:QUY393239 RDV393239:REU393239 RNR393239:ROQ393239 RXN393239:RYM393239 SHJ393239:SII393239 SRF393239:SSE393239 TBB393239:TCA393239 TKX393239:TLW393239 TUT393239:TVS393239 UEP393239:UFO393239 UOL393239:UPK393239 UYH393239:UZG393239 VID393239:VJC393239 VRZ393239:VSY393239 WBV393239:WCU393239 WLR393239:WMQ393239 WVN393239:WWM393239 F458775:AE458775 JB458775:KA458775 SX458775:TW458775 ACT458775:ADS458775 AMP458775:ANO458775 AWL458775:AXK458775 BGH458775:BHG458775 BQD458775:BRC458775 BZZ458775:CAY458775 CJV458775:CKU458775 CTR458775:CUQ458775 DDN458775:DEM458775 DNJ458775:DOI458775 DXF458775:DYE458775 EHB458775:EIA458775 EQX458775:ERW458775 FAT458775:FBS458775 FKP458775:FLO458775 FUL458775:FVK458775 GEH458775:GFG458775 GOD458775:GPC458775 GXZ458775:GYY458775 HHV458775:HIU458775 HRR458775:HSQ458775 IBN458775:ICM458775 ILJ458775:IMI458775 IVF458775:IWE458775 JFB458775:JGA458775 JOX458775:JPW458775 JYT458775:JZS458775 KIP458775:KJO458775 KSL458775:KTK458775 LCH458775:LDG458775 LMD458775:LNC458775 LVZ458775:LWY458775 MFV458775:MGU458775 MPR458775:MQQ458775 MZN458775:NAM458775 NJJ458775:NKI458775 NTF458775:NUE458775 ODB458775:OEA458775 OMX458775:ONW458775 OWT458775:OXS458775 PGP458775:PHO458775 PQL458775:PRK458775 QAH458775:QBG458775 QKD458775:QLC458775 QTZ458775:QUY458775 RDV458775:REU458775 RNR458775:ROQ458775 RXN458775:RYM458775 SHJ458775:SII458775 SRF458775:SSE458775 TBB458775:TCA458775 TKX458775:TLW458775 TUT458775:TVS458775 UEP458775:UFO458775 UOL458775:UPK458775 UYH458775:UZG458775 VID458775:VJC458775 VRZ458775:VSY458775 WBV458775:WCU458775 WLR458775:WMQ458775 WVN458775:WWM458775 F524311:AE524311 JB524311:KA524311 SX524311:TW524311 ACT524311:ADS524311 AMP524311:ANO524311 AWL524311:AXK524311 BGH524311:BHG524311 BQD524311:BRC524311 BZZ524311:CAY524311 CJV524311:CKU524311 CTR524311:CUQ524311 DDN524311:DEM524311 DNJ524311:DOI524311 DXF524311:DYE524311 EHB524311:EIA524311 EQX524311:ERW524311 FAT524311:FBS524311 FKP524311:FLO524311 FUL524311:FVK524311 GEH524311:GFG524311 GOD524311:GPC524311 GXZ524311:GYY524311 HHV524311:HIU524311 HRR524311:HSQ524311 IBN524311:ICM524311 ILJ524311:IMI524311 IVF524311:IWE524311 JFB524311:JGA524311 JOX524311:JPW524311 JYT524311:JZS524311 KIP524311:KJO524311 KSL524311:KTK524311 LCH524311:LDG524311 LMD524311:LNC524311 LVZ524311:LWY524311 MFV524311:MGU524311 MPR524311:MQQ524311 MZN524311:NAM524311 NJJ524311:NKI524311 NTF524311:NUE524311 ODB524311:OEA524311 OMX524311:ONW524311 OWT524311:OXS524311 PGP524311:PHO524311 PQL524311:PRK524311 QAH524311:QBG524311 QKD524311:QLC524311 QTZ524311:QUY524311 RDV524311:REU524311 RNR524311:ROQ524311 RXN524311:RYM524311 SHJ524311:SII524311 SRF524311:SSE524311 TBB524311:TCA524311 TKX524311:TLW524311 TUT524311:TVS524311 UEP524311:UFO524311 UOL524311:UPK524311 UYH524311:UZG524311 VID524311:VJC524311 VRZ524311:VSY524311 WBV524311:WCU524311 WLR524311:WMQ524311 WVN524311:WWM524311 F589847:AE589847 JB589847:KA589847 SX589847:TW589847 ACT589847:ADS589847 AMP589847:ANO589847 AWL589847:AXK589847 BGH589847:BHG589847 BQD589847:BRC589847 BZZ589847:CAY589847 CJV589847:CKU589847 CTR589847:CUQ589847 DDN589847:DEM589847 DNJ589847:DOI589847 DXF589847:DYE589847 EHB589847:EIA589847 EQX589847:ERW589847 FAT589847:FBS589847 FKP589847:FLO589847 FUL589847:FVK589847 GEH589847:GFG589847 GOD589847:GPC589847 GXZ589847:GYY589847 HHV589847:HIU589847 HRR589847:HSQ589847 IBN589847:ICM589847 ILJ589847:IMI589847 IVF589847:IWE589847 JFB589847:JGA589847 JOX589847:JPW589847 JYT589847:JZS589847 KIP589847:KJO589847 KSL589847:KTK589847 LCH589847:LDG589847 LMD589847:LNC589847 LVZ589847:LWY589847 MFV589847:MGU589847 MPR589847:MQQ589847 MZN589847:NAM589847 NJJ589847:NKI589847 NTF589847:NUE589847 ODB589847:OEA589847 OMX589847:ONW589847 OWT589847:OXS589847 PGP589847:PHO589847 PQL589847:PRK589847 QAH589847:QBG589847 QKD589847:QLC589847 QTZ589847:QUY589847 RDV589847:REU589847 RNR589847:ROQ589847 RXN589847:RYM589847 SHJ589847:SII589847 SRF589847:SSE589847 TBB589847:TCA589847 TKX589847:TLW589847 TUT589847:TVS589847 UEP589847:UFO589847 UOL589847:UPK589847 UYH589847:UZG589847 VID589847:VJC589847 VRZ589847:VSY589847 WBV589847:WCU589847 WLR589847:WMQ589847 WVN589847:WWM589847 F655383:AE655383 JB655383:KA655383 SX655383:TW655383 ACT655383:ADS655383 AMP655383:ANO655383 AWL655383:AXK655383 BGH655383:BHG655383 BQD655383:BRC655383 BZZ655383:CAY655383 CJV655383:CKU655383 CTR655383:CUQ655383 DDN655383:DEM655383 DNJ655383:DOI655383 DXF655383:DYE655383 EHB655383:EIA655383 EQX655383:ERW655383 FAT655383:FBS655383 FKP655383:FLO655383 FUL655383:FVK655383 GEH655383:GFG655383 GOD655383:GPC655383 GXZ655383:GYY655383 HHV655383:HIU655383 HRR655383:HSQ655383 IBN655383:ICM655383 ILJ655383:IMI655383 IVF655383:IWE655383 JFB655383:JGA655383 JOX655383:JPW655383 JYT655383:JZS655383 KIP655383:KJO655383 KSL655383:KTK655383 LCH655383:LDG655383 LMD655383:LNC655383 LVZ655383:LWY655383 MFV655383:MGU655383 MPR655383:MQQ655383 MZN655383:NAM655383 NJJ655383:NKI655383 NTF655383:NUE655383 ODB655383:OEA655383 OMX655383:ONW655383 OWT655383:OXS655383 PGP655383:PHO655383 PQL655383:PRK655383 QAH655383:QBG655383 QKD655383:QLC655383 QTZ655383:QUY655383 RDV655383:REU655383 RNR655383:ROQ655383 RXN655383:RYM655383 SHJ655383:SII655383 SRF655383:SSE655383 TBB655383:TCA655383 TKX655383:TLW655383 TUT655383:TVS655383 UEP655383:UFO655383 UOL655383:UPK655383 UYH655383:UZG655383 VID655383:VJC655383 VRZ655383:VSY655383 WBV655383:WCU655383 WLR655383:WMQ655383 WVN655383:WWM655383 F720919:AE720919 JB720919:KA720919 SX720919:TW720919 ACT720919:ADS720919 AMP720919:ANO720919 AWL720919:AXK720919 BGH720919:BHG720919 BQD720919:BRC720919 BZZ720919:CAY720919 CJV720919:CKU720919 CTR720919:CUQ720919 DDN720919:DEM720919 DNJ720919:DOI720919 DXF720919:DYE720919 EHB720919:EIA720919 EQX720919:ERW720919 FAT720919:FBS720919 FKP720919:FLO720919 FUL720919:FVK720919 GEH720919:GFG720919 GOD720919:GPC720919 GXZ720919:GYY720919 HHV720919:HIU720919 HRR720919:HSQ720919 IBN720919:ICM720919 ILJ720919:IMI720919 IVF720919:IWE720919 JFB720919:JGA720919 JOX720919:JPW720919 JYT720919:JZS720919 KIP720919:KJO720919 KSL720919:KTK720919 LCH720919:LDG720919 LMD720919:LNC720919 LVZ720919:LWY720919 MFV720919:MGU720919 MPR720919:MQQ720919 MZN720919:NAM720919 NJJ720919:NKI720919 NTF720919:NUE720919 ODB720919:OEA720919 OMX720919:ONW720919 OWT720919:OXS720919 PGP720919:PHO720919 PQL720919:PRK720919 QAH720919:QBG720919 QKD720919:QLC720919 QTZ720919:QUY720919 RDV720919:REU720919 RNR720919:ROQ720919 RXN720919:RYM720919 SHJ720919:SII720919 SRF720919:SSE720919 TBB720919:TCA720919 TKX720919:TLW720919 TUT720919:TVS720919 UEP720919:UFO720919 UOL720919:UPK720919 UYH720919:UZG720919 VID720919:VJC720919 VRZ720919:VSY720919 WBV720919:WCU720919 WLR720919:WMQ720919 WVN720919:WWM720919 F786455:AE786455 JB786455:KA786455 SX786455:TW786455 ACT786455:ADS786455 AMP786455:ANO786455 AWL786455:AXK786455 BGH786455:BHG786455 BQD786455:BRC786455 BZZ786455:CAY786455 CJV786455:CKU786455 CTR786455:CUQ786455 DDN786455:DEM786455 DNJ786455:DOI786455 DXF786455:DYE786455 EHB786455:EIA786455 EQX786455:ERW786455 FAT786455:FBS786455 FKP786455:FLO786455 FUL786455:FVK786455 GEH786455:GFG786455 GOD786455:GPC786455 GXZ786455:GYY786455 HHV786455:HIU786455 HRR786455:HSQ786455 IBN786455:ICM786455 ILJ786455:IMI786455 IVF786455:IWE786455 JFB786455:JGA786455 JOX786455:JPW786455 JYT786455:JZS786455 KIP786455:KJO786455 KSL786455:KTK786455 LCH786455:LDG786455 LMD786455:LNC786455 LVZ786455:LWY786455 MFV786455:MGU786455 MPR786455:MQQ786455 MZN786455:NAM786455 NJJ786455:NKI786455 NTF786455:NUE786455 ODB786455:OEA786455 OMX786455:ONW786455 OWT786455:OXS786455 PGP786455:PHO786455 PQL786455:PRK786455 QAH786455:QBG786455 QKD786455:QLC786455 QTZ786455:QUY786455 RDV786455:REU786455 RNR786455:ROQ786455 RXN786455:RYM786455 SHJ786455:SII786455 SRF786455:SSE786455 TBB786455:TCA786455 TKX786455:TLW786455 TUT786455:TVS786455 UEP786455:UFO786455 UOL786455:UPK786455 UYH786455:UZG786455 VID786455:VJC786455 VRZ786455:VSY786455 WBV786455:WCU786455 WLR786455:WMQ786455 WVN786455:WWM786455 F851991:AE851991 JB851991:KA851991 SX851991:TW851991 ACT851991:ADS851991 AMP851991:ANO851991 AWL851991:AXK851991 BGH851991:BHG851991 BQD851991:BRC851991 BZZ851991:CAY851991 CJV851991:CKU851991 CTR851991:CUQ851991 DDN851991:DEM851991 DNJ851991:DOI851991 DXF851991:DYE851991 EHB851991:EIA851991 EQX851991:ERW851991 FAT851991:FBS851991 FKP851991:FLO851991 FUL851991:FVK851991 GEH851991:GFG851991 GOD851991:GPC851991 GXZ851991:GYY851991 HHV851991:HIU851991 HRR851991:HSQ851991 IBN851991:ICM851991 ILJ851991:IMI851991 IVF851991:IWE851991 JFB851991:JGA851991 JOX851991:JPW851991 JYT851991:JZS851991 KIP851991:KJO851991 KSL851991:KTK851991 LCH851991:LDG851991 LMD851991:LNC851991 LVZ851991:LWY851991 MFV851991:MGU851991 MPR851991:MQQ851991 MZN851991:NAM851991 NJJ851991:NKI851991 NTF851991:NUE851991 ODB851991:OEA851991 OMX851991:ONW851991 OWT851991:OXS851991 PGP851991:PHO851991 PQL851991:PRK851991 QAH851991:QBG851991 QKD851991:QLC851991 QTZ851991:QUY851991 RDV851991:REU851991 RNR851991:ROQ851991 RXN851991:RYM851991 SHJ851991:SII851991 SRF851991:SSE851991 TBB851991:TCA851991 TKX851991:TLW851991 TUT851991:TVS851991 UEP851991:UFO851991 UOL851991:UPK851991 UYH851991:UZG851991 VID851991:VJC851991 VRZ851991:VSY851991 WBV851991:WCU851991 WLR851991:WMQ851991 WVN851991:WWM851991 F917527:AE917527 JB917527:KA917527 SX917527:TW917527 ACT917527:ADS917527 AMP917527:ANO917527 AWL917527:AXK917527 BGH917527:BHG917527 BQD917527:BRC917527 BZZ917527:CAY917527 CJV917527:CKU917527 CTR917527:CUQ917527 DDN917527:DEM917527 DNJ917527:DOI917527 DXF917527:DYE917527 EHB917527:EIA917527 EQX917527:ERW917527 FAT917527:FBS917527 FKP917527:FLO917527 FUL917527:FVK917527 GEH917527:GFG917527 GOD917527:GPC917527 GXZ917527:GYY917527 HHV917527:HIU917527 HRR917527:HSQ917527 IBN917527:ICM917527 ILJ917527:IMI917527 IVF917527:IWE917527 JFB917527:JGA917527 JOX917527:JPW917527 JYT917527:JZS917527 KIP917527:KJO917527 KSL917527:KTK917527 LCH917527:LDG917527 LMD917527:LNC917527 LVZ917527:LWY917527 MFV917527:MGU917527 MPR917527:MQQ917527 MZN917527:NAM917527 NJJ917527:NKI917527 NTF917527:NUE917527 ODB917527:OEA917527 OMX917527:ONW917527 OWT917527:OXS917527 PGP917527:PHO917527 PQL917527:PRK917527 QAH917527:QBG917527 QKD917527:QLC917527 QTZ917527:QUY917527 RDV917527:REU917527 RNR917527:ROQ917527 RXN917527:RYM917527 SHJ917527:SII917527 SRF917527:SSE917527 TBB917527:TCA917527 TKX917527:TLW917527 TUT917527:TVS917527 UEP917527:UFO917527 UOL917527:UPK917527 UYH917527:UZG917527 VID917527:VJC917527 VRZ917527:VSY917527 WBV917527:WCU917527 WLR917527:WMQ917527 WVN917527:WWM917527 F983063:AE983063 JB983063:KA983063 SX983063:TW983063 ACT983063:ADS983063 AMP983063:ANO983063 AWL983063:AXK983063 BGH983063:BHG983063 BQD983063:BRC983063 BZZ983063:CAY983063 CJV983063:CKU983063 CTR983063:CUQ983063 DDN983063:DEM983063 DNJ983063:DOI983063 DXF983063:DYE983063 EHB983063:EIA983063 EQX983063:ERW983063 FAT983063:FBS983063 FKP983063:FLO983063 FUL983063:FVK983063 GEH983063:GFG983063 GOD983063:GPC983063 GXZ983063:GYY983063 HHV983063:HIU983063 HRR983063:HSQ983063 IBN983063:ICM983063 ILJ983063:IMI983063 IVF983063:IWE983063 JFB983063:JGA983063 JOX983063:JPW983063 JYT983063:JZS983063 KIP983063:KJO983063 KSL983063:KTK983063 LCH983063:LDG983063 LMD983063:LNC983063 LVZ983063:LWY983063 MFV983063:MGU983063 MPR983063:MQQ983063 MZN983063:NAM983063 NJJ983063:NKI983063 NTF983063:NUE983063 ODB983063:OEA983063 OMX983063:ONW983063 OWT983063:OXS983063 PGP983063:PHO983063 PQL983063:PRK983063 QAH983063:QBG983063 QKD983063:QLC983063 QTZ983063:QUY983063 RDV983063:REU983063 RNR983063:ROQ983063 RXN983063:RYM983063 SHJ983063:SII983063 SRF983063:SSE983063 TBB983063:TCA983063 TKX983063:TLW983063 TUT983063:TVS983063 UEP983063:UFO983063 UOL983063:UPK983063 UYH983063:UZG983063 VID983063:VJC983063 VRZ983063:VSY983063 WBV983063:WCU983063 WLR983063:WMQ983063 WVN983063:WWM983063" xr:uid="{00000000-0002-0000-0300-000002000000}"/>
  </dataValidations>
  <hyperlinks>
    <hyperlink ref="M1:P1" location="作業メニュー!A1" display="作業メニュー" xr:uid="{00000000-0004-0000-0300-000000000000}"/>
  </hyperlinks>
  <pageMargins left="0.55118110236220474" right="0.43307086614173229" top="0.43307086614173229" bottom="0.51181102362204722" header="0.62992125984251968"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AJ248"/>
  <sheetViews>
    <sheetView showGridLines="0" zoomScaleNormal="100" zoomScaleSheetLayoutView="80" workbookViewId="0">
      <selection activeCell="K1" sqref="K1:O1"/>
    </sheetView>
  </sheetViews>
  <sheetFormatPr defaultColWidth="3.125" defaultRowHeight="18" customHeight="1"/>
  <cols>
    <col min="1" max="1" width="3.125" style="3"/>
    <col min="2" max="2" width="3.125" style="1145"/>
    <col min="3" max="16384" width="3.125" style="3"/>
  </cols>
  <sheetData>
    <row r="1" spans="1:36" s="1185" customFormat="1" ht="37.5" customHeight="1" thickBot="1">
      <c r="A1" s="506" t="s">
        <v>2190</v>
      </c>
      <c r="B1" s="1189"/>
      <c r="K1" s="1997" t="s">
        <v>66</v>
      </c>
      <c r="L1" s="1997"/>
      <c r="M1" s="1997"/>
      <c r="N1" s="1997"/>
      <c r="O1" s="1997"/>
    </row>
    <row r="2" spans="1:36" ht="15.95" customHeight="1" thickTop="1">
      <c r="A2" s="579"/>
    </row>
    <row r="3" spans="1:36" ht="15.95" customHeight="1">
      <c r="A3" s="3" t="s">
        <v>952</v>
      </c>
    </row>
    <row r="4" spans="1:36" ht="15.95" customHeight="1">
      <c r="A4" s="37" t="s">
        <v>951</v>
      </c>
      <c r="B4" s="37" t="s">
        <v>950</v>
      </c>
      <c r="C4" s="37"/>
      <c r="D4" s="37"/>
      <c r="E4" s="37"/>
      <c r="F4" s="37"/>
      <c r="G4" s="37"/>
      <c r="H4" s="37"/>
      <c r="I4" s="37"/>
      <c r="J4" s="37"/>
      <c r="K4" s="37"/>
      <c r="L4" s="37"/>
      <c r="M4" s="37"/>
      <c r="N4" s="37"/>
      <c r="O4" s="37"/>
      <c r="P4" s="37"/>
      <c r="Q4" s="37"/>
      <c r="R4" s="37"/>
      <c r="S4" s="37"/>
      <c r="T4" s="37"/>
      <c r="U4" s="37"/>
      <c r="V4" s="37"/>
      <c r="W4" s="37"/>
      <c r="X4" s="37"/>
      <c r="Y4" s="37"/>
      <c r="Z4" s="37"/>
      <c r="AA4" s="37"/>
    </row>
    <row r="5" spans="1:36" ht="15.95" customHeight="1">
      <c r="A5" s="37"/>
      <c r="B5" s="1190" t="s">
        <v>949</v>
      </c>
      <c r="C5" s="37"/>
      <c r="D5" s="37"/>
      <c r="E5" s="37"/>
      <c r="F5" s="37"/>
      <c r="G5" s="37"/>
      <c r="H5" s="37"/>
      <c r="I5" s="37"/>
      <c r="J5" s="37"/>
      <c r="K5" s="37"/>
      <c r="L5" s="37"/>
      <c r="M5" s="37"/>
      <c r="N5" s="37"/>
      <c r="O5" s="37"/>
      <c r="P5" s="37"/>
      <c r="Q5" s="37"/>
      <c r="R5" s="37"/>
      <c r="S5" s="37"/>
      <c r="T5" s="37"/>
      <c r="U5" s="37"/>
      <c r="V5" s="37"/>
      <c r="W5" s="37"/>
      <c r="X5" s="37"/>
      <c r="Y5" s="37"/>
      <c r="Z5" s="37"/>
      <c r="AA5" s="37"/>
      <c r="AD5" s="1468"/>
      <c r="AE5" s="1468"/>
      <c r="AF5" s="1468"/>
      <c r="AG5" s="1468"/>
      <c r="AH5" s="1468"/>
      <c r="AI5" s="1468"/>
      <c r="AJ5" s="1468"/>
    </row>
    <row r="6" spans="1:36" ht="15.95" customHeight="1">
      <c r="A6" s="37"/>
      <c r="B6" s="989"/>
      <c r="C6" s="37"/>
      <c r="D6" s="37"/>
      <c r="E6" s="37"/>
      <c r="F6" s="37"/>
      <c r="G6" s="37"/>
      <c r="H6" s="37"/>
      <c r="I6" s="37"/>
      <c r="J6" s="37"/>
      <c r="K6" s="37"/>
      <c r="L6" s="37"/>
      <c r="M6" s="37"/>
      <c r="N6" s="37"/>
      <c r="O6" s="37"/>
      <c r="P6" s="37"/>
      <c r="Q6" s="37"/>
      <c r="R6" s="37"/>
      <c r="S6" s="37"/>
      <c r="T6" s="37"/>
      <c r="U6" s="37"/>
      <c r="V6" s="37"/>
      <c r="W6" s="37"/>
      <c r="X6" s="37"/>
      <c r="Y6" s="37"/>
      <c r="Z6" s="37"/>
      <c r="AA6" s="37"/>
    </row>
    <row r="7" spans="1:36" ht="15.95" customHeight="1">
      <c r="A7" s="37" t="s">
        <v>948</v>
      </c>
      <c r="B7" s="37" t="s">
        <v>947</v>
      </c>
      <c r="C7" s="37"/>
      <c r="D7" s="37"/>
      <c r="E7" s="37"/>
      <c r="F7" s="37"/>
      <c r="G7" s="37"/>
      <c r="H7" s="37"/>
      <c r="I7" s="37"/>
      <c r="J7" s="37"/>
      <c r="K7" s="37"/>
      <c r="L7" s="37"/>
      <c r="M7" s="37"/>
      <c r="N7" s="37"/>
      <c r="O7" s="37"/>
      <c r="P7" s="37"/>
      <c r="Q7" s="37"/>
      <c r="R7" s="37"/>
      <c r="S7" s="37"/>
      <c r="T7" s="37"/>
      <c r="U7" s="37"/>
      <c r="V7" s="37"/>
      <c r="W7" s="37"/>
      <c r="X7" s="37"/>
      <c r="Y7" s="37"/>
      <c r="Z7" s="37"/>
      <c r="AA7" s="37"/>
    </row>
    <row r="8" spans="1:36" ht="15.95" customHeight="1">
      <c r="A8" s="37"/>
      <c r="B8" s="989"/>
      <c r="C8" s="37" t="s">
        <v>946</v>
      </c>
      <c r="D8" s="37"/>
      <c r="E8" s="37"/>
      <c r="F8" s="37"/>
      <c r="G8" s="37"/>
      <c r="H8" s="37"/>
      <c r="I8" s="37"/>
      <c r="J8" s="37"/>
      <c r="K8" s="37"/>
      <c r="L8" s="37"/>
      <c r="M8" s="37"/>
      <c r="N8" s="37"/>
      <c r="O8" s="37"/>
      <c r="P8" s="37"/>
      <c r="Q8" s="37"/>
      <c r="R8" s="37"/>
      <c r="S8" s="37"/>
      <c r="T8" s="37"/>
      <c r="U8" s="37"/>
      <c r="V8" s="37"/>
      <c r="W8" s="37"/>
      <c r="X8" s="37"/>
      <c r="Y8" s="37"/>
      <c r="Z8" s="37"/>
      <c r="AA8" s="37"/>
    </row>
    <row r="10" spans="1:36" ht="15.95" customHeight="1">
      <c r="A10" s="37" t="s">
        <v>945</v>
      </c>
      <c r="B10" s="37" t="s">
        <v>944</v>
      </c>
      <c r="C10" s="37"/>
      <c r="D10" s="37"/>
      <c r="E10" s="37"/>
      <c r="F10" s="37"/>
      <c r="G10" s="37"/>
      <c r="H10" s="37"/>
      <c r="I10" s="37"/>
      <c r="J10" s="37"/>
      <c r="K10" s="37"/>
      <c r="L10" s="37"/>
      <c r="M10" s="37"/>
      <c r="N10" s="37"/>
      <c r="O10" s="37"/>
      <c r="P10" s="37"/>
      <c r="Q10" s="37"/>
      <c r="R10" s="37"/>
      <c r="S10" s="37"/>
      <c r="T10" s="37"/>
      <c r="U10" s="37"/>
      <c r="V10" s="37"/>
      <c r="W10" s="37"/>
      <c r="X10" s="37"/>
      <c r="Y10" s="37"/>
      <c r="Z10" s="37"/>
      <c r="AA10" s="37"/>
    </row>
    <row r="11" spans="1:36" ht="15.95" customHeight="1">
      <c r="A11" s="37"/>
      <c r="B11" s="989" t="s">
        <v>849</v>
      </c>
      <c r="C11" s="37" t="s">
        <v>943</v>
      </c>
      <c r="D11" s="37"/>
      <c r="E11" s="37"/>
      <c r="F11" s="37"/>
      <c r="G11" s="37"/>
      <c r="H11" s="37"/>
      <c r="I11" s="37"/>
      <c r="J11" s="37"/>
      <c r="K11" s="37"/>
      <c r="L11" s="37"/>
      <c r="M11" s="37"/>
      <c r="N11" s="37"/>
      <c r="O11" s="37"/>
      <c r="P11" s="37"/>
      <c r="Q11" s="37"/>
      <c r="R11" s="37"/>
      <c r="S11" s="37"/>
      <c r="T11" s="37"/>
      <c r="U11" s="37"/>
      <c r="V11" s="37"/>
      <c r="W11" s="37"/>
      <c r="X11" s="37"/>
      <c r="Y11" s="37"/>
      <c r="Z11" s="37"/>
      <c r="AA11" s="37"/>
    </row>
    <row r="12" spans="1:36" ht="15.95" customHeight="1">
      <c r="A12" s="37"/>
      <c r="B12" s="989"/>
      <c r="C12" s="37" t="s">
        <v>942</v>
      </c>
      <c r="D12" s="37"/>
      <c r="E12" s="37"/>
      <c r="F12" s="37"/>
      <c r="G12" s="37"/>
      <c r="H12" s="37"/>
      <c r="I12" s="37"/>
      <c r="J12" s="37"/>
      <c r="K12" s="37"/>
      <c r="L12" s="37"/>
      <c r="M12" s="37"/>
      <c r="N12" s="37"/>
      <c r="O12" s="37"/>
      <c r="P12" s="37"/>
      <c r="Q12" s="37"/>
      <c r="R12" s="37"/>
      <c r="S12" s="37"/>
      <c r="T12" s="37"/>
      <c r="U12" s="37"/>
      <c r="V12" s="37"/>
      <c r="W12" s="37"/>
      <c r="X12" s="37"/>
      <c r="Y12" s="37"/>
      <c r="Z12" s="37"/>
      <c r="AA12" s="37"/>
    </row>
    <row r="13" spans="1:36" ht="15.95" customHeight="1">
      <c r="A13" s="37"/>
      <c r="B13" s="989" t="s">
        <v>847</v>
      </c>
      <c r="C13" s="37" t="s">
        <v>941</v>
      </c>
      <c r="D13" s="37"/>
      <c r="E13" s="37"/>
      <c r="F13" s="37"/>
      <c r="G13" s="37"/>
      <c r="H13" s="37"/>
      <c r="I13" s="37"/>
      <c r="J13" s="37"/>
      <c r="K13" s="37"/>
      <c r="L13" s="37"/>
      <c r="M13" s="37"/>
      <c r="N13" s="37"/>
      <c r="O13" s="37"/>
      <c r="P13" s="37"/>
      <c r="Q13" s="37"/>
      <c r="R13" s="37"/>
      <c r="S13" s="37"/>
      <c r="T13" s="37"/>
      <c r="U13" s="37"/>
      <c r="V13" s="37"/>
      <c r="W13" s="37"/>
      <c r="X13" s="37"/>
      <c r="Y13" s="37"/>
      <c r="Z13" s="37"/>
      <c r="AA13" s="37"/>
      <c r="AD13" s="6"/>
    </row>
    <row r="14" spans="1:36" ht="15.95" customHeight="1">
      <c r="A14" s="37"/>
      <c r="B14" s="989" t="s">
        <v>843</v>
      </c>
      <c r="C14" s="37" t="s">
        <v>940</v>
      </c>
      <c r="D14" s="37"/>
      <c r="E14" s="37"/>
      <c r="F14" s="37"/>
      <c r="G14" s="37"/>
      <c r="H14" s="37"/>
      <c r="I14" s="37"/>
      <c r="J14" s="37"/>
      <c r="K14" s="37"/>
      <c r="L14" s="37"/>
      <c r="M14" s="37"/>
      <c r="N14" s="37"/>
      <c r="O14" s="37"/>
      <c r="P14" s="37"/>
      <c r="Q14" s="37"/>
      <c r="R14" s="37"/>
      <c r="S14" s="37"/>
      <c r="T14" s="37"/>
      <c r="U14" s="37"/>
      <c r="V14" s="37"/>
      <c r="W14" s="37"/>
      <c r="X14" s="37"/>
      <c r="Y14" s="37"/>
      <c r="Z14" s="37"/>
      <c r="AA14" s="37"/>
    </row>
    <row r="15" spans="1:36" ht="15.95" customHeight="1">
      <c r="A15" s="37"/>
      <c r="C15" s="37" t="s">
        <v>939</v>
      </c>
      <c r="D15" s="37"/>
      <c r="E15" s="37"/>
      <c r="F15" s="37"/>
      <c r="G15" s="37"/>
      <c r="H15" s="37"/>
      <c r="I15" s="37"/>
      <c r="J15" s="37"/>
      <c r="K15" s="37"/>
      <c r="L15" s="37"/>
      <c r="M15" s="37"/>
      <c r="N15" s="37"/>
      <c r="O15" s="37"/>
      <c r="P15" s="37"/>
      <c r="Q15" s="37"/>
      <c r="R15" s="37"/>
      <c r="S15" s="37"/>
      <c r="T15" s="37"/>
      <c r="U15" s="37"/>
      <c r="V15" s="37"/>
      <c r="W15" s="37"/>
      <c r="X15" s="37"/>
      <c r="Y15" s="37"/>
      <c r="Z15" s="37"/>
      <c r="AA15" s="37"/>
      <c r="AD15" s="6"/>
    </row>
    <row r="16" spans="1:36" ht="15.95" customHeight="1">
      <c r="A16" s="37"/>
      <c r="C16" s="37" t="s">
        <v>938</v>
      </c>
      <c r="D16" s="37"/>
      <c r="E16" s="37"/>
      <c r="F16" s="37"/>
      <c r="G16" s="37"/>
      <c r="H16" s="37"/>
      <c r="I16" s="37"/>
      <c r="J16" s="37"/>
      <c r="K16" s="37"/>
      <c r="L16" s="37"/>
      <c r="M16" s="37"/>
      <c r="N16" s="37"/>
      <c r="O16" s="37"/>
      <c r="P16" s="37"/>
      <c r="Q16" s="37"/>
      <c r="R16" s="37"/>
      <c r="S16" s="37"/>
      <c r="T16" s="37"/>
      <c r="U16" s="37"/>
      <c r="V16" s="37"/>
      <c r="W16" s="37"/>
      <c r="X16" s="37"/>
      <c r="Y16" s="37"/>
      <c r="Z16" s="37"/>
      <c r="AA16" s="37"/>
    </row>
    <row r="17" spans="1:27" s="1187" customFormat="1" ht="15.95" customHeight="1">
      <c r="A17" s="1186"/>
      <c r="B17" s="1191" t="s">
        <v>937</v>
      </c>
      <c r="C17" s="1186" t="s">
        <v>936</v>
      </c>
      <c r="D17" s="1186"/>
      <c r="E17" s="1186"/>
      <c r="F17" s="1186"/>
      <c r="G17" s="1186"/>
      <c r="H17" s="1186"/>
      <c r="I17" s="1186"/>
      <c r="J17" s="1186"/>
      <c r="K17" s="1186"/>
      <c r="L17" s="1186"/>
      <c r="M17" s="1186"/>
      <c r="N17" s="1186"/>
      <c r="O17" s="1186"/>
      <c r="P17" s="1186"/>
      <c r="Q17" s="1186"/>
      <c r="R17" s="1186"/>
      <c r="S17" s="1186"/>
      <c r="T17" s="1186"/>
      <c r="U17" s="1186"/>
      <c r="V17" s="1186"/>
      <c r="W17" s="1186"/>
      <c r="X17" s="1186"/>
      <c r="Y17" s="1186"/>
      <c r="Z17" s="1186"/>
      <c r="AA17" s="1186"/>
    </row>
    <row r="18" spans="1:27" s="1187" customFormat="1" ht="15.95" customHeight="1">
      <c r="A18" s="1186"/>
      <c r="B18" s="1192"/>
      <c r="C18" s="1186" t="s">
        <v>935</v>
      </c>
      <c r="D18" s="1186"/>
      <c r="E18" s="1186"/>
      <c r="F18" s="1186"/>
      <c r="G18" s="1186"/>
      <c r="H18" s="1186"/>
      <c r="I18" s="1186"/>
      <c r="J18" s="1186"/>
      <c r="K18" s="1186"/>
      <c r="L18" s="1186"/>
      <c r="M18" s="1186"/>
      <c r="N18" s="1186"/>
      <c r="O18" s="1186"/>
      <c r="P18" s="1186"/>
      <c r="Q18" s="1186"/>
      <c r="R18" s="1186"/>
      <c r="S18" s="1186"/>
      <c r="T18" s="1186"/>
      <c r="U18" s="1186"/>
      <c r="V18" s="1186"/>
      <c r="W18" s="1186"/>
      <c r="X18" s="1186"/>
      <c r="Y18" s="1186"/>
      <c r="Z18" s="1186"/>
      <c r="AA18" s="1186"/>
    </row>
    <row r="19" spans="1:27" ht="15.95" customHeight="1">
      <c r="A19" s="37"/>
      <c r="B19" s="989" t="s">
        <v>839</v>
      </c>
      <c r="C19" s="37" t="s">
        <v>934</v>
      </c>
      <c r="D19" s="37"/>
      <c r="E19" s="37"/>
      <c r="F19" s="37"/>
      <c r="G19" s="37"/>
      <c r="H19" s="37"/>
      <c r="I19" s="37"/>
      <c r="J19" s="37"/>
      <c r="K19" s="37"/>
      <c r="L19" s="37"/>
      <c r="M19" s="37"/>
      <c r="N19" s="37"/>
      <c r="O19" s="37"/>
      <c r="P19" s="37"/>
      <c r="Q19" s="37"/>
      <c r="R19" s="37"/>
      <c r="S19" s="37"/>
      <c r="T19" s="37"/>
      <c r="U19" s="37"/>
      <c r="V19" s="37"/>
      <c r="W19" s="37"/>
      <c r="X19" s="37"/>
      <c r="Y19" s="37"/>
      <c r="Z19" s="37"/>
      <c r="AA19" s="37"/>
    </row>
    <row r="20" spans="1:27" ht="15.95" customHeight="1">
      <c r="A20" s="37"/>
      <c r="C20" s="37" t="s">
        <v>933</v>
      </c>
      <c r="D20" s="37"/>
      <c r="E20" s="37"/>
      <c r="F20" s="37"/>
      <c r="G20" s="37"/>
      <c r="H20" s="37"/>
      <c r="I20" s="37"/>
      <c r="J20" s="37"/>
      <c r="K20" s="37"/>
      <c r="L20" s="37"/>
      <c r="M20" s="37"/>
      <c r="N20" s="37"/>
      <c r="O20" s="37"/>
      <c r="P20" s="37"/>
      <c r="Q20" s="37"/>
      <c r="R20" s="37"/>
      <c r="S20" s="37"/>
      <c r="T20" s="37"/>
      <c r="U20" s="37"/>
      <c r="V20" s="37"/>
      <c r="W20" s="37"/>
      <c r="X20" s="37"/>
      <c r="Y20" s="37"/>
      <c r="Z20" s="37"/>
      <c r="AA20" s="37"/>
    </row>
    <row r="21" spans="1:27" s="1187" customFormat="1" ht="15.95" customHeight="1">
      <c r="A21" s="1186"/>
      <c r="B21" s="1192"/>
      <c r="C21" s="1186" t="s">
        <v>932</v>
      </c>
      <c r="D21" s="1186"/>
      <c r="E21" s="1186"/>
      <c r="F21" s="1186"/>
      <c r="G21" s="1186"/>
      <c r="H21" s="1186"/>
      <c r="I21" s="1186"/>
      <c r="J21" s="1186"/>
      <c r="K21" s="1186"/>
      <c r="L21" s="1186"/>
      <c r="M21" s="1186"/>
      <c r="N21" s="1186"/>
      <c r="O21" s="1186"/>
      <c r="P21" s="1186"/>
      <c r="Q21" s="1186"/>
      <c r="R21" s="1186"/>
      <c r="S21" s="1186"/>
      <c r="T21" s="1186"/>
      <c r="U21" s="1186"/>
      <c r="V21" s="1186"/>
      <c r="W21" s="1186"/>
      <c r="X21" s="1186"/>
      <c r="Y21" s="1186"/>
      <c r="Z21" s="1186"/>
      <c r="AA21" s="1186"/>
    </row>
    <row r="22" spans="1:27" s="1187" customFormat="1" ht="15.95" customHeight="1">
      <c r="A22" s="1186"/>
      <c r="B22" s="1192"/>
      <c r="C22" s="1186" t="s">
        <v>931</v>
      </c>
      <c r="D22" s="1186"/>
      <c r="E22" s="1186"/>
      <c r="F22" s="1186"/>
      <c r="G22" s="1186"/>
      <c r="H22" s="1186"/>
      <c r="I22" s="1186"/>
      <c r="J22" s="1186"/>
      <c r="K22" s="1186"/>
      <c r="L22" s="1186"/>
      <c r="M22" s="1186"/>
      <c r="N22" s="1186"/>
      <c r="O22" s="1186"/>
      <c r="P22" s="1186"/>
      <c r="Q22" s="1186"/>
      <c r="R22" s="1186"/>
      <c r="S22" s="1186"/>
      <c r="T22" s="1186"/>
      <c r="U22" s="1186"/>
      <c r="V22" s="1186"/>
      <c r="W22" s="1186"/>
      <c r="X22" s="1186"/>
      <c r="Y22" s="1186"/>
      <c r="Z22" s="1186"/>
      <c r="AA22" s="1186"/>
    </row>
    <row r="23" spans="1:27" s="1187" customFormat="1" ht="15.95" customHeight="1">
      <c r="A23" s="1186"/>
      <c r="B23" s="1192"/>
      <c r="C23" s="1186" t="s">
        <v>930</v>
      </c>
      <c r="D23" s="1186"/>
      <c r="E23" s="1186"/>
      <c r="F23" s="1186"/>
      <c r="G23" s="1186"/>
      <c r="H23" s="1186"/>
      <c r="I23" s="1186"/>
      <c r="J23" s="1186"/>
      <c r="K23" s="1186"/>
      <c r="L23" s="1186"/>
      <c r="M23" s="1186"/>
      <c r="N23" s="1186"/>
      <c r="O23" s="1186"/>
      <c r="P23" s="1186"/>
      <c r="Q23" s="1186"/>
      <c r="R23" s="1186"/>
      <c r="S23" s="1186"/>
      <c r="T23" s="1186"/>
      <c r="U23" s="1186"/>
      <c r="V23" s="1186"/>
      <c r="W23" s="1186"/>
      <c r="X23" s="1186"/>
      <c r="Y23" s="1186"/>
      <c r="Z23" s="1186"/>
      <c r="AA23" s="1186"/>
    </row>
    <row r="24" spans="1:27" ht="15.95" customHeight="1">
      <c r="A24" s="37"/>
      <c r="B24" s="989" t="s">
        <v>837</v>
      </c>
      <c r="C24" s="37" t="s">
        <v>929</v>
      </c>
      <c r="D24" s="37"/>
      <c r="E24" s="37"/>
      <c r="F24" s="37"/>
      <c r="G24" s="37"/>
      <c r="H24" s="37"/>
      <c r="I24" s="37"/>
      <c r="J24" s="37"/>
      <c r="K24" s="37"/>
      <c r="L24" s="37"/>
      <c r="M24" s="37"/>
      <c r="N24" s="37"/>
      <c r="O24" s="37"/>
      <c r="P24" s="37"/>
      <c r="Q24" s="37"/>
      <c r="R24" s="37"/>
      <c r="S24" s="37"/>
      <c r="T24" s="37"/>
      <c r="U24" s="37"/>
      <c r="V24" s="37"/>
      <c r="W24" s="37"/>
      <c r="X24" s="37"/>
      <c r="Y24" s="37"/>
      <c r="Z24" s="37"/>
      <c r="AA24" s="37"/>
    </row>
    <row r="25" spans="1:27" ht="15.95" customHeight="1">
      <c r="A25" s="37"/>
      <c r="C25" s="37" t="s">
        <v>928</v>
      </c>
      <c r="D25" s="37"/>
      <c r="E25" s="37"/>
      <c r="F25" s="37"/>
      <c r="G25" s="37"/>
      <c r="H25" s="37"/>
      <c r="I25" s="37"/>
      <c r="J25" s="37"/>
      <c r="K25" s="37"/>
      <c r="L25" s="37"/>
      <c r="M25" s="37"/>
      <c r="N25" s="37"/>
      <c r="O25" s="37"/>
      <c r="P25" s="37"/>
      <c r="Q25" s="37"/>
      <c r="R25" s="37"/>
      <c r="S25" s="37"/>
      <c r="T25" s="37"/>
      <c r="U25" s="37"/>
      <c r="V25" s="37"/>
      <c r="W25" s="37"/>
      <c r="X25" s="37"/>
      <c r="Y25" s="37"/>
      <c r="Z25" s="37"/>
      <c r="AA25" s="37"/>
    </row>
    <row r="26" spans="1:27" ht="15.95" customHeight="1">
      <c r="A26" s="37"/>
      <c r="C26" s="37" t="s">
        <v>2304</v>
      </c>
      <c r="D26" s="37"/>
      <c r="E26" s="37"/>
      <c r="F26" s="37"/>
      <c r="G26" s="37"/>
      <c r="H26" s="37"/>
      <c r="I26" s="37"/>
      <c r="J26" s="37"/>
      <c r="K26" s="37"/>
      <c r="L26" s="37"/>
      <c r="M26" s="37"/>
      <c r="N26" s="37"/>
      <c r="O26" s="37"/>
      <c r="P26" s="37"/>
      <c r="Q26" s="37"/>
      <c r="R26" s="37"/>
      <c r="S26" s="37"/>
      <c r="T26" s="37"/>
      <c r="U26" s="37"/>
      <c r="V26" s="37"/>
      <c r="W26" s="37"/>
      <c r="X26" s="37"/>
      <c r="Y26" s="37"/>
      <c r="Z26" s="37"/>
      <c r="AA26" s="37"/>
    </row>
    <row r="27" spans="1:27" ht="15.95" customHeight="1">
      <c r="A27" s="37"/>
      <c r="C27" s="37" t="s">
        <v>2305</v>
      </c>
      <c r="D27" s="37"/>
      <c r="E27" s="37"/>
      <c r="F27" s="37"/>
      <c r="G27" s="37"/>
      <c r="H27" s="37"/>
      <c r="I27" s="37"/>
      <c r="J27" s="37"/>
      <c r="K27" s="37"/>
      <c r="L27" s="37"/>
      <c r="M27" s="37"/>
      <c r="N27" s="37"/>
      <c r="O27" s="37"/>
      <c r="P27" s="37"/>
      <c r="Q27" s="37"/>
      <c r="R27" s="37"/>
      <c r="S27" s="37"/>
      <c r="T27" s="37"/>
      <c r="U27" s="37"/>
      <c r="V27" s="37"/>
      <c r="W27" s="37"/>
      <c r="X27" s="37"/>
      <c r="Y27" s="37"/>
      <c r="Z27" s="37"/>
      <c r="AA27" s="37"/>
    </row>
    <row r="28" spans="1:27" ht="15.95" customHeight="1">
      <c r="A28" s="37"/>
      <c r="B28" s="989" t="s">
        <v>835</v>
      </c>
      <c r="C28" s="37" t="s">
        <v>927</v>
      </c>
      <c r="D28" s="37"/>
      <c r="E28" s="37"/>
      <c r="F28" s="37"/>
      <c r="G28" s="37"/>
      <c r="H28" s="37"/>
      <c r="I28" s="37"/>
      <c r="J28" s="37"/>
      <c r="K28" s="37"/>
      <c r="L28" s="37"/>
      <c r="M28" s="37"/>
      <c r="N28" s="37"/>
      <c r="O28" s="37"/>
      <c r="P28" s="37"/>
      <c r="Q28" s="37"/>
      <c r="R28" s="37"/>
      <c r="S28" s="37"/>
      <c r="T28" s="37"/>
      <c r="U28" s="37"/>
      <c r="V28" s="37"/>
      <c r="W28" s="37"/>
      <c r="X28" s="37"/>
      <c r="Y28" s="37"/>
      <c r="Z28" s="37"/>
      <c r="AA28" s="37"/>
    </row>
    <row r="29" spans="1:27" ht="15.95" customHeight="1">
      <c r="A29" s="37"/>
      <c r="C29" s="37" t="s">
        <v>926</v>
      </c>
      <c r="D29" s="37"/>
      <c r="E29" s="37"/>
      <c r="F29" s="37"/>
      <c r="G29" s="37"/>
      <c r="H29" s="37"/>
      <c r="I29" s="37"/>
      <c r="J29" s="37"/>
      <c r="K29" s="37"/>
      <c r="L29" s="37"/>
      <c r="M29" s="37"/>
      <c r="N29" s="37"/>
      <c r="O29" s="37"/>
      <c r="P29" s="37"/>
      <c r="Q29" s="37"/>
      <c r="R29" s="37"/>
      <c r="S29" s="37"/>
      <c r="T29" s="37"/>
      <c r="U29" s="37"/>
      <c r="V29" s="37"/>
      <c r="W29" s="37"/>
      <c r="X29" s="37"/>
      <c r="Y29" s="37"/>
      <c r="Z29" s="37"/>
      <c r="AA29" s="37"/>
    </row>
    <row r="30" spans="1:27" ht="15.95" customHeight="1">
      <c r="A30" s="37"/>
      <c r="B30" s="989" t="s">
        <v>907</v>
      </c>
      <c r="C30" s="37" t="s">
        <v>925</v>
      </c>
      <c r="D30" s="37"/>
      <c r="E30" s="37"/>
      <c r="F30" s="37"/>
      <c r="G30" s="37"/>
      <c r="H30" s="37"/>
      <c r="I30" s="37"/>
      <c r="J30" s="37"/>
      <c r="K30" s="37"/>
      <c r="L30" s="37"/>
      <c r="M30" s="37"/>
      <c r="N30" s="37"/>
      <c r="O30" s="37"/>
      <c r="P30" s="37"/>
      <c r="Q30" s="37"/>
      <c r="R30" s="37"/>
      <c r="S30" s="37"/>
      <c r="T30" s="37"/>
      <c r="U30" s="37"/>
      <c r="V30" s="37"/>
      <c r="W30" s="37"/>
      <c r="X30" s="37"/>
      <c r="Y30" s="37"/>
      <c r="Z30" s="37"/>
      <c r="AA30" s="37"/>
    </row>
    <row r="31" spans="1:27" ht="15.95" customHeight="1">
      <c r="A31" s="37"/>
      <c r="C31" s="37" t="s">
        <v>924</v>
      </c>
      <c r="D31" s="37"/>
      <c r="E31" s="37"/>
      <c r="F31" s="37"/>
      <c r="G31" s="37"/>
      <c r="H31" s="37"/>
      <c r="I31" s="37"/>
      <c r="J31" s="37"/>
      <c r="K31" s="37"/>
      <c r="L31" s="37"/>
      <c r="M31" s="37"/>
      <c r="N31" s="37"/>
      <c r="O31" s="37"/>
      <c r="P31" s="37"/>
      <c r="Q31" s="37"/>
      <c r="R31" s="37"/>
      <c r="S31" s="37"/>
      <c r="T31" s="37"/>
      <c r="U31" s="37"/>
      <c r="V31" s="37"/>
      <c r="W31" s="37"/>
      <c r="X31" s="37"/>
      <c r="Y31" s="37"/>
      <c r="Z31" s="37"/>
      <c r="AA31" s="37"/>
    </row>
    <row r="32" spans="1:27" ht="15.95" customHeight="1">
      <c r="A32" s="37"/>
      <c r="B32" s="989" t="s">
        <v>905</v>
      </c>
      <c r="C32" s="37" t="s">
        <v>2184</v>
      </c>
      <c r="D32" s="37"/>
      <c r="E32" s="37"/>
      <c r="F32" s="37"/>
      <c r="G32" s="37"/>
      <c r="H32" s="37"/>
      <c r="I32" s="37"/>
      <c r="J32" s="37"/>
      <c r="K32" s="37"/>
      <c r="L32" s="37"/>
      <c r="M32" s="37"/>
      <c r="N32" s="37"/>
      <c r="O32" s="37"/>
      <c r="P32" s="37"/>
      <c r="Q32" s="37"/>
      <c r="R32" s="37"/>
      <c r="S32" s="37"/>
      <c r="T32" s="37"/>
      <c r="U32" s="37"/>
      <c r="V32" s="37"/>
      <c r="W32" s="37"/>
      <c r="X32" s="37"/>
      <c r="Y32" s="37"/>
      <c r="Z32" s="37"/>
      <c r="AA32" s="37"/>
    </row>
    <row r="33" spans="1:27" ht="15.95" customHeight="1">
      <c r="A33" s="37"/>
      <c r="C33" s="37" t="s">
        <v>2306</v>
      </c>
      <c r="D33" s="37"/>
      <c r="E33" s="37"/>
      <c r="F33" s="37"/>
      <c r="G33" s="37"/>
      <c r="H33" s="37"/>
      <c r="I33" s="37"/>
      <c r="J33" s="37"/>
      <c r="K33" s="37"/>
      <c r="L33" s="37"/>
      <c r="M33" s="37"/>
      <c r="N33" s="37"/>
      <c r="O33" s="37"/>
      <c r="P33" s="37"/>
      <c r="Q33" s="37"/>
      <c r="R33" s="37"/>
      <c r="S33" s="37"/>
      <c r="T33" s="37"/>
      <c r="U33" s="37"/>
      <c r="V33" s="37"/>
      <c r="W33" s="37"/>
      <c r="X33" s="37"/>
      <c r="Y33" s="37"/>
      <c r="Z33" s="37"/>
      <c r="AA33" s="37"/>
    </row>
    <row r="34" spans="1:27" ht="15.95" customHeight="1">
      <c r="A34" s="37"/>
      <c r="C34" s="37" t="s">
        <v>2185</v>
      </c>
      <c r="D34" s="37"/>
      <c r="E34" s="37"/>
      <c r="F34" s="37"/>
      <c r="G34" s="37"/>
      <c r="H34" s="37"/>
      <c r="I34" s="37"/>
      <c r="J34" s="37"/>
      <c r="K34" s="37"/>
      <c r="L34" s="37"/>
      <c r="M34" s="37"/>
      <c r="N34" s="37"/>
      <c r="O34" s="37"/>
      <c r="P34" s="37"/>
      <c r="Q34" s="37"/>
      <c r="R34" s="37"/>
      <c r="S34" s="37"/>
      <c r="T34" s="37"/>
      <c r="U34" s="37"/>
      <c r="V34" s="37"/>
      <c r="W34" s="37"/>
      <c r="X34" s="37"/>
      <c r="Y34" s="37"/>
      <c r="Z34" s="37"/>
      <c r="AA34" s="37"/>
    </row>
    <row r="35" spans="1:27" ht="15.95" customHeight="1">
      <c r="A35" s="37"/>
      <c r="C35" s="37" t="s">
        <v>2186</v>
      </c>
      <c r="D35" s="37"/>
      <c r="E35" s="37"/>
      <c r="F35" s="37"/>
      <c r="G35" s="37"/>
      <c r="H35" s="37"/>
      <c r="I35" s="37"/>
      <c r="J35" s="37"/>
      <c r="K35" s="37"/>
      <c r="L35" s="37"/>
      <c r="M35" s="37"/>
      <c r="N35" s="37"/>
      <c r="O35" s="37"/>
      <c r="P35" s="37"/>
      <c r="Q35" s="37"/>
      <c r="R35" s="37"/>
      <c r="S35" s="37"/>
      <c r="T35" s="37"/>
      <c r="U35" s="37"/>
      <c r="V35" s="37"/>
      <c r="W35" s="37"/>
      <c r="X35" s="37"/>
      <c r="Y35" s="37"/>
      <c r="Z35" s="37"/>
      <c r="AA35" s="37"/>
    </row>
    <row r="36" spans="1:27" ht="15.95" customHeight="1">
      <c r="A36" s="37"/>
      <c r="C36" s="37" t="s">
        <v>2187</v>
      </c>
      <c r="D36" s="37"/>
      <c r="E36" s="37"/>
      <c r="F36" s="37"/>
      <c r="G36" s="37"/>
      <c r="H36" s="37"/>
      <c r="I36" s="37"/>
      <c r="J36" s="37"/>
      <c r="K36" s="37"/>
      <c r="L36" s="37"/>
      <c r="M36" s="37"/>
      <c r="N36" s="37"/>
      <c r="O36" s="37"/>
      <c r="P36" s="37"/>
      <c r="Q36" s="37"/>
      <c r="R36" s="37"/>
      <c r="S36" s="37"/>
      <c r="T36" s="37"/>
      <c r="U36" s="37"/>
      <c r="V36" s="37"/>
      <c r="W36" s="37"/>
      <c r="X36" s="37"/>
      <c r="Y36" s="37"/>
      <c r="Z36" s="37"/>
      <c r="AA36" s="37"/>
    </row>
    <row r="37" spans="1:27" ht="15.95" customHeight="1">
      <c r="A37" s="37"/>
      <c r="C37" s="37" t="s">
        <v>2188</v>
      </c>
      <c r="D37" s="37"/>
      <c r="E37" s="37"/>
      <c r="F37" s="37"/>
      <c r="G37" s="37"/>
      <c r="H37" s="37"/>
      <c r="I37" s="37"/>
      <c r="J37" s="37"/>
      <c r="K37" s="37"/>
      <c r="L37" s="37"/>
      <c r="M37" s="37"/>
      <c r="N37" s="37"/>
      <c r="O37" s="37"/>
      <c r="P37" s="37"/>
      <c r="Q37" s="37"/>
      <c r="R37" s="37"/>
      <c r="S37" s="37"/>
      <c r="T37" s="37"/>
      <c r="U37" s="37"/>
      <c r="V37" s="37"/>
      <c r="W37" s="37"/>
      <c r="X37" s="37"/>
      <c r="Y37" s="37"/>
      <c r="Z37" s="37"/>
      <c r="AA37" s="37"/>
    </row>
    <row r="38" spans="1:27" ht="15.95" customHeight="1">
      <c r="A38" s="37"/>
      <c r="B38" s="1193" t="s">
        <v>2189</v>
      </c>
      <c r="C38" s="3" t="s">
        <v>3522</v>
      </c>
      <c r="D38" s="37"/>
      <c r="E38" s="37"/>
      <c r="F38" s="37"/>
      <c r="G38" s="37"/>
      <c r="H38" s="37"/>
      <c r="I38" s="37"/>
      <c r="J38" s="37"/>
      <c r="K38" s="37"/>
      <c r="L38" s="37"/>
      <c r="M38" s="37"/>
      <c r="N38" s="37"/>
      <c r="O38" s="37"/>
      <c r="P38" s="37"/>
      <c r="Q38" s="37"/>
      <c r="R38" s="37"/>
      <c r="S38" s="37"/>
      <c r="T38" s="37"/>
      <c r="U38" s="37"/>
      <c r="V38" s="37"/>
      <c r="W38" s="37"/>
      <c r="X38" s="37"/>
      <c r="Y38" s="37"/>
      <c r="Z38" s="37"/>
      <c r="AA38" s="37"/>
    </row>
    <row r="39" spans="1:27" ht="15.95" customHeight="1">
      <c r="A39" s="37"/>
      <c r="B39" s="1193"/>
      <c r="C39" s="37" t="s">
        <v>3523</v>
      </c>
      <c r="D39" s="37"/>
      <c r="E39" s="37"/>
      <c r="F39" s="37"/>
      <c r="G39" s="37"/>
      <c r="H39" s="37"/>
      <c r="I39" s="37"/>
      <c r="J39" s="37"/>
      <c r="K39" s="37"/>
      <c r="L39" s="37"/>
      <c r="M39" s="37"/>
      <c r="N39" s="37"/>
      <c r="O39" s="37"/>
      <c r="P39" s="37"/>
      <c r="Q39" s="37"/>
      <c r="R39" s="37"/>
      <c r="S39" s="37"/>
      <c r="T39" s="37"/>
      <c r="U39" s="37"/>
      <c r="V39" s="37"/>
      <c r="W39" s="37"/>
      <c r="X39" s="37"/>
      <c r="Y39" s="37"/>
      <c r="Z39" s="37"/>
      <c r="AA39" s="37"/>
    </row>
    <row r="40" spans="1:27" ht="15.95" customHeight="1">
      <c r="A40" s="37"/>
      <c r="B40" s="1193"/>
      <c r="C40" s="37" t="s">
        <v>3524</v>
      </c>
      <c r="D40" s="37"/>
      <c r="E40" s="37"/>
      <c r="F40" s="37"/>
      <c r="G40" s="37"/>
      <c r="H40" s="37"/>
      <c r="I40" s="37"/>
      <c r="J40" s="37"/>
      <c r="K40" s="37"/>
      <c r="L40" s="37"/>
      <c r="M40" s="37"/>
      <c r="N40" s="37"/>
      <c r="O40" s="37"/>
      <c r="P40" s="37"/>
      <c r="Q40" s="37"/>
      <c r="R40" s="37"/>
      <c r="S40" s="37"/>
      <c r="T40" s="37"/>
      <c r="U40" s="37"/>
      <c r="V40" s="37"/>
      <c r="W40" s="37"/>
      <c r="X40" s="37"/>
      <c r="Y40" s="37"/>
      <c r="Z40" s="37"/>
      <c r="AA40" s="37"/>
    </row>
    <row r="41" spans="1:27" ht="15.95" customHeight="1">
      <c r="A41" s="37"/>
      <c r="B41" s="1193"/>
      <c r="C41" s="37" t="s">
        <v>3525</v>
      </c>
      <c r="D41" s="37"/>
      <c r="E41" s="37"/>
      <c r="F41" s="37"/>
      <c r="G41" s="37"/>
      <c r="H41" s="37"/>
      <c r="I41" s="37"/>
      <c r="J41" s="37"/>
      <c r="K41" s="37"/>
      <c r="L41" s="37"/>
      <c r="M41" s="37"/>
      <c r="N41" s="37"/>
      <c r="O41" s="37"/>
      <c r="P41" s="37"/>
      <c r="Q41" s="37"/>
      <c r="R41" s="37"/>
      <c r="S41" s="37"/>
      <c r="T41" s="37"/>
      <c r="U41" s="37"/>
      <c r="V41" s="37"/>
      <c r="W41" s="37"/>
      <c r="X41" s="37"/>
      <c r="Y41" s="37"/>
      <c r="Z41" s="37"/>
      <c r="AA41" s="37"/>
    </row>
    <row r="42" spans="1:27" ht="15.95" customHeight="1">
      <c r="A42" s="37"/>
      <c r="B42" s="1193"/>
      <c r="C42" s="37" t="s">
        <v>3526</v>
      </c>
      <c r="D42" s="37"/>
      <c r="E42" s="37"/>
      <c r="F42" s="37"/>
      <c r="G42" s="37"/>
      <c r="H42" s="37"/>
      <c r="I42" s="37"/>
      <c r="J42" s="37"/>
      <c r="K42" s="37"/>
      <c r="L42" s="37"/>
      <c r="M42" s="37"/>
      <c r="N42" s="37"/>
      <c r="O42" s="37"/>
      <c r="P42" s="37"/>
      <c r="Q42" s="37"/>
      <c r="R42" s="37"/>
      <c r="S42" s="37"/>
      <c r="T42" s="37"/>
      <c r="U42" s="37"/>
      <c r="V42" s="37"/>
      <c r="W42" s="37"/>
      <c r="X42" s="37"/>
      <c r="Y42" s="37"/>
      <c r="Z42" s="37"/>
      <c r="AA42" s="37"/>
    </row>
    <row r="43" spans="1:27" ht="15.95" customHeight="1">
      <c r="A43" s="37"/>
      <c r="B43" s="1193"/>
      <c r="C43" s="37" t="s">
        <v>3527</v>
      </c>
      <c r="D43" s="37"/>
      <c r="E43" s="37"/>
      <c r="F43" s="37"/>
      <c r="G43" s="37"/>
      <c r="H43" s="37"/>
      <c r="I43" s="37"/>
      <c r="J43" s="37"/>
      <c r="K43" s="37"/>
      <c r="L43" s="37"/>
      <c r="M43" s="37"/>
      <c r="N43" s="37"/>
      <c r="O43" s="37"/>
      <c r="P43" s="37"/>
      <c r="Q43" s="37"/>
      <c r="R43" s="37"/>
      <c r="S43" s="37"/>
      <c r="T43" s="37"/>
      <c r="U43" s="37"/>
      <c r="V43" s="37"/>
      <c r="W43" s="37"/>
      <c r="X43" s="37"/>
      <c r="Y43" s="37"/>
      <c r="Z43" s="37"/>
      <c r="AA43" s="37"/>
    </row>
    <row r="44" spans="1:27" ht="15.95" customHeight="1">
      <c r="A44" s="37"/>
      <c r="B44" s="1193"/>
      <c r="C44" s="37" t="s">
        <v>3644</v>
      </c>
      <c r="D44" s="37"/>
      <c r="E44" s="37"/>
      <c r="F44" s="37"/>
      <c r="G44" s="37"/>
      <c r="H44" s="37"/>
      <c r="I44" s="37"/>
      <c r="J44" s="37"/>
      <c r="K44" s="37"/>
      <c r="L44" s="37"/>
      <c r="M44" s="37"/>
      <c r="N44" s="37"/>
      <c r="O44" s="37"/>
      <c r="P44" s="37"/>
      <c r="Q44" s="37"/>
      <c r="R44" s="37"/>
      <c r="S44" s="37"/>
      <c r="T44" s="37"/>
      <c r="U44" s="37"/>
      <c r="V44" s="37"/>
      <c r="W44" s="37"/>
      <c r="X44" s="37"/>
      <c r="Y44" s="37"/>
      <c r="Z44" s="37"/>
      <c r="AA44" s="37"/>
    </row>
    <row r="45" spans="1:27" ht="15.95" customHeight="1">
      <c r="A45" s="37"/>
      <c r="B45" s="1193"/>
      <c r="C45" s="37" t="s">
        <v>3528</v>
      </c>
      <c r="D45" s="37"/>
      <c r="E45" s="37"/>
      <c r="F45" s="37"/>
      <c r="G45" s="37"/>
      <c r="H45" s="37"/>
      <c r="I45" s="37"/>
      <c r="J45" s="37"/>
      <c r="K45" s="37"/>
      <c r="L45" s="37"/>
      <c r="M45" s="37"/>
      <c r="N45" s="37"/>
      <c r="O45" s="37"/>
      <c r="P45" s="37"/>
      <c r="Q45" s="37"/>
      <c r="R45" s="37"/>
      <c r="S45" s="37"/>
      <c r="T45" s="37"/>
      <c r="U45" s="37"/>
      <c r="V45" s="37"/>
      <c r="W45" s="37"/>
      <c r="X45" s="37"/>
      <c r="Y45" s="37"/>
      <c r="Z45" s="37"/>
      <c r="AA45" s="37"/>
    </row>
    <row r="46" spans="1:27" ht="15.95" customHeight="1">
      <c r="A46" s="37"/>
      <c r="B46" s="1193"/>
      <c r="C46" s="37" t="s">
        <v>3531</v>
      </c>
      <c r="D46" s="37"/>
      <c r="E46" s="37"/>
      <c r="F46" s="37"/>
      <c r="G46" s="37"/>
      <c r="H46" s="37"/>
      <c r="I46" s="37"/>
      <c r="J46" s="37"/>
      <c r="K46" s="37"/>
      <c r="L46" s="37"/>
      <c r="M46" s="37"/>
      <c r="N46" s="37"/>
      <c r="O46" s="37"/>
      <c r="P46" s="37"/>
      <c r="Q46" s="37"/>
      <c r="R46" s="37"/>
      <c r="S46" s="37"/>
      <c r="T46" s="37"/>
      <c r="U46" s="37"/>
      <c r="V46" s="37"/>
      <c r="W46" s="37"/>
      <c r="X46" s="37"/>
      <c r="Y46" s="37"/>
      <c r="Z46" s="37"/>
      <c r="AA46" s="37"/>
    </row>
    <row r="47" spans="1:27" ht="15.95" customHeight="1">
      <c r="A47" s="37"/>
      <c r="B47" s="1193"/>
      <c r="C47" s="37" t="s">
        <v>3645</v>
      </c>
      <c r="D47" s="37"/>
      <c r="E47" s="37"/>
      <c r="F47" s="37"/>
      <c r="G47" s="37"/>
      <c r="H47" s="37"/>
      <c r="I47" s="37"/>
      <c r="J47" s="37"/>
      <c r="K47" s="37"/>
      <c r="L47" s="37"/>
      <c r="M47" s="37"/>
      <c r="N47" s="37"/>
      <c r="O47" s="37"/>
      <c r="P47" s="37"/>
      <c r="Q47" s="37"/>
      <c r="R47" s="37"/>
      <c r="S47" s="37"/>
      <c r="T47" s="37"/>
      <c r="U47" s="37"/>
      <c r="V47" s="37"/>
      <c r="W47" s="37"/>
      <c r="X47" s="37"/>
      <c r="Y47" s="37"/>
      <c r="Z47" s="37"/>
      <c r="AA47" s="37"/>
    </row>
    <row r="48" spans="1:27" ht="15.95" customHeight="1">
      <c r="A48" s="37"/>
      <c r="B48" s="1193"/>
      <c r="C48" s="37" t="s">
        <v>3529</v>
      </c>
      <c r="D48" s="37"/>
      <c r="E48" s="37"/>
      <c r="F48" s="37"/>
      <c r="G48" s="37"/>
      <c r="H48" s="37"/>
      <c r="I48" s="37"/>
      <c r="J48" s="37"/>
      <c r="K48" s="37"/>
      <c r="L48" s="37"/>
      <c r="M48" s="37"/>
      <c r="N48" s="37"/>
      <c r="O48" s="37"/>
      <c r="P48" s="37"/>
      <c r="Q48" s="37"/>
      <c r="R48" s="37"/>
      <c r="S48" s="37"/>
      <c r="T48" s="37"/>
      <c r="U48" s="37"/>
      <c r="V48" s="37"/>
      <c r="W48" s="37"/>
      <c r="X48" s="37"/>
      <c r="Y48" s="37"/>
      <c r="Z48" s="37"/>
      <c r="AA48" s="37"/>
    </row>
    <row r="49" spans="1:27" ht="15.95" customHeight="1">
      <c r="A49" s="37"/>
      <c r="B49" s="1193" t="s">
        <v>2866</v>
      </c>
      <c r="C49" s="37" t="s">
        <v>2867</v>
      </c>
      <c r="D49" s="37"/>
      <c r="E49" s="37"/>
      <c r="F49" s="37"/>
      <c r="G49" s="37"/>
      <c r="H49" s="37"/>
      <c r="I49" s="37"/>
      <c r="J49" s="37"/>
      <c r="K49" s="37"/>
      <c r="L49" s="37"/>
      <c r="M49" s="37"/>
      <c r="N49" s="37"/>
      <c r="O49" s="37"/>
      <c r="P49" s="37"/>
      <c r="Q49" s="37"/>
      <c r="R49" s="37"/>
      <c r="S49" s="37"/>
      <c r="T49" s="37"/>
      <c r="U49" s="37"/>
      <c r="V49" s="37"/>
      <c r="W49" s="37"/>
      <c r="X49" s="37"/>
      <c r="Y49" s="37"/>
      <c r="Z49" s="37"/>
      <c r="AA49" s="37"/>
    </row>
    <row r="50" spans="1:27" ht="15.95" customHeight="1">
      <c r="A50" s="37"/>
      <c r="B50" s="1193"/>
      <c r="C50" s="37"/>
      <c r="D50" s="37"/>
      <c r="E50" s="37"/>
      <c r="F50" s="37"/>
      <c r="G50" s="37"/>
      <c r="H50" s="37"/>
      <c r="I50" s="37"/>
      <c r="J50" s="37"/>
      <c r="K50" s="37"/>
      <c r="L50" s="37"/>
      <c r="M50" s="37"/>
      <c r="N50" s="37"/>
      <c r="O50" s="37"/>
      <c r="P50" s="37"/>
      <c r="Q50" s="37"/>
      <c r="R50" s="37"/>
      <c r="S50" s="37"/>
      <c r="T50" s="37"/>
      <c r="U50" s="37"/>
      <c r="V50" s="37"/>
      <c r="W50" s="37"/>
      <c r="X50" s="37"/>
      <c r="Y50" s="37"/>
      <c r="Z50" s="37"/>
      <c r="AA50" s="37"/>
    </row>
    <row r="51" spans="1:27" ht="15.95" customHeight="1">
      <c r="A51" s="37" t="s">
        <v>923</v>
      </c>
      <c r="B51" s="37" t="s">
        <v>922</v>
      </c>
      <c r="C51" s="37"/>
      <c r="D51" s="37"/>
      <c r="E51" s="37"/>
      <c r="F51" s="37"/>
      <c r="G51" s="37"/>
      <c r="H51" s="37"/>
      <c r="I51" s="37"/>
      <c r="J51" s="37"/>
      <c r="K51" s="37"/>
      <c r="L51" s="37"/>
      <c r="M51" s="37"/>
      <c r="N51" s="37"/>
      <c r="O51" s="37"/>
      <c r="P51" s="37"/>
      <c r="Q51" s="37"/>
      <c r="R51" s="37"/>
      <c r="S51" s="37"/>
      <c r="T51" s="37"/>
      <c r="U51" s="37"/>
      <c r="V51" s="37"/>
      <c r="W51" s="37"/>
      <c r="X51" s="37"/>
      <c r="Y51" s="37"/>
      <c r="Z51" s="37"/>
      <c r="AA51" s="37"/>
    </row>
    <row r="52" spans="1:27" ht="15.95" customHeight="1">
      <c r="A52" s="37"/>
      <c r="B52" s="989" t="s">
        <v>849</v>
      </c>
      <c r="C52" s="37" t="s">
        <v>3530</v>
      </c>
      <c r="D52" s="37"/>
      <c r="E52" s="37"/>
      <c r="F52" s="37"/>
      <c r="G52" s="37"/>
      <c r="H52" s="37"/>
      <c r="I52" s="37"/>
      <c r="J52" s="37"/>
      <c r="K52" s="37"/>
      <c r="L52" s="37"/>
      <c r="M52" s="37"/>
      <c r="N52" s="37"/>
      <c r="O52" s="37"/>
      <c r="P52" s="37"/>
      <c r="Q52" s="37"/>
      <c r="R52" s="37"/>
      <c r="S52" s="37"/>
      <c r="T52" s="37"/>
      <c r="U52" s="37"/>
      <c r="V52" s="37"/>
      <c r="W52" s="37"/>
      <c r="X52" s="37"/>
      <c r="Y52" s="37"/>
      <c r="Z52" s="37"/>
      <c r="AA52" s="37"/>
    </row>
    <row r="53" spans="1:27" ht="15.95" customHeight="1">
      <c r="A53" s="37"/>
      <c r="B53" s="989" t="s">
        <v>847</v>
      </c>
      <c r="C53" s="37" t="s">
        <v>921</v>
      </c>
      <c r="D53" s="37"/>
      <c r="E53" s="37"/>
      <c r="F53" s="37"/>
      <c r="G53" s="37"/>
      <c r="H53" s="37"/>
      <c r="I53" s="37"/>
      <c r="J53" s="37"/>
      <c r="K53" s="37"/>
      <c r="L53" s="37"/>
      <c r="M53" s="37"/>
      <c r="N53" s="37"/>
      <c r="O53" s="37"/>
      <c r="P53" s="37"/>
      <c r="Q53" s="37"/>
      <c r="R53" s="37"/>
      <c r="S53" s="37"/>
      <c r="T53" s="37"/>
      <c r="U53" s="37"/>
      <c r="V53" s="37"/>
      <c r="W53" s="37"/>
      <c r="X53" s="37"/>
      <c r="Y53" s="37"/>
      <c r="Z53" s="37"/>
      <c r="AA53" s="37"/>
    </row>
    <row r="54" spans="1:27" ht="15.95" customHeight="1">
      <c r="A54" s="37"/>
      <c r="C54" s="37" t="s">
        <v>920</v>
      </c>
      <c r="D54" s="37"/>
      <c r="E54" s="37"/>
      <c r="F54" s="37"/>
      <c r="G54" s="37"/>
      <c r="H54" s="37"/>
      <c r="I54" s="37"/>
      <c r="J54" s="37"/>
      <c r="K54" s="37"/>
      <c r="L54" s="37"/>
      <c r="M54" s="37"/>
      <c r="N54" s="37"/>
      <c r="O54" s="37"/>
      <c r="P54" s="37"/>
      <c r="Q54" s="37"/>
      <c r="R54" s="37"/>
      <c r="S54" s="37"/>
      <c r="T54" s="37"/>
      <c r="U54" s="37"/>
      <c r="V54" s="37"/>
      <c r="W54" s="37"/>
      <c r="X54" s="37"/>
      <c r="Y54" s="37"/>
      <c r="Z54" s="37"/>
      <c r="AA54" s="37"/>
    </row>
    <row r="55" spans="1:27" ht="15.95" customHeight="1">
      <c r="A55" s="37"/>
      <c r="C55" s="37" t="s">
        <v>919</v>
      </c>
      <c r="D55" s="37"/>
      <c r="E55" s="37"/>
      <c r="F55" s="37"/>
      <c r="G55" s="37"/>
      <c r="H55" s="37"/>
      <c r="I55" s="37"/>
      <c r="J55" s="37"/>
      <c r="K55" s="37"/>
      <c r="L55" s="37"/>
      <c r="M55" s="37"/>
      <c r="N55" s="37"/>
      <c r="O55" s="37"/>
      <c r="P55" s="37"/>
      <c r="Q55" s="37"/>
      <c r="R55" s="37"/>
      <c r="S55" s="37"/>
      <c r="T55" s="37"/>
      <c r="U55" s="37"/>
      <c r="V55" s="37"/>
      <c r="W55" s="37"/>
      <c r="X55" s="37"/>
      <c r="Y55" s="37"/>
      <c r="Z55" s="37"/>
      <c r="AA55" s="37"/>
    </row>
    <row r="56" spans="1:27" ht="15.95" customHeight="1">
      <c r="A56" s="37"/>
      <c r="C56" s="37" t="s">
        <v>918</v>
      </c>
      <c r="D56" s="37"/>
      <c r="E56" s="37"/>
      <c r="F56" s="37"/>
      <c r="G56" s="37"/>
      <c r="H56" s="37"/>
      <c r="I56" s="37"/>
      <c r="J56" s="37"/>
      <c r="K56" s="37"/>
      <c r="L56" s="37"/>
      <c r="M56" s="37"/>
      <c r="N56" s="37"/>
      <c r="O56" s="37"/>
      <c r="P56" s="37"/>
      <c r="Q56" s="37"/>
      <c r="R56" s="37"/>
      <c r="S56" s="37"/>
      <c r="T56" s="37"/>
      <c r="U56" s="37"/>
      <c r="V56" s="37"/>
      <c r="W56" s="37"/>
      <c r="X56" s="37"/>
      <c r="Y56" s="37"/>
      <c r="Z56" s="37"/>
      <c r="AA56" s="37"/>
    </row>
    <row r="57" spans="1:27" ht="15.95" customHeight="1">
      <c r="A57" s="37"/>
      <c r="C57" s="37" t="s">
        <v>917</v>
      </c>
      <c r="D57" s="37"/>
      <c r="E57" s="37"/>
      <c r="F57" s="37"/>
      <c r="G57" s="37"/>
      <c r="H57" s="37"/>
      <c r="I57" s="37"/>
      <c r="J57" s="37"/>
      <c r="K57" s="37"/>
      <c r="L57" s="37"/>
      <c r="M57" s="37"/>
      <c r="N57" s="37"/>
      <c r="O57" s="37"/>
      <c r="P57" s="37"/>
      <c r="Q57" s="37"/>
      <c r="R57" s="37"/>
      <c r="S57" s="37"/>
      <c r="T57" s="37"/>
      <c r="U57" s="37"/>
      <c r="V57" s="37"/>
      <c r="W57" s="37"/>
      <c r="X57" s="37"/>
      <c r="Y57" s="37"/>
      <c r="Z57" s="37"/>
      <c r="AA57" s="37"/>
    </row>
    <row r="58" spans="1:27" ht="15.95" customHeight="1">
      <c r="A58" s="37"/>
      <c r="B58" s="989" t="s">
        <v>843</v>
      </c>
      <c r="C58" s="37" t="s">
        <v>916</v>
      </c>
      <c r="D58" s="37"/>
      <c r="E58" s="37"/>
      <c r="F58" s="37"/>
      <c r="G58" s="37"/>
      <c r="H58" s="37"/>
      <c r="I58" s="37"/>
      <c r="J58" s="37"/>
      <c r="K58" s="37"/>
      <c r="L58" s="37"/>
      <c r="M58" s="37"/>
      <c r="N58" s="37"/>
      <c r="O58" s="37"/>
      <c r="P58" s="37"/>
      <c r="Q58" s="37"/>
      <c r="R58" s="37"/>
      <c r="S58" s="37"/>
      <c r="T58" s="37"/>
      <c r="U58" s="37"/>
      <c r="V58" s="37"/>
      <c r="W58" s="37"/>
      <c r="X58" s="37"/>
      <c r="Y58" s="37"/>
      <c r="Z58" s="37"/>
      <c r="AA58" s="37"/>
    </row>
    <row r="59" spans="1:27" ht="15.95" customHeight="1">
      <c r="A59" s="37"/>
      <c r="C59" s="37" t="s">
        <v>915</v>
      </c>
      <c r="D59" s="37"/>
      <c r="E59" s="37"/>
      <c r="F59" s="37"/>
      <c r="G59" s="37"/>
      <c r="H59" s="37"/>
      <c r="I59" s="37"/>
      <c r="J59" s="37"/>
      <c r="K59" s="37"/>
      <c r="L59" s="37"/>
      <c r="M59" s="37"/>
      <c r="N59" s="37"/>
      <c r="O59" s="37"/>
      <c r="P59" s="37"/>
      <c r="Q59" s="37"/>
      <c r="R59" s="37"/>
      <c r="S59" s="37"/>
      <c r="T59" s="37"/>
      <c r="U59" s="37"/>
      <c r="V59" s="37"/>
      <c r="W59" s="37"/>
      <c r="X59" s="37"/>
      <c r="Y59" s="37"/>
      <c r="Z59" s="37"/>
      <c r="AA59" s="37"/>
    </row>
    <row r="60" spans="1:27" ht="15.95" customHeight="1">
      <c r="A60" s="37"/>
      <c r="C60" s="37" t="s">
        <v>914</v>
      </c>
      <c r="D60" s="37"/>
      <c r="E60" s="37"/>
      <c r="F60" s="37"/>
      <c r="G60" s="37"/>
      <c r="H60" s="37"/>
      <c r="I60" s="37"/>
      <c r="J60" s="37"/>
      <c r="K60" s="37"/>
      <c r="L60" s="37"/>
      <c r="M60" s="37"/>
      <c r="N60" s="37"/>
      <c r="O60" s="37"/>
      <c r="P60" s="37"/>
      <c r="Q60" s="37"/>
      <c r="R60" s="37"/>
      <c r="S60" s="37"/>
      <c r="T60" s="37"/>
      <c r="U60" s="37"/>
      <c r="V60" s="37"/>
      <c r="W60" s="37"/>
      <c r="X60" s="37"/>
      <c r="Y60" s="37"/>
      <c r="Z60" s="37"/>
      <c r="AA60" s="37"/>
    </row>
    <row r="61" spans="1:27" ht="15.95" customHeight="1">
      <c r="A61" s="37"/>
      <c r="B61" s="989" t="s">
        <v>841</v>
      </c>
      <c r="C61" s="37" t="s">
        <v>913</v>
      </c>
      <c r="D61" s="37"/>
      <c r="E61" s="37"/>
      <c r="F61" s="37"/>
      <c r="G61" s="37"/>
      <c r="H61" s="37"/>
      <c r="I61" s="37"/>
      <c r="J61" s="37"/>
      <c r="K61" s="37"/>
      <c r="L61" s="37"/>
      <c r="M61" s="37"/>
      <c r="N61" s="37"/>
      <c r="O61" s="37"/>
      <c r="P61" s="37"/>
      <c r="Q61" s="37"/>
      <c r="R61" s="37"/>
      <c r="S61" s="37"/>
      <c r="T61" s="37"/>
      <c r="U61" s="37"/>
      <c r="V61" s="37"/>
      <c r="W61" s="37"/>
      <c r="X61" s="37"/>
      <c r="Y61" s="37"/>
      <c r="Z61" s="37"/>
      <c r="AA61" s="37"/>
    </row>
    <row r="62" spans="1:27" ht="15.95" customHeight="1">
      <c r="A62" s="37"/>
      <c r="C62" s="37" t="s">
        <v>912</v>
      </c>
      <c r="D62" s="37"/>
      <c r="E62" s="37"/>
      <c r="F62" s="37"/>
      <c r="G62" s="37"/>
      <c r="H62" s="37"/>
      <c r="I62" s="37"/>
      <c r="J62" s="37"/>
      <c r="K62" s="37"/>
      <c r="L62" s="37"/>
      <c r="M62" s="37"/>
      <c r="N62" s="37"/>
      <c r="O62" s="37"/>
      <c r="P62" s="37"/>
      <c r="Q62" s="37"/>
      <c r="R62" s="37"/>
      <c r="S62" s="37"/>
      <c r="T62" s="37"/>
      <c r="U62" s="37"/>
      <c r="V62" s="37"/>
      <c r="W62" s="37"/>
      <c r="X62" s="37"/>
      <c r="Y62" s="37"/>
      <c r="Z62" s="37"/>
      <c r="AA62" s="37"/>
    </row>
    <row r="63" spans="1:27" ht="15.95" customHeight="1">
      <c r="A63" s="37"/>
      <c r="C63" s="37" t="s">
        <v>911</v>
      </c>
      <c r="D63" s="37"/>
      <c r="E63" s="37"/>
      <c r="F63" s="37"/>
      <c r="G63" s="37"/>
      <c r="H63" s="37"/>
      <c r="I63" s="37"/>
      <c r="J63" s="37"/>
      <c r="K63" s="37"/>
      <c r="L63" s="37"/>
      <c r="M63" s="37"/>
      <c r="N63" s="37"/>
      <c r="O63" s="37"/>
      <c r="P63" s="37"/>
      <c r="Q63" s="37"/>
      <c r="R63" s="37"/>
      <c r="S63" s="37"/>
      <c r="T63" s="37"/>
      <c r="U63" s="37"/>
      <c r="V63" s="37"/>
      <c r="W63" s="37"/>
      <c r="X63" s="37"/>
      <c r="Y63" s="37"/>
      <c r="Z63" s="37"/>
      <c r="AA63" s="37"/>
    </row>
    <row r="64" spans="1:27" ht="15.95" customHeight="1">
      <c r="A64" s="37"/>
      <c r="B64" s="989" t="s">
        <v>839</v>
      </c>
      <c r="C64" s="37" t="s">
        <v>910</v>
      </c>
      <c r="D64" s="37"/>
      <c r="E64" s="37"/>
      <c r="F64" s="37"/>
      <c r="G64" s="37"/>
      <c r="H64" s="37"/>
      <c r="I64" s="37"/>
      <c r="J64" s="37"/>
      <c r="K64" s="37"/>
      <c r="L64" s="37"/>
      <c r="M64" s="37"/>
      <c r="N64" s="37"/>
      <c r="O64" s="37"/>
      <c r="P64" s="37"/>
      <c r="Q64" s="37"/>
      <c r="R64" s="37"/>
      <c r="S64" s="37"/>
      <c r="T64" s="37"/>
      <c r="U64" s="37"/>
      <c r="V64" s="37"/>
      <c r="W64" s="37"/>
      <c r="X64" s="37"/>
      <c r="Y64" s="37"/>
      <c r="Z64" s="37"/>
      <c r="AA64" s="37"/>
    </row>
    <row r="65" spans="1:27" ht="15.95" customHeight="1">
      <c r="A65" s="37"/>
      <c r="B65" s="989" t="s">
        <v>837</v>
      </c>
      <c r="C65" s="37" t="s">
        <v>3319</v>
      </c>
      <c r="D65" s="37"/>
      <c r="E65" s="37"/>
      <c r="F65" s="37"/>
      <c r="G65" s="37"/>
      <c r="H65" s="37"/>
      <c r="I65" s="37"/>
      <c r="J65" s="37"/>
      <c r="K65" s="37"/>
      <c r="L65" s="37"/>
      <c r="M65" s="37"/>
      <c r="N65" s="37"/>
      <c r="O65" s="37"/>
      <c r="P65" s="37"/>
      <c r="Q65" s="37"/>
      <c r="R65" s="37"/>
      <c r="S65" s="37"/>
      <c r="T65" s="37"/>
      <c r="U65" s="37"/>
      <c r="V65" s="37"/>
      <c r="W65" s="37"/>
      <c r="X65" s="37"/>
      <c r="Y65" s="37"/>
      <c r="Z65" s="37"/>
      <c r="AA65" s="37"/>
    </row>
    <row r="66" spans="1:27" ht="15.95" customHeight="1">
      <c r="A66" s="37"/>
      <c r="C66" s="37" t="s">
        <v>3322</v>
      </c>
      <c r="D66" s="37"/>
      <c r="E66" s="37"/>
      <c r="F66" s="37"/>
      <c r="G66" s="37"/>
      <c r="H66" s="37"/>
      <c r="I66" s="37"/>
      <c r="J66" s="37"/>
      <c r="K66" s="37"/>
      <c r="L66" s="37"/>
      <c r="M66" s="37"/>
      <c r="N66" s="37"/>
      <c r="O66" s="37"/>
      <c r="P66" s="37"/>
      <c r="Q66" s="37"/>
      <c r="R66" s="37"/>
      <c r="S66" s="37"/>
      <c r="T66" s="37"/>
      <c r="U66" s="37"/>
      <c r="V66" s="37"/>
      <c r="W66" s="37"/>
      <c r="X66" s="37"/>
      <c r="Y66" s="37"/>
      <c r="Z66" s="37"/>
      <c r="AA66" s="37"/>
    </row>
    <row r="67" spans="1:27" ht="15.95" customHeight="1">
      <c r="A67" s="37"/>
      <c r="C67" s="37" t="s">
        <v>3320</v>
      </c>
      <c r="D67" s="37"/>
      <c r="E67" s="37"/>
      <c r="F67" s="37"/>
      <c r="G67" s="37"/>
      <c r="H67" s="37"/>
      <c r="I67" s="37"/>
      <c r="J67" s="37"/>
      <c r="K67" s="37"/>
      <c r="L67" s="37"/>
      <c r="M67" s="37"/>
      <c r="N67" s="37"/>
      <c r="O67" s="37"/>
      <c r="P67" s="37"/>
      <c r="Q67" s="37"/>
      <c r="R67" s="37"/>
      <c r="S67" s="37"/>
      <c r="T67" s="37"/>
      <c r="U67" s="37"/>
      <c r="V67" s="37"/>
      <c r="W67" s="37"/>
      <c r="X67" s="37"/>
      <c r="Y67" s="37"/>
      <c r="Z67" s="37"/>
      <c r="AA67" s="37"/>
    </row>
    <row r="68" spans="1:27" ht="15.95" customHeight="1">
      <c r="A68" s="37"/>
      <c r="C68" s="37" t="s">
        <v>3321</v>
      </c>
      <c r="D68" s="37"/>
      <c r="E68" s="37"/>
      <c r="F68" s="37"/>
      <c r="G68" s="37"/>
      <c r="H68" s="37"/>
      <c r="I68" s="37"/>
      <c r="J68" s="37"/>
      <c r="K68" s="37"/>
      <c r="L68" s="37"/>
      <c r="M68" s="37"/>
      <c r="N68" s="37"/>
      <c r="O68" s="37"/>
      <c r="P68" s="37"/>
      <c r="Q68" s="37"/>
      <c r="R68" s="37"/>
      <c r="S68" s="37"/>
      <c r="T68" s="37"/>
      <c r="U68" s="37"/>
      <c r="V68" s="37"/>
      <c r="W68" s="37"/>
      <c r="X68" s="37"/>
      <c r="Y68" s="37"/>
      <c r="Z68" s="37"/>
      <c r="AA68" s="37"/>
    </row>
    <row r="69" spans="1:27" ht="15.95" customHeight="1">
      <c r="A69" s="37"/>
      <c r="C69" s="37" t="s">
        <v>2307</v>
      </c>
      <c r="D69" s="37"/>
      <c r="E69" s="37"/>
      <c r="F69" s="37"/>
      <c r="G69" s="37"/>
      <c r="H69" s="37"/>
      <c r="I69" s="37"/>
      <c r="J69" s="37"/>
      <c r="K69" s="37"/>
      <c r="L69" s="37"/>
      <c r="M69" s="37"/>
      <c r="N69" s="37"/>
      <c r="O69" s="37"/>
      <c r="P69" s="37"/>
      <c r="Q69" s="37"/>
      <c r="R69" s="37"/>
      <c r="S69" s="37"/>
      <c r="T69" s="37"/>
      <c r="U69" s="37"/>
      <c r="V69" s="37"/>
      <c r="W69" s="37"/>
      <c r="X69" s="37"/>
      <c r="Y69" s="37"/>
      <c r="Z69" s="37"/>
      <c r="AA69" s="37"/>
    </row>
    <row r="70" spans="1:27" ht="15.95" customHeight="1">
      <c r="A70" s="37"/>
      <c r="C70" s="37" t="s">
        <v>2308</v>
      </c>
      <c r="D70" s="37"/>
      <c r="E70" s="37"/>
      <c r="F70" s="37"/>
      <c r="G70" s="37"/>
      <c r="H70" s="37"/>
      <c r="I70" s="37"/>
      <c r="J70" s="37"/>
      <c r="K70" s="37"/>
      <c r="L70" s="37"/>
      <c r="M70" s="37"/>
      <c r="N70" s="37"/>
      <c r="O70" s="37"/>
      <c r="P70" s="37"/>
      <c r="Q70" s="37"/>
      <c r="R70" s="37"/>
      <c r="S70" s="37"/>
      <c r="T70" s="37"/>
      <c r="U70" s="37"/>
      <c r="V70" s="37"/>
      <c r="W70" s="37"/>
      <c r="X70" s="37"/>
      <c r="Y70" s="37"/>
      <c r="Z70" s="37"/>
      <c r="AA70" s="37"/>
    </row>
    <row r="71" spans="1:27" ht="15.95" customHeight="1">
      <c r="A71" s="37"/>
      <c r="C71" s="37" t="s">
        <v>2309</v>
      </c>
      <c r="D71" s="37"/>
      <c r="E71" s="37"/>
      <c r="F71" s="37"/>
      <c r="G71" s="37"/>
      <c r="H71" s="37"/>
      <c r="I71" s="37"/>
      <c r="J71" s="37"/>
      <c r="K71" s="37"/>
      <c r="L71" s="37"/>
      <c r="M71" s="37"/>
      <c r="N71" s="37"/>
      <c r="O71" s="37"/>
      <c r="P71" s="37"/>
      <c r="Q71" s="37"/>
      <c r="R71" s="37"/>
      <c r="S71" s="37"/>
      <c r="T71" s="37"/>
      <c r="U71" s="37"/>
      <c r="V71" s="37"/>
      <c r="W71" s="37"/>
      <c r="X71" s="37"/>
      <c r="Y71" s="37"/>
      <c r="Z71" s="37"/>
      <c r="AA71" s="37"/>
    </row>
    <row r="72" spans="1:27" ht="15.95" customHeight="1">
      <c r="A72" s="37"/>
      <c r="C72" s="37" t="s">
        <v>909</v>
      </c>
      <c r="D72" s="37"/>
      <c r="E72" s="37"/>
      <c r="F72" s="37"/>
      <c r="G72" s="87"/>
      <c r="H72" s="87"/>
      <c r="I72" s="87"/>
      <c r="J72" s="87"/>
      <c r="K72" s="87"/>
      <c r="L72" s="37"/>
      <c r="M72" s="37"/>
      <c r="N72" s="37"/>
      <c r="O72" s="37"/>
      <c r="P72" s="37"/>
      <c r="Q72" s="37"/>
      <c r="R72" s="37"/>
      <c r="S72" s="37"/>
      <c r="T72" s="37"/>
      <c r="U72" s="37"/>
      <c r="V72" s="37"/>
      <c r="W72" s="37"/>
      <c r="X72" s="37"/>
      <c r="Y72" s="37"/>
      <c r="Z72" s="37"/>
      <c r="AA72" s="37"/>
    </row>
    <row r="73" spans="1:27" ht="15.95" customHeight="1">
      <c r="A73" s="37"/>
      <c r="C73" s="37" t="s">
        <v>908</v>
      </c>
      <c r="D73" s="37"/>
      <c r="E73" s="37"/>
      <c r="F73" s="37"/>
      <c r="G73" s="87"/>
      <c r="H73" s="87"/>
      <c r="I73" s="87"/>
      <c r="J73" s="87"/>
      <c r="K73" s="87"/>
      <c r="L73" s="37"/>
      <c r="M73" s="37"/>
      <c r="N73" s="37"/>
      <c r="O73" s="37"/>
      <c r="P73" s="37"/>
      <c r="Q73" s="37"/>
      <c r="R73" s="37"/>
      <c r="S73" s="37"/>
      <c r="T73" s="37"/>
      <c r="U73" s="37"/>
      <c r="V73" s="37"/>
      <c r="W73" s="37"/>
      <c r="X73" s="37"/>
      <c r="Y73" s="37"/>
      <c r="Z73" s="37"/>
      <c r="AA73" s="37"/>
    </row>
    <row r="74" spans="1:27" ht="15.95" customHeight="1">
      <c r="A74" s="37"/>
      <c r="B74" s="989" t="s">
        <v>835</v>
      </c>
      <c r="C74" s="37" t="s">
        <v>2434</v>
      </c>
      <c r="D74" s="37"/>
      <c r="E74" s="37"/>
      <c r="F74" s="37"/>
      <c r="G74" s="87"/>
      <c r="H74" s="87"/>
      <c r="I74" s="87"/>
      <c r="J74" s="87"/>
      <c r="K74" s="87"/>
      <c r="L74" s="37"/>
      <c r="M74" s="37"/>
      <c r="N74" s="37"/>
      <c r="O74" s="37"/>
      <c r="P74" s="37"/>
      <c r="Q74" s="37"/>
      <c r="R74" s="37"/>
      <c r="S74" s="37"/>
      <c r="T74" s="37"/>
      <c r="U74" s="37"/>
      <c r="V74" s="37"/>
      <c r="W74" s="37"/>
      <c r="X74" s="37"/>
      <c r="Y74" s="37"/>
      <c r="Z74" s="37"/>
      <c r="AA74" s="37"/>
    </row>
    <row r="75" spans="1:27" ht="15.95" customHeight="1">
      <c r="A75" s="37"/>
      <c r="B75" s="989" t="s">
        <v>907</v>
      </c>
      <c r="C75" s="37" t="s">
        <v>906</v>
      </c>
      <c r="D75" s="37"/>
      <c r="E75" s="37"/>
      <c r="F75" s="37"/>
      <c r="G75" s="37"/>
      <c r="H75" s="37"/>
      <c r="I75" s="37"/>
      <c r="J75" s="37"/>
      <c r="K75" s="37"/>
      <c r="L75" s="37"/>
      <c r="M75" s="37"/>
      <c r="N75" s="37"/>
      <c r="O75" s="37"/>
      <c r="P75" s="37"/>
      <c r="Q75" s="37"/>
      <c r="R75" s="37"/>
      <c r="S75" s="37"/>
      <c r="T75" s="37"/>
      <c r="U75" s="37"/>
      <c r="V75" s="37"/>
      <c r="W75" s="37"/>
      <c r="X75" s="37"/>
      <c r="Y75" s="37"/>
      <c r="Z75" s="37"/>
      <c r="AA75" s="37"/>
    </row>
    <row r="76" spans="1:27" ht="15.95" customHeight="1">
      <c r="A76" s="37"/>
      <c r="B76" s="989" t="s">
        <v>905</v>
      </c>
      <c r="C76" s="37" t="s">
        <v>904</v>
      </c>
      <c r="D76" s="37"/>
      <c r="E76" s="37"/>
      <c r="F76" s="37"/>
      <c r="G76" s="37"/>
      <c r="H76" s="37"/>
      <c r="I76" s="37"/>
      <c r="J76" s="37"/>
      <c r="K76" s="37"/>
      <c r="L76" s="37"/>
      <c r="M76" s="37"/>
      <c r="N76" s="37"/>
      <c r="O76" s="37"/>
      <c r="P76" s="37"/>
      <c r="Q76" s="37"/>
      <c r="R76" s="37"/>
      <c r="S76" s="37"/>
      <c r="T76" s="37"/>
      <c r="U76" s="37"/>
      <c r="V76" s="37"/>
      <c r="W76" s="37"/>
      <c r="X76" s="37"/>
      <c r="Y76" s="37"/>
      <c r="Z76" s="37"/>
      <c r="AA76" s="37"/>
    </row>
    <row r="77" spans="1:27" ht="15.95" customHeight="1">
      <c r="A77" s="37"/>
      <c r="C77" s="37" t="s">
        <v>903</v>
      </c>
      <c r="D77" s="37"/>
      <c r="E77" s="37"/>
      <c r="F77" s="37"/>
      <c r="G77" s="37"/>
      <c r="H77" s="37"/>
      <c r="I77" s="37"/>
      <c r="J77" s="37"/>
      <c r="K77" s="37"/>
      <c r="L77" s="37"/>
      <c r="M77" s="37"/>
      <c r="N77" s="37"/>
      <c r="O77" s="37"/>
      <c r="P77" s="37"/>
      <c r="Q77" s="37"/>
      <c r="R77" s="37"/>
      <c r="S77" s="37"/>
      <c r="T77" s="37"/>
      <c r="U77" s="37"/>
      <c r="V77" s="37"/>
      <c r="W77" s="37"/>
      <c r="X77" s="37"/>
      <c r="Y77" s="37"/>
      <c r="Z77" s="37"/>
      <c r="AA77" s="37"/>
    </row>
    <row r="78" spans="1:27" ht="15.95" customHeight="1">
      <c r="A78" s="37"/>
      <c r="C78" s="37" t="s">
        <v>902</v>
      </c>
      <c r="D78" s="37"/>
      <c r="E78" s="37"/>
      <c r="F78" s="37"/>
      <c r="G78" s="37"/>
      <c r="H78" s="37"/>
      <c r="I78" s="37"/>
      <c r="J78" s="37"/>
      <c r="K78" s="37"/>
      <c r="L78" s="37"/>
      <c r="M78" s="37"/>
      <c r="N78" s="37"/>
      <c r="O78" s="37"/>
      <c r="P78" s="37"/>
      <c r="Q78" s="37"/>
      <c r="R78" s="37"/>
      <c r="S78" s="37"/>
      <c r="T78" s="37"/>
      <c r="U78" s="37"/>
      <c r="V78" s="37"/>
      <c r="W78" s="37"/>
      <c r="X78" s="37"/>
      <c r="Y78" s="37"/>
      <c r="Z78" s="37"/>
      <c r="AA78" s="37"/>
    </row>
    <row r="79" spans="1:27" ht="15.95" customHeight="1">
      <c r="A79" s="37"/>
      <c r="C79" s="37" t="s">
        <v>901</v>
      </c>
      <c r="D79" s="37"/>
      <c r="E79" s="37"/>
      <c r="F79" s="37"/>
      <c r="G79" s="37"/>
      <c r="H79" s="37"/>
      <c r="I79" s="37"/>
      <c r="J79" s="37"/>
      <c r="K79" s="37"/>
      <c r="L79" s="37"/>
      <c r="M79" s="37"/>
      <c r="N79" s="37"/>
      <c r="O79" s="37"/>
      <c r="P79" s="37"/>
      <c r="Q79" s="37"/>
      <c r="R79" s="37"/>
      <c r="S79" s="37"/>
      <c r="T79" s="37"/>
      <c r="U79" s="37"/>
      <c r="V79" s="37"/>
      <c r="W79" s="37"/>
      <c r="X79" s="37"/>
      <c r="Y79" s="37"/>
      <c r="Z79" s="37"/>
      <c r="AA79" s="37"/>
    </row>
    <row r="80" spans="1:27" ht="15.95" customHeight="1">
      <c r="A80" s="37"/>
      <c r="B80" s="989" t="s">
        <v>900</v>
      </c>
      <c r="C80" s="37" t="s">
        <v>899</v>
      </c>
      <c r="D80" s="37"/>
      <c r="E80" s="37"/>
      <c r="F80" s="37"/>
      <c r="G80" s="37"/>
      <c r="H80" s="37"/>
      <c r="I80" s="37"/>
      <c r="J80" s="37"/>
      <c r="K80" s="37"/>
      <c r="L80" s="37"/>
      <c r="M80" s="37"/>
      <c r="N80" s="37"/>
      <c r="O80" s="37"/>
      <c r="P80" s="37"/>
      <c r="Q80" s="37"/>
      <c r="R80" s="37"/>
      <c r="S80" s="37"/>
      <c r="T80" s="37"/>
      <c r="U80" s="37"/>
      <c r="V80" s="37"/>
      <c r="W80" s="37"/>
      <c r="X80" s="37"/>
      <c r="Y80" s="37"/>
      <c r="Z80" s="37"/>
      <c r="AA80" s="37"/>
    </row>
    <row r="81" spans="1:29" ht="15.95" customHeight="1">
      <c r="A81" s="37"/>
      <c r="C81" s="37" t="s">
        <v>898</v>
      </c>
      <c r="D81" s="37"/>
      <c r="E81" s="37"/>
      <c r="F81" s="37"/>
      <c r="G81" s="37"/>
      <c r="H81" s="37"/>
      <c r="I81" s="37"/>
      <c r="J81" s="37"/>
      <c r="K81" s="37"/>
      <c r="L81" s="37"/>
      <c r="M81" s="37"/>
      <c r="N81" s="37"/>
      <c r="O81" s="37"/>
      <c r="P81" s="37"/>
      <c r="Q81" s="37"/>
      <c r="R81" s="37"/>
      <c r="S81" s="37"/>
      <c r="T81" s="37"/>
      <c r="U81" s="37"/>
      <c r="V81" s="37"/>
      <c r="W81" s="37"/>
      <c r="X81" s="37"/>
      <c r="Y81" s="37"/>
      <c r="Z81" s="37"/>
      <c r="AA81" s="37"/>
    </row>
    <row r="82" spans="1:29" ht="15.95" customHeight="1">
      <c r="A82" s="37"/>
      <c r="B82" s="989" t="s">
        <v>897</v>
      </c>
      <c r="C82" s="37" t="s">
        <v>896</v>
      </c>
      <c r="D82" s="37"/>
      <c r="E82" s="37"/>
      <c r="F82" s="37"/>
      <c r="G82" s="37"/>
      <c r="H82" s="37"/>
      <c r="I82" s="37"/>
      <c r="J82" s="37"/>
      <c r="K82" s="37"/>
      <c r="L82" s="37"/>
      <c r="M82" s="37"/>
      <c r="N82" s="37"/>
      <c r="O82" s="37"/>
      <c r="P82" s="37"/>
      <c r="Q82" s="37"/>
      <c r="R82" s="37"/>
      <c r="S82" s="37"/>
      <c r="T82" s="37"/>
      <c r="U82" s="37"/>
      <c r="V82" s="37"/>
      <c r="W82" s="37"/>
      <c r="X82" s="37"/>
      <c r="Y82" s="37"/>
      <c r="Z82" s="37"/>
      <c r="AA82" s="37"/>
    </row>
    <row r="83" spans="1:29" ht="15.95" customHeight="1">
      <c r="A83" s="37"/>
      <c r="C83" s="37" t="s">
        <v>895</v>
      </c>
      <c r="D83" s="37"/>
      <c r="E83" s="37"/>
      <c r="F83" s="37"/>
      <c r="G83" s="37"/>
      <c r="H83" s="37"/>
      <c r="I83" s="37"/>
      <c r="J83" s="37"/>
      <c r="K83" s="37"/>
      <c r="L83" s="37"/>
      <c r="M83" s="37"/>
      <c r="N83" s="37"/>
      <c r="O83" s="37"/>
      <c r="P83" s="37"/>
      <c r="Q83" s="37"/>
      <c r="R83" s="37"/>
      <c r="S83" s="37"/>
      <c r="T83" s="37"/>
      <c r="U83" s="37"/>
      <c r="V83" s="37"/>
      <c r="W83" s="37"/>
      <c r="X83" s="37"/>
      <c r="Y83" s="37"/>
      <c r="Z83" s="37"/>
      <c r="AA83" s="37"/>
    </row>
    <row r="84" spans="1:29" ht="15.95" customHeight="1">
      <c r="A84" s="37"/>
      <c r="C84" s="37" t="s">
        <v>2310</v>
      </c>
      <c r="D84" s="37"/>
      <c r="E84" s="37"/>
      <c r="F84" s="37"/>
      <c r="G84" s="37"/>
      <c r="H84" s="37"/>
      <c r="I84" s="37"/>
      <c r="J84" s="37"/>
      <c r="K84" s="37"/>
      <c r="L84" s="37"/>
      <c r="M84" s="37"/>
      <c r="N84" s="37"/>
      <c r="O84" s="37"/>
      <c r="P84" s="37"/>
      <c r="Q84" s="37"/>
      <c r="R84" s="37"/>
      <c r="S84" s="37"/>
      <c r="T84" s="37"/>
      <c r="U84" s="37"/>
      <c r="V84" s="37"/>
      <c r="W84" s="37"/>
      <c r="X84" s="37"/>
      <c r="Y84" s="37"/>
      <c r="Z84" s="37"/>
      <c r="AA84" s="37"/>
    </row>
    <row r="85" spans="1:29" ht="15.95" customHeight="1">
      <c r="A85" s="37"/>
      <c r="B85" s="989" t="s">
        <v>894</v>
      </c>
      <c r="C85" s="37" t="s">
        <v>893</v>
      </c>
      <c r="D85" s="37"/>
      <c r="E85" s="37"/>
      <c r="F85" s="37"/>
      <c r="G85" s="37"/>
      <c r="H85" s="37"/>
      <c r="I85" s="37"/>
      <c r="J85" s="37"/>
      <c r="K85" s="37"/>
      <c r="L85" s="37"/>
      <c r="M85" s="37"/>
      <c r="N85" s="37"/>
      <c r="O85" s="37"/>
      <c r="P85" s="37"/>
      <c r="Q85" s="37"/>
      <c r="R85" s="37"/>
      <c r="S85" s="37"/>
      <c r="T85" s="37"/>
      <c r="U85" s="37"/>
      <c r="V85" s="37"/>
      <c r="W85" s="37"/>
      <c r="X85" s="37"/>
      <c r="Y85" s="37"/>
      <c r="Z85" s="37"/>
      <c r="AA85" s="37"/>
    </row>
    <row r="86" spans="1:29" ht="15.95" customHeight="1">
      <c r="A86" s="37"/>
      <c r="C86" s="37" t="s">
        <v>892</v>
      </c>
      <c r="D86" s="37"/>
      <c r="E86" s="37"/>
      <c r="F86" s="37"/>
      <c r="G86" s="37"/>
      <c r="H86" s="37"/>
      <c r="I86" s="37"/>
      <c r="J86" s="37"/>
      <c r="K86" s="37"/>
      <c r="L86" s="37"/>
      <c r="M86" s="37"/>
      <c r="N86" s="37"/>
      <c r="O86" s="37"/>
      <c r="P86" s="37"/>
      <c r="Q86" s="37"/>
      <c r="R86" s="37"/>
      <c r="S86" s="37"/>
      <c r="T86" s="37"/>
      <c r="U86" s="37"/>
      <c r="V86" s="37"/>
      <c r="W86" s="37"/>
      <c r="X86" s="37"/>
      <c r="Y86" s="37"/>
      <c r="Z86" s="37"/>
      <c r="AA86" s="37"/>
    </row>
    <row r="87" spans="1:29" ht="15.95" customHeight="1">
      <c r="A87" s="37"/>
      <c r="B87" s="989" t="s">
        <v>891</v>
      </c>
      <c r="C87" s="37" t="s">
        <v>890</v>
      </c>
      <c r="D87" s="37"/>
      <c r="E87" s="37"/>
      <c r="F87" s="37"/>
      <c r="G87" s="37"/>
      <c r="H87" s="37"/>
      <c r="I87" s="37"/>
      <c r="J87" s="37"/>
      <c r="K87" s="37"/>
      <c r="L87" s="37"/>
      <c r="M87" s="37"/>
      <c r="N87" s="37"/>
      <c r="O87" s="37"/>
      <c r="P87" s="37"/>
      <c r="Q87" s="37"/>
      <c r="R87" s="37"/>
      <c r="S87" s="37"/>
      <c r="T87" s="37"/>
      <c r="U87" s="37"/>
      <c r="V87" s="37"/>
      <c r="W87" s="37"/>
      <c r="X87" s="37"/>
      <c r="Y87" s="37"/>
      <c r="Z87" s="37"/>
      <c r="AA87" s="37"/>
    </row>
    <row r="88" spans="1:29" ht="15.95" customHeight="1">
      <c r="A88" s="37"/>
      <c r="B88" s="989" t="s">
        <v>889</v>
      </c>
      <c r="C88" s="2075" t="s">
        <v>3627</v>
      </c>
      <c r="D88" s="2075"/>
      <c r="E88" s="2075"/>
      <c r="F88" s="2075"/>
      <c r="G88" s="2075"/>
      <c r="H88" s="2075"/>
      <c r="I88" s="2075"/>
      <c r="J88" s="2075"/>
      <c r="K88" s="2075"/>
      <c r="L88" s="2075"/>
      <c r="M88" s="2075"/>
      <c r="N88" s="2075"/>
      <c r="O88" s="2075"/>
      <c r="P88" s="2075"/>
      <c r="Q88" s="2075"/>
      <c r="R88" s="2075"/>
      <c r="S88" s="2075"/>
      <c r="T88" s="2075"/>
      <c r="U88" s="2075"/>
      <c r="V88" s="2075"/>
      <c r="W88" s="2075"/>
      <c r="X88" s="2075"/>
      <c r="Y88" s="2075"/>
      <c r="Z88" s="2075"/>
      <c r="AA88" s="1183"/>
      <c r="AB88" s="1183"/>
      <c r="AC88" s="1183"/>
    </row>
    <row r="89" spans="1:29" ht="15.95" customHeight="1">
      <c r="A89" s="37"/>
      <c r="C89" s="2075"/>
      <c r="D89" s="2075"/>
      <c r="E89" s="2075"/>
      <c r="F89" s="2075"/>
      <c r="G89" s="2075"/>
      <c r="H89" s="2075"/>
      <c r="I89" s="2075"/>
      <c r="J89" s="2075"/>
      <c r="K89" s="2075"/>
      <c r="L89" s="2075"/>
      <c r="M89" s="2075"/>
      <c r="N89" s="2075"/>
      <c r="O89" s="2075"/>
      <c r="P89" s="2075"/>
      <c r="Q89" s="2075"/>
      <c r="R89" s="2075"/>
      <c r="S89" s="2075"/>
      <c r="T89" s="2075"/>
      <c r="U89" s="2075"/>
      <c r="V89" s="2075"/>
      <c r="W89" s="2075"/>
      <c r="X89" s="2075"/>
      <c r="Y89" s="2075"/>
      <c r="Z89" s="2075"/>
      <c r="AA89" s="1183"/>
      <c r="AB89" s="1183"/>
      <c r="AC89" s="1183"/>
    </row>
    <row r="90" spans="1:29" ht="15.95" customHeight="1">
      <c r="A90" s="37"/>
      <c r="C90" s="2075"/>
      <c r="D90" s="2075"/>
      <c r="E90" s="2075"/>
      <c r="F90" s="2075"/>
      <c r="G90" s="2075"/>
      <c r="H90" s="2075"/>
      <c r="I90" s="2075"/>
      <c r="J90" s="2075"/>
      <c r="K90" s="2075"/>
      <c r="L90" s="2075"/>
      <c r="M90" s="2075"/>
      <c r="N90" s="2075"/>
      <c r="O90" s="2075"/>
      <c r="P90" s="2075"/>
      <c r="Q90" s="2075"/>
      <c r="R90" s="2075"/>
      <c r="S90" s="2075"/>
      <c r="T90" s="2075"/>
      <c r="U90" s="2075"/>
      <c r="V90" s="2075"/>
      <c r="W90" s="2075"/>
      <c r="X90" s="2075"/>
      <c r="Y90" s="2075"/>
      <c r="Z90" s="2075"/>
      <c r="AA90" s="1183"/>
      <c r="AB90" s="1183"/>
      <c r="AC90" s="1183"/>
    </row>
    <row r="91" spans="1:29" ht="15.95" customHeight="1">
      <c r="A91" s="37"/>
      <c r="C91" s="2075"/>
      <c r="D91" s="2075"/>
      <c r="E91" s="2075"/>
      <c r="F91" s="2075"/>
      <c r="G91" s="2075"/>
      <c r="H91" s="2075"/>
      <c r="I91" s="2075"/>
      <c r="J91" s="2075"/>
      <c r="K91" s="2075"/>
      <c r="L91" s="2075"/>
      <c r="M91" s="2075"/>
      <c r="N91" s="2075"/>
      <c r="O91" s="2075"/>
      <c r="P91" s="2075"/>
      <c r="Q91" s="2075"/>
      <c r="R91" s="2075"/>
      <c r="S91" s="2075"/>
      <c r="T91" s="2075"/>
      <c r="U91" s="2075"/>
      <c r="V91" s="2075"/>
      <c r="W91" s="2075"/>
      <c r="X91" s="2075"/>
      <c r="Y91" s="2075"/>
      <c r="Z91" s="2075"/>
      <c r="AA91" s="1183"/>
      <c r="AB91" s="1183"/>
      <c r="AC91" s="1183"/>
    </row>
    <row r="92" spans="1:29" ht="15.95" customHeight="1">
      <c r="A92" s="37"/>
      <c r="C92" s="2075"/>
      <c r="D92" s="2075"/>
      <c r="E92" s="2075"/>
      <c r="F92" s="2075"/>
      <c r="G92" s="2075"/>
      <c r="H92" s="2075"/>
      <c r="I92" s="2075"/>
      <c r="J92" s="2075"/>
      <c r="K92" s="2075"/>
      <c r="L92" s="2075"/>
      <c r="M92" s="2075"/>
      <c r="N92" s="2075"/>
      <c r="O92" s="2075"/>
      <c r="P92" s="2075"/>
      <c r="Q92" s="2075"/>
      <c r="R92" s="2075"/>
      <c r="S92" s="2075"/>
      <c r="T92" s="2075"/>
      <c r="U92" s="2075"/>
      <c r="V92" s="2075"/>
      <c r="W92" s="2075"/>
      <c r="X92" s="2075"/>
      <c r="Y92" s="2075"/>
      <c r="Z92" s="2075"/>
      <c r="AA92" s="1183"/>
      <c r="AB92" s="1183"/>
      <c r="AC92" s="1183"/>
    </row>
    <row r="93" spans="1:29" ht="15.95" customHeight="1">
      <c r="A93" s="37"/>
      <c r="C93" s="2075"/>
      <c r="D93" s="2075"/>
      <c r="E93" s="2075"/>
      <c r="F93" s="2075"/>
      <c r="G93" s="2075"/>
      <c r="H93" s="2075"/>
      <c r="I93" s="2075"/>
      <c r="J93" s="2075"/>
      <c r="K93" s="2075"/>
      <c r="L93" s="2075"/>
      <c r="M93" s="2075"/>
      <c r="N93" s="2075"/>
      <c r="O93" s="2075"/>
      <c r="P93" s="2075"/>
      <c r="Q93" s="2075"/>
      <c r="R93" s="2075"/>
      <c r="S93" s="2075"/>
      <c r="T93" s="2075"/>
      <c r="U93" s="2075"/>
      <c r="V93" s="2075"/>
      <c r="W93" s="2075"/>
      <c r="X93" s="2075"/>
      <c r="Y93" s="2075"/>
      <c r="Z93" s="2075"/>
      <c r="AA93" s="1183"/>
      <c r="AB93" s="1183"/>
      <c r="AC93" s="1183"/>
    </row>
    <row r="94" spans="1:29" ht="15.95" customHeight="1">
      <c r="A94" s="37"/>
      <c r="B94" s="1194" t="s">
        <v>888</v>
      </c>
      <c r="C94" s="2074" t="s">
        <v>3623</v>
      </c>
      <c r="D94" s="2074"/>
      <c r="E94" s="2074"/>
      <c r="F94" s="2074"/>
      <c r="G94" s="2074"/>
      <c r="H94" s="2074"/>
      <c r="I94" s="2074"/>
      <c r="J94" s="2074"/>
      <c r="K94" s="2074"/>
      <c r="L94" s="2074"/>
      <c r="M94" s="2074"/>
      <c r="N94" s="2074"/>
      <c r="O94" s="2074"/>
      <c r="P94" s="2074"/>
      <c r="Q94" s="2074"/>
      <c r="R94" s="2074"/>
      <c r="S94" s="2074"/>
      <c r="T94" s="2074"/>
      <c r="U94" s="2074"/>
      <c r="V94" s="2074"/>
      <c r="W94" s="2074"/>
      <c r="X94" s="2074"/>
      <c r="Y94" s="2074"/>
      <c r="Z94" s="2074"/>
      <c r="AA94" s="1183"/>
      <c r="AB94" s="1183"/>
      <c r="AC94" s="1183"/>
    </row>
    <row r="95" spans="1:29" ht="15.95" customHeight="1">
      <c r="A95" s="37"/>
      <c r="B95" s="989"/>
      <c r="C95" s="2074"/>
      <c r="D95" s="2074"/>
      <c r="E95" s="2074"/>
      <c r="F95" s="2074"/>
      <c r="G95" s="2074"/>
      <c r="H95" s="2074"/>
      <c r="I95" s="2074"/>
      <c r="J95" s="2074"/>
      <c r="K95" s="2074"/>
      <c r="L95" s="2074"/>
      <c r="M95" s="2074"/>
      <c r="N95" s="2074"/>
      <c r="O95" s="2074"/>
      <c r="P95" s="2074"/>
      <c r="Q95" s="2074"/>
      <c r="R95" s="2074"/>
      <c r="S95" s="2074"/>
      <c r="T95" s="2074"/>
      <c r="U95" s="2074"/>
      <c r="V95" s="2074"/>
      <c r="W95" s="2074"/>
      <c r="X95" s="2074"/>
      <c r="Y95" s="2074"/>
      <c r="Z95" s="2074"/>
      <c r="AA95" s="1183"/>
      <c r="AB95" s="1183"/>
      <c r="AC95" s="1183"/>
    </row>
    <row r="96" spans="1:29" ht="15.95" customHeight="1">
      <c r="A96" s="37"/>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1183"/>
      <c r="AB96" s="1183"/>
      <c r="AC96" s="1183"/>
    </row>
    <row r="97" spans="1:29" ht="15.95" customHeight="1">
      <c r="A97" s="37"/>
      <c r="C97" s="2074"/>
      <c r="D97" s="2074"/>
      <c r="E97" s="2074"/>
      <c r="F97" s="2074"/>
      <c r="G97" s="2074"/>
      <c r="H97" s="2074"/>
      <c r="I97" s="2074"/>
      <c r="J97" s="2074"/>
      <c r="K97" s="2074"/>
      <c r="L97" s="2074"/>
      <c r="M97" s="2074"/>
      <c r="N97" s="2074"/>
      <c r="O97" s="2074"/>
      <c r="P97" s="2074"/>
      <c r="Q97" s="2074"/>
      <c r="R97" s="2074"/>
      <c r="S97" s="2074"/>
      <c r="T97" s="2074"/>
      <c r="U97" s="2074"/>
      <c r="V97" s="2074"/>
      <c r="W97" s="2074"/>
      <c r="X97" s="2074"/>
      <c r="Y97" s="2074"/>
      <c r="Z97" s="2074"/>
      <c r="AA97" s="1183"/>
      <c r="AB97" s="1183"/>
      <c r="AC97" s="1183"/>
    </row>
    <row r="98" spans="1:29" ht="15.95" customHeight="1">
      <c r="A98" s="37"/>
      <c r="C98" s="2074"/>
      <c r="D98" s="2074"/>
      <c r="E98" s="2074"/>
      <c r="F98" s="2074"/>
      <c r="G98" s="2074"/>
      <c r="H98" s="2074"/>
      <c r="I98" s="2074"/>
      <c r="J98" s="2074"/>
      <c r="K98" s="2074"/>
      <c r="L98" s="2074"/>
      <c r="M98" s="2074"/>
      <c r="N98" s="2074"/>
      <c r="O98" s="2074"/>
      <c r="P98" s="2074"/>
      <c r="Q98" s="2074"/>
      <c r="R98" s="2074"/>
      <c r="S98" s="2074"/>
      <c r="T98" s="2074"/>
      <c r="U98" s="2074"/>
      <c r="V98" s="2074"/>
      <c r="W98" s="2074"/>
      <c r="X98" s="2074"/>
      <c r="Y98" s="2074"/>
      <c r="Z98" s="2074"/>
      <c r="AA98" s="1183"/>
      <c r="AB98" s="1183"/>
      <c r="AC98" s="1183"/>
    </row>
    <row r="99" spans="1:29" ht="15.95" customHeight="1">
      <c r="A99" s="37"/>
      <c r="C99" s="2074"/>
      <c r="D99" s="2074"/>
      <c r="E99" s="2074"/>
      <c r="F99" s="2074"/>
      <c r="G99" s="2074"/>
      <c r="H99" s="2074"/>
      <c r="I99" s="2074"/>
      <c r="J99" s="2074"/>
      <c r="K99" s="2074"/>
      <c r="L99" s="2074"/>
      <c r="M99" s="2074"/>
      <c r="N99" s="2074"/>
      <c r="O99" s="2074"/>
      <c r="P99" s="2074"/>
      <c r="Q99" s="2074"/>
      <c r="R99" s="2074"/>
      <c r="S99" s="2074"/>
      <c r="T99" s="2074"/>
      <c r="U99" s="2074"/>
      <c r="V99" s="2074"/>
      <c r="W99" s="2074"/>
      <c r="X99" s="2074"/>
      <c r="Y99" s="2074"/>
      <c r="Z99" s="2074"/>
      <c r="AA99" s="1183"/>
      <c r="AB99" s="1183"/>
      <c r="AC99" s="1183"/>
    </row>
    <row r="100" spans="1:29" ht="15.95" customHeight="1">
      <c r="A100" s="37"/>
      <c r="C100" s="2074"/>
      <c r="D100" s="2074"/>
      <c r="E100" s="2074"/>
      <c r="F100" s="2074"/>
      <c r="G100" s="2074"/>
      <c r="H100" s="2074"/>
      <c r="I100" s="2074"/>
      <c r="J100" s="2074"/>
      <c r="K100" s="2074"/>
      <c r="L100" s="2074"/>
      <c r="M100" s="2074"/>
      <c r="N100" s="2074"/>
      <c r="O100" s="2074"/>
      <c r="P100" s="2074"/>
      <c r="Q100" s="2074"/>
      <c r="R100" s="2074"/>
      <c r="S100" s="2074"/>
      <c r="T100" s="2074"/>
      <c r="U100" s="2074"/>
      <c r="V100" s="2074"/>
      <c r="W100" s="2074"/>
      <c r="X100" s="2074"/>
      <c r="Y100" s="2074"/>
      <c r="Z100" s="2074"/>
      <c r="AA100" s="1183"/>
      <c r="AB100" s="1183"/>
      <c r="AC100" s="1183"/>
    </row>
    <row r="101" spans="1:29" ht="15.95" customHeight="1">
      <c r="A101" s="37"/>
      <c r="C101" s="2074"/>
      <c r="D101" s="2074"/>
      <c r="E101" s="2074"/>
      <c r="F101" s="2074"/>
      <c r="G101" s="2074"/>
      <c r="H101" s="2074"/>
      <c r="I101" s="2074"/>
      <c r="J101" s="2074"/>
      <c r="K101" s="2074"/>
      <c r="L101" s="2074"/>
      <c r="M101" s="2074"/>
      <c r="N101" s="2074"/>
      <c r="O101" s="2074"/>
      <c r="P101" s="2074"/>
      <c r="Q101" s="2074"/>
      <c r="R101" s="2074"/>
      <c r="S101" s="2074"/>
      <c r="T101" s="2074"/>
      <c r="U101" s="2074"/>
      <c r="V101" s="2074"/>
      <c r="W101" s="2074"/>
      <c r="X101" s="2074"/>
      <c r="Y101" s="2074"/>
      <c r="Z101" s="2074"/>
      <c r="AA101" s="1183"/>
      <c r="AB101" s="1183"/>
      <c r="AC101" s="1183"/>
    </row>
    <row r="102" spans="1:29" ht="15.95" customHeight="1">
      <c r="A102" s="37"/>
      <c r="C102" s="2074"/>
      <c r="D102" s="2074"/>
      <c r="E102" s="2074"/>
      <c r="F102" s="2074"/>
      <c r="G102" s="2074"/>
      <c r="H102" s="2074"/>
      <c r="I102" s="2074"/>
      <c r="J102" s="2074"/>
      <c r="K102" s="2074"/>
      <c r="L102" s="2074"/>
      <c r="M102" s="2074"/>
      <c r="N102" s="2074"/>
      <c r="O102" s="2074"/>
      <c r="P102" s="2074"/>
      <c r="Q102" s="2074"/>
      <c r="R102" s="2074"/>
      <c r="S102" s="2074"/>
      <c r="T102" s="2074"/>
      <c r="U102" s="2074"/>
      <c r="V102" s="2074"/>
      <c r="W102" s="2074"/>
      <c r="X102" s="2074"/>
      <c r="Y102" s="2074"/>
      <c r="Z102" s="2074"/>
      <c r="AA102" s="1183"/>
      <c r="AB102" s="1183"/>
      <c r="AC102" s="1183"/>
    </row>
    <row r="103" spans="1:29" ht="15.95" customHeight="1">
      <c r="A103" s="37"/>
      <c r="C103" s="2074"/>
      <c r="D103" s="2074"/>
      <c r="E103" s="2074"/>
      <c r="F103" s="2074"/>
      <c r="G103" s="2074"/>
      <c r="H103" s="2074"/>
      <c r="I103" s="2074"/>
      <c r="J103" s="2074"/>
      <c r="K103" s="2074"/>
      <c r="L103" s="2074"/>
      <c r="M103" s="2074"/>
      <c r="N103" s="2074"/>
      <c r="O103" s="2074"/>
      <c r="P103" s="2074"/>
      <c r="Q103" s="2074"/>
      <c r="R103" s="2074"/>
      <c r="S103" s="2074"/>
      <c r="T103" s="2074"/>
      <c r="U103" s="2074"/>
      <c r="V103" s="2074"/>
      <c r="W103" s="2074"/>
      <c r="X103" s="2074"/>
      <c r="Y103" s="2074"/>
      <c r="Z103" s="2074"/>
      <c r="AA103" s="1183"/>
      <c r="AB103" s="1183"/>
      <c r="AC103" s="1183"/>
    </row>
    <row r="104" spans="1:29" ht="15.95" customHeight="1">
      <c r="A104" s="37"/>
      <c r="C104" s="2074"/>
      <c r="D104" s="2074"/>
      <c r="E104" s="2074"/>
      <c r="F104" s="2074"/>
      <c r="G104" s="2074"/>
      <c r="H104" s="2074"/>
      <c r="I104" s="2074"/>
      <c r="J104" s="2074"/>
      <c r="K104" s="2074"/>
      <c r="L104" s="2074"/>
      <c r="M104" s="2074"/>
      <c r="N104" s="2074"/>
      <c r="O104" s="2074"/>
      <c r="P104" s="2074"/>
      <c r="Q104" s="2074"/>
      <c r="R104" s="2074"/>
      <c r="S104" s="2074"/>
      <c r="T104" s="2074"/>
      <c r="U104" s="2074"/>
      <c r="V104" s="2074"/>
      <c r="W104" s="2074"/>
      <c r="X104" s="2074"/>
      <c r="Y104" s="2074"/>
      <c r="Z104" s="2074"/>
      <c r="AA104" s="1183"/>
      <c r="AB104" s="1183"/>
      <c r="AC104" s="1183"/>
    </row>
    <row r="105" spans="1:29" ht="15.95" customHeight="1">
      <c r="A105" s="37"/>
      <c r="C105" s="2074"/>
      <c r="D105" s="2074"/>
      <c r="E105" s="2074"/>
      <c r="F105" s="2074"/>
      <c r="G105" s="2074"/>
      <c r="H105" s="2074"/>
      <c r="I105" s="2074"/>
      <c r="J105" s="2074"/>
      <c r="K105" s="2074"/>
      <c r="L105" s="2074"/>
      <c r="M105" s="2074"/>
      <c r="N105" s="2074"/>
      <c r="O105" s="2074"/>
      <c r="P105" s="2074"/>
      <c r="Q105" s="2074"/>
      <c r="R105" s="2074"/>
      <c r="S105" s="2074"/>
      <c r="T105" s="2074"/>
      <c r="U105" s="2074"/>
      <c r="V105" s="2074"/>
      <c r="W105" s="2074"/>
      <c r="X105" s="2074"/>
      <c r="Y105" s="2074"/>
      <c r="Z105" s="2074"/>
      <c r="AA105" s="1183"/>
      <c r="AB105" s="1183"/>
      <c r="AC105" s="1183"/>
    </row>
    <row r="106" spans="1:29" ht="15.95" customHeight="1">
      <c r="A106" s="37"/>
      <c r="C106" s="2074"/>
      <c r="D106" s="2074"/>
      <c r="E106" s="2074"/>
      <c r="F106" s="2074"/>
      <c r="G106" s="2074"/>
      <c r="H106" s="2074"/>
      <c r="I106" s="2074"/>
      <c r="J106" s="2074"/>
      <c r="K106" s="2074"/>
      <c r="L106" s="2074"/>
      <c r="M106" s="2074"/>
      <c r="N106" s="2074"/>
      <c r="O106" s="2074"/>
      <c r="P106" s="2074"/>
      <c r="Q106" s="2074"/>
      <c r="R106" s="2074"/>
      <c r="S106" s="2074"/>
      <c r="T106" s="2074"/>
      <c r="U106" s="2074"/>
      <c r="V106" s="2074"/>
      <c r="W106" s="2074"/>
      <c r="X106" s="2074"/>
      <c r="Y106" s="2074"/>
      <c r="Z106" s="2074"/>
      <c r="AA106" s="1183"/>
      <c r="AB106" s="1183"/>
      <c r="AC106" s="1183"/>
    </row>
    <row r="107" spans="1:29" ht="15.95" customHeight="1">
      <c r="A107" s="37"/>
      <c r="C107" s="2074"/>
      <c r="D107" s="2074"/>
      <c r="E107" s="2074"/>
      <c r="F107" s="2074"/>
      <c r="G107" s="2074"/>
      <c r="H107" s="2074"/>
      <c r="I107" s="2074"/>
      <c r="J107" s="2074"/>
      <c r="K107" s="2074"/>
      <c r="L107" s="2074"/>
      <c r="M107" s="2074"/>
      <c r="N107" s="2074"/>
      <c r="O107" s="2074"/>
      <c r="P107" s="2074"/>
      <c r="Q107" s="2074"/>
      <c r="R107" s="2074"/>
      <c r="S107" s="2074"/>
      <c r="T107" s="2074"/>
      <c r="U107" s="2074"/>
      <c r="V107" s="2074"/>
      <c r="W107" s="2074"/>
      <c r="X107" s="2074"/>
      <c r="Y107" s="2074"/>
      <c r="Z107" s="2074"/>
      <c r="AA107" s="1183"/>
      <c r="AB107" s="1183"/>
      <c r="AC107" s="1183"/>
    </row>
    <row r="108" spans="1:29" ht="15.95" customHeight="1">
      <c r="A108" s="37"/>
      <c r="C108" s="2074"/>
      <c r="D108" s="2074"/>
      <c r="E108" s="2074"/>
      <c r="F108" s="2074"/>
      <c r="G108" s="2074"/>
      <c r="H108" s="2074"/>
      <c r="I108" s="2074"/>
      <c r="J108" s="2074"/>
      <c r="K108" s="2074"/>
      <c r="L108" s="2074"/>
      <c r="M108" s="2074"/>
      <c r="N108" s="2074"/>
      <c r="O108" s="2074"/>
      <c r="P108" s="2074"/>
      <c r="Q108" s="2074"/>
      <c r="R108" s="2074"/>
      <c r="S108" s="2074"/>
      <c r="T108" s="2074"/>
      <c r="U108" s="2074"/>
      <c r="V108" s="2074"/>
      <c r="W108" s="2074"/>
      <c r="X108" s="2074"/>
      <c r="Y108" s="2074"/>
      <c r="Z108" s="2074"/>
      <c r="AA108" s="1183"/>
      <c r="AB108" s="1183"/>
      <c r="AC108" s="1183"/>
    </row>
    <row r="109" spans="1:29" ht="15.95" customHeight="1">
      <c r="A109" s="37"/>
      <c r="C109" s="2074"/>
      <c r="D109" s="2074"/>
      <c r="E109" s="2074"/>
      <c r="F109" s="2074"/>
      <c r="G109" s="2074"/>
      <c r="H109" s="2074"/>
      <c r="I109" s="2074"/>
      <c r="J109" s="2074"/>
      <c r="K109" s="2074"/>
      <c r="L109" s="2074"/>
      <c r="M109" s="2074"/>
      <c r="N109" s="2074"/>
      <c r="O109" s="2074"/>
      <c r="P109" s="2074"/>
      <c r="Q109" s="2074"/>
      <c r="R109" s="2074"/>
      <c r="S109" s="2074"/>
      <c r="T109" s="2074"/>
      <c r="U109" s="2074"/>
      <c r="V109" s="2074"/>
      <c r="W109" s="2074"/>
      <c r="X109" s="2074"/>
      <c r="Y109" s="2074"/>
      <c r="Z109" s="2074"/>
      <c r="AA109" s="1183"/>
      <c r="AB109" s="1183"/>
      <c r="AC109" s="1183"/>
    </row>
    <row r="110" spans="1:29" ht="15.95" customHeight="1">
      <c r="A110" s="37"/>
      <c r="B110" s="989" t="s">
        <v>887</v>
      </c>
      <c r="C110" s="2074" t="s">
        <v>3608</v>
      </c>
      <c r="D110" s="2074"/>
      <c r="E110" s="2074"/>
      <c r="F110" s="2074"/>
      <c r="G110" s="2074"/>
      <c r="H110" s="2074"/>
      <c r="I110" s="2074"/>
      <c r="J110" s="2074"/>
      <c r="K110" s="2074"/>
      <c r="L110" s="2074"/>
      <c r="M110" s="2074"/>
      <c r="N110" s="2074"/>
      <c r="O110" s="2074"/>
      <c r="P110" s="2074"/>
      <c r="Q110" s="2074"/>
      <c r="R110" s="2074"/>
      <c r="S110" s="2074"/>
      <c r="T110" s="2074"/>
      <c r="U110" s="2074"/>
      <c r="V110" s="2074"/>
      <c r="W110" s="2074"/>
      <c r="X110" s="2074"/>
      <c r="Y110" s="2074"/>
      <c r="Z110" s="2074"/>
      <c r="AA110" s="37"/>
    </row>
    <row r="111" spans="1:29" ht="15.95" customHeight="1">
      <c r="A111" s="37"/>
      <c r="B111" s="1194"/>
      <c r="C111" s="2074"/>
      <c r="D111" s="2074"/>
      <c r="E111" s="2074"/>
      <c r="F111" s="2074"/>
      <c r="G111" s="2074"/>
      <c r="H111" s="2074"/>
      <c r="I111" s="2074"/>
      <c r="J111" s="2074"/>
      <c r="K111" s="2074"/>
      <c r="L111" s="2074"/>
      <c r="M111" s="2074"/>
      <c r="N111" s="2074"/>
      <c r="O111" s="2074"/>
      <c r="P111" s="2074"/>
      <c r="Q111" s="2074"/>
      <c r="R111" s="2074"/>
      <c r="S111" s="2074"/>
      <c r="T111" s="2074"/>
      <c r="U111" s="2074"/>
      <c r="V111" s="2074"/>
      <c r="W111" s="2074"/>
      <c r="X111" s="2074"/>
      <c r="Y111" s="2074"/>
      <c r="Z111" s="2074"/>
      <c r="AA111" s="37"/>
    </row>
    <row r="112" spans="1:29" ht="15.95" customHeight="1">
      <c r="A112" s="37"/>
      <c r="C112" s="2074"/>
      <c r="D112" s="2074"/>
      <c r="E112" s="2074"/>
      <c r="F112" s="2074"/>
      <c r="G112" s="2074"/>
      <c r="H112" s="2074"/>
      <c r="I112" s="2074"/>
      <c r="J112" s="2074"/>
      <c r="K112" s="2074"/>
      <c r="L112" s="2074"/>
      <c r="M112" s="2074"/>
      <c r="N112" s="2074"/>
      <c r="O112" s="2074"/>
      <c r="P112" s="2074"/>
      <c r="Q112" s="2074"/>
      <c r="R112" s="2074"/>
      <c r="S112" s="2074"/>
      <c r="T112" s="2074"/>
      <c r="U112" s="2074"/>
      <c r="V112" s="2074"/>
      <c r="W112" s="2074"/>
      <c r="X112" s="2074"/>
      <c r="Y112" s="2074"/>
      <c r="Z112" s="2074"/>
      <c r="AA112" s="37"/>
    </row>
    <row r="113" spans="1:28" ht="15.95" customHeight="1">
      <c r="A113" s="37"/>
      <c r="C113" s="2074"/>
      <c r="D113" s="2074"/>
      <c r="E113" s="2074"/>
      <c r="F113" s="2074"/>
      <c r="G113" s="2074"/>
      <c r="H113" s="2074"/>
      <c r="I113" s="2074"/>
      <c r="J113" s="2074"/>
      <c r="K113" s="2074"/>
      <c r="L113" s="2074"/>
      <c r="M113" s="2074"/>
      <c r="N113" s="2074"/>
      <c r="O113" s="2074"/>
      <c r="P113" s="2074"/>
      <c r="Q113" s="2074"/>
      <c r="R113" s="2074"/>
      <c r="S113" s="2074"/>
      <c r="T113" s="2074"/>
      <c r="U113" s="2074"/>
      <c r="V113" s="2074"/>
      <c r="W113" s="2074"/>
      <c r="X113" s="2074"/>
      <c r="Y113" s="2074"/>
      <c r="Z113" s="2074"/>
      <c r="AA113" s="37"/>
    </row>
    <row r="114" spans="1:28" ht="15.95" customHeight="1">
      <c r="A114" s="37"/>
      <c r="B114" s="989" t="s">
        <v>877</v>
      </c>
      <c r="C114" s="2074" t="s">
        <v>3628</v>
      </c>
      <c r="D114" s="2074"/>
      <c r="E114" s="2074"/>
      <c r="F114" s="2074"/>
      <c r="G114" s="2074"/>
      <c r="H114" s="2074"/>
      <c r="I114" s="2074"/>
      <c r="J114" s="2074"/>
      <c r="K114" s="2074"/>
      <c r="L114" s="2074"/>
      <c r="M114" s="2074"/>
      <c r="N114" s="2074"/>
      <c r="O114" s="2074"/>
      <c r="P114" s="2074"/>
      <c r="Q114" s="2074"/>
      <c r="R114" s="2074"/>
      <c r="S114" s="2074"/>
      <c r="T114" s="2074"/>
      <c r="U114" s="2074"/>
      <c r="V114" s="2074"/>
      <c r="W114" s="2074"/>
      <c r="X114" s="2074"/>
      <c r="Y114" s="2074"/>
      <c r="Z114" s="2074"/>
      <c r="AA114"/>
      <c r="AB114"/>
    </row>
    <row r="115" spans="1:28" ht="15.95" customHeight="1">
      <c r="A115" s="37"/>
      <c r="C115" s="2074"/>
      <c r="D115" s="2074"/>
      <c r="E115" s="2074"/>
      <c r="F115" s="2074"/>
      <c r="G115" s="2074"/>
      <c r="H115" s="2074"/>
      <c r="I115" s="2074"/>
      <c r="J115" s="2074"/>
      <c r="K115" s="2074"/>
      <c r="L115" s="2074"/>
      <c r="M115" s="2074"/>
      <c r="N115" s="2074"/>
      <c r="O115" s="2074"/>
      <c r="P115" s="2074"/>
      <c r="Q115" s="2074"/>
      <c r="R115" s="2074"/>
      <c r="S115" s="2074"/>
      <c r="T115" s="2074"/>
      <c r="U115" s="2074"/>
      <c r="V115" s="2074"/>
      <c r="W115" s="2074"/>
      <c r="X115" s="2074"/>
      <c r="Y115" s="2074"/>
      <c r="Z115" s="2074"/>
      <c r="AA115"/>
      <c r="AB115"/>
    </row>
    <row r="116" spans="1:28" ht="15.95" customHeight="1">
      <c r="A116" s="37"/>
      <c r="C116" s="2074"/>
      <c r="D116" s="2074"/>
      <c r="E116" s="2074"/>
      <c r="F116" s="2074"/>
      <c r="G116" s="2074"/>
      <c r="H116" s="2074"/>
      <c r="I116" s="2074"/>
      <c r="J116" s="2074"/>
      <c r="K116" s="2074"/>
      <c r="L116" s="2074"/>
      <c r="M116" s="2074"/>
      <c r="N116" s="2074"/>
      <c r="O116" s="2074"/>
      <c r="P116" s="2074"/>
      <c r="Q116" s="2074"/>
      <c r="R116" s="2074"/>
      <c r="S116" s="2074"/>
      <c r="T116" s="2074"/>
      <c r="U116" s="2074"/>
      <c r="V116" s="2074"/>
      <c r="W116" s="2074"/>
      <c r="X116" s="2074"/>
      <c r="Y116" s="2074"/>
      <c r="Z116" s="2074"/>
      <c r="AA116"/>
      <c r="AB116"/>
    </row>
    <row r="117" spans="1:28" ht="15.95" customHeight="1">
      <c r="A117" s="37"/>
      <c r="C117" s="2074"/>
      <c r="D117" s="2074"/>
      <c r="E117" s="2074"/>
      <c r="F117" s="2074"/>
      <c r="G117" s="2074"/>
      <c r="H117" s="2074"/>
      <c r="I117" s="2074"/>
      <c r="J117" s="2074"/>
      <c r="K117" s="2074"/>
      <c r="L117" s="2074"/>
      <c r="M117" s="2074"/>
      <c r="N117" s="2074"/>
      <c r="O117" s="2074"/>
      <c r="P117" s="2074"/>
      <c r="Q117" s="2074"/>
      <c r="R117" s="2074"/>
      <c r="S117" s="2074"/>
      <c r="T117" s="2074"/>
      <c r="U117" s="2074"/>
      <c r="V117" s="2074"/>
      <c r="W117" s="2074"/>
      <c r="X117" s="2074"/>
      <c r="Y117" s="2074"/>
      <c r="Z117" s="2074"/>
      <c r="AA117"/>
      <c r="AB117"/>
    </row>
    <row r="118" spans="1:28" ht="15.95" customHeight="1">
      <c r="A118" s="37"/>
      <c r="C118" s="2074"/>
      <c r="D118" s="2074"/>
      <c r="E118" s="2074"/>
      <c r="F118" s="2074"/>
      <c r="G118" s="2074"/>
      <c r="H118" s="2074"/>
      <c r="I118" s="2074"/>
      <c r="J118" s="2074"/>
      <c r="K118" s="2074"/>
      <c r="L118" s="2074"/>
      <c r="M118" s="2074"/>
      <c r="N118" s="2074"/>
      <c r="O118" s="2074"/>
      <c r="P118" s="2074"/>
      <c r="Q118" s="2074"/>
      <c r="R118" s="2074"/>
      <c r="S118" s="2074"/>
      <c r="T118" s="2074"/>
      <c r="U118" s="2074"/>
      <c r="V118" s="2074"/>
      <c r="W118" s="2074"/>
      <c r="X118" s="2074"/>
      <c r="Y118" s="2074"/>
      <c r="Z118" s="2074"/>
      <c r="AA118"/>
      <c r="AB118"/>
    </row>
    <row r="119" spans="1:28" ht="15.95" customHeight="1">
      <c r="A119" s="37"/>
      <c r="C119" s="2074"/>
      <c r="D119" s="2074"/>
      <c r="E119" s="2074"/>
      <c r="F119" s="2074"/>
      <c r="G119" s="2074"/>
      <c r="H119" s="2074"/>
      <c r="I119" s="2074"/>
      <c r="J119" s="2074"/>
      <c r="K119" s="2074"/>
      <c r="L119" s="2074"/>
      <c r="M119" s="2074"/>
      <c r="N119" s="2074"/>
      <c r="O119" s="2074"/>
      <c r="P119" s="2074"/>
      <c r="Q119" s="2074"/>
      <c r="R119" s="2074"/>
      <c r="S119" s="2074"/>
      <c r="T119" s="2074"/>
      <c r="U119" s="2074"/>
      <c r="V119" s="2074"/>
      <c r="W119" s="2074"/>
      <c r="X119" s="2074"/>
      <c r="Y119" s="2074"/>
      <c r="Z119" s="2074"/>
      <c r="AA119"/>
      <c r="AB119"/>
    </row>
    <row r="120" spans="1:28" ht="15.95" customHeight="1">
      <c r="A120" s="37"/>
      <c r="C120" s="2074"/>
      <c r="D120" s="2074"/>
      <c r="E120" s="2074"/>
      <c r="F120" s="2074"/>
      <c r="G120" s="2074"/>
      <c r="H120" s="2074"/>
      <c r="I120" s="2074"/>
      <c r="J120" s="2074"/>
      <c r="K120" s="2074"/>
      <c r="L120" s="2074"/>
      <c r="M120" s="2074"/>
      <c r="N120" s="2074"/>
      <c r="O120" s="2074"/>
      <c r="P120" s="2074"/>
      <c r="Q120" s="2074"/>
      <c r="R120" s="2074"/>
      <c r="S120" s="2074"/>
      <c r="T120" s="2074"/>
      <c r="U120" s="2074"/>
      <c r="V120" s="2074"/>
      <c r="W120" s="2074"/>
      <c r="X120" s="2074"/>
      <c r="Y120" s="2074"/>
      <c r="Z120" s="2074"/>
      <c r="AA120"/>
      <c r="AB120"/>
    </row>
    <row r="121" spans="1:28" ht="15.95" customHeight="1">
      <c r="A121" s="37"/>
      <c r="C121" s="2074"/>
      <c r="D121" s="2074"/>
      <c r="E121" s="2074"/>
      <c r="F121" s="2074"/>
      <c r="G121" s="2074"/>
      <c r="H121" s="2074"/>
      <c r="I121" s="2074"/>
      <c r="J121" s="2074"/>
      <c r="K121" s="2074"/>
      <c r="L121" s="2074"/>
      <c r="M121" s="2074"/>
      <c r="N121" s="2074"/>
      <c r="O121" s="2074"/>
      <c r="P121" s="2074"/>
      <c r="Q121" s="2074"/>
      <c r="R121" s="2074"/>
      <c r="S121" s="2074"/>
      <c r="T121" s="2074"/>
      <c r="U121" s="2074"/>
      <c r="V121" s="2074"/>
      <c r="W121" s="2074"/>
      <c r="X121" s="2074"/>
      <c r="Y121" s="2074"/>
      <c r="Z121" s="2074"/>
      <c r="AA121"/>
      <c r="AB121"/>
    </row>
    <row r="122" spans="1:28" ht="15.95" customHeight="1">
      <c r="A122" s="37"/>
      <c r="C122" s="2074"/>
      <c r="D122" s="2074"/>
      <c r="E122" s="2074"/>
      <c r="F122" s="2074"/>
      <c r="G122" s="2074"/>
      <c r="H122" s="2074"/>
      <c r="I122" s="2074"/>
      <c r="J122" s="2074"/>
      <c r="K122" s="2074"/>
      <c r="L122" s="2074"/>
      <c r="M122" s="2074"/>
      <c r="N122" s="2074"/>
      <c r="O122" s="2074"/>
      <c r="P122" s="2074"/>
      <c r="Q122" s="2074"/>
      <c r="R122" s="2074"/>
      <c r="S122" s="2074"/>
      <c r="T122" s="2074"/>
      <c r="U122" s="2074"/>
      <c r="V122" s="2074"/>
      <c r="W122" s="2074"/>
      <c r="X122" s="2074"/>
      <c r="Y122" s="2074"/>
      <c r="Z122" s="2074"/>
      <c r="AA122"/>
      <c r="AB122"/>
    </row>
    <row r="123" spans="1:28" ht="15.95" customHeight="1">
      <c r="A123" s="37"/>
      <c r="C123" s="2074"/>
      <c r="D123" s="2074"/>
      <c r="E123" s="2074"/>
      <c r="F123" s="2074"/>
      <c r="G123" s="2074"/>
      <c r="H123" s="2074"/>
      <c r="I123" s="2074"/>
      <c r="J123" s="2074"/>
      <c r="K123" s="2074"/>
      <c r="L123" s="2074"/>
      <c r="M123" s="2074"/>
      <c r="N123" s="2074"/>
      <c r="O123" s="2074"/>
      <c r="P123" s="2074"/>
      <c r="Q123" s="2074"/>
      <c r="R123" s="2074"/>
      <c r="S123" s="2074"/>
      <c r="T123" s="2074"/>
      <c r="U123" s="2074"/>
      <c r="V123" s="2074"/>
      <c r="W123" s="2074"/>
      <c r="X123" s="2074"/>
      <c r="Y123" s="2074"/>
      <c r="Z123" s="2074"/>
      <c r="AA123"/>
      <c r="AB123"/>
    </row>
    <row r="124" spans="1:28" ht="15.95" customHeight="1">
      <c r="A124" s="37"/>
      <c r="C124" s="2074"/>
      <c r="D124" s="2074"/>
      <c r="E124" s="2074"/>
      <c r="F124" s="2074"/>
      <c r="G124" s="2074"/>
      <c r="H124" s="2074"/>
      <c r="I124" s="2074"/>
      <c r="J124" s="2074"/>
      <c r="K124" s="2074"/>
      <c r="L124" s="2074"/>
      <c r="M124" s="2074"/>
      <c r="N124" s="2074"/>
      <c r="O124" s="2074"/>
      <c r="P124" s="2074"/>
      <c r="Q124" s="2074"/>
      <c r="R124" s="2074"/>
      <c r="S124" s="2074"/>
      <c r="T124" s="2074"/>
      <c r="U124" s="2074"/>
      <c r="V124" s="2074"/>
      <c r="W124" s="2074"/>
      <c r="X124" s="2074"/>
      <c r="Y124" s="2074"/>
      <c r="Z124" s="2074"/>
      <c r="AA124"/>
      <c r="AB124"/>
    </row>
    <row r="125" spans="1:28" ht="15.95" customHeight="1">
      <c r="A125" s="37"/>
      <c r="C125" s="2074"/>
      <c r="D125" s="2074"/>
      <c r="E125" s="2074"/>
      <c r="F125" s="2074"/>
      <c r="G125" s="2074"/>
      <c r="H125" s="2074"/>
      <c r="I125" s="2074"/>
      <c r="J125" s="2074"/>
      <c r="K125" s="2074"/>
      <c r="L125" s="2074"/>
      <c r="M125" s="2074"/>
      <c r="N125" s="2074"/>
      <c r="O125" s="2074"/>
      <c r="P125" s="2074"/>
      <c r="Q125" s="2074"/>
      <c r="R125" s="2074"/>
      <c r="S125" s="2074"/>
      <c r="T125" s="2074"/>
      <c r="U125" s="2074"/>
      <c r="V125" s="2074"/>
      <c r="W125" s="2074"/>
      <c r="X125" s="2074"/>
      <c r="Y125" s="2074"/>
      <c r="Z125" s="2074"/>
      <c r="AA125" s="37"/>
    </row>
    <row r="126" spans="1:28" ht="15.95" customHeight="1">
      <c r="A126" s="37"/>
      <c r="B126" s="989"/>
      <c r="C126" s="957" t="s">
        <v>886</v>
      </c>
      <c r="D126" s="37" t="s">
        <v>885</v>
      </c>
      <c r="E126" s="37"/>
      <c r="F126" s="37"/>
      <c r="G126" s="37"/>
      <c r="H126" s="37"/>
      <c r="I126" s="37"/>
      <c r="J126" s="37"/>
      <c r="K126" s="37"/>
      <c r="L126" s="37"/>
      <c r="M126" s="37"/>
      <c r="N126" s="37"/>
      <c r="O126" s="37"/>
      <c r="P126" s="37"/>
      <c r="Q126" s="37"/>
      <c r="R126" s="37"/>
      <c r="S126" s="37"/>
      <c r="T126" s="37"/>
      <c r="U126" s="37"/>
      <c r="V126" s="37"/>
      <c r="W126" s="37"/>
      <c r="X126" s="37"/>
      <c r="Y126" s="37"/>
      <c r="Z126" s="37"/>
      <c r="AA126" s="37"/>
    </row>
    <row r="127" spans="1:28" ht="15.95" customHeight="1">
      <c r="A127" s="37"/>
      <c r="B127" s="989"/>
      <c r="C127" s="957" t="s">
        <v>884</v>
      </c>
      <c r="D127" s="37" t="s">
        <v>883</v>
      </c>
      <c r="E127" s="37"/>
      <c r="F127" s="37"/>
      <c r="G127" s="37"/>
      <c r="H127" s="37"/>
      <c r="I127" s="37"/>
      <c r="J127" s="37"/>
      <c r="K127" s="37"/>
      <c r="L127" s="37"/>
      <c r="M127" s="37"/>
      <c r="N127" s="37"/>
      <c r="O127" s="37"/>
      <c r="P127" s="37"/>
      <c r="Q127" s="37"/>
      <c r="R127" s="37"/>
      <c r="S127" s="37"/>
      <c r="T127" s="37"/>
      <c r="U127" s="37"/>
      <c r="V127" s="37"/>
      <c r="W127" s="37"/>
      <c r="X127" s="37"/>
      <c r="Y127" s="37"/>
      <c r="Z127" s="37"/>
      <c r="AA127" s="37"/>
    </row>
    <row r="128" spans="1:28" ht="15.95" customHeight="1">
      <c r="A128" s="37"/>
      <c r="B128" s="989"/>
      <c r="C128" s="957" t="s">
        <v>882</v>
      </c>
      <c r="D128" s="37" t="s">
        <v>2311</v>
      </c>
      <c r="E128" s="37"/>
      <c r="F128" s="37"/>
      <c r="G128" s="37"/>
      <c r="H128" s="37"/>
      <c r="I128" s="37"/>
      <c r="J128" s="37"/>
      <c r="K128" s="37"/>
      <c r="L128" s="37"/>
      <c r="M128" s="37"/>
      <c r="N128" s="37"/>
      <c r="O128" s="37"/>
      <c r="P128" s="37"/>
      <c r="Q128" s="37"/>
      <c r="R128" s="37"/>
      <c r="S128" s="37"/>
      <c r="T128" s="37"/>
      <c r="U128" s="37"/>
      <c r="V128" s="37"/>
      <c r="W128" s="37"/>
      <c r="X128" s="37"/>
      <c r="Y128" s="37"/>
      <c r="Z128" s="37"/>
      <c r="AA128" s="37"/>
    </row>
    <row r="129" spans="1:27" ht="15.95" customHeight="1">
      <c r="A129" s="37"/>
      <c r="C129" s="957" t="s">
        <v>881</v>
      </c>
      <c r="D129" s="37" t="s">
        <v>880</v>
      </c>
      <c r="E129" s="37"/>
      <c r="F129" s="37"/>
      <c r="G129" s="37"/>
      <c r="H129" s="37"/>
      <c r="I129" s="37"/>
      <c r="J129" s="37"/>
      <c r="K129" s="37"/>
      <c r="L129" s="37"/>
      <c r="M129" s="37"/>
      <c r="N129" s="37"/>
      <c r="O129" s="37"/>
      <c r="P129" s="37"/>
      <c r="Q129" s="37"/>
      <c r="R129" s="37"/>
      <c r="S129" s="37"/>
      <c r="T129" s="37"/>
      <c r="U129" s="37"/>
      <c r="V129" s="37"/>
      <c r="W129" s="37"/>
      <c r="X129" s="37"/>
      <c r="Y129" s="37"/>
      <c r="Z129" s="37"/>
      <c r="AA129" s="37"/>
    </row>
    <row r="130" spans="1:27" ht="15.95" customHeight="1">
      <c r="A130" s="37"/>
      <c r="B130" s="989"/>
      <c r="C130" s="957" t="s">
        <v>879</v>
      </c>
      <c r="D130" s="37" t="s">
        <v>878</v>
      </c>
      <c r="E130" s="37"/>
      <c r="F130" s="37"/>
      <c r="G130" s="37"/>
      <c r="H130" s="37"/>
      <c r="I130" s="37"/>
      <c r="J130" s="37"/>
      <c r="K130" s="37"/>
      <c r="L130" s="37"/>
      <c r="M130" s="37"/>
      <c r="N130" s="37"/>
      <c r="O130" s="37"/>
      <c r="P130" s="37"/>
      <c r="Q130" s="37"/>
      <c r="R130" s="37"/>
      <c r="S130" s="37"/>
      <c r="T130" s="37"/>
      <c r="U130" s="37"/>
      <c r="V130" s="37"/>
      <c r="W130" s="37"/>
      <c r="X130" s="37"/>
      <c r="Y130" s="37"/>
      <c r="Z130" s="37"/>
      <c r="AA130" s="37"/>
    </row>
    <row r="131" spans="1:27" ht="15.95" customHeight="1">
      <c r="A131" s="37"/>
      <c r="B131" s="989"/>
      <c r="C131" s="957" t="s">
        <v>2913</v>
      </c>
      <c r="D131" s="37" t="s">
        <v>2914</v>
      </c>
      <c r="E131" s="37"/>
      <c r="F131" s="37"/>
      <c r="G131" s="37"/>
      <c r="H131" s="37"/>
      <c r="I131" s="37"/>
      <c r="J131" s="37"/>
      <c r="K131" s="37"/>
      <c r="L131" s="37"/>
      <c r="M131" s="37"/>
      <c r="N131" s="37"/>
      <c r="O131" s="37"/>
      <c r="P131" s="37"/>
      <c r="Q131" s="37"/>
      <c r="R131" s="37"/>
      <c r="S131" s="37"/>
      <c r="T131" s="37"/>
      <c r="U131" s="37"/>
      <c r="V131" s="37"/>
      <c r="W131" s="37"/>
      <c r="X131" s="37"/>
      <c r="Y131" s="37"/>
      <c r="Z131" s="37"/>
      <c r="AA131" s="37"/>
    </row>
    <row r="132" spans="1:27" ht="15.95" customHeight="1">
      <c r="A132" s="37"/>
      <c r="B132" s="989" t="s">
        <v>875</v>
      </c>
      <c r="C132" s="37" t="s">
        <v>876</v>
      </c>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row>
    <row r="133" spans="1:27" ht="15.95" customHeight="1">
      <c r="A133" s="37"/>
      <c r="B133" s="989" t="s">
        <v>872</v>
      </c>
      <c r="C133" s="37" t="s">
        <v>874</v>
      </c>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row>
    <row r="134" spans="1:27" ht="15.95" customHeight="1">
      <c r="A134" s="37"/>
      <c r="C134" s="37" t="s">
        <v>873</v>
      </c>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row>
    <row r="135" spans="1:27" ht="15.95" customHeight="1">
      <c r="A135" s="37"/>
      <c r="B135" s="989" t="s">
        <v>870</v>
      </c>
      <c r="C135" s="37" t="s">
        <v>871</v>
      </c>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row>
    <row r="136" spans="1:27" ht="15.95" customHeight="1">
      <c r="A136" s="37"/>
      <c r="B136" s="989" t="s">
        <v>868</v>
      </c>
      <c r="C136" s="37" t="s">
        <v>869</v>
      </c>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row>
    <row r="137" spans="1:27" ht="15.95" customHeight="1">
      <c r="A137" s="37"/>
      <c r="B137" s="989" t="s">
        <v>863</v>
      </c>
      <c r="C137" s="37" t="s">
        <v>867</v>
      </c>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row>
    <row r="138" spans="1:27" ht="15.95" customHeight="1">
      <c r="A138" s="37"/>
      <c r="B138" s="989" t="s">
        <v>860</v>
      </c>
      <c r="C138" s="37" t="s">
        <v>866</v>
      </c>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row>
    <row r="139" spans="1:27" ht="15.95" customHeight="1">
      <c r="A139" s="37"/>
      <c r="C139" s="37" t="s">
        <v>865</v>
      </c>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row>
    <row r="140" spans="1:27" ht="15.95" customHeight="1">
      <c r="A140" s="37"/>
      <c r="C140" s="37" t="s">
        <v>864</v>
      </c>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row>
    <row r="141" spans="1:27" ht="15.95" customHeight="1">
      <c r="A141" s="37"/>
      <c r="B141" s="3"/>
      <c r="C141" s="37" t="s">
        <v>862</v>
      </c>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row>
    <row r="142" spans="1:27" ht="15.95" customHeight="1">
      <c r="A142" s="37"/>
      <c r="C142" s="37" t="s">
        <v>861</v>
      </c>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row>
    <row r="143" spans="1:27" ht="15.95" customHeight="1">
      <c r="A143" s="37"/>
      <c r="B143" s="989" t="s">
        <v>859</v>
      </c>
      <c r="C143" s="37" t="s">
        <v>3624</v>
      </c>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27" ht="15.95" customHeight="1">
      <c r="A144" s="37"/>
      <c r="B144" s="989" t="s">
        <v>858</v>
      </c>
      <c r="C144" s="37" t="s">
        <v>3046</v>
      </c>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row>
    <row r="145" spans="1:27" ht="15.95" customHeight="1">
      <c r="A145" s="37"/>
      <c r="C145" s="37" t="s">
        <v>3017</v>
      </c>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row>
    <row r="146" spans="1:27" ht="15.95" customHeight="1">
      <c r="A146" s="37"/>
      <c r="C146" s="37" t="s">
        <v>3018</v>
      </c>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row>
    <row r="147" spans="1:27" ht="15.95" customHeight="1">
      <c r="A147" s="37"/>
      <c r="C147" s="37" t="s">
        <v>3019</v>
      </c>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row>
    <row r="148" spans="1:27" ht="15.95" customHeight="1">
      <c r="A148" s="37"/>
      <c r="B148" s="989" t="s">
        <v>856</v>
      </c>
      <c r="C148" s="37" t="s">
        <v>857</v>
      </c>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row>
    <row r="149" spans="1:27" ht="15.95" customHeight="1">
      <c r="A149" s="37"/>
      <c r="B149" s="3" t="s">
        <v>3618</v>
      </c>
      <c r="C149" s="37" t="s">
        <v>855</v>
      </c>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row>
    <row r="150" spans="1:27" ht="15.95" customHeight="1">
      <c r="A150" s="37"/>
      <c r="B150" s="989"/>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row>
    <row r="151" spans="1:27" ht="15.95" customHeight="1">
      <c r="A151" s="37" t="s">
        <v>854</v>
      </c>
      <c r="B151" s="37" t="s">
        <v>853</v>
      </c>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row>
    <row r="152" spans="1:27" ht="15.95" customHeight="1">
      <c r="A152" s="37"/>
      <c r="B152" s="989" t="s">
        <v>2191</v>
      </c>
      <c r="C152" s="37" t="s">
        <v>2435</v>
      </c>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row>
    <row r="153" spans="1:27" ht="15.95" customHeight="1">
      <c r="A153" s="37"/>
      <c r="B153" s="989" t="s">
        <v>2196</v>
      </c>
      <c r="C153" s="37" t="s">
        <v>2204</v>
      </c>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row>
    <row r="154" spans="1:27" ht="15.95" customHeight="1">
      <c r="A154" s="37"/>
      <c r="B154" s="989"/>
      <c r="C154" s="37" t="s">
        <v>2192</v>
      </c>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row>
    <row r="155" spans="1:27" ht="15.95" customHeight="1">
      <c r="A155" s="37"/>
      <c r="B155" s="989" t="s">
        <v>2197</v>
      </c>
      <c r="C155" s="37" t="s">
        <v>2438</v>
      </c>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row>
    <row r="156" spans="1:27" ht="15.95" customHeight="1">
      <c r="A156" s="37"/>
      <c r="B156" s="989"/>
      <c r="C156" s="37" t="s">
        <v>2437</v>
      </c>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row>
    <row r="157" spans="1:27" ht="15.95" customHeight="1">
      <c r="A157" s="37"/>
      <c r="B157" s="989" t="s">
        <v>2198</v>
      </c>
      <c r="C157" s="37" t="s">
        <v>2436</v>
      </c>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row>
    <row r="158" spans="1:27" ht="15.95" customHeight="1">
      <c r="A158" s="37"/>
      <c r="B158" s="989" t="s">
        <v>2199</v>
      </c>
      <c r="C158" s="37" t="s">
        <v>2205</v>
      </c>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row>
    <row r="159" spans="1:27" ht="8.1" customHeight="1">
      <c r="A159" s="37"/>
      <c r="B159" s="989"/>
      <c r="C159" s="1188"/>
      <c r="D159" s="1188"/>
      <c r="E159" s="1188"/>
      <c r="F159" s="1188"/>
      <c r="G159" s="1188"/>
      <c r="H159" s="1188"/>
      <c r="I159" s="1188"/>
      <c r="J159" s="1188"/>
      <c r="K159" s="1188"/>
      <c r="L159" s="1188"/>
      <c r="M159" s="1188"/>
      <c r="N159" s="1188"/>
      <c r="O159" s="1188"/>
      <c r="P159" s="1188"/>
      <c r="Q159" s="1188"/>
      <c r="R159" s="1188"/>
      <c r="S159" s="1188"/>
      <c r="T159" s="1188"/>
      <c r="U159" s="1188"/>
      <c r="V159" s="1188"/>
      <c r="W159" s="1188"/>
      <c r="X159" s="1188"/>
      <c r="Y159" s="1188"/>
      <c r="Z159" s="1188"/>
      <c r="AA159" s="37"/>
    </row>
    <row r="160" spans="1:27" ht="15.95" customHeight="1">
      <c r="A160" s="37"/>
      <c r="B160" s="989" t="s">
        <v>2200</v>
      </c>
      <c r="C160" s="2073" t="s">
        <v>3664</v>
      </c>
      <c r="D160" s="2073"/>
      <c r="E160" s="2073"/>
      <c r="F160" s="2073"/>
      <c r="G160" s="2073"/>
      <c r="H160" s="2073"/>
      <c r="I160" s="2073"/>
      <c r="J160" s="2073"/>
      <c r="K160" s="2073"/>
      <c r="L160" s="2073"/>
      <c r="M160" s="2073"/>
      <c r="N160" s="2073"/>
      <c r="O160" s="2073"/>
      <c r="P160" s="2073"/>
      <c r="Q160" s="2073"/>
      <c r="R160" s="2073"/>
      <c r="S160" s="2073"/>
      <c r="T160" s="2073"/>
      <c r="U160" s="2073"/>
      <c r="V160" s="2073"/>
      <c r="W160" s="2073"/>
      <c r="X160" s="2073"/>
      <c r="Y160" s="2073"/>
      <c r="Z160" s="2073"/>
      <c r="AA160" s="37"/>
    </row>
    <row r="161" spans="1:27" ht="15.95" customHeight="1">
      <c r="A161" s="37"/>
      <c r="B161" s="989"/>
      <c r="C161" s="2073"/>
      <c r="D161" s="2073"/>
      <c r="E161" s="2073"/>
      <c r="F161" s="2073"/>
      <c r="G161" s="2073"/>
      <c r="H161" s="2073"/>
      <c r="I161" s="2073"/>
      <c r="J161" s="2073"/>
      <c r="K161" s="2073"/>
      <c r="L161" s="2073"/>
      <c r="M161" s="2073"/>
      <c r="N161" s="2073"/>
      <c r="O161" s="2073"/>
      <c r="P161" s="2073"/>
      <c r="Q161" s="2073"/>
      <c r="R161" s="2073"/>
      <c r="S161" s="2073"/>
      <c r="T161" s="2073"/>
      <c r="U161" s="2073"/>
      <c r="V161" s="2073"/>
      <c r="W161" s="2073"/>
      <c r="X161" s="2073"/>
      <c r="Y161" s="2073"/>
      <c r="Z161" s="2073"/>
      <c r="AA161" s="37"/>
    </row>
    <row r="162" spans="1:27" ht="15.95" customHeight="1">
      <c r="A162" s="37"/>
      <c r="B162" s="989"/>
      <c r="C162" s="2073"/>
      <c r="D162" s="2073"/>
      <c r="E162" s="2073"/>
      <c r="F162" s="2073"/>
      <c r="G162" s="2073"/>
      <c r="H162" s="2073"/>
      <c r="I162" s="2073"/>
      <c r="J162" s="2073"/>
      <c r="K162" s="2073"/>
      <c r="L162" s="2073"/>
      <c r="M162" s="2073"/>
      <c r="N162" s="2073"/>
      <c r="O162" s="2073"/>
      <c r="P162" s="2073"/>
      <c r="Q162" s="2073"/>
      <c r="R162" s="2073"/>
      <c r="S162" s="2073"/>
      <c r="T162" s="2073"/>
      <c r="U162" s="2073"/>
      <c r="V162" s="2073"/>
      <c r="W162" s="2073"/>
      <c r="X162" s="2073"/>
      <c r="Y162" s="2073"/>
      <c r="Z162" s="2073"/>
      <c r="AA162" s="37"/>
    </row>
    <row r="163" spans="1:27" ht="15.95" customHeight="1">
      <c r="A163" s="37"/>
      <c r="B163" s="989"/>
      <c r="C163" s="2073"/>
      <c r="D163" s="2073"/>
      <c r="E163" s="2073"/>
      <c r="F163" s="2073"/>
      <c r="G163" s="2073"/>
      <c r="H163" s="2073"/>
      <c r="I163" s="2073"/>
      <c r="J163" s="2073"/>
      <c r="K163" s="2073"/>
      <c r="L163" s="2073"/>
      <c r="M163" s="2073"/>
      <c r="N163" s="2073"/>
      <c r="O163" s="2073"/>
      <c r="P163" s="2073"/>
      <c r="Q163" s="2073"/>
      <c r="R163" s="2073"/>
      <c r="S163" s="2073"/>
      <c r="T163" s="2073"/>
      <c r="U163" s="2073"/>
      <c r="V163" s="2073"/>
      <c r="W163" s="2073"/>
      <c r="X163" s="2073"/>
      <c r="Y163" s="2073"/>
      <c r="Z163" s="2073"/>
      <c r="AA163" s="37"/>
    </row>
    <row r="164" spans="1:27" ht="15.95" customHeight="1">
      <c r="A164" s="37"/>
      <c r="B164" s="989"/>
      <c r="C164" s="2073"/>
      <c r="D164" s="2073"/>
      <c r="E164" s="2073"/>
      <c r="F164" s="2073"/>
      <c r="G164" s="2073"/>
      <c r="H164" s="2073"/>
      <c r="I164" s="2073"/>
      <c r="J164" s="2073"/>
      <c r="K164" s="2073"/>
      <c r="L164" s="2073"/>
      <c r="M164" s="2073"/>
      <c r="N164" s="2073"/>
      <c r="O164" s="2073"/>
      <c r="P164" s="2073"/>
      <c r="Q164" s="2073"/>
      <c r="R164" s="2073"/>
      <c r="S164" s="2073"/>
      <c r="T164" s="2073"/>
      <c r="U164" s="2073"/>
      <c r="V164" s="2073"/>
      <c r="W164" s="2073"/>
      <c r="X164" s="2073"/>
      <c r="Y164" s="2073"/>
      <c r="Z164" s="2073"/>
      <c r="AA164" s="37"/>
    </row>
    <row r="165" spans="1:27" ht="15.95" customHeight="1">
      <c r="A165" s="37"/>
      <c r="B165" s="989"/>
      <c r="C165" s="2073"/>
      <c r="D165" s="2073"/>
      <c r="E165" s="2073"/>
      <c r="F165" s="2073"/>
      <c r="G165" s="2073"/>
      <c r="H165" s="2073"/>
      <c r="I165" s="2073"/>
      <c r="J165" s="2073"/>
      <c r="K165" s="2073"/>
      <c r="L165" s="2073"/>
      <c r="M165" s="2073"/>
      <c r="N165" s="2073"/>
      <c r="O165" s="2073"/>
      <c r="P165" s="2073"/>
      <c r="Q165" s="2073"/>
      <c r="R165" s="2073"/>
      <c r="S165" s="2073"/>
      <c r="T165" s="2073"/>
      <c r="U165" s="2073"/>
      <c r="V165" s="2073"/>
      <c r="W165" s="2073"/>
      <c r="X165" s="2073"/>
      <c r="Y165" s="2073"/>
      <c r="Z165" s="2073"/>
      <c r="AA165" s="37"/>
    </row>
    <row r="166" spans="1:27" ht="15.95" customHeight="1">
      <c r="A166" s="37"/>
      <c r="B166" s="989"/>
      <c r="C166" s="2073"/>
      <c r="D166" s="2073"/>
      <c r="E166" s="2073"/>
      <c r="F166" s="2073"/>
      <c r="G166" s="2073"/>
      <c r="H166" s="2073"/>
      <c r="I166" s="2073"/>
      <c r="J166" s="2073"/>
      <c r="K166" s="2073"/>
      <c r="L166" s="2073"/>
      <c r="M166" s="2073"/>
      <c r="N166" s="2073"/>
      <c r="O166" s="2073"/>
      <c r="P166" s="2073"/>
      <c r="Q166" s="2073"/>
      <c r="R166" s="2073"/>
      <c r="S166" s="2073"/>
      <c r="T166" s="2073"/>
      <c r="U166" s="2073"/>
      <c r="V166" s="2073"/>
      <c r="W166" s="2073"/>
      <c r="X166" s="2073"/>
      <c r="Y166" s="2073"/>
      <c r="Z166" s="2073"/>
      <c r="AA166" s="37"/>
    </row>
    <row r="167" spans="1:27" ht="8.1" customHeight="1">
      <c r="A167" s="37"/>
      <c r="B167" s="989"/>
      <c r="C167" s="1188"/>
      <c r="D167" s="1188"/>
      <c r="E167" s="1188"/>
      <c r="F167" s="1188"/>
      <c r="G167" s="1188"/>
      <c r="H167" s="1188"/>
      <c r="I167" s="1188"/>
      <c r="J167" s="1188"/>
      <c r="K167" s="1188"/>
      <c r="L167" s="1188"/>
      <c r="M167" s="1188"/>
      <c r="N167" s="1188"/>
      <c r="O167" s="1188"/>
      <c r="P167" s="1188"/>
      <c r="Q167" s="1188"/>
      <c r="R167" s="1188"/>
      <c r="S167" s="1188"/>
      <c r="T167" s="1188"/>
      <c r="U167" s="1188"/>
      <c r="V167" s="1188"/>
      <c r="W167" s="1188"/>
      <c r="X167" s="1188"/>
      <c r="Y167" s="1188"/>
      <c r="Z167" s="1188"/>
      <c r="AA167" s="37"/>
    </row>
    <row r="168" spans="1:27" ht="15.95" customHeight="1">
      <c r="A168" s="37"/>
      <c r="B168" s="989" t="s">
        <v>2201</v>
      </c>
      <c r="C168" s="2073" t="s">
        <v>3646</v>
      </c>
      <c r="D168" s="2073"/>
      <c r="E168" s="2073"/>
      <c r="F168" s="2073"/>
      <c r="G168" s="2073"/>
      <c r="H168" s="2073"/>
      <c r="I168" s="2073"/>
      <c r="J168" s="2073"/>
      <c r="K168" s="2073"/>
      <c r="L168" s="2073"/>
      <c r="M168" s="2073"/>
      <c r="N168" s="2073"/>
      <c r="O168" s="2073"/>
      <c r="P168" s="2073"/>
      <c r="Q168" s="2073"/>
      <c r="R168" s="2073"/>
      <c r="S168" s="2073"/>
      <c r="T168" s="2073"/>
      <c r="U168" s="2073"/>
      <c r="V168" s="2073"/>
      <c r="W168" s="2073"/>
      <c r="X168" s="2073"/>
      <c r="Y168" s="2073"/>
      <c r="Z168" s="2073"/>
      <c r="AA168" s="37"/>
    </row>
    <row r="169" spans="1:27" ht="15.95" customHeight="1">
      <c r="A169" s="37"/>
      <c r="B169" s="989"/>
      <c r="C169" s="2073"/>
      <c r="D169" s="2073"/>
      <c r="E169" s="2073"/>
      <c r="F169" s="2073"/>
      <c r="G169" s="2073"/>
      <c r="H169" s="2073"/>
      <c r="I169" s="2073"/>
      <c r="J169" s="2073"/>
      <c r="K169" s="2073"/>
      <c r="L169" s="2073"/>
      <c r="M169" s="2073"/>
      <c r="N169" s="2073"/>
      <c r="O169" s="2073"/>
      <c r="P169" s="2073"/>
      <c r="Q169" s="2073"/>
      <c r="R169" s="2073"/>
      <c r="S169" s="2073"/>
      <c r="T169" s="2073"/>
      <c r="U169" s="2073"/>
      <c r="V169" s="2073"/>
      <c r="W169" s="2073"/>
      <c r="X169" s="2073"/>
      <c r="Y169" s="2073"/>
      <c r="Z169" s="2073"/>
      <c r="AA169" s="37"/>
    </row>
    <row r="170" spans="1:27" ht="15.95" customHeight="1">
      <c r="A170" s="37"/>
      <c r="B170" s="989"/>
      <c r="C170" s="2073"/>
      <c r="D170" s="2073"/>
      <c r="E170" s="2073"/>
      <c r="F170" s="2073"/>
      <c r="G170" s="2073"/>
      <c r="H170" s="2073"/>
      <c r="I170" s="2073"/>
      <c r="J170" s="2073"/>
      <c r="K170" s="2073"/>
      <c r="L170" s="2073"/>
      <c r="M170" s="2073"/>
      <c r="N170" s="2073"/>
      <c r="O170" s="2073"/>
      <c r="P170" s="2073"/>
      <c r="Q170" s="2073"/>
      <c r="R170" s="2073"/>
      <c r="S170" s="2073"/>
      <c r="T170" s="2073"/>
      <c r="U170" s="2073"/>
      <c r="V170" s="2073"/>
      <c r="W170" s="2073"/>
      <c r="X170" s="2073"/>
      <c r="Y170" s="2073"/>
      <c r="Z170" s="2073"/>
      <c r="AA170" s="37"/>
    </row>
    <row r="171" spans="1:27" ht="15.95" customHeight="1">
      <c r="A171" s="37"/>
      <c r="B171" s="989"/>
      <c r="C171" s="2073"/>
      <c r="D171" s="2073"/>
      <c r="E171" s="2073"/>
      <c r="F171" s="2073"/>
      <c r="G171" s="2073"/>
      <c r="H171" s="2073"/>
      <c r="I171" s="2073"/>
      <c r="J171" s="2073"/>
      <c r="K171" s="2073"/>
      <c r="L171" s="2073"/>
      <c r="M171" s="2073"/>
      <c r="N171" s="2073"/>
      <c r="O171" s="2073"/>
      <c r="P171" s="2073"/>
      <c r="Q171" s="2073"/>
      <c r="R171" s="2073"/>
      <c r="S171" s="2073"/>
      <c r="T171" s="2073"/>
      <c r="U171" s="2073"/>
      <c r="V171" s="2073"/>
      <c r="W171" s="2073"/>
      <c r="X171" s="2073"/>
      <c r="Y171" s="2073"/>
      <c r="Z171" s="2073"/>
      <c r="AA171" s="37"/>
    </row>
    <row r="172" spans="1:27" ht="15.95" customHeight="1">
      <c r="A172" s="37"/>
      <c r="B172" s="989"/>
      <c r="C172" s="2073"/>
      <c r="D172" s="2073"/>
      <c r="E172" s="2073"/>
      <c r="F172" s="2073"/>
      <c r="G172" s="2073"/>
      <c r="H172" s="2073"/>
      <c r="I172" s="2073"/>
      <c r="J172" s="2073"/>
      <c r="K172" s="2073"/>
      <c r="L172" s="2073"/>
      <c r="M172" s="2073"/>
      <c r="N172" s="2073"/>
      <c r="O172" s="2073"/>
      <c r="P172" s="2073"/>
      <c r="Q172" s="2073"/>
      <c r="R172" s="2073"/>
      <c r="S172" s="2073"/>
      <c r="T172" s="2073"/>
      <c r="U172" s="2073"/>
      <c r="V172" s="2073"/>
      <c r="W172" s="2073"/>
      <c r="X172" s="2073"/>
      <c r="Y172" s="2073"/>
      <c r="Z172" s="2073"/>
      <c r="AA172" s="37"/>
    </row>
    <row r="173" spans="1:27" ht="15.95" customHeight="1">
      <c r="A173" s="37"/>
      <c r="B173" s="989"/>
      <c r="C173" s="2073"/>
      <c r="D173" s="2073"/>
      <c r="E173" s="2073"/>
      <c r="F173" s="2073"/>
      <c r="G173" s="2073"/>
      <c r="H173" s="2073"/>
      <c r="I173" s="2073"/>
      <c r="J173" s="2073"/>
      <c r="K173" s="2073"/>
      <c r="L173" s="2073"/>
      <c r="M173" s="2073"/>
      <c r="N173" s="2073"/>
      <c r="O173" s="2073"/>
      <c r="P173" s="2073"/>
      <c r="Q173" s="2073"/>
      <c r="R173" s="2073"/>
      <c r="S173" s="2073"/>
      <c r="T173" s="2073"/>
      <c r="U173" s="2073"/>
      <c r="V173" s="2073"/>
      <c r="W173" s="2073"/>
      <c r="X173" s="2073"/>
      <c r="Y173" s="2073"/>
      <c r="Z173" s="2073"/>
      <c r="AA173" s="37"/>
    </row>
    <row r="174" spans="1:27" ht="15.95" customHeight="1">
      <c r="A174" s="37"/>
      <c r="B174" s="989"/>
      <c r="C174" s="2073"/>
      <c r="D174" s="2073"/>
      <c r="E174" s="2073"/>
      <c r="F174" s="2073"/>
      <c r="G174" s="2073"/>
      <c r="H174" s="2073"/>
      <c r="I174" s="2073"/>
      <c r="J174" s="2073"/>
      <c r="K174" s="2073"/>
      <c r="L174" s="2073"/>
      <c r="M174" s="2073"/>
      <c r="N174" s="2073"/>
      <c r="O174" s="2073"/>
      <c r="P174" s="2073"/>
      <c r="Q174" s="2073"/>
      <c r="R174" s="2073"/>
      <c r="S174" s="2073"/>
      <c r="T174" s="2073"/>
      <c r="U174" s="2073"/>
      <c r="V174" s="2073"/>
      <c r="W174" s="2073"/>
      <c r="X174" s="2073"/>
      <c r="Y174" s="2073"/>
      <c r="Z174" s="2073"/>
      <c r="AA174" s="37"/>
    </row>
    <row r="175" spans="1:27" ht="15.95" customHeight="1">
      <c r="A175" s="37"/>
      <c r="B175" s="989"/>
      <c r="C175" s="2073"/>
      <c r="D175" s="2073"/>
      <c r="E175" s="2073"/>
      <c r="F175" s="2073"/>
      <c r="G175" s="2073"/>
      <c r="H175" s="2073"/>
      <c r="I175" s="2073"/>
      <c r="J175" s="2073"/>
      <c r="K175" s="2073"/>
      <c r="L175" s="2073"/>
      <c r="M175" s="2073"/>
      <c r="N175" s="2073"/>
      <c r="O175" s="2073"/>
      <c r="P175" s="2073"/>
      <c r="Q175" s="2073"/>
      <c r="R175" s="2073"/>
      <c r="S175" s="2073"/>
      <c r="T175" s="2073"/>
      <c r="U175" s="2073"/>
      <c r="V175" s="2073"/>
      <c r="W175" s="2073"/>
      <c r="X175" s="2073"/>
      <c r="Y175" s="2073"/>
      <c r="Z175" s="2073"/>
      <c r="AA175" s="37"/>
    </row>
    <row r="176" spans="1:27" ht="8.1" customHeight="1">
      <c r="A176" s="37"/>
      <c r="B176" s="989"/>
      <c r="C176" s="1188"/>
      <c r="D176" s="1188"/>
      <c r="E176" s="1188"/>
      <c r="F176" s="1188"/>
      <c r="G176" s="1188"/>
      <c r="H176" s="1188"/>
      <c r="I176" s="1188"/>
      <c r="J176" s="1188"/>
      <c r="K176" s="1188"/>
      <c r="L176" s="1188"/>
      <c r="M176" s="1188"/>
      <c r="N176" s="1188"/>
      <c r="O176" s="1188"/>
      <c r="P176" s="1188"/>
      <c r="Q176" s="1188"/>
      <c r="R176" s="1188"/>
      <c r="S176" s="1188"/>
      <c r="T176" s="1188"/>
      <c r="U176" s="1188"/>
      <c r="V176" s="1188"/>
      <c r="W176" s="1188"/>
      <c r="X176" s="1188"/>
      <c r="Y176" s="1188"/>
      <c r="Z176" s="1188"/>
      <c r="AA176" s="37"/>
    </row>
    <row r="177" spans="1:27" ht="15.95" customHeight="1">
      <c r="A177" s="37"/>
      <c r="B177" s="989" t="s">
        <v>2202</v>
      </c>
      <c r="C177" s="2073" t="s">
        <v>3069</v>
      </c>
      <c r="D177" s="2073"/>
      <c r="E177" s="2073"/>
      <c r="F177" s="2073"/>
      <c r="G177" s="2073"/>
      <c r="H177" s="2073"/>
      <c r="I177" s="2073"/>
      <c r="J177" s="2073"/>
      <c r="K177" s="2073"/>
      <c r="L177" s="2073"/>
      <c r="M177" s="2073"/>
      <c r="N177" s="2073"/>
      <c r="O177" s="2073"/>
      <c r="P177" s="2073"/>
      <c r="Q177" s="2073"/>
      <c r="R177" s="2073"/>
      <c r="S177" s="2073"/>
      <c r="T177" s="2073"/>
      <c r="U177" s="2073"/>
      <c r="V177" s="2073"/>
      <c r="W177" s="2073"/>
      <c r="X177" s="2073"/>
      <c r="Y177" s="2073"/>
      <c r="Z177" s="2073"/>
      <c r="AA177" s="37"/>
    </row>
    <row r="178" spans="1:27" ht="15.95" customHeight="1">
      <c r="A178" s="37"/>
      <c r="B178" s="989"/>
      <c r="C178" s="2073"/>
      <c r="D178" s="2073"/>
      <c r="E178" s="2073"/>
      <c r="F178" s="2073"/>
      <c r="G178" s="2073"/>
      <c r="H178" s="2073"/>
      <c r="I178" s="2073"/>
      <c r="J178" s="2073"/>
      <c r="K178" s="2073"/>
      <c r="L178" s="2073"/>
      <c r="M178" s="2073"/>
      <c r="N178" s="2073"/>
      <c r="O178" s="2073"/>
      <c r="P178" s="2073"/>
      <c r="Q178" s="2073"/>
      <c r="R178" s="2073"/>
      <c r="S178" s="2073"/>
      <c r="T178" s="2073"/>
      <c r="U178" s="2073"/>
      <c r="V178" s="2073"/>
      <c r="W178" s="2073"/>
      <c r="X178" s="2073"/>
      <c r="Y178" s="2073"/>
      <c r="Z178" s="2073"/>
      <c r="AA178" s="37"/>
    </row>
    <row r="179" spans="1:27" ht="15.95" customHeight="1">
      <c r="A179" s="37"/>
      <c r="B179" s="989"/>
      <c r="C179" s="2073"/>
      <c r="D179" s="2073"/>
      <c r="E179" s="2073"/>
      <c r="F179" s="2073"/>
      <c r="G179" s="2073"/>
      <c r="H179" s="2073"/>
      <c r="I179" s="2073"/>
      <c r="J179" s="2073"/>
      <c r="K179" s="2073"/>
      <c r="L179" s="2073"/>
      <c r="M179" s="2073"/>
      <c r="N179" s="2073"/>
      <c r="O179" s="2073"/>
      <c r="P179" s="2073"/>
      <c r="Q179" s="2073"/>
      <c r="R179" s="2073"/>
      <c r="S179" s="2073"/>
      <c r="T179" s="2073"/>
      <c r="U179" s="2073"/>
      <c r="V179" s="2073"/>
      <c r="W179" s="2073"/>
      <c r="X179" s="2073"/>
      <c r="Y179" s="2073"/>
      <c r="Z179" s="2073"/>
      <c r="AA179" s="37"/>
    </row>
    <row r="180" spans="1:27" ht="15.95" customHeight="1">
      <c r="A180" s="37"/>
      <c r="B180" s="989"/>
      <c r="C180" s="2073"/>
      <c r="D180" s="2073"/>
      <c r="E180" s="2073"/>
      <c r="F180" s="2073"/>
      <c r="G180" s="2073"/>
      <c r="H180" s="2073"/>
      <c r="I180" s="2073"/>
      <c r="J180" s="2073"/>
      <c r="K180" s="2073"/>
      <c r="L180" s="2073"/>
      <c r="M180" s="2073"/>
      <c r="N180" s="2073"/>
      <c r="O180" s="2073"/>
      <c r="P180" s="2073"/>
      <c r="Q180" s="2073"/>
      <c r="R180" s="2073"/>
      <c r="S180" s="2073"/>
      <c r="T180" s="2073"/>
      <c r="U180" s="2073"/>
      <c r="V180" s="2073"/>
      <c r="W180" s="2073"/>
      <c r="X180" s="2073"/>
      <c r="Y180" s="2073"/>
      <c r="Z180" s="2073"/>
      <c r="AA180" s="37"/>
    </row>
    <row r="181" spans="1:27" ht="15.95" customHeight="1">
      <c r="A181" s="37"/>
      <c r="B181" s="989"/>
      <c r="C181" s="2073"/>
      <c r="D181" s="2073"/>
      <c r="E181" s="2073"/>
      <c r="F181" s="2073"/>
      <c r="G181" s="2073"/>
      <c r="H181" s="2073"/>
      <c r="I181" s="2073"/>
      <c r="J181" s="2073"/>
      <c r="K181" s="2073"/>
      <c r="L181" s="2073"/>
      <c r="M181" s="2073"/>
      <c r="N181" s="2073"/>
      <c r="O181" s="2073"/>
      <c r="P181" s="2073"/>
      <c r="Q181" s="2073"/>
      <c r="R181" s="2073"/>
      <c r="S181" s="2073"/>
      <c r="T181" s="2073"/>
      <c r="U181" s="2073"/>
      <c r="V181" s="2073"/>
      <c r="W181" s="2073"/>
      <c r="X181" s="2073"/>
      <c r="Y181" s="2073"/>
      <c r="Z181" s="2073"/>
      <c r="AA181" s="37"/>
    </row>
    <row r="182" spans="1:27" ht="8.1" customHeight="1">
      <c r="A182" s="37"/>
      <c r="B182" s="989"/>
      <c r="C182" s="1188"/>
      <c r="D182" s="1188"/>
      <c r="E182" s="1188"/>
      <c r="F182" s="1188"/>
      <c r="G182" s="1188"/>
      <c r="H182" s="1188"/>
      <c r="I182" s="1188"/>
      <c r="J182" s="1188"/>
      <c r="K182" s="1188"/>
      <c r="L182" s="1188"/>
      <c r="M182" s="1188"/>
      <c r="N182" s="1188"/>
      <c r="O182" s="1188"/>
      <c r="P182" s="1188"/>
      <c r="Q182" s="1188"/>
      <c r="R182" s="1188"/>
      <c r="S182" s="1188"/>
      <c r="T182" s="1188"/>
      <c r="U182" s="1188"/>
      <c r="V182" s="1188"/>
      <c r="W182" s="1188"/>
      <c r="X182" s="1188"/>
      <c r="Y182" s="1188"/>
      <c r="Z182" s="1188"/>
      <c r="AA182" s="37"/>
    </row>
    <row r="183" spans="1:27" ht="14.1" customHeight="1">
      <c r="A183" s="37"/>
      <c r="B183" s="989" t="s">
        <v>2203</v>
      </c>
      <c r="C183" s="2072" t="s">
        <v>3049</v>
      </c>
      <c r="D183" s="2072"/>
      <c r="E183" s="2072"/>
      <c r="F183" s="2072"/>
      <c r="G183" s="2072"/>
      <c r="H183" s="2072"/>
      <c r="I183" s="2072"/>
      <c r="J183" s="2072"/>
      <c r="K183" s="2072"/>
      <c r="L183" s="2072"/>
      <c r="M183" s="2072"/>
      <c r="N183" s="2072"/>
      <c r="O183" s="2072"/>
      <c r="P183" s="2072"/>
      <c r="Q183" s="2072"/>
      <c r="R183" s="2072"/>
      <c r="S183" s="2072"/>
      <c r="T183" s="2072"/>
      <c r="U183" s="2072"/>
      <c r="V183" s="2072"/>
      <c r="W183" s="2072"/>
      <c r="X183" s="2072"/>
      <c r="Y183" s="2072"/>
      <c r="Z183" s="2072"/>
      <c r="AA183" s="37"/>
    </row>
    <row r="184" spans="1:27" ht="14.1" customHeight="1">
      <c r="A184" s="37"/>
      <c r="B184" s="989"/>
      <c r="C184" s="2072"/>
      <c r="D184" s="2072"/>
      <c r="E184" s="2072"/>
      <c r="F184" s="2072"/>
      <c r="G184" s="2072"/>
      <c r="H184" s="2072"/>
      <c r="I184" s="2072"/>
      <c r="J184" s="2072"/>
      <c r="K184" s="2072"/>
      <c r="L184" s="2072"/>
      <c r="M184" s="2072"/>
      <c r="N184" s="2072"/>
      <c r="O184" s="2072"/>
      <c r="P184" s="2072"/>
      <c r="Q184" s="2072"/>
      <c r="R184" s="2072"/>
      <c r="S184" s="2072"/>
      <c r="T184" s="2072"/>
      <c r="U184" s="2072"/>
      <c r="V184" s="2072"/>
      <c r="W184" s="2072"/>
      <c r="X184" s="2072"/>
      <c r="Y184" s="2072"/>
      <c r="Z184" s="2072"/>
      <c r="AA184" s="37"/>
    </row>
    <row r="185" spans="1:27" ht="15.95" customHeight="1">
      <c r="A185" s="37"/>
      <c r="B185" s="1194" t="s">
        <v>2208</v>
      </c>
      <c r="C185" s="37" t="s">
        <v>3020</v>
      </c>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row>
    <row r="186" spans="1:27" ht="15.95" customHeight="1">
      <c r="A186" s="37"/>
      <c r="B186" s="195"/>
      <c r="C186" s="37" t="s">
        <v>2193</v>
      </c>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row>
    <row r="187" spans="1:27" ht="15.95" customHeight="1">
      <c r="A187" s="37"/>
      <c r="B187" s="1194" t="s">
        <v>2209</v>
      </c>
      <c r="C187" s="37" t="s">
        <v>3021</v>
      </c>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row>
    <row r="188" spans="1:27" ht="15.95" customHeight="1">
      <c r="A188" s="37"/>
      <c r="B188" s="989" t="s">
        <v>706</v>
      </c>
      <c r="C188" s="37" t="s">
        <v>2194</v>
      </c>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row>
    <row r="189" spans="1:27" ht="15.95" customHeight="1">
      <c r="A189" s="37"/>
      <c r="B189" s="195"/>
      <c r="C189" s="37" t="s">
        <v>2195</v>
      </c>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row>
    <row r="190" spans="1:27" ht="15.95" customHeight="1">
      <c r="A190" s="37"/>
      <c r="B190" s="1194" t="s">
        <v>2210</v>
      </c>
      <c r="C190" s="37" t="s">
        <v>3022</v>
      </c>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row>
    <row r="191" spans="1:27" ht="15.95" customHeight="1">
      <c r="A191" s="37"/>
      <c r="B191" s="1194" t="s">
        <v>2416</v>
      </c>
      <c r="C191" s="37" t="s">
        <v>3023</v>
      </c>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row>
    <row r="192" spans="1:27" ht="15.95" customHeight="1">
      <c r="A192" s="37"/>
      <c r="B192" s="195"/>
      <c r="C192" s="37" t="s">
        <v>2433</v>
      </c>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row>
    <row r="193" spans="1:27" ht="15.95" customHeight="1">
      <c r="A193" s="37"/>
      <c r="B193" s="1194" t="s">
        <v>2211</v>
      </c>
      <c r="C193" s="37" t="s">
        <v>3024</v>
      </c>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row>
    <row r="194" spans="1:27" ht="15.95" customHeight="1">
      <c r="A194" s="37"/>
      <c r="B194" s="989"/>
      <c r="C194" s="37" t="s">
        <v>3048</v>
      </c>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row>
    <row r="195" spans="1:27" ht="15.95" customHeight="1">
      <c r="A195" s="37"/>
      <c r="B195" s="989"/>
      <c r="C195" s="37" t="s">
        <v>2415</v>
      </c>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row>
    <row r="196" spans="1:27" ht="15.95" customHeight="1">
      <c r="A196" s="37"/>
      <c r="B196" s="1194" t="s">
        <v>2212</v>
      </c>
      <c r="C196" s="37" t="s">
        <v>3025</v>
      </c>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row>
    <row r="197" spans="1:27" ht="15.95" customHeight="1">
      <c r="A197" s="37"/>
      <c r="B197" s="989"/>
      <c r="C197" s="37" t="s">
        <v>2418</v>
      </c>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row>
    <row r="198" spans="1:27" ht="15.95" customHeight="1">
      <c r="A198" s="37"/>
      <c r="B198" s="989"/>
      <c r="C198" s="37" t="s">
        <v>3026</v>
      </c>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row>
    <row r="199" spans="1:27" ht="15.95" customHeight="1">
      <c r="A199" s="37"/>
      <c r="B199" s="989"/>
      <c r="C199" s="37" t="s">
        <v>3027</v>
      </c>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row>
    <row r="200" spans="1:27" ht="15.95" customHeight="1">
      <c r="A200" s="37"/>
      <c r="B200" s="195"/>
      <c r="C200" s="37" t="s">
        <v>3028</v>
      </c>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row>
    <row r="201" spans="1:27" ht="15.95" customHeight="1">
      <c r="A201" s="37"/>
      <c r="B201" s="989"/>
      <c r="C201" s="37" t="s">
        <v>3029</v>
      </c>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row>
    <row r="202" spans="1:27" ht="15.95" customHeight="1">
      <c r="A202" s="37"/>
      <c r="B202" s="989"/>
      <c r="C202" s="37" t="s">
        <v>3030</v>
      </c>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row>
    <row r="203" spans="1:27" ht="15.95" customHeight="1">
      <c r="A203" s="37"/>
      <c r="B203" s="195"/>
      <c r="C203" s="37" t="s">
        <v>2419</v>
      </c>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row>
    <row r="204" spans="1:27" ht="15.95" customHeight="1">
      <c r="A204" s="37"/>
      <c r="B204" s="1194" t="s">
        <v>2213</v>
      </c>
      <c r="C204" s="37" t="s">
        <v>3033</v>
      </c>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row>
    <row r="205" spans="1:27" ht="15.95" customHeight="1">
      <c r="A205" s="37"/>
      <c r="B205" s="1194"/>
      <c r="C205" s="37" t="s">
        <v>2206</v>
      </c>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row>
    <row r="206" spans="1:27" ht="15.95" customHeight="1">
      <c r="A206" s="37"/>
      <c r="B206" s="1194" t="s">
        <v>2214</v>
      </c>
      <c r="C206" s="37" t="s">
        <v>3034</v>
      </c>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row>
    <row r="207" spans="1:27" ht="15.95" customHeight="1">
      <c r="A207" s="37"/>
      <c r="B207" s="1194" t="s">
        <v>2215</v>
      </c>
      <c r="C207" s="37" t="s">
        <v>3035</v>
      </c>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row>
    <row r="208" spans="1:27" ht="15.95" customHeight="1">
      <c r="A208" s="37"/>
      <c r="B208" s="1194" t="s">
        <v>2417</v>
      </c>
      <c r="C208" s="37" t="s">
        <v>3036</v>
      </c>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row>
    <row r="209" spans="1:27" ht="15.95" customHeight="1">
      <c r="A209" s="37"/>
      <c r="B209" s="1194" t="s">
        <v>3031</v>
      </c>
      <c r="C209" s="37" t="s">
        <v>2216</v>
      </c>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row>
    <row r="210" spans="1:27" ht="15.95" customHeight="1">
      <c r="B210" s="195"/>
      <c r="C210" s="37" t="s">
        <v>3037</v>
      </c>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row>
    <row r="211" spans="1:27" ht="15.95" customHeight="1">
      <c r="A211" s="37"/>
      <c r="B211" s="989"/>
      <c r="C211" s="37" t="s">
        <v>2207</v>
      </c>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row>
    <row r="212" spans="1:27" ht="14.1" customHeight="1">
      <c r="A212" s="37"/>
      <c r="B212" s="1194" t="s">
        <v>3032</v>
      </c>
      <c r="C212" s="2072" t="s">
        <v>3649</v>
      </c>
      <c r="D212" s="2072"/>
      <c r="E212" s="2072"/>
      <c r="F212" s="2072"/>
      <c r="G212" s="2072"/>
      <c r="H212" s="2072"/>
      <c r="I212" s="2072"/>
      <c r="J212" s="2072"/>
      <c r="K212" s="2072"/>
      <c r="L212" s="2072"/>
      <c r="M212" s="2072"/>
      <c r="N212" s="2072"/>
      <c r="O212" s="2072"/>
      <c r="P212" s="2072"/>
      <c r="Q212" s="2072"/>
      <c r="R212" s="2072"/>
      <c r="S212" s="2072"/>
      <c r="T212" s="2072"/>
      <c r="U212" s="2072"/>
      <c r="V212" s="2072"/>
      <c r="W212" s="2072"/>
      <c r="X212" s="2072"/>
      <c r="Y212" s="2072"/>
      <c r="Z212" s="2072"/>
      <c r="AA212" s="37"/>
    </row>
    <row r="213" spans="1:27" ht="14.1" customHeight="1">
      <c r="A213" s="37"/>
      <c r="B213" s="989"/>
      <c r="C213" s="2072"/>
      <c r="D213" s="2072"/>
      <c r="E213" s="2072"/>
      <c r="F213" s="2072"/>
      <c r="G213" s="2072"/>
      <c r="H213" s="2072"/>
      <c r="I213" s="2072"/>
      <c r="J213" s="2072"/>
      <c r="K213" s="2072"/>
      <c r="L213" s="2072"/>
      <c r="M213" s="2072"/>
      <c r="N213" s="2072"/>
      <c r="O213" s="2072"/>
      <c r="P213" s="2072"/>
      <c r="Q213" s="2072"/>
      <c r="R213" s="2072"/>
      <c r="S213" s="2072"/>
      <c r="T213" s="2072"/>
      <c r="U213" s="2072"/>
      <c r="V213" s="2072"/>
      <c r="W213" s="2072"/>
      <c r="X213" s="2072"/>
      <c r="Y213" s="2072"/>
      <c r="Z213" s="2072"/>
      <c r="AA213" s="37"/>
    </row>
    <row r="214" spans="1:27" ht="9.9499999999999993" customHeight="1">
      <c r="A214" s="37"/>
      <c r="B214" s="989"/>
      <c r="C214" s="1200"/>
      <c r="D214" s="1200"/>
      <c r="E214" s="1200"/>
      <c r="F214" s="1200"/>
      <c r="G214" s="1200"/>
      <c r="H214" s="1200"/>
      <c r="I214" s="1200"/>
      <c r="J214" s="1200"/>
      <c r="K214" s="1200"/>
      <c r="L214" s="1200"/>
      <c r="M214" s="1200"/>
      <c r="N214" s="1200"/>
      <c r="O214" s="1200"/>
      <c r="P214" s="1200"/>
      <c r="Q214" s="1200"/>
      <c r="R214" s="1200"/>
      <c r="S214" s="1200"/>
      <c r="T214" s="1200"/>
      <c r="U214" s="1200"/>
      <c r="V214" s="1200"/>
      <c r="W214" s="1200"/>
      <c r="X214" s="1200"/>
      <c r="Y214" s="1200"/>
      <c r="Z214" s="1200"/>
      <c r="AA214" s="37"/>
    </row>
    <row r="215" spans="1:27" ht="14.1" customHeight="1">
      <c r="A215" s="37"/>
      <c r="B215" s="1194" t="s">
        <v>3435</v>
      </c>
      <c r="C215" s="2072" t="s">
        <v>3650</v>
      </c>
      <c r="D215" s="2072"/>
      <c r="E215" s="2072"/>
      <c r="F215" s="2072"/>
      <c r="G215" s="2072"/>
      <c r="H215" s="2072"/>
      <c r="I215" s="2072"/>
      <c r="J215" s="2072"/>
      <c r="K215" s="2072"/>
      <c r="L215" s="2072"/>
      <c r="M215" s="2072"/>
      <c r="N215" s="2072"/>
      <c r="O215" s="2072"/>
      <c r="P215" s="2072"/>
      <c r="Q215" s="2072"/>
      <c r="R215" s="2072"/>
      <c r="S215" s="2072"/>
      <c r="T215" s="2072"/>
      <c r="U215" s="2072"/>
      <c r="V215" s="2072"/>
      <c r="W215" s="2072"/>
      <c r="X215" s="2072"/>
      <c r="Y215" s="2072"/>
      <c r="Z215" s="2072"/>
      <c r="AA215" s="37"/>
    </row>
    <row r="216" spans="1:27" ht="14.1" customHeight="1">
      <c r="A216" s="37"/>
      <c r="B216" s="1194"/>
      <c r="C216" s="2072"/>
      <c r="D216" s="2072"/>
      <c r="E216" s="2072"/>
      <c r="F216" s="2072"/>
      <c r="G216" s="2072"/>
      <c r="H216" s="2072"/>
      <c r="I216" s="2072"/>
      <c r="J216" s="2072"/>
      <c r="K216" s="2072"/>
      <c r="L216" s="2072"/>
      <c r="M216" s="2072"/>
      <c r="N216" s="2072"/>
      <c r="O216" s="2072"/>
      <c r="P216" s="2072"/>
      <c r="Q216" s="2072"/>
      <c r="R216" s="2072"/>
      <c r="S216" s="2072"/>
      <c r="T216" s="2072"/>
      <c r="U216" s="2072"/>
      <c r="V216" s="2072"/>
      <c r="W216" s="2072"/>
      <c r="X216" s="2072"/>
      <c r="Y216" s="2072"/>
      <c r="Z216" s="2072"/>
      <c r="AA216" s="37"/>
    </row>
    <row r="217" spans="1:27" ht="14.1" customHeight="1">
      <c r="A217" s="37"/>
      <c r="B217" s="1194"/>
      <c r="C217" s="2072"/>
      <c r="D217" s="2072"/>
      <c r="E217" s="2072"/>
      <c r="F217" s="2072"/>
      <c r="G217" s="2072"/>
      <c r="H217" s="2072"/>
      <c r="I217" s="2072"/>
      <c r="J217" s="2072"/>
      <c r="K217" s="2072"/>
      <c r="L217" s="2072"/>
      <c r="M217" s="2072"/>
      <c r="N217" s="2072"/>
      <c r="O217" s="2072"/>
      <c r="P217" s="2072"/>
      <c r="Q217" s="2072"/>
      <c r="R217" s="2072"/>
      <c r="S217" s="2072"/>
      <c r="T217" s="2072"/>
      <c r="U217" s="2072"/>
      <c r="V217" s="2072"/>
      <c r="W217" s="2072"/>
      <c r="X217" s="2072"/>
      <c r="Y217" s="2072"/>
      <c r="Z217" s="2072"/>
      <c r="AA217" s="37"/>
    </row>
    <row r="218" spans="1:27" ht="15.95" customHeight="1">
      <c r="A218" s="37"/>
      <c r="B218" s="1194" t="s">
        <v>3647</v>
      </c>
      <c r="C218" s="37" t="s">
        <v>3437</v>
      </c>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row>
    <row r="219" spans="1:27" ht="15.95" customHeight="1">
      <c r="A219" s="37"/>
      <c r="B219" s="989"/>
      <c r="C219" s="37" t="s">
        <v>3436</v>
      </c>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row>
    <row r="220" spans="1:27" ht="15.95" customHeight="1">
      <c r="A220" s="37"/>
      <c r="B220" s="1194" t="s">
        <v>3648</v>
      </c>
      <c r="C220" s="37" t="s">
        <v>3532</v>
      </c>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row>
    <row r="221" spans="1:27" ht="15.95" customHeight="1">
      <c r="A221" s="37"/>
      <c r="B221" s="989"/>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row>
    <row r="222" spans="1:27" ht="15.95" customHeight="1">
      <c r="A222" s="37" t="s">
        <v>851</v>
      </c>
      <c r="B222" s="37" t="s">
        <v>850</v>
      </c>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row>
    <row r="223" spans="1:27" ht="15.95" customHeight="1">
      <c r="A223" s="37"/>
      <c r="B223" s="989" t="s">
        <v>849</v>
      </c>
      <c r="C223" s="37" t="s">
        <v>848</v>
      </c>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row>
    <row r="224" spans="1:27" ht="15.95" customHeight="1">
      <c r="A224" s="37"/>
      <c r="B224" s="989" t="s">
        <v>847</v>
      </c>
      <c r="C224" s="37" t="s">
        <v>846</v>
      </c>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row>
    <row r="225" spans="1:27" ht="15.95" customHeight="1">
      <c r="A225" s="37"/>
      <c r="C225" s="37" t="s">
        <v>845</v>
      </c>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row>
    <row r="226" spans="1:27" ht="15.95" customHeight="1">
      <c r="A226" s="37"/>
      <c r="C226" s="37" t="s">
        <v>844</v>
      </c>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row>
    <row r="227" spans="1:27" ht="15.95" customHeight="1">
      <c r="A227" s="37"/>
      <c r="B227" s="989" t="s">
        <v>843</v>
      </c>
      <c r="C227" s="37" t="s">
        <v>842</v>
      </c>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row>
    <row r="228" spans="1:27" ht="15.95" customHeight="1">
      <c r="A228" s="37"/>
      <c r="B228" s="989" t="s">
        <v>841</v>
      </c>
      <c r="C228" s="37" t="s">
        <v>840</v>
      </c>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row>
    <row r="229" spans="1:27" ht="15.95" customHeight="1">
      <c r="A229" s="37"/>
      <c r="B229" s="989" t="s">
        <v>839</v>
      </c>
      <c r="C229" s="37" t="s">
        <v>838</v>
      </c>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row>
    <row r="230" spans="1:27" ht="15.95" customHeight="1">
      <c r="A230" s="37"/>
      <c r="B230" s="989" t="s">
        <v>837</v>
      </c>
      <c r="C230" s="37" t="s">
        <v>3533</v>
      </c>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row>
    <row r="231" spans="1:27" ht="15.95" customHeight="1">
      <c r="A231" s="37"/>
      <c r="C231" s="37" t="s">
        <v>836</v>
      </c>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7" ht="15.95" customHeight="1">
      <c r="A232" s="37"/>
      <c r="B232" s="989" t="s">
        <v>835</v>
      </c>
      <c r="C232" s="37" t="s">
        <v>834</v>
      </c>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7" ht="15.95" customHeight="1">
      <c r="B233" s="1193" t="s">
        <v>2320</v>
      </c>
      <c r="C233" s="37" t="s">
        <v>833</v>
      </c>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7" ht="15.95" customHeight="1">
      <c r="B234" s="989"/>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7" ht="15.95" customHeight="1">
      <c r="A235" s="9" t="s">
        <v>2222</v>
      </c>
      <c r="B235" s="3" t="s">
        <v>2223</v>
      </c>
    </row>
    <row r="236" spans="1:27" ht="15.95" customHeight="1">
      <c r="B236" s="1193" t="s">
        <v>3038</v>
      </c>
      <c r="C236" s="3" t="s">
        <v>2224</v>
      </c>
    </row>
    <row r="237" spans="1:27" ht="15.95" customHeight="1">
      <c r="C237" s="3" t="s">
        <v>2225</v>
      </c>
    </row>
    <row r="238" spans="1:27" ht="15.95" customHeight="1">
      <c r="B238" s="1193" t="s">
        <v>3039</v>
      </c>
      <c r="C238" s="3" t="s">
        <v>2226</v>
      </c>
    </row>
    <row r="239" spans="1:27" ht="15.95" customHeight="1">
      <c r="C239" s="3" t="s">
        <v>2227</v>
      </c>
    </row>
    <row r="240" spans="1:27" ht="15.95" customHeight="1">
      <c r="B240" s="1193" t="s">
        <v>3040</v>
      </c>
      <c r="C240" s="3" t="s">
        <v>2228</v>
      </c>
    </row>
    <row r="241" spans="2:3" ht="15.95" customHeight="1">
      <c r="C241" s="3" t="s">
        <v>2392</v>
      </c>
    </row>
    <row r="242" spans="2:3" ht="15.95" customHeight="1">
      <c r="B242" s="1193" t="s">
        <v>3041</v>
      </c>
      <c r="C242" s="3" t="s">
        <v>2393</v>
      </c>
    </row>
    <row r="243" spans="2:3" ht="15.95" customHeight="1">
      <c r="C243" s="3" t="s">
        <v>2229</v>
      </c>
    </row>
    <row r="244" spans="2:3" ht="15.95" customHeight="1">
      <c r="B244" s="1193" t="s">
        <v>2230</v>
      </c>
      <c r="C244" s="3" t="s">
        <v>2231</v>
      </c>
    </row>
    <row r="245" spans="2:3" ht="15.95" customHeight="1">
      <c r="B245" s="1193" t="s">
        <v>2232</v>
      </c>
      <c r="C245" s="3" t="s">
        <v>2233</v>
      </c>
    </row>
    <row r="246" spans="2:3" ht="18" customHeight="1">
      <c r="B246" s="1193" t="s">
        <v>2234</v>
      </c>
      <c r="C246" s="3" t="s">
        <v>2235</v>
      </c>
    </row>
    <row r="247" spans="2:3" ht="18" customHeight="1">
      <c r="C247" s="3" t="s">
        <v>2236</v>
      </c>
    </row>
    <row r="248" spans="2:3" ht="18" customHeight="1">
      <c r="B248" s="1193" t="s">
        <v>2237</v>
      </c>
      <c r="C248" s="3" t="s">
        <v>2238</v>
      </c>
    </row>
  </sheetData>
  <sheetProtection sheet="1" selectLockedCells="1"/>
  <mergeCells count="12">
    <mergeCell ref="C212:Z213"/>
    <mergeCell ref="C215:Z217"/>
    <mergeCell ref="C183:Z184"/>
    <mergeCell ref="AD5:AJ5"/>
    <mergeCell ref="K1:O1"/>
    <mergeCell ref="C160:Z166"/>
    <mergeCell ref="C168:Z175"/>
    <mergeCell ref="C177:Z181"/>
    <mergeCell ref="C94:Z109"/>
    <mergeCell ref="C110:Z113"/>
    <mergeCell ref="C114:Z125"/>
    <mergeCell ref="C88:Z93"/>
  </mergeCells>
  <phoneticPr fontId="2"/>
  <hyperlinks>
    <hyperlink ref="K1:N1" location="作業メニュー!A1" display="作業メニュー" xr:uid="{00000000-0004-0000-2D00-000000000000}"/>
  </hyperlinks>
  <printOptions horizontalCentered="1"/>
  <pageMargins left="0.59055118110236227" right="0.39370078740157483" top="0.59055118110236227" bottom="0.39370078740157483" header="0.47244094488188981" footer="0.15748031496062992"/>
  <pageSetup paperSize="9" scale="82" orientation="portrait" r:id="rId1"/>
  <headerFooter alignWithMargins="0">
    <oddFooter>&amp;R240401</oddFooter>
  </headerFooter>
  <rowBreaks count="1" manualBreakCount="1">
    <brk id="113" max="28"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C38"/>
  <sheetViews>
    <sheetView showGridLines="0" zoomScaleNormal="100" workbookViewId="0"/>
  </sheetViews>
  <sheetFormatPr defaultColWidth="2.875" defaultRowHeight="15.95" customHeight="1"/>
  <sheetData>
    <row r="1" spans="1:29" s="937" customFormat="1" ht="18.95" customHeight="1">
      <c r="B1" s="2076" t="s">
        <v>2545</v>
      </c>
      <c r="C1" s="2076"/>
      <c r="D1" s="2076"/>
      <c r="E1" s="2076"/>
      <c r="F1" s="2076"/>
      <c r="G1" s="2076"/>
      <c r="H1" s="2076"/>
      <c r="I1" s="2076"/>
      <c r="J1" s="2076"/>
      <c r="K1" s="2076"/>
      <c r="L1" s="2076"/>
      <c r="M1" s="2076"/>
    </row>
    <row r="2" spans="1:29" s="936" customFormat="1" ht="18.95" customHeight="1" thickBot="1">
      <c r="B2" s="2077"/>
      <c r="C2" s="2077"/>
      <c r="D2" s="2077"/>
      <c r="E2" s="2077"/>
      <c r="F2" s="2077"/>
      <c r="G2" s="2077"/>
      <c r="H2" s="2077"/>
      <c r="I2" s="2077"/>
      <c r="J2" s="2077"/>
      <c r="K2" s="2077"/>
      <c r="L2" s="2077"/>
      <c r="M2" s="2077"/>
      <c r="Y2" s="2078" t="s">
        <v>2182</v>
      </c>
      <c r="Z2" s="2078"/>
      <c r="AA2" s="2078"/>
      <c r="AB2" s="2078"/>
      <c r="AC2" s="2078"/>
    </row>
    <row r="3" spans="1:29" ht="15.95" customHeight="1" thickTop="1"/>
    <row r="4" spans="1:29" s="606" customFormat="1" ht="15.95" customHeight="1">
      <c r="A4" s="606" t="s">
        <v>2733</v>
      </c>
    </row>
    <row r="5" spans="1:29" s="606" customFormat="1" ht="15.95" customHeight="1">
      <c r="A5" s="935" t="s">
        <v>2732</v>
      </c>
      <c r="B5" s="606" t="s">
        <v>978</v>
      </c>
    </row>
    <row r="6" spans="1:29" s="606" customFormat="1" ht="15.95" customHeight="1">
      <c r="A6" s="607"/>
      <c r="B6" s="607" t="s">
        <v>3339</v>
      </c>
      <c r="C6" s="606" t="s">
        <v>2731</v>
      </c>
    </row>
    <row r="7" spans="1:29" s="606" customFormat="1" ht="15.95" customHeight="1">
      <c r="A7" s="607"/>
      <c r="B7" s="607"/>
      <c r="C7" s="606" t="s">
        <v>2730</v>
      </c>
    </row>
    <row r="8" spans="1:29" s="606" customFormat="1" ht="15.95" customHeight="1">
      <c r="A8" s="607"/>
      <c r="B8" s="607"/>
      <c r="C8" s="606" t="s">
        <v>2729</v>
      </c>
    </row>
    <row r="9" spans="1:29" s="606" customFormat="1" ht="15.95" customHeight="1">
      <c r="A9" s="607"/>
      <c r="B9" s="607" t="s">
        <v>3340</v>
      </c>
      <c r="C9" s="606" t="s">
        <v>946</v>
      </c>
    </row>
    <row r="10" spans="1:29" s="606" customFormat="1" ht="15.95" customHeight="1">
      <c r="A10" s="607"/>
    </row>
    <row r="11" spans="1:29" s="606" customFormat="1" ht="15.95" customHeight="1">
      <c r="A11" s="935" t="s">
        <v>2728</v>
      </c>
      <c r="B11" s="606" t="s">
        <v>976</v>
      </c>
    </row>
    <row r="12" spans="1:29" s="606" customFormat="1" ht="15.95" customHeight="1">
      <c r="B12" s="607" t="s">
        <v>1130</v>
      </c>
      <c r="C12" s="606" t="s">
        <v>2727</v>
      </c>
    </row>
    <row r="13" spans="1:29" s="606" customFormat="1" ht="15.95" customHeight="1">
      <c r="B13" s="607"/>
      <c r="C13" s="606" t="s">
        <v>2726</v>
      </c>
    </row>
    <row r="14" spans="1:29" s="606" customFormat="1" ht="15.95" customHeight="1">
      <c r="B14" s="607" t="s">
        <v>1123</v>
      </c>
      <c r="C14" s="606" t="s">
        <v>2725</v>
      </c>
    </row>
    <row r="15" spans="1:29" s="606" customFormat="1" ht="15.95" customHeight="1">
      <c r="B15" s="607" t="s">
        <v>1121</v>
      </c>
      <c r="C15" s="606" t="s">
        <v>2724</v>
      </c>
    </row>
    <row r="16" spans="1:29" s="606" customFormat="1" ht="15.95" customHeight="1">
      <c r="B16" s="607"/>
      <c r="C16" s="606" t="s">
        <v>2723</v>
      </c>
    </row>
    <row r="17" spans="2:3" s="606" customFormat="1" ht="15.95" customHeight="1">
      <c r="B17" s="607" t="s">
        <v>1150</v>
      </c>
      <c r="C17" s="606" t="s">
        <v>2722</v>
      </c>
    </row>
    <row r="18" spans="2:3" s="606" customFormat="1" ht="15.95" customHeight="1">
      <c r="B18" s="607" t="s">
        <v>1114</v>
      </c>
      <c r="C18" s="606" t="s">
        <v>2721</v>
      </c>
    </row>
    <row r="19" spans="2:3" s="606" customFormat="1" ht="15.95" customHeight="1">
      <c r="B19" s="607"/>
      <c r="C19" s="606" t="s">
        <v>2720</v>
      </c>
    </row>
    <row r="20" spans="2:3" s="606" customFormat="1" ht="15.95" customHeight="1">
      <c r="B20" s="607" t="s">
        <v>1110</v>
      </c>
      <c r="C20" s="606" t="s">
        <v>2719</v>
      </c>
    </row>
    <row r="21" spans="2:3" s="606" customFormat="1" ht="15.95" customHeight="1">
      <c r="B21" s="607" t="s">
        <v>1106</v>
      </c>
      <c r="C21" s="606" t="s">
        <v>2718</v>
      </c>
    </row>
    <row r="38" spans="1:21" ht="15.95" customHeight="1">
      <c r="A38" s="934"/>
      <c r="B38" s="934"/>
      <c r="C38" s="934"/>
      <c r="D38" s="934"/>
      <c r="E38" s="934"/>
      <c r="F38" s="934"/>
      <c r="G38" s="934"/>
      <c r="O38" s="934"/>
      <c r="P38" s="934"/>
      <c r="Q38" s="934"/>
      <c r="R38" s="934"/>
      <c r="S38" s="934"/>
      <c r="T38" s="934"/>
      <c r="U38" s="934"/>
    </row>
  </sheetData>
  <sheetProtection sheet="1" objects="1" scenarios="1"/>
  <mergeCells count="2">
    <mergeCell ref="B1:M2"/>
    <mergeCell ref="Y2:AC2"/>
  </mergeCells>
  <phoneticPr fontId="2"/>
  <hyperlinks>
    <hyperlink ref="Y2:AC2" location="作業メニュー!A1" display="作業メニュー" xr:uid="{00000000-0004-0000-2E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&amp;R210101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AF175"/>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983</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952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t="s">
        <v>982</v>
      </c>
      <c r="B4" s="85" t="s">
        <v>981</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980</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7.25" customHeight="1">
      <c r="A7" s="85" t="s">
        <v>979</v>
      </c>
      <c r="B7" s="85" t="s">
        <v>978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7.25" customHeight="1">
      <c r="A8" s="85"/>
      <c r="B8" s="85"/>
      <c r="C8" s="85" t="s">
        <v>3342</v>
      </c>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7.25" customHeight="1">
      <c r="A10" s="85" t="s">
        <v>977</v>
      </c>
      <c r="B10" s="85" t="s">
        <v>976</v>
      </c>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7.25" customHeight="1">
      <c r="A11" s="85"/>
      <c r="B11" s="85" t="s">
        <v>975</v>
      </c>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7.25" customHeight="1">
      <c r="A12" s="85"/>
      <c r="B12" s="85" t="s">
        <v>974</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7.25" customHeight="1">
      <c r="A13" s="85"/>
      <c r="B13" s="85" t="s">
        <v>973</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7.25" customHeight="1">
      <c r="A14" s="85"/>
      <c r="B14" s="85" t="s">
        <v>972</v>
      </c>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4"/>
      <c r="AE14" s="84"/>
      <c r="AF14" s="84"/>
    </row>
    <row r="15" spans="1:32" ht="17.25" customHeight="1">
      <c r="A15" s="85"/>
      <c r="B15" s="85" t="s">
        <v>971</v>
      </c>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4"/>
      <c r="AE15" s="84"/>
      <c r="AF15" s="84"/>
    </row>
    <row r="16" spans="1:32" ht="17.25" customHeight="1">
      <c r="A16" s="85"/>
      <c r="B16" s="85" t="s">
        <v>970</v>
      </c>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4"/>
      <c r="AE16" s="84"/>
      <c r="AF16" s="84"/>
    </row>
    <row r="17" spans="1:32" ht="17.25" customHeight="1">
      <c r="A17" s="85"/>
      <c r="B17" s="85" t="s">
        <v>969</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4"/>
      <c r="AE17" s="84"/>
      <c r="AF17" s="84"/>
    </row>
    <row r="18" spans="1:32" ht="17.25" customHeight="1">
      <c r="A18" s="85"/>
      <c r="B18" s="85" t="s">
        <v>968</v>
      </c>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4"/>
      <c r="AE18" s="84"/>
      <c r="AF18" s="84"/>
    </row>
    <row r="19" spans="1:32" ht="17.25" customHeight="1">
      <c r="A19" s="85"/>
      <c r="B19" s="85" t="s">
        <v>967</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4"/>
      <c r="AE19" s="84"/>
      <c r="AF19" s="84"/>
    </row>
    <row r="20" spans="1:32" ht="17.25" customHeight="1">
      <c r="A20" s="85"/>
      <c r="B20" s="85" t="s">
        <v>966</v>
      </c>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4"/>
      <c r="AE20" s="84"/>
      <c r="AF20" s="84"/>
    </row>
    <row r="21" spans="1:32" ht="17.25" customHeight="1">
      <c r="A21" s="85"/>
      <c r="B21" s="85" t="s">
        <v>965</v>
      </c>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4"/>
      <c r="AE21" s="84"/>
      <c r="AF21" s="84"/>
    </row>
    <row r="22" spans="1:32" ht="17.25" customHeight="1">
      <c r="A22" s="85"/>
      <c r="B22" s="85" t="s">
        <v>964</v>
      </c>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4"/>
      <c r="AE22" s="84"/>
      <c r="AF22" s="84"/>
    </row>
    <row r="23" spans="1:32" ht="17.25" customHeight="1">
      <c r="A23" s="85"/>
      <c r="B23" s="85" t="s">
        <v>963</v>
      </c>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4"/>
      <c r="AE23" s="84"/>
      <c r="AF23" s="84"/>
    </row>
    <row r="24" spans="1:32" ht="17.25" customHeight="1">
      <c r="A24" s="85"/>
      <c r="B24" s="85" t="s">
        <v>962</v>
      </c>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4"/>
      <c r="AE24" s="84"/>
      <c r="AF24" s="84"/>
    </row>
    <row r="25" spans="1:32" ht="17.25" customHeight="1">
      <c r="A25" s="85"/>
      <c r="B25" s="85" t="s">
        <v>961</v>
      </c>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32" ht="17.25" customHeight="1">
      <c r="A26" s="85"/>
      <c r="B26" s="85" t="s">
        <v>852</v>
      </c>
      <c r="C26" s="85"/>
      <c r="D26" s="85"/>
      <c r="E26" s="85"/>
      <c r="F26" s="85"/>
      <c r="G26" s="85"/>
      <c r="H26" s="85"/>
      <c r="I26" s="85"/>
      <c r="J26" s="85"/>
      <c r="K26" s="85"/>
      <c r="L26" s="85"/>
      <c r="M26" s="85"/>
      <c r="N26" s="85"/>
      <c r="O26" s="85"/>
      <c r="P26" s="85"/>
      <c r="Q26" s="85"/>
      <c r="R26" s="85"/>
      <c r="S26" s="85"/>
      <c r="T26" s="85"/>
      <c r="U26" s="85"/>
      <c r="V26" s="85"/>
      <c r="W26" s="85"/>
      <c r="X26" s="85"/>
      <c r="Y26" s="85"/>
      <c r="Z26" s="85"/>
      <c r="AA26" s="85"/>
    </row>
    <row r="27" spans="1:32" ht="17.25" customHeight="1">
      <c r="A27" s="85"/>
      <c r="B27" s="85" t="s">
        <v>960</v>
      </c>
      <c r="C27" s="85"/>
      <c r="D27" s="85"/>
      <c r="E27" s="85"/>
      <c r="F27" s="85"/>
      <c r="G27" s="85"/>
      <c r="H27" s="85"/>
      <c r="I27" s="85"/>
      <c r="J27" s="85"/>
      <c r="K27" s="85"/>
      <c r="L27" s="85"/>
      <c r="M27" s="85"/>
      <c r="N27" s="85"/>
      <c r="O27" s="85"/>
      <c r="P27" s="85"/>
      <c r="Q27" s="85"/>
      <c r="R27" s="85"/>
      <c r="S27" s="85"/>
      <c r="T27" s="85"/>
      <c r="U27" s="85"/>
      <c r="V27" s="85"/>
      <c r="W27" s="85"/>
      <c r="X27" s="85"/>
      <c r="Y27" s="85"/>
      <c r="Z27" s="85"/>
      <c r="AA27" s="85"/>
    </row>
    <row r="28" spans="1:32" ht="17.25" customHeight="1">
      <c r="A28" s="85"/>
      <c r="B28" s="85" t="s">
        <v>959</v>
      </c>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32" ht="17.25" customHeight="1">
      <c r="A29" s="85"/>
      <c r="B29" s="85" t="s">
        <v>958</v>
      </c>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32" ht="17.25" customHeight="1">
      <c r="A30" s="85"/>
      <c r="B30" s="85" t="s">
        <v>957</v>
      </c>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32" ht="17.25" customHeight="1">
      <c r="A31" s="85"/>
      <c r="B31" s="85" t="s">
        <v>956</v>
      </c>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32" ht="17.25" customHeight="1">
      <c r="A32" s="85"/>
      <c r="B32" s="85" t="s">
        <v>955</v>
      </c>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t="s">
        <v>954</v>
      </c>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t="s">
        <v>953</v>
      </c>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215"/>
      <c r="H55" s="215"/>
      <c r="I55" s="215"/>
      <c r="J55" s="215"/>
      <c r="K55" s="21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215"/>
      <c r="H56" s="215"/>
      <c r="I56" s="215"/>
      <c r="J56" s="215"/>
      <c r="K56" s="21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215"/>
      <c r="H57" s="215"/>
      <c r="I57" s="215"/>
      <c r="J57" s="215"/>
      <c r="K57" s="21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row>
    <row r="84" spans="1:27" ht="17.25" customHeight="1">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214"/>
      <c r="I97" s="214"/>
      <c r="J97" s="214"/>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214"/>
      <c r="I98" s="214"/>
      <c r="J98" s="214"/>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214"/>
      <c r="I99" s="214"/>
      <c r="J99" s="214"/>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214"/>
      <c r="I100" s="214"/>
      <c r="J100" s="214"/>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214"/>
      <c r="I101" s="214"/>
      <c r="J101" s="214"/>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214"/>
      <c r="I102" s="214"/>
      <c r="J102" s="214"/>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214"/>
      <c r="I103" s="214"/>
      <c r="J103" s="214"/>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214"/>
      <c r="I104" s="214"/>
      <c r="J104" s="214"/>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214"/>
      <c r="I105" s="214"/>
      <c r="J105" s="214"/>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214"/>
      <c r="I106" s="214"/>
      <c r="J106" s="214"/>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214"/>
      <c r="I107" s="214"/>
      <c r="J107" s="214"/>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214"/>
      <c r="I108" s="214"/>
      <c r="J108" s="214"/>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214"/>
      <c r="I109" s="214"/>
      <c r="J109" s="214"/>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214"/>
      <c r="I110" s="214"/>
      <c r="J110" s="214"/>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214"/>
      <c r="I111" s="214"/>
      <c r="J111" s="214"/>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214"/>
      <c r="I112" s="214"/>
      <c r="J112" s="214"/>
      <c r="K112" s="85"/>
      <c r="L112" s="85"/>
      <c r="M112" s="85"/>
      <c r="N112" s="85"/>
      <c r="O112" s="85"/>
      <c r="P112" s="85"/>
      <c r="Q112" s="85"/>
      <c r="R112" s="85"/>
      <c r="S112" s="85"/>
      <c r="T112" s="85"/>
      <c r="U112" s="85"/>
      <c r="V112" s="85"/>
      <c r="W112" s="85"/>
      <c r="X112" s="85"/>
      <c r="Y112" s="85"/>
      <c r="Z112" s="85"/>
      <c r="AA112" s="85"/>
    </row>
    <row r="113" spans="1:27" ht="6.75" customHeight="1">
      <c r="A113" s="85"/>
      <c r="B113" s="85"/>
      <c r="C113" s="85"/>
      <c r="D113" s="85"/>
      <c r="E113" s="85"/>
      <c r="F113" s="85"/>
      <c r="G113" s="85"/>
      <c r="H113" s="214"/>
      <c r="I113" s="214"/>
      <c r="J113" s="214"/>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214"/>
      <c r="I114" s="214"/>
      <c r="J114" s="214"/>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214"/>
      <c r="I115" s="214"/>
      <c r="J115" s="214"/>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214"/>
      <c r="I116" s="214"/>
      <c r="J116" s="214"/>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214"/>
      <c r="I117" s="214"/>
      <c r="J117" s="214"/>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214"/>
      <c r="I118" s="214"/>
      <c r="J118" s="214"/>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214"/>
      <c r="I119" s="214"/>
      <c r="J119" s="214"/>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214"/>
      <c r="I120" s="214"/>
      <c r="J120" s="214"/>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214"/>
      <c r="I121" s="214"/>
      <c r="J121" s="214"/>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214"/>
      <c r="I122" s="214"/>
      <c r="J122" s="214"/>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214"/>
      <c r="I123" s="214"/>
      <c r="J123" s="214"/>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214"/>
      <c r="I124" s="214"/>
      <c r="J124" s="214"/>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214"/>
      <c r="I125" s="214"/>
      <c r="J125" s="214"/>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row>
    <row r="146" spans="1:27" ht="17.25"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row>
    <row r="147" spans="1:27" ht="17.25"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row>
    <row r="148" spans="1:27" ht="17.25"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row>
    <row r="149" spans="1:27" ht="17.25"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row>
    <row r="150" spans="1:27" ht="17.25"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row>
    <row r="151" spans="1:27" ht="17.25"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row>
    <row r="152" spans="1:27" ht="17.25"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row>
    <row r="153" spans="1:27" ht="17.25" customHeight="1">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row>
    <row r="154" spans="1:27" ht="15" customHeight="1">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row>
    <row r="155" spans="1:27" ht="17.25" customHeight="1">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row>
    <row r="156" spans="1:27" ht="17.25" customHeight="1">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row>
    <row r="157" spans="1:27" ht="17.25" customHeight="1">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row>
    <row r="158" spans="1:27" ht="17.25" customHeight="1">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row>
    <row r="159" spans="1:27" ht="17.25" customHeight="1">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row>
    <row r="160" spans="1:27" ht="17.25" customHeight="1">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row>
    <row r="161" spans="1:27" ht="17.25" customHeight="1">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row>
    <row r="162" spans="1:27" ht="17.25" customHeight="1">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row>
    <row r="163" spans="1:27" ht="17.25" customHeight="1">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row>
    <row r="164" spans="1:27" ht="17.25" customHeigh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row>
    <row r="165" spans="1:27" ht="17.25" customHeigh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row>
    <row r="166" spans="1:27" ht="17.25" customHeigh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row>
    <row r="167" spans="1:27">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row>
    <row r="168" spans="1:27" ht="17.25" customHeight="1"/>
    <row r="175" spans="1:27" ht="17.25" customHeight="1"/>
  </sheetData>
  <sheetProtection sheet="1" objects="1" scenarios="1" selectLockedCells="1"/>
  <phoneticPr fontId="2"/>
  <hyperlinks>
    <hyperlink ref="K1:N1" location="作業メニュー!A1" display="作業メニュー" xr:uid="{00000000-0004-0000-2F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107"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AF169"/>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998</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952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t="s">
        <v>982</v>
      </c>
      <c r="B4" s="85" t="s">
        <v>981</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980</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7.25" customHeight="1">
      <c r="A7" s="85" t="s">
        <v>979</v>
      </c>
      <c r="B7" s="85" t="s">
        <v>978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7.25" customHeight="1">
      <c r="A8" s="85"/>
      <c r="B8" s="85"/>
      <c r="C8" s="85" t="s">
        <v>3342</v>
      </c>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7.25" customHeight="1">
      <c r="A10" s="85" t="s">
        <v>977</v>
      </c>
      <c r="B10" s="85" t="s">
        <v>976</v>
      </c>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7.25" customHeight="1">
      <c r="A11" s="85"/>
      <c r="B11" s="85" t="s">
        <v>997</v>
      </c>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7.25" customHeight="1">
      <c r="A12" s="85"/>
      <c r="B12" s="85" t="s">
        <v>996</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7.25" customHeight="1">
      <c r="A13" s="85"/>
      <c r="B13" s="85" t="s">
        <v>995</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7.25" customHeight="1">
      <c r="A14" s="85"/>
      <c r="B14" s="85" t="s">
        <v>972</v>
      </c>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4"/>
      <c r="AE14" s="84"/>
      <c r="AF14" s="84"/>
    </row>
    <row r="15" spans="1:32" ht="17.25" customHeight="1">
      <c r="A15" s="85"/>
      <c r="B15" s="85" t="s">
        <v>971</v>
      </c>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4"/>
      <c r="AE15" s="84"/>
      <c r="AF15" s="84"/>
    </row>
    <row r="16" spans="1:32" ht="17.25" customHeight="1">
      <c r="A16" s="85"/>
      <c r="B16" s="85" t="s">
        <v>994</v>
      </c>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4"/>
      <c r="AE16" s="84"/>
      <c r="AF16" s="84"/>
    </row>
    <row r="17" spans="1:32" ht="17.25" customHeight="1">
      <c r="A17" s="85"/>
      <c r="B17" s="85" t="s">
        <v>993</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4"/>
      <c r="AE17" s="84"/>
      <c r="AF17" s="84"/>
    </row>
    <row r="18" spans="1:32" ht="17.25" customHeight="1">
      <c r="A18" s="85"/>
      <c r="B18" s="85" t="s">
        <v>968</v>
      </c>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4"/>
      <c r="AE18" s="84"/>
      <c r="AF18" s="84"/>
    </row>
    <row r="19" spans="1:32" ht="17.25" customHeight="1">
      <c r="A19" s="85"/>
      <c r="B19" s="85" t="s">
        <v>992</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4"/>
      <c r="AE19" s="84"/>
      <c r="AF19" s="84"/>
    </row>
    <row r="20" spans="1:32" ht="17.25" customHeight="1">
      <c r="A20" s="85"/>
      <c r="B20" s="85" t="s">
        <v>991</v>
      </c>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4"/>
      <c r="AE20" s="84"/>
      <c r="AF20" s="84"/>
    </row>
    <row r="21" spans="1:32" ht="17.25" customHeight="1">
      <c r="A21" s="85"/>
      <c r="B21" s="85" t="s">
        <v>990</v>
      </c>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4"/>
      <c r="AE21" s="84"/>
      <c r="AF21" s="84"/>
    </row>
    <row r="22" spans="1:32" ht="17.25" customHeight="1">
      <c r="A22" s="85"/>
      <c r="B22" s="85" t="s">
        <v>989</v>
      </c>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4"/>
      <c r="AE22" s="84"/>
      <c r="AF22" s="84"/>
    </row>
    <row r="23" spans="1:32" ht="17.25" customHeight="1">
      <c r="A23" s="85"/>
      <c r="B23" s="85" t="s">
        <v>988</v>
      </c>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4"/>
      <c r="AE23" s="84"/>
      <c r="AF23" s="84"/>
    </row>
    <row r="24" spans="1:32" ht="17.25" customHeight="1">
      <c r="A24" s="85"/>
      <c r="B24" s="85" t="s">
        <v>987</v>
      </c>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32" ht="17.25" customHeight="1">
      <c r="A25" s="85"/>
      <c r="B25" s="85" t="s">
        <v>986</v>
      </c>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32" ht="17.25" customHeight="1">
      <c r="A26" s="85"/>
      <c r="B26" s="85" t="s">
        <v>955</v>
      </c>
      <c r="C26" s="85"/>
      <c r="D26" s="85"/>
      <c r="E26" s="85"/>
      <c r="F26" s="85"/>
      <c r="G26" s="85"/>
      <c r="H26" s="85"/>
      <c r="I26" s="85"/>
      <c r="J26" s="85"/>
      <c r="K26" s="85"/>
      <c r="L26" s="85"/>
      <c r="M26" s="85"/>
      <c r="N26" s="85"/>
      <c r="O26" s="85"/>
      <c r="P26" s="85"/>
      <c r="Q26" s="85"/>
      <c r="R26" s="85"/>
      <c r="S26" s="85"/>
      <c r="T26" s="85"/>
      <c r="U26" s="85"/>
      <c r="V26" s="85"/>
      <c r="W26" s="85"/>
      <c r="X26" s="85"/>
      <c r="Y26" s="85"/>
      <c r="Z26" s="85"/>
      <c r="AA26" s="85"/>
    </row>
    <row r="27" spans="1:32" ht="17.25" customHeight="1">
      <c r="A27" s="85"/>
      <c r="B27" s="85" t="s">
        <v>985</v>
      </c>
      <c r="C27" s="85"/>
      <c r="D27" s="85"/>
      <c r="E27" s="85"/>
      <c r="F27" s="85"/>
      <c r="G27" s="85"/>
      <c r="H27" s="85"/>
      <c r="I27" s="85"/>
      <c r="J27" s="85"/>
      <c r="K27" s="85"/>
      <c r="L27" s="85"/>
      <c r="M27" s="85"/>
      <c r="N27" s="85"/>
      <c r="O27" s="85"/>
      <c r="P27" s="85"/>
      <c r="Q27" s="85"/>
      <c r="R27" s="85"/>
      <c r="S27" s="85"/>
      <c r="T27" s="85"/>
      <c r="U27" s="85"/>
      <c r="V27" s="85"/>
      <c r="W27" s="85"/>
      <c r="X27" s="85"/>
      <c r="Y27" s="85"/>
      <c r="Z27" s="85"/>
      <c r="AA27" s="85"/>
    </row>
    <row r="28" spans="1:32" ht="17.25" customHeight="1">
      <c r="A28" s="85"/>
      <c r="B28" s="85" t="s">
        <v>984</v>
      </c>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32"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32" ht="1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32"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32"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215"/>
      <c r="H49" s="215"/>
      <c r="I49" s="215"/>
      <c r="J49" s="215"/>
      <c r="K49" s="21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215"/>
      <c r="H50" s="215"/>
      <c r="I50" s="215"/>
      <c r="J50" s="215"/>
      <c r="K50" s="21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215"/>
      <c r="H51" s="215"/>
      <c r="I51" s="215"/>
      <c r="J51" s="215"/>
      <c r="K51" s="21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row>
    <row r="84" spans="1:27" ht="17.25" customHeight="1">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214"/>
      <c r="I97" s="214"/>
      <c r="J97" s="214"/>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214"/>
      <c r="I98" s="214"/>
      <c r="J98" s="214"/>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214"/>
      <c r="I99" s="214"/>
      <c r="J99" s="214"/>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214"/>
      <c r="I100" s="214"/>
      <c r="J100" s="214"/>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214"/>
      <c r="I101" s="214"/>
      <c r="J101" s="214"/>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214"/>
      <c r="I102" s="214"/>
      <c r="J102" s="214"/>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214"/>
      <c r="I103" s="214"/>
      <c r="J103" s="214"/>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214"/>
      <c r="I104" s="214"/>
      <c r="J104" s="214"/>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214"/>
      <c r="I105" s="214"/>
      <c r="J105" s="214"/>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214"/>
      <c r="I106" s="214"/>
      <c r="J106" s="214"/>
      <c r="K106" s="85"/>
      <c r="L106" s="85"/>
      <c r="M106" s="85"/>
      <c r="N106" s="85"/>
      <c r="O106" s="85"/>
      <c r="P106" s="85"/>
      <c r="Q106" s="85"/>
      <c r="R106" s="85"/>
      <c r="S106" s="85"/>
      <c r="T106" s="85"/>
      <c r="U106" s="85"/>
      <c r="V106" s="85"/>
      <c r="W106" s="85"/>
      <c r="X106" s="85"/>
      <c r="Y106" s="85"/>
      <c r="Z106" s="85"/>
      <c r="AA106" s="85"/>
    </row>
    <row r="107" spans="1:27" ht="6.75" customHeight="1">
      <c r="A107" s="85"/>
      <c r="B107" s="85"/>
      <c r="C107" s="85"/>
      <c r="D107" s="85"/>
      <c r="E107" s="85"/>
      <c r="F107" s="85"/>
      <c r="G107" s="85"/>
      <c r="H107" s="214"/>
      <c r="I107" s="214"/>
      <c r="J107" s="214"/>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214"/>
      <c r="I108" s="214"/>
      <c r="J108" s="214"/>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214"/>
      <c r="I109" s="214"/>
      <c r="J109" s="214"/>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214"/>
      <c r="I110" s="214"/>
      <c r="J110" s="214"/>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214"/>
      <c r="I111" s="214"/>
      <c r="J111" s="214"/>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214"/>
      <c r="I112" s="214"/>
      <c r="J112" s="214"/>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214"/>
      <c r="I113" s="214"/>
      <c r="J113" s="214"/>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214"/>
      <c r="I114" s="214"/>
      <c r="J114" s="214"/>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214"/>
      <c r="I115" s="214"/>
      <c r="J115" s="214"/>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214"/>
      <c r="I116" s="214"/>
      <c r="J116" s="214"/>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214"/>
      <c r="I117" s="214"/>
      <c r="J117" s="214"/>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214"/>
      <c r="I118" s="214"/>
      <c r="J118" s="214"/>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214"/>
      <c r="I119" s="214"/>
      <c r="J119" s="214"/>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row>
    <row r="146" spans="1:27" ht="17.25"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row>
    <row r="147" spans="1:27" ht="17.25"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row>
    <row r="148" spans="1:27" ht="15"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row>
    <row r="149" spans="1:27" ht="17.25"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row>
    <row r="150" spans="1:27" ht="17.25"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row>
    <row r="151" spans="1:27" ht="17.25"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row>
    <row r="152" spans="1:27" ht="17.25"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row>
    <row r="153" spans="1:27" ht="17.25" customHeight="1">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row>
    <row r="154" spans="1:27" ht="17.25" customHeight="1">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row>
    <row r="155" spans="1:27" ht="17.25" customHeight="1">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row>
    <row r="156" spans="1:27" ht="17.25" customHeight="1">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row>
    <row r="157" spans="1:27" ht="17.25" customHeight="1">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row>
    <row r="158" spans="1:27" ht="17.25" customHeight="1">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row>
    <row r="159" spans="1:27" ht="17.25" customHeight="1">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row>
    <row r="160" spans="1:27" ht="17.25" customHeight="1">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row>
    <row r="161" spans="1:27">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row>
    <row r="162" spans="1:27" ht="17.25" customHeight="1"/>
    <row r="169" spans="1:27" ht="17.25" customHeight="1"/>
  </sheetData>
  <sheetProtection sheet="1" selectLockedCells="1"/>
  <phoneticPr fontId="2"/>
  <hyperlinks>
    <hyperlink ref="K1:N1" location="作業メニュー!A1" display="作業メニュー" xr:uid="{00000000-0004-0000-30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10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F192"/>
  <sheetViews>
    <sheetView showGridLines="0" workbookViewId="0"/>
  </sheetViews>
  <sheetFormatPr defaultColWidth="9" defaultRowHeight="13.5"/>
  <cols>
    <col min="1" max="1" width="3.125" style="2" customWidth="1"/>
    <col min="2" max="2" width="2.75" style="2" customWidth="1"/>
    <col min="3" max="8" width="3.125" style="2" customWidth="1"/>
    <col min="9" max="9" width="3.375" style="2" customWidth="1"/>
    <col min="10" max="20" width="3.125" style="2" customWidth="1"/>
    <col min="21" max="21" width="2.875" style="2" customWidth="1"/>
    <col min="22" max="24" width="3.125" style="2" customWidth="1"/>
    <col min="25" max="25" width="2.625" style="2" customWidth="1"/>
    <col min="26" max="26" width="3.5" style="2" customWidth="1"/>
    <col min="27" max="27" width="3.625" style="2" customWidth="1"/>
    <col min="28" max="29" width="3.75" style="2" customWidth="1"/>
    <col min="30" max="30" width="5.875" style="2" customWidth="1"/>
    <col min="31" max="58" width="2.875" style="2" customWidth="1"/>
    <col min="59" max="71" width="2.75" style="2" customWidth="1"/>
    <col min="72" max="90" width="2.875" style="2" customWidth="1"/>
    <col min="91" max="16384" width="9" style="2"/>
  </cols>
  <sheetData>
    <row r="1" spans="1:32" s="1195" customFormat="1" ht="37.5" customHeight="1" thickBot="1">
      <c r="A1" s="13" t="s">
        <v>1040</v>
      </c>
      <c r="K1" s="12" t="s">
        <v>66</v>
      </c>
      <c r="L1" s="12"/>
      <c r="M1" s="12"/>
      <c r="N1" s="12"/>
    </row>
    <row r="2" spans="1:32" ht="7.5" customHeight="1" thickTop="1">
      <c r="A2" s="61"/>
      <c r="B2" s="34"/>
      <c r="C2" s="34"/>
      <c r="D2" s="34"/>
      <c r="E2" s="34"/>
    </row>
    <row r="3" spans="1:32" ht="15.95" customHeight="1">
      <c r="A3" s="3" t="s">
        <v>952</v>
      </c>
      <c r="B3" s="3"/>
      <c r="C3" s="3"/>
      <c r="D3" s="3"/>
      <c r="E3" s="3"/>
      <c r="F3" s="3"/>
      <c r="G3" s="3"/>
      <c r="H3" s="3"/>
      <c r="I3" s="3"/>
      <c r="J3" s="3"/>
      <c r="K3" s="3"/>
      <c r="L3" s="3"/>
      <c r="M3" s="3"/>
      <c r="N3" s="3"/>
      <c r="O3" s="3"/>
      <c r="P3" s="3"/>
      <c r="Q3" s="3"/>
      <c r="R3" s="3"/>
      <c r="S3" s="3"/>
      <c r="T3" s="3"/>
      <c r="U3" s="3"/>
      <c r="V3" s="3"/>
      <c r="W3" s="3"/>
      <c r="X3" s="3"/>
      <c r="Y3" s="3"/>
      <c r="Z3" s="3"/>
      <c r="AA3" s="3"/>
    </row>
    <row r="4" spans="1:32" ht="15.95" customHeight="1">
      <c r="A4" s="37" t="s">
        <v>982</v>
      </c>
      <c r="B4" s="37" t="s">
        <v>981</v>
      </c>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91"/>
      <c r="AE4" s="91"/>
      <c r="AF4" s="91"/>
    </row>
    <row r="5" spans="1:32" ht="15.95" customHeight="1">
      <c r="A5" s="37"/>
      <c r="B5" s="37" t="s">
        <v>980</v>
      </c>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91"/>
      <c r="AE5" s="91"/>
      <c r="AF5" s="91"/>
    </row>
    <row r="6" spans="1:32" ht="15.95" customHeight="1">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91"/>
      <c r="AE6" s="91"/>
      <c r="AF6" s="91"/>
    </row>
    <row r="7" spans="1:32" ht="15.95" customHeight="1">
      <c r="A7" s="37" t="s">
        <v>979</v>
      </c>
      <c r="B7" s="37" t="s">
        <v>978</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91"/>
      <c r="AE7" s="91"/>
      <c r="AF7" s="91"/>
    </row>
    <row r="8" spans="1:32" ht="15.95" customHeight="1">
      <c r="A8" s="37"/>
      <c r="B8" s="37" t="s">
        <v>3341</v>
      </c>
      <c r="C8" s="37" t="s">
        <v>946</v>
      </c>
      <c r="D8" s="37"/>
      <c r="E8" s="37"/>
      <c r="F8" s="37"/>
      <c r="G8" s="37"/>
      <c r="H8" s="37"/>
      <c r="I8" s="37"/>
      <c r="J8" s="37"/>
      <c r="K8" s="37"/>
      <c r="L8" s="37"/>
      <c r="M8" s="37"/>
      <c r="N8" s="37"/>
      <c r="O8" s="37"/>
      <c r="P8" s="37"/>
      <c r="Q8" s="37"/>
      <c r="R8" s="37"/>
      <c r="S8" s="37"/>
      <c r="T8" s="37"/>
      <c r="U8" s="37"/>
      <c r="V8" s="37"/>
      <c r="W8" s="37"/>
      <c r="X8" s="37"/>
      <c r="Y8" s="37"/>
      <c r="Z8" s="37"/>
      <c r="AA8" s="37"/>
      <c r="AB8" s="37"/>
      <c r="AC8" s="37"/>
      <c r="AD8" s="91"/>
      <c r="AE8" s="91"/>
      <c r="AF8" s="91"/>
    </row>
    <row r="9" spans="1:32" ht="15.95" customHeight="1">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91"/>
      <c r="AE9" s="91"/>
      <c r="AF9" s="91"/>
    </row>
    <row r="10" spans="1:32" ht="15.95" customHeight="1">
      <c r="A10" s="37" t="s">
        <v>977</v>
      </c>
      <c r="B10" s="37" t="s">
        <v>976</v>
      </c>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91"/>
      <c r="AE10" s="91"/>
      <c r="AF10" s="91"/>
    </row>
    <row r="11" spans="1:32" ht="15.95" customHeight="1">
      <c r="A11" s="37"/>
      <c r="B11" s="37" t="s">
        <v>1039</v>
      </c>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91"/>
      <c r="AE11" s="91"/>
      <c r="AF11" s="91"/>
    </row>
    <row r="12" spans="1:32" ht="15.95" customHeight="1">
      <c r="A12" s="37"/>
      <c r="B12" s="37" t="s">
        <v>1038</v>
      </c>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91"/>
      <c r="AE12" s="91"/>
      <c r="AF12" s="91"/>
    </row>
    <row r="13" spans="1:32" ht="15.95" customHeight="1">
      <c r="A13" s="37"/>
      <c r="B13" s="37" t="s">
        <v>1037</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91"/>
      <c r="AE13" s="91"/>
      <c r="AF13" s="91"/>
    </row>
    <row r="14" spans="1:32" ht="15.95" customHeight="1">
      <c r="A14" s="37"/>
      <c r="B14" s="37" t="s">
        <v>972</v>
      </c>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91"/>
      <c r="AE14" s="91"/>
      <c r="AF14" s="91"/>
    </row>
    <row r="15" spans="1:32" ht="15.95" customHeight="1">
      <c r="A15" s="37"/>
      <c r="B15" s="37" t="s">
        <v>971</v>
      </c>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91"/>
      <c r="AE15" s="91"/>
      <c r="AF15" s="91"/>
    </row>
    <row r="16" spans="1:32" ht="15.95" customHeight="1">
      <c r="A16" s="37"/>
      <c r="B16" s="37" t="s">
        <v>1036</v>
      </c>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91"/>
      <c r="AE16" s="91"/>
      <c r="AF16" s="91"/>
    </row>
    <row r="17" spans="1:32" ht="15.95" customHeight="1">
      <c r="A17" s="37"/>
      <c r="B17" s="37" t="s">
        <v>969</v>
      </c>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91"/>
      <c r="AE17" s="91"/>
      <c r="AF17" s="91"/>
    </row>
    <row r="18" spans="1:32" ht="15.95" customHeight="1">
      <c r="A18" s="37"/>
      <c r="B18" s="37" t="s">
        <v>968</v>
      </c>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91"/>
      <c r="AE18" s="91"/>
      <c r="AF18" s="91"/>
    </row>
    <row r="19" spans="1:32" ht="15.95" customHeight="1">
      <c r="A19" s="37"/>
      <c r="B19" s="37" t="s">
        <v>1035</v>
      </c>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91"/>
      <c r="AE19" s="91"/>
      <c r="AF19" s="91"/>
    </row>
    <row r="20" spans="1:32" ht="15.95" customHeight="1">
      <c r="A20" s="37"/>
      <c r="B20" s="37" t="s">
        <v>1034</v>
      </c>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91"/>
      <c r="AE20" s="91"/>
      <c r="AF20" s="91"/>
    </row>
    <row r="21" spans="1:32" ht="15.95" customHeight="1">
      <c r="A21" s="37"/>
      <c r="B21" s="37" t="s">
        <v>1033</v>
      </c>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91"/>
      <c r="AE21" s="91"/>
      <c r="AF21" s="91"/>
    </row>
    <row r="22" spans="1:32" ht="15.95" customHeight="1">
      <c r="A22" s="37"/>
      <c r="B22" s="37" t="s">
        <v>1032</v>
      </c>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1"/>
      <c r="AE22" s="91"/>
      <c r="AF22" s="91"/>
    </row>
    <row r="23" spans="1:32" ht="15.95" customHeight="1">
      <c r="A23" s="37"/>
      <c r="B23" s="37" t="s">
        <v>1031</v>
      </c>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91"/>
      <c r="AE23" s="91"/>
      <c r="AF23" s="91"/>
    </row>
    <row r="24" spans="1:32" ht="15.95" customHeight="1">
      <c r="A24" s="37"/>
      <c r="B24" s="37" t="s">
        <v>963</v>
      </c>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91"/>
      <c r="AE24" s="91"/>
      <c r="AF24" s="91"/>
    </row>
    <row r="25" spans="1:32" ht="15.95" customHeight="1">
      <c r="A25" s="37"/>
      <c r="B25" s="37" t="s">
        <v>1030</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91"/>
      <c r="AE25" s="91"/>
      <c r="AF25" s="91"/>
    </row>
    <row r="26" spans="1:32" ht="15.95" customHeight="1">
      <c r="A26" s="37"/>
      <c r="B26" s="37" t="s">
        <v>1029</v>
      </c>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91"/>
      <c r="AE26" s="91"/>
      <c r="AF26" s="91"/>
    </row>
    <row r="27" spans="1:32" ht="15.9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91"/>
      <c r="AE27" s="91"/>
      <c r="AF27" s="91"/>
    </row>
    <row r="28" spans="1:32" ht="15.95" customHeight="1">
      <c r="A28" s="37"/>
      <c r="B28" s="1212" t="s">
        <v>1028</v>
      </c>
      <c r="C28" s="1213"/>
      <c r="D28" s="1213"/>
      <c r="E28" s="1213"/>
      <c r="F28" s="1213"/>
      <c r="G28" s="1213"/>
      <c r="H28" s="1213"/>
      <c r="I28" s="1213"/>
      <c r="J28" s="1213"/>
      <c r="K28" s="1213"/>
      <c r="L28" s="1213"/>
      <c r="M28" s="1213"/>
      <c r="N28" s="1213"/>
      <c r="O28" s="1213"/>
      <c r="P28" s="1213"/>
      <c r="Q28" s="1213"/>
      <c r="R28" s="1213"/>
      <c r="S28" s="1213"/>
      <c r="T28" s="1213"/>
      <c r="U28" s="1213"/>
      <c r="V28" s="1213"/>
      <c r="W28" s="1214"/>
      <c r="X28" s="68"/>
      <c r="Y28" s="222" t="s">
        <v>1027</v>
      </c>
      <c r="Z28" s="221"/>
      <c r="AA28" s="37"/>
      <c r="AB28" s="37"/>
      <c r="AC28" s="91"/>
      <c r="AD28" s="91"/>
      <c r="AE28" s="91"/>
    </row>
    <row r="29" spans="1:32" ht="15.95" customHeight="1">
      <c r="A29" s="37"/>
      <c r="B29" s="220" t="s">
        <v>1026</v>
      </c>
      <c r="C29" s="37"/>
      <c r="D29" s="37"/>
      <c r="E29" s="37"/>
      <c r="F29" s="37"/>
      <c r="G29" s="37"/>
      <c r="H29" s="37"/>
      <c r="I29" s="37"/>
      <c r="J29" s="37"/>
      <c r="K29" s="37"/>
      <c r="L29" s="37"/>
      <c r="M29" s="37"/>
      <c r="N29" s="37"/>
      <c r="O29" s="37"/>
      <c r="P29" s="37"/>
      <c r="Q29" s="37"/>
      <c r="R29" s="37"/>
      <c r="S29" s="37"/>
      <c r="T29" s="37"/>
      <c r="U29" s="37"/>
      <c r="V29" s="37"/>
      <c r="X29" s="54"/>
      <c r="Y29" s="88" t="s">
        <v>1025</v>
      </c>
      <c r="Z29" s="219"/>
      <c r="AA29" s="37"/>
      <c r="AB29" s="37"/>
      <c r="AC29" s="91"/>
      <c r="AD29" s="91"/>
      <c r="AE29" s="91"/>
    </row>
    <row r="30" spans="1:32" ht="15.95" customHeight="1">
      <c r="A30" s="37"/>
      <c r="B30" s="218" t="s">
        <v>1024</v>
      </c>
      <c r="C30" s="37"/>
      <c r="D30" s="37"/>
      <c r="E30" s="37"/>
      <c r="F30" s="37"/>
      <c r="G30" s="37"/>
      <c r="H30" s="37"/>
      <c r="I30" s="37"/>
      <c r="J30" s="37"/>
      <c r="K30" s="37"/>
      <c r="L30" s="37"/>
      <c r="M30" s="37"/>
      <c r="N30" s="37"/>
      <c r="O30" s="37"/>
      <c r="P30" s="37"/>
      <c r="Q30" s="37"/>
      <c r="R30" s="37"/>
      <c r="S30" s="37"/>
      <c r="T30" s="37"/>
      <c r="U30" s="37"/>
      <c r="V30" s="37"/>
      <c r="X30" s="54"/>
      <c r="Y30" s="87" t="s">
        <v>1023</v>
      </c>
      <c r="Z30" s="56"/>
      <c r="AA30" s="37"/>
      <c r="AB30" s="37"/>
      <c r="AC30" s="91"/>
      <c r="AD30" s="91"/>
      <c r="AE30" s="91"/>
    </row>
    <row r="31" spans="1:32" ht="15.95" customHeight="1">
      <c r="A31" s="37"/>
      <c r="B31" s="218" t="s">
        <v>1022</v>
      </c>
      <c r="C31" s="37"/>
      <c r="D31" s="37"/>
      <c r="E31" s="37"/>
      <c r="F31" s="37"/>
      <c r="G31" s="37"/>
      <c r="H31" s="37"/>
      <c r="I31" s="37"/>
      <c r="J31" s="37"/>
      <c r="K31" s="37"/>
      <c r="L31" s="37"/>
      <c r="M31" s="37"/>
      <c r="N31" s="37"/>
      <c r="O31" s="37"/>
      <c r="P31" s="37"/>
      <c r="Q31" s="37"/>
      <c r="R31" s="37"/>
      <c r="S31" s="37"/>
      <c r="T31" s="37"/>
      <c r="U31" s="37"/>
      <c r="V31" s="37"/>
      <c r="X31" s="54"/>
      <c r="Y31" s="87"/>
      <c r="Z31" s="56"/>
      <c r="AA31" s="37"/>
      <c r="AB31" s="37"/>
      <c r="AC31" s="91"/>
      <c r="AD31" s="91"/>
      <c r="AE31" s="91"/>
    </row>
    <row r="32" spans="1:32" ht="15.95" customHeight="1">
      <c r="A32" s="37"/>
      <c r="B32" s="218" t="s">
        <v>1021</v>
      </c>
      <c r="C32" s="37"/>
      <c r="D32" s="37"/>
      <c r="E32" s="37"/>
      <c r="F32" s="37"/>
      <c r="G32" s="37"/>
      <c r="H32" s="37"/>
      <c r="I32" s="37"/>
      <c r="J32" s="37"/>
      <c r="K32" s="37"/>
      <c r="L32" s="37"/>
      <c r="M32" s="37"/>
      <c r="N32" s="37"/>
      <c r="O32" s="37"/>
      <c r="P32" s="37"/>
      <c r="Q32" s="37"/>
      <c r="R32" s="37"/>
      <c r="S32" s="37"/>
      <c r="T32" s="37"/>
      <c r="U32" s="37"/>
      <c r="V32" s="37"/>
      <c r="X32" s="54"/>
      <c r="Y32" s="87" t="s">
        <v>1020</v>
      </c>
      <c r="Z32" s="56"/>
      <c r="AA32" s="37"/>
      <c r="AB32" s="37"/>
      <c r="AC32" s="91"/>
      <c r="AD32" s="91"/>
      <c r="AE32" s="91"/>
    </row>
    <row r="33" spans="1:32" ht="15.95" customHeight="1">
      <c r="A33" s="37"/>
      <c r="B33" s="218" t="s">
        <v>1019</v>
      </c>
      <c r="C33" s="37"/>
      <c r="D33" s="37"/>
      <c r="E33" s="37"/>
      <c r="F33" s="37"/>
      <c r="G33" s="37"/>
      <c r="H33" s="37"/>
      <c r="I33" s="37"/>
      <c r="J33" s="37"/>
      <c r="K33" s="37"/>
      <c r="L33" s="37"/>
      <c r="M33" s="37"/>
      <c r="N33" s="37"/>
      <c r="O33" s="37"/>
      <c r="P33" s="37"/>
      <c r="Q33" s="37"/>
      <c r="R33" s="37"/>
      <c r="S33" s="37"/>
      <c r="T33" s="37"/>
      <c r="U33" s="37"/>
      <c r="V33" s="37"/>
      <c r="X33" s="54"/>
      <c r="Y33" s="87" t="s">
        <v>1018</v>
      </c>
      <c r="Z33" s="56"/>
      <c r="AA33" s="37"/>
      <c r="AB33" s="37"/>
      <c r="AC33" s="91"/>
      <c r="AD33" s="91"/>
      <c r="AE33" s="91"/>
    </row>
    <row r="34" spans="1:32" ht="15.95" customHeight="1">
      <c r="A34" s="37"/>
      <c r="B34" s="218" t="s">
        <v>1017</v>
      </c>
      <c r="C34" s="37"/>
      <c r="D34" s="37"/>
      <c r="E34" s="37"/>
      <c r="F34" s="37"/>
      <c r="G34" s="37"/>
      <c r="H34" s="37"/>
      <c r="I34" s="37"/>
      <c r="J34" s="37"/>
      <c r="K34" s="37"/>
      <c r="L34" s="37"/>
      <c r="M34" s="37"/>
      <c r="N34" s="37"/>
      <c r="O34" s="37"/>
      <c r="P34" s="37"/>
      <c r="Q34" s="37"/>
      <c r="R34" s="37"/>
      <c r="S34" s="37"/>
      <c r="T34" s="37"/>
      <c r="U34" s="37"/>
      <c r="V34" s="37"/>
      <c r="X34" s="54"/>
      <c r="Y34" s="87" t="s">
        <v>1016</v>
      </c>
      <c r="Z34" s="56"/>
      <c r="AA34" s="37"/>
      <c r="AB34" s="37"/>
      <c r="AC34" s="91"/>
      <c r="AD34" s="91"/>
      <c r="AE34" s="91"/>
    </row>
    <row r="35" spans="1:32" ht="15.95" customHeight="1">
      <c r="A35" s="37"/>
      <c r="B35" s="218" t="s">
        <v>1015</v>
      </c>
      <c r="C35" s="37"/>
      <c r="D35" s="37"/>
      <c r="E35" s="37"/>
      <c r="F35" s="37"/>
      <c r="G35" s="37"/>
      <c r="H35" s="37"/>
      <c r="I35" s="37"/>
      <c r="J35" s="37"/>
      <c r="K35" s="37"/>
      <c r="L35" s="37"/>
      <c r="M35" s="37"/>
      <c r="N35" s="37"/>
      <c r="O35" s="37"/>
      <c r="P35" s="37"/>
      <c r="Q35" s="37"/>
      <c r="R35" s="37"/>
      <c r="S35" s="37"/>
      <c r="T35" s="37"/>
      <c r="U35" s="37"/>
      <c r="V35" s="37"/>
      <c r="X35" s="54"/>
      <c r="Y35" s="87" t="s">
        <v>1014</v>
      </c>
      <c r="Z35" s="56"/>
      <c r="AA35" s="37"/>
      <c r="AB35" s="37"/>
      <c r="AC35" s="91"/>
      <c r="AD35" s="91"/>
      <c r="AE35" s="91"/>
    </row>
    <row r="36" spans="1:32" ht="15.95" customHeight="1">
      <c r="A36" s="37"/>
      <c r="B36" s="218" t="s">
        <v>1013</v>
      </c>
      <c r="C36" s="37"/>
      <c r="D36" s="37"/>
      <c r="E36" s="37"/>
      <c r="F36" s="37"/>
      <c r="G36" s="37"/>
      <c r="H36" s="37"/>
      <c r="I36" s="37"/>
      <c r="J36" s="37"/>
      <c r="K36" s="37"/>
      <c r="L36" s="37"/>
      <c r="M36" s="37"/>
      <c r="N36" s="37"/>
      <c r="O36" s="37"/>
      <c r="P36" s="37"/>
      <c r="Q36" s="37"/>
      <c r="R36" s="37"/>
      <c r="S36" s="37"/>
      <c r="T36" s="37"/>
      <c r="U36" s="37"/>
      <c r="V36" s="37"/>
      <c r="X36" s="54"/>
      <c r="Y36" s="87" t="s">
        <v>1012</v>
      </c>
      <c r="Z36" s="56"/>
      <c r="AA36" s="37"/>
      <c r="AB36" s="37"/>
      <c r="AC36" s="91"/>
      <c r="AD36" s="91"/>
      <c r="AE36" s="91"/>
    </row>
    <row r="37" spans="1:32" ht="15.95" customHeight="1">
      <c r="A37" s="37"/>
      <c r="B37" s="217" t="s">
        <v>1011</v>
      </c>
      <c r="C37" s="86"/>
      <c r="D37" s="86"/>
      <c r="E37" s="86"/>
      <c r="F37" s="86"/>
      <c r="G37" s="86"/>
      <c r="H37" s="86"/>
      <c r="I37" s="86"/>
      <c r="J37" s="86"/>
      <c r="K37" s="86"/>
      <c r="L37" s="86"/>
      <c r="M37" s="86"/>
      <c r="N37" s="86"/>
      <c r="O37" s="86"/>
      <c r="P37" s="86"/>
      <c r="Q37" s="86"/>
      <c r="R37" s="86"/>
      <c r="S37" s="86"/>
      <c r="T37" s="86"/>
      <c r="U37" s="86"/>
      <c r="V37" s="86"/>
      <c r="W37" s="53"/>
      <c r="X37" s="52"/>
      <c r="Y37" s="86"/>
      <c r="Z37" s="216"/>
      <c r="AA37" s="37"/>
      <c r="AB37" s="37"/>
      <c r="AC37" s="91"/>
      <c r="AD37" s="91"/>
      <c r="AE37" s="91"/>
    </row>
    <row r="38" spans="1:32" ht="15.95" customHeight="1">
      <c r="A38" s="37"/>
      <c r="B38" s="37"/>
      <c r="C38" s="37"/>
      <c r="D38" s="37"/>
      <c r="E38" s="37"/>
      <c r="F38" s="37"/>
      <c r="G38" s="37"/>
      <c r="H38" s="37"/>
      <c r="I38" s="37"/>
      <c r="J38" s="37"/>
      <c r="K38" s="37"/>
      <c r="L38" s="37"/>
      <c r="M38" s="37"/>
      <c r="N38" s="37"/>
      <c r="O38" s="37"/>
      <c r="P38" s="37"/>
      <c r="Q38" s="37"/>
      <c r="R38" s="37"/>
      <c r="S38" s="37"/>
      <c r="T38" s="37"/>
      <c r="U38" s="37"/>
      <c r="V38" s="37"/>
      <c r="W38" s="37"/>
      <c r="Z38" s="37"/>
      <c r="AA38" s="37"/>
      <c r="AB38" s="37"/>
      <c r="AC38" s="37"/>
      <c r="AD38" s="91"/>
      <c r="AE38" s="91"/>
      <c r="AF38" s="91"/>
    </row>
    <row r="39" spans="1:32" ht="15.95" customHeight="1">
      <c r="A39" s="37"/>
      <c r="B39" s="37" t="s">
        <v>1010</v>
      </c>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91"/>
      <c r="AE39" s="91"/>
      <c r="AF39" s="91"/>
    </row>
    <row r="40" spans="1:32" ht="15.95" customHeight="1">
      <c r="A40" s="37"/>
      <c r="B40" s="37" t="s">
        <v>1009</v>
      </c>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91"/>
      <c r="AE40" s="91"/>
      <c r="AF40" s="91"/>
    </row>
    <row r="41" spans="1:32" ht="15.95" customHeight="1">
      <c r="A41" s="37"/>
      <c r="B41" s="37" t="s">
        <v>1008</v>
      </c>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91"/>
      <c r="AE41" s="91"/>
      <c r="AF41" s="91"/>
    </row>
    <row r="42" spans="1:32" ht="15.95" customHeight="1">
      <c r="A42" s="37"/>
      <c r="B42" s="37" t="s">
        <v>1007</v>
      </c>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91"/>
      <c r="AE42" s="91"/>
      <c r="AF42" s="91"/>
    </row>
    <row r="43" spans="1:32" ht="15.95" customHeight="1">
      <c r="A43" s="37"/>
      <c r="B43" s="37" t="s">
        <v>1006</v>
      </c>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91"/>
      <c r="AE43" s="91"/>
      <c r="AF43" s="91"/>
    </row>
    <row r="44" spans="1:32" ht="15.95" customHeight="1">
      <c r="A44" s="37"/>
      <c r="B44" s="37" t="s">
        <v>1005</v>
      </c>
      <c r="C44" s="37"/>
      <c r="D44" s="37"/>
      <c r="E44" s="37"/>
      <c r="F44" s="37"/>
      <c r="G44" s="37"/>
      <c r="H44" s="37"/>
      <c r="I44" s="37"/>
      <c r="J44" s="37"/>
      <c r="K44" s="37"/>
      <c r="L44" s="37"/>
      <c r="M44" s="37"/>
      <c r="N44" s="37"/>
      <c r="O44" s="37"/>
      <c r="P44" s="37"/>
      <c r="Q44" s="37"/>
      <c r="R44" s="37"/>
      <c r="S44" s="37"/>
      <c r="T44" s="37"/>
      <c r="U44" s="37"/>
      <c r="V44" s="37"/>
      <c r="W44" s="37"/>
      <c r="X44" s="37"/>
      <c r="Y44" s="37"/>
      <c r="Z44" s="37"/>
      <c r="AA44" s="37"/>
    </row>
    <row r="45" spans="1:32" ht="15.95" customHeight="1">
      <c r="A45" s="37"/>
      <c r="B45" s="37" t="s">
        <v>955</v>
      </c>
      <c r="C45" s="37"/>
      <c r="D45" s="37"/>
      <c r="E45" s="37"/>
      <c r="F45" s="37"/>
      <c r="G45" s="37"/>
      <c r="H45" s="37"/>
      <c r="I45" s="37"/>
      <c r="J45" s="37"/>
      <c r="K45" s="37"/>
      <c r="L45" s="37"/>
      <c r="M45" s="37"/>
      <c r="N45" s="37"/>
      <c r="O45" s="37"/>
      <c r="P45" s="37"/>
      <c r="Q45" s="37"/>
      <c r="R45" s="37"/>
      <c r="S45" s="37"/>
      <c r="T45" s="37"/>
      <c r="U45" s="37"/>
      <c r="V45" s="37"/>
      <c r="W45" s="37"/>
      <c r="X45" s="37"/>
      <c r="Y45" s="37"/>
      <c r="Z45" s="37"/>
      <c r="AA45" s="37"/>
    </row>
    <row r="46" spans="1:32" ht="15.95" customHeight="1">
      <c r="A46" s="37"/>
      <c r="B46" s="37" t="s">
        <v>1004</v>
      </c>
      <c r="C46" s="37"/>
      <c r="D46" s="37"/>
      <c r="E46" s="37"/>
      <c r="F46" s="37"/>
      <c r="G46" s="37"/>
      <c r="H46" s="37"/>
      <c r="I46" s="37"/>
      <c r="J46" s="37"/>
      <c r="K46" s="37"/>
      <c r="L46" s="37"/>
      <c r="M46" s="37"/>
      <c r="N46" s="37"/>
      <c r="O46" s="37"/>
      <c r="P46" s="37"/>
      <c r="Q46" s="37"/>
      <c r="R46" s="37"/>
      <c r="S46" s="37"/>
      <c r="T46" s="37"/>
      <c r="U46" s="37"/>
      <c r="V46" s="37"/>
      <c r="W46" s="37"/>
      <c r="X46" s="37"/>
      <c r="Y46" s="37"/>
      <c r="Z46" s="37"/>
      <c r="AA46" s="37"/>
    </row>
    <row r="47" spans="1:32" ht="15.95" customHeight="1">
      <c r="A47" s="37"/>
      <c r="B47" s="37" t="s">
        <v>1003</v>
      </c>
      <c r="C47" s="37"/>
      <c r="D47" s="37"/>
      <c r="E47" s="37"/>
      <c r="F47" s="37"/>
      <c r="G47" s="37"/>
      <c r="H47" s="37"/>
      <c r="I47" s="37"/>
      <c r="J47" s="37"/>
      <c r="K47" s="37"/>
      <c r="L47" s="37"/>
      <c r="M47" s="37"/>
      <c r="N47" s="37"/>
      <c r="O47" s="37"/>
      <c r="P47" s="37"/>
      <c r="Q47" s="37"/>
      <c r="R47" s="37"/>
      <c r="S47" s="37"/>
      <c r="T47" s="37"/>
      <c r="U47" s="37"/>
      <c r="V47" s="37"/>
      <c r="W47" s="37"/>
      <c r="X47" s="37"/>
      <c r="Y47" s="37"/>
      <c r="Z47" s="37"/>
      <c r="AA47" s="37"/>
    </row>
    <row r="48" spans="1:32" ht="15.95" customHeight="1">
      <c r="A48" s="37"/>
      <c r="B48" s="37" t="s">
        <v>1002</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row>
    <row r="49" spans="1:27" ht="15.95" customHeight="1">
      <c r="A49" s="37"/>
      <c r="B49" s="37" t="s">
        <v>1001</v>
      </c>
      <c r="C49" s="37"/>
      <c r="D49" s="37"/>
      <c r="E49" s="37"/>
      <c r="F49" s="37"/>
      <c r="G49" s="37"/>
      <c r="H49" s="37"/>
      <c r="I49" s="37"/>
      <c r="J49" s="37"/>
      <c r="K49" s="37"/>
      <c r="L49" s="37"/>
      <c r="M49" s="37"/>
      <c r="N49" s="37"/>
      <c r="O49" s="37"/>
      <c r="P49" s="37"/>
      <c r="Q49" s="37"/>
      <c r="R49" s="37"/>
      <c r="S49" s="37"/>
      <c r="T49" s="37"/>
      <c r="U49" s="37"/>
      <c r="V49" s="37"/>
      <c r="W49" s="37"/>
      <c r="X49" s="37"/>
      <c r="Y49" s="37"/>
      <c r="Z49" s="37"/>
      <c r="AA49" s="37"/>
    </row>
    <row r="50" spans="1:27" ht="15.95" customHeight="1">
      <c r="A50" s="37"/>
      <c r="B50" s="37" t="s">
        <v>1000</v>
      </c>
      <c r="C50" s="37"/>
      <c r="D50" s="37"/>
      <c r="E50" s="37"/>
      <c r="F50" s="37"/>
      <c r="G50" s="37"/>
      <c r="H50" s="37"/>
      <c r="I50" s="37"/>
      <c r="J50" s="37"/>
      <c r="K50" s="37"/>
      <c r="L50" s="37"/>
      <c r="M50" s="37"/>
      <c r="N50" s="37"/>
      <c r="O50" s="37"/>
      <c r="P50" s="37"/>
      <c r="Q50" s="37"/>
      <c r="R50" s="37"/>
      <c r="S50" s="37"/>
      <c r="T50" s="37"/>
      <c r="U50" s="37"/>
      <c r="V50" s="37"/>
      <c r="W50" s="37"/>
      <c r="X50" s="37"/>
      <c r="Y50" s="37"/>
      <c r="Z50" s="37"/>
      <c r="AA50" s="37"/>
    </row>
    <row r="51" spans="1:27" ht="15.95" customHeight="1">
      <c r="A51" s="37"/>
      <c r="B51" s="37" t="s">
        <v>999</v>
      </c>
      <c r="C51" s="37"/>
      <c r="D51" s="37"/>
      <c r="E51" s="37"/>
      <c r="F51" s="37"/>
      <c r="G51" s="37"/>
      <c r="H51" s="37"/>
      <c r="I51" s="37"/>
      <c r="J51" s="37"/>
      <c r="K51" s="37"/>
      <c r="L51" s="37"/>
      <c r="M51" s="37"/>
      <c r="N51" s="37"/>
      <c r="O51" s="37"/>
      <c r="P51" s="37"/>
      <c r="Q51" s="37"/>
      <c r="R51" s="37"/>
      <c r="S51" s="37"/>
      <c r="T51" s="37"/>
      <c r="U51" s="37"/>
      <c r="V51" s="37"/>
      <c r="W51" s="37"/>
      <c r="X51" s="37"/>
      <c r="Y51" s="37"/>
      <c r="Z51" s="37"/>
      <c r="AA51" s="37"/>
    </row>
    <row r="52" spans="1:27" ht="17.2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row>
    <row r="53" spans="1:27" ht="1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row>
    <row r="54" spans="1:27" ht="17.2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row>
    <row r="55" spans="1:27" ht="17.2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row>
    <row r="56" spans="1:27" ht="17.2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row>
    <row r="57" spans="1:27" ht="17.2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row>
    <row r="58" spans="1:27" ht="17.2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row>
    <row r="59" spans="1:27" ht="17.2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row>
    <row r="60" spans="1:27" ht="17.2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row>
    <row r="61" spans="1:27" ht="17.2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row>
    <row r="62" spans="1:27" ht="17.2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row>
    <row r="63" spans="1:27" ht="17.2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row>
    <row r="64" spans="1:27" ht="17.2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row>
    <row r="65" spans="1:27" ht="17.2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row>
    <row r="66" spans="1:27" ht="17.2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row>
    <row r="67" spans="1:27" ht="17.2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row>
    <row r="68" spans="1:27" ht="17.2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row>
    <row r="69" spans="1:27" ht="17.2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row>
    <row r="70" spans="1:27" ht="17.2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row>
    <row r="71" spans="1:27" ht="17.2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row>
    <row r="72" spans="1:27" ht="17.25" customHeight="1">
      <c r="A72" s="37"/>
      <c r="B72" s="37"/>
      <c r="C72" s="37"/>
      <c r="D72" s="37"/>
      <c r="E72" s="37"/>
      <c r="F72" s="37"/>
      <c r="G72" s="1215"/>
      <c r="H72" s="1215"/>
      <c r="I72" s="1215"/>
      <c r="J72" s="1215"/>
      <c r="K72" s="1215"/>
      <c r="L72" s="37"/>
      <c r="M72" s="37"/>
      <c r="N72" s="37"/>
      <c r="O72" s="37"/>
      <c r="P72" s="37"/>
      <c r="Q72" s="37"/>
      <c r="R72" s="37"/>
      <c r="S72" s="37"/>
      <c r="T72" s="37"/>
      <c r="U72" s="37"/>
      <c r="V72" s="37"/>
      <c r="W72" s="37"/>
      <c r="X72" s="37"/>
      <c r="Y72" s="37"/>
      <c r="Z72" s="37"/>
      <c r="AA72" s="37"/>
    </row>
    <row r="73" spans="1:27" ht="17.25" customHeight="1">
      <c r="A73" s="37"/>
      <c r="B73" s="37"/>
      <c r="C73" s="37"/>
      <c r="D73" s="37"/>
      <c r="E73" s="37"/>
      <c r="F73" s="37"/>
      <c r="G73" s="1215"/>
      <c r="H73" s="1215"/>
      <c r="I73" s="1215"/>
      <c r="J73" s="1215"/>
      <c r="K73" s="1215"/>
      <c r="L73" s="37"/>
      <c r="M73" s="37"/>
      <c r="N73" s="37"/>
      <c r="O73" s="37"/>
      <c r="P73" s="37"/>
      <c r="Q73" s="37"/>
      <c r="R73" s="37"/>
      <c r="S73" s="37"/>
      <c r="T73" s="37"/>
      <c r="U73" s="37"/>
      <c r="V73" s="37"/>
      <c r="W73" s="37"/>
      <c r="X73" s="37"/>
      <c r="Y73" s="37"/>
      <c r="Z73" s="37"/>
      <c r="AA73" s="37"/>
    </row>
    <row r="74" spans="1:27" ht="17.25" customHeight="1">
      <c r="A74" s="37"/>
      <c r="B74" s="37"/>
      <c r="C74" s="37"/>
      <c r="D74" s="37"/>
      <c r="E74" s="37"/>
      <c r="F74" s="37"/>
      <c r="G74" s="1215"/>
      <c r="H74" s="1215"/>
      <c r="I74" s="1215"/>
      <c r="J74" s="1215"/>
      <c r="K74" s="1215"/>
      <c r="L74" s="37"/>
      <c r="M74" s="37"/>
      <c r="N74" s="37"/>
      <c r="O74" s="37"/>
      <c r="P74" s="37"/>
      <c r="Q74" s="37"/>
      <c r="R74" s="37"/>
      <c r="S74" s="37"/>
      <c r="T74" s="37"/>
      <c r="U74" s="37"/>
      <c r="V74" s="37"/>
      <c r="W74" s="37"/>
      <c r="X74" s="37"/>
      <c r="Y74" s="37"/>
      <c r="Z74" s="37"/>
      <c r="AA74" s="37"/>
    </row>
    <row r="75" spans="1:27" ht="17.2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row>
    <row r="76" spans="1:27" ht="17.2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row>
    <row r="77" spans="1:27" ht="17.2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row>
    <row r="78" spans="1:27" ht="17.2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row>
    <row r="79" spans="1:27" ht="17.2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row>
    <row r="80" spans="1:27" ht="17.2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row>
    <row r="81" spans="1:27" ht="17.2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row>
    <row r="82" spans="1:27" ht="17.2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row>
    <row r="83" spans="1:27" ht="17.2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row>
    <row r="84" spans="1:27" ht="17.2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row>
    <row r="85" spans="1:27" ht="17.2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row>
    <row r="86" spans="1:27" ht="17.2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row>
    <row r="87" spans="1:27" ht="17.2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row>
    <row r="88" spans="1:27" ht="17.2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row>
    <row r="89" spans="1:27" ht="17.2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row>
    <row r="90" spans="1:27" ht="17.2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row>
    <row r="91" spans="1:27" ht="17.2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row>
    <row r="92" spans="1:27" ht="17.2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row>
    <row r="93" spans="1:27" ht="17.2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row>
    <row r="94" spans="1:27" ht="17.2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row>
    <row r="95" spans="1:27" ht="17.2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row>
    <row r="96" spans="1:27" ht="17.2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row>
    <row r="97" spans="1:27" ht="17.2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row>
    <row r="98" spans="1:27" ht="17.2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row>
    <row r="99" spans="1:27" ht="17.2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row>
    <row r="100" spans="1:27" ht="17.2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row>
    <row r="101" spans="1:27" ht="17.2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row>
    <row r="102" spans="1:27" ht="17.2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row>
    <row r="103" spans="1:27" ht="17.2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row>
    <row r="104" spans="1:27" ht="17.2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row>
    <row r="105" spans="1:27" ht="17.2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row>
    <row r="106" spans="1:27" ht="17.2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row>
    <row r="107" spans="1:27" ht="17.2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row>
    <row r="108" spans="1:27" ht="17.25" customHeight="1">
      <c r="A108" s="37"/>
      <c r="B108" s="37"/>
      <c r="C108" s="37"/>
      <c r="D108" s="37"/>
      <c r="E108" s="37"/>
      <c r="F108" s="37"/>
      <c r="G108" s="37"/>
      <c r="H108" s="1216"/>
      <c r="I108" s="1216"/>
      <c r="J108" s="1216"/>
      <c r="K108" s="37"/>
      <c r="L108" s="37"/>
      <c r="M108" s="37"/>
      <c r="N108" s="37"/>
      <c r="O108" s="37"/>
      <c r="P108" s="37"/>
      <c r="Q108" s="37"/>
      <c r="R108" s="37"/>
      <c r="S108" s="37"/>
      <c r="T108" s="37"/>
      <c r="U108" s="37"/>
      <c r="V108" s="37"/>
      <c r="W108" s="37"/>
      <c r="X108" s="37"/>
      <c r="Y108" s="37"/>
      <c r="Z108" s="37"/>
      <c r="AA108" s="37"/>
    </row>
    <row r="109" spans="1:27" ht="17.25" customHeight="1">
      <c r="A109" s="37"/>
      <c r="B109" s="37"/>
      <c r="C109" s="37"/>
      <c r="D109" s="37"/>
      <c r="E109" s="37"/>
      <c r="F109" s="37"/>
      <c r="G109" s="37"/>
      <c r="H109" s="1216"/>
      <c r="I109" s="1216"/>
      <c r="J109" s="1216"/>
      <c r="K109" s="37"/>
      <c r="L109" s="37"/>
      <c r="M109" s="37"/>
      <c r="N109" s="37"/>
      <c r="O109" s="37"/>
      <c r="P109" s="37"/>
      <c r="Q109" s="37"/>
      <c r="R109" s="37"/>
      <c r="S109" s="37"/>
      <c r="T109" s="37"/>
      <c r="U109" s="37"/>
      <c r="V109" s="37"/>
      <c r="W109" s="37"/>
      <c r="X109" s="37"/>
      <c r="Y109" s="37"/>
      <c r="Z109" s="37"/>
      <c r="AA109" s="37"/>
    </row>
    <row r="110" spans="1:27" ht="17.25" customHeight="1">
      <c r="A110" s="37"/>
      <c r="B110" s="37"/>
      <c r="C110" s="37"/>
      <c r="D110" s="37"/>
      <c r="E110" s="37"/>
      <c r="F110" s="37"/>
      <c r="G110" s="37"/>
      <c r="H110" s="1216"/>
      <c r="I110" s="1216"/>
      <c r="J110" s="1216"/>
      <c r="K110" s="37"/>
      <c r="L110" s="37"/>
      <c r="M110" s="37"/>
      <c r="N110" s="37"/>
      <c r="O110" s="37"/>
      <c r="P110" s="37"/>
      <c r="Q110" s="37"/>
      <c r="R110" s="37"/>
      <c r="S110" s="37"/>
      <c r="T110" s="37"/>
      <c r="U110" s="37"/>
      <c r="V110" s="37"/>
      <c r="W110" s="37"/>
      <c r="X110" s="37"/>
      <c r="Y110" s="37"/>
      <c r="Z110" s="37"/>
      <c r="AA110" s="37"/>
    </row>
    <row r="111" spans="1:27" ht="17.25" customHeight="1">
      <c r="A111" s="37"/>
      <c r="B111" s="37"/>
      <c r="C111" s="37"/>
      <c r="D111" s="37"/>
      <c r="E111" s="37"/>
      <c r="F111" s="37"/>
      <c r="G111" s="37"/>
      <c r="H111" s="1216"/>
      <c r="I111" s="1216"/>
      <c r="J111" s="1216"/>
      <c r="K111" s="37"/>
      <c r="L111" s="37"/>
      <c r="M111" s="37"/>
      <c r="N111" s="37"/>
      <c r="O111" s="37"/>
      <c r="P111" s="37"/>
      <c r="Q111" s="37"/>
      <c r="R111" s="37"/>
      <c r="S111" s="37"/>
      <c r="T111" s="37"/>
      <c r="U111" s="37"/>
      <c r="V111" s="37"/>
      <c r="W111" s="37"/>
      <c r="X111" s="37"/>
      <c r="Y111" s="37"/>
      <c r="Z111" s="37"/>
      <c r="AA111" s="37"/>
    </row>
    <row r="112" spans="1:27" ht="17.25" customHeight="1">
      <c r="A112" s="37"/>
      <c r="B112" s="37"/>
      <c r="C112" s="37"/>
      <c r="D112" s="37"/>
      <c r="E112" s="37"/>
      <c r="F112" s="37"/>
      <c r="G112" s="37"/>
      <c r="H112" s="1216"/>
      <c r="I112" s="1216"/>
      <c r="J112" s="1216"/>
      <c r="K112" s="37"/>
      <c r="L112" s="37"/>
      <c r="M112" s="37"/>
      <c r="N112" s="37"/>
      <c r="O112" s="37"/>
      <c r="P112" s="37"/>
      <c r="Q112" s="37"/>
      <c r="R112" s="37"/>
      <c r="S112" s="37"/>
      <c r="T112" s="37"/>
      <c r="U112" s="37"/>
      <c r="V112" s="37"/>
      <c r="W112" s="37"/>
      <c r="X112" s="37"/>
      <c r="Y112" s="37"/>
      <c r="Z112" s="37"/>
      <c r="AA112" s="37"/>
    </row>
    <row r="113" spans="1:27" ht="17.25" customHeight="1">
      <c r="A113" s="37"/>
      <c r="B113" s="37"/>
      <c r="C113" s="37"/>
      <c r="D113" s="37"/>
      <c r="E113" s="37"/>
      <c r="F113" s="37"/>
      <c r="G113" s="37"/>
      <c r="H113" s="1216"/>
      <c r="I113" s="1216"/>
      <c r="J113" s="1216"/>
      <c r="K113" s="37"/>
      <c r="L113" s="37"/>
      <c r="M113" s="37"/>
      <c r="N113" s="37"/>
      <c r="O113" s="37"/>
      <c r="P113" s="37"/>
      <c r="Q113" s="37"/>
      <c r="R113" s="37"/>
      <c r="S113" s="37"/>
      <c r="T113" s="37"/>
      <c r="U113" s="37"/>
      <c r="V113" s="37"/>
      <c r="W113" s="37"/>
      <c r="X113" s="37"/>
      <c r="Y113" s="37"/>
      <c r="Z113" s="37"/>
      <c r="AA113" s="37"/>
    </row>
    <row r="114" spans="1:27" ht="17.25" customHeight="1">
      <c r="A114" s="37"/>
      <c r="B114" s="37"/>
      <c r="C114" s="37"/>
      <c r="D114" s="37"/>
      <c r="E114" s="37"/>
      <c r="F114" s="37"/>
      <c r="G114" s="37"/>
      <c r="H114" s="1216"/>
      <c r="I114" s="1216"/>
      <c r="J114" s="1216"/>
      <c r="K114" s="37"/>
      <c r="L114" s="37"/>
      <c r="M114" s="37"/>
      <c r="N114" s="37"/>
      <c r="O114" s="37"/>
      <c r="P114" s="37"/>
      <c r="Q114" s="37"/>
      <c r="R114" s="37"/>
      <c r="S114" s="37"/>
      <c r="T114" s="37"/>
      <c r="U114" s="37"/>
      <c r="V114" s="37"/>
      <c r="W114" s="37"/>
      <c r="X114" s="37"/>
      <c r="Y114" s="37"/>
      <c r="Z114" s="37"/>
      <c r="AA114" s="37"/>
    </row>
    <row r="115" spans="1:27" ht="17.25" customHeight="1">
      <c r="A115" s="37"/>
      <c r="B115" s="37"/>
      <c r="C115" s="37"/>
      <c r="D115" s="37"/>
      <c r="E115" s="37"/>
      <c r="F115" s="37"/>
      <c r="G115" s="37"/>
      <c r="H115" s="1216"/>
      <c r="I115" s="1216"/>
      <c r="J115" s="1216"/>
      <c r="K115" s="37"/>
      <c r="L115" s="37"/>
      <c r="M115" s="37"/>
      <c r="N115" s="37"/>
      <c r="O115" s="37"/>
      <c r="P115" s="37"/>
      <c r="Q115" s="37"/>
      <c r="R115" s="37"/>
      <c r="S115" s="37"/>
      <c r="T115" s="37"/>
      <c r="U115" s="37"/>
      <c r="V115" s="37"/>
      <c r="W115" s="37"/>
      <c r="X115" s="37"/>
      <c r="Y115" s="37"/>
      <c r="Z115" s="37"/>
      <c r="AA115" s="37"/>
    </row>
    <row r="116" spans="1:27" ht="17.25" customHeight="1">
      <c r="A116" s="37"/>
      <c r="B116" s="37"/>
      <c r="C116" s="37"/>
      <c r="D116" s="37"/>
      <c r="E116" s="37"/>
      <c r="F116" s="37"/>
      <c r="G116" s="37"/>
      <c r="H116" s="1216"/>
      <c r="I116" s="1216"/>
      <c r="J116" s="1216"/>
      <c r="K116" s="37"/>
      <c r="L116" s="37"/>
      <c r="M116" s="37"/>
      <c r="N116" s="37"/>
      <c r="O116" s="37"/>
      <c r="P116" s="37"/>
      <c r="Q116" s="37"/>
      <c r="R116" s="37"/>
      <c r="S116" s="37"/>
      <c r="T116" s="37"/>
      <c r="U116" s="37"/>
      <c r="V116" s="37"/>
      <c r="W116" s="37"/>
      <c r="X116" s="37"/>
      <c r="Y116" s="37"/>
      <c r="Z116" s="37"/>
      <c r="AA116" s="37"/>
    </row>
    <row r="117" spans="1:27" ht="17.25" customHeight="1">
      <c r="A117" s="37"/>
      <c r="B117" s="37"/>
      <c r="C117" s="37"/>
      <c r="D117" s="37"/>
      <c r="E117" s="37"/>
      <c r="F117" s="37"/>
      <c r="G117" s="37"/>
      <c r="H117" s="1216"/>
      <c r="I117" s="1216"/>
      <c r="J117" s="1216"/>
      <c r="K117" s="37"/>
      <c r="L117" s="37"/>
      <c r="M117" s="37"/>
      <c r="N117" s="37"/>
      <c r="O117" s="37"/>
      <c r="P117" s="37"/>
      <c r="Q117" s="37"/>
      <c r="R117" s="37"/>
      <c r="S117" s="37"/>
      <c r="T117" s="37"/>
      <c r="U117" s="37"/>
      <c r="V117" s="37"/>
      <c r="W117" s="37"/>
      <c r="X117" s="37"/>
      <c r="Y117" s="37"/>
      <c r="Z117" s="37"/>
      <c r="AA117" s="37"/>
    </row>
    <row r="118" spans="1:27" ht="17.25" customHeight="1">
      <c r="A118" s="37"/>
      <c r="B118" s="37"/>
      <c r="C118" s="37"/>
      <c r="D118" s="37"/>
      <c r="E118" s="37"/>
      <c r="F118" s="37"/>
      <c r="G118" s="37"/>
      <c r="H118" s="1216"/>
      <c r="I118" s="1216"/>
      <c r="J118" s="1216"/>
      <c r="K118" s="37"/>
      <c r="L118" s="37"/>
      <c r="M118" s="37"/>
      <c r="N118" s="37"/>
      <c r="O118" s="37"/>
      <c r="P118" s="37"/>
      <c r="Q118" s="37"/>
      <c r="R118" s="37"/>
      <c r="S118" s="37"/>
      <c r="T118" s="37"/>
      <c r="U118" s="37"/>
      <c r="V118" s="37"/>
      <c r="W118" s="37"/>
      <c r="X118" s="37"/>
      <c r="Y118" s="37"/>
      <c r="Z118" s="37"/>
      <c r="AA118" s="37"/>
    </row>
    <row r="119" spans="1:27" ht="17.25" customHeight="1">
      <c r="A119" s="37"/>
      <c r="B119" s="37"/>
      <c r="C119" s="37"/>
      <c r="D119" s="37"/>
      <c r="E119" s="37"/>
      <c r="F119" s="37"/>
      <c r="G119" s="37"/>
      <c r="H119" s="1216"/>
      <c r="I119" s="1216"/>
      <c r="J119" s="1216"/>
      <c r="K119" s="37"/>
      <c r="L119" s="37"/>
      <c r="M119" s="37"/>
      <c r="N119" s="37"/>
      <c r="O119" s="37"/>
      <c r="P119" s="37"/>
      <c r="Q119" s="37"/>
      <c r="R119" s="37"/>
      <c r="S119" s="37"/>
      <c r="T119" s="37"/>
      <c r="U119" s="37"/>
      <c r="V119" s="37"/>
      <c r="W119" s="37"/>
      <c r="X119" s="37"/>
      <c r="Y119" s="37"/>
      <c r="Z119" s="37"/>
      <c r="AA119" s="37"/>
    </row>
    <row r="120" spans="1:27" ht="17.25" customHeight="1">
      <c r="A120" s="37"/>
      <c r="B120" s="37"/>
      <c r="C120" s="37"/>
      <c r="D120" s="37"/>
      <c r="E120" s="37"/>
      <c r="F120" s="37"/>
      <c r="G120" s="37"/>
      <c r="H120" s="1216"/>
      <c r="I120" s="1216"/>
      <c r="J120" s="1216"/>
      <c r="K120" s="37"/>
      <c r="L120" s="37"/>
      <c r="M120" s="37"/>
      <c r="N120" s="37"/>
      <c r="O120" s="37"/>
      <c r="P120" s="37"/>
      <c r="Q120" s="37"/>
      <c r="R120" s="37"/>
      <c r="S120" s="37"/>
      <c r="T120" s="37"/>
      <c r="U120" s="37"/>
      <c r="V120" s="37"/>
      <c r="W120" s="37"/>
      <c r="X120" s="37"/>
      <c r="Y120" s="37"/>
      <c r="Z120" s="37"/>
      <c r="AA120" s="37"/>
    </row>
    <row r="121" spans="1:27" ht="17.25" customHeight="1">
      <c r="A121" s="37"/>
      <c r="B121" s="37"/>
      <c r="C121" s="37"/>
      <c r="D121" s="37"/>
      <c r="E121" s="37"/>
      <c r="F121" s="37"/>
      <c r="G121" s="37"/>
      <c r="H121" s="1216"/>
      <c r="I121" s="1216"/>
      <c r="J121" s="1216"/>
      <c r="K121" s="37"/>
      <c r="L121" s="37"/>
      <c r="M121" s="37"/>
      <c r="N121" s="37"/>
      <c r="O121" s="37"/>
      <c r="P121" s="37"/>
      <c r="Q121" s="37"/>
      <c r="R121" s="37"/>
      <c r="S121" s="37"/>
      <c r="T121" s="37"/>
      <c r="U121" s="37"/>
      <c r="V121" s="37"/>
      <c r="W121" s="37"/>
      <c r="X121" s="37"/>
      <c r="Y121" s="37"/>
      <c r="Z121" s="37"/>
      <c r="AA121" s="37"/>
    </row>
    <row r="122" spans="1:27" ht="17.25" customHeight="1">
      <c r="A122" s="37"/>
      <c r="B122" s="37"/>
      <c r="C122" s="37"/>
      <c r="D122" s="37"/>
      <c r="E122" s="37"/>
      <c r="F122" s="37"/>
      <c r="G122" s="37"/>
      <c r="H122" s="1216"/>
      <c r="I122" s="1216"/>
      <c r="J122" s="1216"/>
      <c r="K122" s="37"/>
      <c r="L122" s="37"/>
      <c r="M122" s="37"/>
      <c r="N122" s="37"/>
      <c r="O122" s="37"/>
      <c r="P122" s="37"/>
      <c r="Q122" s="37"/>
      <c r="R122" s="37"/>
      <c r="S122" s="37"/>
      <c r="T122" s="37"/>
      <c r="U122" s="37"/>
      <c r="V122" s="37"/>
      <c r="W122" s="37"/>
      <c r="X122" s="37"/>
      <c r="Y122" s="37"/>
      <c r="Z122" s="37"/>
      <c r="AA122" s="37"/>
    </row>
    <row r="123" spans="1:27" ht="17.25" customHeight="1">
      <c r="A123" s="37"/>
      <c r="B123" s="37"/>
      <c r="C123" s="37"/>
      <c r="D123" s="37"/>
      <c r="E123" s="37"/>
      <c r="F123" s="37"/>
      <c r="G123" s="37"/>
      <c r="H123" s="1216"/>
      <c r="I123" s="1216"/>
      <c r="J123" s="1216"/>
      <c r="K123" s="37"/>
      <c r="L123" s="37"/>
      <c r="M123" s="37"/>
      <c r="N123" s="37"/>
      <c r="O123" s="37"/>
      <c r="P123" s="37"/>
      <c r="Q123" s="37"/>
      <c r="R123" s="37"/>
      <c r="S123" s="37"/>
      <c r="T123" s="37"/>
      <c r="U123" s="37"/>
      <c r="V123" s="37"/>
      <c r="W123" s="37"/>
      <c r="X123" s="37"/>
      <c r="Y123" s="37"/>
      <c r="Z123" s="37"/>
      <c r="AA123" s="37"/>
    </row>
    <row r="124" spans="1:27" ht="17.25" customHeight="1">
      <c r="A124" s="37"/>
      <c r="B124" s="37"/>
      <c r="C124" s="37"/>
      <c r="D124" s="37"/>
      <c r="E124" s="37"/>
      <c r="F124" s="37"/>
      <c r="G124" s="37"/>
      <c r="H124" s="1216"/>
      <c r="I124" s="1216"/>
      <c r="J124" s="1216"/>
      <c r="K124" s="37"/>
      <c r="L124" s="37"/>
      <c r="M124" s="37"/>
      <c r="N124" s="37"/>
      <c r="O124" s="37"/>
      <c r="P124" s="37"/>
      <c r="Q124" s="37"/>
      <c r="R124" s="37"/>
      <c r="S124" s="37"/>
      <c r="T124" s="37"/>
      <c r="U124" s="37"/>
      <c r="V124" s="37"/>
      <c r="W124" s="37"/>
      <c r="X124" s="37"/>
      <c r="Y124" s="37"/>
      <c r="Z124" s="37"/>
      <c r="AA124" s="37"/>
    </row>
    <row r="125" spans="1:27" ht="17.25" customHeight="1">
      <c r="A125" s="37"/>
      <c r="B125" s="37"/>
      <c r="C125" s="37"/>
      <c r="D125" s="37"/>
      <c r="E125" s="37"/>
      <c r="F125" s="37"/>
      <c r="G125" s="37"/>
      <c r="H125" s="1216"/>
      <c r="I125" s="1216"/>
      <c r="J125" s="1216"/>
      <c r="K125" s="37"/>
      <c r="L125" s="37"/>
      <c r="M125" s="37"/>
      <c r="N125" s="37"/>
      <c r="O125" s="37"/>
      <c r="P125" s="37"/>
      <c r="Q125" s="37"/>
      <c r="R125" s="37"/>
      <c r="S125" s="37"/>
      <c r="T125" s="37"/>
      <c r="U125" s="37"/>
      <c r="V125" s="37"/>
      <c r="W125" s="37"/>
      <c r="X125" s="37"/>
      <c r="Y125" s="37"/>
      <c r="Z125" s="37"/>
      <c r="AA125" s="37"/>
    </row>
    <row r="126" spans="1:27" ht="17.25" customHeight="1">
      <c r="A126" s="37"/>
      <c r="B126" s="37"/>
      <c r="C126" s="37"/>
      <c r="D126" s="37"/>
      <c r="E126" s="37"/>
      <c r="F126" s="37"/>
      <c r="G126" s="37"/>
      <c r="H126" s="1216"/>
      <c r="I126" s="1216"/>
      <c r="J126" s="1216"/>
      <c r="K126" s="37"/>
      <c r="L126" s="37"/>
      <c r="M126" s="37"/>
      <c r="N126" s="37"/>
      <c r="O126" s="37"/>
      <c r="P126" s="37"/>
      <c r="Q126" s="37"/>
      <c r="R126" s="37"/>
      <c r="S126" s="37"/>
      <c r="T126" s="37"/>
      <c r="U126" s="37"/>
      <c r="V126" s="37"/>
      <c r="W126" s="37"/>
      <c r="X126" s="37"/>
      <c r="Y126" s="37"/>
      <c r="Z126" s="37"/>
      <c r="AA126" s="37"/>
    </row>
    <row r="127" spans="1:27" ht="17.25" customHeight="1">
      <c r="A127" s="37"/>
      <c r="B127" s="37"/>
      <c r="C127" s="37"/>
      <c r="D127" s="37"/>
      <c r="E127" s="37"/>
      <c r="F127" s="37"/>
      <c r="G127" s="37"/>
      <c r="H127" s="1216"/>
      <c r="I127" s="1216"/>
      <c r="J127" s="1216"/>
      <c r="K127" s="37"/>
      <c r="L127" s="37"/>
      <c r="M127" s="37"/>
      <c r="N127" s="37"/>
      <c r="O127" s="37"/>
      <c r="P127" s="37"/>
      <c r="Q127" s="37"/>
      <c r="R127" s="37"/>
      <c r="S127" s="37"/>
      <c r="T127" s="37"/>
      <c r="U127" s="37"/>
      <c r="V127" s="37"/>
      <c r="W127" s="37"/>
      <c r="X127" s="37"/>
      <c r="Y127" s="37"/>
      <c r="Z127" s="37"/>
      <c r="AA127" s="37"/>
    </row>
    <row r="128" spans="1:27" ht="17.25" customHeight="1">
      <c r="A128" s="37"/>
      <c r="B128" s="37"/>
      <c r="C128" s="37"/>
      <c r="D128" s="37"/>
      <c r="E128" s="37"/>
      <c r="F128" s="37"/>
      <c r="G128" s="37"/>
      <c r="H128" s="1216"/>
      <c r="I128" s="1216"/>
      <c r="J128" s="1216"/>
      <c r="K128" s="37"/>
      <c r="L128" s="37"/>
      <c r="M128" s="37"/>
      <c r="N128" s="37"/>
      <c r="O128" s="37"/>
      <c r="P128" s="37"/>
      <c r="Q128" s="37"/>
      <c r="R128" s="37"/>
      <c r="S128" s="37"/>
      <c r="T128" s="37"/>
      <c r="U128" s="37"/>
      <c r="V128" s="37"/>
      <c r="W128" s="37"/>
      <c r="X128" s="37"/>
      <c r="Y128" s="37"/>
      <c r="Z128" s="37"/>
      <c r="AA128" s="37"/>
    </row>
    <row r="129" spans="1:27" ht="17.25" customHeight="1">
      <c r="A129" s="37"/>
      <c r="B129" s="37"/>
      <c r="C129" s="37"/>
      <c r="D129" s="37"/>
      <c r="E129" s="37"/>
      <c r="F129" s="37"/>
      <c r="G129" s="37"/>
      <c r="H129" s="1216"/>
      <c r="I129" s="1216"/>
      <c r="J129" s="1216"/>
      <c r="K129" s="37"/>
      <c r="L129" s="37"/>
      <c r="M129" s="37"/>
      <c r="N129" s="37"/>
      <c r="O129" s="37"/>
      <c r="P129" s="37"/>
      <c r="Q129" s="37"/>
      <c r="R129" s="37"/>
      <c r="S129" s="37"/>
      <c r="T129" s="37"/>
      <c r="U129" s="37"/>
      <c r="V129" s="37"/>
      <c r="W129" s="37"/>
      <c r="X129" s="37"/>
      <c r="Y129" s="37"/>
      <c r="Z129" s="37"/>
      <c r="AA129" s="37"/>
    </row>
    <row r="130" spans="1:27" ht="6.75" customHeight="1">
      <c r="A130" s="37"/>
      <c r="B130" s="37"/>
      <c r="C130" s="37"/>
      <c r="D130" s="37"/>
      <c r="E130" s="37"/>
      <c r="F130" s="37"/>
      <c r="G130" s="37"/>
      <c r="H130" s="1216"/>
      <c r="I130" s="1216"/>
      <c r="J130" s="1216"/>
      <c r="K130" s="37"/>
      <c r="L130" s="37"/>
      <c r="M130" s="37"/>
      <c r="N130" s="37"/>
      <c r="O130" s="37"/>
      <c r="P130" s="37"/>
      <c r="Q130" s="37"/>
      <c r="R130" s="37"/>
      <c r="S130" s="37"/>
      <c r="T130" s="37"/>
      <c r="U130" s="37"/>
      <c r="V130" s="37"/>
      <c r="W130" s="37"/>
      <c r="X130" s="37"/>
      <c r="Y130" s="37"/>
      <c r="Z130" s="37"/>
      <c r="AA130" s="37"/>
    </row>
    <row r="131" spans="1:27" ht="17.25" customHeight="1">
      <c r="A131" s="37"/>
      <c r="B131" s="37"/>
      <c r="C131" s="37"/>
      <c r="D131" s="37"/>
      <c r="E131" s="37"/>
      <c r="F131" s="37"/>
      <c r="G131" s="37"/>
      <c r="H131" s="1216"/>
      <c r="I131" s="1216"/>
      <c r="J131" s="1216"/>
      <c r="K131" s="37"/>
      <c r="L131" s="37"/>
      <c r="M131" s="37"/>
      <c r="N131" s="37"/>
      <c r="O131" s="37"/>
      <c r="P131" s="37"/>
      <c r="Q131" s="37"/>
      <c r="R131" s="37"/>
      <c r="S131" s="37"/>
      <c r="T131" s="37"/>
      <c r="U131" s="37"/>
      <c r="V131" s="37"/>
      <c r="W131" s="37"/>
      <c r="X131" s="37"/>
      <c r="Y131" s="37"/>
      <c r="Z131" s="37"/>
      <c r="AA131" s="37"/>
    </row>
    <row r="132" spans="1:27" ht="17.25" customHeight="1">
      <c r="A132" s="37"/>
      <c r="B132" s="37"/>
      <c r="C132" s="37"/>
      <c r="D132" s="37"/>
      <c r="E132" s="37"/>
      <c r="F132" s="37"/>
      <c r="G132" s="37"/>
      <c r="H132" s="1216"/>
      <c r="I132" s="1216"/>
      <c r="J132" s="1216"/>
      <c r="K132" s="37"/>
      <c r="L132" s="37"/>
      <c r="M132" s="37"/>
      <c r="N132" s="37"/>
      <c r="O132" s="37"/>
      <c r="P132" s="37"/>
      <c r="Q132" s="37"/>
      <c r="R132" s="37"/>
      <c r="S132" s="37"/>
      <c r="T132" s="37"/>
      <c r="U132" s="37"/>
      <c r="V132" s="37"/>
      <c r="W132" s="37"/>
      <c r="X132" s="37"/>
      <c r="Y132" s="37"/>
      <c r="Z132" s="37"/>
      <c r="AA132" s="37"/>
    </row>
    <row r="133" spans="1:27" ht="17.25" customHeight="1">
      <c r="A133" s="37"/>
      <c r="B133" s="37"/>
      <c r="C133" s="37"/>
      <c r="D133" s="37"/>
      <c r="E133" s="37"/>
      <c r="F133" s="37"/>
      <c r="G133" s="37"/>
      <c r="H133" s="1216"/>
      <c r="I133" s="1216"/>
      <c r="J133" s="1216"/>
      <c r="K133" s="37"/>
      <c r="L133" s="37"/>
      <c r="M133" s="37"/>
      <c r="N133" s="37"/>
      <c r="O133" s="37"/>
      <c r="P133" s="37"/>
      <c r="Q133" s="37"/>
      <c r="R133" s="37"/>
      <c r="S133" s="37"/>
      <c r="T133" s="37"/>
      <c r="U133" s="37"/>
      <c r="V133" s="37"/>
      <c r="W133" s="37"/>
      <c r="X133" s="37"/>
      <c r="Y133" s="37"/>
      <c r="Z133" s="37"/>
      <c r="AA133" s="37"/>
    </row>
    <row r="134" spans="1:27" ht="17.25" customHeight="1">
      <c r="A134" s="37"/>
      <c r="B134" s="37"/>
      <c r="C134" s="37"/>
      <c r="D134" s="37"/>
      <c r="E134" s="37"/>
      <c r="F134" s="37"/>
      <c r="G134" s="37"/>
      <c r="H134" s="1216"/>
      <c r="I134" s="1216"/>
      <c r="J134" s="1216"/>
      <c r="K134" s="37"/>
      <c r="L134" s="37"/>
      <c r="M134" s="37"/>
      <c r="N134" s="37"/>
      <c r="O134" s="37"/>
      <c r="P134" s="37"/>
      <c r="Q134" s="37"/>
      <c r="R134" s="37"/>
      <c r="S134" s="37"/>
      <c r="T134" s="37"/>
      <c r="U134" s="37"/>
      <c r="V134" s="37"/>
      <c r="W134" s="37"/>
      <c r="X134" s="37"/>
      <c r="Y134" s="37"/>
      <c r="Z134" s="37"/>
      <c r="AA134" s="37"/>
    </row>
    <row r="135" spans="1:27" ht="17.25" customHeight="1">
      <c r="A135" s="37"/>
      <c r="B135" s="37"/>
      <c r="C135" s="37"/>
      <c r="D135" s="37"/>
      <c r="E135" s="37"/>
      <c r="F135" s="37"/>
      <c r="G135" s="37"/>
      <c r="H135" s="1216"/>
      <c r="I135" s="1216"/>
      <c r="J135" s="1216"/>
      <c r="K135" s="37"/>
      <c r="L135" s="37"/>
      <c r="M135" s="37"/>
      <c r="N135" s="37"/>
      <c r="O135" s="37"/>
      <c r="P135" s="37"/>
      <c r="Q135" s="37"/>
      <c r="R135" s="37"/>
      <c r="S135" s="37"/>
      <c r="T135" s="37"/>
      <c r="U135" s="37"/>
      <c r="V135" s="37"/>
      <c r="W135" s="37"/>
      <c r="X135" s="37"/>
      <c r="Y135" s="37"/>
      <c r="Z135" s="37"/>
      <c r="AA135" s="37"/>
    </row>
    <row r="136" spans="1:27" ht="17.25" customHeight="1">
      <c r="A136" s="37"/>
      <c r="B136" s="37"/>
      <c r="C136" s="37"/>
      <c r="D136" s="37"/>
      <c r="E136" s="37"/>
      <c r="F136" s="37"/>
      <c r="G136" s="37"/>
      <c r="H136" s="1216"/>
      <c r="I136" s="1216"/>
      <c r="J136" s="1216"/>
      <c r="K136" s="37"/>
      <c r="L136" s="37"/>
      <c r="M136" s="37"/>
      <c r="N136" s="37"/>
      <c r="O136" s="37"/>
      <c r="P136" s="37"/>
      <c r="Q136" s="37"/>
      <c r="R136" s="37"/>
      <c r="S136" s="37"/>
      <c r="T136" s="37"/>
      <c r="U136" s="37"/>
      <c r="V136" s="37"/>
      <c r="W136" s="37"/>
      <c r="X136" s="37"/>
      <c r="Y136" s="37"/>
      <c r="Z136" s="37"/>
      <c r="AA136" s="37"/>
    </row>
    <row r="137" spans="1:27" ht="17.25" customHeight="1">
      <c r="A137" s="37"/>
      <c r="B137" s="37"/>
      <c r="C137" s="37"/>
      <c r="D137" s="37"/>
      <c r="E137" s="37"/>
      <c r="F137" s="37"/>
      <c r="G137" s="37"/>
      <c r="H137" s="1216"/>
      <c r="I137" s="1216"/>
      <c r="J137" s="1216"/>
      <c r="K137" s="37"/>
      <c r="L137" s="37"/>
      <c r="M137" s="37"/>
      <c r="N137" s="37"/>
      <c r="O137" s="37"/>
      <c r="P137" s="37"/>
      <c r="Q137" s="37"/>
      <c r="R137" s="37"/>
      <c r="S137" s="37"/>
      <c r="T137" s="37"/>
      <c r="U137" s="37"/>
      <c r="V137" s="37"/>
      <c r="W137" s="37"/>
      <c r="X137" s="37"/>
      <c r="Y137" s="37"/>
      <c r="Z137" s="37"/>
      <c r="AA137" s="37"/>
    </row>
    <row r="138" spans="1:27" ht="17.25" customHeight="1">
      <c r="A138" s="37"/>
      <c r="B138" s="37"/>
      <c r="C138" s="37"/>
      <c r="D138" s="37"/>
      <c r="E138" s="37"/>
      <c r="F138" s="37"/>
      <c r="G138" s="37"/>
      <c r="H138" s="1216"/>
      <c r="I138" s="1216"/>
      <c r="J138" s="1216"/>
      <c r="K138" s="37"/>
      <c r="L138" s="37"/>
      <c r="M138" s="37"/>
      <c r="N138" s="37"/>
      <c r="O138" s="37"/>
      <c r="P138" s="37"/>
      <c r="Q138" s="37"/>
      <c r="R138" s="37"/>
      <c r="S138" s="37"/>
      <c r="T138" s="37"/>
      <c r="U138" s="37"/>
      <c r="V138" s="37"/>
      <c r="W138" s="37"/>
      <c r="X138" s="37"/>
      <c r="Y138" s="37"/>
      <c r="Z138" s="37"/>
      <c r="AA138" s="37"/>
    </row>
    <row r="139" spans="1:27" ht="17.25" customHeight="1">
      <c r="A139" s="37"/>
      <c r="B139" s="37"/>
      <c r="C139" s="37"/>
      <c r="D139" s="37"/>
      <c r="E139" s="37"/>
      <c r="F139" s="37"/>
      <c r="G139" s="37"/>
      <c r="H139" s="1216"/>
      <c r="I139" s="1216"/>
      <c r="J139" s="1216"/>
      <c r="K139" s="37"/>
      <c r="L139" s="37"/>
      <c r="M139" s="37"/>
      <c r="N139" s="37"/>
      <c r="O139" s="37"/>
      <c r="P139" s="37"/>
      <c r="Q139" s="37"/>
      <c r="R139" s="37"/>
      <c r="S139" s="37"/>
      <c r="T139" s="37"/>
      <c r="U139" s="37"/>
      <c r="V139" s="37"/>
      <c r="W139" s="37"/>
      <c r="X139" s="37"/>
      <c r="Y139" s="37"/>
      <c r="Z139" s="37"/>
      <c r="AA139" s="37"/>
    </row>
    <row r="140" spans="1:27" ht="17.25" customHeight="1">
      <c r="A140" s="37"/>
      <c r="B140" s="37"/>
      <c r="C140" s="37"/>
      <c r="D140" s="37"/>
      <c r="E140" s="37"/>
      <c r="F140" s="37"/>
      <c r="G140" s="37"/>
      <c r="H140" s="1216"/>
      <c r="I140" s="1216"/>
      <c r="J140" s="1216"/>
      <c r="K140" s="37"/>
      <c r="L140" s="37"/>
      <c r="M140" s="37"/>
      <c r="N140" s="37"/>
      <c r="O140" s="37"/>
      <c r="P140" s="37"/>
      <c r="Q140" s="37"/>
      <c r="R140" s="37"/>
      <c r="S140" s="37"/>
      <c r="T140" s="37"/>
      <c r="U140" s="37"/>
      <c r="V140" s="37"/>
      <c r="W140" s="37"/>
      <c r="X140" s="37"/>
      <c r="Y140" s="37"/>
      <c r="Z140" s="37"/>
      <c r="AA140" s="37"/>
    </row>
    <row r="141" spans="1:27" ht="17.25" customHeight="1">
      <c r="A141" s="37"/>
      <c r="B141" s="37"/>
      <c r="C141" s="37"/>
      <c r="D141" s="37"/>
      <c r="E141" s="37"/>
      <c r="F141" s="37"/>
      <c r="G141" s="37"/>
      <c r="H141" s="1216"/>
      <c r="I141" s="1216"/>
      <c r="J141" s="1216"/>
      <c r="K141" s="37"/>
      <c r="L141" s="37"/>
      <c r="M141" s="37"/>
      <c r="N141" s="37"/>
      <c r="O141" s="37"/>
      <c r="P141" s="37"/>
      <c r="Q141" s="37"/>
      <c r="R141" s="37"/>
      <c r="S141" s="37"/>
      <c r="T141" s="37"/>
      <c r="U141" s="37"/>
      <c r="V141" s="37"/>
      <c r="W141" s="37"/>
      <c r="X141" s="37"/>
      <c r="Y141" s="37"/>
      <c r="Z141" s="37"/>
      <c r="AA141" s="37"/>
    </row>
    <row r="142" spans="1:27" ht="17.25" customHeight="1">
      <c r="A142" s="37"/>
      <c r="B142" s="37"/>
      <c r="C142" s="37"/>
      <c r="D142" s="37"/>
      <c r="E142" s="37"/>
      <c r="F142" s="37"/>
      <c r="G142" s="37"/>
      <c r="H142" s="1216"/>
      <c r="I142" s="1216"/>
      <c r="J142" s="1216"/>
      <c r="K142" s="37"/>
      <c r="L142" s="37"/>
      <c r="M142" s="37"/>
      <c r="N142" s="37"/>
      <c r="O142" s="37"/>
      <c r="P142" s="37"/>
      <c r="Q142" s="37"/>
      <c r="R142" s="37"/>
      <c r="S142" s="37"/>
      <c r="T142" s="37"/>
      <c r="U142" s="37"/>
      <c r="V142" s="37"/>
      <c r="W142" s="37"/>
      <c r="X142" s="37"/>
      <c r="Y142" s="37"/>
      <c r="Z142" s="37"/>
      <c r="AA142" s="37"/>
    </row>
    <row r="143" spans="1:27" ht="17.2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27" ht="17.2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row>
    <row r="145" spans="1:27" ht="17.2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row>
    <row r="146" spans="1:27" ht="17.2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row>
    <row r="147" spans="1:27" ht="17.2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row>
    <row r="148" spans="1:27" ht="17.2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row>
    <row r="149" spans="1:27" ht="17.2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row>
    <row r="150" spans="1:27" ht="17.2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row>
    <row r="151" spans="1:27" ht="17.2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row>
    <row r="152" spans="1:27" ht="17.2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row>
    <row r="153" spans="1:27" ht="17.2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row>
    <row r="154" spans="1:27" ht="17.2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row>
    <row r="155" spans="1:27" ht="17.2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row>
    <row r="156" spans="1:27" ht="17.2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row>
    <row r="157" spans="1:27" ht="17.2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row>
    <row r="158" spans="1:27" ht="17.2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row>
    <row r="159" spans="1:27" ht="17.2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row>
    <row r="160" spans="1:27" ht="17.2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row>
    <row r="161" spans="1:27" ht="17.2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row>
    <row r="162" spans="1:27" ht="17.2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row>
    <row r="163" spans="1:27" ht="17.2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row>
    <row r="164" spans="1:27" ht="17.2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row>
    <row r="165" spans="1:27" ht="17.2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row>
    <row r="166" spans="1:27" ht="17.2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row>
    <row r="167" spans="1:27" ht="17.2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row>
    <row r="168" spans="1:27" ht="17.2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row>
    <row r="169" spans="1:27" ht="17.2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row>
    <row r="170" spans="1:27" ht="17.2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row>
    <row r="171" spans="1:27" ht="1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row>
    <row r="172" spans="1:27" ht="17.2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row>
    <row r="173" spans="1:27" ht="17.2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row>
    <row r="174" spans="1:27" ht="17.2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row>
    <row r="175" spans="1:27" ht="17.2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row>
    <row r="176" spans="1:27" ht="17.2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row>
    <row r="177" spans="1:27" ht="17.2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row>
    <row r="178" spans="1:27" ht="17.2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row>
    <row r="179" spans="1:27" ht="17.2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row>
    <row r="180" spans="1:27" ht="17.2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row>
    <row r="181" spans="1:27" ht="17.2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row>
    <row r="182" spans="1:27" ht="17.2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row>
    <row r="183" spans="1:27" ht="17.2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row>
    <row r="184" spans="1:27">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row>
    <row r="185" spans="1:27" ht="17.25" customHeight="1"/>
    <row r="192" spans="1:27" ht="17.25" customHeight="1"/>
  </sheetData>
  <sheetProtection sheet="1" selectLockedCells="1"/>
  <phoneticPr fontId="2"/>
  <hyperlinks>
    <hyperlink ref="K1:N1" location="作業メニュー!A1" display="作業メニュー" xr:uid="{00000000-0004-0000-31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124"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AF191"/>
  <sheetViews>
    <sheetView showGridLines="0" zoomScaleNormal="10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1070</v>
      </c>
      <c r="K1" s="12" t="s">
        <v>66</v>
      </c>
      <c r="L1" s="12"/>
      <c r="M1" s="12"/>
      <c r="N1" s="12"/>
    </row>
    <row r="2" spans="1:32" ht="1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5" customHeight="1">
      <c r="A3" s="114" t="s">
        <v>952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5" customHeight="1">
      <c r="A4" s="85" t="s">
        <v>982</v>
      </c>
      <c r="B4" s="85" t="s">
        <v>981</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5" customHeight="1">
      <c r="A5" s="85"/>
      <c r="B5" s="85" t="s">
        <v>1069</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t="s">
        <v>979</v>
      </c>
      <c r="B7" s="85" t="s">
        <v>978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5" customHeight="1">
      <c r="A8" s="85"/>
      <c r="B8" s="85" t="s">
        <v>1175</v>
      </c>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5" customHeight="1">
      <c r="A10" s="85" t="s">
        <v>977</v>
      </c>
      <c r="B10" s="85" t="s">
        <v>976</v>
      </c>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5" customHeight="1">
      <c r="A11" s="85"/>
      <c r="B11" s="85" t="s">
        <v>1039</v>
      </c>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5" customHeight="1">
      <c r="A12" s="85"/>
      <c r="B12" s="85" t="s">
        <v>1038</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5" customHeight="1">
      <c r="A13" s="85"/>
      <c r="B13" s="85" t="s">
        <v>1037</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5" customHeight="1">
      <c r="A14" s="85"/>
      <c r="B14" s="85" t="s">
        <v>972</v>
      </c>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4"/>
      <c r="AE14" s="84"/>
      <c r="AF14" s="84"/>
    </row>
    <row r="15" spans="1:32" ht="15" customHeight="1">
      <c r="A15" s="85"/>
      <c r="B15" s="85" t="s">
        <v>971</v>
      </c>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4"/>
      <c r="AE15" s="84"/>
      <c r="AF15" s="84"/>
    </row>
    <row r="16" spans="1:32" ht="15" customHeight="1">
      <c r="A16" s="85"/>
      <c r="B16" s="85" t="s">
        <v>1036</v>
      </c>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4"/>
      <c r="AE16" s="84"/>
      <c r="AF16" s="84"/>
    </row>
    <row r="17" spans="1:32" ht="15" customHeight="1">
      <c r="A17" s="85"/>
      <c r="B17" s="85" t="s">
        <v>969</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4"/>
      <c r="AE17" s="84"/>
      <c r="AF17" s="84"/>
    </row>
    <row r="18" spans="1:32" ht="15" customHeight="1">
      <c r="A18" s="85"/>
      <c r="B18" s="85" t="s">
        <v>968</v>
      </c>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4"/>
      <c r="AE18" s="84"/>
      <c r="AF18" s="84"/>
    </row>
    <row r="19" spans="1:32" ht="15" customHeight="1">
      <c r="A19" s="85"/>
      <c r="B19" s="85" t="s">
        <v>1035</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4"/>
      <c r="AE19" s="84"/>
      <c r="AF19" s="84"/>
    </row>
    <row r="20" spans="1:32" ht="15" customHeight="1">
      <c r="A20" s="85"/>
      <c r="B20" s="85" t="s">
        <v>1034</v>
      </c>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4"/>
      <c r="AE20" s="84"/>
      <c r="AF20" s="84"/>
    </row>
    <row r="21" spans="1:32" ht="15" customHeight="1">
      <c r="A21" s="85"/>
      <c r="B21" s="85" t="s">
        <v>1033</v>
      </c>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4"/>
      <c r="AE21" s="84"/>
      <c r="AF21" s="84"/>
    </row>
    <row r="22" spans="1:32" ht="15" customHeight="1">
      <c r="A22" s="85"/>
      <c r="B22" s="85" t="s">
        <v>1068</v>
      </c>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4"/>
      <c r="AE22" s="84"/>
      <c r="AF22" s="84"/>
    </row>
    <row r="23" spans="1:32" ht="15" customHeight="1">
      <c r="A23" s="85"/>
      <c r="B23" s="85" t="s">
        <v>1067</v>
      </c>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4"/>
      <c r="AE23" s="84"/>
      <c r="AF23" s="84"/>
    </row>
    <row r="24" spans="1:32" ht="15" customHeight="1">
      <c r="A24" s="85"/>
      <c r="B24" s="85" t="s">
        <v>1066</v>
      </c>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4"/>
      <c r="AE24" s="84"/>
      <c r="AF24" s="84"/>
    </row>
    <row r="25" spans="1:32" ht="1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4"/>
      <c r="AE25" s="84"/>
      <c r="AF25" s="84"/>
    </row>
    <row r="26" spans="1:32" ht="15" customHeight="1">
      <c r="A26" s="85"/>
      <c r="B26" s="1212" t="s">
        <v>1065</v>
      </c>
      <c r="C26" s="1213"/>
      <c r="D26" s="1213"/>
      <c r="E26" s="1213"/>
      <c r="F26" s="1213"/>
      <c r="G26" s="1213"/>
      <c r="H26" s="1213"/>
      <c r="I26" s="1213"/>
      <c r="J26" s="1213"/>
      <c r="K26" s="1213"/>
      <c r="L26" s="1213"/>
      <c r="M26" s="1213"/>
      <c r="N26" s="1213"/>
      <c r="O26" s="1213"/>
      <c r="P26" s="1213"/>
      <c r="Q26" s="1213"/>
      <c r="R26" s="1213"/>
      <c r="S26" s="1213"/>
      <c r="T26" s="1213"/>
      <c r="U26" s="1213"/>
      <c r="V26" s="1213"/>
      <c r="W26" s="1214"/>
      <c r="X26" s="223"/>
      <c r="Y26" s="222" t="s">
        <v>1027</v>
      </c>
      <c r="Z26" s="221"/>
      <c r="AA26" s="85"/>
      <c r="AB26" s="85"/>
      <c r="AC26" s="84"/>
      <c r="AD26" s="84"/>
      <c r="AE26" s="84"/>
    </row>
    <row r="27" spans="1:32" ht="15" customHeight="1">
      <c r="A27" s="85"/>
      <c r="B27" s="220" t="s">
        <v>1064</v>
      </c>
      <c r="C27" s="37"/>
      <c r="D27" s="37"/>
      <c r="E27" s="37"/>
      <c r="F27" s="37"/>
      <c r="G27" s="37"/>
      <c r="H27" s="37"/>
      <c r="I27" s="37"/>
      <c r="J27" s="37"/>
      <c r="K27" s="37"/>
      <c r="L27" s="37"/>
      <c r="M27" s="37"/>
      <c r="N27" s="37"/>
      <c r="O27" s="37"/>
      <c r="P27" s="37"/>
      <c r="Q27" s="37"/>
      <c r="R27" s="37"/>
      <c r="S27" s="37"/>
      <c r="T27" s="37"/>
      <c r="U27" s="37"/>
      <c r="V27" s="37"/>
      <c r="X27" s="131"/>
      <c r="Y27" s="88" t="s">
        <v>1063</v>
      </c>
      <c r="Z27" s="219"/>
      <c r="AA27" s="85"/>
      <c r="AB27" s="85"/>
      <c r="AC27" s="84"/>
      <c r="AD27" s="84"/>
      <c r="AE27" s="84"/>
    </row>
    <row r="28" spans="1:32" ht="15" customHeight="1">
      <c r="A28" s="85"/>
      <c r="B28" s="220" t="s">
        <v>1062</v>
      </c>
      <c r="C28" s="37"/>
      <c r="D28" s="37"/>
      <c r="E28" s="37"/>
      <c r="F28" s="37"/>
      <c r="G28" s="37"/>
      <c r="H28" s="37"/>
      <c r="I28" s="37"/>
      <c r="J28" s="37"/>
      <c r="K28" s="37"/>
      <c r="L28" s="37"/>
      <c r="M28" s="37"/>
      <c r="N28" s="37"/>
      <c r="O28" s="37"/>
      <c r="P28" s="37"/>
      <c r="Q28" s="37"/>
      <c r="R28" s="37"/>
      <c r="S28" s="37"/>
      <c r="T28" s="37"/>
      <c r="U28" s="37"/>
      <c r="V28" s="37"/>
      <c r="X28" s="131"/>
      <c r="Z28" s="56"/>
      <c r="AA28" s="85"/>
      <c r="AB28" s="85"/>
      <c r="AC28" s="84"/>
      <c r="AD28" s="84"/>
      <c r="AE28" s="84"/>
    </row>
    <row r="29" spans="1:32" ht="15" customHeight="1">
      <c r="A29" s="85"/>
      <c r="B29" s="218" t="s">
        <v>1061</v>
      </c>
      <c r="C29" s="37"/>
      <c r="D29" s="37"/>
      <c r="E29" s="37"/>
      <c r="F29" s="37"/>
      <c r="G29" s="37"/>
      <c r="H29" s="37"/>
      <c r="I29" s="37"/>
      <c r="J29" s="37"/>
      <c r="K29" s="37"/>
      <c r="L29" s="37"/>
      <c r="M29" s="37"/>
      <c r="N29" s="37"/>
      <c r="O29" s="37"/>
      <c r="P29" s="37"/>
      <c r="Q29" s="37"/>
      <c r="R29" s="37"/>
      <c r="S29" s="37"/>
      <c r="T29" s="37"/>
      <c r="U29" s="37"/>
      <c r="V29" s="37"/>
      <c r="X29" s="131"/>
      <c r="Z29" s="56"/>
      <c r="AA29" s="85"/>
      <c r="AB29" s="85"/>
      <c r="AC29" s="84"/>
      <c r="AD29" s="84"/>
      <c r="AE29" s="84"/>
    </row>
    <row r="30" spans="1:32" ht="15" customHeight="1">
      <c r="A30" s="85"/>
      <c r="B30" s="218" t="s">
        <v>1060</v>
      </c>
      <c r="C30" s="37"/>
      <c r="D30" s="37"/>
      <c r="E30" s="37"/>
      <c r="F30" s="37"/>
      <c r="G30" s="37"/>
      <c r="H30" s="37"/>
      <c r="I30" s="37"/>
      <c r="J30" s="37"/>
      <c r="K30" s="37"/>
      <c r="L30" s="37"/>
      <c r="M30" s="37"/>
      <c r="N30" s="37"/>
      <c r="O30" s="37"/>
      <c r="P30" s="37"/>
      <c r="Q30" s="37"/>
      <c r="R30" s="37"/>
      <c r="S30" s="37"/>
      <c r="T30" s="37"/>
      <c r="U30" s="37"/>
      <c r="V30" s="37"/>
      <c r="X30" s="131"/>
      <c r="Y30" s="87" t="s">
        <v>1059</v>
      </c>
      <c r="Z30" s="56"/>
      <c r="AA30" s="85"/>
      <c r="AB30" s="85"/>
      <c r="AC30" s="84"/>
      <c r="AD30" s="84"/>
      <c r="AE30" s="84"/>
    </row>
    <row r="31" spans="1:32" ht="15" customHeight="1">
      <c r="A31" s="85"/>
      <c r="B31" s="218" t="s">
        <v>1058</v>
      </c>
      <c r="C31" s="37"/>
      <c r="D31" s="37"/>
      <c r="E31" s="37"/>
      <c r="F31" s="37"/>
      <c r="G31" s="37"/>
      <c r="H31" s="37"/>
      <c r="I31" s="37"/>
      <c r="J31" s="37"/>
      <c r="K31" s="37"/>
      <c r="L31" s="37"/>
      <c r="M31" s="37"/>
      <c r="N31" s="37"/>
      <c r="O31" s="37"/>
      <c r="P31" s="37"/>
      <c r="Q31" s="37"/>
      <c r="R31" s="37"/>
      <c r="S31" s="37"/>
      <c r="T31" s="37"/>
      <c r="U31" s="37"/>
      <c r="V31" s="37"/>
      <c r="X31" s="131"/>
      <c r="Y31" s="87" t="s">
        <v>1057</v>
      </c>
      <c r="Z31" s="56"/>
      <c r="AA31" s="85"/>
      <c r="AB31" s="85"/>
      <c r="AC31" s="84"/>
      <c r="AD31" s="84"/>
      <c r="AE31" s="84"/>
    </row>
    <row r="32" spans="1:32" ht="15" customHeight="1">
      <c r="A32" s="85"/>
      <c r="B32" s="218" t="s">
        <v>1056</v>
      </c>
      <c r="C32" s="37"/>
      <c r="D32" s="37"/>
      <c r="E32" s="37"/>
      <c r="F32" s="37"/>
      <c r="G32" s="37"/>
      <c r="H32" s="37"/>
      <c r="I32" s="37"/>
      <c r="J32" s="37"/>
      <c r="K32" s="37"/>
      <c r="L32" s="37"/>
      <c r="M32" s="37"/>
      <c r="N32" s="37"/>
      <c r="O32" s="37"/>
      <c r="P32" s="37"/>
      <c r="Q32" s="37"/>
      <c r="R32" s="37"/>
      <c r="S32" s="37"/>
      <c r="T32" s="37"/>
      <c r="U32" s="37"/>
      <c r="V32" s="37"/>
      <c r="X32" s="131"/>
      <c r="Z32" s="56"/>
      <c r="AA32" s="85"/>
      <c r="AB32" s="85"/>
      <c r="AC32" s="84"/>
      <c r="AD32" s="84"/>
      <c r="AE32" s="84"/>
    </row>
    <row r="33" spans="1:32" ht="15" customHeight="1">
      <c r="A33" s="85"/>
      <c r="B33" s="218" t="s">
        <v>1055</v>
      </c>
      <c r="C33" s="37"/>
      <c r="D33" s="37"/>
      <c r="E33" s="37"/>
      <c r="F33" s="37"/>
      <c r="G33" s="37"/>
      <c r="H33" s="37"/>
      <c r="I33" s="37"/>
      <c r="J33" s="37"/>
      <c r="K33" s="37"/>
      <c r="L33" s="37"/>
      <c r="M33" s="37"/>
      <c r="N33" s="37"/>
      <c r="O33" s="37"/>
      <c r="P33" s="37"/>
      <c r="Q33" s="37"/>
      <c r="R33" s="37"/>
      <c r="S33" s="37"/>
      <c r="T33" s="37"/>
      <c r="U33" s="37"/>
      <c r="V33" s="37"/>
      <c r="X33" s="131"/>
      <c r="Y33" s="87" t="s">
        <v>1054</v>
      </c>
      <c r="Z33" s="56"/>
      <c r="AA33" s="85"/>
      <c r="AB33" s="85"/>
      <c r="AC33" s="84"/>
      <c r="AD33" s="84"/>
      <c r="AE33" s="84"/>
    </row>
    <row r="34" spans="1:32" ht="15" customHeight="1">
      <c r="A34" s="85"/>
      <c r="B34" s="218" t="s">
        <v>1053</v>
      </c>
      <c r="C34" s="37"/>
      <c r="D34" s="37"/>
      <c r="E34" s="37"/>
      <c r="F34" s="37"/>
      <c r="G34" s="37"/>
      <c r="H34" s="37"/>
      <c r="I34" s="37"/>
      <c r="J34" s="37"/>
      <c r="K34" s="37"/>
      <c r="L34" s="37"/>
      <c r="M34" s="37"/>
      <c r="N34" s="37"/>
      <c r="O34" s="37"/>
      <c r="P34" s="37"/>
      <c r="Q34" s="37"/>
      <c r="R34" s="37"/>
      <c r="S34" s="37"/>
      <c r="T34" s="37"/>
      <c r="U34" s="37"/>
      <c r="V34" s="37"/>
      <c r="X34" s="131"/>
      <c r="Y34" s="87" t="s">
        <v>1052</v>
      </c>
      <c r="Z34" s="56"/>
      <c r="AA34" s="85"/>
      <c r="AB34" s="85"/>
      <c r="AC34" s="84"/>
      <c r="AD34" s="84"/>
      <c r="AE34" s="84"/>
    </row>
    <row r="35" spans="1:32" ht="15" customHeight="1">
      <c r="A35" s="85"/>
      <c r="B35" s="217" t="s">
        <v>1051</v>
      </c>
      <c r="C35" s="86"/>
      <c r="D35" s="86"/>
      <c r="E35" s="86"/>
      <c r="F35" s="86"/>
      <c r="G35" s="86"/>
      <c r="H35" s="86"/>
      <c r="I35" s="86"/>
      <c r="J35" s="86"/>
      <c r="K35" s="86"/>
      <c r="L35" s="86"/>
      <c r="M35" s="86"/>
      <c r="N35" s="86"/>
      <c r="O35" s="86"/>
      <c r="P35" s="86"/>
      <c r="Q35" s="86"/>
      <c r="R35" s="86"/>
      <c r="S35" s="86"/>
      <c r="T35" s="86"/>
      <c r="U35" s="86"/>
      <c r="V35" s="86"/>
      <c r="W35" s="104"/>
      <c r="X35" s="103"/>
      <c r="Y35" s="90" t="s">
        <v>1050</v>
      </c>
      <c r="Z35" s="216"/>
      <c r="AA35" s="85"/>
      <c r="AB35" s="85"/>
      <c r="AC35" s="84"/>
      <c r="AD35" s="84"/>
      <c r="AE35" s="84"/>
    </row>
    <row r="36" spans="1:32" ht="15" customHeight="1">
      <c r="A36" s="85"/>
      <c r="B36" s="37"/>
      <c r="C36" s="37"/>
      <c r="D36" s="37"/>
      <c r="E36" s="37"/>
      <c r="F36" s="37"/>
      <c r="G36" s="37"/>
      <c r="H36" s="37"/>
      <c r="I36" s="37"/>
      <c r="J36" s="37"/>
      <c r="K36" s="37"/>
      <c r="L36" s="37"/>
      <c r="M36" s="37"/>
      <c r="N36" s="37"/>
      <c r="O36" s="37"/>
      <c r="P36" s="37"/>
      <c r="Q36" s="37"/>
      <c r="R36" s="37"/>
      <c r="S36" s="37"/>
      <c r="T36" s="37"/>
      <c r="U36" s="37"/>
      <c r="V36" s="37"/>
      <c r="W36" s="37"/>
      <c r="Z36" s="87"/>
      <c r="AA36" s="37"/>
      <c r="AB36" s="85"/>
      <c r="AC36" s="85"/>
      <c r="AD36" s="84"/>
      <c r="AE36" s="84"/>
      <c r="AF36" s="84"/>
    </row>
    <row r="37" spans="1:32" ht="15" customHeight="1">
      <c r="A37" s="85"/>
      <c r="B37" s="85" t="s">
        <v>3651</v>
      </c>
      <c r="C37" s="37"/>
      <c r="D37" s="37"/>
      <c r="E37" s="37"/>
      <c r="F37" s="37"/>
      <c r="G37" s="37"/>
      <c r="H37" s="37"/>
      <c r="I37" s="37"/>
      <c r="J37" s="37"/>
      <c r="K37" s="37"/>
      <c r="L37" s="37"/>
      <c r="M37" s="37"/>
      <c r="N37" s="37"/>
      <c r="O37" s="37"/>
      <c r="P37" s="37"/>
      <c r="Q37" s="37"/>
      <c r="R37" s="37"/>
      <c r="S37" s="37"/>
      <c r="T37" s="37"/>
      <c r="U37" s="37"/>
      <c r="V37" s="37"/>
      <c r="W37" s="37"/>
      <c r="Z37" s="37"/>
      <c r="AA37" s="37"/>
      <c r="AB37" s="85"/>
      <c r="AC37" s="85"/>
      <c r="AD37" s="84"/>
      <c r="AE37" s="84"/>
      <c r="AF37" s="84"/>
    </row>
    <row r="38" spans="1:32" ht="15" customHeight="1">
      <c r="A38" s="85"/>
      <c r="B38" s="85" t="s">
        <v>3661</v>
      </c>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4"/>
      <c r="AE38" s="84"/>
      <c r="AF38" s="84"/>
    </row>
    <row r="39" spans="1:32" ht="15" customHeight="1">
      <c r="A39" s="85"/>
      <c r="B39" s="85" t="s">
        <v>3662</v>
      </c>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4"/>
      <c r="AE39" s="84"/>
      <c r="AF39" s="84"/>
    </row>
    <row r="40" spans="1:32" ht="15" customHeight="1">
      <c r="A40" s="85"/>
      <c r="B40" s="85" t="s">
        <v>3652</v>
      </c>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4"/>
      <c r="AE40" s="84"/>
      <c r="AF40" s="84"/>
    </row>
    <row r="41" spans="1:32" ht="15" customHeight="1">
      <c r="A41" s="85"/>
      <c r="B41" s="85" t="s">
        <v>1049</v>
      </c>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4"/>
      <c r="AE41" s="84"/>
      <c r="AF41" s="84"/>
    </row>
    <row r="42" spans="1:32" ht="15" customHeight="1">
      <c r="A42" s="85"/>
      <c r="B42" s="85" t="s">
        <v>1048</v>
      </c>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4"/>
      <c r="AE42" s="84"/>
      <c r="AF42" s="84"/>
    </row>
    <row r="43" spans="1:32" ht="15" customHeight="1">
      <c r="A43" s="85"/>
      <c r="B43" s="85" t="s">
        <v>1047</v>
      </c>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4"/>
      <c r="AE43" s="84"/>
      <c r="AF43" s="84"/>
    </row>
    <row r="44" spans="1:32" ht="15" customHeight="1">
      <c r="A44" s="85"/>
      <c r="B44" s="85" t="s">
        <v>1046</v>
      </c>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4"/>
      <c r="AE44" s="84"/>
      <c r="AF44" s="84"/>
    </row>
    <row r="45" spans="1:32" ht="15" customHeight="1">
      <c r="A45" s="85"/>
      <c r="B45" s="85" t="s">
        <v>3543</v>
      </c>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32" ht="15" customHeight="1">
      <c r="A46" s="85"/>
      <c r="B46" s="85" t="s">
        <v>1045</v>
      </c>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32" ht="15" customHeight="1">
      <c r="A47" s="85"/>
      <c r="B47" s="85" t="s">
        <v>1044</v>
      </c>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32" ht="15" customHeight="1">
      <c r="A48" s="85"/>
      <c r="B48" s="85" t="s">
        <v>1043</v>
      </c>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5" customHeight="1">
      <c r="A49" s="85"/>
      <c r="B49" s="85" t="s">
        <v>1042</v>
      </c>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5" customHeight="1">
      <c r="A50" s="85"/>
      <c r="B50" s="85" t="s">
        <v>1041</v>
      </c>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215"/>
      <c r="H71" s="215"/>
      <c r="I71" s="215"/>
      <c r="J71" s="215"/>
      <c r="K71" s="21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215"/>
      <c r="H72" s="215"/>
      <c r="I72" s="215"/>
      <c r="J72" s="215"/>
      <c r="K72" s="21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215"/>
      <c r="H73" s="215"/>
      <c r="I73" s="215"/>
      <c r="J73" s="215"/>
      <c r="K73" s="21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row>
    <row r="84" spans="1:27" ht="17.25" customHeight="1">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214"/>
      <c r="I107" s="214"/>
      <c r="J107" s="214"/>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214"/>
      <c r="I108" s="214"/>
      <c r="J108" s="214"/>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214"/>
      <c r="I109" s="214"/>
      <c r="J109" s="214"/>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214"/>
      <c r="I110" s="214"/>
      <c r="J110" s="214"/>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214"/>
      <c r="I111" s="214"/>
      <c r="J111" s="214"/>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214"/>
      <c r="I112" s="214"/>
      <c r="J112" s="214"/>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214"/>
      <c r="I113" s="214"/>
      <c r="J113" s="214"/>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214"/>
      <c r="I114" s="214"/>
      <c r="J114" s="214"/>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214"/>
      <c r="I115" s="214"/>
      <c r="J115" s="214"/>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214"/>
      <c r="I116" s="214"/>
      <c r="J116" s="214"/>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214"/>
      <c r="I117" s="214"/>
      <c r="J117" s="214"/>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214"/>
      <c r="I118" s="214"/>
      <c r="J118" s="214"/>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214"/>
      <c r="I119" s="214"/>
      <c r="J119" s="214"/>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214"/>
      <c r="I120" s="214"/>
      <c r="J120" s="214"/>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214"/>
      <c r="I121" s="214"/>
      <c r="J121" s="214"/>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214"/>
      <c r="I122" s="214"/>
      <c r="J122" s="214"/>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214"/>
      <c r="I123" s="214"/>
      <c r="J123" s="214"/>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214"/>
      <c r="I124" s="214"/>
      <c r="J124" s="214"/>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214"/>
      <c r="I125" s="214"/>
      <c r="J125" s="214"/>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214"/>
      <c r="I126" s="214"/>
      <c r="J126" s="214"/>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214"/>
      <c r="I127" s="214"/>
      <c r="J127" s="214"/>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214"/>
      <c r="I128" s="214"/>
      <c r="J128" s="214"/>
      <c r="K128" s="85"/>
      <c r="L128" s="85"/>
      <c r="M128" s="85"/>
      <c r="N128" s="85"/>
      <c r="O128" s="85"/>
      <c r="P128" s="85"/>
      <c r="Q128" s="85"/>
      <c r="R128" s="85"/>
      <c r="S128" s="85"/>
      <c r="T128" s="85"/>
      <c r="U128" s="85"/>
      <c r="V128" s="85"/>
      <c r="W128" s="85"/>
      <c r="X128" s="85"/>
      <c r="Y128" s="85"/>
      <c r="Z128" s="85"/>
      <c r="AA128" s="85"/>
    </row>
    <row r="129" spans="1:27" ht="6.75" customHeight="1">
      <c r="A129" s="85"/>
      <c r="B129" s="85"/>
      <c r="C129" s="85"/>
      <c r="D129" s="85"/>
      <c r="E129" s="85"/>
      <c r="F129" s="85"/>
      <c r="G129" s="85"/>
      <c r="H129" s="214"/>
      <c r="I129" s="214"/>
      <c r="J129" s="214"/>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214"/>
      <c r="I130" s="214"/>
      <c r="J130" s="214"/>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214"/>
      <c r="I131" s="214"/>
      <c r="J131" s="214"/>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214"/>
      <c r="I132" s="214"/>
      <c r="J132" s="214"/>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214"/>
      <c r="I133" s="214"/>
      <c r="J133" s="214"/>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214"/>
      <c r="I134" s="214"/>
      <c r="J134" s="214"/>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214"/>
      <c r="I135" s="214"/>
      <c r="J135" s="214"/>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214"/>
      <c r="I136" s="214"/>
      <c r="J136" s="214"/>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214"/>
      <c r="I137" s="214"/>
      <c r="J137" s="214"/>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214"/>
      <c r="I138" s="214"/>
      <c r="J138" s="214"/>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214"/>
      <c r="I139" s="214"/>
      <c r="J139" s="214"/>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214"/>
      <c r="I140" s="214"/>
      <c r="J140" s="214"/>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214"/>
      <c r="I141" s="214"/>
      <c r="J141" s="214"/>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row>
    <row r="146" spans="1:27" ht="17.25"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row>
    <row r="147" spans="1:27" ht="17.25"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row>
    <row r="148" spans="1:27" ht="17.25"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row>
    <row r="149" spans="1:27" ht="17.25"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row>
    <row r="150" spans="1:27" ht="17.25"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row>
    <row r="151" spans="1:27" ht="17.25"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row>
    <row r="152" spans="1:27" ht="17.25"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row>
    <row r="153" spans="1:27" ht="17.25" customHeight="1">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row>
    <row r="154" spans="1:27" ht="17.25" customHeight="1">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row>
    <row r="155" spans="1:27" ht="17.25" customHeight="1">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row>
    <row r="156" spans="1:27" ht="17.25" customHeight="1">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row>
    <row r="157" spans="1:27" ht="17.25" customHeight="1">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row>
    <row r="158" spans="1:27" ht="17.25" customHeight="1">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row>
    <row r="159" spans="1:27" ht="17.25" customHeight="1">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row>
    <row r="160" spans="1:27" ht="17.25" customHeight="1">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row>
    <row r="161" spans="1:27" ht="17.25" customHeight="1">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row>
    <row r="162" spans="1:27" ht="17.25" customHeight="1">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row>
    <row r="163" spans="1:27" ht="17.25" customHeight="1">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row>
    <row r="164" spans="1:27" ht="17.25" customHeigh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row>
    <row r="165" spans="1:27" ht="17.25" customHeigh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row>
    <row r="166" spans="1:27" ht="17.25" customHeigh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row>
    <row r="167" spans="1:27" ht="17.25" customHeight="1">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row>
    <row r="168" spans="1:27" ht="17.25" customHeight="1">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row>
    <row r="169" spans="1:27" ht="17.25" customHeight="1">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row>
    <row r="170" spans="1:27" ht="15" customHeight="1">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row>
    <row r="171" spans="1:27" ht="17.25" customHeight="1">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row>
    <row r="172" spans="1:27" ht="17.25" customHeight="1">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row>
    <row r="173" spans="1:27" ht="17.25" customHeight="1">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row>
    <row r="174" spans="1:27" ht="17.25" customHeight="1">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row>
    <row r="175" spans="1:27" ht="17.25" customHeight="1">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row>
    <row r="176" spans="1:27" ht="17.25" customHeight="1">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row>
    <row r="177" spans="1:27" ht="17.25" customHeight="1">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row>
    <row r="178" spans="1:27" ht="17.25" customHeight="1">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row>
    <row r="179" spans="1:27" ht="17.25" customHeight="1">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row>
    <row r="180" spans="1:27" ht="17.25" customHeight="1">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row>
    <row r="181" spans="1:27" ht="17.25" customHeight="1">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row>
    <row r="182" spans="1:27" ht="17.25" customHeight="1">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row>
    <row r="183" spans="1:27">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row>
    <row r="184" spans="1:27" ht="17.25" customHeight="1"/>
    <row r="191" spans="1:27" ht="17.25" customHeight="1"/>
  </sheetData>
  <sheetProtection sheet="1" objects="1" scenarios="1" selectLockedCells="1"/>
  <phoneticPr fontId="2"/>
  <hyperlinks>
    <hyperlink ref="K1:N1" location="作業メニュー!A1" display="作業メニュー" xr:uid="{00000000-0004-0000-3200-000000000000}"/>
  </hyperlinks>
  <pageMargins left="0.55118110236220474" right="0.43307086614173229" top="0.43307086614173229" bottom="0.51181102362204722" header="0.62992125984251968" footer="0.51181102362204722"/>
  <pageSetup paperSize="9" fitToWidth="0" fitToHeight="9" orientation="portrait" r:id="rId1"/>
  <headerFooter alignWithMargins="0">
    <oddFooter>&amp;R240401</oddFooter>
  </headerFooter>
  <rowBreaks count="1" manualBreakCount="1">
    <brk id="12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F154"/>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1080</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952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t="s">
        <v>982</v>
      </c>
      <c r="B4" s="85" t="s">
        <v>1079</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1078</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t="s">
        <v>1077</v>
      </c>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7.25" customHeight="1">
      <c r="A7" s="85"/>
      <c r="B7" s="85" t="s">
        <v>1076</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7.25" customHeight="1">
      <c r="A8" s="85"/>
      <c r="B8" s="85" t="s">
        <v>1075</v>
      </c>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7.25" customHeight="1">
      <c r="A10" s="85" t="s">
        <v>979</v>
      </c>
      <c r="B10" s="85" t="s">
        <v>1074</v>
      </c>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7.25" customHeight="1">
      <c r="A11" s="85"/>
      <c r="B11" s="85" t="s">
        <v>1073</v>
      </c>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7.25" customHeight="1">
      <c r="A12" s="85"/>
      <c r="B12" s="85" t="s">
        <v>1072</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7.25" customHeight="1">
      <c r="A13" s="85"/>
      <c r="B13" s="85" t="s">
        <v>1071</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215"/>
      <c r="H34" s="215"/>
      <c r="I34" s="215"/>
      <c r="J34" s="215"/>
      <c r="K34" s="21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215"/>
      <c r="H35" s="215"/>
      <c r="I35" s="215"/>
      <c r="J35" s="215"/>
      <c r="K35" s="21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215"/>
      <c r="H36" s="215"/>
      <c r="I36" s="215"/>
      <c r="J36" s="215"/>
      <c r="K36" s="21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17.2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6.7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214"/>
      <c r="I97" s="214"/>
      <c r="J97" s="214"/>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214"/>
      <c r="I98" s="214"/>
      <c r="J98" s="214"/>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214"/>
      <c r="I99" s="214"/>
      <c r="J99" s="214"/>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214"/>
      <c r="I100" s="214"/>
      <c r="J100" s="214"/>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214"/>
      <c r="I101" s="214"/>
      <c r="J101" s="214"/>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214"/>
      <c r="I102" s="214"/>
      <c r="J102" s="214"/>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214"/>
      <c r="I103" s="214"/>
      <c r="J103" s="214"/>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214"/>
      <c r="I104" s="214"/>
      <c r="J104" s="214"/>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row>
    <row r="146" spans="1:27">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row>
    <row r="147" spans="1:27" ht="17.25" customHeight="1"/>
    <row r="154" spans="1:27" ht="17.25" customHeight="1"/>
  </sheetData>
  <sheetProtection sheet="1" objects="1" scenarios="1" selectLockedCells="1"/>
  <phoneticPr fontId="2"/>
  <hyperlinks>
    <hyperlink ref="K1:N1" location="作業メニュー!A1" display="作業メニュー" xr:uid="{00000000-0004-0000-33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&amp;R070620</oddFooter>
  </headerFooter>
  <rowBreaks count="1" manualBreakCount="1">
    <brk id="8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AF154"/>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1089</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952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t="s">
        <v>982</v>
      </c>
      <c r="B4" s="85" t="s">
        <v>1088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1087</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t="s">
        <v>1086</v>
      </c>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7.25" customHeight="1">
      <c r="A7" s="85"/>
      <c r="B7" s="85" t="s">
        <v>1085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7.25" customHeight="1">
      <c r="A8" s="85"/>
      <c r="B8" s="85" t="s">
        <v>1084</v>
      </c>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7.25" customHeight="1">
      <c r="A10" s="85" t="s">
        <v>979</v>
      </c>
      <c r="B10" s="85" t="s">
        <v>1083</v>
      </c>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7.25" customHeight="1">
      <c r="A11" s="85"/>
      <c r="B11" s="85" t="s">
        <v>1073</v>
      </c>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7.25" customHeight="1">
      <c r="A12" s="85"/>
      <c r="B12" s="85" t="s">
        <v>1082</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7.25" customHeight="1">
      <c r="A13" s="85"/>
      <c r="B13" s="85" t="s">
        <v>3653</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7.25" customHeight="1">
      <c r="A14" s="85"/>
      <c r="B14" s="85" t="s">
        <v>1081</v>
      </c>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215"/>
      <c r="H34" s="215"/>
      <c r="I34" s="215"/>
      <c r="J34" s="215"/>
      <c r="K34" s="21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215"/>
      <c r="H35" s="215"/>
      <c r="I35" s="215"/>
      <c r="J35" s="215"/>
      <c r="K35" s="21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215"/>
      <c r="H36" s="215"/>
      <c r="I36" s="215"/>
      <c r="J36" s="215"/>
      <c r="K36" s="21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17.2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6.7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214"/>
      <c r="I97" s="214"/>
      <c r="J97" s="214"/>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214"/>
      <c r="I98" s="214"/>
      <c r="J98" s="214"/>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214"/>
      <c r="I99" s="214"/>
      <c r="J99" s="214"/>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214"/>
      <c r="I100" s="214"/>
      <c r="J100" s="214"/>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214"/>
      <c r="I101" s="214"/>
      <c r="J101" s="214"/>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214"/>
      <c r="I102" s="214"/>
      <c r="J102" s="214"/>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214"/>
      <c r="I103" s="214"/>
      <c r="J103" s="214"/>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214"/>
      <c r="I104" s="214"/>
      <c r="J104" s="214"/>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row>
    <row r="146" spans="1:27">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row>
    <row r="147" spans="1:27" ht="17.25" customHeight="1"/>
    <row r="154" spans="1:27" ht="17.25" customHeight="1"/>
  </sheetData>
  <sheetProtection sheet="1" selectLockedCells="1"/>
  <phoneticPr fontId="2"/>
  <hyperlinks>
    <hyperlink ref="K1:N1" location="作業メニュー!A1" display="作業メニュー" xr:uid="{00000000-0004-0000-34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&amp;R240401</oddFooter>
  </headerFooter>
  <rowBreaks count="1" manualBreakCount="1">
    <brk id="8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1090</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952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c r="B4" s="85" t="s">
        <v>3343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3344</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row>
    <row r="8" spans="1:32" ht="17.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row>
    <row r="10" spans="1:32" ht="17.2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32" ht="17.2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row>
    <row r="13" spans="1:32" ht="17.2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7.2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215"/>
      <c r="H26" s="215"/>
      <c r="I26" s="215"/>
      <c r="J26" s="215"/>
      <c r="K26" s="21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215"/>
      <c r="H27" s="215"/>
      <c r="I27" s="215"/>
      <c r="J27" s="215"/>
      <c r="K27" s="21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215"/>
      <c r="H28" s="215"/>
      <c r="I28" s="215"/>
      <c r="J28" s="215"/>
      <c r="K28" s="21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214"/>
      <c r="I62" s="214"/>
      <c r="J62" s="214"/>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214"/>
      <c r="I63" s="214"/>
      <c r="J63" s="214"/>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214"/>
      <c r="I64" s="214"/>
      <c r="J64" s="214"/>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214"/>
      <c r="I65" s="214"/>
      <c r="J65" s="214"/>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214"/>
      <c r="I66" s="214"/>
      <c r="J66" s="214"/>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214"/>
      <c r="I67" s="214"/>
      <c r="J67" s="214"/>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214"/>
      <c r="I68" s="214"/>
      <c r="J68" s="214"/>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214"/>
      <c r="I69" s="214"/>
      <c r="J69" s="214"/>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6.7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row r="146" ht="17.25" customHeight="1"/>
  </sheetData>
  <sheetProtection sheet="1" objects="1" scenarios="1" selectLockedCells="1"/>
  <phoneticPr fontId="2"/>
  <hyperlinks>
    <hyperlink ref="K1:N1" location="作業メニュー!A1" display="作業メニュー" xr:uid="{00000000-0004-0000-35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1091</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952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c r="B4" s="85" t="s">
        <v>3343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3344</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row>
    <row r="8" spans="1:32" ht="17.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row>
    <row r="10" spans="1:32" ht="17.2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32" ht="17.2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row>
    <row r="13" spans="1:32" ht="17.2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7.2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215"/>
      <c r="H26" s="215"/>
      <c r="I26" s="215"/>
      <c r="J26" s="215"/>
      <c r="K26" s="21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215"/>
      <c r="H27" s="215"/>
      <c r="I27" s="215"/>
      <c r="J27" s="215"/>
      <c r="K27" s="21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215"/>
      <c r="H28" s="215"/>
      <c r="I28" s="215"/>
      <c r="J28" s="215"/>
      <c r="K28" s="21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214"/>
      <c r="I62" s="214"/>
      <c r="J62" s="214"/>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214"/>
      <c r="I63" s="214"/>
      <c r="J63" s="214"/>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214"/>
      <c r="I64" s="214"/>
      <c r="J64" s="214"/>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214"/>
      <c r="I65" s="214"/>
      <c r="J65" s="214"/>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214"/>
      <c r="I66" s="214"/>
      <c r="J66" s="214"/>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214"/>
      <c r="I67" s="214"/>
      <c r="J67" s="214"/>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214"/>
      <c r="I68" s="214"/>
      <c r="J68" s="214"/>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214"/>
      <c r="I69" s="214"/>
      <c r="J69" s="214"/>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6.7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row r="146" ht="17.25" customHeight="1"/>
  </sheetData>
  <sheetProtection sheet="1" objects="1" scenarios="1" selectLockedCells="1"/>
  <phoneticPr fontId="2"/>
  <hyperlinks>
    <hyperlink ref="K1:N1" location="作業メニュー!A1" display="作業メニュー" xr:uid="{00000000-0004-0000-36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G545"/>
  <sheetViews>
    <sheetView showGridLines="0" zoomScaleNormal="100" workbookViewId="0"/>
  </sheetViews>
  <sheetFormatPr defaultColWidth="9" defaultRowHeight="13.5"/>
  <cols>
    <col min="1" max="1" width="1.25" style="382" customWidth="1"/>
    <col min="2" max="2" width="26.125" style="382" customWidth="1"/>
    <col min="3" max="30" width="2.875" style="384" customWidth="1"/>
    <col min="31" max="34" width="2.75" style="384" customWidth="1"/>
    <col min="35" max="35" width="2.875" style="384" customWidth="1"/>
    <col min="36" max="43" width="2.75" style="384" customWidth="1"/>
    <col min="44" max="62" width="2.875" style="384" customWidth="1"/>
    <col min="63" max="16384" width="9" style="384"/>
  </cols>
  <sheetData>
    <row r="1" spans="1:59" s="589" customFormat="1" ht="37.5" customHeight="1" thickBot="1">
      <c r="A1" s="580" t="s">
        <v>251</v>
      </c>
      <c r="B1" s="588"/>
      <c r="O1" s="590" t="s">
        <v>66</v>
      </c>
      <c r="P1" s="586"/>
      <c r="Q1" s="586"/>
      <c r="R1" s="586"/>
      <c r="W1" s="1436" t="s">
        <v>250</v>
      </c>
      <c r="X1" s="1437"/>
      <c r="Y1" s="1437"/>
      <c r="Z1" s="320"/>
    </row>
    <row r="2" spans="1:59" ht="17.25" customHeight="1" thickTop="1">
      <c r="A2" s="409" t="s">
        <v>135</v>
      </c>
      <c r="B2" s="395"/>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row>
    <row r="3" spans="1:59" ht="18" customHeight="1">
      <c r="A3" s="398" t="s">
        <v>112</v>
      </c>
      <c r="B3" s="399" t="s">
        <v>134</v>
      </c>
      <c r="C3" s="10"/>
      <c r="D3" s="1310">
        <v>2</v>
      </c>
      <c r="E3" s="1311"/>
      <c r="F3" s="1311"/>
      <c r="G3" s="1312"/>
      <c r="H3" s="10"/>
      <c r="I3" s="10"/>
      <c r="J3" s="10"/>
      <c r="K3" s="10"/>
      <c r="L3" s="10"/>
      <c r="M3" s="10"/>
      <c r="N3" s="10"/>
      <c r="O3" s="10"/>
      <c r="P3" s="10"/>
      <c r="Q3" s="10"/>
      <c r="R3" s="10"/>
      <c r="S3" s="10"/>
      <c r="T3" s="10"/>
      <c r="U3" s="10"/>
      <c r="V3" s="10"/>
      <c r="W3" s="10"/>
      <c r="X3" s="10"/>
      <c r="Y3" s="10"/>
      <c r="Z3" s="10"/>
      <c r="AA3" s="10"/>
      <c r="AB3" s="10"/>
      <c r="AC3" s="10"/>
    </row>
    <row r="4" spans="1:59" ht="18" customHeight="1">
      <c r="A4" s="398" t="s">
        <v>112</v>
      </c>
      <c r="B4" s="399" t="s">
        <v>133</v>
      </c>
      <c r="C4" s="10"/>
      <c r="D4" s="428"/>
      <c r="E4" s="428"/>
      <c r="F4" s="428"/>
      <c r="G4" s="428"/>
      <c r="H4" s="10"/>
      <c r="I4" s="10"/>
      <c r="J4" s="10"/>
      <c r="K4" s="10"/>
      <c r="L4" s="10"/>
      <c r="M4" s="10"/>
      <c r="N4" s="10"/>
      <c r="O4" s="10"/>
      <c r="P4" s="10"/>
      <c r="Q4" s="10"/>
      <c r="R4" s="10"/>
      <c r="S4" s="10"/>
      <c r="T4" s="10"/>
      <c r="U4" s="10"/>
      <c r="V4" s="10"/>
      <c r="W4" s="10"/>
      <c r="X4" s="10"/>
      <c r="Y4" s="10"/>
      <c r="Z4" s="10"/>
      <c r="AA4" s="10"/>
      <c r="AB4" s="10"/>
      <c r="AC4" s="10"/>
      <c r="AF4" s="412" t="s">
        <v>102</v>
      </c>
      <c r="AG4" s="10"/>
    </row>
    <row r="5" spans="1:59" ht="18" customHeight="1">
      <c r="A5" s="403"/>
      <c r="B5" s="403" t="s">
        <v>132</v>
      </c>
      <c r="C5" s="1267"/>
      <c r="D5" s="1267"/>
      <c r="E5" s="1267"/>
      <c r="F5" s="1267"/>
      <c r="G5" s="1267"/>
      <c r="H5" s="10" t="s">
        <v>105</v>
      </c>
      <c r="I5" s="1276" t="str">
        <f>IF(項目一覧②!$G$253=1,"",INDEX(主要用途!$D$2:$D$63,項目一覧②!$G$253))</f>
        <v/>
      </c>
      <c r="J5" s="1277"/>
      <c r="K5" s="1277"/>
      <c r="L5" s="1277"/>
      <c r="M5" s="1277"/>
      <c r="N5" s="1277"/>
      <c r="O5" s="1277"/>
      <c r="P5" s="1277"/>
      <c r="Q5" s="1277"/>
      <c r="R5" s="1277"/>
      <c r="S5" s="1277"/>
      <c r="T5" s="1277"/>
      <c r="U5" s="1277"/>
      <c r="V5" s="1277"/>
      <c r="W5" s="1277"/>
      <c r="X5" s="1277"/>
      <c r="Y5" s="1277"/>
      <c r="Z5" s="1277"/>
      <c r="AA5" s="1277"/>
      <c r="AB5" s="1277"/>
      <c r="AC5" s="1278"/>
      <c r="AG5" s="401" t="s">
        <v>101</v>
      </c>
      <c r="AH5" s="401"/>
      <c r="AI5" s="401"/>
      <c r="AJ5" s="401"/>
      <c r="AK5" s="446"/>
      <c r="AL5" s="1241"/>
      <c r="AM5" s="1246"/>
      <c r="AN5" s="1246"/>
      <c r="AO5" s="1246"/>
      <c r="AP5" s="1246"/>
      <c r="AQ5" s="1246"/>
      <c r="AR5" s="1246"/>
      <c r="AS5" s="1246"/>
      <c r="AT5" s="1246"/>
      <c r="AU5" s="1246"/>
      <c r="AV5" s="1246"/>
      <c r="AW5" s="1246"/>
      <c r="AX5" s="1246"/>
      <c r="AY5" s="1246"/>
      <c r="AZ5" s="1246"/>
      <c r="BA5" s="1246"/>
      <c r="BB5" s="1246"/>
      <c r="BC5" s="1246"/>
      <c r="BD5" s="1246"/>
      <c r="BE5" s="1246"/>
      <c r="BF5" s="1246"/>
      <c r="BG5" s="1246"/>
    </row>
    <row r="6" spans="1:59" ht="18" customHeight="1">
      <c r="B6" s="403" t="s">
        <v>132</v>
      </c>
      <c r="C6" s="1267"/>
      <c r="D6" s="1267"/>
      <c r="E6" s="1267"/>
      <c r="F6" s="1267"/>
      <c r="G6" s="1267"/>
      <c r="H6" s="10" t="s">
        <v>105</v>
      </c>
      <c r="I6" s="1276" t="str">
        <f>IF(項目一覧②!$G$255=1,"",INDEX(主要用途!$D$2:$D$63,項目一覧②!$G$255))</f>
        <v/>
      </c>
      <c r="J6" s="1277"/>
      <c r="K6" s="1277"/>
      <c r="L6" s="1277"/>
      <c r="M6" s="1277"/>
      <c r="N6" s="1277"/>
      <c r="O6" s="1277"/>
      <c r="P6" s="1277"/>
      <c r="Q6" s="1277"/>
      <c r="R6" s="1277"/>
      <c r="S6" s="1277"/>
      <c r="T6" s="1277"/>
      <c r="U6" s="1277"/>
      <c r="V6" s="1277"/>
      <c r="W6" s="1277"/>
      <c r="X6" s="1277"/>
      <c r="Y6" s="1277"/>
      <c r="Z6" s="1277"/>
      <c r="AA6" s="1277"/>
      <c r="AB6" s="1277"/>
      <c r="AC6" s="1278"/>
      <c r="AG6" s="388" t="s">
        <v>100</v>
      </c>
      <c r="AH6" s="10"/>
      <c r="AI6" s="10"/>
      <c r="AJ6" s="10"/>
      <c r="AL6" s="1241"/>
      <c r="AM6" s="1246"/>
      <c r="AN6" s="1246"/>
      <c r="AO6" s="1246"/>
      <c r="AP6" s="1246"/>
      <c r="AQ6" s="1246"/>
      <c r="AR6" s="1246"/>
      <c r="AS6" s="1246"/>
      <c r="AT6" s="1246"/>
      <c r="AU6" s="1246"/>
      <c r="AV6" s="1246"/>
      <c r="AW6" s="1246"/>
      <c r="AX6" s="1246"/>
      <c r="AY6" s="1246"/>
      <c r="AZ6" s="1246"/>
      <c r="BA6" s="1246"/>
      <c r="BB6" s="1246"/>
      <c r="BC6" s="1246"/>
      <c r="BD6" s="1246"/>
      <c r="BE6" s="1246"/>
      <c r="BF6" s="1246"/>
      <c r="BG6" s="1246"/>
    </row>
    <row r="7" spans="1:59" ht="18" customHeight="1">
      <c r="B7" s="403" t="s">
        <v>132</v>
      </c>
      <c r="C7" s="1267"/>
      <c r="D7" s="1267"/>
      <c r="E7" s="1267"/>
      <c r="F7" s="1267"/>
      <c r="G7" s="1267"/>
      <c r="H7" s="10" t="s">
        <v>105</v>
      </c>
      <c r="I7" s="1276" t="str">
        <f>IF(項目一覧②!$G$257=1,"",INDEX(主要用途!$D$2:$D$63,項目一覧②!$G$257))</f>
        <v/>
      </c>
      <c r="J7" s="1277"/>
      <c r="K7" s="1277"/>
      <c r="L7" s="1277"/>
      <c r="M7" s="1277"/>
      <c r="N7" s="1277"/>
      <c r="O7" s="1277"/>
      <c r="P7" s="1277"/>
      <c r="Q7" s="1277"/>
      <c r="R7" s="1277"/>
      <c r="S7" s="1277"/>
      <c r="T7" s="1277"/>
      <c r="U7" s="1277"/>
      <c r="V7" s="1277"/>
      <c r="W7" s="1277"/>
      <c r="X7" s="1277"/>
      <c r="Y7" s="1277"/>
      <c r="Z7" s="1277"/>
      <c r="AA7" s="1277"/>
      <c r="AB7" s="1277"/>
      <c r="AC7" s="1278"/>
      <c r="AG7" s="388" t="s">
        <v>99</v>
      </c>
      <c r="AH7" s="10"/>
      <c r="AI7" s="10"/>
      <c r="AJ7" s="10"/>
      <c r="AK7" s="10"/>
      <c r="AL7" s="1241"/>
      <c r="AM7" s="1241"/>
      <c r="AN7" s="1241"/>
      <c r="AO7" s="1241"/>
      <c r="AP7" s="1241"/>
      <c r="AQ7" s="1241"/>
      <c r="AR7" s="1241"/>
      <c r="AS7" s="1241"/>
    </row>
    <row r="8" spans="1:59" ht="18" customHeight="1">
      <c r="A8" s="398" t="s">
        <v>112</v>
      </c>
      <c r="B8" s="399" t="s">
        <v>131</v>
      </c>
      <c r="C8" s="10"/>
      <c r="D8" s="10"/>
      <c r="E8" s="10"/>
      <c r="F8" s="10"/>
      <c r="G8" s="10"/>
      <c r="H8" s="10"/>
      <c r="I8" s="10"/>
      <c r="J8" s="10"/>
      <c r="K8" s="10"/>
      <c r="L8" s="10"/>
      <c r="M8" s="10"/>
      <c r="N8" s="10"/>
      <c r="O8" s="10"/>
      <c r="P8" s="10"/>
      <c r="Q8" s="10"/>
      <c r="R8" s="10"/>
      <c r="S8" s="10"/>
      <c r="T8" s="10"/>
      <c r="U8" s="10"/>
      <c r="V8" s="10"/>
      <c r="W8" s="10"/>
      <c r="X8" s="10"/>
      <c r="Y8" s="10"/>
      <c r="Z8" s="10"/>
      <c r="AA8" s="10"/>
      <c r="AB8" s="10"/>
      <c r="AC8" s="10"/>
    </row>
    <row r="9" spans="1:59" ht="18" customHeight="1">
      <c r="B9" s="388"/>
      <c r="C9" s="434"/>
      <c r="D9" s="427" t="s">
        <v>130</v>
      </c>
      <c r="E9" s="427"/>
      <c r="F9" s="434"/>
      <c r="G9" s="427" t="s">
        <v>129</v>
      </c>
      <c r="H9" s="427"/>
      <c r="I9" s="434"/>
      <c r="J9" s="427" t="s">
        <v>128</v>
      </c>
      <c r="K9" s="427"/>
      <c r="L9" s="434"/>
      <c r="M9" s="427" t="s">
        <v>127</v>
      </c>
      <c r="N9" s="427"/>
      <c r="O9" s="434"/>
      <c r="P9" s="427" t="s">
        <v>126</v>
      </c>
      <c r="Q9" s="427"/>
      <c r="R9" s="427"/>
      <c r="S9" s="434"/>
      <c r="T9" s="435" t="s">
        <v>125</v>
      </c>
      <c r="U9" s="427"/>
      <c r="V9" s="427"/>
      <c r="W9" s="427"/>
      <c r="X9" s="434"/>
      <c r="Y9" s="435" t="s">
        <v>124</v>
      </c>
      <c r="Z9" s="427"/>
      <c r="AA9" s="427"/>
      <c r="AB9" s="427"/>
      <c r="AC9" s="427"/>
      <c r="AD9" s="426" t="str">
        <f>IF(COUNTIF(項目一覧②!$G$259:$M$259,TRUE)=1,"","工事種別をいずれか１つ選択してください")</f>
        <v>工事種別をいずれか１つ選択してください</v>
      </c>
    </row>
    <row r="10" spans="1:59" ht="11.25" customHeight="1"/>
    <row r="11" spans="1:59" ht="18" customHeight="1">
      <c r="A11" s="398" t="s">
        <v>112</v>
      </c>
      <c r="B11" s="399" t="s">
        <v>123</v>
      </c>
      <c r="C11" s="10"/>
      <c r="D11" s="1275"/>
      <c r="E11" s="1275"/>
      <c r="F11" s="1275"/>
      <c r="G11" s="1275"/>
      <c r="H11" s="1275"/>
      <c r="I11" s="1275"/>
      <c r="J11" s="1275"/>
      <c r="K11" s="1275"/>
      <c r="L11" s="1275"/>
      <c r="M11" s="1275"/>
      <c r="N11" s="10"/>
      <c r="O11" s="10"/>
      <c r="P11" s="10"/>
      <c r="Q11" s="10"/>
      <c r="R11" s="1275"/>
      <c r="S11" s="1275"/>
      <c r="T11" s="1275"/>
      <c r="U11" s="1275"/>
      <c r="V11" s="1275"/>
      <c r="W11" s="1275"/>
      <c r="X11" s="1275"/>
      <c r="Y11" s="1275"/>
      <c r="Z11" s="1275"/>
      <c r="AA11" s="1275"/>
      <c r="AB11" s="10"/>
      <c r="AC11" s="10"/>
    </row>
    <row r="12" spans="1:59" ht="9.9499999999999993" customHeight="1">
      <c r="A12" s="969"/>
      <c r="B12" s="970"/>
      <c r="C12" s="970"/>
      <c r="D12" s="970"/>
      <c r="E12" s="970"/>
      <c r="F12" s="970"/>
      <c r="G12" s="970"/>
      <c r="H12" s="970"/>
      <c r="I12" s="970"/>
      <c r="J12" s="970"/>
      <c r="K12" s="970"/>
      <c r="L12" s="970"/>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2"/>
      <c r="AO12" s="972"/>
      <c r="AP12" s="972"/>
    </row>
    <row r="13" spans="1:59" ht="9.9499999999999993" customHeight="1">
      <c r="A13" s="398"/>
      <c r="B13" s="399"/>
      <c r="C13" s="399"/>
      <c r="D13" s="399"/>
      <c r="E13" s="399"/>
      <c r="F13" s="399"/>
      <c r="G13" s="399"/>
      <c r="H13" s="399"/>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row>
    <row r="14" spans="1:59" ht="18" customHeight="1">
      <c r="A14" s="398" t="s">
        <v>111</v>
      </c>
      <c r="B14" s="399" t="s">
        <v>2954</v>
      </c>
      <c r="C14" s="531"/>
      <c r="D14" s="10" t="s">
        <v>2950</v>
      </c>
      <c r="E14" s="10"/>
      <c r="F14" s="10"/>
      <c r="G14" s="10" t="s">
        <v>3639</v>
      </c>
      <c r="H14" s="10"/>
      <c r="J14" s="10"/>
      <c r="K14" s="10"/>
      <c r="L14" s="10"/>
      <c r="M14" s="10"/>
      <c r="N14" s="10"/>
      <c r="O14" s="10"/>
      <c r="P14" s="10"/>
      <c r="Q14" s="10"/>
      <c r="R14" s="10"/>
      <c r="S14" s="10"/>
      <c r="T14" s="10"/>
      <c r="U14" s="10"/>
      <c r="V14" s="10"/>
      <c r="W14" s="10"/>
      <c r="X14" s="10"/>
      <c r="Y14" s="10"/>
      <c r="Z14" s="10"/>
      <c r="AA14" s="10"/>
      <c r="AB14" s="10"/>
    </row>
    <row r="15" spans="1:59" ht="18" customHeight="1">
      <c r="A15" s="398"/>
      <c r="B15" s="399"/>
      <c r="C15" s="531"/>
      <c r="D15" s="10" t="s">
        <v>2950</v>
      </c>
      <c r="E15" s="10"/>
      <c r="F15" s="10"/>
      <c r="G15" s="10" t="s">
        <v>3640</v>
      </c>
      <c r="H15" s="10"/>
      <c r="I15" s="10"/>
      <c r="J15" s="10"/>
      <c r="K15" s="10"/>
      <c r="L15" s="10"/>
      <c r="M15" s="10"/>
      <c r="N15" s="10"/>
      <c r="O15" s="10"/>
      <c r="P15" s="10"/>
      <c r="Q15" s="10"/>
      <c r="R15" s="10"/>
      <c r="S15" s="10"/>
      <c r="T15" s="10"/>
      <c r="U15" s="10"/>
      <c r="V15" s="10"/>
      <c r="W15" s="10"/>
      <c r="X15" s="10"/>
      <c r="Y15" s="10"/>
      <c r="Z15" s="10"/>
      <c r="AA15" s="10"/>
      <c r="AB15" s="10"/>
    </row>
    <row r="16" spans="1:59" ht="18" customHeight="1">
      <c r="A16" s="398"/>
      <c r="B16" s="399"/>
      <c r="C16" s="531"/>
      <c r="D16" s="10" t="s">
        <v>3659</v>
      </c>
      <c r="E16" s="10"/>
      <c r="F16" s="10"/>
      <c r="G16" s="10"/>
      <c r="H16" s="10"/>
      <c r="I16" s="10"/>
      <c r="J16" s="10"/>
      <c r="K16" s="10"/>
      <c r="L16" s="10"/>
      <c r="M16" s="10"/>
      <c r="N16" s="10"/>
      <c r="O16" s="10"/>
      <c r="P16" s="10"/>
      <c r="Q16" s="10"/>
      <c r="R16" s="10"/>
      <c r="S16" s="10"/>
      <c r="T16" s="10"/>
      <c r="U16" s="10"/>
      <c r="V16" s="10"/>
      <c r="W16" s="10"/>
      <c r="X16" s="10"/>
      <c r="Y16" s="10"/>
      <c r="Z16" s="10"/>
      <c r="AA16" s="10"/>
      <c r="AB16" s="10"/>
    </row>
    <row r="17" spans="1:42" ht="18" customHeight="1">
      <c r="A17" s="398"/>
      <c r="B17" s="399"/>
      <c r="C17" s="531"/>
      <c r="D17" s="10" t="s">
        <v>2951</v>
      </c>
      <c r="E17" s="10"/>
      <c r="F17" s="10"/>
      <c r="G17" s="10"/>
      <c r="I17" s="10"/>
      <c r="J17" s="420"/>
      <c r="K17" s="1294"/>
      <c r="L17" s="1294"/>
      <c r="M17" s="10"/>
      <c r="N17" s="10"/>
      <c r="O17" s="10"/>
      <c r="P17" s="10"/>
      <c r="Q17" s="10"/>
      <c r="R17" s="10"/>
      <c r="S17" s="10"/>
      <c r="T17" s="10"/>
      <c r="U17" s="10"/>
      <c r="V17" s="10"/>
      <c r="W17" s="10"/>
      <c r="X17" s="10"/>
      <c r="Y17" s="10"/>
      <c r="Z17" s="10"/>
      <c r="AA17" s="10"/>
      <c r="AB17" s="10"/>
      <c r="AC17" s="520"/>
    </row>
    <row r="18" spans="1:42" ht="18" customHeight="1">
      <c r="A18" s="398"/>
      <c r="B18" s="399"/>
      <c r="C18" s="531"/>
      <c r="D18" s="10" t="s">
        <v>2952</v>
      </c>
      <c r="E18" s="10"/>
      <c r="F18" s="10"/>
      <c r="G18" s="10"/>
      <c r="H18" s="10"/>
      <c r="I18" s="10"/>
      <c r="J18" s="10"/>
      <c r="K18" s="10"/>
      <c r="L18" s="10"/>
      <c r="M18" s="10"/>
      <c r="N18" s="10"/>
      <c r="O18" s="10"/>
      <c r="P18" s="10"/>
      <c r="Q18" s="10"/>
      <c r="R18" s="10"/>
      <c r="S18" s="10"/>
      <c r="T18" s="10"/>
      <c r="U18" s="10"/>
      <c r="V18" s="10"/>
      <c r="W18" s="10"/>
      <c r="X18" s="10"/>
      <c r="Y18" s="10"/>
      <c r="Z18" s="10"/>
      <c r="AA18" s="10"/>
      <c r="AB18" s="10"/>
      <c r="AC18" s="520"/>
    </row>
    <row r="19" spans="1:42" ht="18" customHeight="1">
      <c r="A19" s="398"/>
      <c r="B19" s="399"/>
      <c r="C19" s="531"/>
      <c r="D19" s="10" t="s">
        <v>2953</v>
      </c>
      <c r="E19" s="10"/>
      <c r="F19" s="10"/>
      <c r="G19" s="10"/>
      <c r="H19" s="10"/>
      <c r="I19" s="10"/>
      <c r="J19" s="10"/>
      <c r="K19" s="10"/>
      <c r="L19" s="10"/>
      <c r="M19" s="10"/>
      <c r="N19" s="10"/>
      <c r="O19" s="10"/>
      <c r="P19" s="10"/>
      <c r="Q19" s="10"/>
      <c r="R19" s="10"/>
      <c r="S19" s="10"/>
      <c r="T19" s="10"/>
      <c r="U19" s="10"/>
      <c r="V19" s="10"/>
      <c r="W19" s="10"/>
      <c r="X19" s="10"/>
      <c r="Y19" s="10"/>
      <c r="Z19" s="10"/>
      <c r="AA19" s="10"/>
      <c r="AB19" s="10"/>
      <c r="AC19" s="520"/>
    </row>
    <row r="20" spans="1:42" ht="18" customHeight="1">
      <c r="A20" s="398"/>
      <c r="B20" s="399"/>
      <c r="C20" s="531"/>
      <c r="D20" s="10" t="s">
        <v>3054</v>
      </c>
      <c r="E20" s="10"/>
      <c r="F20" s="10"/>
      <c r="G20" s="10"/>
      <c r="H20" s="10"/>
      <c r="I20" s="10"/>
      <c r="J20" s="10"/>
      <c r="K20" s="10"/>
      <c r="L20" s="10"/>
      <c r="M20" s="10"/>
      <c r="N20" s="10"/>
      <c r="O20" s="10"/>
      <c r="P20" s="10"/>
      <c r="Q20" s="10"/>
      <c r="R20" s="10"/>
      <c r="S20" s="10"/>
      <c r="T20" s="10"/>
      <c r="U20" s="10"/>
      <c r="V20" s="10"/>
      <c r="W20" s="10"/>
      <c r="X20" s="10"/>
      <c r="Y20" s="10"/>
      <c r="Z20" s="10"/>
      <c r="AA20" s="10"/>
      <c r="AB20" s="10"/>
      <c r="AC20" s="520"/>
    </row>
    <row r="21" spans="1:42" ht="9.9499999999999993" customHeight="1">
      <c r="A21" s="969"/>
      <c r="B21" s="970"/>
      <c r="C21" s="970"/>
      <c r="D21" s="993"/>
      <c r="E21" s="993"/>
      <c r="F21" s="993"/>
      <c r="G21" s="993"/>
      <c r="H21" s="993"/>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971"/>
      <c r="AM21" s="971"/>
      <c r="AN21" s="972"/>
      <c r="AO21" s="972"/>
      <c r="AP21" s="972"/>
    </row>
    <row r="22" spans="1:42" ht="9.9499999999999993" customHeight="1">
      <c r="A22" s="398"/>
      <c r="B22" s="399"/>
      <c r="C22" s="399"/>
      <c r="D22" s="994"/>
      <c r="E22" s="994"/>
      <c r="F22" s="994"/>
      <c r="G22" s="994"/>
      <c r="H22" s="994"/>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row>
    <row r="23" spans="1:42" ht="18" customHeight="1">
      <c r="A23" s="398" t="s">
        <v>111</v>
      </c>
      <c r="B23" s="399" t="s">
        <v>2955</v>
      </c>
      <c r="C23" s="399"/>
      <c r="D23" s="994"/>
      <c r="E23" s="994"/>
      <c r="F23" s="994"/>
      <c r="G23" s="994"/>
      <c r="H23" s="994"/>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520"/>
    </row>
    <row r="24" spans="1:42" ht="18" customHeight="1">
      <c r="A24" s="398"/>
      <c r="B24" s="399"/>
      <c r="C24" s="531"/>
      <c r="D24" s="10" t="s">
        <v>2956</v>
      </c>
      <c r="E24" s="10"/>
      <c r="F24" s="10"/>
      <c r="G24" s="10"/>
      <c r="H24" s="10"/>
      <c r="I24" s="10"/>
      <c r="J24" s="10"/>
      <c r="K24" s="10"/>
      <c r="L24" s="10"/>
      <c r="M24" s="10"/>
      <c r="N24" s="10"/>
      <c r="O24" s="10"/>
      <c r="P24" s="10"/>
      <c r="Q24" s="10"/>
      <c r="R24" s="10"/>
      <c r="S24" s="10"/>
      <c r="T24" s="10"/>
      <c r="U24" s="10"/>
      <c r="V24" s="10"/>
      <c r="W24" s="10"/>
      <c r="X24" s="10"/>
      <c r="Y24" s="10"/>
      <c r="Z24" s="10"/>
      <c r="AA24" s="10"/>
      <c r="AB24" s="10"/>
      <c r="AC24" s="520"/>
    </row>
    <row r="25" spans="1:42" ht="18" customHeight="1">
      <c r="A25" s="398"/>
      <c r="B25" s="399"/>
      <c r="C25" s="531"/>
      <c r="D25" s="10" t="s">
        <v>2957</v>
      </c>
      <c r="E25" s="10"/>
      <c r="F25" s="10"/>
      <c r="G25" s="10"/>
      <c r="H25" s="10"/>
      <c r="I25" s="10"/>
      <c r="J25" s="10"/>
      <c r="K25" s="10"/>
      <c r="L25" s="10"/>
      <c r="M25" s="10"/>
      <c r="N25" s="10"/>
      <c r="O25" s="10"/>
      <c r="P25" s="10"/>
      <c r="Q25" s="10"/>
      <c r="R25" s="10"/>
      <c r="S25" s="10"/>
      <c r="T25" s="10"/>
      <c r="U25" s="10"/>
      <c r="V25" s="10"/>
      <c r="W25" s="10"/>
      <c r="X25" s="10"/>
      <c r="Y25" s="10"/>
      <c r="Z25" s="10"/>
      <c r="AA25" s="10"/>
      <c r="AB25" s="10"/>
      <c r="AC25" s="520"/>
    </row>
    <row r="26" spans="1:42" ht="18" customHeight="1">
      <c r="A26" s="398"/>
      <c r="B26" s="399"/>
      <c r="C26" s="531"/>
      <c r="D26" s="10" t="s">
        <v>3641</v>
      </c>
      <c r="E26" s="10"/>
      <c r="F26" s="10"/>
      <c r="G26" s="10"/>
      <c r="H26" s="10"/>
      <c r="I26" s="10"/>
      <c r="J26" s="10"/>
      <c r="K26" s="10"/>
      <c r="L26" s="10"/>
      <c r="M26" s="10"/>
      <c r="N26" s="10"/>
      <c r="O26" s="10"/>
      <c r="P26" s="10"/>
      <c r="Q26" s="10"/>
      <c r="R26" s="10"/>
      <c r="S26" s="10"/>
      <c r="T26" s="10"/>
      <c r="U26" s="10"/>
      <c r="V26" s="10"/>
      <c r="W26" s="10"/>
      <c r="X26" s="10"/>
      <c r="Y26" s="10"/>
      <c r="Z26" s="10"/>
      <c r="AA26" s="10"/>
      <c r="AB26" s="10"/>
      <c r="AC26" s="520"/>
    </row>
    <row r="27" spans="1:42" ht="18" customHeight="1">
      <c r="A27" s="398"/>
      <c r="B27" s="399"/>
      <c r="C27" s="531"/>
      <c r="D27" s="10" t="s">
        <v>2958</v>
      </c>
      <c r="E27" s="10"/>
      <c r="F27" s="10"/>
      <c r="G27" s="10"/>
      <c r="H27" s="10"/>
      <c r="I27" s="10"/>
      <c r="J27" s="10"/>
      <c r="K27" s="10"/>
      <c r="L27" s="10"/>
      <c r="M27" s="10"/>
      <c r="N27" s="10"/>
      <c r="O27" s="10"/>
      <c r="P27" s="10"/>
      <c r="Q27" s="10"/>
      <c r="R27" s="10"/>
      <c r="S27" s="10"/>
      <c r="T27" s="10"/>
      <c r="U27" s="10"/>
      <c r="V27" s="10"/>
      <c r="W27" s="10"/>
      <c r="X27" s="10"/>
      <c r="Y27" s="10"/>
      <c r="Z27" s="10"/>
      <c r="AA27" s="10"/>
      <c r="AB27" s="10"/>
      <c r="AC27" s="520"/>
    </row>
    <row r="28" spans="1:42" ht="18" customHeight="1">
      <c r="A28" s="398"/>
      <c r="B28" s="399"/>
      <c r="C28" s="531"/>
      <c r="D28" s="10" t="s">
        <v>3054</v>
      </c>
      <c r="E28" s="10"/>
      <c r="F28" s="10"/>
      <c r="G28" s="10"/>
      <c r="H28" s="10"/>
      <c r="I28" s="10"/>
      <c r="J28" s="10"/>
      <c r="K28" s="10"/>
      <c r="L28" s="10"/>
      <c r="M28" s="10"/>
      <c r="N28" s="10"/>
      <c r="O28" s="10"/>
      <c r="P28" s="10"/>
      <c r="Q28" s="10"/>
      <c r="R28" s="10"/>
      <c r="S28" s="10"/>
      <c r="T28" s="10"/>
      <c r="U28" s="10"/>
      <c r="V28" s="10"/>
      <c r="W28" s="10"/>
      <c r="X28" s="10"/>
      <c r="Y28" s="10"/>
      <c r="Z28" s="10"/>
      <c r="AA28" s="10"/>
      <c r="AB28" s="10"/>
      <c r="AC28" s="520"/>
    </row>
    <row r="29" spans="1:42" ht="18" customHeight="1">
      <c r="A29" s="398"/>
      <c r="B29" s="399"/>
      <c r="C29" s="531"/>
      <c r="D29" s="10" t="s">
        <v>3056</v>
      </c>
      <c r="E29" s="10"/>
      <c r="F29" s="10"/>
      <c r="G29" s="10"/>
      <c r="H29" s="10"/>
      <c r="I29" s="10"/>
      <c r="J29" s="10"/>
      <c r="K29" s="10"/>
      <c r="L29" s="10"/>
      <c r="M29" s="10"/>
      <c r="N29" s="10"/>
      <c r="O29" s="10"/>
      <c r="P29" s="10"/>
      <c r="Q29" s="10"/>
      <c r="R29" s="10"/>
      <c r="S29" s="10"/>
      <c r="T29" s="10"/>
      <c r="U29" s="10"/>
      <c r="V29" s="10"/>
      <c r="W29" s="10"/>
      <c r="X29" s="10"/>
      <c r="Y29" s="10"/>
      <c r="Z29" s="10"/>
      <c r="AA29" s="10"/>
      <c r="AB29" s="10"/>
      <c r="AC29" s="520"/>
    </row>
    <row r="30" spans="1:42" ht="9.9499999999999993" customHeight="1">
      <c r="A30" s="969"/>
      <c r="B30" s="970"/>
      <c r="C30" s="970"/>
      <c r="D30" s="993"/>
      <c r="E30" s="993"/>
      <c r="F30" s="993"/>
      <c r="G30" s="993"/>
      <c r="H30" s="993"/>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971"/>
      <c r="AM30" s="971"/>
      <c r="AN30" s="972"/>
      <c r="AO30" s="972"/>
      <c r="AP30" s="972"/>
    </row>
    <row r="31" spans="1:42" ht="9.9499999999999993" customHeight="1">
      <c r="A31" s="398"/>
      <c r="B31" s="399"/>
      <c r="C31" s="399"/>
      <c r="D31" s="994"/>
      <c r="E31" s="994"/>
      <c r="F31" s="994"/>
      <c r="G31" s="994"/>
      <c r="H31" s="994"/>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row>
    <row r="32" spans="1:42" ht="18" customHeight="1">
      <c r="A32" s="398" t="s">
        <v>111</v>
      </c>
      <c r="B32" s="399" t="s">
        <v>3067</v>
      </c>
      <c r="C32" s="399"/>
      <c r="D32" s="994"/>
      <c r="E32" s="994"/>
      <c r="F32" s="994"/>
      <c r="G32" s="994"/>
      <c r="H32" s="994"/>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520"/>
    </row>
    <row r="33" spans="1:57" ht="18" customHeight="1">
      <c r="A33" s="398"/>
      <c r="B33" s="399"/>
      <c r="C33" s="531"/>
      <c r="D33" s="10" t="s">
        <v>3060</v>
      </c>
      <c r="E33" s="10"/>
      <c r="F33" s="10"/>
      <c r="G33" s="10"/>
      <c r="H33" s="10"/>
      <c r="I33" s="531"/>
      <c r="J33" s="10" t="s">
        <v>2959</v>
      </c>
      <c r="K33" s="10"/>
      <c r="L33" s="10"/>
      <c r="M33" s="10"/>
      <c r="N33" s="10"/>
      <c r="O33" s="10"/>
      <c r="P33" s="531"/>
      <c r="Q33" s="10" t="s">
        <v>3059</v>
      </c>
      <c r="R33" s="10"/>
      <c r="S33" s="10"/>
      <c r="T33" s="10"/>
      <c r="U33" s="10"/>
      <c r="V33" s="531"/>
      <c r="W33" s="10" t="s">
        <v>3012</v>
      </c>
      <c r="X33" s="10"/>
      <c r="Y33" s="10"/>
      <c r="Z33" s="520"/>
    </row>
    <row r="34" spans="1:57" ht="18" customHeight="1">
      <c r="A34" s="398"/>
      <c r="B34" s="399"/>
      <c r="C34" s="531"/>
      <c r="D34" s="10" t="s">
        <v>2048</v>
      </c>
      <c r="E34" s="10"/>
      <c r="F34" s="10"/>
      <c r="G34" s="10"/>
      <c r="H34" s="10"/>
      <c r="I34" s="531"/>
      <c r="J34" s="10" t="s">
        <v>3058</v>
      </c>
      <c r="K34" s="10"/>
      <c r="L34" s="10"/>
      <c r="M34" s="10"/>
      <c r="N34" s="10"/>
      <c r="O34" s="10"/>
      <c r="P34" s="10"/>
      <c r="Q34" s="10"/>
      <c r="R34" s="10"/>
      <c r="S34" s="10"/>
      <c r="T34" s="10"/>
      <c r="U34" s="10"/>
      <c r="V34" s="10"/>
      <c r="W34" s="10"/>
      <c r="X34" s="10"/>
      <c r="Y34" s="10"/>
      <c r="Z34" s="10"/>
      <c r="AA34" s="10"/>
      <c r="AB34" s="10"/>
      <c r="AC34" s="520"/>
    </row>
    <row r="35" spans="1:57" ht="11.25" customHeight="1">
      <c r="C35" s="382"/>
      <c r="D35" s="382"/>
      <c r="E35" s="382"/>
      <c r="F35" s="382"/>
      <c r="G35" s="382"/>
      <c r="AJ35" s="971"/>
      <c r="AK35" s="971"/>
      <c r="AL35" s="971"/>
      <c r="AM35" s="971"/>
      <c r="AN35" s="972"/>
      <c r="AO35" s="972"/>
      <c r="AP35" s="972"/>
    </row>
    <row r="36" spans="1:57" ht="18" customHeight="1">
      <c r="A36" s="408" t="s">
        <v>112</v>
      </c>
      <c r="B36" s="409" t="s">
        <v>2998</v>
      </c>
      <c r="C36" s="410"/>
      <c r="D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396"/>
      <c r="AE36" s="396"/>
      <c r="AF36" s="396"/>
      <c r="AG36" s="396"/>
      <c r="AH36" s="396"/>
      <c r="AI36" s="396"/>
    </row>
    <row r="37" spans="1:57" ht="18" customHeight="1">
      <c r="B37" s="388" t="s">
        <v>2837</v>
      </c>
      <c r="C37" s="10"/>
      <c r="D37" s="1288"/>
      <c r="E37" s="1288"/>
      <c r="F37" s="1288"/>
      <c r="G37" s="1288"/>
      <c r="H37" s="428"/>
      <c r="I37" s="10"/>
      <c r="J37" s="10"/>
      <c r="K37" s="10"/>
      <c r="L37" s="10"/>
      <c r="M37" s="10"/>
      <c r="N37" s="10"/>
      <c r="O37" s="10"/>
      <c r="P37" s="10"/>
      <c r="Q37" s="10"/>
      <c r="R37" s="10"/>
      <c r="S37" s="10"/>
      <c r="T37" s="10"/>
      <c r="U37" s="10"/>
      <c r="V37" s="10"/>
      <c r="W37" s="10"/>
      <c r="X37" s="10"/>
      <c r="Y37" s="10"/>
      <c r="Z37" s="10"/>
      <c r="AA37" s="10"/>
      <c r="AD37" s="412" t="s">
        <v>102</v>
      </c>
      <c r="AE37" s="10"/>
    </row>
    <row r="38" spans="1:57" ht="18" customHeight="1">
      <c r="B38" s="388" t="s">
        <v>2838</v>
      </c>
      <c r="C38" s="10"/>
      <c r="D38" s="1288"/>
      <c r="E38" s="1288"/>
      <c r="F38" s="1288"/>
      <c r="G38" s="1288"/>
      <c r="H38" s="428"/>
      <c r="I38" s="10"/>
      <c r="J38" s="10"/>
      <c r="K38" s="10"/>
      <c r="L38" s="10"/>
      <c r="M38" s="10"/>
      <c r="N38" s="10"/>
      <c r="O38" s="10"/>
      <c r="P38" s="10"/>
      <c r="Q38" s="10"/>
      <c r="R38" s="10"/>
      <c r="S38" s="10"/>
      <c r="T38" s="10"/>
      <c r="U38" s="10"/>
      <c r="V38" s="10"/>
      <c r="W38" s="10"/>
      <c r="X38" s="10"/>
      <c r="Y38" s="10"/>
      <c r="Z38" s="10"/>
      <c r="AA38" s="10"/>
      <c r="AE38" s="401" t="s">
        <v>101</v>
      </c>
      <c r="AF38" s="401"/>
      <c r="AG38" s="401"/>
      <c r="AH38" s="401"/>
      <c r="AI38" s="10"/>
      <c r="AJ38" s="1241"/>
      <c r="AK38" s="1246"/>
      <c r="AL38" s="1246"/>
      <c r="AM38" s="1246"/>
      <c r="AN38" s="1246"/>
      <c r="AO38" s="1246"/>
      <c r="AP38" s="1246"/>
      <c r="AQ38" s="1246"/>
      <c r="AR38" s="1246"/>
      <c r="AS38" s="1246"/>
      <c r="AT38" s="1246"/>
      <c r="AU38" s="1246"/>
      <c r="AV38" s="1246"/>
      <c r="AW38" s="1246"/>
      <c r="AX38" s="1246"/>
      <c r="AY38" s="1246"/>
      <c r="AZ38" s="1246"/>
      <c r="BA38" s="1246"/>
      <c r="BB38" s="1246"/>
      <c r="BC38" s="1246"/>
      <c r="BD38" s="1246"/>
      <c r="BE38" s="1246"/>
    </row>
    <row r="39" spans="1:57" ht="18" customHeight="1">
      <c r="B39" s="388" t="s">
        <v>2839</v>
      </c>
      <c r="C39" s="10"/>
      <c r="D39" s="1288"/>
      <c r="E39" s="1288"/>
      <c r="F39" s="1288"/>
      <c r="G39" s="1288"/>
      <c r="H39" s="428"/>
      <c r="I39" s="10"/>
      <c r="J39" s="10"/>
      <c r="K39" s="10"/>
      <c r="L39" s="10"/>
      <c r="M39" s="10"/>
      <c r="N39" s="10"/>
      <c r="O39" s="10"/>
      <c r="P39" s="10"/>
      <c r="Q39" s="10"/>
      <c r="R39" s="10"/>
      <c r="S39" s="10"/>
      <c r="T39" s="10"/>
      <c r="U39" s="10"/>
      <c r="V39" s="10"/>
      <c r="W39" s="10"/>
      <c r="X39" s="10"/>
      <c r="Y39" s="10"/>
      <c r="Z39" s="10"/>
      <c r="AA39" s="10"/>
      <c r="AE39" s="388" t="s">
        <v>100</v>
      </c>
      <c r="AF39" s="10"/>
      <c r="AG39" s="10"/>
      <c r="AH39" s="10"/>
      <c r="AJ39" s="1241"/>
      <c r="AK39" s="1246"/>
      <c r="AL39" s="1246"/>
      <c r="AM39" s="1246"/>
      <c r="AN39" s="1246"/>
      <c r="AO39" s="1246"/>
      <c r="AP39" s="1246"/>
      <c r="AQ39" s="1246"/>
      <c r="AR39" s="1246"/>
      <c r="AS39" s="1246"/>
      <c r="AT39" s="1246"/>
      <c r="AU39" s="1246"/>
      <c r="AV39" s="1246"/>
      <c r="AW39" s="1246"/>
      <c r="AX39" s="1246"/>
      <c r="AY39" s="1246"/>
      <c r="AZ39" s="1246"/>
      <c r="BA39" s="1246"/>
      <c r="BB39" s="1246"/>
      <c r="BC39" s="1246"/>
      <c r="BD39" s="1246"/>
      <c r="BE39" s="1246"/>
    </row>
    <row r="40" spans="1:57" ht="18" customHeight="1">
      <c r="B40" s="388" t="s">
        <v>2840</v>
      </c>
      <c r="C40" s="10"/>
      <c r="D40" s="1288"/>
      <c r="E40" s="1288"/>
      <c r="F40" s="1288"/>
      <c r="G40" s="1288"/>
      <c r="H40" s="428"/>
      <c r="I40" s="10"/>
      <c r="J40" s="10"/>
      <c r="K40" s="10"/>
      <c r="L40" s="10"/>
      <c r="M40" s="10"/>
      <c r="N40" s="10"/>
      <c r="O40" s="10"/>
      <c r="P40" s="10"/>
      <c r="Q40" s="10"/>
      <c r="R40" s="10"/>
      <c r="S40" s="10"/>
      <c r="T40" s="10"/>
      <c r="U40" s="10"/>
      <c r="V40" s="10"/>
      <c r="W40" s="10"/>
      <c r="X40" s="10"/>
      <c r="Y40" s="10"/>
      <c r="Z40" s="10"/>
      <c r="AA40" s="10"/>
      <c r="AE40" s="388" t="s">
        <v>99</v>
      </c>
      <c r="AF40" s="10"/>
      <c r="AG40" s="10"/>
      <c r="AH40" s="10"/>
      <c r="AI40" s="10"/>
      <c r="AJ40" s="1241"/>
      <c r="AK40" s="1241"/>
      <c r="AL40" s="1241"/>
      <c r="AM40" s="1241"/>
      <c r="AN40" s="1241"/>
      <c r="AO40" s="1241"/>
      <c r="AP40" s="1241"/>
      <c r="AQ40" s="1241"/>
    </row>
    <row r="41" spans="1:57" ht="11.25" customHeight="1">
      <c r="B41" s="388"/>
      <c r="C41" s="10"/>
      <c r="D41" s="10"/>
      <c r="E41" s="10"/>
      <c r="F41" s="447"/>
      <c r="G41" s="447"/>
      <c r="H41" s="447"/>
      <c r="I41" s="447"/>
      <c r="J41" s="428"/>
      <c r="K41" s="10"/>
      <c r="L41" s="10"/>
      <c r="M41" s="10"/>
      <c r="N41" s="10"/>
      <c r="O41" s="10"/>
      <c r="P41" s="10"/>
      <c r="Q41" s="10"/>
      <c r="R41" s="10"/>
      <c r="S41" s="10"/>
      <c r="T41" s="10"/>
      <c r="U41" s="10"/>
      <c r="V41" s="10"/>
      <c r="W41" s="10"/>
      <c r="X41" s="10"/>
      <c r="Y41" s="10"/>
      <c r="Z41" s="10"/>
      <c r="AA41" s="10"/>
      <c r="AB41" s="10"/>
      <c r="AC41" s="10"/>
      <c r="AJ41" s="393"/>
      <c r="AK41" s="393"/>
      <c r="AL41" s="393"/>
      <c r="AM41" s="393"/>
      <c r="AN41" s="393"/>
      <c r="AO41" s="393"/>
      <c r="AP41" s="393"/>
    </row>
    <row r="42" spans="1:57" ht="18" customHeight="1">
      <c r="A42" s="408" t="s">
        <v>112</v>
      </c>
      <c r="B42" s="409" t="s">
        <v>2999</v>
      </c>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396"/>
      <c r="AE42" s="396"/>
      <c r="AF42" s="396"/>
      <c r="AG42" s="396"/>
      <c r="AH42" s="396"/>
      <c r="AI42" s="396"/>
    </row>
    <row r="43" spans="1:57" ht="18" customHeight="1">
      <c r="B43" s="388" t="s">
        <v>2832</v>
      </c>
      <c r="C43" s="10"/>
      <c r="D43" s="1302"/>
      <c r="E43" s="1303"/>
      <c r="F43" s="1303"/>
      <c r="G43" s="1304"/>
      <c r="H43" s="428" t="s">
        <v>119</v>
      </c>
      <c r="I43" s="10"/>
      <c r="J43" s="10"/>
      <c r="K43" s="10"/>
      <c r="L43" s="10"/>
      <c r="M43" s="10"/>
      <c r="N43" s="10"/>
      <c r="O43" s="10"/>
      <c r="P43" s="10"/>
      <c r="Q43" s="10"/>
      <c r="R43" s="10"/>
      <c r="S43" s="10"/>
      <c r="T43" s="10"/>
      <c r="U43" s="10"/>
      <c r="V43" s="10"/>
      <c r="W43" s="10"/>
      <c r="X43" s="10"/>
      <c r="Y43" s="10"/>
      <c r="Z43" s="10"/>
      <c r="AA43" s="10"/>
      <c r="AB43" s="10"/>
      <c r="AC43" s="10"/>
    </row>
    <row r="44" spans="1:57" ht="18" customHeight="1">
      <c r="B44" s="388" t="s">
        <v>2841</v>
      </c>
      <c r="C44" s="10"/>
      <c r="D44" s="1302"/>
      <c r="E44" s="1303"/>
      <c r="F44" s="1303"/>
      <c r="G44" s="1304"/>
      <c r="H44" s="428" t="s">
        <v>119</v>
      </c>
      <c r="I44" s="10"/>
      <c r="J44" s="10"/>
      <c r="K44" s="10"/>
      <c r="L44" s="10"/>
      <c r="M44" s="10"/>
      <c r="N44" s="10"/>
      <c r="O44" s="10"/>
      <c r="P44" s="10"/>
      <c r="Q44" s="10"/>
      <c r="R44" s="10"/>
      <c r="S44" s="10"/>
      <c r="T44" s="10"/>
      <c r="U44" s="10"/>
      <c r="V44" s="10"/>
      <c r="W44" s="10"/>
      <c r="X44" s="10"/>
      <c r="Y44" s="10"/>
      <c r="Z44" s="10"/>
      <c r="AA44" s="10"/>
      <c r="AB44" s="10"/>
      <c r="AC44" s="10"/>
    </row>
    <row r="45" spans="1:57" ht="7.5" customHeight="1">
      <c r="B45" s="388"/>
      <c r="C45" s="10"/>
      <c r="D45" s="448"/>
      <c r="E45" s="448"/>
      <c r="F45" s="448"/>
      <c r="G45" s="448"/>
      <c r="H45" s="428"/>
      <c r="I45" s="10"/>
      <c r="J45" s="10"/>
      <c r="K45" s="10"/>
      <c r="L45" s="10"/>
      <c r="M45" s="10"/>
      <c r="N45" s="10"/>
      <c r="O45" s="10"/>
      <c r="P45" s="10"/>
      <c r="Q45" s="10"/>
      <c r="R45" s="10"/>
      <c r="S45" s="10"/>
      <c r="T45" s="10"/>
      <c r="U45" s="10"/>
      <c r="V45" s="10"/>
      <c r="W45" s="10"/>
      <c r="X45" s="10"/>
      <c r="Y45" s="10"/>
      <c r="Z45" s="10"/>
      <c r="AA45" s="10"/>
      <c r="AB45" s="10"/>
      <c r="AC45" s="10"/>
    </row>
    <row r="46" spans="1:57" ht="18" customHeight="1">
      <c r="A46" s="398" t="s">
        <v>112</v>
      </c>
      <c r="B46" s="399" t="s">
        <v>3044</v>
      </c>
      <c r="C46" s="10"/>
      <c r="D46" s="1298"/>
      <c r="E46" s="1299"/>
      <c r="F46" s="1299"/>
      <c r="G46" s="1299"/>
      <c r="H46" s="1299"/>
      <c r="I46" s="1299"/>
      <c r="J46" s="1299"/>
      <c r="K46" s="1299"/>
      <c r="L46" s="1299"/>
      <c r="M46" s="1299"/>
      <c r="N46" s="1299"/>
      <c r="O46" s="1299"/>
      <c r="P46" s="1299"/>
      <c r="Q46" s="1299"/>
      <c r="R46" s="1299"/>
      <c r="S46" s="1299"/>
      <c r="T46" s="1299"/>
      <c r="U46" s="1299"/>
      <c r="V46" s="1299"/>
      <c r="W46" s="1299"/>
      <c r="X46" s="1299"/>
      <c r="Y46" s="1299"/>
      <c r="Z46" s="1299"/>
      <c r="AA46" s="1299"/>
      <c r="AB46" s="1299"/>
      <c r="AC46" s="1300"/>
    </row>
    <row r="47" spans="1:57" ht="11.25" customHeight="1">
      <c r="A47" s="398"/>
      <c r="B47" s="399"/>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J47" s="393"/>
      <c r="AK47" s="393"/>
      <c r="AL47" s="393"/>
      <c r="AM47" s="393"/>
      <c r="AN47" s="393"/>
      <c r="AO47" s="393"/>
      <c r="AP47" s="393"/>
    </row>
    <row r="48" spans="1:57" ht="18" customHeight="1">
      <c r="A48" s="408" t="s">
        <v>112</v>
      </c>
      <c r="B48" s="409" t="s">
        <v>3001</v>
      </c>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396"/>
      <c r="AE48" s="396"/>
      <c r="AF48" s="396"/>
      <c r="AG48" s="396"/>
      <c r="AH48" s="396"/>
      <c r="AI48" s="396"/>
    </row>
    <row r="49" spans="1:42" ht="18" customHeight="1">
      <c r="A49" s="398"/>
      <c r="B49" s="3" t="s">
        <v>2301</v>
      </c>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row>
    <row r="50" spans="1:42" ht="18" customHeight="1">
      <c r="B50" s="384"/>
      <c r="C50" s="10"/>
      <c r="D50" s="10"/>
      <c r="E50" s="10"/>
      <c r="F50" s="10"/>
      <c r="G50" s="10"/>
      <c r="H50" s="10"/>
      <c r="I50" s="10"/>
      <c r="J50" s="10"/>
      <c r="K50" s="10"/>
      <c r="L50" s="10"/>
      <c r="M50" s="10"/>
      <c r="N50" s="10"/>
      <c r="O50" s="10"/>
      <c r="P50" s="10"/>
      <c r="Q50" s="10"/>
      <c r="R50" s="10"/>
      <c r="S50" s="10"/>
      <c r="T50" s="425"/>
      <c r="U50" s="427" t="s">
        <v>118</v>
      </c>
      <c r="V50" s="427"/>
      <c r="W50" s="425"/>
      <c r="X50" s="427" t="s">
        <v>117</v>
      </c>
      <c r="Y50" s="10"/>
      <c r="Z50" s="10"/>
      <c r="AA50" s="10"/>
      <c r="AB50" s="10"/>
      <c r="AC50" s="428"/>
      <c r="AE50" s="426" t="str">
        <f>IF(COUNTIF(項目一覧②!G20:H20,TRUE)&lt;2,"","特例の適用の有無はどちらか１つを選択してください")</f>
        <v/>
      </c>
    </row>
    <row r="51" spans="1:42" ht="9.9499999999999993" customHeight="1">
      <c r="B51" s="388"/>
      <c r="C51" s="10"/>
      <c r="D51" s="10"/>
      <c r="E51" s="10"/>
      <c r="F51" s="10"/>
      <c r="G51" s="10"/>
      <c r="H51" s="10"/>
      <c r="I51" s="10"/>
      <c r="J51" s="10"/>
      <c r="K51" s="10"/>
      <c r="L51" s="10"/>
      <c r="M51" s="10"/>
      <c r="N51" s="10"/>
      <c r="O51" s="10"/>
      <c r="P51" s="10"/>
      <c r="Q51" s="10"/>
      <c r="R51" s="10"/>
      <c r="S51" s="10"/>
      <c r="T51" s="10"/>
      <c r="U51" s="428"/>
      <c r="V51" s="10"/>
      <c r="W51" s="10"/>
      <c r="X51" s="428"/>
      <c r="Y51" s="10"/>
      <c r="Z51" s="10"/>
      <c r="AA51" s="10"/>
      <c r="AB51" s="10"/>
      <c r="AC51" s="10"/>
      <c r="AD51" s="428"/>
      <c r="AF51" s="426"/>
    </row>
    <row r="52" spans="1:42" ht="18" customHeight="1">
      <c r="B52" s="388" t="s">
        <v>3509</v>
      </c>
      <c r="C52" s="10"/>
      <c r="D52" s="10"/>
      <c r="E52" s="10"/>
      <c r="F52" s="10"/>
      <c r="G52" s="10"/>
      <c r="H52" s="10"/>
      <c r="I52" s="10"/>
      <c r="J52" s="10"/>
      <c r="K52" s="10"/>
      <c r="L52" s="10"/>
      <c r="M52" s="10"/>
      <c r="N52" s="10"/>
      <c r="O52" s="10"/>
      <c r="P52" s="10"/>
      <c r="Q52" s="10"/>
      <c r="R52" s="10"/>
      <c r="S52" s="10"/>
      <c r="T52" s="425"/>
      <c r="U52" s="427" t="s">
        <v>86</v>
      </c>
      <c r="V52" s="427"/>
      <c r="W52" s="425"/>
      <c r="X52" s="427" t="s">
        <v>117</v>
      </c>
      <c r="Y52" s="10"/>
      <c r="Z52" s="10"/>
      <c r="AA52" s="10"/>
      <c r="AB52" s="10"/>
      <c r="AC52" s="428"/>
      <c r="AE52" s="426"/>
    </row>
    <row r="53" spans="1:42" ht="18" customHeight="1">
      <c r="B53" s="388" t="s">
        <v>3510</v>
      </c>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row>
    <row r="54" spans="1:42" ht="18" customHeight="1">
      <c r="B54" s="388"/>
      <c r="C54" s="10"/>
      <c r="D54" s="10"/>
      <c r="E54" s="10"/>
      <c r="F54" s="10"/>
      <c r="G54" s="10"/>
      <c r="H54" s="10"/>
      <c r="I54" s="10"/>
      <c r="J54" s="10"/>
      <c r="K54" s="10"/>
      <c r="L54" s="10"/>
      <c r="M54" s="10"/>
      <c r="N54" s="10"/>
      <c r="O54" s="10"/>
      <c r="P54" s="428" t="s">
        <v>116</v>
      </c>
      <c r="Q54" s="1310"/>
      <c r="R54" s="1311"/>
      <c r="S54" s="1311"/>
      <c r="T54" s="1311"/>
      <c r="U54" s="1311"/>
      <c r="V54" s="1311"/>
      <c r="W54" s="1311"/>
      <c r="X54" s="1311"/>
      <c r="Y54" s="1311"/>
      <c r="Z54" s="1311"/>
      <c r="AA54" s="1311"/>
      <c r="AB54" s="1312"/>
      <c r="AC54" s="428" t="s">
        <v>115</v>
      </c>
    </row>
    <row r="55" spans="1:42" ht="18" customHeight="1">
      <c r="B55" s="388" t="s">
        <v>3511</v>
      </c>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42" ht="18" customHeight="1">
      <c r="B56" s="388"/>
      <c r="C56" s="10"/>
      <c r="D56" s="10"/>
      <c r="E56" s="10"/>
      <c r="F56" s="10"/>
      <c r="G56" s="10"/>
      <c r="H56" s="10"/>
      <c r="I56" s="10"/>
      <c r="J56" s="10"/>
      <c r="K56" s="10"/>
      <c r="L56" s="10"/>
      <c r="M56" s="10"/>
      <c r="N56" s="10"/>
      <c r="O56" s="10"/>
      <c r="P56" s="428" t="s">
        <v>116</v>
      </c>
      <c r="Q56" s="1310"/>
      <c r="R56" s="1311"/>
      <c r="S56" s="1311"/>
      <c r="T56" s="1311"/>
      <c r="U56" s="1311"/>
      <c r="V56" s="1311"/>
      <c r="W56" s="1311"/>
      <c r="X56" s="1311"/>
      <c r="Y56" s="1311"/>
      <c r="Z56" s="1311"/>
      <c r="AA56" s="1311"/>
      <c r="AB56" s="1312"/>
      <c r="AC56" s="428" t="s">
        <v>115</v>
      </c>
    </row>
    <row r="57" spans="1:42" ht="9" customHeight="1">
      <c r="B57" s="388"/>
      <c r="C57" s="10"/>
      <c r="D57" s="10"/>
      <c r="E57" s="10"/>
      <c r="F57" s="10"/>
      <c r="G57" s="10"/>
      <c r="H57" s="10"/>
      <c r="I57" s="10"/>
      <c r="J57" s="10"/>
      <c r="K57" s="10"/>
      <c r="L57" s="10"/>
      <c r="M57" s="10"/>
      <c r="N57" s="10"/>
      <c r="O57" s="10"/>
      <c r="P57" s="428"/>
      <c r="Q57" s="701"/>
      <c r="R57" s="701"/>
      <c r="S57" s="701"/>
      <c r="T57" s="701"/>
      <c r="U57" s="701"/>
      <c r="V57" s="701"/>
      <c r="W57" s="701"/>
      <c r="X57" s="701"/>
      <c r="Y57" s="701"/>
      <c r="Z57" s="701"/>
      <c r="AA57" s="701"/>
      <c r="AB57" s="701"/>
      <c r="AC57" s="428"/>
    </row>
    <row r="58" spans="1:42" ht="18" customHeight="1">
      <c r="B58" s="388" t="s">
        <v>2846</v>
      </c>
      <c r="C58" s="388"/>
      <c r="D58" s="388"/>
      <c r="E58" s="388"/>
      <c r="F58" s="388"/>
      <c r="G58" s="388"/>
      <c r="H58" s="388"/>
      <c r="I58" s="388"/>
      <c r="J58" s="388"/>
      <c r="K58" s="388"/>
      <c r="L58" s="10"/>
      <c r="M58" s="10"/>
      <c r="N58" s="10"/>
      <c r="O58" s="10"/>
      <c r="P58" s="10"/>
      <c r="Q58" s="531"/>
      <c r="R58" s="388" t="s">
        <v>2439</v>
      </c>
      <c r="S58" s="10"/>
      <c r="T58" s="10"/>
      <c r="U58" s="10"/>
      <c r="V58" s="10"/>
      <c r="W58" s="10"/>
      <c r="X58" s="10"/>
      <c r="Y58" s="428"/>
      <c r="Z58" s="529"/>
      <c r="AA58" s="529"/>
      <c r="AB58" s="529"/>
      <c r="AC58" s="529"/>
      <c r="AD58" s="529"/>
      <c r="AE58" s="529"/>
      <c r="AF58" s="529"/>
      <c r="AG58" s="529"/>
      <c r="AH58" s="529"/>
      <c r="AI58" s="529"/>
      <c r="AJ58" s="529"/>
      <c r="AK58" s="529"/>
      <c r="AL58" s="428"/>
    </row>
    <row r="59" spans="1:42" ht="18" customHeight="1">
      <c r="B59" s="388"/>
      <c r="C59" s="388"/>
      <c r="G59" s="10"/>
      <c r="H59" s="10"/>
      <c r="I59" s="10"/>
      <c r="J59" s="10"/>
      <c r="K59" s="10"/>
      <c r="L59" s="10"/>
      <c r="M59" s="10"/>
      <c r="N59" s="10"/>
      <c r="O59" s="10"/>
      <c r="P59" s="428"/>
      <c r="Q59" s="531"/>
      <c r="R59" s="388" t="s">
        <v>2440</v>
      </c>
      <c r="S59" s="529"/>
      <c r="T59" s="529"/>
      <c r="U59" s="529"/>
      <c r="V59" s="529"/>
      <c r="W59" s="529"/>
      <c r="X59" s="529"/>
      <c r="Y59" s="529"/>
      <c r="Z59" s="529"/>
      <c r="AA59" s="529"/>
      <c r="AB59" s="529"/>
      <c r="AC59" s="428"/>
    </row>
    <row r="60" spans="1:42" ht="18" customHeight="1">
      <c r="B60" s="388" t="s">
        <v>2847</v>
      </c>
      <c r="C60" s="10"/>
      <c r="D60" s="10"/>
      <c r="E60" s="10"/>
      <c r="F60" s="10"/>
      <c r="G60" s="10"/>
      <c r="H60" s="10"/>
      <c r="I60" s="10"/>
      <c r="J60" s="10"/>
      <c r="K60" s="10"/>
      <c r="L60" s="10"/>
      <c r="M60" s="10"/>
      <c r="N60" s="10"/>
      <c r="O60" s="10"/>
      <c r="P60" s="10"/>
      <c r="Q60" s="10"/>
      <c r="R60" s="10"/>
      <c r="S60" s="10"/>
      <c r="T60" s="428"/>
      <c r="U60" s="10"/>
      <c r="V60" s="10"/>
      <c r="W60" s="10"/>
      <c r="X60" s="10"/>
      <c r="Y60" s="10"/>
      <c r="Z60" s="10"/>
      <c r="AA60" s="10"/>
      <c r="AB60" s="10"/>
      <c r="AC60" s="428"/>
    </row>
    <row r="61" spans="1:42" ht="18" customHeight="1">
      <c r="B61" s="388"/>
      <c r="C61" s="10"/>
      <c r="D61" s="10"/>
      <c r="E61" s="10"/>
      <c r="F61" s="10"/>
      <c r="G61" s="10"/>
      <c r="H61" s="10"/>
      <c r="I61" s="10"/>
      <c r="J61" s="10"/>
      <c r="K61" s="10"/>
      <c r="L61" s="10"/>
      <c r="M61" s="10"/>
      <c r="N61" s="10"/>
      <c r="O61" s="10"/>
      <c r="P61" s="10" t="s">
        <v>114</v>
      </c>
      <c r="Q61" s="1310"/>
      <c r="R61" s="1311"/>
      <c r="S61" s="1311"/>
      <c r="T61" s="1311"/>
      <c r="U61" s="1311"/>
      <c r="V61" s="1311"/>
      <c r="W61" s="1311"/>
      <c r="X61" s="1311"/>
      <c r="Y61" s="1430"/>
      <c r="Z61" s="1430"/>
      <c r="AA61" s="1430"/>
      <c r="AB61" s="1431"/>
      <c r="AC61" s="428" t="s">
        <v>113</v>
      </c>
    </row>
    <row r="62" spans="1:42" ht="11.25" customHeight="1">
      <c r="B62" s="388"/>
      <c r="C62" s="10"/>
      <c r="D62" s="10"/>
      <c r="E62" s="10"/>
      <c r="F62" s="10"/>
      <c r="G62" s="10"/>
      <c r="H62" s="10"/>
      <c r="I62" s="10"/>
      <c r="J62" s="10"/>
      <c r="K62" s="10"/>
      <c r="L62" s="10"/>
      <c r="M62" s="10"/>
      <c r="N62" s="10"/>
      <c r="O62" s="10"/>
      <c r="P62" s="10"/>
      <c r="Q62" s="428"/>
      <c r="R62" s="428"/>
      <c r="S62" s="428"/>
      <c r="T62" s="428"/>
      <c r="U62" s="428"/>
      <c r="V62" s="428"/>
      <c r="W62" s="428"/>
      <c r="X62" s="428"/>
      <c r="Y62" s="428"/>
      <c r="Z62" s="428"/>
      <c r="AA62" s="428"/>
      <c r="AB62" s="428"/>
      <c r="AC62" s="428"/>
      <c r="AJ62" s="393"/>
      <c r="AK62" s="393"/>
      <c r="AL62" s="393"/>
      <c r="AM62" s="393"/>
      <c r="AN62" s="393"/>
      <c r="AO62" s="393"/>
      <c r="AP62" s="393"/>
    </row>
    <row r="63" spans="1:42" ht="18" customHeight="1">
      <c r="A63" s="408" t="s">
        <v>112</v>
      </c>
      <c r="B63" s="409" t="s">
        <v>3002</v>
      </c>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0"/>
      <c r="AD63" s="396"/>
      <c r="AE63" s="396"/>
      <c r="AF63" s="396"/>
      <c r="AG63" s="396"/>
      <c r="AH63" s="396"/>
      <c r="AI63" s="396"/>
    </row>
    <row r="64" spans="1:42" ht="17.25" customHeight="1">
      <c r="B64" s="388" t="s">
        <v>3512</v>
      </c>
      <c r="C64" s="10"/>
      <c r="D64" s="10"/>
      <c r="E64" s="10"/>
      <c r="F64" s="10"/>
      <c r="G64" s="10"/>
      <c r="H64" s="10"/>
      <c r="I64" s="428" t="s">
        <v>73</v>
      </c>
      <c r="J64" s="1294" t="s">
        <v>109</v>
      </c>
      <c r="K64" s="1294"/>
      <c r="L64" s="1294"/>
      <c r="M64" s="1294"/>
      <c r="N64" s="1294"/>
      <c r="O64" s="428" t="s">
        <v>72</v>
      </c>
      <c r="P64" s="1294" t="s">
        <v>108</v>
      </c>
      <c r="Q64" s="1294"/>
      <c r="R64" s="1294"/>
      <c r="S64" s="1294"/>
      <c r="T64" s="1294"/>
      <c r="U64" s="428" t="s">
        <v>72</v>
      </c>
      <c r="V64" s="1294" t="s">
        <v>107</v>
      </c>
      <c r="W64" s="1294"/>
      <c r="X64" s="1294"/>
      <c r="Y64" s="1294"/>
      <c r="Z64" s="1294"/>
      <c r="AA64" s="428" t="s">
        <v>105</v>
      </c>
      <c r="AB64" s="10"/>
      <c r="AC64" s="10"/>
    </row>
    <row r="65" spans="1:59" ht="17.25" customHeight="1">
      <c r="B65" s="388"/>
      <c r="C65" s="428" t="s">
        <v>73</v>
      </c>
      <c r="D65" s="1284"/>
      <c r="E65" s="1284"/>
      <c r="F65" s="1284"/>
      <c r="G65" s="1284"/>
      <c r="H65" s="428" t="s">
        <v>96</v>
      </c>
      <c r="I65" s="428" t="s">
        <v>73</v>
      </c>
      <c r="J65" s="1291"/>
      <c r="K65" s="1292"/>
      <c r="L65" s="1292"/>
      <c r="M65" s="1293"/>
      <c r="N65" s="428" t="s">
        <v>71</v>
      </c>
      <c r="O65" s="428" t="s">
        <v>72</v>
      </c>
      <c r="P65" s="1291"/>
      <c r="Q65" s="1292"/>
      <c r="R65" s="1292"/>
      <c r="S65" s="1293"/>
      <c r="T65" s="428" t="s">
        <v>71</v>
      </c>
      <c r="U65" s="428" t="s">
        <v>72</v>
      </c>
      <c r="V65" s="1301">
        <f t="shared" ref="V65:V70" si="0">J65+P65</f>
        <v>0</v>
      </c>
      <c r="W65" s="1301"/>
      <c r="X65" s="1301"/>
      <c r="Y65" s="1301"/>
      <c r="Z65" s="428" t="s">
        <v>71</v>
      </c>
      <c r="AA65" s="428" t="s">
        <v>105</v>
      </c>
      <c r="AB65" s="10"/>
      <c r="AC65" s="10"/>
      <c r="AF65" s="412" t="s">
        <v>102</v>
      </c>
      <c r="AG65" s="10"/>
    </row>
    <row r="66" spans="1:59" ht="17.25" customHeight="1">
      <c r="B66" s="388"/>
      <c r="C66" s="428" t="s">
        <v>73</v>
      </c>
      <c r="D66" s="1284"/>
      <c r="E66" s="1284"/>
      <c r="F66" s="1284"/>
      <c r="G66" s="1284"/>
      <c r="H66" s="428" t="s">
        <v>96</v>
      </c>
      <c r="I66" s="428" t="s">
        <v>73</v>
      </c>
      <c r="J66" s="1291"/>
      <c r="K66" s="1292"/>
      <c r="L66" s="1292"/>
      <c r="M66" s="1293"/>
      <c r="N66" s="428" t="s">
        <v>71</v>
      </c>
      <c r="O66" s="428" t="s">
        <v>72</v>
      </c>
      <c r="P66" s="1291"/>
      <c r="Q66" s="1292"/>
      <c r="R66" s="1292"/>
      <c r="S66" s="1293"/>
      <c r="T66" s="428" t="s">
        <v>71</v>
      </c>
      <c r="U66" s="428" t="s">
        <v>72</v>
      </c>
      <c r="V66" s="1301">
        <f t="shared" si="0"/>
        <v>0</v>
      </c>
      <c r="W66" s="1301"/>
      <c r="X66" s="1301"/>
      <c r="Y66" s="1301"/>
      <c r="Z66" s="428" t="s">
        <v>71</v>
      </c>
      <c r="AA66" s="428" t="s">
        <v>105</v>
      </c>
      <c r="AB66" s="10"/>
      <c r="AC66" s="10"/>
      <c r="AG66" s="401" t="s">
        <v>101</v>
      </c>
      <c r="AH66" s="401"/>
      <c r="AI66" s="401"/>
      <c r="AJ66" s="401"/>
      <c r="AK66" s="10"/>
      <c r="AL66" s="1241"/>
      <c r="AM66" s="1246"/>
      <c r="AN66" s="1246"/>
      <c r="AO66" s="1246"/>
      <c r="AP66" s="1246"/>
      <c r="AQ66" s="1246"/>
      <c r="AR66" s="1246"/>
      <c r="AS66" s="1246"/>
      <c r="AT66" s="1246"/>
      <c r="AU66" s="1246"/>
      <c r="AV66" s="1246"/>
      <c r="AW66" s="1246"/>
      <c r="AX66" s="1246"/>
      <c r="AY66" s="1246"/>
      <c r="AZ66" s="1246"/>
      <c r="BA66" s="1246"/>
      <c r="BB66" s="1246"/>
      <c r="BC66" s="1246"/>
      <c r="BD66" s="1246"/>
      <c r="BE66" s="1246"/>
      <c r="BF66" s="1246"/>
      <c r="BG66" s="1246"/>
    </row>
    <row r="67" spans="1:59" ht="17.25" customHeight="1">
      <c r="B67" s="388"/>
      <c r="C67" s="428" t="s">
        <v>73</v>
      </c>
      <c r="D67" s="1284"/>
      <c r="E67" s="1284"/>
      <c r="F67" s="1284"/>
      <c r="G67" s="1284"/>
      <c r="H67" s="428" t="s">
        <v>96</v>
      </c>
      <c r="I67" s="428" t="s">
        <v>73</v>
      </c>
      <c r="J67" s="1291"/>
      <c r="K67" s="1292"/>
      <c r="L67" s="1292"/>
      <c r="M67" s="1293"/>
      <c r="N67" s="428" t="s">
        <v>71</v>
      </c>
      <c r="O67" s="428" t="s">
        <v>72</v>
      </c>
      <c r="P67" s="1291"/>
      <c r="Q67" s="1292"/>
      <c r="R67" s="1292"/>
      <c r="S67" s="1293"/>
      <c r="T67" s="428" t="s">
        <v>71</v>
      </c>
      <c r="U67" s="428" t="s">
        <v>72</v>
      </c>
      <c r="V67" s="1301">
        <f t="shared" si="0"/>
        <v>0</v>
      </c>
      <c r="W67" s="1301"/>
      <c r="X67" s="1301"/>
      <c r="Y67" s="1301"/>
      <c r="Z67" s="428" t="s">
        <v>71</v>
      </c>
      <c r="AA67" s="428" t="s">
        <v>105</v>
      </c>
      <c r="AB67" s="10"/>
      <c r="AC67" s="10"/>
      <c r="AG67" s="388" t="s">
        <v>100</v>
      </c>
      <c r="AH67" s="10"/>
      <c r="AI67" s="10"/>
      <c r="AJ67" s="10"/>
      <c r="AL67" s="1241"/>
      <c r="AM67" s="1246"/>
      <c r="AN67" s="1246"/>
      <c r="AO67" s="1246"/>
      <c r="AP67" s="1246"/>
      <c r="AQ67" s="1246"/>
      <c r="AR67" s="1246"/>
      <c r="AS67" s="1246"/>
      <c r="AT67" s="1246"/>
      <c r="AU67" s="1246"/>
      <c r="AV67" s="1246"/>
      <c r="AW67" s="1246"/>
      <c r="AX67" s="1246"/>
      <c r="AY67" s="1246"/>
      <c r="AZ67" s="1246"/>
      <c r="BA67" s="1246"/>
      <c r="BB67" s="1246"/>
      <c r="BC67" s="1246"/>
      <c r="BD67" s="1246"/>
      <c r="BE67" s="1246"/>
      <c r="BF67" s="1246"/>
      <c r="BG67" s="1246"/>
    </row>
    <row r="68" spans="1:59" ht="17.25" customHeight="1">
      <c r="B68" s="388"/>
      <c r="C68" s="428" t="s">
        <v>73</v>
      </c>
      <c r="D68" s="1284"/>
      <c r="E68" s="1284"/>
      <c r="F68" s="1284"/>
      <c r="G68" s="1284"/>
      <c r="H68" s="428" t="s">
        <v>96</v>
      </c>
      <c r="I68" s="428" t="s">
        <v>73</v>
      </c>
      <c r="J68" s="1291"/>
      <c r="K68" s="1292"/>
      <c r="L68" s="1292"/>
      <c r="M68" s="1293"/>
      <c r="N68" s="428" t="s">
        <v>71</v>
      </c>
      <c r="O68" s="428" t="s">
        <v>72</v>
      </c>
      <c r="P68" s="1291"/>
      <c r="Q68" s="1292"/>
      <c r="R68" s="1292"/>
      <c r="S68" s="1293"/>
      <c r="T68" s="428" t="s">
        <v>71</v>
      </c>
      <c r="U68" s="428" t="s">
        <v>72</v>
      </c>
      <c r="V68" s="1301">
        <f t="shared" si="0"/>
        <v>0</v>
      </c>
      <c r="W68" s="1301"/>
      <c r="X68" s="1301"/>
      <c r="Y68" s="1301"/>
      <c r="Z68" s="428" t="s">
        <v>71</v>
      </c>
      <c r="AA68" s="428" t="s">
        <v>105</v>
      </c>
      <c r="AB68" s="10"/>
      <c r="AC68" s="10"/>
      <c r="AG68" s="388" t="s">
        <v>99</v>
      </c>
      <c r="AH68" s="10"/>
      <c r="AI68" s="10"/>
      <c r="AJ68" s="10"/>
      <c r="AK68" s="10"/>
      <c r="AL68" s="1241"/>
      <c r="AM68" s="1241"/>
      <c r="AN68" s="1241"/>
      <c r="AO68" s="1241"/>
      <c r="AP68" s="1241"/>
      <c r="AQ68" s="1241"/>
      <c r="AR68" s="1241"/>
      <c r="AS68" s="1241"/>
    </row>
    <row r="69" spans="1:59" ht="17.25" customHeight="1">
      <c r="B69" s="388"/>
      <c r="C69" s="428" t="s">
        <v>73</v>
      </c>
      <c r="D69" s="1284"/>
      <c r="E69" s="1284"/>
      <c r="F69" s="1284"/>
      <c r="G69" s="1284"/>
      <c r="H69" s="428" t="s">
        <v>96</v>
      </c>
      <c r="I69" s="428" t="s">
        <v>73</v>
      </c>
      <c r="J69" s="1291"/>
      <c r="K69" s="1292"/>
      <c r="L69" s="1292"/>
      <c r="M69" s="1293"/>
      <c r="N69" s="428" t="s">
        <v>71</v>
      </c>
      <c r="O69" s="428" t="s">
        <v>72</v>
      </c>
      <c r="P69" s="1291"/>
      <c r="Q69" s="1292"/>
      <c r="R69" s="1292"/>
      <c r="S69" s="1293"/>
      <c r="T69" s="428" t="s">
        <v>71</v>
      </c>
      <c r="U69" s="428" t="s">
        <v>72</v>
      </c>
      <c r="V69" s="1301">
        <f t="shared" si="0"/>
        <v>0</v>
      </c>
      <c r="W69" s="1301"/>
      <c r="X69" s="1301"/>
      <c r="Y69" s="1301"/>
      <c r="Z69" s="428" t="s">
        <v>71</v>
      </c>
      <c r="AA69" s="428" t="s">
        <v>105</v>
      </c>
      <c r="AB69" s="10"/>
      <c r="AC69" s="10"/>
    </row>
    <row r="70" spans="1:59" ht="17.25" customHeight="1">
      <c r="B70" s="388"/>
      <c r="C70" s="428" t="s">
        <v>73</v>
      </c>
      <c r="D70" s="1284"/>
      <c r="E70" s="1284"/>
      <c r="F70" s="1284"/>
      <c r="G70" s="1284"/>
      <c r="H70" s="428" t="s">
        <v>96</v>
      </c>
      <c r="I70" s="428" t="s">
        <v>73</v>
      </c>
      <c r="J70" s="1291"/>
      <c r="K70" s="1292"/>
      <c r="L70" s="1292"/>
      <c r="M70" s="1293"/>
      <c r="N70" s="428" t="s">
        <v>71</v>
      </c>
      <c r="O70" s="428" t="s">
        <v>72</v>
      </c>
      <c r="P70" s="1291"/>
      <c r="Q70" s="1292"/>
      <c r="R70" s="1292"/>
      <c r="S70" s="1293"/>
      <c r="T70" s="428" t="s">
        <v>71</v>
      </c>
      <c r="U70" s="428" t="s">
        <v>72</v>
      </c>
      <c r="V70" s="1301">
        <f t="shared" si="0"/>
        <v>0</v>
      </c>
      <c r="W70" s="1301"/>
      <c r="X70" s="1301"/>
      <c r="Y70" s="1301"/>
      <c r="Z70" s="428" t="s">
        <v>71</v>
      </c>
      <c r="AA70" s="428" t="s">
        <v>105</v>
      </c>
      <c r="AB70" s="10"/>
      <c r="AC70" s="10"/>
    </row>
    <row r="71" spans="1:59" ht="17.25" customHeight="1">
      <c r="B71" s="388"/>
      <c r="C71" s="428" t="s">
        <v>73</v>
      </c>
      <c r="D71" s="1284"/>
      <c r="E71" s="1284"/>
      <c r="F71" s="1284"/>
      <c r="G71" s="1284"/>
      <c r="H71" s="428" t="s">
        <v>69</v>
      </c>
      <c r="I71" s="428" t="s">
        <v>73</v>
      </c>
      <c r="J71" s="1291"/>
      <c r="K71" s="1292"/>
      <c r="L71" s="1292"/>
      <c r="M71" s="1293"/>
      <c r="N71" s="428" t="s">
        <v>71</v>
      </c>
      <c r="O71" s="428" t="s">
        <v>72</v>
      </c>
      <c r="P71" s="1291"/>
      <c r="Q71" s="1292"/>
      <c r="R71" s="1292"/>
      <c r="S71" s="1293"/>
      <c r="T71" s="428" t="s">
        <v>71</v>
      </c>
      <c r="U71" s="428" t="s">
        <v>72</v>
      </c>
      <c r="V71" s="1301">
        <f t="shared" ref="V71" si="1">J71+P71</f>
        <v>0</v>
      </c>
      <c r="W71" s="1301"/>
      <c r="X71" s="1301"/>
      <c r="Y71" s="1301"/>
      <c r="Z71" s="428" t="s">
        <v>71</v>
      </c>
      <c r="AA71" s="428" t="s">
        <v>105</v>
      </c>
      <c r="AB71" s="10"/>
      <c r="AC71" s="10"/>
    </row>
    <row r="72" spans="1:59" ht="17.25" customHeight="1">
      <c r="B72" s="388"/>
      <c r="C72" s="428" t="s">
        <v>73</v>
      </c>
      <c r="D72" s="1284"/>
      <c r="E72" s="1284"/>
      <c r="F72" s="1284"/>
      <c r="G72" s="1284"/>
      <c r="H72" s="428" t="s">
        <v>69</v>
      </c>
      <c r="I72" s="428" t="s">
        <v>73</v>
      </c>
      <c r="J72" s="1291"/>
      <c r="K72" s="1292"/>
      <c r="L72" s="1292"/>
      <c r="M72" s="1293"/>
      <c r="N72" s="428" t="s">
        <v>71</v>
      </c>
      <c r="O72" s="428" t="s">
        <v>72</v>
      </c>
      <c r="P72" s="1291"/>
      <c r="Q72" s="1292"/>
      <c r="R72" s="1292"/>
      <c r="S72" s="1293"/>
      <c r="T72" s="428" t="s">
        <v>71</v>
      </c>
      <c r="U72" s="428" t="s">
        <v>72</v>
      </c>
      <c r="V72" s="1301">
        <f t="shared" ref="V72" si="2">J72+P72</f>
        <v>0</v>
      </c>
      <c r="W72" s="1301"/>
      <c r="X72" s="1301"/>
      <c r="Y72" s="1301"/>
      <c r="Z72" s="428" t="s">
        <v>71</v>
      </c>
      <c r="AA72" s="428" t="s">
        <v>105</v>
      </c>
      <c r="AB72" s="10"/>
      <c r="AC72" s="10"/>
    </row>
    <row r="73" spans="1:59" ht="15.75" customHeight="1">
      <c r="B73" s="388" t="s">
        <v>3513</v>
      </c>
      <c r="C73" s="10"/>
      <c r="D73" s="10"/>
      <c r="E73" s="10"/>
      <c r="F73" s="10"/>
      <c r="G73" s="10"/>
      <c r="H73" s="10"/>
      <c r="I73" s="428" t="s">
        <v>73</v>
      </c>
      <c r="J73" s="1301">
        <f>SUM(J65:M72)</f>
        <v>0</v>
      </c>
      <c r="K73" s="1301"/>
      <c r="L73" s="1301"/>
      <c r="M73" s="1301"/>
      <c r="N73" s="428" t="s">
        <v>71</v>
      </c>
      <c r="O73" s="428" t="s">
        <v>72</v>
      </c>
      <c r="P73" s="1301">
        <f>SUM(P65:S72)</f>
        <v>0</v>
      </c>
      <c r="Q73" s="1301"/>
      <c r="R73" s="1301"/>
      <c r="S73" s="1301"/>
      <c r="T73" s="428" t="s">
        <v>71</v>
      </c>
      <c r="U73" s="428" t="s">
        <v>72</v>
      </c>
      <c r="V73" s="1301">
        <f>SUM(V65:Y72)</f>
        <v>0</v>
      </c>
      <c r="W73" s="1301"/>
      <c r="X73" s="1301"/>
      <c r="Y73" s="1301"/>
      <c r="Z73" s="428" t="s">
        <v>71</v>
      </c>
      <c r="AA73" s="428" t="s">
        <v>105</v>
      </c>
      <c r="AB73" s="10"/>
      <c r="AC73" s="10"/>
    </row>
    <row r="74" spans="1:59" ht="11.25" customHeight="1">
      <c r="B74" s="388"/>
      <c r="C74" s="10"/>
      <c r="D74" s="10"/>
      <c r="E74" s="10"/>
      <c r="F74" s="10"/>
      <c r="G74" s="10"/>
      <c r="H74" s="10"/>
      <c r="I74" s="428"/>
      <c r="J74" s="449"/>
      <c r="K74" s="449"/>
      <c r="L74" s="449"/>
      <c r="M74" s="449"/>
      <c r="N74" s="428"/>
      <c r="O74" s="428"/>
      <c r="P74" s="449"/>
      <c r="Q74" s="449"/>
      <c r="R74" s="449"/>
      <c r="S74" s="449"/>
      <c r="T74" s="428"/>
      <c r="U74" s="428"/>
      <c r="V74" s="449"/>
      <c r="W74" s="449"/>
      <c r="X74" s="449"/>
      <c r="Y74" s="449"/>
      <c r="Z74" s="428"/>
      <c r="AA74" s="428"/>
      <c r="AB74" s="10"/>
      <c r="AC74" s="10"/>
      <c r="AJ74" s="393"/>
      <c r="AK74" s="393"/>
      <c r="AL74" s="393"/>
      <c r="AM74" s="393"/>
      <c r="AN74" s="393"/>
      <c r="AO74" s="393"/>
      <c r="AP74" s="393"/>
    </row>
    <row r="75" spans="1:59" ht="7.5" customHeight="1">
      <c r="A75" s="395"/>
      <c r="B75" s="424"/>
      <c r="C75" s="410"/>
      <c r="D75" s="410"/>
      <c r="E75" s="410"/>
      <c r="F75" s="410"/>
      <c r="G75" s="410"/>
      <c r="H75" s="410"/>
      <c r="I75" s="436"/>
      <c r="J75" s="450"/>
      <c r="K75" s="450"/>
      <c r="L75" s="450"/>
      <c r="M75" s="450"/>
      <c r="N75" s="436"/>
      <c r="O75" s="436"/>
      <c r="P75" s="450"/>
      <c r="Q75" s="450"/>
      <c r="R75" s="450"/>
      <c r="S75" s="450"/>
      <c r="T75" s="436"/>
      <c r="U75" s="436"/>
      <c r="V75" s="450"/>
      <c r="W75" s="450"/>
      <c r="X75" s="450"/>
      <c r="Y75" s="450"/>
      <c r="Z75" s="436"/>
      <c r="AA75" s="436"/>
      <c r="AB75" s="410"/>
      <c r="AC75" s="410"/>
      <c r="AD75" s="396"/>
      <c r="AE75" s="396"/>
      <c r="AF75" s="396"/>
      <c r="AG75" s="396"/>
      <c r="AH75" s="396"/>
      <c r="AI75" s="396"/>
    </row>
    <row r="76" spans="1:59" ht="18" customHeight="1">
      <c r="A76" s="451" t="s">
        <v>104</v>
      </c>
      <c r="B76" s="399" t="s">
        <v>3003</v>
      </c>
      <c r="C76" s="10"/>
      <c r="D76" s="1298"/>
      <c r="E76" s="1299"/>
      <c r="F76" s="1299"/>
      <c r="G76" s="1299"/>
      <c r="H76" s="1299"/>
      <c r="I76" s="1299"/>
      <c r="J76" s="1299"/>
      <c r="K76" s="1299"/>
      <c r="L76" s="1299"/>
      <c r="M76" s="1299"/>
      <c r="N76" s="1299"/>
      <c r="O76" s="1299"/>
      <c r="P76" s="1299"/>
      <c r="Q76" s="1299"/>
      <c r="R76" s="1299"/>
      <c r="S76" s="1299"/>
      <c r="T76" s="1299"/>
      <c r="U76" s="1299"/>
      <c r="V76" s="1299"/>
      <c r="W76" s="1299"/>
      <c r="X76" s="1299"/>
      <c r="Y76" s="1299"/>
      <c r="Z76" s="1299"/>
      <c r="AA76" s="1299"/>
      <c r="AB76" s="1299"/>
      <c r="AC76" s="1300"/>
    </row>
    <row r="77" spans="1:59" ht="18" customHeight="1">
      <c r="A77" s="451" t="s">
        <v>104</v>
      </c>
      <c r="B77" s="399" t="s">
        <v>3004</v>
      </c>
      <c r="C77" s="10"/>
      <c r="D77" s="1298"/>
      <c r="E77" s="1299"/>
      <c r="F77" s="1299"/>
      <c r="G77" s="1299"/>
      <c r="H77" s="1299"/>
      <c r="I77" s="1299"/>
      <c r="J77" s="1299"/>
      <c r="K77" s="1299"/>
      <c r="L77" s="1299"/>
      <c r="M77" s="1299"/>
      <c r="N77" s="1299"/>
      <c r="O77" s="1299"/>
      <c r="P77" s="1299"/>
      <c r="Q77" s="1299"/>
      <c r="R77" s="1299"/>
      <c r="S77" s="1299"/>
      <c r="T77" s="1299"/>
      <c r="U77" s="1299"/>
      <c r="V77" s="1299"/>
      <c r="W77" s="1299"/>
      <c r="X77" s="1299"/>
      <c r="Y77" s="1299"/>
      <c r="Z77" s="1299"/>
      <c r="AA77" s="1299"/>
      <c r="AB77" s="1299"/>
      <c r="AC77" s="1300"/>
    </row>
    <row r="78" spans="1:59" ht="18" customHeight="1">
      <c r="A78" s="451" t="s">
        <v>104</v>
      </c>
      <c r="B78" s="399" t="s">
        <v>3005</v>
      </c>
      <c r="C78" s="10"/>
      <c r="D78" s="1298"/>
      <c r="E78" s="1299"/>
      <c r="F78" s="1299"/>
      <c r="G78" s="1299"/>
      <c r="H78" s="1299"/>
      <c r="I78" s="1299"/>
      <c r="J78" s="1299"/>
      <c r="K78" s="1299"/>
      <c r="L78" s="1299"/>
      <c r="M78" s="1299"/>
      <c r="N78" s="1299"/>
      <c r="O78" s="1299"/>
      <c r="P78" s="1299"/>
      <c r="Q78" s="1299"/>
      <c r="R78" s="1299"/>
      <c r="S78" s="1299"/>
      <c r="T78" s="1299"/>
      <c r="U78" s="1299"/>
      <c r="V78" s="1299"/>
      <c r="W78" s="1299"/>
      <c r="X78" s="1299"/>
      <c r="Y78" s="1299"/>
      <c r="Z78" s="1299"/>
      <c r="AA78" s="1299"/>
      <c r="AB78" s="1299"/>
      <c r="AC78" s="1300"/>
    </row>
    <row r="79" spans="1:59" ht="18" customHeight="1">
      <c r="A79" s="451" t="s">
        <v>104</v>
      </c>
      <c r="B79" s="399" t="s">
        <v>3045</v>
      </c>
      <c r="C79" s="10"/>
      <c r="D79" s="1302"/>
      <c r="E79" s="1303"/>
      <c r="F79" s="1303"/>
      <c r="G79" s="1303"/>
      <c r="H79" s="1304"/>
      <c r="I79" s="428" t="s">
        <v>94</v>
      </c>
      <c r="J79" s="10"/>
      <c r="K79" s="10"/>
      <c r="L79" s="10"/>
      <c r="M79" s="10"/>
      <c r="N79" s="10"/>
      <c r="O79" s="10"/>
      <c r="P79" s="10"/>
      <c r="Q79" s="10"/>
      <c r="R79" s="10"/>
      <c r="S79" s="10"/>
      <c r="T79" s="10"/>
      <c r="U79" s="10"/>
      <c r="V79" s="10"/>
      <c r="W79" s="10"/>
      <c r="X79" s="10"/>
      <c r="Y79" s="10"/>
      <c r="Z79" s="10"/>
      <c r="AA79" s="10"/>
      <c r="AB79" s="10"/>
      <c r="AC79" s="10"/>
    </row>
    <row r="80" spans="1:59" ht="18" customHeight="1">
      <c r="A80" s="451" t="s">
        <v>104</v>
      </c>
      <c r="B80" s="399" t="s">
        <v>3007</v>
      </c>
      <c r="C80" s="10"/>
      <c r="D80" s="1275"/>
      <c r="E80" s="1241"/>
      <c r="F80" s="1241"/>
      <c r="G80" s="1241"/>
      <c r="H80" s="1241"/>
      <c r="I80" s="10"/>
      <c r="J80" s="10"/>
      <c r="K80" s="10"/>
      <c r="L80" s="10"/>
      <c r="M80" s="10"/>
      <c r="N80" s="10"/>
      <c r="O80" s="10"/>
      <c r="P80" s="10"/>
      <c r="Q80" s="10"/>
      <c r="R80" s="10"/>
      <c r="S80" s="10"/>
      <c r="T80" s="10"/>
      <c r="U80" s="10"/>
      <c r="V80" s="10"/>
      <c r="W80" s="10"/>
      <c r="X80" s="10"/>
      <c r="Y80" s="10"/>
      <c r="Z80" s="10"/>
      <c r="AA80" s="10"/>
      <c r="AB80" s="10"/>
      <c r="AC80" s="10"/>
    </row>
    <row r="81" spans="1:42" ht="7.5" customHeight="1">
      <c r="A81" s="451"/>
      <c r="B81" s="399"/>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row>
    <row r="82" spans="1:42" ht="18" customHeight="1">
      <c r="A82" s="451" t="s">
        <v>104</v>
      </c>
      <c r="B82" s="399" t="s">
        <v>3008</v>
      </c>
      <c r="C82" s="10"/>
      <c r="D82" s="1269"/>
      <c r="E82" s="1341"/>
      <c r="F82" s="1341"/>
      <c r="G82" s="1341"/>
      <c r="H82" s="1341"/>
      <c r="I82" s="1341"/>
      <c r="J82" s="1341"/>
      <c r="K82" s="1341"/>
      <c r="L82" s="1341"/>
      <c r="M82" s="1341"/>
      <c r="N82" s="1341"/>
      <c r="O82" s="1341"/>
      <c r="P82" s="1341"/>
      <c r="Q82" s="1341"/>
      <c r="R82" s="1341"/>
      <c r="S82" s="1341"/>
      <c r="T82" s="1341"/>
      <c r="U82" s="1341"/>
      <c r="V82" s="1341"/>
      <c r="W82" s="1341"/>
      <c r="X82" s="1341"/>
      <c r="Y82" s="1342"/>
      <c r="Z82" s="10"/>
      <c r="AA82" s="10"/>
    </row>
    <row r="83" spans="1:42" ht="18" customHeight="1">
      <c r="A83" s="451"/>
      <c r="B83" s="383"/>
      <c r="D83" s="1343"/>
      <c r="E83" s="1344"/>
      <c r="F83" s="1344"/>
      <c r="G83" s="1344"/>
      <c r="H83" s="1344"/>
      <c r="I83" s="1344"/>
      <c r="J83" s="1344"/>
      <c r="K83" s="1344"/>
      <c r="L83" s="1344"/>
      <c r="M83" s="1344"/>
      <c r="N83" s="1344"/>
      <c r="O83" s="1344"/>
      <c r="P83" s="1344"/>
      <c r="Q83" s="1344"/>
      <c r="R83" s="1344"/>
      <c r="S83" s="1344"/>
      <c r="T83" s="1344"/>
      <c r="U83" s="1344"/>
      <c r="V83" s="1344"/>
      <c r="W83" s="1344"/>
      <c r="X83" s="1344"/>
      <c r="Y83" s="1345"/>
    </row>
    <row r="84" spans="1:42" ht="18" customHeight="1">
      <c r="A84" s="451" t="s">
        <v>104</v>
      </c>
      <c r="B84" s="399" t="s">
        <v>3009</v>
      </c>
      <c r="C84" s="10"/>
      <c r="D84" s="1269"/>
      <c r="E84" s="1341"/>
      <c r="F84" s="1341"/>
      <c r="G84" s="1341"/>
      <c r="H84" s="1341"/>
      <c r="I84" s="1341"/>
      <c r="J84" s="1341"/>
      <c r="K84" s="1341"/>
      <c r="L84" s="1341"/>
      <c r="M84" s="1341"/>
      <c r="N84" s="1341"/>
      <c r="O84" s="1341"/>
      <c r="P84" s="1341"/>
      <c r="Q84" s="1341"/>
      <c r="R84" s="1341"/>
      <c r="S84" s="1341"/>
      <c r="T84" s="1341"/>
      <c r="U84" s="1341"/>
      <c r="V84" s="1341"/>
      <c r="W84" s="1341"/>
      <c r="X84" s="1341"/>
      <c r="Y84" s="1342"/>
      <c r="Z84" s="10"/>
      <c r="AA84" s="10"/>
    </row>
    <row r="85" spans="1:42" ht="18" customHeight="1">
      <c r="D85" s="1343"/>
      <c r="E85" s="1344"/>
      <c r="F85" s="1344"/>
      <c r="G85" s="1344"/>
      <c r="H85" s="1344"/>
      <c r="I85" s="1344"/>
      <c r="J85" s="1344"/>
      <c r="K85" s="1344"/>
      <c r="L85" s="1344"/>
      <c r="M85" s="1344"/>
      <c r="N85" s="1344"/>
      <c r="O85" s="1344"/>
      <c r="P85" s="1344"/>
      <c r="Q85" s="1344"/>
      <c r="R85" s="1344"/>
      <c r="S85" s="1344"/>
      <c r="T85" s="1344"/>
      <c r="U85" s="1344"/>
      <c r="V85" s="1344"/>
      <c r="W85" s="1344"/>
      <c r="X85" s="1344"/>
      <c r="Y85" s="1345"/>
    </row>
    <row r="86" spans="1:42" ht="11.25" customHeight="1">
      <c r="A86" s="489"/>
      <c r="B86" s="489"/>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439"/>
      <c r="AF86" s="439"/>
      <c r="AG86" s="439"/>
      <c r="AH86" s="439"/>
      <c r="AI86" s="439"/>
      <c r="AJ86" s="439"/>
      <c r="AK86" s="439"/>
      <c r="AL86" s="439"/>
      <c r="AM86" s="439"/>
      <c r="AN86" s="439"/>
      <c r="AO86" s="439"/>
      <c r="AP86" s="439"/>
    </row>
    <row r="88" spans="1:42" ht="18" customHeight="1">
      <c r="A88" s="477" t="s">
        <v>95</v>
      </c>
      <c r="C88" s="10"/>
      <c r="D88" s="458"/>
      <c r="E88" s="473"/>
      <c r="F88" s="473"/>
      <c r="G88" s="473"/>
      <c r="H88" s="473"/>
      <c r="I88" s="472"/>
      <c r="J88" s="472"/>
      <c r="K88" s="472"/>
      <c r="L88" s="472"/>
      <c r="M88" s="472"/>
      <c r="N88" s="472"/>
      <c r="O88" s="472"/>
      <c r="P88" s="472"/>
      <c r="Q88" s="472"/>
      <c r="R88" s="472"/>
      <c r="S88" s="472"/>
      <c r="T88" s="472"/>
      <c r="U88" s="472"/>
      <c r="V88" s="472"/>
      <c r="W88" s="472"/>
      <c r="X88" s="472"/>
      <c r="Y88" s="472"/>
      <c r="Z88" s="472"/>
      <c r="AA88" s="472"/>
      <c r="AB88" s="472"/>
      <c r="AC88" s="472"/>
      <c r="AD88" s="458"/>
    </row>
    <row r="89" spans="1:42" ht="18" customHeight="1">
      <c r="A89" s="388"/>
      <c r="B89" s="457" t="s">
        <v>2848</v>
      </c>
      <c r="C89" s="457"/>
      <c r="D89" s="458"/>
      <c r="E89" s="1310">
        <f>$D$3</f>
        <v>2</v>
      </c>
      <c r="F89" s="1311"/>
      <c r="G89" s="1311"/>
      <c r="H89" s="1312"/>
      <c r="I89" s="458"/>
      <c r="J89" s="459"/>
      <c r="K89" s="459"/>
      <c r="L89" s="420"/>
      <c r="M89" s="459"/>
      <c r="N89" s="458"/>
      <c r="O89" s="458"/>
      <c r="P89" s="458"/>
      <c r="Q89" s="458"/>
      <c r="R89" s="458"/>
      <c r="S89" s="458"/>
      <c r="T89" s="458"/>
      <c r="U89" s="458"/>
      <c r="V89" s="458"/>
      <c r="W89" s="458"/>
      <c r="X89" s="458"/>
      <c r="Y89" s="458"/>
      <c r="Z89" s="458"/>
      <c r="AA89" s="458"/>
      <c r="AB89" s="458"/>
      <c r="AC89" s="458"/>
    </row>
    <row r="90" spans="1:42" ht="18" customHeight="1">
      <c r="A90" s="388"/>
      <c r="B90" s="457" t="s">
        <v>2849</v>
      </c>
      <c r="C90" s="457"/>
      <c r="D90" s="458"/>
      <c r="E90" s="1426"/>
      <c r="F90" s="1427"/>
      <c r="G90" s="1427"/>
      <c r="H90" s="1428"/>
      <c r="I90" s="460" t="s">
        <v>89</v>
      </c>
      <c r="J90" s="461"/>
      <c r="K90" s="461"/>
      <c r="L90" s="462"/>
      <c r="M90" s="10"/>
      <c r="N90" s="458"/>
      <c r="O90" s="458"/>
      <c r="P90" s="458"/>
      <c r="Q90" s="458"/>
      <c r="R90" s="458"/>
      <c r="S90" s="458"/>
      <c r="T90" s="458"/>
      <c r="U90" s="458"/>
      <c r="V90" s="458"/>
      <c r="W90" s="458"/>
      <c r="X90" s="458"/>
      <c r="Y90" s="458"/>
      <c r="Z90" s="458"/>
      <c r="AA90" s="458"/>
      <c r="AB90" s="458"/>
      <c r="AC90" s="458"/>
    </row>
    <row r="91" spans="1:42" ht="18" customHeight="1">
      <c r="A91" s="388"/>
      <c r="B91" s="457" t="s">
        <v>2850</v>
      </c>
      <c r="C91" s="457"/>
      <c r="D91" s="458"/>
      <c r="E91" s="1302"/>
      <c r="F91" s="1303"/>
      <c r="G91" s="1303"/>
      <c r="H91" s="1304"/>
      <c r="I91" s="460" t="s">
        <v>94</v>
      </c>
      <c r="J91" s="463"/>
      <c r="K91" s="463"/>
      <c r="L91" s="464"/>
      <c r="M91" s="10"/>
      <c r="N91" s="458"/>
      <c r="O91" s="458"/>
      <c r="P91" s="458"/>
      <c r="Q91" s="458"/>
      <c r="R91" s="458"/>
      <c r="S91" s="458"/>
      <c r="T91" s="458"/>
      <c r="U91" s="458"/>
      <c r="V91" s="458"/>
      <c r="W91" s="458"/>
      <c r="X91" s="458"/>
      <c r="Y91" s="458"/>
      <c r="Z91" s="458"/>
      <c r="AA91" s="458"/>
      <c r="AB91" s="458"/>
      <c r="AC91" s="458"/>
    </row>
    <row r="92" spans="1:42" ht="18" customHeight="1">
      <c r="A92" s="388"/>
      <c r="B92" s="457" t="s">
        <v>2851</v>
      </c>
      <c r="C92" s="457"/>
      <c r="D92" s="458"/>
      <c r="E92" s="1302"/>
      <c r="F92" s="1303"/>
      <c r="G92" s="1303"/>
      <c r="H92" s="1304"/>
      <c r="I92" s="460" t="s">
        <v>94</v>
      </c>
      <c r="J92" s="463"/>
      <c r="K92" s="463"/>
      <c r="L92" s="464"/>
      <c r="M92" s="10"/>
      <c r="N92" s="459"/>
      <c r="O92" s="458"/>
      <c r="P92" s="458"/>
      <c r="Q92" s="458"/>
      <c r="R92" s="458"/>
      <c r="S92" s="458"/>
      <c r="T92" s="458"/>
      <c r="U92" s="458"/>
      <c r="V92" s="458"/>
      <c r="W92" s="458"/>
      <c r="X92" s="458"/>
      <c r="Y92" s="458"/>
      <c r="Z92" s="458"/>
      <c r="AA92" s="458"/>
      <c r="AB92" s="458"/>
      <c r="AC92" s="458"/>
    </row>
    <row r="93" spans="1:42" ht="18" customHeight="1">
      <c r="A93" s="388"/>
      <c r="B93" s="457" t="s">
        <v>2852</v>
      </c>
      <c r="C93" s="457"/>
      <c r="D93" s="458"/>
      <c r="E93" s="1302"/>
      <c r="F93" s="1303"/>
      <c r="G93" s="1303"/>
      <c r="H93" s="1304"/>
      <c r="I93" s="460" t="s">
        <v>94</v>
      </c>
      <c r="J93" s="463"/>
      <c r="K93" s="463"/>
      <c r="L93" s="464"/>
      <c r="M93" s="10"/>
      <c r="N93" s="459"/>
      <c r="O93" s="458"/>
      <c r="P93" s="458"/>
      <c r="Q93" s="458"/>
      <c r="R93" s="458"/>
      <c r="S93" s="458"/>
      <c r="T93" s="458"/>
      <c r="U93" s="458"/>
      <c r="V93" s="458"/>
      <c r="W93" s="458"/>
      <c r="X93" s="458"/>
      <c r="Y93" s="458"/>
      <c r="Z93" s="458"/>
      <c r="AA93" s="458"/>
      <c r="AB93" s="458"/>
      <c r="AC93" s="458"/>
    </row>
    <row r="94" spans="1:42" ht="18" customHeight="1">
      <c r="A94" s="388"/>
      <c r="B94" s="457" t="s">
        <v>2853</v>
      </c>
      <c r="C94" s="457"/>
      <c r="D94" s="458"/>
      <c r="E94" s="1302"/>
      <c r="F94" s="1303"/>
      <c r="G94" s="1303"/>
      <c r="H94" s="1304"/>
      <c r="I94" s="460" t="s">
        <v>94</v>
      </c>
      <c r="J94" s="463"/>
      <c r="K94" s="463"/>
      <c r="L94" s="464"/>
      <c r="M94" s="10"/>
      <c r="N94" s="458"/>
      <c r="O94" s="458"/>
      <c r="P94" s="458"/>
      <c r="Q94" s="458"/>
      <c r="R94" s="458"/>
      <c r="S94" s="466"/>
      <c r="T94" s="466"/>
      <c r="U94" s="466"/>
      <c r="V94" s="466"/>
      <c r="W94" s="466"/>
      <c r="X94" s="466"/>
      <c r="Y94" s="466"/>
      <c r="Z94" s="466"/>
      <c r="AA94" s="466"/>
      <c r="AB94" s="466"/>
      <c r="AC94" s="466"/>
    </row>
    <row r="95" spans="1:42" ht="18" customHeight="1">
      <c r="A95" s="388"/>
      <c r="B95" s="465" t="s">
        <v>2854</v>
      </c>
      <c r="C95" s="458"/>
      <c r="D95" s="467"/>
      <c r="E95" s="467"/>
      <c r="F95" s="467"/>
      <c r="G95" s="467"/>
      <c r="H95" s="460"/>
      <c r="I95" s="463"/>
      <c r="J95" s="463"/>
      <c r="K95" s="465"/>
      <c r="L95" s="10"/>
      <c r="M95" s="466"/>
      <c r="N95" s="468"/>
      <c r="O95" s="468" t="s">
        <v>86</v>
      </c>
      <c r="P95" s="468"/>
      <c r="Q95" s="469"/>
      <c r="R95" s="469" t="s">
        <v>85</v>
      </c>
      <c r="U95" s="466"/>
      <c r="V95" s="466"/>
      <c r="W95" s="466"/>
      <c r="X95" s="466"/>
      <c r="Y95" s="466"/>
      <c r="Z95" s="466"/>
      <c r="AA95" s="466"/>
      <c r="AB95" s="466"/>
    </row>
    <row r="96" spans="1:42" ht="15" customHeight="1">
      <c r="A96" s="388"/>
      <c r="B96" s="457" t="s">
        <v>2855</v>
      </c>
      <c r="C96" s="458"/>
      <c r="D96" s="458"/>
      <c r="E96" s="458"/>
      <c r="F96" s="458"/>
      <c r="G96" s="470"/>
      <c r="H96" s="458"/>
      <c r="I96" s="458"/>
      <c r="J96" s="459"/>
      <c r="K96" s="459"/>
      <c r="L96" s="458"/>
      <c r="M96" s="470"/>
      <c r="N96" s="458"/>
      <c r="O96" s="458"/>
      <c r="P96" s="470"/>
      <c r="Q96" s="458"/>
      <c r="R96" s="458"/>
      <c r="S96" s="458"/>
      <c r="T96" s="470"/>
      <c r="U96" s="458"/>
      <c r="V96" s="458"/>
      <c r="W96" s="458"/>
      <c r="X96" s="458"/>
      <c r="Y96" s="470"/>
      <c r="Z96" s="458"/>
      <c r="AA96" s="458"/>
      <c r="AB96" s="458"/>
      <c r="AC96" s="458"/>
      <c r="AD96" s="458"/>
    </row>
    <row r="97" spans="1:59" ht="15.75" customHeight="1">
      <c r="A97" s="388"/>
      <c r="B97" s="471"/>
      <c r="C97" s="458"/>
      <c r="D97" s="472" t="s">
        <v>73</v>
      </c>
      <c r="E97" s="1305" t="s">
        <v>84</v>
      </c>
      <c r="F97" s="1305"/>
      <c r="G97" s="1305"/>
      <c r="H97" s="1305"/>
      <c r="I97" s="1305"/>
      <c r="J97" s="428" t="s">
        <v>72</v>
      </c>
      <c r="K97" s="1305" t="s">
        <v>83</v>
      </c>
      <c r="L97" s="1305"/>
      <c r="M97" s="1305"/>
      <c r="N97" s="1305"/>
      <c r="O97" s="1305"/>
      <c r="P97" s="1305"/>
      <c r="Q97" s="1305"/>
      <c r="R97" s="1305"/>
      <c r="S97" s="1305"/>
      <c r="T97" s="1305"/>
      <c r="U97" s="428" t="s">
        <v>72</v>
      </c>
      <c r="V97" s="1305" t="s">
        <v>82</v>
      </c>
      <c r="W97" s="1305"/>
      <c r="X97" s="1305"/>
      <c r="Y97" s="1305"/>
      <c r="Z97" s="1294"/>
      <c r="AA97" s="472" t="s">
        <v>96</v>
      </c>
      <c r="AB97" s="472"/>
      <c r="AC97" s="10"/>
      <c r="AD97" s="10"/>
    </row>
    <row r="98" spans="1:59" ht="18" customHeight="1">
      <c r="A98" s="388"/>
      <c r="B98" s="471" t="s">
        <v>3514</v>
      </c>
      <c r="C98" s="458"/>
      <c r="D98" s="472" t="s">
        <v>73</v>
      </c>
      <c r="E98" s="1284"/>
      <c r="F98" s="1284"/>
      <c r="G98" s="1284"/>
      <c r="H98" s="1284"/>
      <c r="I98" s="1284"/>
      <c r="J98" s="428" t="s">
        <v>72</v>
      </c>
      <c r="K98" s="1335" t="str">
        <f>IF(項目一覧②!$G$320=1,"",INDEX(主要用途!$D$2:$D$72,項目一覧②!$G$320))</f>
        <v/>
      </c>
      <c r="L98" s="1336"/>
      <c r="M98" s="1336"/>
      <c r="N98" s="1336"/>
      <c r="O98" s="1336"/>
      <c r="P98" s="1336"/>
      <c r="Q98" s="1336"/>
      <c r="R98" s="1336"/>
      <c r="S98" s="1336"/>
      <c r="T98" s="1337"/>
      <c r="U98" s="428" t="s">
        <v>72</v>
      </c>
      <c r="V98" s="1291"/>
      <c r="W98" s="1292"/>
      <c r="X98" s="1292"/>
      <c r="Y98" s="1293"/>
      <c r="Z98" s="470" t="s">
        <v>71</v>
      </c>
      <c r="AA98" s="472" t="s">
        <v>96</v>
      </c>
      <c r="AB98" s="466"/>
      <c r="AC98" s="472"/>
      <c r="AD98" s="10"/>
      <c r="AF98" s="412" t="s">
        <v>102</v>
      </c>
      <c r="AG98" s="10"/>
    </row>
    <row r="99" spans="1:59" ht="18" customHeight="1">
      <c r="A99" s="388"/>
      <c r="B99" s="471" t="s">
        <v>3515</v>
      </c>
      <c r="C99" s="458"/>
      <c r="D99" s="472" t="s">
        <v>73</v>
      </c>
      <c r="E99" s="1284"/>
      <c r="F99" s="1284"/>
      <c r="G99" s="1284"/>
      <c r="H99" s="1284"/>
      <c r="I99" s="1284"/>
      <c r="J99" s="428" t="s">
        <v>72</v>
      </c>
      <c r="K99" s="1335" t="str">
        <f>IF(項目一覧②!$G$321=1,"",INDEX(主要用途!$D$2:$D$72,項目一覧②!$G$321))</f>
        <v/>
      </c>
      <c r="L99" s="1336"/>
      <c r="M99" s="1336"/>
      <c r="N99" s="1336"/>
      <c r="O99" s="1336"/>
      <c r="P99" s="1336"/>
      <c r="Q99" s="1336"/>
      <c r="R99" s="1336"/>
      <c r="S99" s="1336"/>
      <c r="T99" s="1337"/>
      <c r="U99" s="428" t="s">
        <v>72</v>
      </c>
      <c r="V99" s="1291"/>
      <c r="W99" s="1292"/>
      <c r="X99" s="1292"/>
      <c r="Y99" s="1293"/>
      <c r="Z99" s="470" t="s">
        <v>71</v>
      </c>
      <c r="AA99" s="472" t="s">
        <v>96</v>
      </c>
      <c r="AB99" s="466"/>
      <c r="AC99" s="472"/>
      <c r="AD99" s="10"/>
      <c r="AG99" s="401" t="s">
        <v>101</v>
      </c>
      <c r="AH99" s="401"/>
      <c r="AI99" s="401"/>
      <c r="AJ99" s="401"/>
      <c r="AK99" s="446"/>
      <c r="AL99" s="1241"/>
      <c r="AM99" s="1246"/>
      <c r="AN99" s="1246"/>
      <c r="AO99" s="1246"/>
      <c r="AP99" s="1246"/>
      <c r="AQ99" s="1246"/>
      <c r="AR99" s="1246"/>
      <c r="AS99" s="1246"/>
      <c r="AT99" s="1246"/>
      <c r="AU99" s="1246"/>
      <c r="AV99" s="1246"/>
      <c r="AW99" s="1246"/>
      <c r="AX99" s="1246"/>
      <c r="AY99" s="1246"/>
      <c r="AZ99" s="1246"/>
      <c r="BA99" s="1246"/>
      <c r="BB99" s="1246"/>
      <c r="BC99" s="1246"/>
      <c r="BD99" s="1246"/>
      <c r="BE99" s="1246"/>
      <c r="BF99" s="1246"/>
      <c r="BG99" s="1246"/>
    </row>
    <row r="100" spans="1:59" ht="18" customHeight="1">
      <c r="A100" s="388"/>
      <c r="B100" s="471" t="s">
        <v>3516</v>
      </c>
      <c r="C100" s="458"/>
      <c r="D100" s="472" t="s">
        <v>73</v>
      </c>
      <c r="E100" s="1284"/>
      <c r="F100" s="1284"/>
      <c r="G100" s="1284"/>
      <c r="H100" s="1284"/>
      <c r="I100" s="1284"/>
      <c r="J100" s="428" t="s">
        <v>72</v>
      </c>
      <c r="K100" s="1335" t="str">
        <f>IF(項目一覧②!$G$322=1,"",INDEX(主要用途!$D$2:$D$72,項目一覧②!$G$322))</f>
        <v/>
      </c>
      <c r="L100" s="1336"/>
      <c r="M100" s="1336"/>
      <c r="N100" s="1336"/>
      <c r="O100" s="1336"/>
      <c r="P100" s="1336"/>
      <c r="Q100" s="1336"/>
      <c r="R100" s="1336"/>
      <c r="S100" s="1336"/>
      <c r="T100" s="1337"/>
      <c r="U100" s="428" t="s">
        <v>72</v>
      </c>
      <c r="V100" s="1291"/>
      <c r="W100" s="1292"/>
      <c r="X100" s="1292"/>
      <c r="Y100" s="1293"/>
      <c r="Z100" s="470" t="s">
        <v>71</v>
      </c>
      <c r="AA100" s="472" t="s">
        <v>96</v>
      </c>
      <c r="AB100" s="466"/>
      <c r="AC100" s="472"/>
      <c r="AD100" s="10"/>
      <c r="AG100" s="388" t="s">
        <v>100</v>
      </c>
      <c r="AH100" s="10"/>
      <c r="AI100" s="10"/>
      <c r="AJ100" s="10"/>
      <c r="AL100" s="1241"/>
      <c r="AM100" s="1246"/>
      <c r="AN100" s="1246"/>
      <c r="AO100" s="1246"/>
      <c r="AP100" s="1246"/>
      <c r="AQ100" s="1246"/>
      <c r="AR100" s="1246"/>
      <c r="AS100" s="1246"/>
      <c r="AT100" s="1246"/>
      <c r="AU100" s="1246"/>
      <c r="AV100" s="1246"/>
      <c r="AW100" s="1246"/>
      <c r="AX100" s="1246"/>
      <c r="AY100" s="1246"/>
      <c r="AZ100" s="1246"/>
      <c r="BA100" s="1246"/>
      <c r="BB100" s="1246"/>
      <c r="BC100" s="1246"/>
      <c r="BD100" s="1246"/>
      <c r="BE100" s="1246"/>
      <c r="BF100" s="1246"/>
      <c r="BG100" s="1246"/>
    </row>
    <row r="101" spans="1:59" ht="18" customHeight="1">
      <c r="A101" s="388"/>
      <c r="B101" s="471" t="s">
        <v>3517</v>
      </c>
      <c r="C101" s="458"/>
      <c r="D101" s="472" t="s">
        <v>73</v>
      </c>
      <c r="E101" s="1284"/>
      <c r="F101" s="1284"/>
      <c r="G101" s="1284"/>
      <c r="H101" s="1284"/>
      <c r="I101" s="1284"/>
      <c r="J101" s="428" t="s">
        <v>72</v>
      </c>
      <c r="K101" s="1335" t="str">
        <f>IF(項目一覧②!$G$323=1,"",INDEX(主要用途!$D$2:$D$72,項目一覧②!$G$323))</f>
        <v/>
      </c>
      <c r="L101" s="1336"/>
      <c r="M101" s="1336"/>
      <c r="N101" s="1336"/>
      <c r="O101" s="1336"/>
      <c r="P101" s="1336"/>
      <c r="Q101" s="1336"/>
      <c r="R101" s="1336"/>
      <c r="S101" s="1336"/>
      <c r="T101" s="1337"/>
      <c r="U101" s="428" t="s">
        <v>72</v>
      </c>
      <c r="V101" s="1291"/>
      <c r="W101" s="1292"/>
      <c r="X101" s="1292"/>
      <c r="Y101" s="1293"/>
      <c r="Z101" s="470" t="s">
        <v>71</v>
      </c>
      <c r="AA101" s="472" t="s">
        <v>96</v>
      </c>
      <c r="AB101" s="466"/>
      <c r="AC101" s="472"/>
      <c r="AD101" s="10"/>
      <c r="AG101" s="388" t="s">
        <v>99</v>
      </c>
      <c r="AH101" s="10"/>
      <c r="AI101" s="10"/>
      <c r="AJ101" s="10"/>
      <c r="AK101" s="10"/>
      <c r="AL101" s="1241"/>
      <c r="AM101" s="1241"/>
      <c r="AN101" s="1241"/>
      <c r="AO101" s="1241"/>
      <c r="AP101" s="1241"/>
      <c r="AQ101" s="1241"/>
      <c r="AR101" s="1241"/>
      <c r="AS101" s="1241"/>
    </row>
    <row r="102" spans="1:59" ht="18" customHeight="1">
      <c r="A102" s="388"/>
      <c r="B102" s="471" t="s">
        <v>3518</v>
      </c>
      <c r="C102" s="458"/>
      <c r="D102" s="472" t="s">
        <v>73</v>
      </c>
      <c r="E102" s="1284"/>
      <c r="F102" s="1284"/>
      <c r="G102" s="1284"/>
      <c r="H102" s="1284"/>
      <c r="I102" s="1284"/>
      <c r="J102" s="428" t="s">
        <v>72</v>
      </c>
      <c r="K102" s="1335" t="str">
        <f>IF(項目一覧②!$G$324=1,"",INDEX(主要用途!$D$2:$D$72,項目一覧②!$G$324))</f>
        <v/>
      </c>
      <c r="L102" s="1336"/>
      <c r="M102" s="1336"/>
      <c r="N102" s="1336"/>
      <c r="O102" s="1336"/>
      <c r="P102" s="1336"/>
      <c r="Q102" s="1336"/>
      <c r="R102" s="1336"/>
      <c r="S102" s="1336"/>
      <c r="T102" s="1337"/>
      <c r="U102" s="428" t="s">
        <v>72</v>
      </c>
      <c r="V102" s="1291"/>
      <c r="W102" s="1292"/>
      <c r="X102" s="1292"/>
      <c r="Y102" s="1293"/>
      <c r="Z102" s="470" t="s">
        <v>71</v>
      </c>
      <c r="AA102" s="472" t="s">
        <v>96</v>
      </c>
      <c r="AB102" s="466"/>
      <c r="AC102" s="472"/>
      <c r="AD102" s="10"/>
    </row>
    <row r="103" spans="1:59" ht="18" customHeight="1">
      <c r="A103" s="388"/>
      <c r="B103" s="471" t="s">
        <v>3519</v>
      </c>
      <c r="C103" s="458"/>
      <c r="D103" s="472" t="s">
        <v>73</v>
      </c>
      <c r="E103" s="1284"/>
      <c r="F103" s="1284"/>
      <c r="G103" s="1284"/>
      <c r="H103" s="1284"/>
      <c r="I103" s="1284"/>
      <c r="J103" s="428" t="s">
        <v>72</v>
      </c>
      <c r="K103" s="1432" t="str">
        <f>IF(項目一覧②!$G$325=1,"",INDEX(主要用途!$D$2:$D$72,項目一覧②!$G$325))</f>
        <v/>
      </c>
      <c r="L103" s="1433"/>
      <c r="M103" s="1433"/>
      <c r="N103" s="1433"/>
      <c r="O103" s="1433"/>
      <c r="P103" s="1433"/>
      <c r="Q103" s="1433"/>
      <c r="R103" s="1433"/>
      <c r="S103" s="1433"/>
      <c r="T103" s="1434"/>
      <c r="U103" s="428" t="s">
        <v>72</v>
      </c>
      <c r="V103" s="1291"/>
      <c r="W103" s="1292"/>
      <c r="X103" s="1292"/>
      <c r="Y103" s="1293"/>
      <c r="Z103" s="470" t="s">
        <v>71</v>
      </c>
      <c r="AA103" s="472" t="s">
        <v>96</v>
      </c>
      <c r="AB103" s="466"/>
      <c r="AC103" s="472"/>
      <c r="AD103" s="10"/>
    </row>
    <row r="104" spans="1:59" ht="15" customHeight="1">
      <c r="A104" s="388"/>
      <c r="B104" s="457" t="s">
        <v>2856</v>
      </c>
      <c r="C104" s="458"/>
      <c r="D104" s="458"/>
      <c r="E104" s="458"/>
      <c r="F104" s="458"/>
      <c r="G104" s="458"/>
      <c r="H104" s="458"/>
      <c r="I104" s="458"/>
      <c r="J104" s="428"/>
      <c r="K104" s="473"/>
      <c r="L104" s="473"/>
      <c r="M104" s="473"/>
      <c r="N104" s="473"/>
      <c r="O104" s="473"/>
      <c r="P104" s="473"/>
      <c r="Q104" s="473"/>
      <c r="R104" s="473"/>
      <c r="S104" s="473"/>
      <c r="T104" s="473"/>
      <c r="U104" s="473"/>
      <c r="V104" s="473"/>
      <c r="W104" s="473"/>
      <c r="X104" s="473"/>
      <c r="Y104" s="473"/>
      <c r="Z104" s="473"/>
      <c r="AA104" s="473"/>
      <c r="AB104" s="473"/>
      <c r="AC104" s="473"/>
      <c r="AD104" s="466"/>
    </row>
    <row r="105" spans="1:59" ht="18" customHeight="1">
      <c r="A105" s="388"/>
      <c r="B105" s="457"/>
      <c r="C105" s="458"/>
      <c r="D105" s="458"/>
      <c r="E105" s="1334"/>
      <c r="F105" s="1320"/>
      <c r="G105" s="1320"/>
      <c r="H105" s="1320"/>
      <c r="I105" s="1320"/>
      <c r="J105" s="1320"/>
      <c r="K105" s="1320"/>
      <c r="L105" s="1320"/>
      <c r="M105" s="1320"/>
      <c r="N105" s="1320"/>
      <c r="O105" s="1320"/>
      <c r="P105" s="1320"/>
      <c r="Q105" s="1320"/>
      <c r="R105" s="1320"/>
      <c r="S105" s="1320"/>
      <c r="T105" s="1320"/>
      <c r="U105" s="1320"/>
      <c r="V105" s="1320"/>
      <c r="W105" s="1320"/>
      <c r="X105" s="1320"/>
      <c r="Y105" s="1320"/>
      <c r="Z105" s="1321"/>
      <c r="AA105" s="473"/>
      <c r="AB105" s="473"/>
      <c r="AC105" s="473"/>
      <c r="AD105" s="466"/>
    </row>
    <row r="106" spans="1:59" ht="18" customHeight="1">
      <c r="A106" s="388"/>
      <c r="B106" s="457"/>
      <c r="C106" s="458"/>
      <c r="D106" s="458"/>
      <c r="E106" s="1322"/>
      <c r="F106" s="1323"/>
      <c r="G106" s="1323"/>
      <c r="H106" s="1323"/>
      <c r="I106" s="1323"/>
      <c r="J106" s="1323"/>
      <c r="K106" s="1323"/>
      <c r="L106" s="1323"/>
      <c r="M106" s="1323"/>
      <c r="N106" s="1323"/>
      <c r="O106" s="1323"/>
      <c r="P106" s="1323"/>
      <c r="Q106" s="1323"/>
      <c r="R106" s="1323"/>
      <c r="S106" s="1323"/>
      <c r="T106" s="1323"/>
      <c r="U106" s="1323"/>
      <c r="V106" s="1323"/>
      <c r="W106" s="1323"/>
      <c r="X106" s="1323"/>
      <c r="Y106" s="1323"/>
      <c r="Z106" s="1324"/>
      <c r="AA106" s="473"/>
      <c r="AB106" s="473"/>
      <c r="AC106" s="473"/>
      <c r="AD106" s="466"/>
    </row>
    <row r="107" spans="1:59" ht="15" customHeight="1">
      <c r="A107" s="388"/>
      <c r="B107" s="457" t="s">
        <v>2857</v>
      </c>
      <c r="C107" s="458"/>
      <c r="D107" s="458"/>
      <c r="E107" s="458"/>
      <c r="F107" s="458"/>
      <c r="G107" s="458"/>
      <c r="H107" s="458"/>
      <c r="I107" s="458"/>
      <c r="J107" s="473" t="s">
        <v>98</v>
      </c>
      <c r="K107" s="473"/>
      <c r="L107" s="473"/>
      <c r="M107" s="473"/>
      <c r="N107" s="473"/>
      <c r="O107" s="473"/>
      <c r="P107" s="473"/>
      <c r="Q107" s="473"/>
      <c r="R107" s="473"/>
      <c r="S107" s="473"/>
      <c r="T107" s="473"/>
      <c r="U107" s="473"/>
      <c r="V107" s="473"/>
      <c r="W107" s="473"/>
      <c r="X107" s="473"/>
      <c r="Y107" s="473"/>
      <c r="Z107" s="473"/>
      <c r="AA107" s="473"/>
      <c r="AB107" s="473"/>
      <c r="AC107" s="473"/>
      <c r="AD107" s="466"/>
    </row>
    <row r="108" spans="1:59" ht="18" customHeight="1">
      <c r="A108" s="388"/>
      <c r="B108" s="457"/>
      <c r="C108" s="458"/>
      <c r="D108" s="458"/>
      <c r="E108" s="1334"/>
      <c r="F108" s="1320"/>
      <c r="G108" s="1320"/>
      <c r="H108" s="1320"/>
      <c r="I108" s="1320"/>
      <c r="J108" s="1320"/>
      <c r="K108" s="1320"/>
      <c r="L108" s="1320"/>
      <c r="M108" s="1320"/>
      <c r="N108" s="1320"/>
      <c r="O108" s="1320"/>
      <c r="P108" s="1320"/>
      <c r="Q108" s="1320"/>
      <c r="R108" s="1320"/>
      <c r="S108" s="1320"/>
      <c r="T108" s="1320"/>
      <c r="U108" s="1320"/>
      <c r="V108" s="1320"/>
      <c r="W108" s="1320"/>
      <c r="X108" s="1320"/>
      <c r="Y108" s="1320"/>
      <c r="Z108" s="1321"/>
      <c r="AA108" s="473"/>
      <c r="AB108" s="473"/>
      <c r="AC108" s="473"/>
      <c r="AD108" s="466"/>
    </row>
    <row r="109" spans="1:59" ht="18" customHeight="1">
      <c r="A109" s="388"/>
      <c r="B109" s="457"/>
      <c r="C109" s="458"/>
      <c r="D109" s="458"/>
      <c r="E109" s="1322"/>
      <c r="F109" s="1323"/>
      <c r="G109" s="1323"/>
      <c r="H109" s="1323"/>
      <c r="I109" s="1323"/>
      <c r="J109" s="1323"/>
      <c r="K109" s="1323"/>
      <c r="L109" s="1323"/>
      <c r="M109" s="1323"/>
      <c r="N109" s="1323"/>
      <c r="O109" s="1323"/>
      <c r="P109" s="1323"/>
      <c r="Q109" s="1323"/>
      <c r="R109" s="1323"/>
      <c r="S109" s="1323"/>
      <c r="T109" s="1323"/>
      <c r="U109" s="1323"/>
      <c r="V109" s="1323"/>
      <c r="W109" s="1323"/>
      <c r="X109" s="1323"/>
      <c r="Y109" s="1323"/>
      <c r="Z109" s="1324"/>
      <c r="AA109" s="458"/>
      <c r="AB109" s="458"/>
      <c r="AC109" s="458"/>
      <c r="AD109" s="458"/>
    </row>
    <row r="110" spans="1:59" ht="11.25" customHeight="1">
      <c r="A110" s="388"/>
      <c r="B110" s="388"/>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J110" s="393"/>
      <c r="AK110" s="393"/>
      <c r="AL110" s="393"/>
      <c r="AM110" s="393"/>
      <c r="AN110" s="393"/>
      <c r="AO110" s="393"/>
      <c r="AP110" s="393"/>
    </row>
    <row r="111" spans="1:59" ht="17.25" customHeight="1">
      <c r="A111" s="453" t="s">
        <v>95</v>
      </c>
      <c r="B111" s="395"/>
      <c r="C111" s="410"/>
      <c r="D111" s="454"/>
      <c r="E111" s="455"/>
      <c r="F111" s="455"/>
      <c r="G111" s="455"/>
      <c r="H111" s="455"/>
      <c r="I111" s="456"/>
      <c r="J111" s="456"/>
      <c r="K111" s="456"/>
      <c r="L111" s="456"/>
      <c r="M111" s="456"/>
      <c r="N111" s="456"/>
      <c r="O111" s="456"/>
      <c r="P111" s="456"/>
      <c r="Q111" s="456"/>
      <c r="R111" s="456"/>
      <c r="S111" s="456"/>
      <c r="T111" s="456"/>
      <c r="U111" s="456"/>
      <c r="V111" s="456"/>
      <c r="W111" s="456"/>
      <c r="X111" s="456"/>
      <c r="Y111" s="456"/>
      <c r="Z111" s="456"/>
      <c r="AA111" s="456"/>
      <c r="AB111" s="456"/>
      <c r="AC111" s="456"/>
      <c r="AD111" s="454"/>
      <c r="AE111" s="396"/>
      <c r="AF111" s="396"/>
      <c r="AG111" s="396"/>
      <c r="AH111" s="396"/>
      <c r="AI111" s="396"/>
    </row>
    <row r="112" spans="1:59" ht="18" customHeight="1">
      <c r="A112" s="388"/>
      <c r="B112" s="457" t="s">
        <v>2848</v>
      </c>
      <c r="C112" s="458"/>
      <c r="D112" s="458"/>
      <c r="E112" s="1310">
        <f>$D$3</f>
        <v>2</v>
      </c>
      <c r="F112" s="1311"/>
      <c r="G112" s="1311"/>
      <c r="H112" s="1312"/>
      <c r="I112" s="458"/>
      <c r="J112" s="459"/>
      <c r="K112" s="459"/>
      <c r="L112" s="420"/>
      <c r="M112" s="459"/>
      <c r="N112" s="458"/>
      <c r="O112" s="458"/>
      <c r="P112" s="458"/>
      <c r="Q112" s="458"/>
      <c r="R112" s="458"/>
      <c r="S112" s="458"/>
      <c r="T112" s="458"/>
      <c r="U112" s="458"/>
      <c r="V112" s="458"/>
      <c r="W112" s="458"/>
      <c r="X112" s="458"/>
      <c r="Y112" s="458"/>
      <c r="Z112" s="458"/>
      <c r="AA112" s="458"/>
      <c r="AB112" s="458"/>
      <c r="AC112" s="458"/>
    </row>
    <row r="113" spans="1:30" ht="18" customHeight="1">
      <c r="A113" s="388"/>
      <c r="B113" s="457" t="s">
        <v>2849</v>
      </c>
      <c r="C113" s="458"/>
      <c r="D113" s="458"/>
      <c r="E113" s="1426"/>
      <c r="F113" s="1427"/>
      <c r="G113" s="1427"/>
      <c r="H113" s="1428"/>
      <c r="I113" s="460" t="s">
        <v>89</v>
      </c>
      <c r="J113" s="461"/>
      <c r="K113" s="461"/>
      <c r="L113" s="462"/>
      <c r="M113" s="10"/>
      <c r="N113" s="458"/>
      <c r="O113" s="458"/>
      <c r="P113" s="458"/>
      <c r="Q113" s="458"/>
      <c r="R113" s="458"/>
      <c r="S113" s="458"/>
      <c r="T113" s="458"/>
      <c r="U113" s="458"/>
      <c r="V113" s="458"/>
      <c r="W113" s="458"/>
      <c r="X113" s="458"/>
      <c r="Y113" s="458"/>
      <c r="Z113" s="458"/>
      <c r="AA113" s="458"/>
      <c r="AB113" s="458"/>
      <c r="AC113" s="458"/>
    </row>
    <row r="114" spans="1:30" ht="18" customHeight="1">
      <c r="A114" s="388"/>
      <c r="B114" s="457" t="s">
        <v>2850</v>
      </c>
      <c r="C114" s="458"/>
      <c r="D114" s="458"/>
      <c r="E114" s="1302"/>
      <c r="F114" s="1303"/>
      <c r="G114" s="1303"/>
      <c r="H114" s="1304"/>
      <c r="I114" s="460" t="s">
        <v>94</v>
      </c>
      <c r="J114" s="463"/>
      <c r="K114" s="463"/>
      <c r="L114" s="464"/>
      <c r="M114" s="10"/>
      <c r="N114" s="458"/>
      <c r="O114" s="458"/>
      <c r="P114" s="458"/>
      <c r="Q114" s="458"/>
      <c r="R114" s="458"/>
      <c r="S114" s="458"/>
      <c r="T114" s="458"/>
      <c r="U114" s="458"/>
      <c r="V114" s="458"/>
      <c r="W114" s="458"/>
      <c r="X114" s="458"/>
      <c r="Y114" s="458"/>
      <c r="Z114" s="458"/>
      <c r="AA114" s="458"/>
      <c r="AB114" s="458"/>
      <c r="AC114" s="458"/>
    </row>
    <row r="115" spans="1:30" ht="18" customHeight="1">
      <c r="A115" s="388"/>
      <c r="B115" s="457" t="s">
        <v>2851</v>
      </c>
      <c r="C115" s="458"/>
      <c r="D115" s="458"/>
      <c r="E115" s="1302"/>
      <c r="F115" s="1303"/>
      <c r="G115" s="1303"/>
      <c r="H115" s="1304"/>
      <c r="I115" s="460" t="s">
        <v>94</v>
      </c>
      <c r="J115" s="463"/>
      <c r="K115" s="463"/>
      <c r="L115" s="464"/>
      <c r="M115" s="10"/>
      <c r="N115" s="459"/>
      <c r="O115" s="458"/>
      <c r="P115" s="458"/>
      <c r="Q115" s="458"/>
      <c r="R115" s="458"/>
      <c r="S115" s="458"/>
      <c r="T115" s="458"/>
      <c r="U115" s="458"/>
      <c r="V115" s="458"/>
      <c r="W115" s="458"/>
      <c r="X115" s="458"/>
      <c r="Y115" s="458"/>
      <c r="Z115" s="458"/>
      <c r="AA115" s="458"/>
      <c r="AB115" s="458"/>
      <c r="AC115" s="458"/>
    </row>
    <row r="116" spans="1:30" ht="18" customHeight="1">
      <c r="A116" s="388"/>
      <c r="B116" s="457" t="s">
        <v>2852</v>
      </c>
      <c r="C116" s="458"/>
      <c r="D116" s="458"/>
      <c r="E116" s="1302"/>
      <c r="F116" s="1303"/>
      <c r="G116" s="1303"/>
      <c r="H116" s="1304"/>
      <c r="I116" s="460" t="s">
        <v>94</v>
      </c>
      <c r="J116" s="463"/>
      <c r="K116" s="463"/>
      <c r="L116" s="464"/>
      <c r="M116" s="10"/>
      <c r="N116" s="459"/>
      <c r="O116" s="458"/>
      <c r="P116" s="458"/>
      <c r="Q116" s="458"/>
      <c r="R116" s="458"/>
      <c r="S116" s="458"/>
      <c r="T116" s="458"/>
      <c r="U116" s="458"/>
      <c r="V116" s="458"/>
      <c r="W116" s="458"/>
      <c r="X116" s="458"/>
      <c r="Y116" s="458"/>
      <c r="Z116" s="458"/>
      <c r="AA116" s="458"/>
      <c r="AB116" s="458"/>
      <c r="AC116" s="458"/>
    </row>
    <row r="117" spans="1:30" ht="18" customHeight="1">
      <c r="A117" s="388"/>
      <c r="B117" s="457" t="s">
        <v>2853</v>
      </c>
      <c r="C117" s="457"/>
      <c r="D117" s="458"/>
      <c r="E117" s="1302"/>
      <c r="F117" s="1303"/>
      <c r="G117" s="1303"/>
      <c r="H117" s="1304"/>
      <c r="I117" s="460" t="s">
        <v>94</v>
      </c>
      <c r="J117" s="463"/>
      <c r="K117" s="463"/>
      <c r="L117" s="464"/>
      <c r="M117" s="10"/>
      <c r="N117" s="458"/>
      <c r="O117" s="458"/>
      <c r="P117" s="458"/>
      <c r="Q117" s="458"/>
      <c r="R117" s="458"/>
      <c r="S117" s="466"/>
      <c r="T117" s="466"/>
      <c r="U117" s="466"/>
      <c r="V117" s="466"/>
      <c r="W117" s="466"/>
      <c r="X117" s="466"/>
      <c r="Y117" s="466"/>
      <c r="Z117" s="466"/>
      <c r="AA117" s="466"/>
      <c r="AB117" s="466"/>
      <c r="AC117" s="466"/>
    </row>
    <row r="118" spans="1:30" ht="18" customHeight="1">
      <c r="A118" s="388"/>
      <c r="B118" s="465" t="s">
        <v>2854</v>
      </c>
      <c r="C118" s="458"/>
      <c r="D118" s="467"/>
      <c r="E118" s="467"/>
      <c r="F118" s="467"/>
      <c r="G118" s="467"/>
      <c r="H118" s="460"/>
      <c r="I118" s="463"/>
      <c r="J118" s="463"/>
      <c r="K118" s="465"/>
      <c r="L118" s="10"/>
      <c r="M118" s="466"/>
      <c r="N118" s="468"/>
      <c r="O118" s="468" t="s">
        <v>86</v>
      </c>
      <c r="P118" s="468"/>
      <c r="Q118" s="469"/>
      <c r="R118" s="469" t="s">
        <v>85</v>
      </c>
      <c r="U118" s="466"/>
      <c r="V118" s="466"/>
      <c r="W118" s="466"/>
      <c r="X118" s="466"/>
      <c r="Y118" s="466"/>
      <c r="Z118" s="466"/>
      <c r="AA118" s="466"/>
      <c r="AB118" s="466"/>
    </row>
    <row r="119" spans="1:30" ht="15" customHeight="1">
      <c r="A119" s="388"/>
      <c r="B119" s="457" t="s">
        <v>2855</v>
      </c>
      <c r="C119" s="458"/>
      <c r="D119" s="458"/>
      <c r="E119" s="458"/>
      <c r="F119" s="458"/>
      <c r="G119" s="470"/>
      <c r="H119" s="458"/>
      <c r="I119" s="458"/>
      <c r="J119" s="459"/>
      <c r="K119" s="459"/>
      <c r="L119" s="458"/>
      <c r="M119" s="470"/>
      <c r="N119" s="458"/>
      <c r="O119" s="458"/>
      <c r="P119" s="470"/>
      <c r="Q119" s="458"/>
      <c r="R119" s="458"/>
      <c r="S119" s="458"/>
      <c r="T119" s="470"/>
      <c r="U119" s="458"/>
      <c r="V119" s="458"/>
      <c r="W119" s="458"/>
      <c r="X119" s="458"/>
      <c r="Y119" s="470"/>
      <c r="Z119" s="458"/>
      <c r="AA119" s="458"/>
      <c r="AB119" s="458"/>
      <c r="AC119" s="458"/>
      <c r="AD119" s="458"/>
    </row>
    <row r="120" spans="1:30" ht="18" customHeight="1">
      <c r="A120" s="388"/>
      <c r="B120" s="471"/>
      <c r="C120" s="458"/>
      <c r="D120" s="472" t="s">
        <v>73</v>
      </c>
      <c r="E120" s="1305" t="s">
        <v>84</v>
      </c>
      <c r="F120" s="1305"/>
      <c r="G120" s="1305"/>
      <c r="H120" s="1305"/>
      <c r="I120" s="1305"/>
      <c r="J120" s="428" t="s">
        <v>72</v>
      </c>
      <c r="K120" s="1305" t="s">
        <v>83</v>
      </c>
      <c r="L120" s="1305"/>
      <c r="M120" s="1305"/>
      <c r="N120" s="1305"/>
      <c r="O120" s="1305"/>
      <c r="P120" s="1305"/>
      <c r="Q120" s="1305"/>
      <c r="R120" s="1305"/>
      <c r="S120" s="1305"/>
      <c r="T120" s="1305"/>
      <c r="U120" s="428" t="s">
        <v>72</v>
      </c>
      <c r="V120" s="1305" t="s">
        <v>82</v>
      </c>
      <c r="W120" s="1305"/>
      <c r="X120" s="1305"/>
      <c r="Y120" s="1305"/>
      <c r="Z120" s="1294"/>
      <c r="AA120" s="472" t="s">
        <v>96</v>
      </c>
      <c r="AB120" s="472"/>
      <c r="AC120" s="10"/>
      <c r="AD120" s="10"/>
    </row>
    <row r="121" spans="1:30" ht="18" customHeight="1">
      <c r="A121" s="388"/>
      <c r="B121" s="471" t="s">
        <v>3514</v>
      </c>
      <c r="C121" s="458"/>
      <c r="D121" s="472" t="s">
        <v>73</v>
      </c>
      <c r="E121" s="1284"/>
      <c r="F121" s="1284"/>
      <c r="G121" s="1284"/>
      <c r="H121" s="1284"/>
      <c r="I121" s="1284"/>
      <c r="J121" s="428" t="s">
        <v>72</v>
      </c>
      <c r="K121" s="1335" t="str">
        <f>IF(項目一覧②!$G$347=1,"",INDEX(主要用途!$D$2:$D$72,項目一覧②!$G$347))</f>
        <v/>
      </c>
      <c r="L121" s="1336"/>
      <c r="M121" s="1336"/>
      <c r="N121" s="1336"/>
      <c r="O121" s="1336"/>
      <c r="P121" s="1336"/>
      <c r="Q121" s="1336"/>
      <c r="R121" s="1336"/>
      <c r="S121" s="1336"/>
      <c r="T121" s="1337"/>
      <c r="U121" s="428" t="s">
        <v>72</v>
      </c>
      <c r="V121" s="1291"/>
      <c r="W121" s="1292"/>
      <c r="X121" s="1292"/>
      <c r="Y121" s="1293"/>
      <c r="Z121" s="470" t="s">
        <v>71</v>
      </c>
      <c r="AA121" s="472" t="s">
        <v>96</v>
      </c>
      <c r="AB121" s="466"/>
      <c r="AC121" s="472"/>
      <c r="AD121" s="10"/>
    </row>
    <row r="122" spans="1:30" ht="18" customHeight="1">
      <c r="A122" s="388"/>
      <c r="B122" s="471" t="s">
        <v>3515</v>
      </c>
      <c r="C122" s="458"/>
      <c r="D122" s="472" t="s">
        <v>73</v>
      </c>
      <c r="E122" s="1284"/>
      <c r="F122" s="1284"/>
      <c r="G122" s="1284"/>
      <c r="H122" s="1284"/>
      <c r="I122" s="1284"/>
      <c r="J122" s="428" t="s">
        <v>72</v>
      </c>
      <c r="K122" s="1335" t="str">
        <f>IF(項目一覧②!$G$348=1,"",INDEX(主要用途!$D$2:$D$72,項目一覧②!$G$348))</f>
        <v/>
      </c>
      <c r="L122" s="1336"/>
      <c r="M122" s="1336"/>
      <c r="N122" s="1336"/>
      <c r="O122" s="1336"/>
      <c r="P122" s="1336"/>
      <c r="Q122" s="1336"/>
      <c r="R122" s="1336"/>
      <c r="S122" s="1336"/>
      <c r="T122" s="1337"/>
      <c r="U122" s="428" t="s">
        <v>72</v>
      </c>
      <c r="V122" s="1291"/>
      <c r="W122" s="1292"/>
      <c r="X122" s="1292"/>
      <c r="Y122" s="1293"/>
      <c r="Z122" s="470" t="s">
        <v>71</v>
      </c>
      <c r="AA122" s="472" t="s">
        <v>96</v>
      </c>
      <c r="AB122" s="466"/>
      <c r="AC122" s="472"/>
      <c r="AD122" s="10"/>
    </row>
    <row r="123" spans="1:30" ht="18" customHeight="1">
      <c r="A123" s="388"/>
      <c r="B123" s="471" t="s">
        <v>3516</v>
      </c>
      <c r="C123" s="458"/>
      <c r="D123" s="472" t="s">
        <v>73</v>
      </c>
      <c r="E123" s="1284"/>
      <c r="F123" s="1284"/>
      <c r="G123" s="1284"/>
      <c r="H123" s="1284"/>
      <c r="I123" s="1284"/>
      <c r="J123" s="428" t="s">
        <v>72</v>
      </c>
      <c r="K123" s="1335" t="str">
        <f>IF(項目一覧②!$G$349=1,"",INDEX(主要用途!$D$2:$D$72,項目一覧②!$G$349))</f>
        <v/>
      </c>
      <c r="L123" s="1336"/>
      <c r="M123" s="1336"/>
      <c r="N123" s="1336"/>
      <c r="O123" s="1336"/>
      <c r="P123" s="1336"/>
      <c r="Q123" s="1336"/>
      <c r="R123" s="1336"/>
      <c r="S123" s="1336"/>
      <c r="T123" s="1337"/>
      <c r="U123" s="428" t="s">
        <v>72</v>
      </c>
      <c r="V123" s="1291"/>
      <c r="W123" s="1292"/>
      <c r="X123" s="1292"/>
      <c r="Y123" s="1293"/>
      <c r="Z123" s="470" t="s">
        <v>71</v>
      </c>
      <c r="AA123" s="472" t="s">
        <v>96</v>
      </c>
      <c r="AB123" s="466"/>
      <c r="AC123" s="472"/>
      <c r="AD123" s="10"/>
    </row>
    <row r="124" spans="1:30" ht="18" customHeight="1">
      <c r="A124" s="388"/>
      <c r="B124" s="471" t="s">
        <v>3517</v>
      </c>
      <c r="C124" s="458"/>
      <c r="D124" s="472" t="s">
        <v>73</v>
      </c>
      <c r="E124" s="1284"/>
      <c r="F124" s="1284"/>
      <c r="G124" s="1284"/>
      <c r="H124" s="1284"/>
      <c r="I124" s="1284"/>
      <c r="J124" s="428" t="s">
        <v>72</v>
      </c>
      <c r="K124" s="1335">
        <f>IF(項目一覧②!$G$3525=1,"",INDEX(主要用途!$D$2:$D$72,項目一覧②!$G$350))</f>
        <v>0</v>
      </c>
      <c r="L124" s="1336"/>
      <c r="M124" s="1336"/>
      <c r="N124" s="1336"/>
      <c r="O124" s="1336"/>
      <c r="P124" s="1336"/>
      <c r="Q124" s="1336"/>
      <c r="R124" s="1336"/>
      <c r="S124" s="1336"/>
      <c r="T124" s="1337"/>
      <c r="U124" s="428" t="s">
        <v>72</v>
      </c>
      <c r="V124" s="1291"/>
      <c r="W124" s="1292"/>
      <c r="X124" s="1292"/>
      <c r="Y124" s="1293"/>
      <c r="Z124" s="470" t="s">
        <v>71</v>
      </c>
      <c r="AA124" s="472" t="s">
        <v>96</v>
      </c>
      <c r="AB124" s="466"/>
      <c r="AC124" s="472"/>
      <c r="AD124" s="10"/>
    </row>
    <row r="125" spans="1:30" ht="18" customHeight="1">
      <c r="A125" s="388"/>
      <c r="B125" s="471" t="s">
        <v>3518</v>
      </c>
      <c r="C125" s="458"/>
      <c r="D125" s="472" t="s">
        <v>73</v>
      </c>
      <c r="E125" s="1284"/>
      <c r="F125" s="1284"/>
      <c r="G125" s="1284"/>
      <c r="H125" s="1284"/>
      <c r="I125" s="1284"/>
      <c r="J125" s="428" t="s">
        <v>72</v>
      </c>
      <c r="K125" s="1335" t="str">
        <f>IF(項目一覧②!$G$351=1,"",INDEX(主要用途!$D$2:$D$72,項目一覧②!$G$351))</f>
        <v/>
      </c>
      <c r="L125" s="1336"/>
      <c r="M125" s="1336"/>
      <c r="N125" s="1336"/>
      <c r="O125" s="1336"/>
      <c r="P125" s="1336"/>
      <c r="Q125" s="1336"/>
      <c r="R125" s="1336"/>
      <c r="S125" s="1336"/>
      <c r="T125" s="1337"/>
      <c r="U125" s="428" t="s">
        <v>72</v>
      </c>
      <c r="V125" s="1291"/>
      <c r="W125" s="1292"/>
      <c r="X125" s="1292"/>
      <c r="Y125" s="1293"/>
      <c r="Z125" s="470" t="s">
        <v>71</v>
      </c>
      <c r="AA125" s="472" t="s">
        <v>96</v>
      </c>
      <c r="AB125" s="466"/>
      <c r="AC125" s="472"/>
      <c r="AD125" s="10"/>
    </row>
    <row r="126" spans="1:30" ht="18" customHeight="1">
      <c r="A126" s="388"/>
      <c r="B126" s="471" t="s">
        <v>3519</v>
      </c>
      <c r="C126" s="458"/>
      <c r="D126" s="472" t="s">
        <v>73</v>
      </c>
      <c r="E126" s="1284"/>
      <c r="F126" s="1284"/>
      <c r="G126" s="1284"/>
      <c r="H126" s="1284"/>
      <c r="I126" s="1284"/>
      <c r="J126" s="428" t="s">
        <v>72</v>
      </c>
      <c r="K126" s="1335" t="str">
        <f>IF(項目一覧②!$G$352=1,"",INDEX(主要用途!$D$2:$D$72,項目一覧②!$G$352))</f>
        <v/>
      </c>
      <c r="L126" s="1336"/>
      <c r="M126" s="1336"/>
      <c r="N126" s="1336"/>
      <c r="O126" s="1336"/>
      <c r="P126" s="1336"/>
      <c r="Q126" s="1336"/>
      <c r="R126" s="1336"/>
      <c r="S126" s="1336"/>
      <c r="T126" s="1337"/>
      <c r="U126" s="428" t="s">
        <v>72</v>
      </c>
      <c r="V126" s="1291"/>
      <c r="W126" s="1292"/>
      <c r="X126" s="1292"/>
      <c r="Y126" s="1293"/>
      <c r="Z126" s="470" t="s">
        <v>71</v>
      </c>
      <c r="AA126" s="472" t="s">
        <v>96</v>
      </c>
      <c r="AB126" s="466"/>
      <c r="AC126" s="472"/>
      <c r="AD126" s="10"/>
    </row>
    <row r="127" spans="1:30" ht="15" customHeight="1">
      <c r="A127" s="388"/>
      <c r="B127" s="457" t="s">
        <v>2856</v>
      </c>
      <c r="C127" s="458"/>
      <c r="D127" s="458"/>
      <c r="E127" s="458"/>
      <c r="F127" s="458"/>
      <c r="G127" s="458"/>
      <c r="H127" s="458"/>
      <c r="I127" s="458"/>
      <c r="J127" s="428"/>
      <c r="K127" s="473"/>
      <c r="L127" s="473"/>
      <c r="M127" s="473"/>
      <c r="N127" s="473"/>
      <c r="O127" s="473"/>
      <c r="P127" s="473"/>
      <c r="Q127" s="473"/>
      <c r="R127" s="473"/>
      <c r="S127" s="473"/>
      <c r="T127" s="473"/>
      <c r="U127" s="473"/>
      <c r="V127" s="473"/>
      <c r="W127" s="473"/>
      <c r="X127" s="473"/>
      <c r="Y127" s="473"/>
      <c r="Z127" s="473"/>
      <c r="AA127" s="473"/>
      <c r="AB127" s="473"/>
      <c r="AC127" s="473"/>
      <c r="AD127" s="466"/>
    </row>
    <row r="128" spans="1:30" ht="18" customHeight="1">
      <c r="A128" s="388"/>
      <c r="B128" s="457"/>
      <c r="C128" s="458"/>
      <c r="D128" s="458"/>
      <c r="E128" s="1334"/>
      <c r="F128" s="1320"/>
      <c r="G128" s="1320"/>
      <c r="H128" s="1320"/>
      <c r="I128" s="1320"/>
      <c r="J128" s="1320"/>
      <c r="K128" s="1320"/>
      <c r="L128" s="1320"/>
      <c r="M128" s="1320"/>
      <c r="N128" s="1320"/>
      <c r="O128" s="1320"/>
      <c r="P128" s="1320"/>
      <c r="Q128" s="1320"/>
      <c r="R128" s="1320"/>
      <c r="S128" s="1320"/>
      <c r="T128" s="1320"/>
      <c r="U128" s="1320"/>
      <c r="V128" s="1320"/>
      <c r="W128" s="1320"/>
      <c r="X128" s="1320"/>
      <c r="Y128" s="1320"/>
      <c r="Z128" s="1321"/>
      <c r="AA128" s="473"/>
      <c r="AB128" s="473"/>
      <c r="AC128" s="473"/>
      <c r="AD128" s="466"/>
    </row>
    <row r="129" spans="1:42" ht="18" customHeight="1">
      <c r="A129" s="388"/>
      <c r="B129" s="457"/>
      <c r="C129" s="458"/>
      <c r="D129" s="458"/>
      <c r="E129" s="1322"/>
      <c r="F129" s="1323"/>
      <c r="G129" s="1323"/>
      <c r="H129" s="1323"/>
      <c r="I129" s="1323"/>
      <c r="J129" s="1323"/>
      <c r="K129" s="1323"/>
      <c r="L129" s="1323"/>
      <c r="M129" s="1323"/>
      <c r="N129" s="1323"/>
      <c r="O129" s="1323"/>
      <c r="P129" s="1323"/>
      <c r="Q129" s="1323"/>
      <c r="R129" s="1323"/>
      <c r="S129" s="1323"/>
      <c r="T129" s="1323"/>
      <c r="U129" s="1323"/>
      <c r="V129" s="1323"/>
      <c r="W129" s="1323"/>
      <c r="X129" s="1323"/>
      <c r="Y129" s="1323"/>
      <c r="Z129" s="1324"/>
      <c r="AA129" s="473"/>
      <c r="AB129" s="473"/>
      <c r="AC129" s="473"/>
      <c r="AD129" s="466"/>
    </row>
    <row r="130" spans="1:42" ht="15" customHeight="1">
      <c r="A130" s="388"/>
      <c r="B130" s="457" t="s">
        <v>2857</v>
      </c>
      <c r="C130" s="458"/>
      <c r="D130" s="458"/>
      <c r="E130" s="458"/>
      <c r="F130" s="458"/>
      <c r="G130" s="458"/>
      <c r="H130" s="458"/>
      <c r="I130" s="458"/>
      <c r="J130" s="473" t="s">
        <v>98</v>
      </c>
      <c r="K130" s="473"/>
      <c r="L130" s="473"/>
      <c r="M130" s="473"/>
      <c r="N130" s="473"/>
      <c r="O130" s="473"/>
      <c r="P130" s="473"/>
      <c r="Q130" s="473"/>
      <c r="R130" s="473"/>
      <c r="S130" s="473"/>
      <c r="T130" s="473"/>
      <c r="U130" s="473"/>
      <c r="V130" s="473"/>
      <c r="W130" s="473"/>
      <c r="X130" s="473"/>
      <c r="Y130" s="473"/>
      <c r="Z130" s="473"/>
      <c r="AA130" s="473"/>
      <c r="AB130" s="473"/>
      <c r="AC130" s="473"/>
      <c r="AD130" s="466"/>
    </row>
    <row r="131" spans="1:42" ht="18" customHeight="1">
      <c r="A131" s="388"/>
      <c r="B131" s="457"/>
      <c r="C131" s="458"/>
      <c r="D131" s="458"/>
      <c r="E131" s="1334"/>
      <c r="F131" s="1320"/>
      <c r="G131" s="1320"/>
      <c r="H131" s="1320"/>
      <c r="I131" s="1320"/>
      <c r="J131" s="1320"/>
      <c r="K131" s="1320"/>
      <c r="L131" s="1320"/>
      <c r="M131" s="1320"/>
      <c r="N131" s="1320"/>
      <c r="O131" s="1320"/>
      <c r="P131" s="1320"/>
      <c r="Q131" s="1320"/>
      <c r="R131" s="1320"/>
      <c r="S131" s="1320"/>
      <c r="T131" s="1320"/>
      <c r="U131" s="1320"/>
      <c r="V131" s="1320"/>
      <c r="W131" s="1320"/>
      <c r="X131" s="1320"/>
      <c r="Y131" s="1320"/>
      <c r="Z131" s="1321"/>
      <c r="AA131" s="473"/>
      <c r="AB131" s="473"/>
      <c r="AC131" s="473"/>
      <c r="AD131" s="466"/>
    </row>
    <row r="132" spans="1:42" ht="18" customHeight="1">
      <c r="A132" s="388"/>
      <c r="B132" s="457"/>
      <c r="C132" s="458"/>
      <c r="D132" s="458"/>
      <c r="E132" s="1322"/>
      <c r="F132" s="1323"/>
      <c r="G132" s="1323"/>
      <c r="H132" s="1323"/>
      <c r="I132" s="1323"/>
      <c r="J132" s="1323"/>
      <c r="K132" s="1323"/>
      <c r="L132" s="1323"/>
      <c r="M132" s="1323"/>
      <c r="N132" s="1323"/>
      <c r="O132" s="1323"/>
      <c r="P132" s="1323"/>
      <c r="Q132" s="1323"/>
      <c r="R132" s="1323"/>
      <c r="S132" s="1323"/>
      <c r="T132" s="1323"/>
      <c r="U132" s="1323"/>
      <c r="V132" s="1323"/>
      <c r="W132" s="1323"/>
      <c r="X132" s="1323"/>
      <c r="Y132" s="1323"/>
      <c r="Z132" s="1324"/>
      <c r="AA132" s="458"/>
      <c r="AB132" s="458"/>
      <c r="AC132" s="458"/>
      <c r="AD132" s="458"/>
    </row>
    <row r="133" spans="1:42" ht="11.25" customHeight="1">
      <c r="A133" s="388"/>
      <c r="B133" s="388"/>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J133" s="393"/>
      <c r="AK133" s="393"/>
      <c r="AL133" s="393"/>
      <c r="AM133" s="393"/>
      <c r="AN133" s="393"/>
      <c r="AO133" s="393"/>
      <c r="AP133" s="393"/>
    </row>
    <row r="134" spans="1:42" ht="17.25" customHeight="1">
      <c r="A134" s="453" t="s">
        <v>95</v>
      </c>
      <c r="B134" s="395"/>
      <c r="C134" s="410"/>
      <c r="D134" s="454"/>
      <c r="E134" s="455"/>
      <c r="F134" s="455"/>
      <c r="G134" s="455"/>
      <c r="H134" s="455"/>
      <c r="I134" s="456"/>
      <c r="J134" s="456"/>
      <c r="K134" s="456"/>
      <c r="L134" s="456"/>
      <c r="M134" s="456"/>
      <c r="N134" s="456"/>
      <c r="O134" s="456"/>
      <c r="P134" s="456"/>
      <c r="Q134" s="456"/>
      <c r="R134" s="456"/>
      <c r="S134" s="456"/>
      <c r="T134" s="456"/>
      <c r="U134" s="456"/>
      <c r="V134" s="456"/>
      <c r="W134" s="456"/>
      <c r="X134" s="456"/>
      <c r="Y134" s="456"/>
      <c r="Z134" s="456"/>
      <c r="AA134" s="456"/>
      <c r="AB134" s="456"/>
      <c r="AC134" s="456"/>
      <c r="AD134" s="454"/>
      <c r="AE134" s="396"/>
      <c r="AF134" s="396"/>
      <c r="AG134" s="396"/>
      <c r="AH134" s="396"/>
      <c r="AI134" s="396"/>
    </row>
    <row r="135" spans="1:42" ht="18" customHeight="1">
      <c r="A135" s="388"/>
      <c r="B135" s="457" t="s">
        <v>2848</v>
      </c>
      <c r="C135" s="458"/>
      <c r="D135" s="458"/>
      <c r="E135" s="1310">
        <f>$D$3</f>
        <v>2</v>
      </c>
      <c r="F135" s="1311"/>
      <c r="G135" s="1311"/>
      <c r="H135" s="1312"/>
      <c r="I135" s="458"/>
      <c r="J135" s="459"/>
      <c r="K135" s="459"/>
      <c r="L135" s="420"/>
      <c r="M135" s="459"/>
      <c r="N135" s="458"/>
      <c r="O135" s="458"/>
      <c r="P135" s="458"/>
      <c r="Q135" s="458"/>
      <c r="R135" s="458"/>
      <c r="S135" s="458"/>
      <c r="T135" s="458"/>
      <c r="U135" s="458"/>
      <c r="V135" s="458"/>
      <c r="W135" s="458"/>
      <c r="X135" s="458"/>
      <c r="Y135" s="458"/>
      <c r="Z135" s="458"/>
      <c r="AA135" s="458"/>
      <c r="AB135" s="458"/>
      <c r="AC135" s="458"/>
    </row>
    <row r="136" spans="1:42" ht="18" customHeight="1">
      <c r="A136" s="388"/>
      <c r="B136" s="457" t="s">
        <v>2849</v>
      </c>
      <c r="C136" s="458"/>
      <c r="D136" s="458"/>
      <c r="E136" s="1426"/>
      <c r="F136" s="1427"/>
      <c r="G136" s="1427"/>
      <c r="H136" s="1428"/>
      <c r="I136" s="460" t="s">
        <v>89</v>
      </c>
      <c r="J136" s="461"/>
      <c r="K136" s="461"/>
      <c r="L136" s="462"/>
      <c r="M136" s="10"/>
      <c r="N136" s="458"/>
      <c r="O136" s="458"/>
      <c r="P136" s="458"/>
      <c r="Q136" s="458"/>
      <c r="R136" s="458"/>
      <c r="S136" s="458"/>
      <c r="T136" s="458"/>
      <c r="U136" s="458"/>
      <c r="V136" s="458"/>
      <c r="W136" s="458"/>
      <c r="X136" s="458"/>
      <c r="Y136" s="458"/>
      <c r="Z136" s="458"/>
      <c r="AA136" s="458"/>
      <c r="AB136" s="458"/>
      <c r="AC136" s="458"/>
    </row>
    <row r="137" spans="1:42" ht="18" customHeight="1">
      <c r="A137" s="388"/>
      <c r="B137" s="457" t="s">
        <v>2850</v>
      </c>
      <c r="C137" s="458"/>
      <c r="D137" s="458"/>
      <c r="E137" s="1302"/>
      <c r="F137" s="1303"/>
      <c r="G137" s="1303"/>
      <c r="H137" s="1304"/>
      <c r="I137" s="460" t="s">
        <v>94</v>
      </c>
      <c r="J137" s="463"/>
      <c r="K137" s="463"/>
      <c r="L137" s="464"/>
      <c r="M137" s="10"/>
      <c r="N137" s="458"/>
      <c r="O137" s="458"/>
      <c r="P137" s="458"/>
      <c r="Q137" s="458"/>
      <c r="R137" s="458"/>
      <c r="S137" s="458"/>
      <c r="T137" s="458"/>
      <c r="U137" s="458"/>
      <c r="V137" s="458"/>
      <c r="W137" s="458"/>
      <c r="X137" s="458"/>
      <c r="Y137" s="458"/>
      <c r="Z137" s="458"/>
      <c r="AA137" s="458"/>
      <c r="AB137" s="458"/>
      <c r="AC137" s="458"/>
    </row>
    <row r="138" spans="1:42" ht="18" customHeight="1">
      <c r="A138" s="388"/>
      <c r="B138" s="457" t="s">
        <v>2851</v>
      </c>
      <c r="C138" s="458"/>
      <c r="D138" s="458"/>
      <c r="E138" s="1302"/>
      <c r="F138" s="1303"/>
      <c r="G138" s="1303"/>
      <c r="H138" s="1304"/>
      <c r="I138" s="460" t="s">
        <v>94</v>
      </c>
      <c r="J138" s="463"/>
      <c r="K138" s="463"/>
      <c r="L138" s="464"/>
      <c r="M138" s="10"/>
      <c r="N138" s="459"/>
      <c r="O138" s="458"/>
      <c r="P138" s="458"/>
      <c r="Q138" s="458"/>
      <c r="R138" s="458"/>
      <c r="S138" s="458"/>
      <c r="T138" s="458"/>
      <c r="U138" s="458"/>
      <c r="V138" s="458"/>
      <c r="W138" s="458"/>
      <c r="X138" s="458"/>
      <c r="Y138" s="458"/>
      <c r="Z138" s="458"/>
      <c r="AA138" s="458"/>
      <c r="AB138" s="458"/>
      <c r="AC138" s="458"/>
    </row>
    <row r="139" spans="1:42" ht="18" customHeight="1">
      <c r="A139" s="388"/>
      <c r="B139" s="457" t="s">
        <v>2852</v>
      </c>
      <c r="C139" s="458"/>
      <c r="D139" s="458"/>
      <c r="E139" s="1302"/>
      <c r="F139" s="1303"/>
      <c r="G139" s="1303"/>
      <c r="H139" s="1304"/>
      <c r="I139" s="460" t="s">
        <v>94</v>
      </c>
      <c r="J139" s="463"/>
      <c r="K139" s="463"/>
      <c r="L139" s="464"/>
      <c r="M139" s="10"/>
      <c r="N139" s="459"/>
      <c r="O139" s="458"/>
      <c r="P139" s="458"/>
      <c r="Q139" s="458"/>
      <c r="R139" s="458"/>
      <c r="S139" s="458"/>
      <c r="T139" s="458"/>
      <c r="U139" s="458"/>
      <c r="V139" s="458"/>
      <c r="W139" s="458"/>
      <c r="X139" s="458"/>
      <c r="Y139" s="458"/>
      <c r="Z139" s="458"/>
      <c r="AA139" s="458"/>
      <c r="AB139" s="458"/>
      <c r="AC139" s="458"/>
    </row>
    <row r="140" spans="1:42" ht="18" customHeight="1">
      <c r="A140" s="388"/>
      <c r="B140" s="457" t="s">
        <v>2853</v>
      </c>
      <c r="C140" s="457"/>
      <c r="D140" s="458"/>
      <c r="E140" s="1302"/>
      <c r="F140" s="1303"/>
      <c r="G140" s="1303"/>
      <c r="H140" s="1304"/>
      <c r="I140" s="460" t="s">
        <v>94</v>
      </c>
      <c r="J140" s="463"/>
      <c r="K140" s="463"/>
      <c r="L140" s="464"/>
      <c r="M140" s="10"/>
      <c r="N140" s="458"/>
      <c r="O140" s="458"/>
      <c r="P140" s="458"/>
      <c r="Q140" s="458"/>
      <c r="R140" s="458"/>
      <c r="S140" s="466"/>
      <c r="T140" s="466"/>
      <c r="U140" s="466"/>
      <c r="V140" s="466"/>
      <c r="W140" s="466"/>
      <c r="X140" s="466"/>
      <c r="Y140" s="466"/>
      <c r="Z140" s="466"/>
      <c r="AA140" s="466"/>
      <c r="AB140" s="466"/>
      <c r="AC140" s="466"/>
    </row>
    <row r="141" spans="1:42" ht="18" customHeight="1">
      <c r="A141" s="388"/>
      <c r="B141" s="465" t="s">
        <v>2854</v>
      </c>
      <c r="C141" s="458"/>
      <c r="D141" s="467"/>
      <c r="E141" s="467"/>
      <c r="F141" s="467"/>
      <c r="G141" s="467"/>
      <c r="H141" s="460"/>
      <c r="I141" s="463"/>
      <c r="J141" s="463"/>
      <c r="K141" s="465"/>
      <c r="L141" s="10"/>
      <c r="M141" s="466"/>
      <c r="N141" s="468"/>
      <c r="O141" s="468" t="s">
        <v>86</v>
      </c>
      <c r="P141" s="468"/>
      <c r="Q141" s="469"/>
      <c r="R141" s="469" t="s">
        <v>85</v>
      </c>
      <c r="U141" s="466"/>
      <c r="V141" s="466"/>
      <c r="W141" s="466"/>
      <c r="X141" s="466"/>
      <c r="Y141" s="466"/>
      <c r="Z141" s="466"/>
      <c r="AA141" s="466"/>
      <c r="AB141" s="466"/>
    </row>
    <row r="142" spans="1:42" ht="15" customHeight="1">
      <c r="A142" s="388"/>
      <c r="B142" s="457" t="s">
        <v>2855</v>
      </c>
      <c r="C142" s="458"/>
      <c r="D142" s="458"/>
      <c r="E142" s="458"/>
      <c r="F142" s="458"/>
      <c r="G142" s="470"/>
      <c r="H142" s="458"/>
      <c r="I142" s="458"/>
      <c r="J142" s="459"/>
      <c r="K142" s="459"/>
      <c r="L142" s="458"/>
      <c r="M142" s="470"/>
      <c r="N142" s="458"/>
      <c r="O142" s="458"/>
      <c r="P142" s="470"/>
      <c r="Q142" s="458"/>
      <c r="R142" s="458"/>
      <c r="S142" s="458"/>
      <c r="T142" s="470"/>
      <c r="U142" s="458"/>
      <c r="V142" s="458"/>
      <c r="W142" s="458"/>
      <c r="X142" s="458"/>
      <c r="Y142" s="470"/>
      <c r="Z142" s="458"/>
      <c r="AA142" s="458"/>
      <c r="AB142" s="458"/>
      <c r="AC142" s="458"/>
      <c r="AD142" s="458"/>
    </row>
    <row r="143" spans="1:42" ht="18" customHeight="1">
      <c r="A143" s="388"/>
      <c r="B143" s="471"/>
      <c r="C143" s="458"/>
      <c r="D143" s="472" t="s">
        <v>73</v>
      </c>
      <c r="E143" s="1305" t="s">
        <v>84</v>
      </c>
      <c r="F143" s="1305"/>
      <c r="G143" s="1305"/>
      <c r="H143" s="1305"/>
      <c r="I143" s="1305"/>
      <c r="J143" s="428" t="s">
        <v>72</v>
      </c>
      <c r="K143" s="1305" t="s">
        <v>83</v>
      </c>
      <c r="L143" s="1305"/>
      <c r="M143" s="1305"/>
      <c r="N143" s="1305"/>
      <c r="O143" s="1305"/>
      <c r="P143" s="1305"/>
      <c r="Q143" s="1305"/>
      <c r="R143" s="1305"/>
      <c r="S143" s="1305"/>
      <c r="T143" s="1305"/>
      <c r="U143" s="428" t="s">
        <v>72</v>
      </c>
      <c r="V143" s="1305" t="s">
        <v>82</v>
      </c>
      <c r="W143" s="1305"/>
      <c r="X143" s="1305"/>
      <c r="Y143" s="1305"/>
      <c r="Z143" s="1294"/>
      <c r="AA143" s="472" t="s">
        <v>96</v>
      </c>
      <c r="AB143" s="472"/>
      <c r="AC143" s="10"/>
      <c r="AD143" s="10"/>
    </row>
    <row r="144" spans="1:42" ht="18" customHeight="1">
      <c r="A144" s="388"/>
      <c r="B144" s="471" t="s">
        <v>3514</v>
      </c>
      <c r="C144" s="458"/>
      <c r="D144" s="472" t="s">
        <v>73</v>
      </c>
      <c r="E144" s="1284"/>
      <c r="F144" s="1284"/>
      <c r="G144" s="1284"/>
      <c r="H144" s="1284"/>
      <c r="I144" s="1284"/>
      <c r="J144" s="428" t="s">
        <v>72</v>
      </c>
      <c r="K144" s="1335" t="str">
        <f>IF(項目一覧②!$G$374=1,"",INDEX(主要用途!$D$2:$D$72,項目一覧②!$G$374))</f>
        <v/>
      </c>
      <c r="L144" s="1336"/>
      <c r="M144" s="1336"/>
      <c r="N144" s="1336"/>
      <c r="O144" s="1336"/>
      <c r="P144" s="1336"/>
      <c r="Q144" s="1336"/>
      <c r="R144" s="1336"/>
      <c r="S144" s="1336"/>
      <c r="T144" s="1337"/>
      <c r="U144" s="428" t="s">
        <v>72</v>
      </c>
      <c r="V144" s="1291"/>
      <c r="W144" s="1292"/>
      <c r="X144" s="1292"/>
      <c r="Y144" s="1293"/>
      <c r="Z144" s="470" t="s">
        <v>71</v>
      </c>
      <c r="AA144" s="472" t="s">
        <v>96</v>
      </c>
      <c r="AB144" s="466"/>
      <c r="AC144" s="472"/>
      <c r="AD144" s="10"/>
    </row>
    <row r="145" spans="1:43" ht="18" customHeight="1">
      <c r="A145" s="388"/>
      <c r="B145" s="471" t="s">
        <v>3515</v>
      </c>
      <c r="C145" s="458"/>
      <c r="D145" s="472" t="s">
        <v>73</v>
      </c>
      <c r="E145" s="1284"/>
      <c r="F145" s="1284"/>
      <c r="G145" s="1284"/>
      <c r="H145" s="1284"/>
      <c r="I145" s="1284"/>
      <c r="J145" s="428" t="s">
        <v>72</v>
      </c>
      <c r="K145" s="1335" t="str">
        <f>IF(項目一覧②!$G$375=1,"",INDEX(主要用途!$D$2:$D$72,項目一覧②!$G$375))</f>
        <v/>
      </c>
      <c r="L145" s="1336"/>
      <c r="M145" s="1336"/>
      <c r="N145" s="1336"/>
      <c r="O145" s="1336"/>
      <c r="P145" s="1336"/>
      <c r="Q145" s="1336"/>
      <c r="R145" s="1336"/>
      <c r="S145" s="1336"/>
      <c r="T145" s="1337"/>
      <c r="U145" s="428" t="s">
        <v>72</v>
      </c>
      <c r="V145" s="1291"/>
      <c r="W145" s="1292"/>
      <c r="X145" s="1292"/>
      <c r="Y145" s="1293"/>
      <c r="Z145" s="470" t="s">
        <v>71</v>
      </c>
      <c r="AA145" s="472" t="s">
        <v>96</v>
      </c>
      <c r="AB145" s="466"/>
      <c r="AC145" s="472"/>
      <c r="AD145" s="10"/>
    </row>
    <row r="146" spans="1:43" ht="18" customHeight="1">
      <c r="A146" s="388"/>
      <c r="B146" s="471" t="s">
        <v>3516</v>
      </c>
      <c r="C146" s="458"/>
      <c r="D146" s="472" t="s">
        <v>73</v>
      </c>
      <c r="E146" s="1284"/>
      <c r="F146" s="1284"/>
      <c r="G146" s="1284"/>
      <c r="H146" s="1284"/>
      <c r="I146" s="1284"/>
      <c r="J146" s="428" t="s">
        <v>72</v>
      </c>
      <c r="K146" s="1335" t="str">
        <f>IF(項目一覧②!$G$376=1,"",INDEX(主要用途!$D$2:$D$72,項目一覧②!$G$376))</f>
        <v/>
      </c>
      <c r="L146" s="1336"/>
      <c r="M146" s="1336"/>
      <c r="N146" s="1336"/>
      <c r="O146" s="1336"/>
      <c r="P146" s="1336"/>
      <c r="Q146" s="1336"/>
      <c r="R146" s="1336"/>
      <c r="S146" s="1336"/>
      <c r="T146" s="1337"/>
      <c r="U146" s="428" t="s">
        <v>72</v>
      </c>
      <c r="V146" s="1291"/>
      <c r="W146" s="1292"/>
      <c r="X146" s="1292"/>
      <c r="Y146" s="1293"/>
      <c r="Z146" s="470" t="s">
        <v>71</v>
      </c>
      <c r="AA146" s="472" t="s">
        <v>96</v>
      </c>
      <c r="AB146" s="466"/>
      <c r="AC146" s="472"/>
      <c r="AD146" s="10"/>
    </row>
    <row r="147" spans="1:43" ht="18" customHeight="1">
      <c r="A147" s="388"/>
      <c r="B147" s="471" t="s">
        <v>3517</v>
      </c>
      <c r="C147" s="458"/>
      <c r="D147" s="472" t="s">
        <v>73</v>
      </c>
      <c r="E147" s="1284"/>
      <c r="F147" s="1284"/>
      <c r="G147" s="1284"/>
      <c r="H147" s="1284"/>
      <c r="I147" s="1284"/>
      <c r="J147" s="428" t="s">
        <v>72</v>
      </c>
      <c r="K147" s="1335" t="str">
        <f>IF(項目一覧②!$G$377=1,"",INDEX(主要用途!$D$2:$D$72,項目一覧②!$G$377))</f>
        <v/>
      </c>
      <c r="L147" s="1336"/>
      <c r="M147" s="1336"/>
      <c r="N147" s="1336"/>
      <c r="O147" s="1336"/>
      <c r="P147" s="1336"/>
      <c r="Q147" s="1336"/>
      <c r="R147" s="1336"/>
      <c r="S147" s="1336"/>
      <c r="T147" s="1337"/>
      <c r="U147" s="428" t="s">
        <v>72</v>
      </c>
      <c r="V147" s="1291"/>
      <c r="W147" s="1292"/>
      <c r="X147" s="1292"/>
      <c r="Y147" s="1293"/>
      <c r="Z147" s="470" t="s">
        <v>71</v>
      </c>
      <c r="AA147" s="472" t="s">
        <v>96</v>
      </c>
      <c r="AB147" s="466"/>
      <c r="AC147" s="472"/>
      <c r="AD147" s="10"/>
    </row>
    <row r="148" spans="1:43" ht="18" customHeight="1">
      <c r="A148" s="388"/>
      <c r="B148" s="471" t="s">
        <v>3518</v>
      </c>
      <c r="C148" s="458"/>
      <c r="D148" s="472" t="s">
        <v>73</v>
      </c>
      <c r="E148" s="1284"/>
      <c r="F148" s="1284"/>
      <c r="G148" s="1284"/>
      <c r="H148" s="1284"/>
      <c r="I148" s="1284"/>
      <c r="J148" s="428" t="s">
        <v>72</v>
      </c>
      <c r="K148" s="1335" t="str">
        <f>IF(項目一覧②!$G$378=1,"",INDEX(主要用途!$D$2:$D$72,項目一覧②!$G$378))</f>
        <v/>
      </c>
      <c r="L148" s="1336"/>
      <c r="M148" s="1336"/>
      <c r="N148" s="1336"/>
      <c r="O148" s="1336"/>
      <c r="P148" s="1336"/>
      <c r="Q148" s="1336"/>
      <c r="R148" s="1336"/>
      <c r="S148" s="1336"/>
      <c r="T148" s="1337"/>
      <c r="U148" s="428" t="s">
        <v>72</v>
      </c>
      <c r="V148" s="1291"/>
      <c r="W148" s="1292"/>
      <c r="X148" s="1292"/>
      <c r="Y148" s="1293"/>
      <c r="Z148" s="470" t="s">
        <v>71</v>
      </c>
      <c r="AA148" s="472" t="s">
        <v>96</v>
      </c>
      <c r="AB148" s="466"/>
      <c r="AC148" s="472"/>
      <c r="AD148" s="10"/>
    </row>
    <row r="149" spans="1:43" ht="18" customHeight="1">
      <c r="A149" s="388"/>
      <c r="B149" s="471" t="s">
        <v>3519</v>
      </c>
      <c r="C149" s="458"/>
      <c r="D149" s="472" t="s">
        <v>73</v>
      </c>
      <c r="E149" s="1284"/>
      <c r="F149" s="1284"/>
      <c r="G149" s="1284"/>
      <c r="H149" s="1284"/>
      <c r="I149" s="1284"/>
      <c r="J149" s="428" t="s">
        <v>72</v>
      </c>
      <c r="K149" s="1335" t="str">
        <f>IF(項目一覧②!$G$379=1,"",INDEX(主要用途!$D$2:$D$72,項目一覧②!$G$379))</f>
        <v/>
      </c>
      <c r="L149" s="1336"/>
      <c r="M149" s="1336"/>
      <c r="N149" s="1336"/>
      <c r="O149" s="1336"/>
      <c r="P149" s="1336"/>
      <c r="Q149" s="1336"/>
      <c r="R149" s="1336"/>
      <c r="S149" s="1336"/>
      <c r="T149" s="1337"/>
      <c r="U149" s="428" t="s">
        <v>72</v>
      </c>
      <c r="V149" s="1291"/>
      <c r="W149" s="1292"/>
      <c r="X149" s="1292"/>
      <c r="Y149" s="1293"/>
      <c r="Z149" s="470" t="s">
        <v>71</v>
      </c>
      <c r="AA149" s="472" t="s">
        <v>96</v>
      </c>
      <c r="AB149" s="466"/>
      <c r="AC149" s="472"/>
      <c r="AD149" s="10"/>
    </row>
    <row r="150" spans="1:43" ht="15" customHeight="1">
      <c r="A150" s="388"/>
      <c r="B150" s="457" t="s">
        <v>2856</v>
      </c>
      <c r="C150" s="458"/>
      <c r="D150" s="458"/>
      <c r="E150" s="458"/>
      <c r="F150" s="458"/>
      <c r="G150" s="458"/>
      <c r="H150" s="458"/>
      <c r="I150" s="458"/>
      <c r="J150" s="428"/>
      <c r="K150" s="473"/>
      <c r="L150" s="473"/>
      <c r="M150" s="473"/>
      <c r="N150" s="473"/>
      <c r="O150" s="473"/>
      <c r="P150" s="473"/>
      <c r="Q150" s="473"/>
      <c r="R150" s="473"/>
      <c r="S150" s="473"/>
      <c r="T150" s="473"/>
      <c r="U150" s="473"/>
      <c r="V150" s="473"/>
      <c r="W150" s="473"/>
      <c r="X150" s="473"/>
      <c r="Y150" s="473"/>
      <c r="Z150" s="473"/>
      <c r="AA150" s="473"/>
      <c r="AB150" s="473"/>
      <c r="AC150" s="473"/>
      <c r="AD150" s="466"/>
    </row>
    <row r="151" spans="1:43" ht="18" customHeight="1">
      <c r="A151" s="388"/>
      <c r="B151" s="457"/>
      <c r="C151" s="458"/>
      <c r="D151" s="458"/>
      <c r="E151" s="1334"/>
      <c r="F151" s="1320"/>
      <c r="G151" s="1320"/>
      <c r="H151" s="1320"/>
      <c r="I151" s="1320"/>
      <c r="J151" s="1320"/>
      <c r="K151" s="1320"/>
      <c r="L151" s="1320"/>
      <c r="M151" s="1320"/>
      <c r="N151" s="1320"/>
      <c r="O151" s="1320"/>
      <c r="P151" s="1320"/>
      <c r="Q151" s="1320"/>
      <c r="R151" s="1320"/>
      <c r="S151" s="1320"/>
      <c r="T151" s="1320"/>
      <c r="U151" s="1320"/>
      <c r="V151" s="1320"/>
      <c r="W151" s="1320"/>
      <c r="X151" s="1320"/>
      <c r="Y151" s="1320"/>
      <c r="Z151" s="1321"/>
      <c r="AA151" s="473"/>
      <c r="AB151" s="473"/>
      <c r="AC151" s="473"/>
      <c r="AD151" s="466"/>
    </row>
    <row r="152" spans="1:43" ht="18" customHeight="1">
      <c r="A152" s="388"/>
      <c r="B152" s="457"/>
      <c r="C152" s="458"/>
      <c r="D152" s="458"/>
      <c r="E152" s="1322"/>
      <c r="F152" s="1323"/>
      <c r="G152" s="1323"/>
      <c r="H152" s="1323"/>
      <c r="I152" s="1323"/>
      <c r="J152" s="1323"/>
      <c r="K152" s="1323"/>
      <c r="L152" s="1323"/>
      <c r="M152" s="1323"/>
      <c r="N152" s="1323"/>
      <c r="O152" s="1323"/>
      <c r="P152" s="1323"/>
      <c r="Q152" s="1323"/>
      <c r="R152" s="1323"/>
      <c r="S152" s="1323"/>
      <c r="T152" s="1323"/>
      <c r="U152" s="1323"/>
      <c r="V152" s="1323"/>
      <c r="W152" s="1323"/>
      <c r="X152" s="1323"/>
      <c r="Y152" s="1323"/>
      <c r="Z152" s="1324"/>
      <c r="AA152" s="473"/>
      <c r="AB152" s="473"/>
      <c r="AC152" s="473"/>
      <c r="AD152" s="466"/>
    </row>
    <row r="153" spans="1:43" ht="14.25" customHeight="1">
      <c r="A153" s="388"/>
      <c r="B153" s="457" t="s">
        <v>2857</v>
      </c>
      <c r="C153" s="458"/>
      <c r="D153" s="458"/>
      <c r="E153" s="458"/>
      <c r="F153" s="458"/>
      <c r="G153" s="458"/>
      <c r="H153" s="458"/>
      <c r="I153" s="458"/>
      <c r="J153" s="473" t="s">
        <v>98</v>
      </c>
      <c r="K153" s="473"/>
      <c r="L153" s="473"/>
      <c r="M153" s="473"/>
      <c r="N153" s="473"/>
      <c r="O153" s="473"/>
      <c r="P153" s="473"/>
      <c r="Q153" s="473"/>
      <c r="R153" s="473"/>
      <c r="S153" s="473"/>
      <c r="T153" s="473"/>
      <c r="U153" s="473"/>
      <c r="V153" s="473"/>
      <c r="W153" s="473"/>
      <c r="X153" s="473"/>
      <c r="Y153" s="473"/>
      <c r="Z153" s="473"/>
      <c r="AA153" s="473"/>
      <c r="AB153" s="473"/>
      <c r="AC153" s="473"/>
      <c r="AD153" s="466"/>
    </row>
    <row r="154" spans="1:43" ht="18" customHeight="1">
      <c r="A154" s="388"/>
      <c r="B154" s="457"/>
      <c r="C154" s="458"/>
      <c r="D154" s="458"/>
      <c r="E154" s="1334"/>
      <c r="F154" s="1320"/>
      <c r="G154" s="1320"/>
      <c r="H154" s="1320"/>
      <c r="I154" s="1320"/>
      <c r="J154" s="1320"/>
      <c r="K154" s="1320"/>
      <c r="L154" s="1320"/>
      <c r="M154" s="1320"/>
      <c r="N154" s="1320"/>
      <c r="O154" s="1320"/>
      <c r="P154" s="1320"/>
      <c r="Q154" s="1320"/>
      <c r="R154" s="1320"/>
      <c r="S154" s="1320"/>
      <c r="T154" s="1320"/>
      <c r="U154" s="1320"/>
      <c r="V154" s="1320"/>
      <c r="W154" s="1320"/>
      <c r="X154" s="1320"/>
      <c r="Y154" s="1320"/>
      <c r="Z154" s="1321"/>
      <c r="AA154" s="473"/>
      <c r="AB154" s="473"/>
      <c r="AC154" s="473"/>
      <c r="AD154" s="466"/>
    </row>
    <row r="155" spans="1:43" ht="18" customHeight="1">
      <c r="A155" s="388"/>
      <c r="B155" s="457"/>
      <c r="C155" s="458"/>
      <c r="D155" s="458"/>
      <c r="E155" s="1322"/>
      <c r="F155" s="1323"/>
      <c r="G155" s="1323"/>
      <c r="H155" s="1323"/>
      <c r="I155" s="1323"/>
      <c r="J155" s="1323"/>
      <c r="K155" s="1323"/>
      <c r="L155" s="1323"/>
      <c r="M155" s="1323"/>
      <c r="N155" s="1323"/>
      <c r="O155" s="1323"/>
      <c r="P155" s="1323"/>
      <c r="Q155" s="1323"/>
      <c r="R155" s="1323"/>
      <c r="S155" s="1323"/>
      <c r="T155" s="1323"/>
      <c r="U155" s="1323"/>
      <c r="V155" s="1323"/>
      <c r="W155" s="1323"/>
      <c r="X155" s="1323"/>
      <c r="Y155" s="1323"/>
      <c r="Z155" s="1324"/>
      <c r="AA155" s="458"/>
      <c r="AB155" s="458"/>
      <c r="AC155" s="458"/>
      <c r="AD155" s="458"/>
    </row>
    <row r="156" spans="1:43" ht="11.25" customHeight="1">
      <c r="A156" s="388"/>
      <c r="B156" s="388"/>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K156" s="393"/>
      <c r="AL156" s="393"/>
      <c r="AM156" s="393"/>
      <c r="AN156" s="393"/>
      <c r="AO156" s="393"/>
      <c r="AP156" s="393"/>
      <c r="AQ156" s="393"/>
    </row>
    <row r="157" spans="1:43" ht="17.25" customHeight="1">
      <c r="A157" s="453" t="s">
        <v>95</v>
      </c>
      <c r="B157" s="395"/>
      <c r="C157" s="410"/>
      <c r="D157" s="454"/>
      <c r="E157" s="455"/>
      <c r="F157" s="455"/>
      <c r="G157" s="455"/>
      <c r="H157" s="455"/>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6"/>
      <c r="AF157" s="454"/>
      <c r="AG157" s="396"/>
      <c r="AH157" s="396"/>
      <c r="AI157" s="396"/>
      <c r="AJ157" s="396"/>
    </row>
    <row r="158" spans="1:43" ht="18" customHeight="1">
      <c r="A158" s="388"/>
      <c r="B158" s="457" t="s">
        <v>2848</v>
      </c>
      <c r="C158" s="458"/>
      <c r="D158" s="458"/>
      <c r="E158" s="1310">
        <f>$D$3</f>
        <v>2</v>
      </c>
      <c r="F158" s="1311"/>
      <c r="G158" s="1311"/>
      <c r="H158" s="1312"/>
      <c r="I158" s="458"/>
      <c r="J158" s="459"/>
      <c r="K158" s="459"/>
      <c r="L158" s="420"/>
      <c r="M158" s="459"/>
      <c r="N158" s="458"/>
      <c r="O158" s="458"/>
      <c r="P158" s="458"/>
      <c r="Q158" s="458"/>
      <c r="R158" s="458"/>
      <c r="S158" s="458"/>
      <c r="T158" s="458"/>
      <c r="U158" s="458"/>
      <c r="Z158" s="452"/>
      <c r="AA158" s="452"/>
      <c r="AB158" s="452"/>
      <c r="AC158" s="452"/>
      <c r="AD158" s="452"/>
      <c r="AE158" s="452"/>
      <c r="AF158" s="452"/>
      <c r="AG158" s="452"/>
      <c r="AH158" s="452"/>
      <c r="AI158" s="452"/>
    </row>
    <row r="159" spans="1:43" ht="18" customHeight="1">
      <c r="A159" s="388"/>
      <c r="B159" s="457" t="s">
        <v>2849</v>
      </c>
      <c r="C159" s="458"/>
      <c r="D159" s="458"/>
      <c r="E159" s="1426"/>
      <c r="F159" s="1427"/>
      <c r="G159" s="1427"/>
      <c r="H159" s="1428"/>
      <c r="I159" s="460" t="s">
        <v>89</v>
      </c>
      <c r="J159" s="461"/>
      <c r="K159" s="461"/>
      <c r="L159" s="462"/>
      <c r="M159" s="10"/>
      <c r="N159" s="458"/>
      <c r="O159" s="458"/>
      <c r="P159" s="458"/>
      <c r="Q159" s="458"/>
      <c r="R159" s="458"/>
      <c r="S159" s="458"/>
      <c r="T159" s="458"/>
      <c r="U159" s="458"/>
      <c r="V159" s="458"/>
      <c r="Z159" s="388"/>
      <c r="AA159" s="405"/>
      <c r="AB159" s="405"/>
      <c r="AC159" s="405"/>
      <c r="AD159" s="405"/>
      <c r="AE159" s="405"/>
    </row>
    <row r="160" spans="1:43" ht="18" customHeight="1">
      <c r="A160" s="388"/>
      <c r="B160" s="457" t="s">
        <v>2850</v>
      </c>
      <c r="C160" s="458"/>
      <c r="D160" s="458"/>
      <c r="E160" s="1302"/>
      <c r="F160" s="1303"/>
      <c r="G160" s="1303"/>
      <c r="H160" s="1304"/>
      <c r="I160" s="460" t="s">
        <v>94</v>
      </c>
      <c r="J160" s="463"/>
      <c r="K160" s="463"/>
      <c r="L160" s="464"/>
      <c r="M160" s="10"/>
      <c r="N160" s="458"/>
      <c r="O160" s="458"/>
      <c r="P160" s="458"/>
      <c r="Q160" s="458"/>
      <c r="R160" s="458"/>
      <c r="S160" s="458"/>
      <c r="T160" s="458"/>
      <c r="U160" s="458"/>
      <c r="V160" s="458"/>
      <c r="Y160" s="458"/>
      <c r="Z160" s="458"/>
      <c r="AA160" s="458"/>
      <c r="AB160" s="458"/>
      <c r="AC160" s="458"/>
      <c r="AD160" s="458"/>
      <c r="AE160" s="458"/>
    </row>
    <row r="161" spans="1:30" ht="18" customHeight="1">
      <c r="A161" s="388"/>
      <c r="B161" s="457" t="s">
        <v>2851</v>
      </c>
      <c r="C161" s="458"/>
      <c r="D161" s="458"/>
      <c r="E161" s="1302"/>
      <c r="F161" s="1303"/>
      <c r="G161" s="1303"/>
      <c r="H161" s="1304"/>
      <c r="I161" s="460" t="s">
        <v>94</v>
      </c>
      <c r="J161" s="463"/>
      <c r="K161" s="463"/>
      <c r="L161" s="464"/>
      <c r="M161" s="10"/>
      <c r="N161" s="459"/>
      <c r="O161" s="458"/>
      <c r="P161" s="458"/>
      <c r="Q161" s="458"/>
      <c r="R161" s="458"/>
      <c r="S161" s="458"/>
      <c r="T161" s="458"/>
      <c r="U161" s="458"/>
      <c r="V161" s="458"/>
      <c r="W161" s="458"/>
      <c r="X161" s="458"/>
      <c r="Y161" s="458"/>
      <c r="Z161" s="458"/>
      <c r="AA161" s="458"/>
      <c r="AB161" s="458"/>
      <c r="AC161" s="458"/>
    </row>
    <row r="162" spans="1:30" ht="18" customHeight="1">
      <c r="A162" s="388"/>
      <c r="B162" s="457" t="s">
        <v>2852</v>
      </c>
      <c r="C162" s="458"/>
      <c r="D162" s="458"/>
      <c r="E162" s="1302"/>
      <c r="F162" s="1303"/>
      <c r="G162" s="1303"/>
      <c r="H162" s="1304"/>
      <c r="I162" s="460" t="s">
        <v>94</v>
      </c>
      <c r="J162" s="463"/>
      <c r="K162" s="463"/>
      <c r="L162" s="464"/>
      <c r="M162" s="10"/>
      <c r="N162" s="459"/>
      <c r="O162" s="458"/>
      <c r="P162" s="458"/>
      <c r="Q162" s="458"/>
      <c r="R162" s="458"/>
      <c r="S162" s="458"/>
      <c r="T162" s="458"/>
      <c r="U162" s="458"/>
      <c r="V162" s="458"/>
      <c r="W162" s="458"/>
      <c r="X162" s="458"/>
      <c r="Y162" s="458"/>
      <c r="Z162" s="458"/>
      <c r="AA162" s="458"/>
      <c r="AB162" s="458"/>
      <c r="AC162" s="458"/>
    </row>
    <row r="163" spans="1:30" ht="18" customHeight="1">
      <c r="A163" s="388"/>
      <c r="B163" s="457" t="s">
        <v>2853</v>
      </c>
      <c r="C163" s="457"/>
      <c r="D163" s="458"/>
      <c r="E163" s="1302"/>
      <c r="F163" s="1303"/>
      <c r="G163" s="1303"/>
      <c r="H163" s="1304"/>
      <c r="I163" s="460" t="s">
        <v>94</v>
      </c>
      <c r="J163" s="463"/>
      <c r="K163" s="463"/>
      <c r="L163" s="464"/>
      <c r="M163" s="10"/>
      <c r="N163" s="458"/>
      <c r="O163" s="458"/>
      <c r="P163" s="458"/>
      <c r="Q163" s="458"/>
      <c r="R163" s="458"/>
      <c r="S163" s="466"/>
      <c r="T163" s="466"/>
      <c r="U163" s="466"/>
      <c r="V163" s="466"/>
      <c r="W163" s="466"/>
      <c r="X163" s="466"/>
      <c r="Y163" s="466"/>
      <c r="Z163" s="466"/>
      <c r="AA163" s="466"/>
      <c r="AB163" s="466"/>
      <c r="AC163" s="466"/>
    </row>
    <row r="164" spans="1:30" ht="18" customHeight="1">
      <c r="A164" s="388"/>
      <c r="B164" s="465" t="s">
        <v>2854</v>
      </c>
      <c r="C164" s="458"/>
      <c r="D164" s="467"/>
      <c r="E164" s="467"/>
      <c r="F164" s="467"/>
      <c r="G164" s="467"/>
      <c r="H164" s="460"/>
      <c r="I164" s="463"/>
      <c r="J164" s="463"/>
      <c r="K164" s="465"/>
      <c r="L164" s="10"/>
      <c r="M164" s="466"/>
      <c r="N164" s="468"/>
      <c r="O164" s="468" t="s">
        <v>86</v>
      </c>
      <c r="P164" s="468"/>
      <c r="Q164" s="469"/>
      <c r="R164" s="469" t="s">
        <v>85</v>
      </c>
      <c r="U164" s="466"/>
      <c r="V164" s="466"/>
      <c r="W164" s="466"/>
      <c r="X164" s="466"/>
      <c r="Y164" s="466"/>
      <c r="Z164" s="466"/>
      <c r="AA164" s="466"/>
      <c r="AB164" s="466"/>
    </row>
    <row r="165" spans="1:30" ht="15" customHeight="1">
      <c r="A165" s="388"/>
      <c r="B165" s="457" t="s">
        <v>2855</v>
      </c>
      <c r="C165" s="458"/>
      <c r="D165" s="458"/>
      <c r="E165" s="458"/>
      <c r="F165" s="458"/>
      <c r="G165" s="470"/>
      <c r="H165" s="458"/>
      <c r="I165" s="458"/>
      <c r="J165" s="459"/>
      <c r="K165" s="459"/>
      <c r="L165" s="458"/>
      <c r="M165" s="470"/>
      <c r="N165" s="458"/>
      <c r="O165" s="458"/>
      <c r="P165" s="470"/>
      <c r="Q165" s="458"/>
      <c r="R165" s="458"/>
      <c r="S165" s="458"/>
      <c r="T165" s="470"/>
      <c r="U165" s="458"/>
      <c r="V165" s="458"/>
      <c r="W165" s="458"/>
      <c r="X165" s="458"/>
      <c r="Y165" s="470"/>
      <c r="Z165" s="458"/>
      <c r="AA165" s="458"/>
      <c r="AB165" s="458"/>
      <c r="AC165" s="458"/>
      <c r="AD165" s="458"/>
    </row>
    <row r="166" spans="1:30" ht="18" customHeight="1">
      <c r="A166" s="388"/>
      <c r="B166" s="471"/>
      <c r="C166" s="458"/>
      <c r="D166" s="472" t="s">
        <v>73</v>
      </c>
      <c r="E166" s="1305" t="s">
        <v>84</v>
      </c>
      <c r="F166" s="1305"/>
      <c r="G166" s="1305"/>
      <c r="H166" s="1305"/>
      <c r="I166" s="1305"/>
      <c r="J166" s="428" t="s">
        <v>72</v>
      </c>
      <c r="K166" s="1305" t="s">
        <v>83</v>
      </c>
      <c r="L166" s="1305"/>
      <c r="M166" s="1305"/>
      <c r="N166" s="1305"/>
      <c r="O166" s="1305"/>
      <c r="P166" s="1305"/>
      <c r="Q166" s="1305"/>
      <c r="R166" s="1305"/>
      <c r="S166" s="1305"/>
      <c r="T166" s="1305"/>
      <c r="U166" s="428" t="s">
        <v>72</v>
      </c>
      <c r="V166" s="1305" t="s">
        <v>82</v>
      </c>
      <c r="W166" s="1305"/>
      <c r="X166" s="1305"/>
      <c r="Y166" s="1305"/>
      <c r="Z166" s="1294"/>
      <c r="AA166" s="472" t="s">
        <v>96</v>
      </c>
      <c r="AB166" s="472"/>
      <c r="AC166" s="10"/>
      <c r="AD166" s="10"/>
    </row>
    <row r="167" spans="1:30" ht="18" customHeight="1">
      <c r="A167" s="388"/>
      <c r="B167" s="471" t="s">
        <v>3514</v>
      </c>
      <c r="C167" s="458"/>
      <c r="D167" s="472" t="s">
        <v>73</v>
      </c>
      <c r="E167" s="1284"/>
      <c r="F167" s="1284"/>
      <c r="G167" s="1284"/>
      <c r="H167" s="1284"/>
      <c r="I167" s="1284"/>
      <c r="J167" s="428" t="s">
        <v>72</v>
      </c>
      <c r="K167" s="1335" t="str">
        <f>IF(項目一覧②!$G$401=1,"",INDEX(主要用途!$D$2:$D$72,項目一覧②!$G$401))</f>
        <v/>
      </c>
      <c r="L167" s="1336"/>
      <c r="M167" s="1336"/>
      <c r="N167" s="1336"/>
      <c r="O167" s="1336"/>
      <c r="P167" s="1336"/>
      <c r="Q167" s="1336"/>
      <c r="R167" s="1336"/>
      <c r="S167" s="1336"/>
      <c r="T167" s="1337"/>
      <c r="U167" s="428" t="s">
        <v>72</v>
      </c>
      <c r="V167" s="1291"/>
      <c r="W167" s="1292"/>
      <c r="X167" s="1292"/>
      <c r="Y167" s="1293"/>
      <c r="Z167" s="470" t="s">
        <v>71</v>
      </c>
      <c r="AA167" s="472" t="s">
        <v>96</v>
      </c>
      <c r="AB167" s="466"/>
      <c r="AC167" s="472"/>
      <c r="AD167" s="10"/>
    </row>
    <row r="168" spans="1:30" ht="18" customHeight="1">
      <c r="A168" s="388"/>
      <c r="B168" s="471" t="s">
        <v>3515</v>
      </c>
      <c r="C168" s="458"/>
      <c r="D168" s="472" t="s">
        <v>73</v>
      </c>
      <c r="E168" s="1284"/>
      <c r="F168" s="1284"/>
      <c r="G168" s="1284"/>
      <c r="H168" s="1284"/>
      <c r="I168" s="1284"/>
      <c r="J168" s="428" t="s">
        <v>72</v>
      </c>
      <c r="K168" s="1335" t="str">
        <f>IF(項目一覧②!$G$402=1,"",INDEX(主要用途!$D$2:$D$72,項目一覧②!$G$402))</f>
        <v/>
      </c>
      <c r="L168" s="1336"/>
      <c r="M168" s="1336"/>
      <c r="N168" s="1336"/>
      <c r="O168" s="1336"/>
      <c r="P168" s="1336"/>
      <c r="Q168" s="1336"/>
      <c r="R168" s="1336"/>
      <c r="S168" s="1336"/>
      <c r="T168" s="1337"/>
      <c r="U168" s="428" t="s">
        <v>72</v>
      </c>
      <c r="V168" s="1291"/>
      <c r="W168" s="1292"/>
      <c r="X168" s="1292"/>
      <c r="Y168" s="1293"/>
      <c r="Z168" s="470" t="s">
        <v>71</v>
      </c>
      <c r="AA168" s="472" t="s">
        <v>96</v>
      </c>
      <c r="AB168" s="466"/>
      <c r="AC168" s="472"/>
      <c r="AD168" s="10"/>
    </row>
    <row r="169" spans="1:30" ht="18" customHeight="1">
      <c r="A169" s="388"/>
      <c r="B169" s="471" t="s">
        <v>3516</v>
      </c>
      <c r="C169" s="458"/>
      <c r="D169" s="472" t="s">
        <v>73</v>
      </c>
      <c r="E169" s="1284"/>
      <c r="F169" s="1284"/>
      <c r="G169" s="1284"/>
      <c r="H169" s="1284"/>
      <c r="I169" s="1284"/>
      <c r="J169" s="428" t="s">
        <v>72</v>
      </c>
      <c r="K169" s="1335" t="str">
        <f>IF(項目一覧②!$G$403=1,"",INDEX(主要用途!$D$2:$D$72,項目一覧②!$G$403))</f>
        <v/>
      </c>
      <c r="L169" s="1336"/>
      <c r="M169" s="1336"/>
      <c r="N169" s="1336"/>
      <c r="O169" s="1336"/>
      <c r="P169" s="1336"/>
      <c r="Q169" s="1336"/>
      <c r="R169" s="1336"/>
      <c r="S169" s="1336"/>
      <c r="T169" s="1337"/>
      <c r="U169" s="428" t="s">
        <v>72</v>
      </c>
      <c r="V169" s="1291"/>
      <c r="W169" s="1292"/>
      <c r="X169" s="1292"/>
      <c r="Y169" s="1293"/>
      <c r="Z169" s="470" t="s">
        <v>71</v>
      </c>
      <c r="AA169" s="472" t="s">
        <v>96</v>
      </c>
      <c r="AB169" s="466"/>
      <c r="AC169" s="472"/>
      <c r="AD169" s="10"/>
    </row>
    <row r="170" spans="1:30" ht="18" customHeight="1">
      <c r="A170" s="388"/>
      <c r="B170" s="471" t="s">
        <v>3517</v>
      </c>
      <c r="C170" s="458"/>
      <c r="D170" s="472" t="s">
        <v>73</v>
      </c>
      <c r="E170" s="1284"/>
      <c r="F170" s="1284"/>
      <c r="G170" s="1284"/>
      <c r="H170" s="1284"/>
      <c r="I170" s="1284"/>
      <c r="J170" s="428" t="s">
        <v>72</v>
      </c>
      <c r="K170" s="1335" t="str">
        <f>IF(項目一覧②!$G$404=1,"",INDEX(主要用途!$D$2:$D$72,項目一覧②!$G$404))</f>
        <v/>
      </c>
      <c r="L170" s="1336"/>
      <c r="M170" s="1336"/>
      <c r="N170" s="1336"/>
      <c r="O170" s="1336"/>
      <c r="P170" s="1336"/>
      <c r="Q170" s="1336"/>
      <c r="R170" s="1336"/>
      <c r="S170" s="1336"/>
      <c r="T170" s="1337"/>
      <c r="U170" s="428" t="s">
        <v>72</v>
      </c>
      <c r="V170" s="1291"/>
      <c r="W170" s="1292"/>
      <c r="X170" s="1292"/>
      <c r="Y170" s="1293"/>
      <c r="Z170" s="470" t="s">
        <v>71</v>
      </c>
      <c r="AA170" s="472" t="s">
        <v>96</v>
      </c>
      <c r="AB170" s="466"/>
      <c r="AC170" s="472"/>
      <c r="AD170" s="10"/>
    </row>
    <row r="171" spans="1:30" ht="18" customHeight="1">
      <c r="A171" s="388"/>
      <c r="B171" s="471" t="s">
        <v>3518</v>
      </c>
      <c r="C171" s="458"/>
      <c r="D171" s="472" t="s">
        <v>73</v>
      </c>
      <c r="E171" s="1284"/>
      <c r="F171" s="1284"/>
      <c r="G171" s="1284"/>
      <c r="H171" s="1284"/>
      <c r="I171" s="1284"/>
      <c r="J171" s="428" t="s">
        <v>72</v>
      </c>
      <c r="K171" s="1335" t="str">
        <f>IF(項目一覧②!$G$405=1,"",INDEX(主要用途!$D$2:$D$72,項目一覧②!$G$405))</f>
        <v/>
      </c>
      <c r="L171" s="1336"/>
      <c r="M171" s="1336"/>
      <c r="N171" s="1336"/>
      <c r="O171" s="1336"/>
      <c r="P171" s="1336"/>
      <c r="Q171" s="1336"/>
      <c r="R171" s="1336"/>
      <c r="S171" s="1336"/>
      <c r="T171" s="1337"/>
      <c r="U171" s="428" t="s">
        <v>72</v>
      </c>
      <c r="V171" s="1291"/>
      <c r="W171" s="1292"/>
      <c r="X171" s="1292"/>
      <c r="Y171" s="1293"/>
      <c r="Z171" s="470" t="s">
        <v>71</v>
      </c>
      <c r="AA171" s="472" t="s">
        <v>96</v>
      </c>
      <c r="AB171" s="466"/>
      <c r="AC171" s="472"/>
      <c r="AD171" s="10"/>
    </row>
    <row r="172" spans="1:30" ht="18" customHeight="1">
      <c r="A172" s="388"/>
      <c r="B172" s="471" t="s">
        <v>3519</v>
      </c>
      <c r="C172" s="458"/>
      <c r="D172" s="472" t="s">
        <v>73</v>
      </c>
      <c r="E172" s="1284"/>
      <c r="F172" s="1284"/>
      <c r="G172" s="1284"/>
      <c r="H172" s="1284"/>
      <c r="I172" s="1284"/>
      <c r="J172" s="428" t="s">
        <v>72</v>
      </c>
      <c r="K172" s="1335" t="str">
        <f>IF(項目一覧②!$G$406=1,"",INDEX(主要用途!$D$2:$D$72,項目一覧②!$G$406))</f>
        <v/>
      </c>
      <c r="L172" s="1336"/>
      <c r="M172" s="1336"/>
      <c r="N172" s="1336"/>
      <c r="O172" s="1336"/>
      <c r="P172" s="1336"/>
      <c r="Q172" s="1336"/>
      <c r="R172" s="1336"/>
      <c r="S172" s="1336"/>
      <c r="T172" s="1337"/>
      <c r="U172" s="428" t="s">
        <v>72</v>
      </c>
      <c r="V172" s="1291"/>
      <c r="W172" s="1292"/>
      <c r="X172" s="1292"/>
      <c r="Y172" s="1293"/>
      <c r="Z172" s="470" t="s">
        <v>71</v>
      </c>
      <c r="AA172" s="472" t="s">
        <v>96</v>
      </c>
      <c r="AB172" s="466"/>
      <c r="AC172" s="472"/>
      <c r="AD172" s="10"/>
    </row>
    <row r="173" spans="1:30" ht="15" customHeight="1">
      <c r="A173" s="388"/>
      <c r="B173" s="457" t="s">
        <v>2856</v>
      </c>
      <c r="C173" s="458"/>
      <c r="D173" s="458"/>
      <c r="E173" s="458"/>
      <c r="F173" s="458"/>
      <c r="G173" s="458"/>
      <c r="H173" s="458"/>
      <c r="I173" s="458"/>
      <c r="J173" s="428"/>
      <c r="K173" s="473"/>
      <c r="L173" s="473"/>
      <c r="M173" s="473"/>
      <c r="N173" s="473"/>
      <c r="O173" s="473"/>
      <c r="P173" s="473"/>
      <c r="Q173" s="473"/>
      <c r="R173" s="473"/>
      <c r="S173" s="473"/>
      <c r="T173" s="473"/>
      <c r="U173" s="473"/>
      <c r="V173" s="473"/>
      <c r="W173" s="473"/>
      <c r="X173" s="473"/>
      <c r="Y173" s="473"/>
      <c r="Z173" s="473"/>
      <c r="AA173" s="473"/>
      <c r="AB173" s="473"/>
      <c r="AC173" s="473"/>
      <c r="AD173" s="466"/>
    </row>
    <row r="174" spans="1:30" ht="18" customHeight="1">
      <c r="A174" s="388"/>
      <c r="B174" s="457"/>
      <c r="C174" s="458"/>
      <c r="D174" s="458"/>
      <c r="E174" s="1334"/>
      <c r="F174" s="1320"/>
      <c r="G174" s="1320"/>
      <c r="H174" s="1320"/>
      <c r="I174" s="1320"/>
      <c r="J174" s="1320"/>
      <c r="K174" s="1320"/>
      <c r="L174" s="1320"/>
      <c r="M174" s="1320"/>
      <c r="N174" s="1320"/>
      <c r="O174" s="1320"/>
      <c r="P174" s="1320"/>
      <c r="Q174" s="1320"/>
      <c r="R174" s="1320"/>
      <c r="S174" s="1320"/>
      <c r="T174" s="1320"/>
      <c r="U174" s="1320"/>
      <c r="V174" s="1320"/>
      <c r="W174" s="1320"/>
      <c r="X174" s="1320"/>
      <c r="Y174" s="1320"/>
      <c r="Z174" s="1321"/>
      <c r="AA174" s="473"/>
      <c r="AB174" s="473"/>
      <c r="AC174" s="473"/>
      <c r="AD174" s="466"/>
    </row>
    <row r="175" spans="1:30" ht="18" customHeight="1">
      <c r="A175" s="388"/>
      <c r="B175" s="457"/>
      <c r="C175" s="458"/>
      <c r="D175" s="458"/>
      <c r="E175" s="1322"/>
      <c r="F175" s="1323"/>
      <c r="G175" s="1323"/>
      <c r="H175" s="1323"/>
      <c r="I175" s="1323"/>
      <c r="J175" s="1323"/>
      <c r="K175" s="1323"/>
      <c r="L175" s="1323"/>
      <c r="M175" s="1323"/>
      <c r="N175" s="1323"/>
      <c r="O175" s="1323"/>
      <c r="P175" s="1323"/>
      <c r="Q175" s="1323"/>
      <c r="R175" s="1323"/>
      <c r="S175" s="1323"/>
      <c r="T175" s="1323"/>
      <c r="U175" s="1323"/>
      <c r="V175" s="1323"/>
      <c r="W175" s="1323"/>
      <c r="X175" s="1323"/>
      <c r="Y175" s="1323"/>
      <c r="Z175" s="1324"/>
      <c r="AA175" s="473"/>
      <c r="AB175" s="473"/>
      <c r="AC175" s="473"/>
      <c r="AD175" s="466"/>
    </row>
    <row r="176" spans="1:30" ht="15" customHeight="1">
      <c r="A176" s="388"/>
      <c r="B176" s="457" t="s">
        <v>2857</v>
      </c>
      <c r="C176" s="458"/>
      <c r="D176" s="458"/>
      <c r="E176" s="458"/>
      <c r="F176" s="458"/>
      <c r="G176" s="458"/>
      <c r="H176" s="458"/>
      <c r="I176" s="458"/>
      <c r="J176" s="473" t="s">
        <v>98</v>
      </c>
      <c r="K176" s="473"/>
      <c r="L176" s="473"/>
      <c r="M176" s="473"/>
      <c r="N176" s="473"/>
      <c r="O176" s="473"/>
      <c r="P176" s="473"/>
      <c r="Q176" s="473"/>
      <c r="R176" s="473"/>
      <c r="S176" s="473"/>
      <c r="T176" s="473"/>
      <c r="U176" s="473"/>
      <c r="V176" s="473"/>
      <c r="W176" s="473"/>
      <c r="X176" s="473"/>
      <c r="Y176" s="473"/>
      <c r="Z176" s="473"/>
      <c r="AA176" s="473"/>
      <c r="AB176" s="473"/>
      <c r="AC176" s="473"/>
      <c r="AD176" s="466"/>
    </row>
    <row r="177" spans="1:43" ht="18" customHeight="1">
      <c r="A177" s="388"/>
      <c r="B177" s="457"/>
      <c r="C177" s="458"/>
      <c r="D177" s="458"/>
      <c r="E177" s="1334"/>
      <c r="F177" s="1320"/>
      <c r="G177" s="1320"/>
      <c r="H177" s="1320"/>
      <c r="I177" s="1320"/>
      <c r="J177" s="1320"/>
      <c r="K177" s="1320"/>
      <c r="L177" s="1320"/>
      <c r="M177" s="1320"/>
      <c r="N177" s="1320"/>
      <c r="O177" s="1320"/>
      <c r="P177" s="1320"/>
      <c r="Q177" s="1320"/>
      <c r="R177" s="1320"/>
      <c r="S177" s="1320"/>
      <c r="T177" s="1320"/>
      <c r="U177" s="1320"/>
      <c r="V177" s="1320"/>
      <c r="W177" s="1320"/>
      <c r="X177" s="1320"/>
      <c r="Y177" s="1320"/>
      <c r="Z177" s="1321"/>
      <c r="AA177" s="473"/>
      <c r="AB177" s="473"/>
      <c r="AC177" s="473"/>
      <c r="AD177" s="466"/>
    </row>
    <row r="178" spans="1:43" ht="18" customHeight="1">
      <c r="A178" s="388"/>
      <c r="B178" s="457"/>
      <c r="C178" s="458"/>
      <c r="D178" s="458"/>
      <c r="E178" s="1322"/>
      <c r="F178" s="1323"/>
      <c r="G178" s="1323"/>
      <c r="H178" s="1323"/>
      <c r="I178" s="1323"/>
      <c r="J178" s="1323"/>
      <c r="K178" s="1323"/>
      <c r="L178" s="1323"/>
      <c r="M178" s="1323"/>
      <c r="N178" s="1323"/>
      <c r="O178" s="1323"/>
      <c r="P178" s="1323"/>
      <c r="Q178" s="1323"/>
      <c r="R178" s="1323"/>
      <c r="S178" s="1323"/>
      <c r="T178" s="1323"/>
      <c r="U178" s="1323"/>
      <c r="V178" s="1323"/>
      <c r="W178" s="1323"/>
      <c r="X178" s="1323"/>
      <c r="Y178" s="1323"/>
      <c r="Z178" s="1324"/>
      <c r="AA178" s="458"/>
      <c r="AB178" s="458"/>
      <c r="AC178" s="458"/>
      <c r="AD178" s="458"/>
    </row>
    <row r="179" spans="1:43" ht="15.75" customHeight="1" thickBot="1">
      <c r="A179" s="474"/>
      <c r="B179" s="474"/>
      <c r="C179" s="475"/>
      <c r="D179" s="475"/>
      <c r="E179" s="475"/>
      <c r="F179" s="475"/>
      <c r="G179" s="475"/>
      <c r="H179" s="475"/>
      <c r="I179" s="475"/>
      <c r="J179" s="475"/>
      <c r="K179" s="475"/>
      <c r="L179" s="475"/>
      <c r="M179" s="475"/>
      <c r="N179" s="475"/>
      <c r="O179" s="475"/>
      <c r="P179" s="475"/>
      <c r="Q179" s="475"/>
      <c r="R179" s="475"/>
      <c r="S179" s="475"/>
      <c r="T179" s="475"/>
      <c r="U179" s="475"/>
      <c r="V179" s="475"/>
      <c r="W179" s="475"/>
      <c r="X179" s="475"/>
      <c r="Y179" s="475"/>
      <c r="Z179" s="475"/>
      <c r="AA179" s="475"/>
      <c r="AB179" s="475"/>
      <c r="AC179" s="475"/>
      <c r="AD179" s="475"/>
      <c r="AE179" s="476"/>
      <c r="AF179" s="476"/>
      <c r="AG179" s="476"/>
      <c r="AH179" s="476"/>
      <c r="AI179" s="476"/>
      <c r="AJ179" s="476"/>
      <c r="AK179" s="476"/>
      <c r="AL179" s="476"/>
      <c r="AM179" s="476"/>
      <c r="AN179" s="476"/>
      <c r="AO179" s="476"/>
      <c r="AP179" s="476"/>
      <c r="AQ179" s="476"/>
    </row>
    <row r="180" spans="1:43" ht="17.25" customHeight="1">
      <c r="A180" s="477" t="s">
        <v>95</v>
      </c>
      <c r="C180" s="10"/>
      <c r="D180" s="458"/>
      <c r="E180" s="473"/>
      <c r="F180" s="473"/>
      <c r="G180" s="473"/>
      <c r="H180" s="473"/>
      <c r="I180" s="472"/>
      <c r="J180" s="472"/>
      <c r="K180" s="472"/>
      <c r="L180" s="472"/>
      <c r="M180" s="472"/>
      <c r="N180" s="472"/>
      <c r="O180" s="10"/>
      <c r="P180" s="472"/>
      <c r="Q180" s="472"/>
      <c r="R180" s="472"/>
      <c r="S180" s="472"/>
      <c r="T180" s="472"/>
      <c r="U180" s="472"/>
      <c r="V180" s="472"/>
      <c r="W180" s="472"/>
      <c r="X180" s="472"/>
      <c r="Y180" s="472"/>
      <c r="Z180" s="472"/>
      <c r="AA180" s="472"/>
      <c r="AB180" s="472"/>
      <c r="AC180" s="472"/>
      <c r="AD180" s="458"/>
    </row>
    <row r="181" spans="1:43" ht="18" customHeight="1">
      <c r="A181" s="388"/>
      <c r="B181" s="457" t="s">
        <v>2848</v>
      </c>
      <c r="C181" s="458"/>
      <c r="D181" s="458"/>
      <c r="E181" s="1310">
        <f>$D$3</f>
        <v>2</v>
      </c>
      <c r="F181" s="1311"/>
      <c r="G181" s="1311"/>
      <c r="H181" s="1312"/>
      <c r="I181" s="458"/>
      <c r="J181" s="459"/>
      <c r="K181" s="459"/>
      <c r="L181" s="420"/>
      <c r="M181" s="459"/>
      <c r="N181" s="458"/>
      <c r="O181" s="458"/>
      <c r="P181" s="458"/>
      <c r="Q181" s="458"/>
      <c r="R181" s="458"/>
      <c r="S181" s="458"/>
      <c r="T181" s="458"/>
      <c r="U181" s="458"/>
      <c r="V181" s="458"/>
      <c r="W181" s="458"/>
      <c r="X181" s="458"/>
      <c r="Y181" s="458"/>
      <c r="Z181" s="458"/>
      <c r="AA181" s="458"/>
      <c r="AB181" s="458"/>
      <c r="AC181" s="458"/>
    </row>
    <row r="182" spans="1:43" ht="18" customHeight="1">
      <c r="A182" s="388"/>
      <c r="B182" s="457" t="s">
        <v>2849</v>
      </c>
      <c r="C182" s="458"/>
      <c r="D182" s="458"/>
      <c r="E182" s="1426"/>
      <c r="F182" s="1427"/>
      <c r="G182" s="1427"/>
      <c r="H182" s="1428"/>
      <c r="I182" s="460" t="s">
        <v>89</v>
      </c>
      <c r="J182" s="461"/>
      <c r="K182" s="461"/>
      <c r="L182" s="462"/>
      <c r="M182" s="10"/>
      <c r="N182" s="458"/>
      <c r="O182" s="458"/>
      <c r="P182" s="458"/>
      <c r="Q182" s="458"/>
      <c r="R182" s="458"/>
      <c r="S182" s="458"/>
      <c r="T182" s="458"/>
      <c r="U182" s="458"/>
      <c r="V182" s="458"/>
      <c r="W182" s="458"/>
      <c r="X182" s="458"/>
      <c r="Y182" s="458"/>
      <c r="Z182" s="458"/>
      <c r="AA182" s="458"/>
      <c r="AB182" s="458"/>
      <c r="AC182" s="458"/>
    </row>
    <row r="183" spans="1:43" ht="18" customHeight="1">
      <c r="A183" s="388"/>
      <c r="B183" s="457" t="s">
        <v>2850</v>
      </c>
      <c r="C183" s="458"/>
      <c r="D183" s="458"/>
      <c r="E183" s="1302"/>
      <c r="F183" s="1303"/>
      <c r="G183" s="1303"/>
      <c r="H183" s="1304"/>
      <c r="I183" s="460" t="s">
        <v>94</v>
      </c>
      <c r="J183" s="463"/>
      <c r="K183" s="463"/>
      <c r="L183" s="464"/>
      <c r="M183" s="10"/>
      <c r="N183" s="458"/>
      <c r="O183" s="458"/>
      <c r="P183" s="458"/>
      <c r="Q183" s="458"/>
      <c r="R183" s="458"/>
      <c r="S183" s="458"/>
      <c r="T183" s="458"/>
      <c r="U183" s="458"/>
      <c r="V183" s="458"/>
      <c r="W183" s="458"/>
      <c r="X183" s="458"/>
      <c r="Y183" s="458"/>
      <c r="Z183" s="458"/>
      <c r="AA183" s="458"/>
      <c r="AB183" s="458"/>
      <c r="AC183" s="458"/>
    </row>
    <row r="184" spans="1:43" ht="18" customHeight="1">
      <c r="A184" s="388"/>
      <c r="B184" s="457" t="s">
        <v>2851</v>
      </c>
      <c r="C184" s="458"/>
      <c r="D184" s="458"/>
      <c r="E184" s="1302"/>
      <c r="F184" s="1303"/>
      <c r="G184" s="1303"/>
      <c r="H184" s="1304"/>
      <c r="I184" s="460" t="s">
        <v>94</v>
      </c>
      <c r="J184" s="463"/>
      <c r="K184" s="463"/>
      <c r="L184" s="464"/>
      <c r="M184" s="10"/>
      <c r="N184" s="459"/>
      <c r="O184" s="458"/>
      <c r="P184" s="458"/>
      <c r="Q184" s="458"/>
      <c r="R184" s="458"/>
      <c r="S184" s="458"/>
      <c r="T184" s="458"/>
      <c r="U184" s="458"/>
      <c r="V184" s="458"/>
      <c r="W184" s="458"/>
      <c r="X184" s="458"/>
      <c r="Y184" s="458"/>
      <c r="Z184" s="458"/>
      <c r="AA184" s="458"/>
      <c r="AB184" s="458"/>
      <c r="AC184" s="458"/>
    </row>
    <row r="185" spans="1:43" ht="18" customHeight="1">
      <c r="A185" s="388"/>
      <c r="B185" s="457" t="s">
        <v>2852</v>
      </c>
      <c r="C185" s="458"/>
      <c r="D185" s="458"/>
      <c r="E185" s="1302"/>
      <c r="F185" s="1303"/>
      <c r="G185" s="1303"/>
      <c r="H185" s="1304"/>
      <c r="I185" s="460" t="s">
        <v>94</v>
      </c>
      <c r="J185" s="463"/>
      <c r="K185" s="463"/>
      <c r="L185" s="464"/>
      <c r="M185" s="10"/>
      <c r="N185" s="459"/>
      <c r="O185" s="458"/>
      <c r="P185" s="458"/>
      <c r="Q185" s="458"/>
      <c r="R185" s="458"/>
      <c r="S185" s="458"/>
      <c r="T185" s="458"/>
      <c r="U185" s="458"/>
      <c r="V185" s="458"/>
      <c r="W185" s="458"/>
      <c r="X185" s="458"/>
      <c r="Y185" s="458"/>
      <c r="Z185" s="458"/>
      <c r="AA185" s="458"/>
      <c r="AB185" s="458"/>
      <c r="AC185" s="458"/>
    </row>
    <row r="186" spans="1:43" ht="18" customHeight="1">
      <c r="A186" s="388"/>
      <c r="B186" s="457" t="s">
        <v>2853</v>
      </c>
      <c r="C186" s="457"/>
      <c r="D186" s="458"/>
      <c r="E186" s="1302"/>
      <c r="F186" s="1303"/>
      <c r="G186" s="1303"/>
      <c r="H186" s="1304"/>
      <c r="I186" s="460" t="s">
        <v>94</v>
      </c>
      <c r="J186" s="463"/>
      <c r="K186" s="463"/>
      <c r="L186" s="464"/>
      <c r="M186" s="10"/>
      <c r="N186" s="458"/>
      <c r="O186" s="458"/>
      <c r="P186" s="458"/>
      <c r="Q186" s="458"/>
      <c r="R186" s="458"/>
      <c r="S186" s="466"/>
      <c r="T186" s="466"/>
      <c r="U186" s="466"/>
      <c r="V186" s="466"/>
      <c r="W186" s="466"/>
      <c r="X186" s="466"/>
      <c r="Y186" s="466"/>
      <c r="Z186" s="466"/>
      <c r="AA186" s="466"/>
      <c r="AB186" s="466"/>
      <c r="AC186" s="466"/>
    </row>
    <row r="187" spans="1:43" ht="18" customHeight="1">
      <c r="A187" s="388"/>
      <c r="B187" s="465" t="s">
        <v>2854</v>
      </c>
      <c r="C187" s="458"/>
      <c r="D187" s="467"/>
      <c r="E187" s="467"/>
      <c r="F187" s="467"/>
      <c r="G187" s="467"/>
      <c r="H187" s="460"/>
      <c r="I187" s="463"/>
      <c r="J187" s="463"/>
      <c r="K187" s="465"/>
      <c r="L187" s="10"/>
      <c r="M187" s="466"/>
      <c r="N187" s="468"/>
      <c r="O187" s="468" t="s">
        <v>86</v>
      </c>
      <c r="P187" s="468"/>
      <c r="Q187" s="469"/>
      <c r="R187" s="469" t="s">
        <v>85</v>
      </c>
      <c r="U187" s="466"/>
      <c r="V187" s="466"/>
      <c r="W187" s="466"/>
      <c r="X187" s="466"/>
      <c r="Y187" s="466"/>
      <c r="Z187" s="466"/>
      <c r="AA187" s="466"/>
      <c r="AB187" s="466"/>
    </row>
    <row r="188" spans="1:43" ht="15" customHeight="1">
      <c r="A188" s="388"/>
      <c r="B188" s="457" t="s">
        <v>2855</v>
      </c>
      <c r="C188" s="458"/>
      <c r="D188" s="458"/>
      <c r="E188" s="458"/>
      <c r="F188" s="458"/>
      <c r="G188" s="470"/>
      <c r="H188" s="458"/>
      <c r="I188" s="458"/>
      <c r="J188" s="459"/>
      <c r="K188" s="459"/>
      <c r="L188" s="458"/>
      <c r="M188" s="470"/>
      <c r="N188" s="458"/>
      <c r="O188" s="458"/>
      <c r="P188" s="470"/>
      <c r="Q188" s="458"/>
      <c r="R188" s="458"/>
      <c r="S188" s="458"/>
      <c r="T188" s="470"/>
      <c r="U188" s="458"/>
      <c r="V188" s="458"/>
      <c r="W188" s="458"/>
      <c r="X188" s="458"/>
      <c r="Y188" s="470"/>
      <c r="Z188" s="458"/>
      <c r="AA188" s="458"/>
      <c r="AB188" s="458"/>
      <c r="AC188" s="458"/>
      <c r="AD188" s="458"/>
    </row>
    <row r="189" spans="1:43" ht="18" customHeight="1">
      <c r="A189" s="388"/>
      <c r="B189" s="471"/>
      <c r="C189" s="458"/>
      <c r="D189" s="472" t="s">
        <v>73</v>
      </c>
      <c r="E189" s="1305" t="s">
        <v>84</v>
      </c>
      <c r="F189" s="1305"/>
      <c r="G189" s="1305"/>
      <c r="H189" s="1305"/>
      <c r="I189" s="1305"/>
      <c r="J189" s="428" t="s">
        <v>72</v>
      </c>
      <c r="K189" s="1305" t="s">
        <v>83</v>
      </c>
      <c r="L189" s="1305"/>
      <c r="M189" s="1305"/>
      <c r="N189" s="1305"/>
      <c r="O189" s="1305"/>
      <c r="P189" s="1305"/>
      <c r="Q189" s="1305"/>
      <c r="R189" s="1305"/>
      <c r="S189" s="1305"/>
      <c r="T189" s="1305"/>
      <c r="U189" s="428" t="s">
        <v>72</v>
      </c>
      <c r="V189" s="1305" t="s">
        <v>82</v>
      </c>
      <c r="W189" s="1305"/>
      <c r="X189" s="1305"/>
      <c r="Y189" s="1305"/>
      <c r="Z189" s="1294"/>
      <c r="AA189" s="472" t="s">
        <v>96</v>
      </c>
      <c r="AB189" s="472"/>
      <c r="AC189" s="10"/>
      <c r="AD189" s="10"/>
    </row>
    <row r="190" spans="1:43" ht="18" customHeight="1">
      <c r="A190" s="388"/>
      <c r="B190" s="471" t="s">
        <v>3514</v>
      </c>
      <c r="C190" s="458"/>
      <c r="D190" s="472" t="s">
        <v>73</v>
      </c>
      <c r="E190" s="1284"/>
      <c r="F190" s="1284"/>
      <c r="G190" s="1284"/>
      <c r="H190" s="1284"/>
      <c r="I190" s="1284"/>
      <c r="J190" s="428" t="s">
        <v>72</v>
      </c>
      <c r="K190" s="1335" t="str">
        <f>IF(項目一覧②!$G$428=1,"",INDEX(主要用途!$D$2:$D$72,項目一覧②!$G$428))</f>
        <v/>
      </c>
      <c r="L190" s="1336"/>
      <c r="M190" s="1336"/>
      <c r="N190" s="1336"/>
      <c r="O190" s="1336"/>
      <c r="P190" s="1336"/>
      <c r="Q190" s="1336"/>
      <c r="R190" s="1336"/>
      <c r="S190" s="1336"/>
      <c r="T190" s="1337"/>
      <c r="U190" s="428" t="s">
        <v>72</v>
      </c>
      <c r="V190" s="1291"/>
      <c r="W190" s="1292"/>
      <c r="X190" s="1292"/>
      <c r="Y190" s="1293"/>
      <c r="Z190" s="470" t="s">
        <v>71</v>
      </c>
      <c r="AA190" s="472" t="s">
        <v>96</v>
      </c>
      <c r="AB190" s="466"/>
      <c r="AC190" s="472"/>
      <c r="AD190" s="10"/>
    </row>
    <row r="191" spans="1:43" ht="18" customHeight="1">
      <c r="A191" s="388"/>
      <c r="B191" s="471" t="s">
        <v>3515</v>
      </c>
      <c r="C191" s="458"/>
      <c r="D191" s="472" t="s">
        <v>73</v>
      </c>
      <c r="E191" s="1284"/>
      <c r="F191" s="1284"/>
      <c r="G191" s="1284"/>
      <c r="H191" s="1284"/>
      <c r="I191" s="1284"/>
      <c r="J191" s="428" t="s">
        <v>72</v>
      </c>
      <c r="K191" s="1335" t="str">
        <f>IF(項目一覧②!$G$429=1,"",INDEX(主要用途!$D$2:$D$72,項目一覧②!$G$429))</f>
        <v/>
      </c>
      <c r="L191" s="1336"/>
      <c r="M191" s="1336"/>
      <c r="N191" s="1336"/>
      <c r="O191" s="1336"/>
      <c r="P191" s="1336"/>
      <c r="Q191" s="1336"/>
      <c r="R191" s="1336"/>
      <c r="S191" s="1336"/>
      <c r="T191" s="1337"/>
      <c r="U191" s="428" t="s">
        <v>72</v>
      </c>
      <c r="V191" s="1291"/>
      <c r="W191" s="1292"/>
      <c r="X191" s="1292"/>
      <c r="Y191" s="1293"/>
      <c r="Z191" s="470" t="s">
        <v>71</v>
      </c>
      <c r="AA191" s="472" t="s">
        <v>96</v>
      </c>
      <c r="AB191" s="466"/>
      <c r="AC191" s="472"/>
      <c r="AD191" s="10"/>
    </row>
    <row r="192" spans="1:43" ht="18" customHeight="1">
      <c r="A192" s="388"/>
      <c r="B192" s="471" t="s">
        <v>3516</v>
      </c>
      <c r="C192" s="458"/>
      <c r="D192" s="472" t="s">
        <v>73</v>
      </c>
      <c r="E192" s="1284"/>
      <c r="F192" s="1284"/>
      <c r="G192" s="1284"/>
      <c r="H192" s="1284"/>
      <c r="I192" s="1284"/>
      <c r="J192" s="428" t="s">
        <v>72</v>
      </c>
      <c r="K192" s="1335" t="str">
        <f>IF(項目一覧②!$G$430=1,"",INDEX(主要用途!$D$2:$D$72,項目一覧②!$G$430))</f>
        <v/>
      </c>
      <c r="L192" s="1336"/>
      <c r="M192" s="1336"/>
      <c r="N192" s="1336"/>
      <c r="O192" s="1336"/>
      <c r="P192" s="1336"/>
      <c r="Q192" s="1336"/>
      <c r="R192" s="1336"/>
      <c r="S192" s="1336"/>
      <c r="T192" s="1337"/>
      <c r="U192" s="428" t="s">
        <v>72</v>
      </c>
      <c r="V192" s="1291"/>
      <c r="W192" s="1292"/>
      <c r="X192" s="1292"/>
      <c r="Y192" s="1293"/>
      <c r="Z192" s="470" t="s">
        <v>71</v>
      </c>
      <c r="AA192" s="472" t="s">
        <v>96</v>
      </c>
      <c r="AB192" s="466"/>
      <c r="AC192" s="472"/>
      <c r="AD192" s="10"/>
    </row>
    <row r="193" spans="1:35" ht="18" customHeight="1">
      <c r="A193" s="388"/>
      <c r="B193" s="471" t="s">
        <v>3517</v>
      </c>
      <c r="C193" s="458"/>
      <c r="D193" s="472" t="s">
        <v>73</v>
      </c>
      <c r="E193" s="1284"/>
      <c r="F193" s="1284"/>
      <c r="G193" s="1284"/>
      <c r="H193" s="1284"/>
      <c r="I193" s="1284"/>
      <c r="J193" s="428" t="s">
        <v>72</v>
      </c>
      <c r="K193" s="1335" t="str">
        <f>IF(項目一覧②!$G$431=1,"",INDEX(主要用途!$D$2:$D$72,項目一覧②!$G$431))</f>
        <v/>
      </c>
      <c r="L193" s="1336"/>
      <c r="M193" s="1336"/>
      <c r="N193" s="1336"/>
      <c r="O193" s="1336"/>
      <c r="P193" s="1336"/>
      <c r="Q193" s="1336"/>
      <c r="R193" s="1336"/>
      <c r="S193" s="1336"/>
      <c r="T193" s="1337"/>
      <c r="U193" s="428" t="s">
        <v>72</v>
      </c>
      <c r="V193" s="1291"/>
      <c r="W193" s="1292"/>
      <c r="X193" s="1292"/>
      <c r="Y193" s="1293"/>
      <c r="Z193" s="470" t="s">
        <v>71</v>
      </c>
      <c r="AA193" s="472" t="s">
        <v>96</v>
      </c>
      <c r="AB193" s="466"/>
      <c r="AC193" s="472"/>
      <c r="AD193" s="10"/>
    </row>
    <row r="194" spans="1:35" ht="18" customHeight="1">
      <c r="A194" s="388"/>
      <c r="B194" s="471" t="s">
        <v>3518</v>
      </c>
      <c r="C194" s="458"/>
      <c r="D194" s="472" t="s">
        <v>73</v>
      </c>
      <c r="E194" s="1284"/>
      <c r="F194" s="1284"/>
      <c r="G194" s="1284"/>
      <c r="H194" s="1284"/>
      <c r="I194" s="1284"/>
      <c r="J194" s="428" t="s">
        <v>72</v>
      </c>
      <c r="K194" s="1335" t="str">
        <f>IF(項目一覧②!$G$432=1,"",INDEX(主要用途!$D$2:$D$72,項目一覧②!$G$432))</f>
        <v/>
      </c>
      <c r="L194" s="1336"/>
      <c r="M194" s="1336"/>
      <c r="N194" s="1336"/>
      <c r="O194" s="1336"/>
      <c r="P194" s="1336"/>
      <c r="Q194" s="1336"/>
      <c r="R194" s="1336"/>
      <c r="S194" s="1336"/>
      <c r="T194" s="1337"/>
      <c r="U194" s="428" t="s">
        <v>72</v>
      </c>
      <c r="V194" s="1291"/>
      <c r="W194" s="1292"/>
      <c r="X194" s="1292"/>
      <c r="Y194" s="1293"/>
      <c r="Z194" s="470" t="s">
        <v>71</v>
      </c>
      <c r="AA194" s="472" t="s">
        <v>96</v>
      </c>
      <c r="AB194" s="466"/>
      <c r="AC194" s="472"/>
      <c r="AD194" s="10"/>
    </row>
    <row r="195" spans="1:35" ht="18" customHeight="1">
      <c r="A195" s="388"/>
      <c r="B195" s="471" t="s">
        <v>3519</v>
      </c>
      <c r="C195" s="458"/>
      <c r="D195" s="472" t="s">
        <v>73</v>
      </c>
      <c r="E195" s="1284"/>
      <c r="F195" s="1284"/>
      <c r="G195" s="1284"/>
      <c r="H195" s="1284"/>
      <c r="I195" s="1284"/>
      <c r="J195" s="428" t="s">
        <v>72</v>
      </c>
      <c r="K195" s="1335" t="str">
        <f>IF(項目一覧②!$G$433=1,"",INDEX(主要用途!$D$2:$D$72,項目一覧②!$G$433))</f>
        <v/>
      </c>
      <c r="L195" s="1336"/>
      <c r="M195" s="1336"/>
      <c r="N195" s="1336"/>
      <c r="O195" s="1336"/>
      <c r="P195" s="1336"/>
      <c r="Q195" s="1336"/>
      <c r="R195" s="1336"/>
      <c r="S195" s="1336"/>
      <c r="T195" s="1337"/>
      <c r="U195" s="428" t="s">
        <v>72</v>
      </c>
      <c r="V195" s="1291"/>
      <c r="W195" s="1292"/>
      <c r="X195" s="1292"/>
      <c r="Y195" s="1293"/>
      <c r="Z195" s="470" t="s">
        <v>71</v>
      </c>
      <c r="AA195" s="472" t="s">
        <v>96</v>
      </c>
      <c r="AB195" s="466"/>
      <c r="AC195" s="472"/>
      <c r="AD195" s="10"/>
    </row>
    <row r="196" spans="1:35" ht="15" customHeight="1">
      <c r="A196" s="388"/>
      <c r="B196" s="457" t="s">
        <v>2856</v>
      </c>
      <c r="C196" s="458"/>
      <c r="D196" s="458"/>
      <c r="E196" s="458"/>
      <c r="F196" s="458"/>
      <c r="G196" s="458"/>
      <c r="H196" s="458"/>
      <c r="I196" s="458"/>
      <c r="J196" s="428"/>
      <c r="K196" s="473"/>
      <c r="L196" s="473"/>
      <c r="M196" s="473"/>
      <c r="N196" s="473"/>
      <c r="O196" s="473"/>
      <c r="P196" s="473"/>
      <c r="Q196" s="473"/>
      <c r="R196" s="473"/>
      <c r="S196" s="473"/>
      <c r="T196" s="473"/>
      <c r="U196" s="473"/>
      <c r="V196" s="473"/>
      <c r="W196" s="473"/>
      <c r="X196" s="473"/>
      <c r="Y196" s="473"/>
      <c r="Z196" s="473"/>
      <c r="AA196" s="473"/>
      <c r="AB196" s="473"/>
      <c r="AC196" s="473"/>
      <c r="AD196" s="466"/>
    </row>
    <row r="197" spans="1:35" ht="18" customHeight="1">
      <c r="A197" s="388"/>
      <c r="B197" s="457"/>
      <c r="C197" s="458"/>
      <c r="D197" s="458"/>
      <c r="E197" s="1334"/>
      <c r="F197" s="1320"/>
      <c r="G197" s="1320"/>
      <c r="H197" s="1320"/>
      <c r="I197" s="1320"/>
      <c r="J197" s="1320"/>
      <c r="K197" s="1320"/>
      <c r="L197" s="1320"/>
      <c r="M197" s="1320"/>
      <c r="N197" s="1320"/>
      <c r="O197" s="1320"/>
      <c r="P197" s="1320"/>
      <c r="Q197" s="1320"/>
      <c r="R197" s="1320"/>
      <c r="S197" s="1320"/>
      <c r="T197" s="1320"/>
      <c r="U197" s="1320"/>
      <c r="V197" s="1320"/>
      <c r="W197" s="1320"/>
      <c r="X197" s="1320"/>
      <c r="Y197" s="1320"/>
      <c r="Z197" s="1321"/>
      <c r="AA197" s="473"/>
      <c r="AB197" s="473"/>
      <c r="AC197" s="473"/>
      <c r="AD197" s="466"/>
    </row>
    <row r="198" spans="1:35" ht="18" customHeight="1">
      <c r="A198" s="388"/>
      <c r="B198" s="457"/>
      <c r="C198" s="458"/>
      <c r="D198" s="458"/>
      <c r="E198" s="1322"/>
      <c r="F198" s="1323"/>
      <c r="G198" s="1323"/>
      <c r="H198" s="1323"/>
      <c r="I198" s="1323"/>
      <c r="J198" s="1323"/>
      <c r="K198" s="1323"/>
      <c r="L198" s="1323"/>
      <c r="M198" s="1323"/>
      <c r="N198" s="1323"/>
      <c r="O198" s="1323"/>
      <c r="P198" s="1323"/>
      <c r="Q198" s="1323"/>
      <c r="R198" s="1323"/>
      <c r="S198" s="1323"/>
      <c r="T198" s="1323"/>
      <c r="U198" s="1323"/>
      <c r="V198" s="1323"/>
      <c r="W198" s="1323"/>
      <c r="X198" s="1323"/>
      <c r="Y198" s="1323"/>
      <c r="Z198" s="1324"/>
      <c r="AA198" s="473"/>
      <c r="AB198" s="473"/>
      <c r="AC198" s="473"/>
      <c r="AD198" s="466"/>
    </row>
    <row r="199" spans="1:35" ht="15" customHeight="1">
      <c r="A199" s="388"/>
      <c r="B199" s="457" t="s">
        <v>2857</v>
      </c>
      <c r="C199" s="458"/>
      <c r="D199" s="458"/>
      <c r="E199" s="458"/>
      <c r="F199" s="458"/>
      <c r="G199" s="458"/>
      <c r="H199" s="458"/>
      <c r="I199" s="458"/>
      <c r="J199" s="473" t="s">
        <v>98</v>
      </c>
      <c r="K199" s="473"/>
      <c r="L199" s="473"/>
      <c r="M199" s="473"/>
      <c r="N199" s="473"/>
      <c r="O199" s="473"/>
      <c r="P199" s="473"/>
      <c r="Q199" s="473"/>
      <c r="R199" s="473"/>
      <c r="S199" s="473"/>
      <c r="T199" s="473"/>
      <c r="U199" s="473"/>
      <c r="V199" s="473"/>
      <c r="W199" s="473"/>
      <c r="X199" s="473"/>
      <c r="Y199" s="473"/>
      <c r="Z199" s="473"/>
      <c r="AA199" s="473"/>
      <c r="AB199" s="473"/>
      <c r="AC199" s="473"/>
      <c r="AD199" s="466"/>
    </row>
    <row r="200" spans="1:35" ht="18" customHeight="1">
      <c r="A200" s="388"/>
      <c r="B200" s="457"/>
      <c r="C200" s="458"/>
      <c r="D200" s="458"/>
      <c r="E200" s="1334"/>
      <c r="F200" s="1320"/>
      <c r="G200" s="1320"/>
      <c r="H200" s="1320"/>
      <c r="I200" s="1320"/>
      <c r="J200" s="1320"/>
      <c r="K200" s="1320"/>
      <c r="L200" s="1320"/>
      <c r="M200" s="1320"/>
      <c r="N200" s="1320"/>
      <c r="O200" s="1320"/>
      <c r="P200" s="1320"/>
      <c r="Q200" s="1320"/>
      <c r="R200" s="1320"/>
      <c r="S200" s="1320"/>
      <c r="T200" s="1320"/>
      <c r="U200" s="1320"/>
      <c r="V200" s="1320"/>
      <c r="W200" s="1320"/>
      <c r="X200" s="1320"/>
      <c r="Y200" s="1320"/>
      <c r="Z200" s="1321"/>
      <c r="AA200" s="473"/>
      <c r="AB200" s="473"/>
      <c r="AC200" s="473"/>
      <c r="AD200" s="466"/>
    </row>
    <row r="201" spans="1:35" ht="18" customHeight="1">
      <c r="A201" s="388"/>
      <c r="B201" s="457"/>
      <c r="C201" s="458"/>
      <c r="D201" s="458"/>
      <c r="E201" s="1322"/>
      <c r="F201" s="1323"/>
      <c r="G201" s="1323"/>
      <c r="H201" s="1323"/>
      <c r="I201" s="1323"/>
      <c r="J201" s="1323"/>
      <c r="K201" s="1323"/>
      <c r="L201" s="1323"/>
      <c r="M201" s="1323"/>
      <c r="N201" s="1323"/>
      <c r="O201" s="1323"/>
      <c r="P201" s="1323"/>
      <c r="Q201" s="1323"/>
      <c r="R201" s="1323"/>
      <c r="S201" s="1323"/>
      <c r="T201" s="1323"/>
      <c r="U201" s="1323"/>
      <c r="V201" s="1323"/>
      <c r="W201" s="1323"/>
      <c r="X201" s="1323"/>
      <c r="Y201" s="1323"/>
      <c r="Z201" s="1324"/>
      <c r="AA201" s="458"/>
      <c r="AB201" s="458"/>
      <c r="AC201" s="458"/>
      <c r="AD201" s="458"/>
    </row>
    <row r="203" spans="1:35" ht="17.25" customHeight="1">
      <c r="A203" s="453" t="s">
        <v>95</v>
      </c>
      <c r="B203" s="395"/>
      <c r="C203" s="410"/>
      <c r="D203" s="454"/>
      <c r="E203" s="455"/>
      <c r="F203" s="455"/>
      <c r="G203" s="455"/>
      <c r="H203" s="455"/>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4"/>
      <c r="AE203" s="396"/>
      <c r="AF203" s="396"/>
      <c r="AG203" s="396"/>
      <c r="AH203" s="396"/>
      <c r="AI203" s="396"/>
    </row>
    <row r="204" spans="1:35" ht="18" customHeight="1">
      <c r="A204" s="388"/>
      <c r="B204" s="457" t="s">
        <v>2848</v>
      </c>
      <c r="C204" s="458"/>
      <c r="D204" s="458"/>
      <c r="E204" s="1310">
        <f>$D$3</f>
        <v>2</v>
      </c>
      <c r="F204" s="1311"/>
      <c r="G204" s="1311"/>
      <c r="H204" s="1312"/>
      <c r="I204" s="458"/>
      <c r="J204" s="459"/>
      <c r="K204" s="459"/>
      <c r="L204" s="420"/>
      <c r="M204" s="459"/>
      <c r="N204" s="458"/>
      <c r="O204" s="458"/>
      <c r="P204" s="458"/>
      <c r="Q204" s="458"/>
      <c r="R204" s="458"/>
      <c r="S204" s="458"/>
      <c r="T204" s="458"/>
      <c r="U204" s="458"/>
      <c r="V204" s="458"/>
      <c r="W204" s="458"/>
      <c r="X204" s="458"/>
      <c r="Y204" s="458"/>
      <c r="Z204" s="458"/>
      <c r="AA204" s="458"/>
      <c r="AB204" s="458"/>
      <c r="AC204" s="458"/>
    </row>
    <row r="205" spans="1:35" ht="18" customHeight="1">
      <c r="A205" s="388"/>
      <c r="B205" s="457" t="s">
        <v>2849</v>
      </c>
      <c r="C205" s="458"/>
      <c r="D205" s="458"/>
      <c r="E205" s="1426"/>
      <c r="F205" s="1427"/>
      <c r="G205" s="1427"/>
      <c r="H205" s="1428"/>
      <c r="I205" s="460" t="s">
        <v>89</v>
      </c>
      <c r="J205" s="461"/>
      <c r="K205" s="461"/>
      <c r="L205" s="462"/>
      <c r="M205" s="10"/>
      <c r="N205" s="458"/>
      <c r="O205" s="458"/>
      <c r="P205" s="458"/>
      <c r="Q205" s="458"/>
      <c r="R205" s="458"/>
      <c r="S205" s="458"/>
      <c r="T205" s="458"/>
      <c r="U205" s="458"/>
      <c r="V205" s="458"/>
      <c r="W205" s="458"/>
      <c r="X205" s="458"/>
      <c r="Y205" s="458"/>
      <c r="Z205" s="458"/>
      <c r="AA205" s="458"/>
      <c r="AB205" s="458"/>
      <c r="AC205" s="458"/>
    </row>
    <row r="206" spans="1:35" ht="18" customHeight="1">
      <c r="A206" s="388"/>
      <c r="B206" s="457" t="s">
        <v>2850</v>
      </c>
      <c r="C206" s="458"/>
      <c r="D206" s="458"/>
      <c r="E206" s="1302"/>
      <c r="F206" s="1303"/>
      <c r="G206" s="1303"/>
      <c r="H206" s="1304"/>
      <c r="I206" s="460" t="s">
        <v>94</v>
      </c>
      <c r="J206" s="463"/>
      <c r="K206" s="463"/>
      <c r="L206" s="464"/>
      <c r="M206" s="10"/>
      <c r="N206" s="458"/>
      <c r="O206" s="458"/>
      <c r="P206" s="458"/>
      <c r="Q206" s="458"/>
      <c r="R206" s="458"/>
      <c r="S206" s="458"/>
      <c r="T206" s="458"/>
      <c r="U206" s="458"/>
      <c r="V206" s="458"/>
      <c r="W206" s="458"/>
      <c r="X206" s="458"/>
      <c r="Y206" s="458"/>
      <c r="Z206" s="458"/>
      <c r="AA206" s="458"/>
      <c r="AB206" s="458"/>
      <c r="AC206" s="458"/>
    </row>
    <row r="207" spans="1:35" ht="18" customHeight="1">
      <c r="A207" s="388"/>
      <c r="B207" s="457" t="s">
        <v>2851</v>
      </c>
      <c r="C207" s="458"/>
      <c r="D207" s="458"/>
      <c r="E207" s="1302"/>
      <c r="F207" s="1303"/>
      <c r="G207" s="1303"/>
      <c r="H207" s="1304"/>
      <c r="I207" s="460" t="s">
        <v>94</v>
      </c>
      <c r="J207" s="463"/>
      <c r="K207" s="463"/>
      <c r="L207" s="464"/>
      <c r="M207" s="10"/>
      <c r="N207" s="459"/>
      <c r="O207" s="458"/>
      <c r="P207" s="458"/>
      <c r="Q207" s="458"/>
      <c r="R207" s="458"/>
      <c r="S207" s="458"/>
      <c r="T207" s="458"/>
      <c r="U207" s="458"/>
      <c r="V207" s="458"/>
      <c r="W207" s="458"/>
      <c r="X207" s="458"/>
      <c r="Y207" s="458"/>
      <c r="Z207" s="458"/>
      <c r="AA207" s="458"/>
      <c r="AB207" s="458"/>
      <c r="AC207" s="458"/>
    </row>
    <row r="208" spans="1:35" ht="18" customHeight="1">
      <c r="A208" s="388"/>
      <c r="B208" s="457" t="s">
        <v>2852</v>
      </c>
      <c r="C208" s="458"/>
      <c r="D208" s="458"/>
      <c r="E208" s="1302"/>
      <c r="F208" s="1303"/>
      <c r="G208" s="1303"/>
      <c r="H208" s="1304"/>
      <c r="I208" s="460" t="s">
        <v>94</v>
      </c>
      <c r="J208" s="463"/>
      <c r="K208" s="463"/>
      <c r="L208" s="464"/>
      <c r="M208" s="10"/>
      <c r="N208" s="459"/>
      <c r="O208" s="458"/>
      <c r="P208" s="458"/>
      <c r="Q208" s="458"/>
      <c r="R208" s="458"/>
      <c r="S208" s="458"/>
      <c r="T208" s="458"/>
      <c r="U208" s="458"/>
      <c r="V208" s="458"/>
      <c r="W208" s="458"/>
      <c r="X208" s="458"/>
      <c r="Y208" s="458"/>
      <c r="Z208" s="458"/>
      <c r="AA208" s="458"/>
      <c r="AB208" s="458"/>
      <c r="AC208" s="458"/>
    </row>
    <row r="209" spans="1:30" ht="18" customHeight="1">
      <c r="A209" s="388"/>
      <c r="B209" s="457" t="s">
        <v>2853</v>
      </c>
      <c r="C209" s="457"/>
      <c r="D209" s="458"/>
      <c r="E209" s="1302"/>
      <c r="F209" s="1303"/>
      <c r="G209" s="1303"/>
      <c r="H209" s="1304"/>
      <c r="I209" s="460" t="s">
        <v>94</v>
      </c>
      <c r="J209" s="463"/>
      <c r="K209" s="463"/>
      <c r="L209" s="464"/>
      <c r="M209" s="10"/>
      <c r="N209" s="458"/>
      <c r="O209" s="458"/>
      <c r="P209" s="458"/>
      <c r="Q209" s="458"/>
      <c r="R209" s="458"/>
      <c r="S209" s="466"/>
      <c r="T209" s="466"/>
      <c r="U209" s="466"/>
      <c r="V209" s="466"/>
      <c r="W209" s="466"/>
      <c r="X209" s="466"/>
      <c r="Y209" s="466"/>
      <c r="Z209" s="466"/>
      <c r="AA209" s="466"/>
      <c r="AB209" s="466"/>
      <c r="AC209" s="466"/>
    </row>
    <row r="210" spans="1:30" ht="18" customHeight="1">
      <c r="A210" s="388"/>
      <c r="B210" s="465" t="s">
        <v>2854</v>
      </c>
      <c r="C210" s="458"/>
      <c r="D210" s="467"/>
      <c r="E210" s="467"/>
      <c r="F210" s="467"/>
      <c r="G210" s="467"/>
      <c r="H210" s="460"/>
      <c r="I210" s="463"/>
      <c r="J210" s="463"/>
      <c r="K210" s="465"/>
      <c r="L210" s="10"/>
      <c r="M210" s="466"/>
      <c r="N210" s="468"/>
      <c r="O210" s="468" t="s">
        <v>86</v>
      </c>
      <c r="P210" s="468"/>
      <c r="Q210" s="469"/>
      <c r="R210" s="469" t="s">
        <v>85</v>
      </c>
      <c r="U210" s="466"/>
      <c r="V210" s="466"/>
      <c r="W210" s="466"/>
      <c r="X210" s="466"/>
      <c r="Y210" s="466"/>
      <c r="Z210" s="466"/>
      <c r="AA210" s="466"/>
      <c r="AB210" s="466"/>
    </row>
    <row r="211" spans="1:30" ht="15" customHeight="1">
      <c r="A211" s="388"/>
      <c r="B211" s="457" t="s">
        <v>2855</v>
      </c>
      <c r="C211" s="458"/>
      <c r="D211" s="458"/>
      <c r="E211" s="458"/>
      <c r="F211" s="458"/>
      <c r="G211" s="470"/>
      <c r="H211" s="458"/>
      <c r="I211" s="458"/>
      <c r="J211" s="459"/>
      <c r="K211" s="459"/>
      <c r="L211" s="458"/>
      <c r="M211" s="470"/>
      <c r="N211" s="458"/>
      <c r="O211" s="458"/>
      <c r="P211" s="470"/>
      <c r="Q211" s="458"/>
      <c r="R211" s="458"/>
      <c r="S211" s="458"/>
      <c r="T211" s="470"/>
      <c r="U211" s="458"/>
      <c r="V211" s="458"/>
      <c r="W211" s="458"/>
      <c r="X211" s="458"/>
      <c r="Y211" s="470"/>
      <c r="Z211" s="458"/>
      <c r="AA211" s="458"/>
      <c r="AB211" s="458"/>
      <c r="AC211" s="458"/>
      <c r="AD211" s="458"/>
    </row>
    <row r="212" spans="1:30" ht="18" customHeight="1">
      <c r="A212" s="388"/>
      <c r="B212" s="471"/>
      <c r="C212" s="458"/>
      <c r="D212" s="472" t="s">
        <v>73</v>
      </c>
      <c r="E212" s="1305" t="s">
        <v>84</v>
      </c>
      <c r="F212" s="1305"/>
      <c r="G212" s="1305"/>
      <c r="H212" s="1305"/>
      <c r="I212" s="1305"/>
      <c r="J212" s="428" t="s">
        <v>72</v>
      </c>
      <c r="K212" s="1429" t="s">
        <v>83</v>
      </c>
      <c r="L212" s="1429"/>
      <c r="M212" s="1429"/>
      <c r="N212" s="1429"/>
      <c r="O212" s="1429"/>
      <c r="P212" s="1429"/>
      <c r="Q212" s="1429"/>
      <c r="R212" s="1429"/>
      <c r="S212" s="1429"/>
      <c r="T212" s="1429"/>
      <c r="U212" s="428" t="s">
        <v>72</v>
      </c>
      <c r="V212" s="1305" t="s">
        <v>82</v>
      </c>
      <c r="W212" s="1305"/>
      <c r="X212" s="1305"/>
      <c r="Y212" s="1305"/>
      <c r="Z212" s="1305"/>
      <c r="AA212" s="472" t="s">
        <v>69</v>
      </c>
      <c r="AB212" s="472"/>
      <c r="AC212" s="10"/>
      <c r="AD212" s="10"/>
    </row>
    <row r="213" spans="1:30" ht="18" customHeight="1">
      <c r="A213" s="388"/>
      <c r="B213" s="471" t="s">
        <v>3514</v>
      </c>
      <c r="C213" s="458"/>
      <c r="D213" s="472" t="s">
        <v>73</v>
      </c>
      <c r="E213" s="1284"/>
      <c r="F213" s="1284"/>
      <c r="G213" s="1284"/>
      <c r="H213" s="1284"/>
      <c r="I213" s="1284"/>
      <c r="J213" s="428" t="s">
        <v>72</v>
      </c>
      <c r="K213" s="1335" t="str">
        <f>IF(項目一覧②!$G$455=1,"",INDEX(主要用途!$D$2:$D$72,項目一覧②!$G$455))</f>
        <v/>
      </c>
      <c r="L213" s="1336"/>
      <c r="M213" s="1336"/>
      <c r="N213" s="1336"/>
      <c r="O213" s="1336"/>
      <c r="P213" s="1336"/>
      <c r="Q213" s="1336"/>
      <c r="R213" s="1336"/>
      <c r="S213" s="1336"/>
      <c r="T213" s="1337"/>
      <c r="U213" s="428" t="s">
        <v>72</v>
      </c>
      <c r="V213" s="1291"/>
      <c r="W213" s="1292"/>
      <c r="X213" s="1292"/>
      <c r="Y213" s="1293"/>
      <c r="Z213" s="470" t="s">
        <v>71</v>
      </c>
      <c r="AA213" s="472" t="s">
        <v>69</v>
      </c>
      <c r="AB213" s="466"/>
      <c r="AC213" s="472"/>
      <c r="AD213" s="10"/>
    </row>
    <row r="214" spans="1:30" ht="18" customHeight="1">
      <c r="A214" s="388"/>
      <c r="B214" s="471" t="s">
        <v>3515</v>
      </c>
      <c r="C214" s="458"/>
      <c r="D214" s="472" t="s">
        <v>73</v>
      </c>
      <c r="E214" s="1284"/>
      <c r="F214" s="1284"/>
      <c r="G214" s="1284"/>
      <c r="H214" s="1284"/>
      <c r="I214" s="1284"/>
      <c r="J214" s="428" t="s">
        <v>72</v>
      </c>
      <c r="K214" s="1335" t="str">
        <f>IF(項目一覧②!$G$456=1,"",INDEX(主要用途!$D$2:$D$72,項目一覧②!$G$456))</f>
        <v/>
      </c>
      <c r="L214" s="1336"/>
      <c r="M214" s="1336"/>
      <c r="N214" s="1336"/>
      <c r="O214" s="1336"/>
      <c r="P214" s="1336"/>
      <c r="Q214" s="1336"/>
      <c r="R214" s="1336"/>
      <c r="S214" s="1336"/>
      <c r="T214" s="1337"/>
      <c r="U214" s="428" t="s">
        <v>72</v>
      </c>
      <c r="V214" s="1291"/>
      <c r="W214" s="1292"/>
      <c r="X214" s="1292"/>
      <c r="Y214" s="1293"/>
      <c r="Z214" s="470" t="s">
        <v>71</v>
      </c>
      <c r="AA214" s="472" t="s">
        <v>69</v>
      </c>
      <c r="AB214" s="466"/>
      <c r="AC214" s="472"/>
      <c r="AD214" s="10"/>
    </row>
    <row r="215" spans="1:30" ht="18" customHeight="1">
      <c r="A215" s="388"/>
      <c r="B215" s="471" t="s">
        <v>3516</v>
      </c>
      <c r="C215" s="458"/>
      <c r="D215" s="472" t="s">
        <v>73</v>
      </c>
      <c r="E215" s="1284"/>
      <c r="F215" s="1284"/>
      <c r="G215" s="1284"/>
      <c r="H215" s="1284"/>
      <c r="I215" s="1284"/>
      <c r="J215" s="428" t="s">
        <v>72</v>
      </c>
      <c r="K215" s="1335" t="str">
        <f>IF(項目一覧②!$G$457=1,"",INDEX(主要用途!$D$2:$D$72,項目一覧②!$G$457))</f>
        <v/>
      </c>
      <c r="L215" s="1336"/>
      <c r="M215" s="1336"/>
      <c r="N215" s="1336"/>
      <c r="O215" s="1336"/>
      <c r="P215" s="1336"/>
      <c r="Q215" s="1336"/>
      <c r="R215" s="1336"/>
      <c r="S215" s="1336"/>
      <c r="T215" s="1337"/>
      <c r="U215" s="428" t="s">
        <v>72</v>
      </c>
      <c r="V215" s="1291"/>
      <c r="W215" s="1292"/>
      <c r="X215" s="1292"/>
      <c r="Y215" s="1293"/>
      <c r="Z215" s="470" t="s">
        <v>71</v>
      </c>
      <c r="AA215" s="472" t="s">
        <v>69</v>
      </c>
      <c r="AB215" s="466"/>
      <c r="AC215" s="472"/>
      <c r="AD215" s="10"/>
    </row>
    <row r="216" spans="1:30" ht="18" customHeight="1">
      <c r="A216" s="388"/>
      <c r="B216" s="471" t="s">
        <v>3517</v>
      </c>
      <c r="C216" s="458"/>
      <c r="D216" s="472" t="s">
        <v>73</v>
      </c>
      <c r="E216" s="1284"/>
      <c r="F216" s="1284"/>
      <c r="G216" s="1284"/>
      <c r="H216" s="1284"/>
      <c r="I216" s="1284"/>
      <c r="J216" s="428" t="s">
        <v>72</v>
      </c>
      <c r="K216" s="1335" t="str">
        <f>IF(項目一覧②!$G$458=1,"",INDEX(主要用途!$D$2:$D$72,項目一覧②!$G$458))</f>
        <v/>
      </c>
      <c r="L216" s="1336"/>
      <c r="M216" s="1336"/>
      <c r="N216" s="1336"/>
      <c r="O216" s="1336"/>
      <c r="P216" s="1336"/>
      <c r="Q216" s="1336"/>
      <c r="R216" s="1336"/>
      <c r="S216" s="1336"/>
      <c r="T216" s="1337"/>
      <c r="U216" s="428" t="s">
        <v>72</v>
      </c>
      <c r="V216" s="1291"/>
      <c r="W216" s="1292"/>
      <c r="X216" s="1292"/>
      <c r="Y216" s="1293"/>
      <c r="Z216" s="470" t="s">
        <v>71</v>
      </c>
      <c r="AA216" s="472" t="s">
        <v>69</v>
      </c>
      <c r="AB216" s="466"/>
      <c r="AC216" s="472"/>
      <c r="AD216" s="10"/>
    </row>
    <row r="217" spans="1:30" ht="18" customHeight="1">
      <c r="A217" s="388"/>
      <c r="B217" s="471" t="s">
        <v>3518</v>
      </c>
      <c r="C217" s="458"/>
      <c r="D217" s="472" t="s">
        <v>73</v>
      </c>
      <c r="E217" s="1284"/>
      <c r="F217" s="1284"/>
      <c r="G217" s="1284"/>
      <c r="H217" s="1284"/>
      <c r="I217" s="1284"/>
      <c r="J217" s="428" t="s">
        <v>72</v>
      </c>
      <c r="K217" s="1335" t="str">
        <f>IF(項目一覧②!$G$459=1,"",INDEX(主要用途!$D$2:$D$72,項目一覧②!$G$459))</f>
        <v/>
      </c>
      <c r="L217" s="1336"/>
      <c r="M217" s="1336"/>
      <c r="N217" s="1336"/>
      <c r="O217" s="1336"/>
      <c r="P217" s="1336"/>
      <c r="Q217" s="1336"/>
      <c r="R217" s="1336"/>
      <c r="S217" s="1336"/>
      <c r="T217" s="1337"/>
      <c r="U217" s="428" t="s">
        <v>72</v>
      </c>
      <c r="V217" s="1291"/>
      <c r="W217" s="1292"/>
      <c r="X217" s="1292"/>
      <c r="Y217" s="1293"/>
      <c r="Z217" s="470" t="s">
        <v>71</v>
      </c>
      <c r="AA217" s="472" t="s">
        <v>69</v>
      </c>
      <c r="AB217" s="466"/>
      <c r="AC217" s="472"/>
      <c r="AD217" s="10"/>
    </row>
    <row r="218" spans="1:30" ht="18" customHeight="1">
      <c r="A218" s="388"/>
      <c r="B218" s="471" t="s">
        <v>3519</v>
      </c>
      <c r="C218" s="458"/>
      <c r="D218" s="472" t="s">
        <v>73</v>
      </c>
      <c r="E218" s="1284"/>
      <c r="F218" s="1284"/>
      <c r="G218" s="1284"/>
      <c r="H218" s="1284"/>
      <c r="I218" s="1284"/>
      <c r="J218" s="428" t="s">
        <v>72</v>
      </c>
      <c r="K218" s="1335" t="str">
        <f>IF(項目一覧②!$G$460=1,"",INDEX(主要用途!$D$2:$D$72,項目一覧②!$G$460))</f>
        <v/>
      </c>
      <c r="L218" s="1336"/>
      <c r="M218" s="1336"/>
      <c r="N218" s="1336"/>
      <c r="O218" s="1336"/>
      <c r="P218" s="1336"/>
      <c r="Q218" s="1336"/>
      <c r="R218" s="1336"/>
      <c r="S218" s="1336"/>
      <c r="T218" s="1337"/>
      <c r="U218" s="428" t="s">
        <v>72</v>
      </c>
      <c r="V218" s="1291"/>
      <c r="W218" s="1292"/>
      <c r="X218" s="1292"/>
      <c r="Y218" s="1293"/>
      <c r="Z218" s="470" t="s">
        <v>71</v>
      </c>
      <c r="AA218" s="472" t="s">
        <v>69</v>
      </c>
      <c r="AB218" s="466"/>
      <c r="AC218" s="472"/>
      <c r="AD218" s="10"/>
    </row>
    <row r="219" spans="1:30" ht="15" customHeight="1">
      <c r="A219" s="388"/>
      <c r="B219" s="471"/>
      <c r="C219" s="458"/>
      <c r="D219" s="458"/>
      <c r="E219" s="458"/>
      <c r="F219" s="458"/>
      <c r="G219" s="458"/>
      <c r="H219" s="458"/>
      <c r="I219" s="458"/>
      <c r="J219" s="428"/>
      <c r="K219" s="473"/>
      <c r="L219" s="473"/>
      <c r="M219" s="473"/>
      <c r="N219" s="473"/>
      <c r="O219" s="473"/>
      <c r="P219" s="473"/>
      <c r="Q219" s="473"/>
      <c r="R219" s="473"/>
      <c r="S219" s="473"/>
      <c r="T219" s="473"/>
      <c r="U219" s="473"/>
      <c r="V219" s="473"/>
      <c r="W219" s="473"/>
      <c r="X219" s="473"/>
      <c r="Y219" s="473"/>
      <c r="Z219" s="473"/>
      <c r="AA219" s="473"/>
      <c r="AB219" s="473"/>
      <c r="AC219" s="473"/>
      <c r="AD219" s="466"/>
    </row>
    <row r="220" spans="1:30" ht="18" customHeight="1">
      <c r="A220" s="388"/>
      <c r="B220" s="457" t="s">
        <v>2856</v>
      </c>
      <c r="C220" s="458"/>
      <c r="D220" s="458"/>
      <c r="E220" s="1334"/>
      <c r="F220" s="1320"/>
      <c r="G220" s="1320"/>
      <c r="H220" s="1320"/>
      <c r="I220" s="1320"/>
      <c r="J220" s="1320"/>
      <c r="K220" s="1320"/>
      <c r="L220" s="1320"/>
      <c r="M220" s="1320"/>
      <c r="N220" s="1320"/>
      <c r="O220" s="1320"/>
      <c r="P220" s="1320"/>
      <c r="Q220" s="1320"/>
      <c r="R220" s="1320"/>
      <c r="S220" s="1320"/>
      <c r="T220" s="1320"/>
      <c r="U220" s="1320"/>
      <c r="V220" s="1320"/>
      <c r="W220" s="1320"/>
      <c r="X220" s="1320"/>
      <c r="Y220" s="1320"/>
      <c r="Z220" s="1321"/>
      <c r="AA220" s="473"/>
      <c r="AB220" s="473"/>
      <c r="AC220" s="473"/>
      <c r="AD220" s="466"/>
    </row>
    <row r="221" spans="1:30" ht="18" customHeight="1">
      <c r="A221" s="388"/>
      <c r="B221" s="457"/>
      <c r="C221" s="458"/>
      <c r="D221" s="458"/>
      <c r="E221" s="1322"/>
      <c r="F221" s="1323"/>
      <c r="G221" s="1323"/>
      <c r="H221" s="1323"/>
      <c r="I221" s="1323"/>
      <c r="J221" s="1323"/>
      <c r="K221" s="1323"/>
      <c r="L221" s="1323"/>
      <c r="M221" s="1323"/>
      <c r="N221" s="1323"/>
      <c r="O221" s="1323"/>
      <c r="P221" s="1323"/>
      <c r="Q221" s="1323"/>
      <c r="R221" s="1323"/>
      <c r="S221" s="1323"/>
      <c r="T221" s="1323"/>
      <c r="U221" s="1323"/>
      <c r="V221" s="1323"/>
      <c r="W221" s="1323"/>
      <c r="X221" s="1323"/>
      <c r="Y221" s="1323"/>
      <c r="Z221" s="1324"/>
      <c r="AA221" s="473"/>
      <c r="AB221" s="473"/>
      <c r="AC221" s="473"/>
      <c r="AD221" s="466"/>
    </row>
    <row r="222" spans="1:30" ht="15" customHeight="1">
      <c r="A222" s="388"/>
      <c r="B222" s="457"/>
      <c r="C222" s="458"/>
      <c r="D222" s="458"/>
      <c r="E222" s="458"/>
      <c r="F222" s="458"/>
      <c r="G222" s="458"/>
      <c r="H222" s="458"/>
      <c r="I222" s="458"/>
      <c r="J222" s="473" t="s">
        <v>98</v>
      </c>
      <c r="K222" s="473"/>
      <c r="L222" s="473"/>
      <c r="M222" s="473"/>
      <c r="N222" s="473"/>
      <c r="O222" s="473"/>
      <c r="P222" s="473"/>
      <c r="Q222" s="473"/>
      <c r="R222" s="473"/>
      <c r="S222" s="473"/>
      <c r="T222" s="473"/>
      <c r="U222" s="473"/>
      <c r="V222" s="473"/>
      <c r="W222" s="473"/>
      <c r="X222" s="473"/>
      <c r="Y222" s="473"/>
      <c r="Z222" s="473"/>
      <c r="AA222" s="473"/>
      <c r="AB222" s="473"/>
      <c r="AC222" s="473"/>
      <c r="AD222" s="466"/>
    </row>
    <row r="223" spans="1:30" ht="18" customHeight="1">
      <c r="A223" s="388"/>
      <c r="B223" s="457" t="s">
        <v>2857</v>
      </c>
      <c r="C223" s="458"/>
      <c r="D223" s="458"/>
      <c r="E223" s="1334"/>
      <c r="F223" s="1320"/>
      <c r="G223" s="1320"/>
      <c r="H223" s="1320"/>
      <c r="I223" s="1320"/>
      <c r="J223" s="1320"/>
      <c r="K223" s="1320"/>
      <c r="L223" s="1320"/>
      <c r="M223" s="1320"/>
      <c r="N223" s="1320"/>
      <c r="O223" s="1320"/>
      <c r="P223" s="1320"/>
      <c r="Q223" s="1320"/>
      <c r="R223" s="1320"/>
      <c r="S223" s="1320"/>
      <c r="T223" s="1320"/>
      <c r="U223" s="1320"/>
      <c r="V223" s="1320"/>
      <c r="W223" s="1320"/>
      <c r="X223" s="1320"/>
      <c r="Y223" s="1320"/>
      <c r="Z223" s="1321"/>
      <c r="AA223" s="473"/>
      <c r="AB223" s="473"/>
      <c r="AC223" s="473"/>
      <c r="AD223" s="466"/>
    </row>
    <row r="224" spans="1:30" ht="18" customHeight="1">
      <c r="A224" s="388"/>
      <c r="B224" s="457"/>
      <c r="C224" s="458"/>
      <c r="D224" s="458"/>
      <c r="E224" s="1322"/>
      <c r="F224" s="1323"/>
      <c r="G224" s="1323"/>
      <c r="H224" s="1323"/>
      <c r="I224" s="1323"/>
      <c r="J224" s="1323"/>
      <c r="K224" s="1323"/>
      <c r="L224" s="1323"/>
      <c r="M224" s="1323"/>
      <c r="N224" s="1323"/>
      <c r="O224" s="1323"/>
      <c r="P224" s="1323"/>
      <c r="Q224" s="1323"/>
      <c r="R224" s="1323"/>
      <c r="S224" s="1323"/>
      <c r="T224" s="1323"/>
      <c r="U224" s="1323"/>
      <c r="V224" s="1323"/>
      <c r="W224" s="1323"/>
      <c r="X224" s="1323"/>
      <c r="Y224" s="1323"/>
      <c r="Z224" s="1324"/>
      <c r="AA224" s="458"/>
      <c r="AB224" s="458"/>
      <c r="AC224" s="458"/>
      <c r="AD224" s="458"/>
    </row>
    <row r="225" spans="1:35" ht="15.75" customHeight="1">
      <c r="A225" s="388"/>
      <c r="B225" s="45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row>
    <row r="226" spans="1:35" ht="17.25" customHeight="1">
      <c r="A226" s="453" t="s">
        <v>90</v>
      </c>
      <c r="B226" s="395"/>
      <c r="C226" s="410"/>
      <c r="D226" s="454"/>
      <c r="E226" s="455"/>
      <c r="F226" s="455"/>
      <c r="G226" s="455"/>
      <c r="H226" s="455"/>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4"/>
      <c r="AE226" s="396"/>
      <c r="AF226" s="396"/>
      <c r="AG226" s="396"/>
      <c r="AH226" s="396"/>
      <c r="AI226" s="396"/>
    </row>
    <row r="227" spans="1:35" ht="18" customHeight="1">
      <c r="A227" s="388"/>
      <c r="B227" s="457" t="s">
        <v>2848</v>
      </c>
      <c r="C227" s="458"/>
      <c r="D227" s="458"/>
      <c r="E227" s="1310">
        <f>$D$3</f>
        <v>2</v>
      </c>
      <c r="F227" s="1311"/>
      <c r="G227" s="1311"/>
      <c r="H227" s="1312"/>
      <c r="I227" s="458"/>
      <c r="J227" s="459"/>
      <c r="K227" s="459"/>
      <c r="L227" s="420"/>
      <c r="M227" s="459"/>
      <c r="N227" s="458"/>
      <c r="O227" s="458"/>
      <c r="P227" s="458"/>
      <c r="Q227" s="458"/>
      <c r="R227" s="458"/>
      <c r="S227" s="458"/>
      <c r="T227" s="458"/>
      <c r="U227" s="458"/>
      <c r="V227" s="458"/>
      <c r="W227" s="458"/>
      <c r="X227" s="458"/>
      <c r="Y227" s="458"/>
      <c r="Z227" s="458"/>
      <c r="AA227" s="458"/>
      <c r="AB227" s="458"/>
      <c r="AC227" s="458"/>
    </row>
    <row r="228" spans="1:35" ht="18" customHeight="1">
      <c r="A228" s="388"/>
      <c r="B228" s="457" t="s">
        <v>2849</v>
      </c>
      <c r="C228" s="458"/>
      <c r="D228" s="458"/>
      <c r="E228" s="1426"/>
      <c r="F228" s="1427"/>
      <c r="G228" s="1427"/>
      <c r="H228" s="1428"/>
      <c r="I228" s="460" t="s">
        <v>89</v>
      </c>
      <c r="J228" s="461"/>
      <c r="K228" s="461"/>
      <c r="L228" s="462"/>
      <c r="M228" s="10"/>
      <c r="N228" s="458"/>
      <c r="O228" s="458"/>
      <c r="P228" s="458"/>
      <c r="Q228" s="458"/>
      <c r="R228" s="458"/>
      <c r="S228" s="458"/>
      <c r="T228" s="458"/>
      <c r="U228" s="458"/>
      <c r="V228" s="458"/>
      <c r="W228" s="458"/>
      <c r="X228" s="458"/>
      <c r="Y228" s="458"/>
      <c r="Z228" s="458"/>
      <c r="AA228" s="458"/>
      <c r="AB228" s="458"/>
      <c r="AC228" s="458"/>
    </row>
    <row r="229" spans="1:35" ht="18" customHeight="1">
      <c r="A229" s="388"/>
      <c r="B229" s="457" t="s">
        <v>2850</v>
      </c>
      <c r="C229" s="458"/>
      <c r="D229" s="458"/>
      <c r="E229" s="1302"/>
      <c r="F229" s="1303"/>
      <c r="G229" s="1303"/>
      <c r="H229" s="1304"/>
      <c r="I229" s="460" t="s">
        <v>87</v>
      </c>
      <c r="J229" s="463"/>
      <c r="K229" s="463"/>
      <c r="L229" s="464"/>
      <c r="M229" s="10"/>
      <c r="N229" s="458"/>
      <c r="O229" s="458"/>
      <c r="P229" s="458"/>
      <c r="Q229" s="458"/>
      <c r="R229" s="458"/>
      <c r="S229" s="458"/>
      <c r="T229" s="458"/>
      <c r="U229" s="458"/>
      <c r="V229" s="458"/>
      <c r="W229" s="458"/>
      <c r="X229" s="458"/>
      <c r="Y229" s="458"/>
      <c r="Z229" s="458"/>
      <c r="AA229" s="458"/>
      <c r="AB229" s="458"/>
      <c r="AC229" s="458"/>
    </row>
    <row r="230" spans="1:35" ht="18" customHeight="1">
      <c r="A230" s="388"/>
      <c r="B230" s="457" t="s">
        <v>2851</v>
      </c>
      <c r="C230" s="458"/>
      <c r="D230" s="458"/>
      <c r="E230" s="1302"/>
      <c r="F230" s="1303"/>
      <c r="G230" s="1303"/>
      <c r="H230" s="1304"/>
      <c r="I230" s="460" t="s">
        <v>87</v>
      </c>
      <c r="J230" s="463"/>
      <c r="K230" s="463"/>
      <c r="L230" s="464"/>
      <c r="M230" s="10"/>
      <c r="N230" s="459"/>
      <c r="O230" s="458"/>
      <c r="P230" s="458"/>
      <c r="Q230" s="458"/>
      <c r="R230" s="458"/>
      <c r="S230" s="458"/>
      <c r="T230" s="458"/>
      <c r="U230" s="458"/>
      <c r="V230" s="458"/>
      <c r="W230" s="458"/>
      <c r="X230" s="458"/>
      <c r="Y230" s="458"/>
      <c r="Z230" s="458"/>
      <c r="AA230" s="458"/>
      <c r="AB230" s="458"/>
      <c r="AC230" s="458"/>
    </row>
    <row r="231" spans="1:35" ht="18" customHeight="1">
      <c r="A231" s="388"/>
      <c r="B231" s="457" t="s">
        <v>2852</v>
      </c>
      <c r="C231" s="458"/>
      <c r="D231" s="458"/>
      <c r="E231" s="1302"/>
      <c r="F231" s="1303"/>
      <c r="G231" s="1303"/>
      <c r="H231" s="1304"/>
      <c r="I231" s="460" t="s">
        <v>87</v>
      </c>
      <c r="J231" s="463"/>
      <c r="K231" s="463"/>
      <c r="L231" s="464"/>
      <c r="M231" s="10"/>
      <c r="N231" s="459"/>
      <c r="O231" s="458"/>
      <c r="P231" s="458"/>
      <c r="Q231" s="458"/>
      <c r="R231" s="458"/>
      <c r="S231" s="458"/>
      <c r="T231" s="458"/>
      <c r="U231" s="458"/>
      <c r="V231" s="458"/>
      <c r="W231" s="458"/>
      <c r="X231" s="458"/>
      <c r="Y231" s="458"/>
      <c r="Z231" s="458"/>
      <c r="AA231" s="458"/>
      <c r="AB231" s="458"/>
      <c r="AC231" s="458"/>
    </row>
    <row r="232" spans="1:35" ht="18" customHeight="1">
      <c r="A232" s="388"/>
      <c r="B232" s="457" t="s">
        <v>2853</v>
      </c>
      <c r="C232" s="457"/>
      <c r="D232" s="458"/>
      <c r="E232" s="1302"/>
      <c r="F232" s="1303"/>
      <c r="G232" s="1303"/>
      <c r="H232" s="1304"/>
      <c r="I232" s="460" t="s">
        <v>87</v>
      </c>
      <c r="J232" s="463"/>
      <c r="K232" s="463"/>
      <c r="L232" s="464"/>
      <c r="M232" s="10"/>
      <c r="N232" s="458"/>
      <c r="O232" s="458"/>
      <c r="P232" s="458"/>
      <c r="Q232" s="458"/>
      <c r="R232" s="458"/>
      <c r="S232" s="466"/>
      <c r="T232" s="466"/>
      <c r="U232" s="466"/>
      <c r="V232" s="466"/>
      <c r="W232" s="466"/>
      <c r="X232" s="466"/>
      <c r="Y232" s="466"/>
      <c r="Z232" s="466"/>
      <c r="AA232" s="466"/>
      <c r="AB232" s="466"/>
      <c r="AC232" s="466"/>
    </row>
    <row r="233" spans="1:35" ht="18" customHeight="1">
      <c r="A233" s="388"/>
      <c r="B233" s="465" t="s">
        <v>2854</v>
      </c>
      <c r="C233" s="458"/>
      <c r="D233" s="467"/>
      <c r="E233" s="467"/>
      <c r="F233" s="467"/>
      <c r="G233" s="467"/>
      <c r="H233" s="460"/>
      <c r="I233" s="463"/>
      <c r="J233" s="463"/>
      <c r="K233" s="465"/>
      <c r="L233" s="10"/>
      <c r="M233" s="466"/>
      <c r="N233" s="468"/>
      <c r="O233" s="468" t="s">
        <v>86</v>
      </c>
      <c r="P233" s="468"/>
      <c r="Q233" s="469"/>
      <c r="R233" s="469" t="s">
        <v>85</v>
      </c>
      <c r="U233" s="466"/>
      <c r="V233" s="466"/>
      <c r="W233" s="466"/>
      <c r="X233" s="466"/>
      <c r="Y233" s="466"/>
      <c r="Z233" s="466"/>
      <c r="AA233" s="466"/>
      <c r="AB233" s="466"/>
    </row>
    <row r="234" spans="1:35" ht="15" customHeight="1">
      <c r="A234" s="388"/>
      <c r="B234" s="457" t="s">
        <v>2855</v>
      </c>
      <c r="C234" s="458"/>
      <c r="D234" s="458"/>
      <c r="E234" s="458"/>
      <c r="F234" s="458"/>
      <c r="G234" s="470"/>
      <c r="H234" s="458"/>
      <c r="I234" s="458"/>
      <c r="J234" s="459"/>
      <c r="K234" s="459"/>
      <c r="L234" s="458"/>
      <c r="M234" s="470"/>
      <c r="N234" s="458"/>
      <c r="O234" s="458"/>
      <c r="P234" s="470"/>
      <c r="Q234" s="458"/>
      <c r="R234" s="458"/>
      <c r="S234" s="458"/>
      <c r="T234" s="470"/>
      <c r="U234" s="458"/>
      <c r="V234" s="458"/>
      <c r="W234" s="458"/>
      <c r="X234" s="458"/>
      <c r="Y234" s="470"/>
      <c r="Z234" s="458"/>
      <c r="AA234" s="458"/>
      <c r="AB234" s="458"/>
      <c r="AC234" s="458"/>
      <c r="AD234" s="458"/>
    </row>
    <row r="235" spans="1:35" ht="18" customHeight="1">
      <c r="A235" s="388"/>
      <c r="B235" s="471"/>
      <c r="C235" s="458"/>
      <c r="D235" s="472" t="s">
        <v>73</v>
      </c>
      <c r="E235" s="1305" t="s">
        <v>84</v>
      </c>
      <c r="F235" s="1305"/>
      <c r="G235" s="1305"/>
      <c r="H235" s="1305"/>
      <c r="I235" s="1305"/>
      <c r="J235" s="428" t="s">
        <v>72</v>
      </c>
      <c r="K235" s="1429" t="s">
        <v>83</v>
      </c>
      <c r="L235" s="1429"/>
      <c r="M235" s="1429"/>
      <c r="N235" s="1429"/>
      <c r="O235" s="1429"/>
      <c r="P235" s="1429"/>
      <c r="Q235" s="1429"/>
      <c r="R235" s="1429"/>
      <c r="S235" s="1429"/>
      <c r="T235" s="1429"/>
      <c r="U235" s="428" t="s">
        <v>72</v>
      </c>
      <c r="V235" s="1305" t="s">
        <v>82</v>
      </c>
      <c r="W235" s="1305"/>
      <c r="X235" s="1305"/>
      <c r="Y235" s="1305"/>
      <c r="Z235" s="1305"/>
      <c r="AA235" s="472" t="s">
        <v>69</v>
      </c>
      <c r="AB235" s="472"/>
      <c r="AC235" s="10"/>
      <c r="AD235" s="10"/>
    </row>
    <row r="236" spans="1:35" ht="18" customHeight="1">
      <c r="A236" s="388"/>
      <c r="B236" s="471" t="s">
        <v>3514</v>
      </c>
      <c r="C236" s="458"/>
      <c r="D236" s="472" t="s">
        <v>73</v>
      </c>
      <c r="E236" s="1284"/>
      <c r="F236" s="1284"/>
      <c r="G236" s="1284"/>
      <c r="H236" s="1284"/>
      <c r="I236" s="1284"/>
      <c r="J236" s="428" t="s">
        <v>72</v>
      </c>
      <c r="K236" s="1335" t="str">
        <f>IF(項目一覧②!$G$482=1,"",INDEX(主要用途!$D$2:$D$72,項目一覧②!$G$482))</f>
        <v/>
      </c>
      <c r="L236" s="1336"/>
      <c r="M236" s="1336"/>
      <c r="N236" s="1336"/>
      <c r="O236" s="1336"/>
      <c r="P236" s="1336"/>
      <c r="Q236" s="1336"/>
      <c r="R236" s="1336"/>
      <c r="S236" s="1336"/>
      <c r="T236" s="1337"/>
      <c r="U236" s="428" t="s">
        <v>72</v>
      </c>
      <c r="V236" s="1291"/>
      <c r="W236" s="1292"/>
      <c r="X236" s="1292"/>
      <c r="Y236" s="1293"/>
      <c r="Z236" s="470" t="s">
        <v>71</v>
      </c>
      <c r="AA236" s="472" t="s">
        <v>69</v>
      </c>
      <c r="AB236" s="466"/>
      <c r="AC236" s="472"/>
      <c r="AD236" s="10"/>
    </row>
    <row r="237" spans="1:35" ht="18" customHeight="1">
      <c r="A237" s="388"/>
      <c r="B237" s="471" t="s">
        <v>3515</v>
      </c>
      <c r="C237" s="458"/>
      <c r="D237" s="472" t="s">
        <v>73</v>
      </c>
      <c r="E237" s="1284"/>
      <c r="F237" s="1284"/>
      <c r="G237" s="1284"/>
      <c r="H237" s="1284"/>
      <c r="I237" s="1284"/>
      <c r="J237" s="428" t="s">
        <v>72</v>
      </c>
      <c r="K237" s="1335" t="str">
        <f>IF(項目一覧②!$G$483=1,"",INDEX(主要用途!$D$2:$D$72,項目一覧②!$G$483))</f>
        <v/>
      </c>
      <c r="L237" s="1336"/>
      <c r="M237" s="1336"/>
      <c r="N237" s="1336"/>
      <c r="O237" s="1336"/>
      <c r="P237" s="1336"/>
      <c r="Q237" s="1336"/>
      <c r="R237" s="1336"/>
      <c r="S237" s="1336"/>
      <c r="T237" s="1337"/>
      <c r="U237" s="428" t="s">
        <v>72</v>
      </c>
      <c r="V237" s="1291"/>
      <c r="W237" s="1292"/>
      <c r="X237" s="1292"/>
      <c r="Y237" s="1293"/>
      <c r="Z237" s="470" t="s">
        <v>71</v>
      </c>
      <c r="AA237" s="472" t="s">
        <v>69</v>
      </c>
      <c r="AB237" s="466"/>
      <c r="AC237" s="472"/>
      <c r="AD237" s="10"/>
    </row>
    <row r="238" spans="1:35" ht="18" customHeight="1">
      <c r="A238" s="388"/>
      <c r="B238" s="471" t="s">
        <v>3516</v>
      </c>
      <c r="C238" s="458"/>
      <c r="D238" s="472" t="s">
        <v>73</v>
      </c>
      <c r="E238" s="1284"/>
      <c r="F238" s="1284"/>
      <c r="G238" s="1284"/>
      <c r="H238" s="1284"/>
      <c r="I238" s="1284"/>
      <c r="J238" s="428" t="s">
        <v>72</v>
      </c>
      <c r="K238" s="1335" t="str">
        <f>IF(項目一覧②!$G$484=1,"",INDEX(主要用途!$D$2:$D$72,項目一覧②!$G$484))</f>
        <v/>
      </c>
      <c r="L238" s="1336"/>
      <c r="M238" s="1336"/>
      <c r="N238" s="1336"/>
      <c r="O238" s="1336"/>
      <c r="P238" s="1336"/>
      <c r="Q238" s="1336"/>
      <c r="R238" s="1336"/>
      <c r="S238" s="1336"/>
      <c r="T238" s="1337"/>
      <c r="U238" s="428" t="s">
        <v>72</v>
      </c>
      <c r="V238" s="1291"/>
      <c r="W238" s="1292"/>
      <c r="X238" s="1292"/>
      <c r="Y238" s="1293"/>
      <c r="Z238" s="470" t="s">
        <v>71</v>
      </c>
      <c r="AA238" s="472" t="s">
        <v>69</v>
      </c>
      <c r="AB238" s="466"/>
      <c r="AC238" s="472"/>
      <c r="AD238" s="10"/>
    </row>
    <row r="239" spans="1:35" ht="18" customHeight="1">
      <c r="A239" s="388"/>
      <c r="B239" s="471" t="s">
        <v>3517</v>
      </c>
      <c r="C239" s="458"/>
      <c r="D239" s="472" t="s">
        <v>73</v>
      </c>
      <c r="E239" s="1284"/>
      <c r="F239" s="1284"/>
      <c r="G239" s="1284"/>
      <c r="H239" s="1284"/>
      <c r="I239" s="1284"/>
      <c r="J239" s="428" t="s">
        <v>72</v>
      </c>
      <c r="K239" s="1335" t="str">
        <f>IF(項目一覧②!$G$485=1,"",INDEX(主要用途!$D$2:$D$72,項目一覧②!$G$485))</f>
        <v/>
      </c>
      <c r="L239" s="1336"/>
      <c r="M239" s="1336"/>
      <c r="N239" s="1336"/>
      <c r="O239" s="1336"/>
      <c r="P239" s="1336"/>
      <c r="Q239" s="1336"/>
      <c r="R239" s="1336"/>
      <c r="S239" s="1336"/>
      <c r="T239" s="1337"/>
      <c r="U239" s="428" t="s">
        <v>72</v>
      </c>
      <c r="V239" s="1291"/>
      <c r="W239" s="1292"/>
      <c r="X239" s="1292"/>
      <c r="Y239" s="1293"/>
      <c r="Z239" s="470" t="s">
        <v>71</v>
      </c>
      <c r="AA239" s="472" t="s">
        <v>69</v>
      </c>
      <c r="AB239" s="466"/>
      <c r="AC239" s="472"/>
      <c r="AD239" s="10"/>
    </row>
    <row r="240" spans="1:35" ht="18" customHeight="1">
      <c r="A240" s="388"/>
      <c r="B240" s="471" t="s">
        <v>3518</v>
      </c>
      <c r="C240" s="458"/>
      <c r="D240" s="472" t="s">
        <v>73</v>
      </c>
      <c r="E240" s="1284"/>
      <c r="F240" s="1284"/>
      <c r="G240" s="1284"/>
      <c r="H240" s="1284"/>
      <c r="I240" s="1284"/>
      <c r="J240" s="428" t="s">
        <v>72</v>
      </c>
      <c r="K240" s="1335" t="str">
        <f>IF(項目一覧②!$G$486=1,"",INDEX(主要用途!$D$2:$D$72,項目一覧②!$G$486))</f>
        <v/>
      </c>
      <c r="L240" s="1336"/>
      <c r="M240" s="1336"/>
      <c r="N240" s="1336"/>
      <c r="O240" s="1336"/>
      <c r="P240" s="1336"/>
      <c r="Q240" s="1336"/>
      <c r="R240" s="1336"/>
      <c r="S240" s="1336"/>
      <c r="T240" s="1337"/>
      <c r="U240" s="428" t="s">
        <v>72</v>
      </c>
      <c r="V240" s="1291"/>
      <c r="W240" s="1292"/>
      <c r="X240" s="1292"/>
      <c r="Y240" s="1293"/>
      <c r="Z240" s="470" t="s">
        <v>71</v>
      </c>
      <c r="AA240" s="472" t="s">
        <v>69</v>
      </c>
      <c r="AB240" s="466"/>
      <c r="AC240" s="472"/>
      <c r="AD240" s="10"/>
    </row>
    <row r="241" spans="1:35" ht="18" customHeight="1">
      <c r="A241" s="388"/>
      <c r="B241" s="471" t="s">
        <v>3519</v>
      </c>
      <c r="C241" s="458"/>
      <c r="D241" s="472" t="s">
        <v>73</v>
      </c>
      <c r="E241" s="1284"/>
      <c r="F241" s="1284"/>
      <c r="G241" s="1284"/>
      <c r="H241" s="1284"/>
      <c r="I241" s="1284"/>
      <c r="J241" s="428" t="s">
        <v>72</v>
      </c>
      <c r="K241" s="1335" t="str">
        <f>IF(項目一覧②!$G$487=1,"",INDEX(主要用途!$D$2:$D$72,項目一覧②!$G$487))</f>
        <v/>
      </c>
      <c r="L241" s="1336"/>
      <c r="M241" s="1336"/>
      <c r="N241" s="1336"/>
      <c r="O241" s="1336"/>
      <c r="P241" s="1336"/>
      <c r="Q241" s="1336"/>
      <c r="R241" s="1336"/>
      <c r="S241" s="1336"/>
      <c r="T241" s="1337"/>
      <c r="U241" s="428" t="s">
        <v>72</v>
      </c>
      <c r="V241" s="1291"/>
      <c r="W241" s="1292"/>
      <c r="X241" s="1292"/>
      <c r="Y241" s="1293"/>
      <c r="Z241" s="470" t="s">
        <v>71</v>
      </c>
      <c r="AA241" s="472" t="s">
        <v>69</v>
      </c>
      <c r="AB241" s="466"/>
      <c r="AC241" s="472"/>
      <c r="AD241" s="10"/>
    </row>
    <row r="242" spans="1:35" ht="15" customHeight="1">
      <c r="A242" s="388"/>
      <c r="B242" s="471"/>
      <c r="C242" s="458"/>
      <c r="D242" s="458"/>
      <c r="E242" s="458"/>
      <c r="F242" s="458"/>
      <c r="G242" s="458"/>
      <c r="H242" s="458"/>
      <c r="I242" s="458"/>
      <c r="J242" s="428"/>
      <c r="K242" s="473"/>
      <c r="L242" s="473"/>
      <c r="M242" s="473"/>
      <c r="N242" s="473"/>
      <c r="O242" s="473"/>
      <c r="P242" s="473"/>
      <c r="Q242" s="473"/>
      <c r="R242" s="473"/>
      <c r="S242" s="473"/>
      <c r="T242" s="473"/>
      <c r="U242" s="473"/>
      <c r="V242" s="473"/>
      <c r="W242" s="473"/>
      <c r="X242" s="473"/>
      <c r="Y242" s="473"/>
      <c r="Z242" s="473"/>
      <c r="AA242" s="473"/>
      <c r="AB242" s="473"/>
      <c r="AC242" s="473"/>
      <c r="AD242" s="466"/>
    </row>
    <row r="243" spans="1:35" ht="18" customHeight="1">
      <c r="A243" s="388"/>
      <c r="B243" s="457" t="s">
        <v>2856</v>
      </c>
      <c r="C243" s="458"/>
      <c r="D243" s="458"/>
      <c r="E243" s="1334"/>
      <c r="F243" s="1320"/>
      <c r="G243" s="1320"/>
      <c r="H243" s="1320"/>
      <c r="I243" s="1320"/>
      <c r="J243" s="1320"/>
      <c r="K243" s="1320"/>
      <c r="L243" s="1320"/>
      <c r="M243" s="1320"/>
      <c r="N243" s="1320"/>
      <c r="O243" s="1320"/>
      <c r="P243" s="1320"/>
      <c r="Q243" s="1320"/>
      <c r="R243" s="1320"/>
      <c r="S243" s="1320"/>
      <c r="T243" s="1320"/>
      <c r="U243" s="1320"/>
      <c r="V243" s="1320"/>
      <c r="W243" s="1320"/>
      <c r="X243" s="1320"/>
      <c r="Y243" s="1320"/>
      <c r="Z243" s="1321"/>
      <c r="AA243" s="473"/>
      <c r="AB243" s="473"/>
      <c r="AC243" s="473"/>
      <c r="AD243" s="466"/>
    </row>
    <row r="244" spans="1:35" ht="18" customHeight="1">
      <c r="A244" s="388"/>
      <c r="B244" s="457"/>
      <c r="C244" s="458"/>
      <c r="D244" s="458"/>
      <c r="E244" s="1322"/>
      <c r="F244" s="1323"/>
      <c r="G244" s="1323"/>
      <c r="H244" s="1323"/>
      <c r="I244" s="1323"/>
      <c r="J244" s="1323"/>
      <c r="K244" s="1323"/>
      <c r="L244" s="1323"/>
      <c r="M244" s="1323"/>
      <c r="N244" s="1323"/>
      <c r="O244" s="1323"/>
      <c r="P244" s="1323"/>
      <c r="Q244" s="1323"/>
      <c r="R244" s="1323"/>
      <c r="S244" s="1323"/>
      <c r="T244" s="1323"/>
      <c r="U244" s="1323"/>
      <c r="V244" s="1323"/>
      <c r="W244" s="1323"/>
      <c r="X244" s="1323"/>
      <c r="Y244" s="1323"/>
      <c r="Z244" s="1324"/>
      <c r="AA244" s="473"/>
      <c r="AB244" s="473"/>
      <c r="AC244" s="473"/>
      <c r="AD244" s="466"/>
    </row>
    <row r="245" spans="1:35" ht="15" customHeight="1">
      <c r="A245" s="388"/>
      <c r="B245" s="457"/>
      <c r="C245" s="458"/>
      <c r="D245" s="458"/>
      <c r="E245" s="458"/>
      <c r="F245" s="458"/>
      <c r="G245" s="458"/>
      <c r="H245" s="458"/>
      <c r="I245" s="458"/>
      <c r="J245" s="473" t="s">
        <v>98</v>
      </c>
      <c r="K245" s="473"/>
      <c r="L245" s="473"/>
      <c r="M245" s="473"/>
      <c r="N245" s="473"/>
      <c r="O245" s="473"/>
      <c r="P245" s="473"/>
      <c r="Q245" s="473"/>
      <c r="R245" s="473"/>
      <c r="S245" s="473"/>
      <c r="T245" s="473"/>
      <c r="U245" s="473"/>
      <c r="V245" s="473"/>
      <c r="W245" s="473"/>
      <c r="X245" s="473"/>
      <c r="Y245" s="473"/>
      <c r="Z245" s="473"/>
      <c r="AA245" s="473"/>
      <c r="AB245" s="473"/>
      <c r="AC245" s="473"/>
      <c r="AD245" s="466"/>
    </row>
    <row r="246" spans="1:35" ht="18" customHeight="1">
      <c r="A246" s="388"/>
      <c r="B246" s="457" t="s">
        <v>2857</v>
      </c>
      <c r="C246" s="458"/>
      <c r="D246" s="458"/>
      <c r="E246" s="1334"/>
      <c r="F246" s="1320"/>
      <c r="G246" s="1320"/>
      <c r="H246" s="1320"/>
      <c r="I246" s="1320"/>
      <c r="J246" s="1320"/>
      <c r="K246" s="1320"/>
      <c r="L246" s="1320"/>
      <c r="M246" s="1320"/>
      <c r="N246" s="1320"/>
      <c r="O246" s="1320"/>
      <c r="P246" s="1320"/>
      <c r="Q246" s="1320"/>
      <c r="R246" s="1320"/>
      <c r="S246" s="1320"/>
      <c r="T246" s="1320"/>
      <c r="U246" s="1320"/>
      <c r="V246" s="1320"/>
      <c r="W246" s="1320"/>
      <c r="X246" s="1320"/>
      <c r="Y246" s="1320"/>
      <c r="Z246" s="1321"/>
      <c r="AA246" s="473"/>
      <c r="AB246" s="473"/>
      <c r="AC246" s="473"/>
      <c r="AD246" s="466"/>
    </row>
    <row r="247" spans="1:35" ht="18" customHeight="1">
      <c r="A247" s="388"/>
      <c r="B247" s="457"/>
      <c r="C247" s="458"/>
      <c r="D247" s="458"/>
      <c r="E247" s="1322"/>
      <c r="F247" s="1323"/>
      <c r="G247" s="1323"/>
      <c r="H247" s="1323"/>
      <c r="I247" s="1323"/>
      <c r="J247" s="1323"/>
      <c r="K247" s="1323"/>
      <c r="L247" s="1323"/>
      <c r="M247" s="1323"/>
      <c r="N247" s="1323"/>
      <c r="O247" s="1323"/>
      <c r="P247" s="1323"/>
      <c r="Q247" s="1323"/>
      <c r="R247" s="1323"/>
      <c r="S247" s="1323"/>
      <c r="T247" s="1323"/>
      <c r="U247" s="1323"/>
      <c r="V247" s="1323"/>
      <c r="W247" s="1323"/>
      <c r="X247" s="1323"/>
      <c r="Y247" s="1323"/>
      <c r="Z247" s="1324"/>
      <c r="AA247" s="458"/>
      <c r="AB247" s="458"/>
      <c r="AC247" s="458"/>
      <c r="AD247" s="458"/>
    </row>
    <row r="248" spans="1:35" ht="15.75" customHeight="1">
      <c r="A248" s="388"/>
      <c r="B248" s="45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row>
    <row r="249" spans="1:35">
      <c r="B249" s="388"/>
    </row>
    <row r="250" spans="1:35" ht="17.25" customHeight="1">
      <c r="A250" s="453" t="s">
        <v>90</v>
      </c>
      <c r="B250" s="395"/>
      <c r="C250" s="410"/>
      <c r="D250" s="454"/>
      <c r="E250" s="455"/>
      <c r="F250" s="455"/>
      <c r="G250" s="455"/>
      <c r="H250" s="455"/>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4"/>
      <c r="AE250" s="396"/>
      <c r="AF250" s="396"/>
      <c r="AG250" s="396"/>
      <c r="AH250" s="396"/>
      <c r="AI250" s="396"/>
    </row>
    <row r="251" spans="1:35" ht="18" customHeight="1">
      <c r="A251" s="388"/>
      <c r="B251" s="457" t="s">
        <v>2848</v>
      </c>
      <c r="C251" s="458"/>
      <c r="D251" s="458"/>
      <c r="E251" s="1310">
        <f>$D$3</f>
        <v>2</v>
      </c>
      <c r="F251" s="1311"/>
      <c r="G251" s="1311"/>
      <c r="H251" s="1312"/>
      <c r="I251" s="458"/>
      <c r="J251" s="459"/>
      <c r="K251" s="459"/>
      <c r="L251" s="420"/>
      <c r="M251" s="459"/>
      <c r="N251" s="458"/>
      <c r="O251" s="458"/>
      <c r="P251" s="458"/>
      <c r="Q251" s="458"/>
      <c r="R251" s="458"/>
      <c r="S251" s="458"/>
      <c r="T251" s="458"/>
      <c r="U251" s="458"/>
      <c r="V251" s="458"/>
      <c r="W251" s="458"/>
      <c r="X251" s="458"/>
      <c r="Y251" s="458"/>
      <c r="Z251" s="458"/>
      <c r="AA251" s="458"/>
      <c r="AB251" s="458"/>
      <c r="AC251" s="458"/>
    </row>
    <row r="252" spans="1:35" ht="18" customHeight="1">
      <c r="A252" s="388"/>
      <c r="B252" s="457" t="s">
        <v>2849</v>
      </c>
      <c r="C252" s="458"/>
      <c r="D252" s="458"/>
      <c r="E252" s="1426"/>
      <c r="F252" s="1427"/>
      <c r="G252" s="1427"/>
      <c r="H252" s="1428"/>
      <c r="I252" s="460" t="s">
        <v>89</v>
      </c>
      <c r="J252" s="461"/>
      <c r="K252" s="461"/>
      <c r="L252" s="462"/>
      <c r="M252" s="10"/>
      <c r="N252" s="458"/>
      <c r="O252" s="458"/>
      <c r="P252" s="458"/>
      <c r="Q252" s="458"/>
      <c r="R252" s="458"/>
      <c r="S252" s="458"/>
      <c r="T252" s="458"/>
      <c r="U252" s="458"/>
      <c r="V252" s="458"/>
      <c r="W252" s="458"/>
      <c r="X252" s="458"/>
      <c r="Y252" s="458"/>
      <c r="Z252" s="458"/>
      <c r="AA252" s="458"/>
      <c r="AB252" s="458"/>
      <c r="AC252" s="458"/>
    </row>
    <row r="253" spans="1:35" ht="18" customHeight="1">
      <c r="A253" s="388"/>
      <c r="B253" s="457" t="s">
        <v>2850</v>
      </c>
      <c r="C253" s="458"/>
      <c r="D253" s="458"/>
      <c r="E253" s="1302"/>
      <c r="F253" s="1303"/>
      <c r="G253" s="1303"/>
      <c r="H253" s="1304"/>
      <c r="I253" s="460" t="s">
        <v>87</v>
      </c>
      <c r="J253" s="463"/>
      <c r="K253" s="463"/>
      <c r="L253" s="464"/>
      <c r="M253" s="10"/>
      <c r="N253" s="458"/>
      <c r="O253" s="458"/>
      <c r="P253" s="458"/>
      <c r="Q253" s="458"/>
      <c r="R253" s="458"/>
      <c r="S253" s="458"/>
      <c r="T253" s="458"/>
      <c r="U253" s="458"/>
      <c r="V253" s="458"/>
      <c r="W253" s="458"/>
      <c r="X253" s="458"/>
      <c r="Y253" s="458"/>
      <c r="Z253" s="458"/>
      <c r="AA253" s="458"/>
      <c r="AB253" s="458"/>
      <c r="AC253" s="458"/>
    </row>
    <row r="254" spans="1:35" ht="18" customHeight="1">
      <c r="A254" s="388"/>
      <c r="B254" s="457" t="s">
        <v>2851</v>
      </c>
      <c r="C254" s="458"/>
      <c r="D254" s="458"/>
      <c r="E254" s="1302"/>
      <c r="F254" s="1303"/>
      <c r="G254" s="1303"/>
      <c r="H254" s="1304"/>
      <c r="I254" s="460" t="s">
        <v>87</v>
      </c>
      <c r="J254" s="463"/>
      <c r="K254" s="463"/>
      <c r="L254" s="464"/>
      <c r="M254" s="10"/>
      <c r="N254" s="459"/>
      <c r="O254" s="458"/>
      <c r="P254" s="458"/>
      <c r="Q254" s="458"/>
      <c r="R254" s="458"/>
      <c r="S254" s="458"/>
      <c r="T254" s="458"/>
      <c r="U254" s="458"/>
      <c r="V254" s="458"/>
      <c r="W254" s="458"/>
      <c r="X254" s="458"/>
      <c r="Y254" s="458"/>
      <c r="Z254" s="458"/>
      <c r="AA254" s="458"/>
      <c r="AB254" s="458"/>
      <c r="AC254" s="458"/>
    </row>
    <row r="255" spans="1:35" ht="18" customHeight="1">
      <c r="A255" s="388"/>
      <c r="B255" s="457" t="s">
        <v>2852</v>
      </c>
      <c r="C255" s="458"/>
      <c r="D255" s="458"/>
      <c r="E255" s="1302"/>
      <c r="F255" s="1303"/>
      <c r="G255" s="1303"/>
      <c r="H255" s="1304"/>
      <c r="I255" s="460" t="s">
        <v>87</v>
      </c>
      <c r="J255" s="463"/>
      <c r="K255" s="463"/>
      <c r="L255" s="464"/>
      <c r="M255" s="10"/>
      <c r="N255" s="459"/>
      <c r="O255" s="458"/>
      <c r="P255" s="458"/>
      <c r="Q255" s="458"/>
      <c r="R255" s="458"/>
      <c r="S255" s="458"/>
      <c r="T255" s="458"/>
      <c r="U255" s="458"/>
      <c r="V255" s="458"/>
      <c r="W255" s="458"/>
      <c r="X255" s="458"/>
      <c r="Y255" s="458"/>
      <c r="Z255" s="458"/>
      <c r="AA255" s="458"/>
      <c r="AB255" s="458"/>
      <c r="AC255" s="458"/>
    </row>
    <row r="256" spans="1:35" ht="18" customHeight="1">
      <c r="A256" s="388"/>
      <c r="B256" s="457" t="s">
        <v>2853</v>
      </c>
      <c r="C256" s="457"/>
      <c r="D256" s="458"/>
      <c r="E256" s="1302"/>
      <c r="F256" s="1303"/>
      <c r="G256" s="1303"/>
      <c r="H256" s="1304"/>
      <c r="I256" s="460" t="s">
        <v>87</v>
      </c>
      <c r="J256" s="463"/>
      <c r="K256" s="463"/>
      <c r="L256" s="464"/>
      <c r="M256" s="10"/>
      <c r="N256" s="458"/>
      <c r="O256" s="458"/>
      <c r="P256" s="458"/>
      <c r="Q256" s="458"/>
      <c r="R256" s="458"/>
      <c r="S256" s="466"/>
      <c r="T256" s="466"/>
      <c r="U256" s="466"/>
      <c r="V256" s="466"/>
      <c r="W256" s="466"/>
      <c r="X256" s="466"/>
      <c r="Y256" s="466"/>
      <c r="Z256" s="466"/>
      <c r="AA256" s="466"/>
      <c r="AB256" s="466"/>
      <c r="AC256" s="466"/>
    </row>
    <row r="257" spans="1:30" ht="18" customHeight="1">
      <c r="A257" s="388"/>
      <c r="B257" s="465" t="s">
        <v>2854</v>
      </c>
      <c r="C257" s="458"/>
      <c r="D257" s="467"/>
      <c r="E257" s="467"/>
      <c r="F257" s="467"/>
      <c r="G257" s="467"/>
      <c r="H257" s="460"/>
      <c r="I257" s="463"/>
      <c r="J257" s="463"/>
      <c r="K257" s="465"/>
      <c r="L257" s="10"/>
      <c r="M257" s="466"/>
      <c r="N257" s="468"/>
      <c r="O257" s="468" t="s">
        <v>86</v>
      </c>
      <c r="P257" s="468"/>
      <c r="Q257" s="469"/>
      <c r="R257" s="469" t="s">
        <v>85</v>
      </c>
      <c r="U257" s="466"/>
      <c r="V257" s="466"/>
      <c r="W257" s="466"/>
      <c r="X257" s="466"/>
      <c r="Y257" s="466"/>
      <c r="Z257" s="466"/>
      <c r="AA257" s="466"/>
      <c r="AB257" s="466"/>
    </row>
    <row r="258" spans="1:30" ht="15" customHeight="1">
      <c r="A258" s="388"/>
      <c r="B258" s="457" t="s">
        <v>2855</v>
      </c>
      <c r="C258" s="458"/>
      <c r="D258" s="458"/>
      <c r="E258" s="458"/>
      <c r="F258" s="458"/>
      <c r="G258" s="470"/>
      <c r="H258" s="458"/>
      <c r="I258" s="458"/>
      <c r="J258" s="459"/>
      <c r="K258" s="459"/>
      <c r="L258" s="458"/>
      <c r="M258" s="470"/>
      <c r="N258" s="458"/>
      <c r="O258" s="458"/>
      <c r="P258" s="470"/>
      <c r="Q258" s="458"/>
      <c r="R258" s="458"/>
      <c r="S258" s="458"/>
      <c r="T258" s="470"/>
      <c r="U258" s="458"/>
      <c r="V258" s="458"/>
      <c r="W258" s="458"/>
      <c r="X258" s="458"/>
      <c r="Y258" s="470"/>
      <c r="Z258" s="458"/>
      <c r="AA258" s="458"/>
      <c r="AB258" s="458"/>
      <c r="AC258" s="458"/>
      <c r="AD258" s="458"/>
    </row>
    <row r="259" spans="1:30" ht="18" customHeight="1">
      <c r="A259" s="388"/>
      <c r="B259" s="471"/>
      <c r="C259" s="458"/>
      <c r="D259" s="472" t="s">
        <v>73</v>
      </c>
      <c r="E259" s="1305" t="s">
        <v>84</v>
      </c>
      <c r="F259" s="1305"/>
      <c r="G259" s="1305"/>
      <c r="H259" s="1305"/>
      <c r="I259" s="1305"/>
      <c r="J259" s="428" t="s">
        <v>72</v>
      </c>
      <c r="K259" s="1429" t="s">
        <v>83</v>
      </c>
      <c r="L259" s="1429"/>
      <c r="M259" s="1429"/>
      <c r="N259" s="1429"/>
      <c r="O259" s="1429"/>
      <c r="P259" s="1429"/>
      <c r="Q259" s="1429"/>
      <c r="R259" s="1429"/>
      <c r="S259" s="1429"/>
      <c r="T259" s="1429"/>
      <c r="U259" s="428" t="s">
        <v>72</v>
      </c>
      <c r="V259" s="1305" t="s">
        <v>82</v>
      </c>
      <c r="W259" s="1305"/>
      <c r="X259" s="1305"/>
      <c r="Y259" s="1305"/>
      <c r="Z259" s="1305"/>
      <c r="AA259" s="472" t="s">
        <v>69</v>
      </c>
      <c r="AB259" s="472"/>
      <c r="AC259" s="10"/>
      <c r="AD259" s="10"/>
    </row>
    <row r="260" spans="1:30" ht="18" customHeight="1">
      <c r="A260" s="388"/>
      <c r="B260" s="471" t="s">
        <v>3514</v>
      </c>
      <c r="C260" s="458"/>
      <c r="D260" s="472" t="s">
        <v>73</v>
      </c>
      <c r="E260" s="1284"/>
      <c r="F260" s="1284"/>
      <c r="G260" s="1284"/>
      <c r="H260" s="1284"/>
      <c r="I260" s="1284"/>
      <c r="J260" s="428" t="s">
        <v>72</v>
      </c>
      <c r="K260" s="1335" t="str">
        <f>IF(項目一覧②!$G$930=1,"",INDEX(主要用途!$D$2:$D$72,項目一覧②!$G$930))</f>
        <v/>
      </c>
      <c r="L260" s="1336"/>
      <c r="M260" s="1336"/>
      <c r="N260" s="1336"/>
      <c r="O260" s="1336"/>
      <c r="P260" s="1336"/>
      <c r="Q260" s="1336"/>
      <c r="R260" s="1336"/>
      <c r="S260" s="1336"/>
      <c r="T260" s="1337"/>
      <c r="U260" s="428" t="s">
        <v>72</v>
      </c>
      <c r="V260" s="1291"/>
      <c r="W260" s="1292"/>
      <c r="X260" s="1292"/>
      <c r="Y260" s="1293"/>
      <c r="Z260" s="470" t="s">
        <v>71</v>
      </c>
      <c r="AA260" s="472" t="s">
        <v>69</v>
      </c>
      <c r="AB260" s="466"/>
      <c r="AC260" s="472"/>
      <c r="AD260" s="10"/>
    </row>
    <row r="261" spans="1:30" ht="18" customHeight="1">
      <c r="A261" s="388"/>
      <c r="B261" s="471" t="s">
        <v>3515</v>
      </c>
      <c r="C261" s="458"/>
      <c r="D261" s="472" t="s">
        <v>73</v>
      </c>
      <c r="E261" s="1284"/>
      <c r="F261" s="1284"/>
      <c r="G261" s="1284"/>
      <c r="H261" s="1284"/>
      <c r="I261" s="1284"/>
      <c r="J261" s="428" t="s">
        <v>72</v>
      </c>
      <c r="K261" s="1335" t="str">
        <f>IF(項目一覧②!$G$931=1,"",INDEX(主要用途!$D$2:$D$72,項目一覧②!$G$931))</f>
        <v/>
      </c>
      <c r="L261" s="1336"/>
      <c r="M261" s="1336"/>
      <c r="N261" s="1336"/>
      <c r="O261" s="1336"/>
      <c r="P261" s="1336"/>
      <c r="Q261" s="1336"/>
      <c r="R261" s="1336"/>
      <c r="S261" s="1336"/>
      <c r="T261" s="1337"/>
      <c r="U261" s="428" t="s">
        <v>72</v>
      </c>
      <c r="V261" s="1291"/>
      <c r="W261" s="1292"/>
      <c r="X261" s="1292"/>
      <c r="Y261" s="1293"/>
      <c r="Z261" s="470" t="s">
        <v>71</v>
      </c>
      <c r="AA261" s="472" t="s">
        <v>69</v>
      </c>
      <c r="AB261" s="466"/>
      <c r="AC261" s="472"/>
      <c r="AD261" s="10"/>
    </row>
    <row r="262" spans="1:30" ht="18" customHeight="1">
      <c r="A262" s="388"/>
      <c r="B262" s="471" t="s">
        <v>3516</v>
      </c>
      <c r="C262" s="458"/>
      <c r="D262" s="472" t="s">
        <v>73</v>
      </c>
      <c r="E262" s="1284"/>
      <c r="F262" s="1284"/>
      <c r="G262" s="1284"/>
      <c r="H262" s="1284"/>
      <c r="I262" s="1284"/>
      <c r="J262" s="428" t="s">
        <v>72</v>
      </c>
      <c r="K262" s="1335" t="str">
        <f>IF(項目一覧②!$G$932=1,"",INDEX(主要用途!$D$2:$D$72,項目一覧②!$G$932))</f>
        <v/>
      </c>
      <c r="L262" s="1336"/>
      <c r="M262" s="1336"/>
      <c r="N262" s="1336"/>
      <c r="O262" s="1336"/>
      <c r="P262" s="1336"/>
      <c r="Q262" s="1336"/>
      <c r="R262" s="1336"/>
      <c r="S262" s="1336"/>
      <c r="T262" s="1337"/>
      <c r="U262" s="428" t="s">
        <v>72</v>
      </c>
      <c r="V262" s="1291"/>
      <c r="W262" s="1292"/>
      <c r="X262" s="1292"/>
      <c r="Y262" s="1293"/>
      <c r="Z262" s="470" t="s">
        <v>71</v>
      </c>
      <c r="AA262" s="472" t="s">
        <v>69</v>
      </c>
      <c r="AB262" s="466"/>
      <c r="AC262" s="472"/>
      <c r="AD262" s="10"/>
    </row>
    <row r="263" spans="1:30" ht="18" customHeight="1">
      <c r="A263" s="388"/>
      <c r="B263" s="471" t="s">
        <v>3517</v>
      </c>
      <c r="C263" s="458"/>
      <c r="D263" s="472" t="s">
        <v>73</v>
      </c>
      <c r="E263" s="1284"/>
      <c r="F263" s="1284"/>
      <c r="G263" s="1284"/>
      <c r="H263" s="1284"/>
      <c r="I263" s="1284"/>
      <c r="J263" s="428" t="s">
        <v>72</v>
      </c>
      <c r="K263" s="1335" t="str">
        <f>IF(項目一覧②!$G$933=1,"",INDEX(主要用途!$D$2:$D$72,項目一覧②!$G$933))</f>
        <v/>
      </c>
      <c r="L263" s="1336"/>
      <c r="M263" s="1336"/>
      <c r="N263" s="1336"/>
      <c r="O263" s="1336"/>
      <c r="P263" s="1336"/>
      <c r="Q263" s="1336"/>
      <c r="R263" s="1336"/>
      <c r="S263" s="1336"/>
      <c r="T263" s="1337"/>
      <c r="U263" s="428" t="s">
        <v>72</v>
      </c>
      <c r="V263" s="1291"/>
      <c r="W263" s="1292"/>
      <c r="X263" s="1292"/>
      <c r="Y263" s="1293"/>
      <c r="Z263" s="470" t="s">
        <v>71</v>
      </c>
      <c r="AA263" s="472" t="s">
        <v>69</v>
      </c>
      <c r="AB263" s="466"/>
      <c r="AC263" s="472"/>
      <c r="AD263" s="10"/>
    </row>
    <row r="264" spans="1:30" ht="18" customHeight="1">
      <c r="A264" s="388"/>
      <c r="B264" s="471" t="s">
        <v>3518</v>
      </c>
      <c r="C264" s="458"/>
      <c r="D264" s="472" t="s">
        <v>73</v>
      </c>
      <c r="E264" s="1284"/>
      <c r="F264" s="1284"/>
      <c r="G264" s="1284"/>
      <c r="H264" s="1284"/>
      <c r="I264" s="1284"/>
      <c r="J264" s="428" t="s">
        <v>72</v>
      </c>
      <c r="K264" s="1335" t="str">
        <f>IF(項目一覧②!$G$934=1,"",INDEX(主要用途!$D$2:$D$72,項目一覧②!$G$934))</f>
        <v/>
      </c>
      <c r="L264" s="1336"/>
      <c r="M264" s="1336"/>
      <c r="N264" s="1336"/>
      <c r="O264" s="1336"/>
      <c r="P264" s="1336"/>
      <c r="Q264" s="1336"/>
      <c r="R264" s="1336"/>
      <c r="S264" s="1336"/>
      <c r="T264" s="1337"/>
      <c r="U264" s="428" t="s">
        <v>72</v>
      </c>
      <c r="V264" s="1291"/>
      <c r="W264" s="1292"/>
      <c r="X264" s="1292"/>
      <c r="Y264" s="1293"/>
      <c r="Z264" s="470" t="s">
        <v>71</v>
      </c>
      <c r="AA264" s="472" t="s">
        <v>69</v>
      </c>
      <c r="AB264" s="466"/>
      <c r="AC264" s="472"/>
      <c r="AD264" s="10"/>
    </row>
    <row r="265" spans="1:30" ht="18" customHeight="1">
      <c r="A265" s="388"/>
      <c r="B265" s="471" t="s">
        <v>3519</v>
      </c>
      <c r="C265" s="458"/>
      <c r="D265" s="472" t="s">
        <v>73</v>
      </c>
      <c r="E265" s="1284"/>
      <c r="F265" s="1284"/>
      <c r="G265" s="1284"/>
      <c r="H265" s="1284"/>
      <c r="I265" s="1284"/>
      <c r="J265" s="428" t="s">
        <v>72</v>
      </c>
      <c r="K265" s="1335" t="str">
        <f>IF(項目一覧②!$G$935=1,"",INDEX(主要用途!$D$2:$D$72,項目一覧②!$G$935))</f>
        <v/>
      </c>
      <c r="L265" s="1336"/>
      <c r="M265" s="1336"/>
      <c r="N265" s="1336"/>
      <c r="O265" s="1336"/>
      <c r="P265" s="1336"/>
      <c r="Q265" s="1336"/>
      <c r="R265" s="1336"/>
      <c r="S265" s="1336"/>
      <c r="T265" s="1337"/>
      <c r="U265" s="428" t="s">
        <v>72</v>
      </c>
      <c r="V265" s="1291"/>
      <c r="W265" s="1292"/>
      <c r="X265" s="1292"/>
      <c r="Y265" s="1293"/>
      <c r="Z265" s="470" t="s">
        <v>71</v>
      </c>
      <c r="AA265" s="472" t="s">
        <v>69</v>
      </c>
      <c r="AB265" s="466"/>
      <c r="AC265" s="472"/>
      <c r="AD265" s="10"/>
    </row>
    <row r="266" spans="1:30" ht="15" customHeight="1">
      <c r="A266" s="388"/>
      <c r="B266" s="471"/>
      <c r="C266" s="458"/>
      <c r="D266" s="458"/>
      <c r="E266" s="458"/>
      <c r="F266" s="458"/>
      <c r="G266" s="458"/>
      <c r="H266" s="458"/>
      <c r="I266" s="458"/>
      <c r="J266" s="428"/>
      <c r="K266" s="473"/>
      <c r="L266" s="473"/>
      <c r="M266" s="473"/>
      <c r="N266" s="473"/>
      <c r="O266" s="473"/>
      <c r="P266" s="473"/>
      <c r="Q266" s="473"/>
      <c r="R266" s="473"/>
      <c r="S266" s="473"/>
      <c r="T266" s="473"/>
      <c r="U266" s="473"/>
      <c r="V266" s="473"/>
      <c r="W266" s="473"/>
      <c r="X266" s="473"/>
      <c r="Y266" s="473"/>
      <c r="Z266" s="473"/>
      <c r="AA266" s="473"/>
      <c r="AB266" s="473"/>
      <c r="AC266" s="473"/>
      <c r="AD266" s="466"/>
    </row>
    <row r="267" spans="1:30" ht="18" customHeight="1">
      <c r="A267" s="388"/>
      <c r="B267" s="457" t="s">
        <v>2856</v>
      </c>
      <c r="C267" s="458"/>
      <c r="D267" s="458"/>
      <c r="E267" s="1334"/>
      <c r="F267" s="1320"/>
      <c r="G267" s="1320"/>
      <c r="H267" s="1320"/>
      <c r="I267" s="1320"/>
      <c r="J267" s="1320"/>
      <c r="K267" s="1320"/>
      <c r="L267" s="1320"/>
      <c r="M267" s="1320"/>
      <c r="N267" s="1320"/>
      <c r="O267" s="1320"/>
      <c r="P267" s="1320"/>
      <c r="Q267" s="1320"/>
      <c r="R267" s="1320"/>
      <c r="S267" s="1320"/>
      <c r="T267" s="1320"/>
      <c r="U267" s="1320"/>
      <c r="V267" s="1320"/>
      <c r="W267" s="1320"/>
      <c r="X267" s="1320"/>
      <c r="Y267" s="1320"/>
      <c r="Z267" s="1321"/>
      <c r="AA267" s="473"/>
      <c r="AB267" s="473"/>
      <c r="AC267" s="473"/>
      <c r="AD267" s="466"/>
    </row>
    <row r="268" spans="1:30" ht="18" customHeight="1">
      <c r="A268" s="388"/>
      <c r="B268" s="457"/>
      <c r="C268" s="458"/>
      <c r="D268" s="458"/>
      <c r="E268" s="1322"/>
      <c r="F268" s="1323"/>
      <c r="G268" s="1323"/>
      <c r="H268" s="1323"/>
      <c r="I268" s="1323"/>
      <c r="J268" s="1323"/>
      <c r="K268" s="1323"/>
      <c r="L268" s="1323"/>
      <c r="M268" s="1323"/>
      <c r="N268" s="1323"/>
      <c r="O268" s="1323"/>
      <c r="P268" s="1323"/>
      <c r="Q268" s="1323"/>
      <c r="R268" s="1323"/>
      <c r="S268" s="1323"/>
      <c r="T268" s="1323"/>
      <c r="U268" s="1323"/>
      <c r="V268" s="1323"/>
      <c r="W268" s="1323"/>
      <c r="X268" s="1323"/>
      <c r="Y268" s="1323"/>
      <c r="Z268" s="1324"/>
      <c r="AA268" s="473"/>
      <c r="AB268" s="473"/>
      <c r="AC268" s="473"/>
      <c r="AD268" s="466"/>
    </row>
    <row r="269" spans="1:30" ht="15" customHeight="1">
      <c r="A269" s="388"/>
      <c r="B269" s="457"/>
      <c r="C269" s="458"/>
      <c r="D269" s="458"/>
      <c r="E269" s="458"/>
      <c r="F269" s="458"/>
      <c r="G269" s="458"/>
      <c r="H269" s="458"/>
      <c r="I269" s="458"/>
      <c r="J269" s="473" t="s">
        <v>98</v>
      </c>
      <c r="K269" s="473"/>
      <c r="L269" s="473"/>
      <c r="M269" s="473"/>
      <c r="N269" s="473"/>
      <c r="O269" s="473"/>
      <c r="P269" s="473"/>
      <c r="Q269" s="473"/>
      <c r="R269" s="473"/>
      <c r="S269" s="473"/>
      <c r="T269" s="473"/>
      <c r="U269" s="473"/>
      <c r="V269" s="473"/>
      <c r="W269" s="473"/>
      <c r="X269" s="473"/>
      <c r="Y269" s="473"/>
      <c r="Z269" s="473"/>
      <c r="AA269" s="473"/>
      <c r="AB269" s="473"/>
      <c r="AC269" s="473"/>
      <c r="AD269" s="466"/>
    </row>
    <row r="270" spans="1:30" ht="18" customHeight="1">
      <c r="A270" s="388"/>
      <c r="B270" s="457" t="s">
        <v>2857</v>
      </c>
      <c r="C270" s="458"/>
      <c r="D270" s="458"/>
      <c r="E270" s="1334"/>
      <c r="F270" s="1320"/>
      <c r="G270" s="1320"/>
      <c r="H270" s="1320"/>
      <c r="I270" s="1320"/>
      <c r="J270" s="1320"/>
      <c r="K270" s="1320"/>
      <c r="L270" s="1320"/>
      <c r="M270" s="1320"/>
      <c r="N270" s="1320"/>
      <c r="O270" s="1320"/>
      <c r="P270" s="1320"/>
      <c r="Q270" s="1320"/>
      <c r="R270" s="1320"/>
      <c r="S270" s="1320"/>
      <c r="T270" s="1320"/>
      <c r="U270" s="1320"/>
      <c r="V270" s="1320"/>
      <c r="W270" s="1320"/>
      <c r="X270" s="1320"/>
      <c r="Y270" s="1320"/>
      <c r="Z270" s="1321"/>
      <c r="AA270" s="473"/>
      <c r="AB270" s="473"/>
      <c r="AC270" s="473"/>
      <c r="AD270" s="466"/>
    </row>
    <row r="271" spans="1:30" ht="18" customHeight="1">
      <c r="A271" s="388"/>
      <c r="B271" s="457"/>
      <c r="C271" s="458"/>
      <c r="D271" s="458"/>
      <c r="E271" s="1322"/>
      <c r="F271" s="1323"/>
      <c r="G271" s="1323"/>
      <c r="H271" s="1323"/>
      <c r="I271" s="1323"/>
      <c r="J271" s="1323"/>
      <c r="K271" s="1323"/>
      <c r="L271" s="1323"/>
      <c r="M271" s="1323"/>
      <c r="N271" s="1323"/>
      <c r="O271" s="1323"/>
      <c r="P271" s="1323"/>
      <c r="Q271" s="1323"/>
      <c r="R271" s="1323"/>
      <c r="S271" s="1323"/>
      <c r="T271" s="1323"/>
      <c r="U271" s="1323"/>
      <c r="V271" s="1323"/>
      <c r="W271" s="1323"/>
      <c r="X271" s="1323"/>
      <c r="Y271" s="1323"/>
      <c r="Z271" s="1324"/>
      <c r="AA271" s="458"/>
      <c r="AB271" s="458"/>
      <c r="AC271" s="458"/>
      <c r="AD271" s="458"/>
    </row>
    <row r="272" spans="1:30" ht="15.75" customHeight="1">
      <c r="A272" s="388"/>
      <c r="B272" s="45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row>
    <row r="273" spans="1:59">
      <c r="B273" s="388"/>
    </row>
    <row r="274" spans="1:59" s="491" customFormat="1">
      <c r="A274" s="490"/>
      <c r="B274" s="490"/>
    </row>
    <row r="276" spans="1:59" ht="18" customHeight="1">
      <c r="A276" s="398" t="s">
        <v>112</v>
      </c>
      <c r="B276" s="399" t="s">
        <v>134</v>
      </c>
      <c r="C276" s="10"/>
      <c r="D276" s="1310">
        <v>3</v>
      </c>
      <c r="E276" s="1311"/>
      <c r="F276" s="1311"/>
      <c r="G276" s="1312"/>
      <c r="H276" s="10"/>
      <c r="I276" s="10"/>
      <c r="J276" s="10"/>
      <c r="K276" s="10"/>
      <c r="L276" s="10"/>
      <c r="M276" s="10"/>
      <c r="N276" s="10"/>
      <c r="O276" s="10"/>
      <c r="P276" s="10"/>
      <c r="Q276" s="10"/>
      <c r="R276" s="10"/>
      <c r="S276" s="10"/>
      <c r="T276" s="10"/>
      <c r="U276" s="10"/>
      <c r="V276" s="10"/>
      <c r="W276" s="10"/>
      <c r="X276" s="10"/>
      <c r="Y276" s="10"/>
      <c r="Z276" s="10"/>
      <c r="AA276" s="10"/>
      <c r="AB276" s="10"/>
      <c r="AC276" s="10"/>
    </row>
    <row r="277" spans="1:59" ht="18" customHeight="1">
      <c r="A277" s="398" t="s">
        <v>112</v>
      </c>
      <c r="B277" s="399" t="s">
        <v>133</v>
      </c>
      <c r="C277" s="10"/>
      <c r="D277" s="428"/>
      <c r="E277" s="428"/>
      <c r="F277" s="428"/>
      <c r="G277" s="428"/>
      <c r="H277" s="10"/>
      <c r="I277" s="10"/>
      <c r="J277" s="10"/>
      <c r="K277" s="10"/>
      <c r="L277" s="10"/>
      <c r="M277" s="10"/>
      <c r="N277" s="10"/>
      <c r="O277" s="10"/>
      <c r="P277" s="10"/>
      <c r="Q277" s="10"/>
      <c r="R277" s="10"/>
      <c r="S277" s="10"/>
      <c r="T277" s="10"/>
      <c r="U277" s="10"/>
      <c r="V277" s="10"/>
      <c r="W277" s="10"/>
      <c r="X277" s="10"/>
      <c r="Y277" s="10"/>
      <c r="Z277" s="10"/>
      <c r="AA277" s="10"/>
      <c r="AB277" s="10"/>
      <c r="AC277" s="10"/>
      <c r="AF277" s="412" t="s">
        <v>102</v>
      </c>
      <c r="AG277" s="10"/>
    </row>
    <row r="278" spans="1:59" ht="18" customHeight="1">
      <c r="A278" s="403"/>
      <c r="B278" s="403" t="s">
        <v>132</v>
      </c>
      <c r="C278" s="1267"/>
      <c r="D278" s="1267"/>
      <c r="E278" s="1267"/>
      <c r="F278" s="1267"/>
      <c r="G278" s="1267"/>
      <c r="H278" s="10" t="s">
        <v>105</v>
      </c>
      <c r="I278" s="1276" t="str">
        <f>IF(項目一覧②!$G$503=1,"",INDEX(主要用途!$D$2:$D$72,項目一覧②!$G$503))</f>
        <v/>
      </c>
      <c r="J278" s="1277"/>
      <c r="K278" s="1277"/>
      <c r="L278" s="1277"/>
      <c r="M278" s="1277"/>
      <c r="N278" s="1277"/>
      <c r="O278" s="1277"/>
      <c r="P278" s="1277"/>
      <c r="Q278" s="1277"/>
      <c r="R278" s="1277"/>
      <c r="S278" s="1277"/>
      <c r="T278" s="1277"/>
      <c r="U278" s="1277"/>
      <c r="V278" s="1277"/>
      <c r="W278" s="1277"/>
      <c r="X278" s="1277"/>
      <c r="Y278" s="1277"/>
      <c r="Z278" s="1277"/>
      <c r="AA278" s="1277"/>
      <c r="AB278" s="1277"/>
      <c r="AC278" s="1278"/>
      <c r="AG278" s="401" t="s">
        <v>101</v>
      </c>
      <c r="AH278" s="401"/>
      <c r="AI278" s="401"/>
      <c r="AJ278" s="401"/>
      <c r="AK278" s="446"/>
      <c r="AL278" s="1241"/>
      <c r="AM278" s="1246"/>
      <c r="AN278" s="1246"/>
      <c r="AO278" s="1246"/>
      <c r="AP278" s="1246"/>
      <c r="AQ278" s="1246"/>
      <c r="AR278" s="1246"/>
      <c r="AS278" s="1246"/>
      <c r="AT278" s="1246"/>
      <c r="AU278" s="1246"/>
      <c r="AV278" s="1246"/>
      <c r="AW278" s="1246"/>
      <c r="AX278" s="1246"/>
      <c r="AY278" s="1246"/>
      <c r="AZ278" s="1246"/>
      <c r="BA278" s="1246"/>
      <c r="BB278" s="1246"/>
      <c r="BC278" s="1246"/>
      <c r="BD278" s="1246"/>
      <c r="BE278" s="1246"/>
      <c r="BF278" s="1246"/>
      <c r="BG278" s="1246"/>
    </row>
    <row r="279" spans="1:59" ht="18" customHeight="1">
      <c r="B279" s="403" t="s">
        <v>132</v>
      </c>
      <c r="C279" s="1267"/>
      <c r="D279" s="1267"/>
      <c r="E279" s="1267"/>
      <c r="F279" s="1267"/>
      <c r="G279" s="1267"/>
      <c r="H279" s="10" t="s">
        <v>105</v>
      </c>
      <c r="I279" s="1276" t="str">
        <f>IF(項目一覧②!$G$504=1,"",INDEX(主要用途!$D$2:$D$72,項目一覧②!$G$504))</f>
        <v/>
      </c>
      <c r="J279" s="1277"/>
      <c r="K279" s="1277"/>
      <c r="L279" s="1277"/>
      <c r="M279" s="1277"/>
      <c r="N279" s="1277"/>
      <c r="O279" s="1277"/>
      <c r="P279" s="1277"/>
      <c r="Q279" s="1277"/>
      <c r="R279" s="1277"/>
      <c r="S279" s="1277"/>
      <c r="T279" s="1277"/>
      <c r="U279" s="1277"/>
      <c r="V279" s="1277"/>
      <c r="W279" s="1277"/>
      <c r="X279" s="1277"/>
      <c r="Y279" s="1277"/>
      <c r="Z279" s="1277"/>
      <c r="AA279" s="1277"/>
      <c r="AB279" s="1277"/>
      <c r="AC279" s="1278"/>
      <c r="AG279" s="388" t="s">
        <v>100</v>
      </c>
      <c r="AH279" s="10"/>
      <c r="AI279" s="10"/>
      <c r="AJ279" s="10"/>
      <c r="AL279" s="1241"/>
      <c r="AM279" s="1246"/>
      <c r="AN279" s="1246"/>
      <c r="AO279" s="1246"/>
      <c r="AP279" s="1246"/>
      <c r="AQ279" s="1246"/>
      <c r="AR279" s="1246"/>
      <c r="AS279" s="1246"/>
      <c r="AT279" s="1246"/>
      <c r="AU279" s="1246"/>
      <c r="AV279" s="1246"/>
      <c r="AW279" s="1246"/>
      <c r="AX279" s="1246"/>
      <c r="AY279" s="1246"/>
      <c r="AZ279" s="1246"/>
      <c r="BA279" s="1246"/>
      <c r="BB279" s="1246"/>
      <c r="BC279" s="1246"/>
      <c r="BD279" s="1246"/>
      <c r="BE279" s="1246"/>
      <c r="BF279" s="1246"/>
      <c r="BG279" s="1246"/>
    </row>
    <row r="280" spans="1:59" ht="18" customHeight="1">
      <c r="B280" s="403" t="s">
        <v>132</v>
      </c>
      <c r="C280" s="1267"/>
      <c r="D280" s="1267"/>
      <c r="E280" s="1267"/>
      <c r="F280" s="1267"/>
      <c r="G280" s="1267"/>
      <c r="H280" s="10" t="s">
        <v>105</v>
      </c>
      <c r="I280" s="1276" t="str">
        <f>IF(項目一覧②!$G$505=1,"",INDEX(主要用途!$D$2:$D$72,項目一覧②!$G$505))</f>
        <v/>
      </c>
      <c r="J280" s="1277"/>
      <c r="K280" s="1277"/>
      <c r="L280" s="1277"/>
      <c r="M280" s="1277"/>
      <c r="N280" s="1277"/>
      <c r="O280" s="1277"/>
      <c r="P280" s="1277"/>
      <c r="Q280" s="1277"/>
      <c r="R280" s="1277"/>
      <c r="S280" s="1277"/>
      <c r="T280" s="1277"/>
      <c r="U280" s="1277"/>
      <c r="V280" s="1277"/>
      <c r="W280" s="1277"/>
      <c r="X280" s="1277"/>
      <c r="Y280" s="1277"/>
      <c r="Z280" s="1277"/>
      <c r="AA280" s="1277"/>
      <c r="AB280" s="1277"/>
      <c r="AC280" s="1278"/>
      <c r="AG280" s="388" t="s">
        <v>99</v>
      </c>
      <c r="AH280" s="10"/>
      <c r="AI280" s="10"/>
      <c r="AJ280" s="10"/>
      <c r="AK280" s="10"/>
      <c r="AL280" s="1241"/>
      <c r="AM280" s="1241"/>
      <c r="AN280" s="1241"/>
      <c r="AO280" s="1241"/>
      <c r="AP280" s="1241"/>
      <c r="AQ280" s="1241"/>
      <c r="AR280" s="1241"/>
      <c r="AS280" s="1241"/>
    </row>
    <row r="281" spans="1:59" ht="18" customHeight="1">
      <c r="A281" s="398" t="s">
        <v>112</v>
      </c>
      <c r="B281" s="399" t="s">
        <v>131</v>
      </c>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row>
    <row r="282" spans="1:59" ht="18" customHeight="1">
      <c r="B282" s="388"/>
      <c r="C282" s="434"/>
      <c r="D282" s="427" t="s">
        <v>130</v>
      </c>
      <c r="E282" s="427"/>
      <c r="F282" s="434"/>
      <c r="G282" s="427" t="s">
        <v>129</v>
      </c>
      <c r="H282" s="427"/>
      <c r="I282" s="434"/>
      <c r="J282" s="427" t="s">
        <v>128</v>
      </c>
      <c r="K282" s="427"/>
      <c r="L282" s="434"/>
      <c r="M282" s="427" t="s">
        <v>127</v>
      </c>
      <c r="N282" s="427"/>
      <c r="O282" s="434"/>
      <c r="P282" s="427" t="s">
        <v>126</v>
      </c>
      <c r="Q282" s="427"/>
      <c r="R282" s="427"/>
      <c r="S282" s="434"/>
      <c r="T282" s="435" t="s">
        <v>125</v>
      </c>
      <c r="U282" s="427"/>
      <c r="V282" s="427"/>
      <c r="W282" s="427"/>
      <c r="X282" s="434"/>
      <c r="Y282" s="435" t="s">
        <v>124</v>
      </c>
      <c r="Z282" s="427"/>
      <c r="AA282" s="427"/>
      <c r="AB282" s="427"/>
      <c r="AC282" s="427"/>
      <c r="AD282" s="426" t="str">
        <f>IF(COUNTIF(項目一覧②!$G$259:$M$259,TRUE)=1,"","工事種別をいずれか１つ選択してください")</f>
        <v>工事種別をいずれか１つ選択してください</v>
      </c>
    </row>
    <row r="283" spans="1:59" ht="11.25" customHeight="1"/>
    <row r="284" spans="1:59" ht="18" customHeight="1">
      <c r="A284" s="398" t="s">
        <v>112</v>
      </c>
      <c r="B284" s="399" t="s">
        <v>123</v>
      </c>
      <c r="C284" s="10"/>
      <c r="D284" s="1275"/>
      <c r="E284" s="1275"/>
      <c r="F284" s="1275"/>
      <c r="G284" s="1275"/>
      <c r="H284" s="1275"/>
      <c r="I284" s="1275"/>
      <c r="J284" s="1275"/>
      <c r="K284" s="1275"/>
      <c r="L284" s="1275"/>
      <c r="M284" s="1275"/>
      <c r="N284" s="10"/>
      <c r="O284" s="10"/>
      <c r="P284" s="10"/>
      <c r="Q284" s="10"/>
      <c r="R284" s="1275"/>
      <c r="S284" s="1275"/>
      <c r="T284" s="1275"/>
      <c r="U284" s="1275"/>
      <c r="V284" s="1275"/>
      <c r="W284" s="1275"/>
      <c r="X284" s="1275"/>
      <c r="Y284" s="1275"/>
      <c r="Z284" s="1275"/>
      <c r="AA284" s="1275"/>
      <c r="AB284" s="10"/>
      <c r="AC284" s="10"/>
    </row>
    <row r="285" spans="1:59" ht="9.9499999999999993" customHeight="1">
      <c r="A285" s="969"/>
      <c r="B285" s="970"/>
      <c r="C285" s="970"/>
      <c r="D285" s="970"/>
      <c r="E285" s="970"/>
      <c r="F285" s="970"/>
      <c r="G285" s="970"/>
      <c r="H285" s="970"/>
      <c r="I285" s="970"/>
      <c r="J285" s="970"/>
      <c r="K285" s="970"/>
      <c r="L285" s="970"/>
      <c r="M285" s="971"/>
      <c r="N285" s="971"/>
      <c r="O285" s="971"/>
      <c r="P285" s="971"/>
      <c r="Q285" s="971"/>
      <c r="R285" s="971"/>
      <c r="S285" s="971"/>
      <c r="T285" s="971"/>
      <c r="U285" s="971"/>
      <c r="V285" s="971"/>
      <c r="W285" s="971"/>
      <c r="X285" s="971"/>
      <c r="Y285" s="971"/>
      <c r="Z285" s="971"/>
      <c r="AA285" s="971"/>
      <c r="AB285" s="971"/>
      <c r="AC285" s="971"/>
      <c r="AD285" s="971"/>
      <c r="AE285" s="971"/>
      <c r="AF285" s="971"/>
      <c r="AG285" s="971"/>
      <c r="AH285" s="971"/>
      <c r="AI285" s="971"/>
      <c r="AJ285" s="971"/>
      <c r="AK285" s="971"/>
      <c r="AL285" s="971"/>
      <c r="AM285" s="971"/>
      <c r="AN285" s="972"/>
      <c r="AO285" s="972"/>
      <c r="AP285" s="972"/>
    </row>
    <row r="286" spans="1:59" ht="9.9499999999999993" customHeight="1">
      <c r="A286" s="398"/>
      <c r="B286" s="399"/>
      <c r="C286" s="399"/>
      <c r="D286" s="399"/>
      <c r="E286" s="399"/>
      <c r="F286" s="399"/>
      <c r="G286" s="399"/>
      <c r="H286" s="399"/>
      <c r="I286" s="399"/>
      <c r="J286" s="399"/>
      <c r="K286" s="399"/>
      <c r="L286" s="399"/>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row>
    <row r="287" spans="1:59" ht="18" customHeight="1">
      <c r="A287" s="398" t="s">
        <v>111</v>
      </c>
      <c r="B287" s="399" t="s">
        <v>2954</v>
      </c>
      <c r="C287" s="531"/>
      <c r="D287" s="10" t="s">
        <v>2950</v>
      </c>
      <c r="E287" s="10"/>
      <c r="F287" s="10"/>
      <c r="G287" s="10" t="s">
        <v>3639</v>
      </c>
      <c r="H287" s="10"/>
      <c r="J287" s="10"/>
      <c r="K287" s="10"/>
      <c r="L287" s="10"/>
      <c r="M287" s="10"/>
      <c r="N287" s="10"/>
      <c r="O287" s="10"/>
      <c r="P287" s="10"/>
      <c r="Q287" s="10"/>
      <c r="R287" s="10"/>
      <c r="S287" s="10"/>
      <c r="T287" s="10"/>
      <c r="U287" s="10"/>
      <c r="V287" s="10"/>
      <c r="W287" s="10"/>
      <c r="X287" s="10"/>
      <c r="Y287" s="10"/>
      <c r="Z287" s="10"/>
      <c r="AA287" s="10"/>
      <c r="AB287" s="10"/>
    </row>
    <row r="288" spans="1:59" ht="18" customHeight="1">
      <c r="A288" s="398"/>
      <c r="B288" s="399"/>
      <c r="C288" s="531"/>
      <c r="D288" s="10" t="s">
        <v>2950</v>
      </c>
      <c r="E288" s="10"/>
      <c r="F288" s="10"/>
      <c r="G288" s="10" t="s">
        <v>3640</v>
      </c>
      <c r="H288" s="10"/>
      <c r="I288" s="10"/>
      <c r="J288" s="10"/>
      <c r="K288" s="10"/>
      <c r="L288" s="10"/>
      <c r="M288" s="10"/>
      <c r="N288" s="10"/>
      <c r="O288" s="10"/>
      <c r="P288" s="10"/>
      <c r="Q288" s="10"/>
      <c r="R288" s="10"/>
      <c r="S288" s="10"/>
      <c r="T288" s="10"/>
      <c r="U288" s="10"/>
      <c r="V288" s="10"/>
      <c r="W288" s="10"/>
      <c r="X288" s="10"/>
      <c r="Y288" s="10"/>
      <c r="Z288" s="10"/>
      <c r="AA288" s="10"/>
      <c r="AB288" s="10"/>
    </row>
    <row r="289" spans="1:42" ht="18" customHeight="1">
      <c r="A289" s="398"/>
      <c r="B289" s="399"/>
      <c r="C289" s="531"/>
      <c r="D289" s="10" t="s">
        <v>3659</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42" ht="18" customHeight="1">
      <c r="A290" s="398"/>
      <c r="B290" s="399"/>
      <c r="C290" s="531"/>
      <c r="D290" s="10" t="s">
        <v>2951</v>
      </c>
      <c r="E290" s="10"/>
      <c r="F290" s="10"/>
      <c r="G290" s="10"/>
      <c r="I290" s="10"/>
      <c r="J290" s="420"/>
      <c r="K290" s="1294"/>
      <c r="L290" s="1294"/>
      <c r="M290" s="10"/>
      <c r="N290" s="10"/>
      <c r="O290" s="10"/>
      <c r="P290" s="10"/>
      <c r="Q290" s="10"/>
      <c r="R290" s="10"/>
      <c r="S290" s="10"/>
      <c r="T290" s="10"/>
      <c r="U290" s="10"/>
      <c r="V290" s="10"/>
      <c r="W290" s="10"/>
      <c r="X290" s="10"/>
      <c r="Y290" s="10"/>
      <c r="Z290" s="10"/>
      <c r="AA290" s="10"/>
      <c r="AB290" s="10"/>
      <c r="AC290" s="520"/>
    </row>
    <row r="291" spans="1:42" ht="18" customHeight="1">
      <c r="A291" s="398"/>
      <c r="B291" s="399"/>
      <c r="C291" s="531"/>
      <c r="D291" s="10" t="s">
        <v>2952</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520"/>
    </row>
    <row r="292" spans="1:42" ht="18" customHeight="1">
      <c r="A292" s="398"/>
      <c r="B292" s="399"/>
      <c r="C292" s="531"/>
      <c r="D292" s="10" t="s">
        <v>2953</v>
      </c>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520"/>
    </row>
    <row r="293" spans="1:42" ht="18" customHeight="1">
      <c r="A293" s="398"/>
      <c r="B293" s="399"/>
      <c r="C293" s="531"/>
      <c r="D293" s="10" t="s">
        <v>3054</v>
      </c>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520"/>
    </row>
    <row r="294" spans="1:42" ht="9.9499999999999993" customHeight="1">
      <c r="A294" s="969"/>
      <c r="B294" s="970"/>
      <c r="C294" s="970"/>
      <c r="D294" s="993"/>
      <c r="E294" s="993"/>
      <c r="F294" s="993"/>
      <c r="G294" s="970"/>
      <c r="H294" s="971"/>
      <c r="I294" s="971"/>
      <c r="J294" s="971"/>
      <c r="K294" s="971"/>
      <c r="L294" s="971"/>
      <c r="M294" s="971"/>
      <c r="N294" s="971"/>
      <c r="O294" s="971"/>
      <c r="P294" s="971"/>
      <c r="Q294" s="971"/>
      <c r="R294" s="971"/>
      <c r="S294" s="971"/>
      <c r="T294" s="971"/>
      <c r="U294" s="971"/>
      <c r="V294" s="971"/>
      <c r="W294" s="971"/>
      <c r="X294" s="971"/>
      <c r="Y294" s="971"/>
      <c r="Z294" s="971"/>
      <c r="AA294" s="971"/>
      <c r="AB294" s="971"/>
      <c r="AC294" s="971"/>
      <c r="AD294" s="971"/>
      <c r="AE294" s="971"/>
      <c r="AF294" s="971"/>
      <c r="AG294" s="971"/>
      <c r="AH294" s="971"/>
      <c r="AI294" s="972"/>
      <c r="AJ294" s="972"/>
      <c r="AK294" s="971"/>
      <c r="AL294" s="971"/>
      <c r="AM294" s="971"/>
      <c r="AN294" s="972"/>
      <c r="AO294" s="972"/>
      <c r="AP294" s="972"/>
    </row>
    <row r="295" spans="1:42" ht="9.9499999999999993" customHeight="1">
      <c r="A295" s="398"/>
      <c r="B295" s="399"/>
      <c r="C295" s="399"/>
      <c r="D295" s="994"/>
      <c r="E295" s="994"/>
      <c r="F295" s="994"/>
      <c r="G295" s="399"/>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K295" s="10"/>
      <c r="AL295" s="10"/>
      <c r="AM295" s="10"/>
    </row>
    <row r="296" spans="1:42" ht="18" customHeight="1">
      <c r="A296" s="398" t="s">
        <v>111</v>
      </c>
      <c r="B296" s="399" t="s">
        <v>2955</v>
      </c>
      <c r="C296" s="399"/>
      <c r="D296" s="994"/>
      <c r="E296" s="994"/>
      <c r="F296" s="994"/>
      <c r="G296" s="399"/>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520"/>
    </row>
    <row r="297" spans="1:42" ht="18" customHeight="1">
      <c r="A297" s="398"/>
      <c r="B297" s="399"/>
      <c r="C297" s="531"/>
      <c r="D297" s="10" t="s">
        <v>2956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520"/>
    </row>
    <row r="298" spans="1:42" ht="18" customHeight="1">
      <c r="A298" s="398"/>
      <c r="B298" s="399"/>
      <c r="C298" s="531"/>
      <c r="D298" s="10" t="s">
        <v>2957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520"/>
    </row>
    <row r="299" spans="1:42" ht="18" customHeight="1">
      <c r="A299" s="398"/>
      <c r="B299" s="399"/>
      <c r="C299" s="531"/>
      <c r="D299" s="10" t="s">
        <v>3641</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520"/>
    </row>
    <row r="300" spans="1:42" ht="18" customHeight="1">
      <c r="A300" s="398"/>
      <c r="B300" s="399"/>
      <c r="C300" s="531"/>
      <c r="D300" s="10" t="s">
        <v>2958</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520"/>
    </row>
    <row r="301" spans="1:42" ht="18" customHeight="1">
      <c r="A301" s="398"/>
      <c r="B301" s="399"/>
      <c r="C301" s="531"/>
      <c r="D301" s="10" t="s">
        <v>3054</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520"/>
    </row>
    <row r="302" spans="1:42" ht="18" customHeight="1">
      <c r="A302" s="398"/>
      <c r="B302" s="399"/>
      <c r="C302" s="531"/>
      <c r="D302" s="10" t="s">
        <v>3056</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520"/>
    </row>
    <row r="303" spans="1:42" ht="9.9499999999999993" customHeight="1">
      <c r="A303" s="969"/>
      <c r="B303" s="970"/>
      <c r="C303" s="970"/>
      <c r="D303" s="970"/>
      <c r="E303" s="970"/>
      <c r="F303" s="970"/>
      <c r="G303" s="970"/>
      <c r="H303" s="971"/>
      <c r="I303" s="971"/>
      <c r="J303" s="971"/>
      <c r="K303" s="971"/>
      <c r="L303" s="971"/>
      <c r="M303" s="971"/>
      <c r="N303" s="971"/>
      <c r="O303" s="971"/>
      <c r="P303" s="971"/>
      <c r="Q303" s="971"/>
      <c r="R303" s="971"/>
      <c r="S303" s="971"/>
      <c r="T303" s="971"/>
      <c r="U303" s="971"/>
      <c r="V303" s="971"/>
      <c r="W303" s="971"/>
      <c r="X303" s="971"/>
      <c r="Y303" s="971"/>
      <c r="Z303" s="971"/>
      <c r="AA303" s="971"/>
      <c r="AB303" s="971"/>
      <c r="AC303" s="971"/>
      <c r="AD303" s="971"/>
      <c r="AE303" s="971"/>
      <c r="AF303" s="971"/>
      <c r="AG303" s="971"/>
      <c r="AH303" s="971"/>
      <c r="AI303" s="972"/>
      <c r="AJ303" s="972"/>
      <c r="AK303" s="971"/>
      <c r="AL303" s="971"/>
      <c r="AM303" s="971"/>
      <c r="AN303" s="972"/>
      <c r="AO303" s="972"/>
      <c r="AP303" s="972"/>
    </row>
    <row r="304" spans="1:42" ht="9.9499999999999993" customHeight="1">
      <c r="A304" s="398"/>
      <c r="B304" s="399"/>
      <c r="C304" s="399"/>
      <c r="D304" s="399"/>
      <c r="E304" s="399"/>
      <c r="F304" s="399"/>
      <c r="G304" s="399"/>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K304" s="10"/>
      <c r="AL304" s="10"/>
      <c r="AM304" s="10"/>
    </row>
    <row r="305" spans="1:57" ht="18" customHeight="1">
      <c r="A305" s="398" t="s">
        <v>111</v>
      </c>
      <c r="B305" s="399" t="s">
        <v>3067</v>
      </c>
      <c r="C305" s="399"/>
      <c r="D305" s="399"/>
      <c r="E305" s="399"/>
      <c r="F305" s="399"/>
      <c r="G305" s="399"/>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520"/>
    </row>
    <row r="306" spans="1:57" ht="18" customHeight="1">
      <c r="A306" s="398"/>
      <c r="B306" s="399"/>
      <c r="C306" s="531"/>
      <c r="D306" s="10" t="s">
        <v>3060</v>
      </c>
      <c r="E306" s="10"/>
      <c r="F306" s="10"/>
      <c r="G306" s="10"/>
      <c r="H306" s="10"/>
      <c r="I306" s="531"/>
      <c r="J306" s="10" t="s">
        <v>2959</v>
      </c>
      <c r="K306" s="10"/>
      <c r="L306" s="10"/>
      <c r="M306" s="10"/>
      <c r="N306" s="10"/>
      <c r="O306" s="10"/>
      <c r="P306" s="531"/>
      <c r="Q306" s="10" t="s">
        <v>3059</v>
      </c>
      <c r="R306" s="10"/>
      <c r="S306" s="10"/>
      <c r="T306" s="10"/>
      <c r="U306" s="10"/>
      <c r="V306" s="531"/>
      <c r="W306" s="10" t="s">
        <v>3012</v>
      </c>
      <c r="X306" s="10"/>
      <c r="Y306" s="10"/>
      <c r="Z306" s="10"/>
      <c r="AA306" s="10"/>
      <c r="AB306" s="10"/>
      <c r="AC306" s="520"/>
    </row>
    <row r="307" spans="1:57" ht="18" customHeight="1">
      <c r="A307" s="398"/>
      <c r="B307" s="399"/>
      <c r="C307" s="531"/>
      <c r="D307" s="10" t="s">
        <v>2048</v>
      </c>
      <c r="E307" s="10"/>
      <c r="F307" s="10"/>
      <c r="G307" s="10"/>
      <c r="H307" s="10"/>
      <c r="I307" s="531"/>
      <c r="J307" s="10" t="s">
        <v>3058</v>
      </c>
      <c r="K307" s="10"/>
      <c r="L307" s="10"/>
      <c r="M307" s="10"/>
      <c r="N307" s="10"/>
      <c r="O307" s="10"/>
      <c r="P307" s="10"/>
      <c r="Q307" s="10"/>
      <c r="R307" s="10"/>
      <c r="S307" s="10"/>
      <c r="T307" s="10"/>
      <c r="U307" s="10"/>
      <c r="V307" s="10"/>
      <c r="W307" s="10"/>
      <c r="X307" s="10"/>
      <c r="Y307" s="10"/>
      <c r="Z307" s="10"/>
      <c r="AA307" s="10"/>
      <c r="AB307" s="10"/>
      <c r="AC307" s="520"/>
    </row>
    <row r="308" spans="1:57" ht="11.25" customHeight="1">
      <c r="C308" s="382"/>
      <c r="D308" s="382"/>
      <c r="E308" s="382"/>
      <c r="F308" s="382"/>
      <c r="G308" s="382"/>
      <c r="H308" s="382"/>
      <c r="I308" s="382"/>
      <c r="J308" s="382"/>
      <c r="K308" s="382"/>
    </row>
    <row r="309" spans="1:57" ht="18" customHeight="1">
      <c r="A309" s="408" t="s">
        <v>112</v>
      </c>
      <c r="B309" s="409" t="s">
        <v>2960</v>
      </c>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0"/>
      <c r="AD309" s="396"/>
      <c r="AE309" s="396"/>
      <c r="AF309" s="396"/>
      <c r="AG309" s="396"/>
      <c r="AH309" s="396"/>
      <c r="AI309" s="396"/>
      <c r="AJ309" s="410"/>
      <c r="AK309" s="396"/>
      <c r="AL309" s="396"/>
      <c r="AM309" s="396"/>
      <c r="AN309" s="396"/>
      <c r="AO309" s="396"/>
      <c r="AP309" s="396"/>
    </row>
    <row r="310" spans="1:57" ht="18" customHeight="1">
      <c r="B310" s="388" t="s">
        <v>2837</v>
      </c>
      <c r="C310" s="10"/>
      <c r="D310" s="1288"/>
      <c r="E310" s="1288"/>
      <c r="F310" s="1288"/>
      <c r="G310" s="1288"/>
      <c r="H310" s="428"/>
      <c r="I310" s="10"/>
      <c r="J310" s="10"/>
      <c r="K310" s="10"/>
      <c r="L310" s="10"/>
      <c r="M310" s="10"/>
      <c r="N310" s="10"/>
      <c r="O310" s="10"/>
      <c r="P310" s="10"/>
      <c r="Q310" s="10"/>
      <c r="R310" s="10"/>
      <c r="S310" s="10"/>
      <c r="T310" s="10"/>
      <c r="U310" s="10"/>
      <c r="V310" s="10"/>
      <c r="W310" s="10"/>
      <c r="X310" s="10"/>
      <c r="Y310" s="10"/>
      <c r="Z310" s="10"/>
      <c r="AA310" s="10"/>
      <c r="AD310" s="412" t="s">
        <v>102</v>
      </c>
      <c r="AE310" s="10"/>
    </row>
    <row r="311" spans="1:57" ht="18" customHeight="1">
      <c r="B311" s="388" t="s">
        <v>2838</v>
      </c>
      <c r="C311" s="10"/>
      <c r="D311" s="1288"/>
      <c r="E311" s="1288"/>
      <c r="F311" s="1288"/>
      <c r="G311" s="1288"/>
      <c r="H311" s="428"/>
      <c r="I311" s="10"/>
      <c r="J311" s="10"/>
      <c r="K311" s="10"/>
      <c r="L311" s="10"/>
      <c r="M311" s="10"/>
      <c r="N311" s="10"/>
      <c r="O311" s="10"/>
      <c r="P311" s="10"/>
      <c r="Q311" s="10"/>
      <c r="R311" s="10"/>
      <c r="S311" s="10"/>
      <c r="T311" s="10"/>
      <c r="U311" s="10"/>
      <c r="V311" s="10"/>
      <c r="W311" s="10"/>
      <c r="X311" s="10"/>
      <c r="Y311" s="10"/>
      <c r="Z311" s="10"/>
      <c r="AA311" s="10"/>
      <c r="AE311" s="401" t="s">
        <v>101</v>
      </c>
      <c r="AF311" s="401"/>
      <c r="AG311" s="401"/>
      <c r="AH311" s="401"/>
      <c r="AI311" s="10"/>
      <c r="AJ311" s="1241"/>
      <c r="AK311" s="1246"/>
      <c r="AL311" s="1246"/>
      <c r="AM311" s="1246"/>
      <c r="AN311" s="1246"/>
      <c r="AO311" s="1246"/>
      <c r="AP311" s="1246"/>
      <c r="AQ311" s="1246"/>
      <c r="AR311" s="1246"/>
      <c r="AS311" s="1246"/>
      <c r="AT311" s="1246"/>
      <c r="AU311" s="1246"/>
      <c r="AV311" s="1246"/>
      <c r="AW311" s="1246"/>
      <c r="AX311" s="1246"/>
      <c r="AY311" s="1246"/>
      <c r="AZ311" s="1246"/>
      <c r="BA311" s="1246"/>
      <c r="BB311" s="1246"/>
      <c r="BC311" s="1246"/>
      <c r="BD311" s="1246"/>
      <c r="BE311" s="1246"/>
    </row>
    <row r="312" spans="1:57" ht="18" customHeight="1">
      <c r="B312" s="388" t="s">
        <v>2839</v>
      </c>
      <c r="C312" s="10"/>
      <c r="D312" s="1288"/>
      <c r="E312" s="1288"/>
      <c r="F312" s="1288"/>
      <c r="G312" s="1288"/>
      <c r="H312" s="428"/>
      <c r="I312" s="10"/>
      <c r="J312" s="10"/>
      <c r="K312" s="10"/>
      <c r="L312" s="10"/>
      <c r="M312" s="10"/>
      <c r="N312" s="10"/>
      <c r="O312" s="10"/>
      <c r="P312" s="10"/>
      <c r="Q312" s="10"/>
      <c r="R312" s="10"/>
      <c r="S312" s="10"/>
      <c r="T312" s="10"/>
      <c r="U312" s="10"/>
      <c r="V312" s="10"/>
      <c r="W312" s="10"/>
      <c r="X312" s="10"/>
      <c r="Y312" s="10"/>
      <c r="Z312" s="10"/>
      <c r="AA312" s="10"/>
      <c r="AE312" s="388" t="s">
        <v>100</v>
      </c>
      <c r="AF312" s="10"/>
      <c r="AG312" s="10"/>
      <c r="AH312" s="10"/>
      <c r="AJ312" s="1241"/>
      <c r="AK312" s="1246"/>
      <c r="AL312" s="1246"/>
      <c r="AM312" s="1246"/>
      <c r="AN312" s="1246"/>
      <c r="AO312" s="1246"/>
      <c r="AP312" s="1246"/>
      <c r="AQ312" s="1246"/>
      <c r="AR312" s="1246"/>
      <c r="AS312" s="1246"/>
      <c r="AT312" s="1246"/>
      <c r="AU312" s="1246"/>
      <c r="AV312" s="1246"/>
      <c r="AW312" s="1246"/>
      <c r="AX312" s="1246"/>
      <c r="AY312" s="1246"/>
      <c r="AZ312" s="1246"/>
      <c r="BA312" s="1246"/>
      <c r="BB312" s="1246"/>
      <c r="BC312" s="1246"/>
      <c r="BD312" s="1246"/>
      <c r="BE312" s="1246"/>
    </row>
    <row r="313" spans="1:57" ht="18" customHeight="1">
      <c r="B313" s="388" t="s">
        <v>2840</v>
      </c>
      <c r="C313" s="10"/>
      <c r="D313" s="1288"/>
      <c r="E313" s="1288"/>
      <c r="F313" s="1288"/>
      <c r="G313" s="1288"/>
      <c r="H313" s="428"/>
      <c r="I313" s="10"/>
      <c r="J313" s="10"/>
      <c r="K313" s="10"/>
      <c r="L313" s="10"/>
      <c r="M313" s="10"/>
      <c r="N313" s="10"/>
      <c r="O313" s="10"/>
      <c r="P313" s="10"/>
      <c r="Q313" s="10"/>
      <c r="R313" s="10"/>
      <c r="S313" s="10"/>
      <c r="T313" s="10"/>
      <c r="U313" s="10"/>
      <c r="V313" s="10"/>
      <c r="W313" s="10"/>
      <c r="X313" s="10"/>
      <c r="Y313" s="10"/>
      <c r="Z313" s="10"/>
      <c r="AA313" s="10"/>
      <c r="AE313" s="388" t="s">
        <v>99</v>
      </c>
      <c r="AF313" s="10"/>
      <c r="AG313" s="10"/>
      <c r="AH313" s="10"/>
      <c r="AI313" s="10"/>
      <c r="AJ313" s="1241"/>
      <c r="AK313" s="1241"/>
      <c r="AL313" s="1241"/>
      <c r="AM313" s="1241"/>
      <c r="AN313" s="1241"/>
      <c r="AO313" s="1241"/>
      <c r="AP313" s="1241"/>
      <c r="AQ313" s="1241"/>
    </row>
    <row r="314" spans="1:57" ht="11.25" customHeight="1">
      <c r="B314" s="388"/>
      <c r="C314" s="10"/>
      <c r="D314" s="10"/>
      <c r="E314" s="10"/>
      <c r="F314" s="447"/>
      <c r="G314" s="447"/>
      <c r="H314" s="447"/>
      <c r="I314" s="447"/>
      <c r="J314" s="428"/>
      <c r="K314" s="10"/>
      <c r="L314" s="10"/>
      <c r="M314" s="10"/>
      <c r="N314" s="10"/>
      <c r="O314" s="10"/>
      <c r="P314" s="10"/>
      <c r="Q314" s="10"/>
      <c r="R314" s="10"/>
      <c r="S314" s="10"/>
      <c r="T314" s="10"/>
      <c r="U314" s="10"/>
      <c r="V314" s="10"/>
      <c r="W314" s="10"/>
      <c r="X314" s="10"/>
      <c r="Y314" s="10"/>
      <c r="Z314" s="10"/>
      <c r="AA314" s="10"/>
      <c r="AB314" s="10"/>
      <c r="AC314" s="10"/>
      <c r="AJ314" s="393"/>
      <c r="AK314" s="393"/>
      <c r="AL314" s="393"/>
      <c r="AM314" s="393"/>
      <c r="AN314" s="393"/>
      <c r="AO314" s="393"/>
      <c r="AP314" s="393"/>
    </row>
    <row r="315" spans="1:57" ht="18" customHeight="1">
      <c r="A315" s="408" t="s">
        <v>112</v>
      </c>
      <c r="B315" s="409" t="s">
        <v>2961</v>
      </c>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396"/>
      <c r="AE315" s="396"/>
      <c r="AF315" s="396"/>
      <c r="AG315" s="396"/>
      <c r="AH315" s="396"/>
      <c r="AI315" s="396"/>
    </row>
    <row r="316" spans="1:57" ht="18" customHeight="1">
      <c r="B316" s="388" t="s">
        <v>2832</v>
      </c>
      <c r="C316" s="10"/>
      <c r="D316" s="1302"/>
      <c r="E316" s="1303"/>
      <c r="F316" s="1303"/>
      <c r="G316" s="1304"/>
      <c r="H316" s="428" t="s">
        <v>119</v>
      </c>
      <c r="I316" s="10"/>
      <c r="J316" s="10"/>
      <c r="K316" s="10"/>
      <c r="L316" s="10"/>
      <c r="M316" s="10"/>
      <c r="N316" s="10"/>
      <c r="O316" s="10"/>
      <c r="P316" s="10"/>
      <c r="Q316" s="10"/>
      <c r="R316" s="10"/>
      <c r="S316" s="10"/>
      <c r="T316" s="10"/>
      <c r="U316" s="10"/>
      <c r="V316" s="10"/>
      <c r="W316" s="10"/>
      <c r="X316" s="10"/>
      <c r="Y316" s="10"/>
      <c r="Z316" s="10"/>
      <c r="AA316" s="10"/>
      <c r="AB316" s="10"/>
      <c r="AC316" s="10"/>
    </row>
    <row r="317" spans="1:57" ht="18" customHeight="1">
      <c r="B317" s="388" t="s">
        <v>2841</v>
      </c>
      <c r="C317" s="10"/>
      <c r="D317" s="1302"/>
      <c r="E317" s="1303"/>
      <c r="F317" s="1303"/>
      <c r="G317" s="1304"/>
      <c r="H317" s="428" t="s">
        <v>119</v>
      </c>
      <c r="I317" s="10"/>
      <c r="J317" s="10"/>
      <c r="K317" s="10"/>
      <c r="L317" s="10"/>
      <c r="M317" s="10"/>
      <c r="N317" s="10"/>
      <c r="O317" s="10"/>
      <c r="P317" s="10"/>
      <c r="Q317" s="10"/>
      <c r="R317" s="10"/>
      <c r="S317" s="10"/>
      <c r="T317" s="10"/>
      <c r="U317" s="10"/>
      <c r="V317" s="10"/>
      <c r="W317" s="10"/>
      <c r="X317" s="10"/>
      <c r="Y317" s="10"/>
      <c r="Z317" s="10"/>
      <c r="AA317" s="10"/>
      <c r="AB317" s="10"/>
      <c r="AC317" s="10"/>
    </row>
    <row r="318" spans="1:57" ht="7.5" customHeight="1">
      <c r="B318" s="388"/>
      <c r="C318" s="10"/>
      <c r="D318" s="448"/>
      <c r="E318" s="448"/>
      <c r="F318" s="448"/>
      <c r="G318" s="448"/>
      <c r="H318" s="428"/>
      <c r="I318" s="10"/>
      <c r="J318" s="10"/>
      <c r="K318" s="10"/>
      <c r="L318" s="10"/>
      <c r="M318" s="10"/>
      <c r="N318" s="10"/>
      <c r="O318" s="10"/>
      <c r="P318" s="10"/>
      <c r="Q318" s="10"/>
      <c r="R318" s="10"/>
      <c r="S318" s="10"/>
      <c r="T318" s="10"/>
      <c r="U318" s="10"/>
      <c r="V318" s="10"/>
      <c r="W318" s="10"/>
      <c r="X318" s="10"/>
      <c r="Y318" s="10"/>
      <c r="Z318" s="10"/>
      <c r="AA318" s="10"/>
      <c r="AB318" s="10"/>
      <c r="AC318" s="10"/>
    </row>
    <row r="319" spans="1:57" ht="18" customHeight="1">
      <c r="A319" s="398" t="s">
        <v>112</v>
      </c>
      <c r="B319" s="399" t="s">
        <v>2962</v>
      </c>
      <c r="C319" s="10"/>
      <c r="D319" s="1298"/>
      <c r="E319" s="1299"/>
      <c r="F319" s="1299"/>
      <c r="G319" s="1299"/>
      <c r="H319" s="1299"/>
      <c r="I319" s="1299"/>
      <c r="J319" s="1299"/>
      <c r="K319" s="1299"/>
      <c r="L319" s="1299"/>
      <c r="M319" s="1299"/>
      <c r="N319" s="1299"/>
      <c r="O319" s="1299"/>
      <c r="P319" s="1299"/>
      <c r="Q319" s="1299"/>
      <c r="R319" s="1299"/>
      <c r="S319" s="1299"/>
      <c r="T319" s="1299"/>
      <c r="U319" s="1299"/>
      <c r="V319" s="1299"/>
      <c r="W319" s="1299"/>
      <c r="X319" s="1299"/>
      <c r="Y319" s="1299"/>
      <c r="Z319" s="1299"/>
      <c r="AA319" s="1299"/>
      <c r="AB319" s="1299"/>
      <c r="AC319" s="1300"/>
    </row>
    <row r="320" spans="1:57" ht="11.25" customHeight="1">
      <c r="A320" s="398"/>
      <c r="B320" s="399"/>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J320" s="393"/>
      <c r="AK320" s="393"/>
      <c r="AL320" s="393"/>
      <c r="AM320" s="393"/>
      <c r="AN320" s="393"/>
      <c r="AO320" s="393"/>
      <c r="AP320" s="393"/>
    </row>
    <row r="321" spans="1:42" ht="18" customHeight="1">
      <c r="A321" s="408" t="s">
        <v>112</v>
      </c>
      <c r="B321" s="409" t="s">
        <v>2963</v>
      </c>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396"/>
      <c r="AE321" s="396"/>
      <c r="AF321" s="396"/>
      <c r="AG321" s="396"/>
      <c r="AH321" s="396"/>
      <c r="AI321" s="396"/>
    </row>
    <row r="322" spans="1:42" ht="18" customHeight="1">
      <c r="A322" s="398"/>
      <c r="B322" s="3" t="s">
        <v>2301</v>
      </c>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row>
    <row r="323" spans="1:42" ht="18" customHeight="1">
      <c r="B323" s="384"/>
      <c r="C323" s="10"/>
      <c r="D323" s="10"/>
      <c r="E323" s="10"/>
      <c r="F323" s="10"/>
      <c r="G323" s="10"/>
      <c r="H323" s="10"/>
      <c r="I323" s="10"/>
      <c r="J323" s="10"/>
      <c r="K323" s="10"/>
      <c r="L323" s="10"/>
      <c r="M323" s="10"/>
      <c r="N323" s="10"/>
      <c r="O323" s="10"/>
      <c r="P323" s="10"/>
      <c r="Q323" s="10"/>
      <c r="R323" s="10"/>
      <c r="S323" s="10"/>
      <c r="T323" s="425"/>
      <c r="U323" s="427" t="s">
        <v>118</v>
      </c>
      <c r="V323" s="427"/>
      <c r="W323" s="425"/>
      <c r="X323" s="427" t="s">
        <v>117</v>
      </c>
      <c r="Y323" s="10"/>
      <c r="Z323" s="10"/>
      <c r="AA323" s="1435" t="s">
        <v>2105</v>
      </c>
      <c r="AB323" s="1435"/>
      <c r="AC323" s="1435"/>
      <c r="AD323" s="1435"/>
      <c r="AE323" s="1435"/>
      <c r="AF323" s="1435"/>
      <c r="AG323" s="1435"/>
      <c r="AH323" s="1435"/>
      <c r="AI323" s="1435"/>
      <c r="AJ323" s="1435"/>
      <c r="AK323" s="532"/>
      <c r="AL323" s="532"/>
      <c r="AM323" s="532"/>
    </row>
    <row r="324" spans="1:42" ht="9.9499999999999993" customHeight="1">
      <c r="B324" s="388"/>
      <c r="C324" s="10"/>
      <c r="D324" s="10"/>
      <c r="E324" s="10"/>
      <c r="F324" s="10"/>
      <c r="G324" s="10"/>
      <c r="H324" s="10"/>
      <c r="I324" s="10"/>
      <c r="J324" s="10"/>
      <c r="K324" s="10"/>
      <c r="L324" s="10"/>
      <c r="M324" s="10"/>
      <c r="N324" s="10"/>
      <c r="O324" s="10"/>
      <c r="P324" s="10"/>
      <c r="Q324" s="10"/>
      <c r="R324" s="10"/>
      <c r="S324" s="10"/>
      <c r="T324" s="428"/>
      <c r="U324" s="10"/>
      <c r="V324" s="10"/>
      <c r="W324" s="428"/>
      <c r="X324" s="10"/>
      <c r="Y324" s="10"/>
      <c r="Z324" s="10"/>
      <c r="AA324" s="1435"/>
      <c r="AB324" s="1435"/>
      <c r="AC324" s="1435"/>
      <c r="AD324" s="1435"/>
      <c r="AE324" s="1435"/>
      <c r="AF324" s="1435"/>
      <c r="AG324" s="1435"/>
      <c r="AH324" s="1435"/>
      <c r="AI324" s="1435"/>
      <c r="AJ324" s="1435"/>
      <c r="AK324" s="532"/>
      <c r="AL324" s="532"/>
      <c r="AM324" s="532"/>
    </row>
    <row r="325" spans="1:42" ht="18" customHeight="1">
      <c r="B325" s="388" t="s">
        <v>3509</v>
      </c>
      <c r="C325" s="10"/>
      <c r="D325" s="10"/>
      <c r="E325" s="10"/>
      <c r="F325" s="10"/>
      <c r="G325" s="10"/>
      <c r="H325" s="10"/>
      <c r="I325" s="10"/>
      <c r="J325" s="10"/>
      <c r="K325" s="10"/>
      <c r="L325" s="10"/>
      <c r="M325" s="10"/>
      <c r="N325" s="10"/>
      <c r="O325" s="10"/>
      <c r="P325" s="10"/>
      <c r="Q325" s="10"/>
      <c r="R325" s="10"/>
      <c r="S325" s="10"/>
      <c r="T325" s="425"/>
      <c r="U325" s="427" t="s">
        <v>86</v>
      </c>
      <c r="V325" s="427"/>
      <c r="W325" s="425"/>
      <c r="X325" s="427" t="s">
        <v>117</v>
      </c>
      <c r="Y325" s="10"/>
      <c r="Z325" s="532"/>
      <c r="AA325" s="1435"/>
      <c r="AB325" s="1435"/>
      <c r="AC325" s="1435"/>
      <c r="AD325" s="1435"/>
      <c r="AE325" s="1435"/>
      <c r="AF325" s="1435"/>
      <c r="AG325" s="1435"/>
      <c r="AH325" s="1435"/>
      <c r="AI325" s="1435"/>
      <c r="AJ325" s="1435"/>
      <c r="AK325" s="532"/>
      <c r="AL325" s="532"/>
    </row>
    <row r="326" spans="1:42" ht="18" customHeight="1">
      <c r="B326" s="388" t="s">
        <v>3510</v>
      </c>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row>
    <row r="327" spans="1:42" ht="18" customHeight="1">
      <c r="B327" s="388"/>
      <c r="C327" s="10"/>
      <c r="D327" s="10"/>
      <c r="E327" s="10"/>
      <c r="F327" s="10"/>
      <c r="G327" s="10"/>
      <c r="H327" s="10"/>
      <c r="I327" s="10"/>
      <c r="J327" s="10"/>
      <c r="K327" s="10"/>
      <c r="L327" s="10"/>
      <c r="M327" s="10"/>
      <c r="N327" s="10"/>
      <c r="O327" s="10"/>
      <c r="P327" s="428" t="s">
        <v>116</v>
      </c>
      <c r="Q327" s="1310"/>
      <c r="R327" s="1311"/>
      <c r="S327" s="1311"/>
      <c r="T327" s="1311"/>
      <c r="U327" s="1311"/>
      <c r="V327" s="1311"/>
      <c r="W327" s="1311"/>
      <c r="X327" s="1311"/>
      <c r="Y327" s="1311"/>
      <c r="Z327" s="1311"/>
      <c r="AA327" s="1311"/>
      <c r="AB327" s="1312"/>
      <c r="AC327" s="428" t="s">
        <v>115</v>
      </c>
    </row>
    <row r="328" spans="1:42" ht="18" customHeight="1">
      <c r="B328" s="388" t="s">
        <v>3511</v>
      </c>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row>
    <row r="329" spans="1:42" ht="18" customHeight="1">
      <c r="B329" s="388"/>
      <c r="C329" s="10"/>
      <c r="D329" s="10"/>
      <c r="E329" s="10"/>
      <c r="F329" s="10"/>
      <c r="G329" s="10"/>
      <c r="H329" s="10"/>
      <c r="I329" s="10"/>
      <c r="J329" s="10"/>
      <c r="K329" s="10"/>
      <c r="L329" s="10"/>
      <c r="M329" s="10"/>
      <c r="N329" s="10"/>
      <c r="O329" s="10"/>
      <c r="P329" s="428" t="s">
        <v>116</v>
      </c>
      <c r="Q329" s="1310"/>
      <c r="R329" s="1311"/>
      <c r="S329" s="1311"/>
      <c r="T329" s="1311"/>
      <c r="U329" s="1311"/>
      <c r="V329" s="1311"/>
      <c r="W329" s="1311"/>
      <c r="X329" s="1311"/>
      <c r="Y329" s="1311"/>
      <c r="Z329" s="1311"/>
      <c r="AA329" s="1311"/>
      <c r="AB329" s="1312"/>
      <c r="AC329" s="428" t="s">
        <v>115</v>
      </c>
    </row>
    <row r="330" spans="1:42" ht="9.9499999999999993" customHeight="1">
      <c r="B330" s="388"/>
      <c r="C330" s="10"/>
      <c r="D330" s="10"/>
      <c r="E330" s="10"/>
      <c r="F330" s="10"/>
      <c r="G330" s="10"/>
      <c r="H330" s="10"/>
      <c r="I330" s="10"/>
      <c r="J330" s="10"/>
      <c r="K330" s="10"/>
      <c r="L330" s="10"/>
      <c r="M330" s="10"/>
      <c r="N330" s="10"/>
      <c r="O330" s="10"/>
      <c r="P330" s="10"/>
      <c r="Q330" s="10"/>
      <c r="R330" s="10"/>
      <c r="S330" s="10"/>
      <c r="T330" s="428"/>
      <c r="U330" s="10"/>
      <c r="V330" s="10"/>
      <c r="W330" s="428"/>
      <c r="X330" s="10"/>
      <c r="Y330" s="10"/>
      <c r="Z330" s="10"/>
      <c r="AA330" s="701"/>
      <c r="AB330" s="701"/>
      <c r="AC330" s="428"/>
      <c r="AK330" s="532"/>
      <c r="AL330" s="532"/>
      <c r="AM330" s="532"/>
    </row>
    <row r="331" spans="1:42" ht="18" customHeight="1">
      <c r="B331" s="388" t="s">
        <v>2846</v>
      </c>
      <c r="C331" s="388"/>
      <c r="D331" s="388"/>
      <c r="E331" s="388"/>
      <c r="F331" s="388"/>
      <c r="G331" s="388"/>
      <c r="H331" s="388"/>
      <c r="I331" s="388"/>
      <c r="J331" s="388"/>
      <c r="K331" s="388"/>
      <c r="L331" s="10"/>
      <c r="M331" s="10"/>
      <c r="N331" s="10"/>
      <c r="O331" s="10"/>
      <c r="P331" s="10"/>
      <c r="Q331" s="531"/>
      <c r="R331" s="388" t="s">
        <v>2439</v>
      </c>
      <c r="S331" s="10"/>
      <c r="T331" s="10"/>
      <c r="U331" s="10"/>
      <c r="V331" s="10"/>
      <c r="W331" s="10"/>
      <c r="X331" s="10"/>
      <c r="Y331" s="428"/>
      <c r="Z331" s="529"/>
      <c r="AA331" s="529"/>
      <c r="AB331" s="529"/>
      <c r="AC331" s="529"/>
      <c r="AD331" s="529"/>
      <c r="AE331" s="529"/>
      <c r="AF331" s="529"/>
      <c r="AG331" s="529"/>
      <c r="AH331" s="529"/>
      <c r="AI331" s="529"/>
      <c r="AJ331" s="529"/>
      <c r="AK331" s="529"/>
      <c r="AL331" s="428"/>
    </row>
    <row r="332" spans="1:42" ht="18" customHeight="1">
      <c r="B332" s="388"/>
      <c r="C332" s="388"/>
      <c r="G332" s="10"/>
      <c r="H332" s="10"/>
      <c r="I332" s="10"/>
      <c r="J332" s="10"/>
      <c r="K332" s="10"/>
      <c r="L332" s="10"/>
      <c r="M332" s="10"/>
      <c r="N332" s="10"/>
      <c r="O332" s="10"/>
      <c r="P332" s="428"/>
      <c r="Q332" s="531"/>
      <c r="R332" s="388" t="s">
        <v>2440</v>
      </c>
      <c r="S332" s="529"/>
      <c r="T332" s="529"/>
      <c r="U332" s="529"/>
      <c r="V332" s="529"/>
      <c r="W332" s="529"/>
      <c r="X332" s="529"/>
      <c r="Y332" s="529"/>
      <c r="Z332" s="529"/>
      <c r="AA332" s="529"/>
      <c r="AB332" s="529"/>
      <c r="AC332" s="428"/>
    </row>
    <row r="333" spans="1:42" ht="9" customHeight="1">
      <c r="B333" s="388"/>
      <c r="C333" s="388"/>
      <c r="G333" s="10"/>
      <c r="H333" s="10"/>
      <c r="I333" s="10"/>
      <c r="J333" s="10"/>
      <c r="K333" s="10"/>
      <c r="L333" s="10"/>
      <c r="M333" s="10"/>
      <c r="N333" s="10"/>
      <c r="O333" s="10"/>
      <c r="P333" s="428"/>
      <c r="Q333" s="529"/>
      <c r="R333" s="529"/>
      <c r="S333" s="529"/>
      <c r="T333" s="529"/>
      <c r="U333" s="529"/>
      <c r="V333" s="529"/>
      <c r="W333" s="529"/>
      <c r="X333" s="529"/>
      <c r="Y333" s="529"/>
      <c r="Z333" s="529"/>
      <c r="AA333" s="529"/>
      <c r="AB333" s="529"/>
      <c r="AC333" s="428"/>
    </row>
    <row r="334" spans="1:42" ht="18" customHeight="1">
      <c r="B334" s="388" t="s">
        <v>2847</v>
      </c>
      <c r="C334" s="10"/>
      <c r="D334" s="10"/>
      <c r="E334" s="10"/>
      <c r="F334" s="10"/>
      <c r="G334" s="10"/>
      <c r="H334" s="10"/>
      <c r="I334" s="10"/>
      <c r="J334" s="10"/>
      <c r="K334" s="10"/>
      <c r="L334" s="10"/>
      <c r="M334" s="10"/>
      <c r="N334" s="10"/>
      <c r="O334" s="10"/>
      <c r="P334" s="10"/>
      <c r="Q334" s="10"/>
      <c r="R334" s="10"/>
      <c r="S334" s="10"/>
      <c r="T334" s="428"/>
      <c r="U334" s="10"/>
      <c r="V334" s="10"/>
      <c r="W334" s="10"/>
      <c r="X334" s="10"/>
      <c r="Y334" s="10"/>
      <c r="Z334" s="10"/>
      <c r="AA334" s="10"/>
      <c r="AB334" s="10"/>
      <c r="AC334" s="428"/>
    </row>
    <row r="335" spans="1:42" ht="18" customHeight="1">
      <c r="B335" s="388"/>
      <c r="C335" s="10"/>
      <c r="D335" s="10"/>
      <c r="E335" s="10"/>
      <c r="F335" s="10"/>
      <c r="G335" s="10"/>
      <c r="H335" s="10"/>
      <c r="I335" s="10"/>
      <c r="J335" s="10"/>
      <c r="K335" s="10"/>
      <c r="L335" s="10"/>
      <c r="M335" s="10"/>
      <c r="N335" s="10"/>
      <c r="O335" s="10"/>
      <c r="P335" s="10" t="s">
        <v>114</v>
      </c>
      <c r="Q335" s="1310"/>
      <c r="R335" s="1311"/>
      <c r="S335" s="1311"/>
      <c r="T335" s="1311"/>
      <c r="U335" s="1311"/>
      <c r="V335" s="1311"/>
      <c r="W335" s="1311"/>
      <c r="X335" s="1311"/>
      <c r="Y335" s="1430"/>
      <c r="Z335" s="1430"/>
      <c r="AA335" s="1430"/>
      <c r="AB335" s="1431"/>
      <c r="AC335" s="428" t="s">
        <v>113</v>
      </c>
    </row>
    <row r="336" spans="1:42" ht="11.25" customHeight="1">
      <c r="B336" s="388"/>
      <c r="C336" s="10"/>
      <c r="D336" s="10"/>
      <c r="E336" s="10"/>
      <c r="F336" s="10"/>
      <c r="G336" s="10"/>
      <c r="H336" s="10"/>
      <c r="I336" s="10"/>
      <c r="J336" s="10"/>
      <c r="K336" s="10"/>
      <c r="L336" s="10"/>
      <c r="M336" s="10"/>
      <c r="N336" s="10"/>
      <c r="O336" s="10"/>
      <c r="P336" s="10"/>
      <c r="Q336" s="428"/>
      <c r="R336" s="428"/>
      <c r="S336" s="428"/>
      <c r="T336" s="428"/>
      <c r="U336" s="428"/>
      <c r="V336" s="428"/>
      <c r="W336" s="428"/>
      <c r="X336" s="428"/>
      <c r="Y336" s="428"/>
      <c r="Z336" s="428"/>
      <c r="AA336" s="428"/>
      <c r="AB336" s="428"/>
      <c r="AC336" s="428"/>
      <c r="AJ336" s="393"/>
      <c r="AK336" s="393"/>
      <c r="AL336" s="393"/>
      <c r="AM336" s="393"/>
      <c r="AN336" s="393"/>
      <c r="AO336" s="393"/>
      <c r="AP336" s="393"/>
    </row>
    <row r="337" spans="1:59" ht="18" customHeight="1">
      <c r="A337" s="408" t="s">
        <v>112</v>
      </c>
      <c r="B337" s="409" t="s">
        <v>2964</v>
      </c>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0"/>
      <c r="AD337" s="396"/>
      <c r="AE337" s="396"/>
      <c r="AF337" s="396"/>
      <c r="AG337" s="396"/>
      <c r="AH337" s="396"/>
      <c r="AI337" s="396"/>
    </row>
    <row r="338" spans="1:59" ht="17.25" customHeight="1">
      <c r="B338" s="388" t="s">
        <v>3512</v>
      </c>
      <c r="C338" s="10"/>
      <c r="D338" s="10"/>
      <c r="E338" s="10"/>
      <c r="F338" s="10"/>
      <c r="G338" s="10"/>
      <c r="H338" s="10"/>
      <c r="I338" s="428" t="s">
        <v>73</v>
      </c>
      <c r="J338" s="1294" t="s">
        <v>109</v>
      </c>
      <c r="K338" s="1294"/>
      <c r="L338" s="1294"/>
      <c r="M338" s="1294"/>
      <c r="N338" s="1294"/>
      <c r="O338" s="428" t="s">
        <v>72</v>
      </c>
      <c r="P338" s="1294" t="s">
        <v>108</v>
      </c>
      <c r="Q338" s="1294"/>
      <c r="R338" s="1294"/>
      <c r="S338" s="1294"/>
      <c r="T338" s="1294"/>
      <c r="U338" s="428" t="s">
        <v>72</v>
      </c>
      <c r="V338" s="1294" t="s">
        <v>107</v>
      </c>
      <c r="W338" s="1294"/>
      <c r="X338" s="1294"/>
      <c r="Y338" s="1294"/>
      <c r="Z338" s="1294"/>
      <c r="AA338" s="428" t="s">
        <v>105</v>
      </c>
      <c r="AB338" s="10"/>
      <c r="AC338" s="10"/>
    </row>
    <row r="339" spans="1:59" ht="17.25" customHeight="1">
      <c r="B339" s="388"/>
      <c r="C339" s="428" t="s">
        <v>73</v>
      </c>
      <c r="D339" s="1284"/>
      <c r="E339" s="1284"/>
      <c r="F339" s="1284"/>
      <c r="G339" s="1284"/>
      <c r="H339" s="428" t="s">
        <v>96</v>
      </c>
      <c r="I339" s="428" t="s">
        <v>73</v>
      </c>
      <c r="J339" s="1291"/>
      <c r="K339" s="1292"/>
      <c r="L339" s="1292"/>
      <c r="M339" s="1293"/>
      <c r="N339" s="428" t="s">
        <v>71</v>
      </c>
      <c r="O339" s="428" t="s">
        <v>72</v>
      </c>
      <c r="P339" s="1291"/>
      <c r="Q339" s="1292"/>
      <c r="R339" s="1292"/>
      <c r="S339" s="1293"/>
      <c r="T339" s="428" t="s">
        <v>71</v>
      </c>
      <c r="U339" s="428" t="s">
        <v>72</v>
      </c>
      <c r="V339" s="1301">
        <f t="shared" ref="V339:V344" si="3">J339+P339</f>
        <v>0</v>
      </c>
      <c r="W339" s="1301"/>
      <c r="X339" s="1301"/>
      <c r="Y339" s="1301"/>
      <c r="Z339" s="428" t="s">
        <v>71</v>
      </c>
      <c r="AA339" s="428" t="s">
        <v>105</v>
      </c>
      <c r="AB339" s="10"/>
      <c r="AC339" s="10"/>
      <c r="AF339" s="412" t="s">
        <v>102</v>
      </c>
      <c r="AG339" s="10"/>
    </row>
    <row r="340" spans="1:59" ht="17.25" customHeight="1">
      <c r="B340" s="388"/>
      <c r="C340" s="428" t="s">
        <v>73</v>
      </c>
      <c r="D340" s="1284"/>
      <c r="E340" s="1284"/>
      <c r="F340" s="1284"/>
      <c r="G340" s="1284"/>
      <c r="H340" s="428" t="s">
        <v>96</v>
      </c>
      <c r="I340" s="428" t="s">
        <v>73</v>
      </c>
      <c r="J340" s="1291"/>
      <c r="K340" s="1292"/>
      <c r="L340" s="1292"/>
      <c r="M340" s="1293"/>
      <c r="N340" s="428" t="s">
        <v>71</v>
      </c>
      <c r="O340" s="428" t="s">
        <v>72</v>
      </c>
      <c r="P340" s="1291"/>
      <c r="Q340" s="1292"/>
      <c r="R340" s="1292"/>
      <c r="S340" s="1293"/>
      <c r="T340" s="428" t="s">
        <v>71</v>
      </c>
      <c r="U340" s="428" t="s">
        <v>72</v>
      </c>
      <c r="V340" s="1301">
        <f t="shared" si="3"/>
        <v>0</v>
      </c>
      <c r="W340" s="1301"/>
      <c r="X340" s="1301"/>
      <c r="Y340" s="1301"/>
      <c r="Z340" s="428" t="s">
        <v>71</v>
      </c>
      <c r="AA340" s="428" t="s">
        <v>105</v>
      </c>
      <c r="AB340" s="10"/>
      <c r="AC340" s="10"/>
      <c r="AG340" s="401" t="s">
        <v>101</v>
      </c>
      <c r="AH340" s="401"/>
      <c r="AI340" s="401"/>
      <c r="AJ340" s="401"/>
      <c r="AK340" s="10"/>
      <c r="AL340" s="1241"/>
      <c r="AM340" s="1246"/>
      <c r="AN340" s="1246"/>
      <c r="AO340" s="1246"/>
      <c r="AP340" s="1246"/>
      <c r="AQ340" s="1246"/>
      <c r="AR340" s="1246"/>
      <c r="AS340" s="1246"/>
      <c r="AT340" s="1246"/>
      <c r="AU340" s="1246"/>
      <c r="AV340" s="1246"/>
      <c r="AW340" s="1246"/>
      <c r="AX340" s="1246"/>
      <c r="AY340" s="1246"/>
      <c r="AZ340" s="1246"/>
      <c r="BA340" s="1246"/>
      <c r="BB340" s="1246"/>
      <c r="BC340" s="1246"/>
      <c r="BD340" s="1246"/>
      <c r="BE340" s="1246"/>
      <c r="BF340" s="1246"/>
      <c r="BG340" s="1246"/>
    </row>
    <row r="341" spans="1:59" ht="17.25" customHeight="1">
      <c r="B341" s="388"/>
      <c r="C341" s="428" t="s">
        <v>73</v>
      </c>
      <c r="D341" s="1284"/>
      <c r="E341" s="1284"/>
      <c r="F341" s="1284"/>
      <c r="G341" s="1284"/>
      <c r="H341" s="428" t="s">
        <v>96</v>
      </c>
      <c r="I341" s="428" t="s">
        <v>73</v>
      </c>
      <c r="J341" s="1291"/>
      <c r="K341" s="1292"/>
      <c r="L341" s="1292"/>
      <c r="M341" s="1293"/>
      <c r="N341" s="428" t="s">
        <v>71</v>
      </c>
      <c r="O341" s="428" t="s">
        <v>72</v>
      </c>
      <c r="P341" s="1291"/>
      <c r="Q341" s="1292"/>
      <c r="R341" s="1292"/>
      <c r="S341" s="1293"/>
      <c r="T341" s="428" t="s">
        <v>71</v>
      </c>
      <c r="U341" s="428" t="s">
        <v>72</v>
      </c>
      <c r="V341" s="1301">
        <f t="shared" si="3"/>
        <v>0</v>
      </c>
      <c r="W341" s="1301"/>
      <c r="X341" s="1301"/>
      <c r="Y341" s="1301"/>
      <c r="Z341" s="428" t="s">
        <v>71</v>
      </c>
      <c r="AA341" s="428" t="s">
        <v>105</v>
      </c>
      <c r="AB341" s="10"/>
      <c r="AC341" s="10"/>
      <c r="AG341" s="388" t="s">
        <v>100</v>
      </c>
      <c r="AH341" s="10"/>
      <c r="AI341" s="10"/>
      <c r="AJ341" s="10"/>
      <c r="AL341" s="1241"/>
      <c r="AM341" s="1246"/>
      <c r="AN341" s="1246"/>
      <c r="AO341" s="1246"/>
      <c r="AP341" s="1246"/>
      <c r="AQ341" s="1246"/>
      <c r="AR341" s="1246"/>
      <c r="AS341" s="1246"/>
      <c r="AT341" s="1246"/>
      <c r="AU341" s="1246"/>
      <c r="AV341" s="1246"/>
      <c r="AW341" s="1246"/>
      <c r="AX341" s="1246"/>
      <c r="AY341" s="1246"/>
      <c r="AZ341" s="1246"/>
      <c r="BA341" s="1246"/>
      <c r="BB341" s="1246"/>
      <c r="BC341" s="1246"/>
      <c r="BD341" s="1246"/>
      <c r="BE341" s="1246"/>
      <c r="BF341" s="1246"/>
      <c r="BG341" s="1246"/>
    </row>
    <row r="342" spans="1:59" ht="17.25" customHeight="1">
      <c r="B342" s="388"/>
      <c r="C342" s="428" t="s">
        <v>73</v>
      </c>
      <c r="D342" s="1284"/>
      <c r="E342" s="1284"/>
      <c r="F342" s="1284"/>
      <c r="G342" s="1284"/>
      <c r="H342" s="428" t="s">
        <v>96</v>
      </c>
      <c r="I342" s="428" t="s">
        <v>73</v>
      </c>
      <c r="J342" s="1291"/>
      <c r="K342" s="1292"/>
      <c r="L342" s="1292"/>
      <c r="M342" s="1293"/>
      <c r="N342" s="428" t="s">
        <v>71</v>
      </c>
      <c r="O342" s="428" t="s">
        <v>72</v>
      </c>
      <c r="P342" s="1291"/>
      <c r="Q342" s="1292"/>
      <c r="R342" s="1292"/>
      <c r="S342" s="1293"/>
      <c r="T342" s="428" t="s">
        <v>71</v>
      </c>
      <c r="U342" s="428" t="s">
        <v>72</v>
      </c>
      <c r="V342" s="1301">
        <f t="shared" si="3"/>
        <v>0</v>
      </c>
      <c r="W342" s="1301"/>
      <c r="X342" s="1301"/>
      <c r="Y342" s="1301"/>
      <c r="Z342" s="428" t="s">
        <v>71</v>
      </c>
      <c r="AA342" s="428" t="s">
        <v>105</v>
      </c>
      <c r="AB342" s="10"/>
      <c r="AC342" s="10"/>
      <c r="AG342" s="388" t="s">
        <v>99</v>
      </c>
      <c r="AH342" s="10"/>
      <c r="AI342" s="10"/>
      <c r="AJ342" s="10"/>
      <c r="AK342" s="10"/>
      <c r="AL342" s="1241"/>
      <c r="AM342" s="1241"/>
      <c r="AN342" s="1241"/>
      <c r="AO342" s="1241"/>
      <c r="AP342" s="1241"/>
      <c r="AQ342" s="1241"/>
      <c r="AR342" s="1241"/>
      <c r="AS342" s="1241"/>
    </row>
    <row r="343" spans="1:59" ht="17.25" customHeight="1">
      <c r="B343" s="388"/>
      <c r="C343" s="428" t="s">
        <v>73</v>
      </c>
      <c r="D343" s="1284"/>
      <c r="E343" s="1284"/>
      <c r="F343" s="1284"/>
      <c r="G343" s="1284"/>
      <c r="H343" s="428" t="s">
        <v>96</v>
      </c>
      <c r="I343" s="428" t="s">
        <v>73</v>
      </c>
      <c r="J343" s="1291"/>
      <c r="K343" s="1292"/>
      <c r="L343" s="1292"/>
      <c r="M343" s="1293"/>
      <c r="N343" s="428" t="s">
        <v>71</v>
      </c>
      <c r="O343" s="428" t="s">
        <v>72</v>
      </c>
      <c r="P343" s="1291"/>
      <c r="Q343" s="1292"/>
      <c r="R343" s="1292"/>
      <c r="S343" s="1293"/>
      <c r="T343" s="428" t="s">
        <v>71</v>
      </c>
      <c r="U343" s="428" t="s">
        <v>72</v>
      </c>
      <c r="V343" s="1301">
        <f t="shared" si="3"/>
        <v>0</v>
      </c>
      <c r="W343" s="1301"/>
      <c r="X343" s="1301"/>
      <c r="Y343" s="1301"/>
      <c r="Z343" s="428" t="s">
        <v>71</v>
      </c>
      <c r="AA343" s="428" t="s">
        <v>105</v>
      </c>
      <c r="AB343" s="10"/>
      <c r="AC343" s="10"/>
    </row>
    <row r="344" spans="1:59" ht="17.25" customHeight="1">
      <c r="B344" s="388"/>
      <c r="C344" s="428" t="s">
        <v>73</v>
      </c>
      <c r="D344" s="1284"/>
      <c r="E344" s="1284"/>
      <c r="F344" s="1284"/>
      <c r="G344" s="1284"/>
      <c r="H344" s="428" t="s">
        <v>96</v>
      </c>
      <c r="I344" s="428" t="s">
        <v>73</v>
      </c>
      <c r="J344" s="1291"/>
      <c r="K344" s="1292"/>
      <c r="L344" s="1292"/>
      <c r="M344" s="1293"/>
      <c r="N344" s="428" t="s">
        <v>71</v>
      </c>
      <c r="O344" s="428" t="s">
        <v>72</v>
      </c>
      <c r="P344" s="1291"/>
      <c r="Q344" s="1292"/>
      <c r="R344" s="1292"/>
      <c r="S344" s="1293"/>
      <c r="T344" s="428" t="s">
        <v>71</v>
      </c>
      <c r="U344" s="428" t="s">
        <v>72</v>
      </c>
      <c r="V344" s="1301">
        <f t="shared" si="3"/>
        <v>0</v>
      </c>
      <c r="W344" s="1301"/>
      <c r="X344" s="1301"/>
      <c r="Y344" s="1301"/>
      <c r="Z344" s="428" t="s">
        <v>71</v>
      </c>
      <c r="AA344" s="428" t="s">
        <v>105</v>
      </c>
      <c r="AB344" s="10"/>
      <c r="AC344" s="10"/>
    </row>
    <row r="345" spans="1:59" ht="17.25" customHeight="1">
      <c r="B345" s="388"/>
      <c r="C345" s="428" t="s">
        <v>73</v>
      </c>
      <c r="D345" s="1284"/>
      <c r="E345" s="1284"/>
      <c r="F345" s="1284"/>
      <c r="G345" s="1284"/>
      <c r="H345" s="428" t="s">
        <v>69</v>
      </c>
      <c r="I345" s="428" t="s">
        <v>73</v>
      </c>
      <c r="J345" s="1291"/>
      <c r="K345" s="1292"/>
      <c r="L345" s="1292"/>
      <c r="M345" s="1293"/>
      <c r="N345" s="428" t="s">
        <v>71</v>
      </c>
      <c r="O345" s="428" t="s">
        <v>72</v>
      </c>
      <c r="P345" s="1291"/>
      <c r="Q345" s="1292"/>
      <c r="R345" s="1292"/>
      <c r="S345" s="1293"/>
      <c r="T345" s="428" t="s">
        <v>2115</v>
      </c>
      <c r="U345" s="428" t="s">
        <v>72</v>
      </c>
      <c r="V345" s="1301">
        <f t="shared" ref="V345" si="4">J345+P345</f>
        <v>0</v>
      </c>
      <c r="W345" s="1301"/>
      <c r="X345" s="1301"/>
      <c r="Y345" s="1301"/>
      <c r="Z345" s="428" t="s">
        <v>71</v>
      </c>
      <c r="AA345" s="428" t="s">
        <v>105</v>
      </c>
      <c r="AB345" s="10"/>
      <c r="AC345" s="10"/>
    </row>
    <row r="346" spans="1:59" ht="15.75" customHeight="1">
      <c r="B346" s="388" t="s">
        <v>3513</v>
      </c>
      <c r="C346" s="10"/>
      <c r="D346" s="10"/>
      <c r="E346" s="10"/>
      <c r="F346" s="10"/>
      <c r="G346" s="10"/>
      <c r="H346" s="10"/>
      <c r="I346" s="428" t="s">
        <v>73</v>
      </c>
      <c r="J346" s="1301">
        <f>SUM(J339:M345)</f>
        <v>0</v>
      </c>
      <c r="K346" s="1301"/>
      <c r="L346" s="1301"/>
      <c r="M346" s="1301"/>
      <c r="N346" s="428" t="s">
        <v>71</v>
      </c>
      <c r="O346" s="428" t="s">
        <v>72</v>
      </c>
      <c r="P346" s="1301">
        <f>SUM(P339:S345)</f>
        <v>0</v>
      </c>
      <c r="Q346" s="1301"/>
      <c r="R346" s="1301"/>
      <c r="S346" s="1301"/>
      <c r="T346" s="428" t="s">
        <v>71</v>
      </c>
      <c r="U346" s="428" t="s">
        <v>72</v>
      </c>
      <c r="V346" s="1301">
        <f>SUM(V339:Y345)</f>
        <v>0</v>
      </c>
      <c r="W346" s="1301"/>
      <c r="X346" s="1301"/>
      <c r="Y346" s="1301"/>
      <c r="Z346" s="428" t="s">
        <v>71</v>
      </c>
      <c r="AA346" s="428" t="s">
        <v>105</v>
      </c>
      <c r="AB346" s="10"/>
      <c r="AC346" s="10"/>
    </row>
    <row r="347" spans="1:59" ht="11.25" customHeight="1">
      <c r="B347" s="388"/>
      <c r="C347" s="10"/>
      <c r="D347" s="10"/>
      <c r="E347" s="10"/>
      <c r="F347" s="10"/>
      <c r="G347" s="10"/>
      <c r="H347" s="10"/>
      <c r="I347" s="428"/>
      <c r="J347" s="449"/>
      <c r="K347" s="449"/>
      <c r="L347" s="449"/>
      <c r="M347" s="449"/>
      <c r="N347" s="428"/>
      <c r="O347" s="428"/>
      <c r="P347" s="449"/>
      <c r="Q347" s="449"/>
      <c r="R347" s="449"/>
      <c r="S347" s="449"/>
      <c r="T347" s="428"/>
      <c r="U347" s="428"/>
      <c r="V347" s="449"/>
      <c r="W347" s="449"/>
      <c r="X347" s="449"/>
      <c r="Y347" s="449"/>
      <c r="Z347" s="428"/>
      <c r="AA347" s="428"/>
      <c r="AB347" s="10"/>
      <c r="AC347" s="10"/>
      <c r="AJ347" s="393"/>
      <c r="AK347" s="393"/>
      <c r="AL347" s="393"/>
      <c r="AM347" s="393"/>
      <c r="AN347" s="393"/>
      <c r="AO347" s="393"/>
      <c r="AP347" s="393"/>
    </row>
    <row r="348" spans="1:59" ht="7.5" customHeight="1">
      <c r="A348" s="395"/>
      <c r="B348" s="424"/>
      <c r="C348" s="410"/>
      <c r="D348" s="410"/>
      <c r="E348" s="410"/>
      <c r="F348" s="410"/>
      <c r="G348" s="410"/>
      <c r="H348" s="410"/>
      <c r="I348" s="436"/>
      <c r="J348" s="450"/>
      <c r="K348" s="450"/>
      <c r="L348" s="450"/>
      <c r="M348" s="450"/>
      <c r="N348" s="436"/>
      <c r="O348" s="436"/>
      <c r="P348" s="450"/>
      <c r="Q348" s="450"/>
      <c r="R348" s="450"/>
      <c r="S348" s="450"/>
      <c r="T348" s="436"/>
      <c r="U348" s="436"/>
      <c r="V348" s="450"/>
      <c r="W348" s="450"/>
      <c r="X348" s="450"/>
      <c r="Y348" s="450"/>
      <c r="Z348" s="436"/>
      <c r="AA348" s="436"/>
      <c r="AB348" s="410"/>
      <c r="AC348" s="410"/>
      <c r="AD348" s="396"/>
      <c r="AE348" s="396"/>
      <c r="AF348" s="396"/>
      <c r="AG348" s="396"/>
      <c r="AH348" s="396"/>
      <c r="AI348" s="396"/>
    </row>
    <row r="349" spans="1:59" ht="18" customHeight="1">
      <c r="A349" s="451" t="s">
        <v>104</v>
      </c>
      <c r="B349" s="399" t="s">
        <v>2965</v>
      </c>
      <c r="C349" s="10"/>
      <c r="D349" s="1298"/>
      <c r="E349" s="1299"/>
      <c r="F349" s="1299"/>
      <c r="G349" s="1299"/>
      <c r="H349" s="1299"/>
      <c r="I349" s="1299"/>
      <c r="J349" s="1299"/>
      <c r="K349" s="1299"/>
      <c r="L349" s="1299"/>
      <c r="M349" s="1299"/>
      <c r="N349" s="1299"/>
      <c r="O349" s="1299"/>
      <c r="P349" s="1299"/>
      <c r="Q349" s="1299"/>
      <c r="R349" s="1299"/>
      <c r="S349" s="1299"/>
      <c r="T349" s="1299"/>
      <c r="U349" s="1299"/>
      <c r="V349" s="1299"/>
      <c r="W349" s="1299"/>
      <c r="X349" s="1299"/>
      <c r="Y349" s="1299"/>
      <c r="Z349" s="1299"/>
      <c r="AA349" s="1299"/>
      <c r="AB349" s="1299"/>
      <c r="AC349" s="1300"/>
    </row>
    <row r="350" spans="1:59" ht="18" customHeight="1">
      <c r="A350" s="451" t="s">
        <v>104</v>
      </c>
      <c r="B350" s="399" t="s">
        <v>2966</v>
      </c>
      <c r="C350" s="10"/>
      <c r="D350" s="1298"/>
      <c r="E350" s="1299"/>
      <c r="F350" s="1299"/>
      <c r="G350" s="1299"/>
      <c r="H350" s="1299"/>
      <c r="I350" s="1299"/>
      <c r="J350" s="1299"/>
      <c r="K350" s="1299"/>
      <c r="L350" s="1299"/>
      <c r="M350" s="1299"/>
      <c r="N350" s="1299"/>
      <c r="O350" s="1299"/>
      <c r="P350" s="1299"/>
      <c r="Q350" s="1299"/>
      <c r="R350" s="1299"/>
      <c r="S350" s="1299"/>
      <c r="T350" s="1299"/>
      <c r="U350" s="1299"/>
      <c r="V350" s="1299"/>
      <c r="W350" s="1299"/>
      <c r="X350" s="1299"/>
      <c r="Y350" s="1299"/>
      <c r="Z350" s="1299"/>
      <c r="AA350" s="1299"/>
      <c r="AB350" s="1299"/>
      <c r="AC350" s="1300"/>
    </row>
    <row r="351" spans="1:59" ht="18" customHeight="1">
      <c r="A351" s="451" t="s">
        <v>104</v>
      </c>
      <c r="B351" s="399" t="s">
        <v>2967</v>
      </c>
      <c r="C351" s="10"/>
      <c r="D351" s="1298"/>
      <c r="E351" s="1299"/>
      <c r="F351" s="1299"/>
      <c r="G351" s="1299"/>
      <c r="H351" s="1299"/>
      <c r="I351" s="1299"/>
      <c r="J351" s="1299"/>
      <c r="K351" s="1299"/>
      <c r="L351" s="1299"/>
      <c r="M351" s="1299"/>
      <c r="N351" s="1299"/>
      <c r="O351" s="1299"/>
      <c r="P351" s="1299"/>
      <c r="Q351" s="1299"/>
      <c r="R351" s="1299"/>
      <c r="S351" s="1299"/>
      <c r="T351" s="1299"/>
      <c r="U351" s="1299"/>
      <c r="V351" s="1299"/>
      <c r="W351" s="1299"/>
      <c r="X351" s="1299"/>
      <c r="Y351" s="1299"/>
      <c r="Z351" s="1299"/>
      <c r="AA351" s="1299"/>
      <c r="AB351" s="1299"/>
      <c r="AC351" s="1300"/>
    </row>
    <row r="352" spans="1:59" ht="18" customHeight="1">
      <c r="A352" s="451" t="s">
        <v>104</v>
      </c>
      <c r="B352" s="399" t="s">
        <v>2968</v>
      </c>
      <c r="C352" s="10"/>
      <c r="D352" s="1302"/>
      <c r="E352" s="1303"/>
      <c r="F352" s="1303"/>
      <c r="G352" s="1303"/>
      <c r="H352" s="1304"/>
      <c r="I352" s="428" t="s">
        <v>94</v>
      </c>
      <c r="J352" s="10"/>
      <c r="K352" s="10"/>
      <c r="L352" s="10"/>
      <c r="M352" s="10"/>
      <c r="N352" s="10"/>
      <c r="O352" s="10"/>
      <c r="P352" s="10"/>
      <c r="Q352" s="10"/>
      <c r="R352" s="10"/>
      <c r="S352" s="10"/>
      <c r="T352" s="10"/>
      <c r="U352" s="10"/>
      <c r="V352" s="10"/>
      <c r="W352" s="10"/>
      <c r="X352" s="10"/>
      <c r="Y352" s="10"/>
      <c r="Z352" s="10"/>
      <c r="AA352" s="10"/>
      <c r="AB352" s="10"/>
      <c r="AC352" s="10"/>
    </row>
    <row r="353" spans="1:42" ht="18" customHeight="1">
      <c r="A353" s="451" t="s">
        <v>104</v>
      </c>
      <c r="B353" s="399" t="s">
        <v>2969</v>
      </c>
      <c r="C353" s="10"/>
      <c r="D353" s="1275"/>
      <c r="E353" s="1241"/>
      <c r="F353" s="1241"/>
      <c r="G353" s="1241"/>
      <c r="H353" s="1241"/>
      <c r="I353" s="10"/>
      <c r="J353" s="10"/>
      <c r="K353" s="10"/>
      <c r="L353" s="10"/>
      <c r="M353" s="10"/>
      <c r="N353" s="10"/>
      <c r="O353" s="10"/>
      <c r="P353" s="10"/>
      <c r="Q353" s="10"/>
      <c r="R353" s="10"/>
      <c r="S353" s="10"/>
      <c r="T353" s="10"/>
      <c r="U353" s="10"/>
      <c r="V353" s="10"/>
      <c r="W353" s="10"/>
      <c r="X353" s="10"/>
      <c r="Y353" s="10"/>
      <c r="Z353" s="10"/>
      <c r="AA353" s="10"/>
      <c r="AB353" s="10"/>
      <c r="AC353" s="10"/>
    </row>
    <row r="354" spans="1:42" ht="7.5" customHeight="1">
      <c r="A354" s="451"/>
      <c r="B354" s="399"/>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row>
    <row r="355" spans="1:42" ht="18" customHeight="1">
      <c r="A355" s="451" t="s">
        <v>104</v>
      </c>
      <c r="B355" s="399" t="s">
        <v>2797</v>
      </c>
      <c r="C355" s="10"/>
      <c r="D355" s="1269"/>
      <c r="E355" s="1341"/>
      <c r="F355" s="1341"/>
      <c r="G355" s="1341"/>
      <c r="H355" s="1341"/>
      <c r="I355" s="1341"/>
      <c r="J355" s="1341"/>
      <c r="K355" s="1341"/>
      <c r="L355" s="1341"/>
      <c r="M355" s="1341"/>
      <c r="N355" s="1341"/>
      <c r="O355" s="1341"/>
      <c r="P355" s="1341"/>
      <c r="Q355" s="1341"/>
      <c r="R355" s="1341"/>
      <c r="S355" s="1341"/>
      <c r="T355" s="1341"/>
      <c r="U355" s="1341"/>
      <c r="V355" s="1341"/>
      <c r="W355" s="1341"/>
      <c r="X355" s="1341"/>
      <c r="Y355" s="1342"/>
      <c r="Z355" s="10"/>
      <c r="AA355" s="10"/>
    </row>
    <row r="356" spans="1:42" ht="18" customHeight="1">
      <c r="A356" s="451"/>
      <c r="B356" s="383"/>
      <c r="D356" s="1343"/>
      <c r="E356" s="1344"/>
      <c r="F356" s="1344"/>
      <c r="G356" s="1344"/>
      <c r="H356" s="1344"/>
      <c r="I356" s="1344"/>
      <c r="J356" s="1344"/>
      <c r="K356" s="1344"/>
      <c r="L356" s="1344"/>
      <c r="M356" s="1344"/>
      <c r="N356" s="1344"/>
      <c r="O356" s="1344"/>
      <c r="P356" s="1344"/>
      <c r="Q356" s="1344"/>
      <c r="R356" s="1344"/>
      <c r="S356" s="1344"/>
      <c r="T356" s="1344"/>
      <c r="U356" s="1344"/>
      <c r="V356" s="1344"/>
      <c r="W356" s="1344"/>
      <c r="X356" s="1344"/>
      <c r="Y356" s="1345"/>
    </row>
    <row r="357" spans="1:42" ht="18" customHeight="1">
      <c r="A357" s="451" t="s">
        <v>104</v>
      </c>
      <c r="B357" s="399" t="s">
        <v>2800</v>
      </c>
      <c r="C357" s="10"/>
      <c r="D357" s="1269"/>
      <c r="E357" s="1341"/>
      <c r="F357" s="1341"/>
      <c r="G357" s="1341"/>
      <c r="H357" s="1341"/>
      <c r="I357" s="1341"/>
      <c r="J357" s="1341"/>
      <c r="K357" s="1341"/>
      <c r="L357" s="1341"/>
      <c r="M357" s="1341"/>
      <c r="N357" s="1341"/>
      <c r="O357" s="1341"/>
      <c r="P357" s="1341"/>
      <c r="Q357" s="1341"/>
      <c r="R357" s="1341"/>
      <c r="S357" s="1341"/>
      <c r="T357" s="1341"/>
      <c r="U357" s="1341"/>
      <c r="V357" s="1341"/>
      <c r="W357" s="1341"/>
      <c r="X357" s="1341"/>
      <c r="Y357" s="1342"/>
      <c r="Z357" s="10"/>
      <c r="AA357" s="10"/>
    </row>
    <row r="358" spans="1:42" ht="18" customHeight="1">
      <c r="D358" s="1343"/>
      <c r="E358" s="1344"/>
      <c r="F358" s="1344"/>
      <c r="G358" s="1344"/>
      <c r="H358" s="1344"/>
      <c r="I358" s="1344"/>
      <c r="J358" s="1344"/>
      <c r="K358" s="1344"/>
      <c r="L358" s="1344"/>
      <c r="M358" s="1344"/>
      <c r="N358" s="1344"/>
      <c r="O358" s="1344"/>
      <c r="P358" s="1344"/>
      <c r="Q358" s="1344"/>
      <c r="R358" s="1344"/>
      <c r="S358" s="1344"/>
      <c r="T358" s="1344"/>
      <c r="U358" s="1344"/>
      <c r="V358" s="1344"/>
      <c r="W358" s="1344"/>
      <c r="X358" s="1344"/>
      <c r="Y358" s="1345"/>
    </row>
    <row r="359" spans="1:42" ht="11.25" customHeight="1">
      <c r="A359" s="489"/>
      <c r="B359" s="489"/>
      <c r="C359" s="439"/>
      <c r="D359" s="439"/>
      <c r="E359" s="439"/>
      <c r="F359" s="439"/>
      <c r="G359" s="439"/>
      <c r="H359" s="439"/>
      <c r="I359" s="439"/>
      <c r="J359" s="439"/>
      <c r="K359" s="439"/>
      <c r="L359" s="439"/>
      <c r="M359" s="439"/>
      <c r="N359" s="439"/>
      <c r="O359" s="439"/>
      <c r="P359" s="439"/>
      <c r="Q359" s="439"/>
      <c r="R359" s="439"/>
      <c r="S359" s="439"/>
      <c r="T359" s="439"/>
      <c r="U359" s="439"/>
      <c r="V359" s="439"/>
      <c r="W359" s="439"/>
      <c r="X359" s="439"/>
      <c r="Y359" s="439"/>
      <c r="Z359" s="439"/>
      <c r="AA359" s="439"/>
      <c r="AB359" s="439"/>
      <c r="AC359" s="439"/>
      <c r="AD359" s="439"/>
      <c r="AE359" s="439"/>
      <c r="AF359" s="439"/>
      <c r="AG359" s="439"/>
      <c r="AH359" s="439"/>
      <c r="AI359" s="439"/>
      <c r="AJ359" s="439"/>
      <c r="AK359" s="439"/>
      <c r="AL359" s="439"/>
      <c r="AM359" s="439"/>
      <c r="AN359" s="439"/>
      <c r="AO359" s="439"/>
      <c r="AP359" s="439"/>
    </row>
    <row r="361" spans="1:42" ht="18" customHeight="1">
      <c r="A361" s="477" t="s">
        <v>95</v>
      </c>
      <c r="C361" s="10"/>
      <c r="D361" s="458"/>
      <c r="E361" s="473"/>
      <c r="F361" s="473"/>
      <c r="G361" s="473"/>
      <c r="H361" s="473"/>
      <c r="I361" s="472"/>
      <c r="J361" s="472"/>
      <c r="K361" s="472"/>
      <c r="L361" s="472"/>
      <c r="M361" s="472"/>
      <c r="N361" s="472"/>
      <c r="O361" s="472"/>
      <c r="P361" s="472"/>
      <c r="Q361" s="472"/>
      <c r="R361" s="472"/>
      <c r="S361" s="472"/>
      <c r="T361" s="472"/>
      <c r="U361" s="472"/>
      <c r="V361" s="472"/>
      <c r="W361" s="472"/>
      <c r="X361" s="472"/>
      <c r="Y361" s="472"/>
      <c r="Z361" s="472"/>
      <c r="AA361" s="472"/>
      <c r="AB361" s="472"/>
      <c r="AC361" s="472"/>
      <c r="AD361" s="458"/>
    </row>
    <row r="362" spans="1:42" ht="18" customHeight="1">
      <c r="A362" s="388"/>
      <c r="B362" s="457" t="s">
        <v>2848</v>
      </c>
      <c r="C362" s="457"/>
      <c r="D362" s="458"/>
      <c r="E362" s="1310">
        <f>$D$276</f>
        <v>3</v>
      </c>
      <c r="F362" s="1311"/>
      <c r="G362" s="1311"/>
      <c r="H362" s="1312"/>
      <c r="I362" s="458"/>
      <c r="J362" s="459"/>
      <c r="K362" s="459"/>
      <c r="L362" s="420"/>
      <c r="M362" s="459"/>
      <c r="N362" s="458"/>
      <c r="O362" s="458"/>
      <c r="P362" s="458"/>
      <c r="Q362" s="458"/>
      <c r="R362" s="458"/>
      <c r="S362" s="458"/>
      <c r="T362" s="458"/>
      <c r="U362" s="458"/>
      <c r="V362" s="458"/>
      <c r="W362" s="458"/>
      <c r="X362" s="458"/>
      <c r="Y362" s="458"/>
      <c r="Z362" s="458"/>
      <c r="AA362" s="458"/>
      <c r="AB362" s="458"/>
      <c r="AC362" s="458"/>
    </row>
    <row r="363" spans="1:42" ht="18" customHeight="1">
      <c r="A363" s="388"/>
      <c r="B363" s="457" t="s">
        <v>2849</v>
      </c>
      <c r="C363" s="457"/>
      <c r="D363" s="458"/>
      <c r="E363" s="1426"/>
      <c r="F363" s="1427"/>
      <c r="G363" s="1427"/>
      <c r="H363" s="1428"/>
      <c r="I363" s="460" t="s">
        <v>89</v>
      </c>
      <c r="J363" s="461"/>
      <c r="K363" s="461"/>
      <c r="L363" s="462"/>
      <c r="M363" s="10"/>
      <c r="N363" s="458"/>
      <c r="O363" s="458"/>
      <c r="P363" s="458"/>
      <c r="Q363" s="458"/>
      <c r="R363" s="458"/>
      <c r="S363" s="458"/>
      <c r="T363" s="458"/>
      <c r="U363" s="458"/>
      <c r="V363" s="458"/>
      <c r="W363" s="458"/>
      <c r="X363" s="458"/>
      <c r="Y363" s="458"/>
      <c r="Z363" s="458"/>
      <c r="AA363" s="458"/>
      <c r="AB363" s="458"/>
      <c r="AC363" s="458"/>
    </row>
    <row r="364" spans="1:42" ht="18" customHeight="1">
      <c r="A364" s="388"/>
      <c r="B364" s="457" t="s">
        <v>2850</v>
      </c>
      <c r="C364" s="457"/>
      <c r="D364" s="458"/>
      <c r="E364" s="1302"/>
      <c r="F364" s="1303"/>
      <c r="G364" s="1303"/>
      <c r="H364" s="1304"/>
      <c r="I364" s="460" t="s">
        <v>94</v>
      </c>
      <c r="J364" s="463"/>
      <c r="K364" s="463"/>
      <c r="L364" s="464"/>
      <c r="M364" s="10"/>
      <c r="N364" s="458"/>
      <c r="O364" s="458"/>
      <c r="P364" s="458"/>
      <c r="Q364" s="458"/>
      <c r="R364" s="458"/>
      <c r="S364" s="458"/>
      <c r="T364" s="458"/>
      <c r="U364" s="458"/>
      <c r="V364" s="458"/>
      <c r="W364" s="458"/>
      <c r="X364" s="458"/>
      <c r="Y364" s="458"/>
      <c r="Z364" s="458"/>
      <c r="AA364" s="458"/>
      <c r="AB364" s="458"/>
      <c r="AC364" s="458"/>
    </row>
    <row r="365" spans="1:42" ht="18" customHeight="1">
      <c r="A365" s="388"/>
      <c r="B365" s="457" t="s">
        <v>2851</v>
      </c>
      <c r="C365" s="457"/>
      <c r="D365" s="458"/>
      <c r="E365" s="1302"/>
      <c r="F365" s="1303"/>
      <c r="G365" s="1303"/>
      <c r="H365" s="1304"/>
      <c r="I365" s="460" t="s">
        <v>94</v>
      </c>
      <c r="J365" s="463"/>
      <c r="K365" s="463"/>
      <c r="L365" s="464"/>
      <c r="M365" s="10"/>
      <c r="N365" s="459"/>
      <c r="O365" s="458"/>
      <c r="P365" s="458"/>
      <c r="Q365" s="458"/>
      <c r="R365" s="458"/>
      <c r="S365" s="458"/>
      <c r="T365" s="458"/>
      <c r="U365" s="458"/>
      <c r="V365" s="458"/>
      <c r="W365" s="458"/>
      <c r="X365" s="458"/>
      <c r="Y365" s="458"/>
      <c r="Z365" s="458"/>
      <c r="AA365" s="458"/>
      <c r="AB365" s="458"/>
      <c r="AC365" s="458"/>
    </row>
    <row r="366" spans="1:42" ht="18" customHeight="1">
      <c r="A366" s="388"/>
      <c r="B366" s="457" t="s">
        <v>2852</v>
      </c>
      <c r="C366" s="457"/>
      <c r="D366" s="458"/>
      <c r="E366" s="1302"/>
      <c r="F366" s="1303"/>
      <c r="G366" s="1303"/>
      <c r="H366" s="1304"/>
      <c r="I366" s="460" t="s">
        <v>94</v>
      </c>
      <c r="J366" s="463"/>
      <c r="K366" s="463"/>
      <c r="L366" s="464"/>
      <c r="M366" s="10"/>
      <c r="N366" s="459"/>
      <c r="O366" s="458"/>
      <c r="P366" s="458"/>
      <c r="Q366" s="458"/>
      <c r="R366" s="458"/>
      <c r="S366" s="458"/>
      <c r="T366" s="458"/>
      <c r="U366" s="458"/>
      <c r="V366" s="458"/>
      <c r="W366" s="458"/>
      <c r="X366" s="458"/>
      <c r="Y366" s="458"/>
      <c r="Z366" s="458"/>
      <c r="AA366" s="458"/>
      <c r="AB366" s="458"/>
      <c r="AC366" s="458"/>
    </row>
    <row r="367" spans="1:42" ht="18" customHeight="1">
      <c r="A367" s="388"/>
      <c r="B367" s="457" t="s">
        <v>2853</v>
      </c>
      <c r="C367" s="457"/>
      <c r="D367" s="458"/>
      <c r="E367" s="1302"/>
      <c r="F367" s="1303"/>
      <c r="G367" s="1303"/>
      <c r="H367" s="1304"/>
      <c r="I367" s="460" t="s">
        <v>94</v>
      </c>
      <c r="J367" s="463"/>
      <c r="K367" s="463"/>
      <c r="L367" s="464"/>
      <c r="M367" s="10"/>
      <c r="N367" s="458"/>
      <c r="O367" s="458"/>
      <c r="P367" s="458"/>
      <c r="Q367" s="458"/>
      <c r="R367" s="458"/>
      <c r="S367" s="466"/>
      <c r="T367" s="466"/>
      <c r="U367" s="466"/>
      <c r="V367" s="466"/>
      <c r="W367" s="466"/>
      <c r="X367" s="466"/>
      <c r="Y367" s="466"/>
      <c r="Z367" s="466"/>
      <c r="AA367" s="466"/>
      <c r="AB367" s="466"/>
      <c r="AC367" s="466"/>
    </row>
    <row r="368" spans="1:42" ht="18" customHeight="1">
      <c r="A368" s="388"/>
      <c r="B368" s="465" t="s">
        <v>2854</v>
      </c>
      <c r="C368" s="458"/>
      <c r="D368" s="467"/>
      <c r="E368" s="467"/>
      <c r="F368" s="467"/>
      <c r="G368" s="467"/>
      <c r="H368" s="460"/>
      <c r="I368" s="463"/>
      <c r="J368" s="463"/>
      <c r="K368" s="465"/>
      <c r="L368" s="10"/>
      <c r="M368" s="466"/>
      <c r="N368" s="468"/>
      <c r="O368" s="468" t="s">
        <v>86</v>
      </c>
      <c r="P368" s="468"/>
      <c r="Q368" s="469"/>
      <c r="R368" s="469" t="s">
        <v>85</v>
      </c>
      <c r="U368" s="466"/>
      <c r="V368" s="466"/>
      <c r="W368" s="466"/>
      <c r="X368" s="466"/>
      <c r="Y368" s="466"/>
      <c r="Z368" s="466"/>
      <c r="AA368" s="466"/>
      <c r="AB368" s="466"/>
    </row>
    <row r="369" spans="1:59" ht="15" customHeight="1">
      <c r="A369" s="388"/>
      <c r="B369" s="457" t="s">
        <v>2855</v>
      </c>
      <c r="C369" s="458"/>
      <c r="D369" s="458"/>
      <c r="E369" s="458"/>
      <c r="F369" s="458"/>
      <c r="G369" s="470"/>
      <c r="H369" s="458"/>
      <c r="I369" s="458"/>
      <c r="J369" s="459"/>
      <c r="K369" s="459"/>
      <c r="L369" s="458"/>
      <c r="M369" s="470"/>
      <c r="N369" s="458"/>
      <c r="O369" s="458"/>
      <c r="P369" s="470"/>
      <c r="Q369" s="458"/>
      <c r="R369" s="458"/>
      <c r="S369" s="458"/>
      <c r="T369" s="470"/>
      <c r="U369" s="458"/>
      <c r="V369" s="458"/>
      <c r="W369" s="458"/>
      <c r="X369" s="458"/>
      <c r="Y369" s="470"/>
      <c r="Z369" s="458"/>
      <c r="AA369" s="458"/>
      <c r="AB369" s="458"/>
      <c r="AC369" s="458"/>
      <c r="AD369" s="458"/>
    </row>
    <row r="370" spans="1:59" ht="15.75" customHeight="1">
      <c r="A370" s="388"/>
      <c r="B370" s="471"/>
      <c r="C370" s="458"/>
      <c r="D370" s="472" t="s">
        <v>73</v>
      </c>
      <c r="E370" s="1305" t="s">
        <v>84</v>
      </c>
      <c r="F370" s="1305"/>
      <c r="G370" s="1305"/>
      <c r="H370" s="1305"/>
      <c r="I370" s="1305"/>
      <c r="J370" s="428" t="s">
        <v>72</v>
      </c>
      <c r="K370" s="1305" t="s">
        <v>83</v>
      </c>
      <c r="L370" s="1305"/>
      <c r="M370" s="1305"/>
      <c r="N370" s="1305"/>
      <c r="O370" s="1305"/>
      <c r="P370" s="1305"/>
      <c r="Q370" s="1305"/>
      <c r="R370" s="1305"/>
      <c r="S370" s="1305"/>
      <c r="T370" s="1305"/>
      <c r="U370" s="428" t="s">
        <v>72</v>
      </c>
      <c r="V370" s="1305" t="s">
        <v>82</v>
      </c>
      <c r="W370" s="1305"/>
      <c r="X370" s="1305"/>
      <c r="Y370" s="1305"/>
      <c r="Z370" s="1294"/>
      <c r="AA370" s="472" t="s">
        <v>96</v>
      </c>
      <c r="AB370" s="472"/>
      <c r="AC370" s="10"/>
      <c r="AD370" s="10"/>
    </row>
    <row r="371" spans="1:59" ht="18" customHeight="1">
      <c r="A371" s="388"/>
      <c r="B371" s="471" t="s">
        <v>3514</v>
      </c>
      <c r="C371" s="458"/>
      <c r="D371" s="472" t="s">
        <v>73</v>
      </c>
      <c r="E371" s="1284"/>
      <c r="F371" s="1284"/>
      <c r="G371" s="1284"/>
      <c r="H371" s="1284"/>
      <c r="I371" s="1284"/>
      <c r="J371" s="428" t="s">
        <v>72</v>
      </c>
      <c r="K371" s="1335" t="str">
        <f>IF(項目一覧②!$G$570=1,"",INDEX(主要用途!$D$2:$D$72,項目一覧②!$G$570))</f>
        <v/>
      </c>
      <c r="L371" s="1336"/>
      <c r="M371" s="1336"/>
      <c r="N371" s="1336"/>
      <c r="O371" s="1336"/>
      <c r="P371" s="1336"/>
      <c r="Q371" s="1336"/>
      <c r="R371" s="1336"/>
      <c r="S371" s="1336"/>
      <c r="T371" s="1337"/>
      <c r="U371" s="428" t="s">
        <v>72</v>
      </c>
      <c r="V371" s="1291"/>
      <c r="W371" s="1292"/>
      <c r="X371" s="1292"/>
      <c r="Y371" s="1293"/>
      <c r="Z371" s="470" t="s">
        <v>71</v>
      </c>
      <c r="AA371" s="472" t="s">
        <v>96</v>
      </c>
      <c r="AB371" s="466"/>
      <c r="AC371" s="472"/>
      <c r="AD371" s="10"/>
      <c r="AF371" s="412" t="s">
        <v>102</v>
      </c>
      <c r="AG371" s="10"/>
    </row>
    <row r="372" spans="1:59" ht="18" customHeight="1">
      <c r="A372" s="388"/>
      <c r="B372" s="471" t="s">
        <v>3515</v>
      </c>
      <c r="C372" s="458"/>
      <c r="D372" s="472" t="s">
        <v>73</v>
      </c>
      <c r="E372" s="1284"/>
      <c r="F372" s="1284"/>
      <c r="G372" s="1284"/>
      <c r="H372" s="1284"/>
      <c r="I372" s="1284"/>
      <c r="J372" s="428" t="s">
        <v>72</v>
      </c>
      <c r="K372" s="1335" t="str">
        <f>IF(項目一覧②!$G$571=1,"",INDEX(主要用途!$D$2:$D$72,項目一覧②!$G$571))</f>
        <v/>
      </c>
      <c r="L372" s="1336"/>
      <c r="M372" s="1336"/>
      <c r="N372" s="1336"/>
      <c r="O372" s="1336"/>
      <c r="P372" s="1336"/>
      <c r="Q372" s="1336"/>
      <c r="R372" s="1336"/>
      <c r="S372" s="1336"/>
      <c r="T372" s="1337"/>
      <c r="U372" s="428" t="s">
        <v>72</v>
      </c>
      <c r="V372" s="1291"/>
      <c r="W372" s="1292"/>
      <c r="X372" s="1292"/>
      <c r="Y372" s="1293"/>
      <c r="Z372" s="470" t="s">
        <v>71</v>
      </c>
      <c r="AA372" s="472" t="s">
        <v>96</v>
      </c>
      <c r="AB372" s="466"/>
      <c r="AC372" s="472"/>
      <c r="AD372" s="10"/>
      <c r="AG372" s="401" t="s">
        <v>101</v>
      </c>
      <c r="AH372" s="401"/>
      <c r="AI372" s="401"/>
      <c r="AJ372" s="401"/>
      <c r="AK372" s="446"/>
      <c r="AL372" s="1241"/>
      <c r="AM372" s="1246"/>
      <c r="AN372" s="1246"/>
      <c r="AO372" s="1246"/>
      <c r="AP372" s="1246"/>
      <c r="AQ372" s="1246"/>
      <c r="AR372" s="1246"/>
      <c r="AS372" s="1246"/>
      <c r="AT372" s="1246"/>
      <c r="AU372" s="1246"/>
      <c r="AV372" s="1246"/>
      <c r="AW372" s="1246"/>
      <c r="AX372" s="1246"/>
      <c r="AY372" s="1246"/>
      <c r="AZ372" s="1246"/>
      <c r="BA372" s="1246"/>
      <c r="BB372" s="1246"/>
      <c r="BC372" s="1246"/>
      <c r="BD372" s="1246"/>
      <c r="BE372" s="1246"/>
      <c r="BF372" s="1246"/>
      <c r="BG372" s="1246"/>
    </row>
    <row r="373" spans="1:59" ht="18" customHeight="1">
      <c r="A373" s="388"/>
      <c r="B373" s="471" t="s">
        <v>3516</v>
      </c>
      <c r="C373" s="458"/>
      <c r="D373" s="472" t="s">
        <v>73</v>
      </c>
      <c r="E373" s="1284"/>
      <c r="F373" s="1284"/>
      <c r="G373" s="1284"/>
      <c r="H373" s="1284"/>
      <c r="I373" s="1284"/>
      <c r="J373" s="428" t="s">
        <v>72</v>
      </c>
      <c r="K373" s="1335" t="str">
        <f>IF(項目一覧②!$G$572=1,"",INDEX(主要用途!$D$2:$D$72,項目一覧②!$G$572))</f>
        <v/>
      </c>
      <c r="L373" s="1336"/>
      <c r="M373" s="1336"/>
      <c r="N373" s="1336"/>
      <c r="O373" s="1336"/>
      <c r="P373" s="1336"/>
      <c r="Q373" s="1336"/>
      <c r="R373" s="1336"/>
      <c r="S373" s="1336"/>
      <c r="T373" s="1337"/>
      <c r="U373" s="428" t="s">
        <v>72</v>
      </c>
      <c r="V373" s="1291"/>
      <c r="W373" s="1292"/>
      <c r="X373" s="1292"/>
      <c r="Y373" s="1293"/>
      <c r="Z373" s="470" t="s">
        <v>71</v>
      </c>
      <c r="AA373" s="472" t="s">
        <v>96</v>
      </c>
      <c r="AB373" s="466"/>
      <c r="AC373" s="472"/>
      <c r="AD373" s="10"/>
      <c r="AG373" s="388" t="s">
        <v>100</v>
      </c>
      <c r="AH373" s="10"/>
      <c r="AI373" s="10"/>
      <c r="AJ373" s="10"/>
      <c r="AL373" s="1241"/>
      <c r="AM373" s="1246"/>
      <c r="AN373" s="1246"/>
      <c r="AO373" s="1246"/>
      <c r="AP373" s="1246"/>
      <c r="AQ373" s="1246"/>
      <c r="AR373" s="1246"/>
      <c r="AS373" s="1246"/>
      <c r="AT373" s="1246"/>
      <c r="AU373" s="1246"/>
      <c r="AV373" s="1246"/>
      <c r="AW373" s="1246"/>
      <c r="AX373" s="1246"/>
      <c r="AY373" s="1246"/>
      <c r="AZ373" s="1246"/>
      <c r="BA373" s="1246"/>
      <c r="BB373" s="1246"/>
      <c r="BC373" s="1246"/>
      <c r="BD373" s="1246"/>
      <c r="BE373" s="1246"/>
      <c r="BF373" s="1246"/>
      <c r="BG373" s="1246"/>
    </row>
    <row r="374" spans="1:59" ht="18" customHeight="1">
      <c r="A374" s="388"/>
      <c r="B374" s="471" t="s">
        <v>3517</v>
      </c>
      <c r="C374" s="458"/>
      <c r="D374" s="472" t="s">
        <v>73</v>
      </c>
      <c r="E374" s="1284"/>
      <c r="F374" s="1284"/>
      <c r="G374" s="1284"/>
      <c r="H374" s="1284"/>
      <c r="I374" s="1284"/>
      <c r="J374" s="428" t="s">
        <v>72</v>
      </c>
      <c r="K374" s="1335" t="str">
        <f>IF(項目一覧②!$G$573=1,"",INDEX(主要用途!$D$2:$D$72,項目一覧②!$G$573))</f>
        <v/>
      </c>
      <c r="L374" s="1336"/>
      <c r="M374" s="1336"/>
      <c r="N374" s="1336"/>
      <c r="O374" s="1336"/>
      <c r="P374" s="1336"/>
      <c r="Q374" s="1336"/>
      <c r="R374" s="1336"/>
      <c r="S374" s="1336"/>
      <c r="T374" s="1337"/>
      <c r="U374" s="428" t="s">
        <v>72</v>
      </c>
      <c r="V374" s="1291"/>
      <c r="W374" s="1292"/>
      <c r="X374" s="1292"/>
      <c r="Y374" s="1293"/>
      <c r="Z374" s="470" t="s">
        <v>71</v>
      </c>
      <c r="AA374" s="472" t="s">
        <v>96</v>
      </c>
      <c r="AB374" s="466"/>
      <c r="AC374" s="472"/>
      <c r="AD374" s="10"/>
      <c r="AG374" s="388" t="s">
        <v>99</v>
      </c>
      <c r="AH374" s="10"/>
      <c r="AI374" s="10"/>
      <c r="AJ374" s="10"/>
      <c r="AK374" s="10"/>
      <c r="AL374" s="1241"/>
      <c r="AM374" s="1241"/>
      <c r="AN374" s="1241"/>
      <c r="AO374" s="1241"/>
      <c r="AP374" s="1241"/>
      <c r="AQ374" s="1241"/>
      <c r="AR374" s="1241"/>
      <c r="AS374" s="1241"/>
    </row>
    <row r="375" spans="1:59" ht="18" customHeight="1">
      <c r="A375" s="388"/>
      <c r="B375" s="471" t="s">
        <v>3518</v>
      </c>
      <c r="C375" s="458"/>
      <c r="D375" s="472" t="s">
        <v>73</v>
      </c>
      <c r="E375" s="1284"/>
      <c r="F375" s="1284"/>
      <c r="G375" s="1284"/>
      <c r="H375" s="1284"/>
      <c r="I375" s="1284"/>
      <c r="J375" s="428" t="s">
        <v>72</v>
      </c>
      <c r="K375" s="1335" t="str">
        <f>IF(項目一覧②!$G$574=1,"",INDEX(主要用途!$D$2:$D$72,項目一覧②!$G$574))</f>
        <v/>
      </c>
      <c r="L375" s="1336"/>
      <c r="M375" s="1336"/>
      <c r="N375" s="1336"/>
      <c r="O375" s="1336"/>
      <c r="P375" s="1336"/>
      <c r="Q375" s="1336"/>
      <c r="R375" s="1336"/>
      <c r="S375" s="1336"/>
      <c r="T375" s="1337"/>
      <c r="U375" s="428" t="s">
        <v>72</v>
      </c>
      <c r="V375" s="1291"/>
      <c r="W375" s="1292"/>
      <c r="X375" s="1292"/>
      <c r="Y375" s="1293"/>
      <c r="Z375" s="470" t="s">
        <v>71</v>
      </c>
      <c r="AA375" s="472" t="s">
        <v>96</v>
      </c>
      <c r="AB375" s="466"/>
      <c r="AC375" s="472"/>
      <c r="AD375" s="10"/>
    </row>
    <row r="376" spans="1:59" ht="18" customHeight="1">
      <c r="A376" s="388"/>
      <c r="B376" s="471" t="s">
        <v>3519</v>
      </c>
      <c r="C376" s="458"/>
      <c r="D376" s="472" t="s">
        <v>73</v>
      </c>
      <c r="E376" s="1284"/>
      <c r="F376" s="1284"/>
      <c r="G376" s="1284"/>
      <c r="H376" s="1284"/>
      <c r="I376" s="1284"/>
      <c r="J376" s="428" t="s">
        <v>72</v>
      </c>
      <c r="K376" s="1335" t="str">
        <f>IF(項目一覧②!$G$575=1,"",INDEX(主要用途!$D$2:$D$72,項目一覧②!$G$575))</f>
        <v/>
      </c>
      <c r="L376" s="1336"/>
      <c r="M376" s="1336"/>
      <c r="N376" s="1336"/>
      <c r="O376" s="1336"/>
      <c r="P376" s="1336"/>
      <c r="Q376" s="1336"/>
      <c r="R376" s="1336"/>
      <c r="S376" s="1336"/>
      <c r="T376" s="1337"/>
      <c r="U376" s="428" t="s">
        <v>72</v>
      </c>
      <c r="V376" s="1291"/>
      <c r="W376" s="1292"/>
      <c r="X376" s="1292"/>
      <c r="Y376" s="1293"/>
      <c r="Z376" s="470" t="s">
        <v>71</v>
      </c>
      <c r="AA376" s="472" t="s">
        <v>96</v>
      </c>
      <c r="AB376" s="466"/>
      <c r="AC376" s="472"/>
      <c r="AD376" s="10"/>
    </row>
    <row r="377" spans="1:59" ht="15" customHeight="1">
      <c r="A377" s="388"/>
      <c r="B377" s="457" t="s">
        <v>2856</v>
      </c>
      <c r="C377" s="458"/>
      <c r="D377" s="458"/>
      <c r="E377" s="458"/>
      <c r="F377" s="458"/>
      <c r="G377" s="458"/>
      <c r="H377" s="458"/>
      <c r="I377" s="458"/>
      <c r="J377" s="428"/>
      <c r="K377" s="473"/>
      <c r="L377" s="473"/>
      <c r="M377" s="473"/>
      <c r="N377" s="473"/>
      <c r="O377" s="473"/>
      <c r="P377" s="473"/>
      <c r="Q377" s="473"/>
      <c r="R377" s="473"/>
      <c r="S377" s="473"/>
      <c r="T377" s="473"/>
      <c r="U377" s="473"/>
      <c r="V377" s="473"/>
      <c r="W377" s="473"/>
      <c r="X377" s="473"/>
      <c r="Y377" s="473"/>
      <c r="Z377" s="473"/>
      <c r="AA377" s="473"/>
      <c r="AB377" s="473"/>
      <c r="AC377" s="473"/>
      <c r="AD377" s="466"/>
    </row>
    <row r="378" spans="1:59" ht="18" customHeight="1">
      <c r="A378" s="388"/>
      <c r="B378" s="457"/>
      <c r="C378" s="457"/>
      <c r="D378" s="458"/>
      <c r="E378" s="1334"/>
      <c r="F378" s="1320"/>
      <c r="G378" s="1320"/>
      <c r="H378" s="1320"/>
      <c r="I378" s="1320"/>
      <c r="J378" s="1320"/>
      <c r="K378" s="1320"/>
      <c r="L378" s="1320"/>
      <c r="M378" s="1320"/>
      <c r="N378" s="1320"/>
      <c r="O378" s="1320"/>
      <c r="P378" s="1320"/>
      <c r="Q378" s="1320"/>
      <c r="R378" s="1320"/>
      <c r="S378" s="1320"/>
      <c r="T378" s="1320"/>
      <c r="U378" s="1320"/>
      <c r="V378" s="1320"/>
      <c r="W378" s="1320"/>
      <c r="X378" s="1320"/>
      <c r="Y378" s="1320"/>
      <c r="Z378" s="1321"/>
      <c r="AA378" s="473"/>
      <c r="AB378" s="473"/>
      <c r="AC378" s="473"/>
      <c r="AD378" s="466"/>
    </row>
    <row r="379" spans="1:59" ht="18" customHeight="1">
      <c r="A379" s="388"/>
      <c r="B379" s="457"/>
      <c r="C379" s="457"/>
      <c r="D379" s="458"/>
      <c r="E379" s="1322"/>
      <c r="F379" s="1323"/>
      <c r="G379" s="1323"/>
      <c r="H379" s="1323"/>
      <c r="I379" s="1323"/>
      <c r="J379" s="1323"/>
      <c r="K379" s="1323"/>
      <c r="L379" s="1323"/>
      <c r="M379" s="1323"/>
      <c r="N379" s="1323"/>
      <c r="O379" s="1323"/>
      <c r="P379" s="1323"/>
      <c r="Q379" s="1323"/>
      <c r="R379" s="1323"/>
      <c r="S379" s="1323"/>
      <c r="T379" s="1323"/>
      <c r="U379" s="1323"/>
      <c r="V379" s="1323"/>
      <c r="W379" s="1323"/>
      <c r="X379" s="1323"/>
      <c r="Y379" s="1323"/>
      <c r="Z379" s="1324"/>
      <c r="AA379" s="473"/>
      <c r="AB379" s="473"/>
      <c r="AC379" s="473"/>
      <c r="AD379" s="466"/>
    </row>
    <row r="380" spans="1:59" ht="15" customHeight="1">
      <c r="A380" s="388"/>
      <c r="B380" s="457" t="s">
        <v>2857</v>
      </c>
      <c r="C380" s="457"/>
      <c r="D380" s="458"/>
      <c r="E380" s="458"/>
      <c r="F380" s="458"/>
      <c r="G380" s="458"/>
      <c r="H380" s="458"/>
      <c r="I380" s="458"/>
      <c r="J380" s="473" t="s">
        <v>98</v>
      </c>
      <c r="K380" s="473"/>
      <c r="L380" s="473"/>
      <c r="M380" s="473"/>
      <c r="N380" s="473"/>
      <c r="O380" s="473"/>
      <c r="P380" s="473"/>
      <c r="Q380" s="473"/>
      <c r="R380" s="473"/>
      <c r="S380" s="473"/>
      <c r="T380" s="473"/>
      <c r="U380" s="473"/>
      <c r="V380" s="473"/>
      <c r="W380" s="473"/>
      <c r="X380" s="473"/>
      <c r="Y380" s="473"/>
      <c r="Z380" s="473"/>
      <c r="AA380" s="473"/>
      <c r="AB380" s="473"/>
      <c r="AC380" s="473"/>
      <c r="AD380" s="466"/>
    </row>
    <row r="381" spans="1:59" ht="18" customHeight="1">
      <c r="A381" s="388"/>
      <c r="B381" s="457"/>
      <c r="C381" s="457"/>
      <c r="D381" s="458"/>
      <c r="E381" s="1334"/>
      <c r="F381" s="1320"/>
      <c r="G381" s="1320"/>
      <c r="H381" s="1320"/>
      <c r="I381" s="1320"/>
      <c r="J381" s="1320"/>
      <c r="K381" s="1320"/>
      <c r="L381" s="1320"/>
      <c r="M381" s="1320"/>
      <c r="N381" s="1320"/>
      <c r="O381" s="1320"/>
      <c r="P381" s="1320"/>
      <c r="Q381" s="1320"/>
      <c r="R381" s="1320"/>
      <c r="S381" s="1320"/>
      <c r="T381" s="1320"/>
      <c r="U381" s="1320"/>
      <c r="V381" s="1320"/>
      <c r="W381" s="1320"/>
      <c r="X381" s="1320"/>
      <c r="Y381" s="1320"/>
      <c r="Z381" s="1321"/>
      <c r="AA381" s="473"/>
      <c r="AB381" s="473"/>
      <c r="AC381" s="473"/>
      <c r="AD381" s="466"/>
    </row>
    <row r="382" spans="1:59" ht="18" customHeight="1">
      <c r="A382" s="388"/>
      <c r="B382" s="457"/>
      <c r="C382" s="457"/>
      <c r="D382" s="458"/>
      <c r="E382" s="1322"/>
      <c r="F382" s="1323"/>
      <c r="G382" s="1323"/>
      <c r="H382" s="1323"/>
      <c r="I382" s="1323"/>
      <c r="J382" s="1323"/>
      <c r="K382" s="1323"/>
      <c r="L382" s="1323"/>
      <c r="M382" s="1323"/>
      <c r="N382" s="1323"/>
      <c r="O382" s="1323"/>
      <c r="P382" s="1323"/>
      <c r="Q382" s="1323"/>
      <c r="R382" s="1323"/>
      <c r="S382" s="1323"/>
      <c r="T382" s="1323"/>
      <c r="U382" s="1323"/>
      <c r="V382" s="1323"/>
      <c r="W382" s="1323"/>
      <c r="X382" s="1323"/>
      <c r="Y382" s="1323"/>
      <c r="Z382" s="1324"/>
      <c r="AA382" s="458"/>
      <c r="AB382" s="458"/>
      <c r="AC382" s="458"/>
      <c r="AD382" s="458"/>
    </row>
    <row r="383" spans="1:59" ht="11.25" customHeight="1">
      <c r="A383" s="388"/>
      <c r="B383" s="388"/>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I383" s="393"/>
      <c r="AJ383" s="393"/>
      <c r="AK383" s="393"/>
      <c r="AL383" s="393"/>
      <c r="AM383" s="393"/>
      <c r="AN383" s="393"/>
      <c r="AO383" s="393"/>
    </row>
    <row r="384" spans="1:59" ht="17.25" customHeight="1">
      <c r="A384" s="453" t="s">
        <v>95</v>
      </c>
      <c r="B384" s="395"/>
      <c r="C384" s="454"/>
      <c r="D384" s="455"/>
      <c r="E384" s="455"/>
      <c r="F384" s="455"/>
      <c r="G384" s="455"/>
      <c r="H384" s="456"/>
      <c r="I384" s="456"/>
      <c r="J384" s="456"/>
      <c r="K384" s="456"/>
      <c r="L384" s="456"/>
      <c r="M384" s="456"/>
      <c r="N384" s="456"/>
      <c r="O384" s="456"/>
      <c r="P384" s="456"/>
      <c r="Q384" s="456"/>
      <c r="R384" s="456"/>
      <c r="S384" s="456"/>
      <c r="T384" s="456"/>
      <c r="U384" s="456"/>
      <c r="V384" s="456"/>
      <c r="W384" s="456"/>
      <c r="X384" s="456"/>
      <c r="Y384" s="456"/>
      <c r="Z384" s="456"/>
      <c r="AA384" s="456"/>
      <c r="AB384" s="456"/>
      <c r="AC384" s="454"/>
      <c r="AD384" s="396"/>
      <c r="AE384" s="396"/>
      <c r="AF384" s="396"/>
      <c r="AG384" s="396"/>
      <c r="AH384" s="396"/>
    </row>
    <row r="385" spans="1:30" ht="18" customHeight="1">
      <c r="A385" s="388"/>
      <c r="B385" s="457" t="s">
        <v>2848</v>
      </c>
      <c r="C385" s="457"/>
      <c r="D385" s="458"/>
      <c r="E385" s="1310">
        <f>$D$276</f>
        <v>3</v>
      </c>
      <c r="F385" s="1311"/>
      <c r="G385" s="1311"/>
      <c r="H385" s="1312"/>
      <c r="I385" s="458"/>
      <c r="J385" s="459"/>
      <c r="K385" s="459"/>
      <c r="L385" s="420"/>
      <c r="M385" s="459"/>
      <c r="N385" s="458"/>
      <c r="O385" s="458"/>
      <c r="P385" s="458"/>
      <c r="Q385" s="458"/>
      <c r="R385" s="458"/>
      <c r="S385" s="458"/>
      <c r="T385" s="458"/>
      <c r="U385" s="458"/>
      <c r="V385" s="458"/>
      <c r="W385" s="458"/>
      <c r="X385" s="458"/>
      <c r="Y385" s="458"/>
      <c r="Z385" s="458"/>
      <c r="AA385" s="458"/>
      <c r="AB385" s="458"/>
      <c r="AC385" s="458"/>
    </row>
    <row r="386" spans="1:30" ht="18" customHeight="1">
      <c r="A386" s="388"/>
      <c r="B386" s="457" t="s">
        <v>2849</v>
      </c>
      <c r="C386" s="457"/>
      <c r="D386" s="458"/>
      <c r="E386" s="1426"/>
      <c r="F386" s="1427"/>
      <c r="G386" s="1427"/>
      <c r="H386" s="1428"/>
      <c r="I386" s="460" t="s">
        <v>89</v>
      </c>
      <c r="J386" s="461"/>
      <c r="K386" s="461"/>
      <c r="L386" s="462"/>
      <c r="M386" s="10"/>
      <c r="N386" s="458"/>
      <c r="O386" s="458"/>
      <c r="P386" s="458"/>
      <c r="Q386" s="458"/>
      <c r="R386" s="458"/>
      <c r="S386" s="458"/>
      <c r="T386" s="458"/>
      <c r="U386" s="458"/>
      <c r="V386" s="458"/>
      <c r="W386" s="458"/>
      <c r="X386" s="458"/>
      <c r="Y386" s="458"/>
      <c r="Z386" s="458"/>
      <c r="AA386" s="458"/>
      <c r="AB386" s="458"/>
      <c r="AC386" s="458"/>
    </row>
    <row r="387" spans="1:30" ht="18" customHeight="1">
      <c r="A387" s="388"/>
      <c r="B387" s="457" t="s">
        <v>2850</v>
      </c>
      <c r="C387" s="457"/>
      <c r="D387" s="458"/>
      <c r="E387" s="1302"/>
      <c r="F387" s="1303"/>
      <c r="G387" s="1303"/>
      <c r="H387" s="1304"/>
      <c r="I387" s="460" t="s">
        <v>94</v>
      </c>
      <c r="J387" s="463"/>
      <c r="K387" s="463"/>
      <c r="L387" s="464"/>
      <c r="M387" s="10"/>
      <c r="N387" s="458"/>
      <c r="O387" s="458"/>
      <c r="P387" s="458"/>
      <c r="Q387" s="458"/>
      <c r="R387" s="458"/>
      <c r="S387" s="458"/>
      <c r="T387" s="458"/>
      <c r="U387" s="458"/>
      <c r="V387" s="458"/>
      <c r="W387" s="458"/>
      <c r="X387" s="458"/>
      <c r="Y387" s="458"/>
      <c r="Z387" s="458"/>
      <c r="AA387" s="458"/>
      <c r="AB387" s="458"/>
      <c r="AC387" s="458"/>
    </row>
    <row r="388" spans="1:30" ht="18" customHeight="1">
      <c r="A388" s="388"/>
      <c r="B388" s="457" t="s">
        <v>2851</v>
      </c>
      <c r="C388" s="457"/>
      <c r="D388" s="458"/>
      <c r="E388" s="1302"/>
      <c r="F388" s="1303"/>
      <c r="G388" s="1303"/>
      <c r="H388" s="1304"/>
      <c r="I388" s="460" t="s">
        <v>94</v>
      </c>
      <c r="J388" s="463"/>
      <c r="K388" s="463"/>
      <c r="L388" s="464"/>
      <c r="M388" s="10"/>
      <c r="N388" s="459"/>
      <c r="O388" s="458"/>
      <c r="P388" s="458"/>
      <c r="Q388" s="458"/>
      <c r="R388" s="458"/>
      <c r="S388" s="458"/>
      <c r="T388" s="458"/>
      <c r="U388" s="458"/>
      <c r="V388" s="458"/>
      <c r="W388" s="458"/>
      <c r="X388" s="458"/>
      <c r="Y388" s="458"/>
      <c r="Z388" s="458"/>
      <c r="AA388" s="458"/>
      <c r="AB388" s="458"/>
      <c r="AC388" s="458"/>
    </row>
    <row r="389" spans="1:30" ht="18" customHeight="1">
      <c r="A389" s="388"/>
      <c r="B389" s="457" t="s">
        <v>2852</v>
      </c>
      <c r="C389" s="457"/>
      <c r="D389" s="458"/>
      <c r="E389" s="1302"/>
      <c r="F389" s="1303"/>
      <c r="G389" s="1303"/>
      <c r="H389" s="1304"/>
      <c r="I389" s="460" t="s">
        <v>94</v>
      </c>
      <c r="J389" s="463"/>
      <c r="K389" s="463"/>
      <c r="L389" s="464"/>
      <c r="M389" s="10"/>
      <c r="N389" s="459"/>
      <c r="O389" s="458"/>
      <c r="P389" s="458"/>
      <c r="Q389" s="458"/>
      <c r="R389" s="458"/>
      <c r="S389" s="458"/>
      <c r="T389" s="458"/>
      <c r="U389" s="458"/>
      <c r="V389" s="458"/>
      <c r="W389" s="458"/>
      <c r="X389" s="458"/>
      <c r="Y389" s="458"/>
      <c r="Z389" s="458"/>
      <c r="AA389" s="458"/>
      <c r="AB389" s="458"/>
      <c r="AC389" s="458"/>
    </row>
    <row r="390" spans="1:30" ht="18" customHeight="1">
      <c r="A390" s="388"/>
      <c r="B390" s="457" t="s">
        <v>2853</v>
      </c>
      <c r="C390" s="457"/>
      <c r="D390" s="458"/>
      <c r="E390" s="1302"/>
      <c r="F390" s="1303"/>
      <c r="G390" s="1303"/>
      <c r="H390" s="1304"/>
      <c r="I390" s="460" t="s">
        <v>94</v>
      </c>
      <c r="J390" s="463"/>
      <c r="K390" s="463"/>
      <c r="L390" s="464"/>
      <c r="M390" s="10"/>
      <c r="N390" s="458"/>
      <c r="O390" s="458"/>
      <c r="P390" s="458"/>
      <c r="Q390" s="458"/>
      <c r="R390" s="458"/>
      <c r="S390" s="466"/>
      <c r="T390" s="466"/>
      <c r="U390" s="466"/>
      <c r="V390" s="466"/>
      <c r="W390" s="466"/>
      <c r="X390" s="466"/>
      <c r="Y390" s="466"/>
      <c r="Z390" s="466"/>
      <c r="AA390" s="466"/>
      <c r="AB390" s="466"/>
      <c r="AC390" s="466"/>
    </row>
    <row r="391" spans="1:30" ht="18" customHeight="1">
      <c r="A391" s="388"/>
      <c r="B391" s="465" t="s">
        <v>2854</v>
      </c>
      <c r="C391" s="458"/>
      <c r="D391" s="467"/>
      <c r="E391" s="467"/>
      <c r="F391" s="467"/>
      <c r="G391" s="467"/>
      <c r="H391" s="460"/>
      <c r="I391" s="463"/>
      <c r="J391" s="463"/>
      <c r="K391" s="465"/>
      <c r="L391" s="10"/>
      <c r="M391" s="466"/>
      <c r="N391" s="468"/>
      <c r="O391" s="468" t="s">
        <v>86</v>
      </c>
      <c r="P391" s="468"/>
      <c r="Q391" s="469"/>
      <c r="R391" s="469" t="s">
        <v>85</v>
      </c>
      <c r="U391" s="466"/>
      <c r="V391" s="466"/>
      <c r="W391" s="466"/>
      <c r="X391" s="466"/>
      <c r="Y391" s="466"/>
      <c r="Z391" s="466"/>
      <c r="AA391" s="466"/>
      <c r="AB391" s="466"/>
    </row>
    <row r="392" spans="1:30" ht="15" customHeight="1">
      <c r="A392" s="388"/>
      <c r="B392" s="457" t="s">
        <v>2855</v>
      </c>
      <c r="C392" s="458"/>
      <c r="D392" s="458"/>
      <c r="E392" s="458"/>
      <c r="F392" s="470"/>
      <c r="G392" s="458"/>
      <c r="H392" s="458"/>
      <c r="I392" s="459"/>
      <c r="J392" s="459"/>
      <c r="K392" s="458"/>
      <c r="L392" s="470"/>
      <c r="M392" s="458"/>
      <c r="N392" s="458"/>
      <c r="O392" s="470"/>
      <c r="P392" s="458"/>
      <c r="Q392" s="458"/>
      <c r="R392" s="458"/>
      <c r="S392" s="470"/>
      <c r="T392" s="458"/>
      <c r="U392" s="458"/>
      <c r="V392" s="458"/>
      <c r="W392" s="458"/>
      <c r="X392" s="470"/>
      <c r="Y392" s="458"/>
      <c r="Z392" s="458"/>
      <c r="AA392" s="458"/>
      <c r="AB392" s="458"/>
      <c r="AC392" s="458"/>
    </row>
    <row r="393" spans="1:30" ht="18" customHeight="1">
      <c r="A393" s="388"/>
      <c r="B393" s="471"/>
      <c r="C393" s="458"/>
      <c r="D393" s="472" t="s">
        <v>73</v>
      </c>
      <c r="E393" s="1305" t="s">
        <v>84</v>
      </c>
      <c r="F393" s="1305"/>
      <c r="G393" s="1305"/>
      <c r="H393" s="1305"/>
      <c r="I393" s="1305"/>
      <c r="J393" s="428" t="s">
        <v>72</v>
      </c>
      <c r="K393" s="1305" t="s">
        <v>83</v>
      </c>
      <c r="L393" s="1305"/>
      <c r="M393" s="1305"/>
      <c r="N393" s="1305"/>
      <c r="O393" s="1305"/>
      <c r="P393" s="1305"/>
      <c r="Q393" s="1305"/>
      <c r="R393" s="1305"/>
      <c r="S393" s="1305"/>
      <c r="T393" s="1305"/>
      <c r="U393" s="428" t="s">
        <v>72</v>
      </c>
      <c r="V393" s="1305" t="s">
        <v>82</v>
      </c>
      <c r="W393" s="1305"/>
      <c r="X393" s="1305"/>
      <c r="Y393" s="1305"/>
      <c r="Z393" s="1294"/>
      <c r="AA393" s="472" t="s">
        <v>96</v>
      </c>
      <c r="AB393" s="472"/>
      <c r="AC393" s="10"/>
      <c r="AD393" s="10"/>
    </row>
    <row r="394" spans="1:30" ht="18" customHeight="1">
      <c r="A394" s="388"/>
      <c r="B394" s="471" t="s">
        <v>3514</v>
      </c>
      <c r="C394" s="458"/>
      <c r="D394" s="472" t="s">
        <v>73</v>
      </c>
      <c r="E394" s="1284"/>
      <c r="F394" s="1284"/>
      <c r="G394" s="1284"/>
      <c r="H394" s="1284"/>
      <c r="I394" s="1284"/>
      <c r="J394" s="428" t="s">
        <v>72</v>
      </c>
      <c r="K394" s="1335" t="str">
        <f>IF(項目一覧②!$G$597=1,"",INDEX(主要用途!$D$2:$D$72,項目一覧②!$G$597))</f>
        <v/>
      </c>
      <c r="L394" s="1336"/>
      <c r="M394" s="1336"/>
      <c r="N394" s="1336"/>
      <c r="O394" s="1336"/>
      <c r="P394" s="1336"/>
      <c r="Q394" s="1336"/>
      <c r="R394" s="1336"/>
      <c r="S394" s="1336"/>
      <c r="T394" s="1337"/>
      <c r="U394" s="428" t="s">
        <v>72</v>
      </c>
      <c r="V394" s="1291"/>
      <c r="W394" s="1292"/>
      <c r="X394" s="1292"/>
      <c r="Y394" s="1293"/>
      <c r="Z394" s="470" t="s">
        <v>71</v>
      </c>
      <c r="AA394" s="472" t="s">
        <v>96</v>
      </c>
      <c r="AB394" s="466"/>
      <c r="AC394" s="472"/>
      <c r="AD394" s="10"/>
    </row>
    <row r="395" spans="1:30" ht="18" customHeight="1">
      <c r="A395" s="388"/>
      <c r="B395" s="471" t="s">
        <v>3515</v>
      </c>
      <c r="C395" s="458"/>
      <c r="D395" s="472" t="s">
        <v>73</v>
      </c>
      <c r="E395" s="1284"/>
      <c r="F395" s="1284"/>
      <c r="G395" s="1284"/>
      <c r="H395" s="1284"/>
      <c r="I395" s="1284"/>
      <c r="J395" s="428" t="s">
        <v>72</v>
      </c>
      <c r="K395" s="1335" t="str">
        <f>IF(項目一覧②!$G$598=1,"",INDEX(主要用途!$D$2:$D$72,項目一覧②!$G$598))</f>
        <v/>
      </c>
      <c r="L395" s="1336"/>
      <c r="M395" s="1336"/>
      <c r="N395" s="1336"/>
      <c r="O395" s="1336"/>
      <c r="P395" s="1336"/>
      <c r="Q395" s="1336"/>
      <c r="R395" s="1336"/>
      <c r="S395" s="1336"/>
      <c r="T395" s="1337"/>
      <c r="U395" s="428" t="s">
        <v>72</v>
      </c>
      <c r="V395" s="1291"/>
      <c r="W395" s="1292"/>
      <c r="X395" s="1292"/>
      <c r="Y395" s="1293"/>
      <c r="Z395" s="470" t="s">
        <v>71</v>
      </c>
      <c r="AA395" s="472" t="s">
        <v>96</v>
      </c>
      <c r="AB395" s="466"/>
      <c r="AC395" s="472"/>
      <c r="AD395" s="10"/>
    </row>
    <row r="396" spans="1:30" ht="18" customHeight="1">
      <c r="A396" s="388"/>
      <c r="B396" s="471" t="s">
        <v>3516</v>
      </c>
      <c r="C396" s="458"/>
      <c r="D396" s="472" t="s">
        <v>73</v>
      </c>
      <c r="E396" s="1284"/>
      <c r="F396" s="1284"/>
      <c r="G396" s="1284"/>
      <c r="H396" s="1284"/>
      <c r="I396" s="1284"/>
      <c r="J396" s="428" t="s">
        <v>72</v>
      </c>
      <c r="K396" s="1335" t="str">
        <f>IF(項目一覧②!$G$599=1,"",INDEX(主要用途!$D$2:$D$72,項目一覧②!$G$599))</f>
        <v/>
      </c>
      <c r="L396" s="1336"/>
      <c r="M396" s="1336"/>
      <c r="N396" s="1336"/>
      <c r="O396" s="1336"/>
      <c r="P396" s="1336"/>
      <c r="Q396" s="1336"/>
      <c r="R396" s="1336"/>
      <c r="S396" s="1336"/>
      <c r="T396" s="1337"/>
      <c r="U396" s="428" t="s">
        <v>72</v>
      </c>
      <c r="V396" s="1291"/>
      <c r="W396" s="1292"/>
      <c r="X396" s="1292"/>
      <c r="Y396" s="1293"/>
      <c r="Z396" s="470" t="s">
        <v>71</v>
      </c>
      <c r="AA396" s="472" t="s">
        <v>96</v>
      </c>
      <c r="AB396" s="466"/>
      <c r="AC396" s="472"/>
      <c r="AD396" s="10"/>
    </row>
    <row r="397" spans="1:30" ht="18" customHeight="1">
      <c r="A397" s="388"/>
      <c r="B397" s="471" t="s">
        <v>3517</v>
      </c>
      <c r="C397" s="458"/>
      <c r="D397" s="472" t="s">
        <v>73</v>
      </c>
      <c r="E397" s="1284"/>
      <c r="F397" s="1284"/>
      <c r="G397" s="1284"/>
      <c r="H397" s="1284"/>
      <c r="I397" s="1284"/>
      <c r="J397" s="428" t="s">
        <v>72</v>
      </c>
      <c r="K397" s="1335" t="str">
        <f>IF(項目一覧②!$G$600=1,"",INDEX(主要用途!$D$2:$D$72,項目一覧②!$G$600))</f>
        <v/>
      </c>
      <c r="L397" s="1336"/>
      <c r="M397" s="1336"/>
      <c r="N397" s="1336"/>
      <c r="O397" s="1336"/>
      <c r="P397" s="1336"/>
      <c r="Q397" s="1336"/>
      <c r="R397" s="1336"/>
      <c r="S397" s="1336"/>
      <c r="T397" s="1337"/>
      <c r="U397" s="428" t="s">
        <v>72</v>
      </c>
      <c r="V397" s="1291"/>
      <c r="W397" s="1292"/>
      <c r="X397" s="1292"/>
      <c r="Y397" s="1293"/>
      <c r="Z397" s="470" t="s">
        <v>71</v>
      </c>
      <c r="AA397" s="472" t="s">
        <v>96</v>
      </c>
      <c r="AB397" s="466"/>
      <c r="AC397" s="472"/>
      <c r="AD397" s="10"/>
    </row>
    <row r="398" spans="1:30" ht="18" customHeight="1">
      <c r="A398" s="388"/>
      <c r="B398" s="471" t="s">
        <v>3518</v>
      </c>
      <c r="C398" s="458"/>
      <c r="D398" s="472" t="s">
        <v>73</v>
      </c>
      <c r="E398" s="1284"/>
      <c r="F398" s="1284"/>
      <c r="G398" s="1284"/>
      <c r="H398" s="1284"/>
      <c r="I398" s="1284"/>
      <c r="J398" s="428" t="s">
        <v>72</v>
      </c>
      <c r="K398" s="1335" t="str">
        <f>IF(項目一覧②!$G$601=1,"",INDEX(主要用途!$D$2:$D$72,項目一覧②!$G$601))</f>
        <v/>
      </c>
      <c r="L398" s="1336"/>
      <c r="M398" s="1336"/>
      <c r="N398" s="1336"/>
      <c r="O398" s="1336"/>
      <c r="P398" s="1336"/>
      <c r="Q398" s="1336"/>
      <c r="R398" s="1336"/>
      <c r="S398" s="1336"/>
      <c r="T398" s="1337"/>
      <c r="U398" s="428" t="s">
        <v>72</v>
      </c>
      <c r="V398" s="1291"/>
      <c r="W398" s="1292"/>
      <c r="X398" s="1292"/>
      <c r="Y398" s="1293"/>
      <c r="Z398" s="470" t="s">
        <v>71</v>
      </c>
      <c r="AA398" s="472" t="s">
        <v>96</v>
      </c>
      <c r="AB398" s="466"/>
      <c r="AC398" s="472"/>
      <c r="AD398" s="10"/>
    </row>
    <row r="399" spans="1:30" ht="18" customHeight="1">
      <c r="A399" s="388"/>
      <c r="B399" s="471" t="s">
        <v>3519</v>
      </c>
      <c r="C399" s="458"/>
      <c r="D399" s="472" t="s">
        <v>73</v>
      </c>
      <c r="E399" s="1284"/>
      <c r="F399" s="1284"/>
      <c r="G399" s="1284"/>
      <c r="H399" s="1284"/>
      <c r="I399" s="1284"/>
      <c r="J399" s="428" t="s">
        <v>72</v>
      </c>
      <c r="K399" s="1335" t="str">
        <f>IF(項目一覧②!$G$602=1,"",INDEX(主要用途!$D$2:$D$72,項目一覧②!$G$602))</f>
        <v/>
      </c>
      <c r="L399" s="1336"/>
      <c r="M399" s="1336"/>
      <c r="N399" s="1336"/>
      <c r="O399" s="1336"/>
      <c r="P399" s="1336"/>
      <c r="Q399" s="1336"/>
      <c r="R399" s="1336"/>
      <c r="S399" s="1336"/>
      <c r="T399" s="1337"/>
      <c r="U399" s="428" t="s">
        <v>72</v>
      </c>
      <c r="V399" s="1291"/>
      <c r="W399" s="1292"/>
      <c r="X399" s="1292"/>
      <c r="Y399" s="1293"/>
      <c r="Z399" s="470" t="s">
        <v>71</v>
      </c>
      <c r="AA399" s="472" t="s">
        <v>96</v>
      </c>
      <c r="AB399" s="466"/>
      <c r="AC399" s="472"/>
      <c r="AD399" s="10"/>
    </row>
    <row r="400" spans="1:30" ht="15" customHeight="1">
      <c r="A400" s="388"/>
      <c r="B400" s="457" t="s">
        <v>2856</v>
      </c>
      <c r="C400" s="458"/>
      <c r="D400" s="458"/>
      <c r="E400" s="458"/>
      <c r="F400" s="458"/>
      <c r="G400" s="458"/>
      <c r="H400" s="458"/>
      <c r="I400" s="458"/>
      <c r="J400" s="428"/>
      <c r="K400" s="473"/>
      <c r="L400" s="473"/>
      <c r="M400" s="473"/>
      <c r="N400" s="473"/>
      <c r="O400" s="473"/>
      <c r="P400" s="473"/>
      <c r="Q400" s="473"/>
      <c r="R400" s="473"/>
      <c r="S400" s="473"/>
      <c r="T400" s="473"/>
      <c r="U400" s="473"/>
      <c r="V400" s="473"/>
      <c r="W400" s="473"/>
      <c r="X400" s="473"/>
      <c r="Y400" s="473"/>
      <c r="Z400" s="473"/>
      <c r="AA400" s="473"/>
      <c r="AB400" s="473"/>
      <c r="AC400" s="473"/>
      <c r="AD400" s="466"/>
    </row>
    <row r="401" spans="1:42" ht="18" customHeight="1">
      <c r="A401" s="388"/>
      <c r="B401" s="457"/>
      <c r="C401" s="457"/>
      <c r="D401" s="458"/>
      <c r="E401" s="1334"/>
      <c r="F401" s="1320"/>
      <c r="G401" s="1320"/>
      <c r="H401" s="1320"/>
      <c r="I401" s="1320"/>
      <c r="J401" s="1320"/>
      <c r="K401" s="1320"/>
      <c r="L401" s="1320"/>
      <c r="M401" s="1320"/>
      <c r="N401" s="1320"/>
      <c r="O401" s="1320"/>
      <c r="P401" s="1320"/>
      <c r="Q401" s="1320"/>
      <c r="R401" s="1320"/>
      <c r="S401" s="1320"/>
      <c r="T401" s="1320"/>
      <c r="U401" s="1320"/>
      <c r="V401" s="1320"/>
      <c r="W401" s="1320"/>
      <c r="X401" s="1320"/>
      <c r="Y401" s="1320"/>
      <c r="Z401" s="1321"/>
      <c r="AA401" s="473"/>
      <c r="AB401" s="473"/>
      <c r="AC401" s="473"/>
      <c r="AD401" s="466"/>
    </row>
    <row r="402" spans="1:42" ht="18" customHeight="1">
      <c r="A402" s="388"/>
      <c r="B402" s="457"/>
      <c r="C402" s="457"/>
      <c r="D402" s="458"/>
      <c r="E402" s="1322"/>
      <c r="F402" s="1323"/>
      <c r="G402" s="1323"/>
      <c r="H402" s="1323"/>
      <c r="I402" s="1323"/>
      <c r="J402" s="1323"/>
      <c r="K402" s="1323"/>
      <c r="L402" s="1323"/>
      <c r="M402" s="1323"/>
      <c r="N402" s="1323"/>
      <c r="O402" s="1323"/>
      <c r="P402" s="1323"/>
      <c r="Q402" s="1323"/>
      <c r="R402" s="1323"/>
      <c r="S402" s="1323"/>
      <c r="T402" s="1323"/>
      <c r="U402" s="1323"/>
      <c r="V402" s="1323"/>
      <c r="W402" s="1323"/>
      <c r="X402" s="1323"/>
      <c r="Y402" s="1323"/>
      <c r="Z402" s="1324"/>
      <c r="AA402" s="473"/>
      <c r="AB402" s="473"/>
      <c r="AC402" s="473"/>
      <c r="AD402" s="466"/>
    </row>
    <row r="403" spans="1:42" ht="15" customHeight="1">
      <c r="A403" s="388"/>
      <c r="B403" s="457" t="s">
        <v>2857</v>
      </c>
      <c r="C403" s="457"/>
      <c r="D403" s="458"/>
      <c r="E403" s="458"/>
      <c r="F403" s="458"/>
      <c r="G403" s="458"/>
      <c r="H403" s="458"/>
      <c r="I403" s="458"/>
      <c r="J403" s="473" t="s">
        <v>98</v>
      </c>
      <c r="K403" s="473"/>
      <c r="L403" s="473"/>
      <c r="M403" s="473"/>
      <c r="N403" s="473"/>
      <c r="O403" s="473"/>
      <c r="P403" s="473"/>
      <c r="Q403" s="473"/>
      <c r="R403" s="473"/>
      <c r="S403" s="473"/>
      <c r="T403" s="473"/>
      <c r="U403" s="473"/>
      <c r="V403" s="473"/>
      <c r="W403" s="473"/>
      <c r="X403" s="473"/>
      <c r="Y403" s="473"/>
      <c r="Z403" s="473"/>
      <c r="AA403" s="473"/>
      <c r="AB403" s="473"/>
      <c r="AC403" s="473"/>
      <c r="AD403" s="466"/>
    </row>
    <row r="404" spans="1:42" ht="18" customHeight="1">
      <c r="A404" s="388"/>
      <c r="B404" s="457"/>
      <c r="C404" s="457"/>
      <c r="D404" s="458"/>
      <c r="E404" s="1334"/>
      <c r="F404" s="1320"/>
      <c r="G404" s="1320"/>
      <c r="H404" s="1320"/>
      <c r="I404" s="1320"/>
      <c r="J404" s="1320"/>
      <c r="K404" s="1320"/>
      <c r="L404" s="1320"/>
      <c r="M404" s="1320"/>
      <c r="N404" s="1320"/>
      <c r="O404" s="1320"/>
      <c r="P404" s="1320"/>
      <c r="Q404" s="1320"/>
      <c r="R404" s="1320"/>
      <c r="S404" s="1320"/>
      <c r="T404" s="1320"/>
      <c r="U404" s="1320"/>
      <c r="V404" s="1320"/>
      <c r="W404" s="1320"/>
      <c r="X404" s="1320"/>
      <c r="Y404" s="1320"/>
      <c r="Z404" s="1321"/>
      <c r="AA404" s="473"/>
      <c r="AB404" s="473"/>
      <c r="AC404" s="473"/>
      <c r="AD404" s="466"/>
    </row>
    <row r="405" spans="1:42" ht="18" customHeight="1">
      <c r="A405" s="388"/>
      <c r="B405" s="457"/>
      <c r="C405" s="457"/>
      <c r="D405" s="458"/>
      <c r="E405" s="1322"/>
      <c r="F405" s="1323"/>
      <c r="G405" s="1323"/>
      <c r="H405" s="1323"/>
      <c r="I405" s="1323"/>
      <c r="J405" s="1323"/>
      <c r="K405" s="1323"/>
      <c r="L405" s="1323"/>
      <c r="M405" s="1323"/>
      <c r="N405" s="1323"/>
      <c r="O405" s="1323"/>
      <c r="P405" s="1323"/>
      <c r="Q405" s="1323"/>
      <c r="R405" s="1323"/>
      <c r="S405" s="1323"/>
      <c r="T405" s="1323"/>
      <c r="U405" s="1323"/>
      <c r="V405" s="1323"/>
      <c r="W405" s="1323"/>
      <c r="X405" s="1323"/>
      <c r="Y405" s="1323"/>
      <c r="Z405" s="1324"/>
      <c r="AA405" s="458"/>
      <c r="AB405" s="458"/>
      <c r="AC405" s="458"/>
      <c r="AD405" s="458"/>
    </row>
    <row r="406" spans="1:42" ht="11.25" customHeight="1">
      <c r="A406" s="388"/>
      <c r="B406" s="388"/>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J406" s="393"/>
      <c r="AK406" s="393"/>
      <c r="AL406" s="393"/>
      <c r="AM406" s="393"/>
      <c r="AN406" s="393"/>
      <c r="AO406" s="393"/>
      <c r="AP406" s="393"/>
    </row>
    <row r="407" spans="1:42" ht="17.25" customHeight="1">
      <c r="A407" s="453" t="s">
        <v>95</v>
      </c>
      <c r="B407" s="395"/>
      <c r="C407" s="410"/>
      <c r="D407" s="454"/>
      <c r="E407" s="455"/>
      <c r="F407" s="455"/>
      <c r="G407" s="455"/>
      <c r="H407" s="455"/>
      <c r="I407" s="456"/>
      <c r="J407" s="456"/>
      <c r="K407" s="456"/>
      <c r="L407" s="456"/>
      <c r="M407" s="456"/>
      <c r="N407" s="456"/>
      <c r="O407" s="456"/>
      <c r="P407" s="456"/>
      <c r="Q407" s="456"/>
      <c r="R407" s="456"/>
      <c r="S407" s="456"/>
      <c r="T407" s="456"/>
      <c r="U407" s="456"/>
      <c r="V407" s="456"/>
      <c r="W407" s="456"/>
      <c r="X407" s="456"/>
      <c r="Y407" s="456"/>
      <c r="Z407" s="456"/>
      <c r="AA407" s="456"/>
      <c r="AB407" s="456"/>
      <c r="AC407" s="456"/>
      <c r="AD407" s="454"/>
      <c r="AE407" s="396"/>
      <c r="AF407" s="396"/>
      <c r="AG407" s="396"/>
      <c r="AH407" s="396"/>
      <c r="AI407" s="396"/>
    </row>
    <row r="408" spans="1:42" ht="18" customHeight="1">
      <c r="A408" s="388"/>
      <c r="B408" s="457" t="s">
        <v>2848</v>
      </c>
      <c r="C408" s="457"/>
      <c r="D408" s="458"/>
      <c r="E408" s="1310">
        <f>$D$276</f>
        <v>3</v>
      </c>
      <c r="F408" s="1311"/>
      <c r="G408" s="1311"/>
      <c r="H408" s="1312"/>
      <c r="I408" s="458"/>
      <c r="J408" s="459"/>
      <c r="K408" s="459"/>
      <c r="L408" s="420"/>
      <c r="M408" s="459"/>
      <c r="N408" s="458"/>
      <c r="O408" s="458"/>
      <c r="P408" s="458"/>
      <c r="Q408" s="458"/>
      <c r="R408" s="458"/>
      <c r="S408" s="458"/>
      <c r="T408" s="458"/>
      <c r="U408" s="458"/>
      <c r="V408" s="458"/>
      <c r="W408" s="458"/>
      <c r="X408" s="458"/>
      <c r="Y408" s="458"/>
      <c r="Z408" s="458"/>
      <c r="AA408" s="458"/>
      <c r="AB408" s="458"/>
      <c r="AC408" s="458"/>
    </row>
    <row r="409" spans="1:42" ht="18" customHeight="1">
      <c r="A409" s="388"/>
      <c r="B409" s="457" t="s">
        <v>2849</v>
      </c>
      <c r="C409" s="457"/>
      <c r="D409" s="458"/>
      <c r="E409" s="1426"/>
      <c r="F409" s="1427"/>
      <c r="G409" s="1427"/>
      <c r="H409" s="1428"/>
      <c r="I409" s="460" t="s">
        <v>89</v>
      </c>
      <c r="J409" s="461"/>
      <c r="K409" s="461"/>
      <c r="L409" s="462"/>
      <c r="M409" s="10"/>
      <c r="N409" s="458"/>
      <c r="O409" s="458"/>
      <c r="P409" s="458"/>
      <c r="Q409" s="458"/>
      <c r="R409" s="458"/>
      <c r="S409" s="458"/>
      <c r="T409" s="458"/>
      <c r="U409" s="458"/>
      <c r="V409" s="458"/>
      <c r="W409" s="458"/>
      <c r="X409" s="458"/>
      <c r="Y409" s="458"/>
      <c r="Z409" s="458"/>
      <c r="AA409" s="458"/>
      <c r="AB409" s="458"/>
      <c r="AC409" s="458"/>
    </row>
    <row r="410" spans="1:42" ht="18" customHeight="1">
      <c r="A410" s="388"/>
      <c r="B410" s="457" t="s">
        <v>2850</v>
      </c>
      <c r="C410" s="457"/>
      <c r="D410" s="458"/>
      <c r="E410" s="1302"/>
      <c r="F410" s="1303"/>
      <c r="G410" s="1303"/>
      <c r="H410" s="1304"/>
      <c r="I410" s="460" t="s">
        <v>94</v>
      </c>
      <c r="J410" s="463"/>
      <c r="K410" s="463"/>
      <c r="L410" s="464"/>
      <c r="M410" s="10"/>
      <c r="N410" s="458"/>
      <c r="O410" s="458"/>
      <c r="P410" s="458"/>
      <c r="Q410" s="458"/>
      <c r="R410" s="458"/>
      <c r="S410" s="458"/>
      <c r="T410" s="458"/>
      <c r="U410" s="458"/>
      <c r="V410" s="458"/>
      <c r="W410" s="458"/>
      <c r="X410" s="458"/>
      <c r="Y410" s="458"/>
      <c r="Z410" s="458"/>
      <c r="AA410" s="458"/>
      <c r="AB410" s="458"/>
      <c r="AC410" s="458"/>
    </row>
    <row r="411" spans="1:42" ht="18" customHeight="1">
      <c r="A411" s="388"/>
      <c r="B411" s="457" t="s">
        <v>2851</v>
      </c>
      <c r="C411" s="457"/>
      <c r="D411" s="458"/>
      <c r="E411" s="1302"/>
      <c r="F411" s="1303"/>
      <c r="G411" s="1303"/>
      <c r="H411" s="1304"/>
      <c r="I411" s="460" t="s">
        <v>94</v>
      </c>
      <c r="J411" s="463"/>
      <c r="K411" s="463"/>
      <c r="L411" s="464"/>
      <c r="M411" s="10"/>
      <c r="N411" s="459"/>
      <c r="O411" s="458"/>
      <c r="P411" s="458"/>
      <c r="Q411" s="458"/>
      <c r="R411" s="458"/>
      <c r="S411" s="458"/>
      <c r="T411" s="458"/>
      <c r="U411" s="458"/>
      <c r="V411" s="458"/>
      <c r="W411" s="458"/>
      <c r="X411" s="458"/>
      <c r="Y411" s="458"/>
      <c r="Z411" s="458"/>
      <c r="AA411" s="458"/>
      <c r="AB411" s="458"/>
      <c r="AC411" s="458"/>
    </row>
    <row r="412" spans="1:42" ht="18" customHeight="1">
      <c r="A412" s="388"/>
      <c r="B412" s="457" t="s">
        <v>2852</v>
      </c>
      <c r="C412" s="457"/>
      <c r="D412" s="458"/>
      <c r="E412" s="1302"/>
      <c r="F412" s="1303"/>
      <c r="G412" s="1303"/>
      <c r="H412" s="1304"/>
      <c r="I412" s="460" t="s">
        <v>94</v>
      </c>
      <c r="J412" s="463"/>
      <c r="K412" s="463"/>
      <c r="L412" s="464"/>
      <c r="M412" s="10"/>
      <c r="N412" s="459"/>
      <c r="O412" s="458"/>
      <c r="P412" s="458"/>
      <c r="Q412" s="458"/>
      <c r="R412" s="458"/>
      <c r="S412" s="458"/>
      <c r="T412" s="458"/>
      <c r="U412" s="458"/>
      <c r="V412" s="458"/>
      <c r="W412" s="458"/>
      <c r="X412" s="458"/>
      <c r="Y412" s="458"/>
      <c r="Z412" s="458"/>
      <c r="AA412" s="458"/>
      <c r="AB412" s="458"/>
      <c r="AC412" s="458"/>
    </row>
    <row r="413" spans="1:42" ht="18" customHeight="1">
      <c r="A413" s="388"/>
      <c r="B413" s="457" t="s">
        <v>2853</v>
      </c>
      <c r="C413" s="457"/>
      <c r="D413" s="458"/>
      <c r="E413" s="1302"/>
      <c r="F413" s="1303"/>
      <c r="G413" s="1303"/>
      <c r="H413" s="1304"/>
      <c r="I413" s="460" t="s">
        <v>94</v>
      </c>
      <c r="J413" s="463"/>
      <c r="K413" s="463"/>
      <c r="L413" s="464"/>
      <c r="M413" s="10"/>
      <c r="N413" s="458"/>
      <c r="O413" s="458"/>
      <c r="P413" s="458"/>
      <c r="Q413" s="458"/>
      <c r="R413" s="458"/>
      <c r="S413" s="466"/>
      <c r="T413" s="466"/>
      <c r="U413" s="466"/>
      <c r="V413" s="466"/>
      <c r="W413" s="466"/>
      <c r="X413" s="466"/>
      <c r="Y413" s="466"/>
      <c r="Z413" s="466"/>
      <c r="AA413" s="466"/>
      <c r="AB413" s="466"/>
      <c r="AC413" s="466"/>
    </row>
    <row r="414" spans="1:42" ht="18" customHeight="1">
      <c r="A414" s="388"/>
      <c r="B414" s="465" t="s">
        <v>2854</v>
      </c>
      <c r="C414" s="458"/>
      <c r="D414" s="467"/>
      <c r="E414" s="467"/>
      <c r="F414" s="467"/>
      <c r="G414" s="467"/>
      <c r="H414" s="460"/>
      <c r="I414" s="463"/>
      <c r="J414" s="463"/>
      <c r="K414" s="465"/>
      <c r="L414" s="10"/>
      <c r="M414" s="466"/>
      <c r="N414" s="468"/>
      <c r="O414" s="468" t="s">
        <v>86</v>
      </c>
      <c r="P414" s="468"/>
      <c r="Q414" s="469"/>
      <c r="R414" s="469" t="s">
        <v>85</v>
      </c>
      <c r="U414" s="466"/>
      <c r="V414" s="466"/>
      <c r="W414" s="466"/>
      <c r="X414" s="466"/>
      <c r="Y414" s="466"/>
      <c r="Z414" s="466"/>
      <c r="AA414" s="466"/>
      <c r="AB414" s="466"/>
    </row>
    <row r="415" spans="1:42" ht="15" customHeight="1">
      <c r="A415" s="388"/>
      <c r="B415" s="457" t="s">
        <v>2855</v>
      </c>
      <c r="C415" s="458"/>
      <c r="D415" s="458"/>
      <c r="E415" s="458"/>
      <c r="F415" s="470"/>
      <c r="G415" s="458"/>
      <c r="H415" s="458"/>
      <c r="I415" s="459"/>
      <c r="J415" s="459"/>
      <c r="K415" s="458"/>
      <c r="L415" s="470"/>
      <c r="M415" s="458"/>
      <c r="N415" s="458"/>
      <c r="O415" s="470"/>
      <c r="P415" s="458"/>
      <c r="Q415" s="458"/>
      <c r="R415" s="458"/>
      <c r="S415" s="470"/>
      <c r="T415" s="458"/>
      <c r="U415" s="458"/>
      <c r="V415" s="458"/>
      <c r="W415" s="458"/>
      <c r="X415" s="470"/>
      <c r="Y415" s="458"/>
      <c r="Z415" s="458"/>
      <c r="AA415" s="458"/>
      <c r="AB415" s="458"/>
      <c r="AC415" s="458"/>
    </row>
    <row r="416" spans="1:42" ht="18" customHeight="1">
      <c r="A416" s="388"/>
      <c r="B416" s="471"/>
      <c r="C416" s="458"/>
      <c r="D416" s="472" t="s">
        <v>73</v>
      </c>
      <c r="E416" s="1305" t="s">
        <v>84</v>
      </c>
      <c r="F416" s="1305"/>
      <c r="G416" s="1305"/>
      <c r="H416" s="1305"/>
      <c r="I416" s="1305"/>
      <c r="J416" s="428" t="s">
        <v>72</v>
      </c>
      <c r="K416" s="1305" t="s">
        <v>83</v>
      </c>
      <c r="L416" s="1305"/>
      <c r="M416" s="1305"/>
      <c r="N416" s="1305"/>
      <c r="O416" s="1305"/>
      <c r="P416" s="1305"/>
      <c r="Q416" s="1305"/>
      <c r="R416" s="1305"/>
      <c r="S416" s="1305"/>
      <c r="T416" s="1305"/>
      <c r="U416" s="428" t="s">
        <v>72</v>
      </c>
      <c r="V416" s="1305" t="s">
        <v>82</v>
      </c>
      <c r="W416" s="1305"/>
      <c r="X416" s="1305"/>
      <c r="Y416" s="1305"/>
      <c r="Z416" s="1294"/>
      <c r="AA416" s="472" t="s">
        <v>96</v>
      </c>
      <c r="AB416" s="472"/>
      <c r="AC416" s="10"/>
      <c r="AD416" s="10"/>
    </row>
    <row r="417" spans="1:42" ht="18" customHeight="1">
      <c r="A417" s="388"/>
      <c r="B417" s="471" t="s">
        <v>3514</v>
      </c>
      <c r="C417" s="458"/>
      <c r="D417" s="472" t="s">
        <v>73</v>
      </c>
      <c r="E417" s="1284"/>
      <c r="F417" s="1284"/>
      <c r="G417" s="1284"/>
      <c r="H417" s="1284"/>
      <c r="I417" s="1284"/>
      <c r="J417" s="428" t="s">
        <v>72</v>
      </c>
      <c r="K417" s="1335" t="str">
        <f>IF(項目一覧②!$G$624=1,"",INDEX(主要用途!$D$2:$D$72,項目一覧②!$G$624))</f>
        <v/>
      </c>
      <c r="L417" s="1336"/>
      <c r="M417" s="1336"/>
      <c r="N417" s="1336"/>
      <c r="O417" s="1336"/>
      <c r="P417" s="1336"/>
      <c r="Q417" s="1336"/>
      <c r="R417" s="1336"/>
      <c r="S417" s="1336"/>
      <c r="T417" s="1337"/>
      <c r="U417" s="428" t="s">
        <v>72</v>
      </c>
      <c r="V417" s="1291"/>
      <c r="W417" s="1292"/>
      <c r="X417" s="1292"/>
      <c r="Y417" s="1293"/>
      <c r="Z417" s="470" t="s">
        <v>71</v>
      </c>
      <c r="AA417" s="472" t="s">
        <v>96</v>
      </c>
      <c r="AB417" s="466"/>
      <c r="AC417" s="472"/>
      <c r="AD417" s="10"/>
    </row>
    <row r="418" spans="1:42" ht="18" customHeight="1">
      <c r="A418" s="388"/>
      <c r="B418" s="471" t="s">
        <v>3515</v>
      </c>
      <c r="C418" s="458"/>
      <c r="D418" s="472" t="s">
        <v>73</v>
      </c>
      <c r="E418" s="1284"/>
      <c r="F418" s="1284"/>
      <c r="G418" s="1284"/>
      <c r="H418" s="1284"/>
      <c r="I418" s="1284"/>
      <c r="J418" s="428" t="s">
        <v>72</v>
      </c>
      <c r="K418" s="1335" t="str">
        <f>IF(項目一覧②!$G$625=1,"",INDEX(主要用途!$D$2:$D$72,項目一覧②!$G$625))</f>
        <v/>
      </c>
      <c r="L418" s="1336"/>
      <c r="M418" s="1336"/>
      <c r="N418" s="1336"/>
      <c r="O418" s="1336"/>
      <c r="P418" s="1336"/>
      <c r="Q418" s="1336"/>
      <c r="R418" s="1336"/>
      <c r="S418" s="1336"/>
      <c r="T418" s="1337"/>
      <c r="U418" s="428" t="s">
        <v>72</v>
      </c>
      <c r="V418" s="1291"/>
      <c r="W418" s="1292"/>
      <c r="X418" s="1292"/>
      <c r="Y418" s="1293"/>
      <c r="Z418" s="470" t="s">
        <v>71</v>
      </c>
      <c r="AA418" s="472" t="s">
        <v>96</v>
      </c>
      <c r="AB418" s="466"/>
      <c r="AC418" s="472"/>
      <c r="AD418" s="10"/>
    </row>
    <row r="419" spans="1:42" ht="18" customHeight="1">
      <c r="A419" s="388"/>
      <c r="B419" s="471" t="s">
        <v>3516</v>
      </c>
      <c r="C419" s="458"/>
      <c r="D419" s="472" t="s">
        <v>73</v>
      </c>
      <c r="E419" s="1284"/>
      <c r="F419" s="1284"/>
      <c r="G419" s="1284"/>
      <c r="H419" s="1284"/>
      <c r="I419" s="1284"/>
      <c r="J419" s="428" t="s">
        <v>72</v>
      </c>
      <c r="K419" s="1335" t="str">
        <f>IF(項目一覧②!$G$626=1,"",INDEX(主要用途!$D$2:$D$72,項目一覧②!$G$626))</f>
        <v/>
      </c>
      <c r="L419" s="1336"/>
      <c r="M419" s="1336"/>
      <c r="N419" s="1336"/>
      <c r="O419" s="1336"/>
      <c r="P419" s="1336"/>
      <c r="Q419" s="1336"/>
      <c r="R419" s="1336"/>
      <c r="S419" s="1336"/>
      <c r="T419" s="1337"/>
      <c r="U419" s="428" t="s">
        <v>72</v>
      </c>
      <c r="V419" s="1291"/>
      <c r="W419" s="1292"/>
      <c r="X419" s="1292"/>
      <c r="Y419" s="1293"/>
      <c r="Z419" s="470" t="s">
        <v>71</v>
      </c>
      <c r="AA419" s="472" t="s">
        <v>96</v>
      </c>
      <c r="AB419" s="466"/>
      <c r="AC419" s="472"/>
      <c r="AD419" s="10"/>
    </row>
    <row r="420" spans="1:42" ht="18" customHeight="1">
      <c r="A420" s="388"/>
      <c r="B420" s="471" t="s">
        <v>3517</v>
      </c>
      <c r="C420" s="458"/>
      <c r="D420" s="472" t="s">
        <v>73</v>
      </c>
      <c r="E420" s="1284"/>
      <c r="F420" s="1284"/>
      <c r="G420" s="1284"/>
      <c r="H420" s="1284"/>
      <c r="I420" s="1284"/>
      <c r="J420" s="428" t="s">
        <v>72</v>
      </c>
      <c r="K420" s="1335" t="str">
        <f>IF(項目一覧②!$G$627=1,"",INDEX(主要用途!$D$2:$D$72,項目一覧②!$G$627))</f>
        <v/>
      </c>
      <c r="L420" s="1336"/>
      <c r="M420" s="1336"/>
      <c r="N420" s="1336"/>
      <c r="O420" s="1336"/>
      <c r="P420" s="1336"/>
      <c r="Q420" s="1336"/>
      <c r="R420" s="1336"/>
      <c r="S420" s="1336"/>
      <c r="T420" s="1337"/>
      <c r="U420" s="428" t="s">
        <v>72</v>
      </c>
      <c r="V420" s="1291"/>
      <c r="W420" s="1292"/>
      <c r="X420" s="1292"/>
      <c r="Y420" s="1293"/>
      <c r="Z420" s="470" t="s">
        <v>71</v>
      </c>
      <c r="AA420" s="472" t="s">
        <v>96</v>
      </c>
      <c r="AB420" s="466"/>
      <c r="AC420" s="472"/>
      <c r="AD420" s="10"/>
    </row>
    <row r="421" spans="1:42" ht="18" customHeight="1">
      <c r="A421" s="388"/>
      <c r="B421" s="471" t="s">
        <v>3518</v>
      </c>
      <c r="C421" s="458"/>
      <c r="D421" s="472" t="s">
        <v>73</v>
      </c>
      <c r="E421" s="1284"/>
      <c r="F421" s="1284"/>
      <c r="G421" s="1284"/>
      <c r="H421" s="1284"/>
      <c r="I421" s="1284"/>
      <c r="J421" s="428" t="s">
        <v>72</v>
      </c>
      <c r="K421" s="1335" t="str">
        <f>IF(項目一覧②!$G$628=1,"",INDEX(主要用途!$D$2:$D$72,項目一覧②!$G$628))</f>
        <v/>
      </c>
      <c r="L421" s="1336"/>
      <c r="M421" s="1336"/>
      <c r="N421" s="1336"/>
      <c r="O421" s="1336"/>
      <c r="P421" s="1336"/>
      <c r="Q421" s="1336"/>
      <c r="R421" s="1336"/>
      <c r="S421" s="1336"/>
      <c r="T421" s="1337"/>
      <c r="U421" s="428" t="s">
        <v>72</v>
      </c>
      <c r="V421" s="1291"/>
      <c r="W421" s="1292"/>
      <c r="X421" s="1292"/>
      <c r="Y421" s="1293"/>
      <c r="Z421" s="470" t="s">
        <v>71</v>
      </c>
      <c r="AA421" s="472" t="s">
        <v>96</v>
      </c>
      <c r="AB421" s="466"/>
      <c r="AC421" s="472"/>
      <c r="AD421" s="10"/>
    </row>
    <row r="422" spans="1:42" ht="18" customHeight="1">
      <c r="A422" s="388"/>
      <c r="B422" s="471" t="s">
        <v>3519</v>
      </c>
      <c r="C422" s="458"/>
      <c r="D422" s="472" t="s">
        <v>73</v>
      </c>
      <c r="E422" s="1284"/>
      <c r="F422" s="1284"/>
      <c r="G422" s="1284"/>
      <c r="H422" s="1284"/>
      <c r="I422" s="1284"/>
      <c r="J422" s="428" t="s">
        <v>72</v>
      </c>
      <c r="K422" s="1335" t="str">
        <f>IF(項目一覧②!$G$629=1,"",INDEX(主要用途!$D$2:$D$72,項目一覧②!$G$629))</f>
        <v/>
      </c>
      <c r="L422" s="1336"/>
      <c r="M422" s="1336"/>
      <c r="N422" s="1336"/>
      <c r="O422" s="1336"/>
      <c r="P422" s="1336"/>
      <c r="Q422" s="1336"/>
      <c r="R422" s="1336"/>
      <c r="S422" s="1336"/>
      <c r="T422" s="1337"/>
      <c r="U422" s="428" t="s">
        <v>72</v>
      </c>
      <c r="V422" s="1291"/>
      <c r="W422" s="1292"/>
      <c r="X422" s="1292"/>
      <c r="Y422" s="1293"/>
      <c r="Z422" s="470" t="s">
        <v>71</v>
      </c>
      <c r="AA422" s="472" t="s">
        <v>96</v>
      </c>
      <c r="AB422" s="466"/>
      <c r="AC422" s="472"/>
      <c r="AD422" s="10"/>
    </row>
    <row r="423" spans="1:42" ht="15" customHeight="1">
      <c r="A423" s="388"/>
      <c r="B423" s="457" t="s">
        <v>2856</v>
      </c>
      <c r="C423" s="458"/>
      <c r="D423" s="458"/>
      <c r="E423" s="458"/>
      <c r="F423" s="458"/>
      <c r="G423" s="458"/>
      <c r="H423" s="458"/>
      <c r="I423" s="458"/>
      <c r="J423" s="428"/>
      <c r="K423" s="473"/>
      <c r="L423" s="473"/>
      <c r="M423" s="473"/>
      <c r="N423" s="473"/>
      <c r="O423" s="473"/>
      <c r="P423" s="473"/>
      <c r="Q423" s="473"/>
      <c r="R423" s="473"/>
      <c r="S423" s="473"/>
      <c r="T423" s="473"/>
      <c r="U423" s="473"/>
      <c r="V423" s="473"/>
      <c r="W423" s="473"/>
      <c r="X423" s="473"/>
      <c r="Y423" s="473"/>
      <c r="Z423" s="473"/>
      <c r="AA423" s="473"/>
      <c r="AB423" s="473"/>
      <c r="AC423" s="473"/>
      <c r="AD423" s="466"/>
    </row>
    <row r="424" spans="1:42" ht="18" customHeight="1">
      <c r="A424" s="388"/>
      <c r="B424" s="457"/>
      <c r="C424" s="457"/>
      <c r="D424" s="458"/>
      <c r="E424" s="1334"/>
      <c r="F424" s="1320"/>
      <c r="G424" s="1320"/>
      <c r="H424" s="1320"/>
      <c r="I424" s="1320"/>
      <c r="J424" s="1320"/>
      <c r="K424" s="1320"/>
      <c r="L424" s="1320"/>
      <c r="M424" s="1320"/>
      <c r="N424" s="1320"/>
      <c r="O424" s="1320"/>
      <c r="P424" s="1320"/>
      <c r="Q424" s="1320"/>
      <c r="R424" s="1320"/>
      <c r="S424" s="1320"/>
      <c r="T424" s="1320"/>
      <c r="U424" s="1320"/>
      <c r="V424" s="1320"/>
      <c r="W424" s="1320"/>
      <c r="X424" s="1320"/>
      <c r="Y424" s="1320"/>
      <c r="Z424" s="1321"/>
      <c r="AA424" s="473"/>
      <c r="AB424" s="473"/>
      <c r="AC424" s="473"/>
      <c r="AD424" s="466"/>
    </row>
    <row r="425" spans="1:42" ht="18" customHeight="1">
      <c r="A425" s="388"/>
      <c r="B425" s="457"/>
      <c r="C425" s="457"/>
      <c r="D425" s="458"/>
      <c r="E425" s="1322"/>
      <c r="F425" s="1323"/>
      <c r="G425" s="1323"/>
      <c r="H425" s="1323"/>
      <c r="I425" s="1323"/>
      <c r="J425" s="1323"/>
      <c r="K425" s="1323"/>
      <c r="L425" s="1323"/>
      <c r="M425" s="1323"/>
      <c r="N425" s="1323"/>
      <c r="O425" s="1323"/>
      <c r="P425" s="1323"/>
      <c r="Q425" s="1323"/>
      <c r="R425" s="1323"/>
      <c r="S425" s="1323"/>
      <c r="T425" s="1323"/>
      <c r="U425" s="1323"/>
      <c r="V425" s="1323"/>
      <c r="W425" s="1323"/>
      <c r="X425" s="1323"/>
      <c r="Y425" s="1323"/>
      <c r="Z425" s="1324"/>
      <c r="AA425" s="473"/>
      <c r="AB425" s="473"/>
      <c r="AC425" s="473"/>
      <c r="AD425" s="466"/>
    </row>
    <row r="426" spans="1:42" ht="14.25" customHeight="1">
      <c r="A426" s="388"/>
      <c r="B426" s="457" t="s">
        <v>2857</v>
      </c>
      <c r="C426" s="457"/>
      <c r="D426" s="458"/>
      <c r="E426" s="458"/>
      <c r="F426" s="458"/>
      <c r="G426" s="458"/>
      <c r="H426" s="458"/>
      <c r="I426" s="458"/>
      <c r="J426" s="473" t="s">
        <v>98</v>
      </c>
      <c r="K426" s="473"/>
      <c r="L426" s="473"/>
      <c r="M426" s="473"/>
      <c r="N426" s="473"/>
      <c r="O426" s="473"/>
      <c r="P426" s="473"/>
      <c r="Q426" s="473"/>
      <c r="R426" s="473"/>
      <c r="S426" s="473"/>
      <c r="T426" s="473"/>
      <c r="U426" s="473"/>
      <c r="V426" s="473"/>
      <c r="W426" s="473"/>
      <c r="X426" s="473"/>
      <c r="Y426" s="473"/>
      <c r="Z426" s="473"/>
      <c r="AA426" s="473"/>
      <c r="AB426" s="473"/>
      <c r="AC426" s="473"/>
      <c r="AD426" s="466"/>
    </row>
    <row r="427" spans="1:42" ht="18" customHeight="1">
      <c r="A427" s="388"/>
      <c r="B427" s="457"/>
      <c r="C427" s="457"/>
      <c r="D427" s="458"/>
      <c r="E427" s="1334"/>
      <c r="F427" s="1320"/>
      <c r="G427" s="1320"/>
      <c r="H427" s="1320"/>
      <c r="I427" s="1320"/>
      <c r="J427" s="1320"/>
      <c r="K427" s="1320"/>
      <c r="L427" s="1320"/>
      <c r="M427" s="1320"/>
      <c r="N427" s="1320"/>
      <c r="O427" s="1320"/>
      <c r="P427" s="1320"/>
      <c r="Q427" s="1320"/>
      <c r="R427" s="1320"/>
      <c r="S427" s="1320"/>
      <c r="T427" s="1320"/>
      <c r="U427" s="1320"/>
      <c r="V427" s="1320"/>
      <c r="W427" s="1320"/>
      <c r="X427" s="1320"/>
      <c r="Y427" s="1320"/>
      <c r="Z427" s="1321"/>
      <c r="AA427" s="473"/>
      <c r="AB427" s="473"/>
      <c r="AC427" s="473"/>
      <c r="AD427" s="466"/>
    </row>
    <row r="428" spans="1:42" ht="18" customHeight="1">
      <c r="A428" s="388"/>
      <c r="B428" s="457"/>
      <c r="C428" s="457"/>
      <c r="D428" s="458"/>
      <c r="E428" s="1322"/>
      <c r="F428" s="1323"/>
      <c r="G428" s="1323"/>
      <c r="H428" s="1323"/>
      <c r="I428" s="1323"/>
      <c r="J428" s="1323"/>
      <c r="K428" s="1323"/>
      <c r="L428" s="1323"/>
      <c r="M428" s="1323"/>
      <c r="N428" s="1323"/>
      <c r="O428" s="1323"/>
      <c r="P428" s="1323"/>
      <c r="Q428" s="1323"/>
      <c r="R428" s="1323"/>
      <c r="S428" s="1323"/>
      <c r="T428" s="1323"/>
      <c r="U428" s="1323"/>
      <c r="V428" s="1323"/>
      <c r="W428" s="1323"/>
      <c r="X428" s="1323"/>
      <c r="Y428" s="1323"/>
      <c r="Z428" s="1324"/>
      <c r="AA428" s="458"/>
      <c r="AB428" s="458"/>
      <c r="AC428" s="458"/>
      <c r="AD428" s="458"/>
    </row>
    <row r="429" spans="1:42" ht="11.25" customHeight="1">
      <c r="A429" s="388"/>
      <c r="B429" s="388"/>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J429" s="393"/>
      <c r="AK429" s="393"/>
      <c r="AL429" s="393"/>
      <c r="AM429" s="393"/>
      <c r="AN429" s="393"/>
      <c r="AO429" s="393"/>
      <c r="AP429" s="393"/>
    </row>
    <row r="430" spans="1:42" ht="17.25" customHeight="1">
      <c r="A430" s="453" t="s">
        <v>95</v>
      </c>
      <c r="B430" s="395"/>
      <c r="C430" s="454"/>
      <c r="D430" s="455"/>
      <c r="E430" s="455"/>
      <c r="F430" s="455"/>
      <c r="G430" s="455"/>
      <c r="H430" s="456"/>
      <c r="I430" s="456"/>
      <c r="J430" s="456"/>
      <c r="K430" s="456"/>
      <c r="L430" s="456"/>
      <c r="M430" s="456"/>
      <c r="N430" s="456"/>
      <c r="O430" s="456"/>
      <c r="P430" s="456"/>
      <c r="Q430" s="456"/>
      <c r="R430" s="456"/>
      <c r="S430" s="456"/>
      <c r="T430" s="456"/>
      <c r="U430" s="456"/>
      <c r="V430" s="456"/>
      <c r="W430" s="456"/>
      <c r="X430" s="456"/>
      <c r="Y430" s="456"/>
      <c r="Z430" s="456"/>
      <c r="AA430" s="456"/>
      <c r="AB430" s="456"/>
      <c r="AC430" s="456"/>
      <c r="AD430" s="456"/>
      <c r="AE430" s="454"/>
      <c r="AF430" s="396"/>
      <c r="AG430" s="396"/>
      <c r="AH430" s="396"/>
      <c r="AI430" s="396"/>
    </row>
    <row r="431" spans="1:42" ht="18" customHeight="1">
      <c r="A431" s="388"/>
      <c r="B431" s="457" t="s">
        <v>2848</v>
      </c>
      <c r="C431" s="457"/>
      <c r="D431" s="458"/>
      <c r="E431" s="1310">
        <f>$D$276</f>
        <v>3</v>
      </c>
      <c r="F431" s="1311"/>
      <c r="G431" s="1311"/>
      <c r="H431" s="1312"/>
      <c r="I431" s="458"/>
      <c r="J431" s="459"/>
      <c r="K431" s="459"/>
      <c r="L431" s="420"/>
      <c r="M431" s="459"/>
      <c r="N431" s="458"/>
      <c r="O431" s="458"/>
      <c r="P431" s="458"/>
      <c r="Q431" s="458"/>
      <c r="R431" s="458"/>
      <c r="S431" s="458"/>
      <c r="T431" s="458"/>
      <c r="U431" s="458"/>
      <c r="Z431" s="452"/>
      <c r="AA431" s="452"/>
      <c r="AB431" s="452"/>
      <c r="AC431" s="452"/>
      <c r="AD431" s="452"/>
      <c r="AE431" s="452"/>
      <c r="AF431" s="452"/>
      <c r="AG431" s="452"/>
      <c r="AH431" s="452"/>
      <c r="AI431" s="452"/>
    </row>
    <row r="432" spans="1:42" ht="18" customHeight="1">
      <c r="A432" s="388"/>
      <c r="B432" s="457" t="s">
        <v>2849</v>
      </c>
      <c r="C432" s="457"/>
      <c r="D432" s="458"/>
      <c r="E432" s="1426"/>
      <c r="F432" s="1427"/>
      <c r="G432" s="1427"/>
      <c r="H432" s="1428"/>
      <c r="I432" s="460" t="s">
        <v>89</v>
      </c>
      <c r="J432" s="461"/>
      <c r="K432" s="461"/>
      <c r="L432" s="462"/>
      <c r="M432" s="10"/>
      <c r="N432" s="458"/>
      <c r="O432" s="458"/>
      <c r="P432" s="458"/>
      <c r="Q432" s="458"/>
      <c r="R432" s="458"/>
      <c r="S432" s="458"/>
      <c r="T432" s="458"/>
      <c r="U432" s="458"/>
      <c r="V432" s="458"/>
      <c r="Z432" s="388"/>
      <c r="AA432" s="405"/>
      <c r="AB432" s="405"/>
      <c r="AC432" s="405"/>
      <c r="AD432" s="405"/>
      <c r="AE432" s="405"/>
    </row>
    <row r="433" spans="1:31" ht="18" customHeight="1">
      <c r="A433" s="388"/>
      <c r="B433" s="457" t="s">
        <v>2850</v>
      </c>
      <c r="C433" s="457"/>
      <c r="D433" s="458"/>
      <c r="E433" s="1302"/>
      <c r="F433" s="1303"/>
      <c r="G433" s="1303"/>
      <c r="H433" s="1304"/>
      <c r="I433" s="460" t="s">
        <v>94</v>
      </c>
      <c r="J433" s="463"/>
      <c r="K433" s="463"/>
      <c r="L433" s="464"/>
      <c r="M433" s="10"/>
      <c r="N433" s="458"/>
      <c r="O433" s="458"/>
      <c r="P433" s="458"/>
      <c r="Q433" s="458"/>
      <c r="R433" s="458"/>
      <c r="S433" s="458"/>
      <c r="T433" s="458"/>
      <c r="U433" s="458"/>
      <c r="V433" s="458"/>
      <c r="Y433" s="458"/>
      <c r="Z433" s="458"/>
      <c r="AA433" s="458"/>
      <c r="AB433" s="458"/>
      <c r="AC433" s="458"/>
      <c r="AD433" s="458"/>
      <c r="AE433" s="458"/>
    </row>
    <row r="434" spans="1:31" ht="18" customHeight="1">
      <c r="A434" s="388"/>
      <c r="B434" s="457" t="s">
        <v>2851</v>
      </c>
      <c r="C434" s="457"/>
      <c r="D434" s="458"/>
      <c r="E434" s="1302"/>
      <c r="F434" s="1303"/>
      <c r="G434" s="1303"/>
      <c r="H434" s="1304"/>
      <c r="I434" s="460" t="s">
        <v>94</v>
      </c>
      <c r="J434" s="463"/>
      <c r="K434" s="463"/>
      <c r="L434" s="464"/>
      <c r="M434" s="10"/>
      <c r="N434" s="459"/>
      <c r="O434" s="458"/>
      <c r="P434" s="458"/>
      <c r="Q434" s="458"/>
      <c r="R434" s="458"/>
      <c r="S434" s="458"/>
      <c r="T434" s="458"/>
      <c r="U434" s="458"/>
      <c r="V434" s="458"/>
      <c r="W434" s="458"/>
      <c r="X434" s="458"/>
      <c r="Y434" s="458"/>
      <c r="Z434" s="458"/>
      <c r="AA434" s="458"/>
      <c r="AB434" s="458"/>
      <c r="AC434" s="458"/>
    </row>
    <row r="435" spans="1:31" ht="18" customHeight="1">
      <c r="A435" s="388"/>
      <c r="B435" s="457" t="s">
        <v>2852</v>
      </c>
      <c r="C435" s="457"/>
      <c r="D435" s="458"/>
      <c r="E435" s="1302"/>
      <c r="F435" s="1303"/>
      <c r="G435" s="1303"/>
      <c r="H435" s="1304"/>
      <c r="I435" s="460" t="s">
        <v>94</v>
      </c>
      <c r="J435" s="463"/>
      <c r="K435" s="463"/>
      <c r="L435" s="464"/>
      <c r="M435" s="10"/>
      <c r="N435" s="459"/>
      <c r="O435" s="458"/>
      <c r="P435" s="458"/>
      <c r="Q435" s="458"/>
      <c r="R435" s="458"/>
      <c r="S435" s="458"/>
      <c r="T435" s="458"/>
      <c r="U435" s="458"/>
      <c r="V435" s="458"/>
      <c r="W435" s="458"/>
      <c r="X435" s="458"/>
      <c r="Y435" s="458"/>
      <c r="Z435" s="458"/>
      <c r="AA435" s="458"/>
      <c r="AB435" s="458"/>
      <c r="AC435" s="458"/>
    </row>
    <row r="436" spans="1:31" ht="18" customHeight="1">
      <c r="A436" s="388"/>
      <c r="B436" s="457" t="s">
        <v>2853</v>
      </c>
      <c r="C436" s="457"/>
      <c r="D436" s="458"/>
      <c r="E436" s="1302"/>
      <c r="F436" s="1303"/>
      <c r="G436" s="1303"/>
      <c r="H436" s="1304"/>
      <c r="I436" s="460" t="s">
        <v>94</v>
      </c>
      <c r="J436" s="463"/>
      <c r="K436" s="463"/>
      <c r="L436" s="464"/>
      <c r="M436" s="10"/>
      <c r="N436" s="458"/>
      <c r="O436" s="458"/>
      <c r="P436" s="458"/>
      <c r="Q436" s="458"/>
      <c r="R436" s="458"/>
      <c r="S436" s="466"/>
      <c r="T436" s="466"/>
      <c r="U436" s="466"/>
      <c r="V436" s="466"/>
      <c r="W436" s="466"/>
      <c r="X436" s="466"/>
      <c r="Y436" s="466"/>
      <c r="Z436" s="466"/>
      <c r="AA436" s="466"/>
      <c r="AB436" s="466"/>
      <c r="AC436" s="466"/>
    </row>
    <row r="437" spans="1:31" ht="18" customHeight="1">
      <c r="A437" s="388"/>
      <c r="B437" s="465" t="s">
        <v>2854</v>
      </c>
      <c r="C437" s="458"/>
      <c r="D437" s="467"/>
      <c r="E437" s="467"/>
      <c r="F437" s="467"/>
      <c r="G437" s="467"/>
      <c r="H437" s="460"/>
      <c r="I437" s="463"/>
      <c r="J437" s="463"/>
      <c r="K437" s="465"/>
      <c r="L437" s="10"/>
      <c r="M437" s="466"/>
      <c r="N437" s="468"/>
      <c r="O437" s="468" t="s">
        <v>86</v>
      </c>
      <c r="P437" s="468"/>
      <c r="Q437" s="469"/>
      <c r="R437" s="469" t="s">
        <v>85</v>
      </c>
      <c r="U437" s="466"/>
      <c r="V437" s="466"/>
      <c r="W437" s="466"/>
      <c r="X437" s="466"/>
      <c r="Y437" s="466"/>
      <c r="Z437" s="466"/>
      <c r="AA437" s="466"/>
      <c r="AB437" s="466"/>
    </row>
    <row r="438" spans="1:31" ht="15" customHeight="1">
      <c r="A438" s="388"/>
      <c r="B438" s="457" t="s">
        <v>2855</v>
      </c>
      <c r="C438" s="458"/>
      <c r="D438" s="458"/>
      <c r="E438" s="458"/>
      <c r="F438" s="458"/>
      <c r="G438" s="470"/>
      <c r="H438" s="458"/>
      <c r="I438" s="458"/>
      <c r="J438" s="459"/>
      <c r="K438" s="459"/>
      <c r="L438" s="458"/>
      <c r="M438" s="470"/>
      <c r="N438" s="458"/>
      <c r="O438" s="458"/>
      <c r="P438" s="470"/>
      <c r="Q438" s="458"/>
      <c r="R438" s="458"/>
      <c r="S438" s="458"/>
      <c r="T438" s="470"/>
      <c r="U438" s="458"/>
      <c r="V438" s="458"/>
      <c r="W438" s="458"/>
      <c r="X438" s="458"/>
      <c r="Y438" s="470"/>
      <c r="Z438" s="458"/>
      <c r="AA438" s="458"/>
      <c r="AB438" s="458"/>
      <c r="AC438" s="458"/>
      <c r="AD438" s="458"/>
    </row>
    <row r="439" spans="1:31" ht="18" customHeight="1">
      <c r="A439" s="388"/>
      <c r="B439" s="471"/>
      <c r="C439" s="458"/>
      <c r="D439" s="472" t="s">
        <v>73</v>
      </c>
      <c r="E439" s="1305" t="s">
        <v>84</v>
      </c>
      <c r="F439" s="1305"/>
      <c r="G439" s="1305"/>
      <c r="H439" s="1305"/>
      <c r="I439" s="1305"/>
      <c r="J439" s="428" t="s">
        <v>72</v>
      </c>
      <c r="K439" s="1305" t="s">
        <v>83</v>
      </c>
      <c r="L439" s="1305"/>
      <c r="M439" s="1305"/>
      <c r="N439" s="1305"/>
      <c r="O439" s="1305"/>
      <c r="P439" s="1305"/>
      <c r="Q439" s="1305"/>
      <c r="R439" s="1305"/>
      <c r="S439" s="1305"/>
      <c r="T439" s="1305"/>
      <c r="U439" s="428" t="s">
        <v>72</v>
      </c>
      <c r="V439" s="1305" t="s">
        <v>82</v>
      </c>
      <c r="W439" s="1305"/>
      <c r="X439" s="1305"/>
      <c r="Y439" s="1305"/>
      <c r="Z439" s="1294"/>
      <c r="AA439" s="472" t="s">
        <v>96</v>
      </c>
      <c r="AB439" s="472"/>
      <c r="AC439" s="10"/>
      <c r="AD439" s="10"/>
    </row>
    <row r="440" spans="1:31" ht="18" customHeight="1">
      <c r="A440" s="388"/>
      <c r="B440" s="471" t="s">
        <v>3514</v>
      </c>
      <c r="C440" s="458"/>
      <c r="D440" s="472" t="s">
        <v>73</v>
      </c>
      <c r="E440" s="1284"/>
      <c r="F440" s="1284"/>
      <c r="G440" s="1284"/>
      <c r="H440" s="1284"/>
      <c r="I440" s="1284"/>
      <c r="J440" s="428" t="s">
        <v>72</v>
      </c>
      <c r="K440" s="1335" t="str">
        <f>IF(項目一覧②!$G$651=1,"",INDEX(主要用途!$D$2:$D$72,項目一覧②!$G$651))</f>
        <v/>
      </c>
      <c r="L440" s="1336"/>
      <c r="M440" s="1336"/>
      <c r="N440" s="1336"/>
      <c r="O440" s="1336"/>
      <c r="P440" s="1336"/>
      <c r="Q440" s="1336"/>
      <c r="R440" s="1336"/>
      <c r="S440" s="1336"/>
      <c r="T440" s="1337"/>
      <c r="U440" s="428" t="s">
        <v>72</v>
      </c>
      <c r="V440" s="1291"/>
      <c r="W440" s="1292"/>
      <c r="X440" s="1292"/>
      <c r="Y440" s="1293"/>
      <c r="Z440" s="470" t="s">
        <v>71</v>
      </c>
      <c r="AA440" s="472" t="s">
        <v>96</v>
      </c>
      <c r="AB440" s="466"/>
      <c r="AC440" s="472"/>
      <c r="AD440" s="10"/>
    </row>
    <row r="441" spans="1:31" ht="18" customHeight="1">
      <c r="A441" s="388"/>
      <c r="B441" s="471" t="s">
        <v>3515</v>
      </c>
      <c r="C441" s="458"/>
      <c r="D441" s="472" t="s">
        <v>73</v>
      </c>
      <c r="E441" s="1284"/>
      <c r="F441" s="1284"/>
      <c r="G441" s="1284"/>
      <c r="H441" s="1284"/>
      <c r="I441" s="1284"/>
      <c r="J441" s="428" t="s">
        <v>72</v>
      </c>
      <c r="K441" s="1335" t="str">
        <f>IF(項目一覧②!$G$652=1,"",INDEX(主要用途!$D$2:$D$72,項目一覧②!$G$652))</f>
        <v/>
      </c>
      <c r="L441" s="1336"/>
      <c r="M441" s="1336"/>
      <c r="N441" s="1336"/>
      <c r="O441" s="1336"/>
      <c r="P441" s="1336"/>
      <c r="Q441" s="1336"/>
      <c r="R441" s="1336"/>
      <c r="S441" s="1336"/>
      <c r="T441" s="1337"/>
      <c r="U441" s="428" t="s">
        <v>72</v>
      </c>
      <c r="V441" s="1291"/>
      <c r="W441" s="1292"/>
      <c r="X441" s="1292"/>
      <c r="Y441" s="1293"/>
      <c r="Z441" s="470" t="s">
        <v>71</v>
      </c>
      <c r="AA441" s="472" t="s">
        <v>96</v>
      </c>
      <c r="AB441" s="466"/>
      <c r="AC441" s="472"/>
      <c r="AD441" s="10"/>
    </row>
    <row r="442" spans="1:31" ht="18" customHeight="1">
      <c r="A442" s="388"/>
      <c r="B442" s="471" t="s">
        <v>3516</v>
      </c>
      <c r="C442" s="458"/>
      <c r="D442" s="472" t="s">
        <v>73</v>
      </c>
      <c r="E442" s="1284"/>
      <c r="F442" s="1284"/>
      <c r="G442" s="1284"/>
      <c r="H442" s="1284"/>
      <c r="I442" s="1284"/>
      <c r="J442" s="428" t="s">
        <v>72</v>
      </c>
      <c r="K442" s="1335" t="str">
        <f>IF(項目一覧②!$G$653=1,"",INDEX(主要用途!$D$2:$D$72,項目一覧②!$G$653))</f>
        <v/>
      </c>
      <c r="L442" s="1336"/>
      <c r="M442" s="1336"/>
      <c r="N442" s="1336"/>
      <c r="O442" s="1336"/>
      <c r="P442" s="1336"/>
      <c r="Q442" s="1336"/>
      <c r="R442" s="1336"/>
      <c r="S442" s="1336"/>
      <c r="T442" s="1337"/>
      <c r="U442" s="428" t="s">
        <v>72</v>
      </c>
      <c r="V442" s="1291"/>
      <c r="W442" s="1292"/>
      <c r="X442" s="1292"/>
      <c r="Y442" s="1293"/>
      <c r="Z442" s="470" t="s">
        <v>71</v>
      </c>
      <c r="AA442" s="472" t="s">
        <v>96</v>
      </c>
      <c r="AB442" s="466"/>
      <c r="AC442" s="472"/>
      <c r="AD442" s="10"/>
    </row>
    <row r="443" spans="1:31" ht="18" customHeight="1">
      <c r="A443" s="388"/>
      <c r="B443" s="471" t="s">
        <v>3517</v>
      </c>
      <c r="C443" s="458"/>
      <c r="D443" s="472" t="s">
        <v>73</v>
      </c>
      <c r="E443" s="1284"/>
      <c r="F443" s="1284"/>
      <c r="G443" s="1284"/>
      <c r="H443" s="1284"/>
      <c r="I443" s="1284"/>
      <c r="J443" s="428" t="s">
        <v>72</v>
      </c>
      <c r="K443" s="1335" t="str">
        <f>IF(項目一覧②!$G$654=1,"",INDEX(主要用途!$D$2:$D$72,項目一覧②!$G$654))</f>
        <v/>
      </c>
      <c r="L443" s="1336"/>
      <c r="M443" s="1336"/>
      <c r="N443" s="1336"/>
      <c r="O443" s="1336"/>
      <c r="P443" s="1336"/>
      <c r="Q443" s="1336"/>
      <c r="R443" s="1336"/>
      <c r="S443" s="1336"/>
      <c r="T443" s="1337"/>
      <c r="U443" s="428" t="s">
        <v>72</v>
      </c>
      <c r="V443" s="1291"/>
      <c r="W443" s="1292"/>
      <c r="X443" s="1292"/>
      <c r="Y443" s="1293"/>
      <c r="Z443" s="470" t="s">
        <v>71</v>
      </c>
      <c r="AA443" s="472" t="s">
        <v>96</v>
      </c>
      <c r="AB443" s="466"/>
      <c r="AC443" s="472"/>
      <c r="AD443" s="10"/>
    </row>
    <row r="444" spans="1:31" ht="18" customHeight="1">
      <c r="A444" s="388"/>
      <c r="B444" s="471" t="s">
        <v>3518</v>
      </c>
      <c r="C444" s="458"/>
      <c r="D444" s="472" t="s">
        <v>73</v>
      </c>
      <c r="E444" s="1284"/>
      <c r="F444" s="1284"/>
      <c r="G444" s="1284"/>
      <c r="H444" s="1284"/>
      <c r="I444" s="1284"/>
      <c r="J444" s="428" t="s">
        <v>72</v>
      </c>
      <c r="K444" s="1335" t="str">
        <f>IF(項目一覧②!$G$655=1,"",INDEX(主要用途!$D$2:$D$72,項目一覧②!$G$655))</f>
        <v/>
      </c>
      <c r="L444" s="1336"/>
      <c r="M444" s="1336"/>
      <c r="N444" s="1336"/>
      <c r="O444" s="1336"/>
      <c r="P444" s="1336"/>
      <c r="Q444" s="1336"/>
      <c r="R444" s="1336"/>
      <c r="S444" s="1336"/>
      <c r="T444" s="1337"/>
      <c r="U444" s="428" t="s">
        <v>72</v>
      </c>
      <c r="V444" s="1291"/>
      <c r="W444" s="1292"/>
      <c r="X444" s="1292"/>
      <c r="Y444" s="1293"/>
      <c r="Z444" s="470" t="s">
        <v>71</v>
      </c>
      <c r="AA444" s="472" t="s">
        <v>96</v>
      </c>
      <c r="AB444" s="466"/>
      <c r="AC444" s="472"/>
      <c r="AD444" s="10"/>
    </row>
    <row r="445" spans="1:31" ht="18" customHeight="1">
      <c r="A445" s="388"/>
      <c r="B445" s="471" t="s">
        <v>3519</v>
      </c>
      <c r="C445" s="458"/>
      <c r="D445" s="472" t="s">
        <v>73</v>
      </c>
      <c r="E445" s="1284"/>
      <c r="F445" s="1284"/>
      <c r="G445" s="1284"/>
      <c r="H445" s="1284"/>
      <c r="I445" s="1284"/>
      <c r="J445" s="428" t="s">
        <v>72</v>
      </c>
      <c r="K445" s="1335" t="str">
        <f>IF(項目一覧②!$G$656=1,"",INDEX(主要用途!$D$2:$D$72,項目一覧②!$G$656))</f>
        <v/>
      </c>
      <c r="L445" s="1336"/>
      <c r="M445" s="1336"/>
      <c r="N445" s="1336"/>
      <c r="O445" s="1336"/>
      <c r="P445" s="1336"/>
      <c r="Q445" s="1336"/>
      <c r="R445" s="1336"/>
      <c r="S445" s="1336"/>
      <c r="T445" s="1337"/>
      <c r="U445" s="428" t="s">
        <v>72</v>
      </c>
      <c r="V445" s="1291"/>
      <c r="W445" s="1292"/>
      <c r="X445" s="1292"/>
      <c r="Y445" s="1293"/>
      <c r="Z445" s="470" t="s">
        <v>71</v>
      </c>
      <c r="AA445" s="472" t="s">
        <v>96</v>
      </c>
      <c r="AB445" s="466"/>
      <c r="AC445" s="472"/>
      <c r="AD445" s="10"/>
    </row>
    <row r="446" spans="1:31" ht="15" customHeight="1">
      <c r="A446" s="388"/>
      <c r="B446" s="457" t="s">
        <v>2856</v>
      </c>
      <c r="C446" s="458"/>
      <c r="D446" s="458"/>
      <c r="E446" s="458"/>
      <c r="F446" s="458"/>
      <c r="G446" s="458"/>
      <c r="H446" s="458"/>
      <c r="I446" s="458"/>
      <c r="J446" s="428"/>
      <c r="K446" s="473"/>
      <c r="L446" s="473"/>
      <c r="M446" s="473"/>
      <c r="N446" s="473"/>
      <c r="O446" s="473"/>
      <c r="P446" s="473"/>
      <c r="Q446" s="473"/>
      <c r="R446" s="473"/>
      <c r="S446" s="473"/>
      <c r="T446" s="473"/>
      <c r="U446" s="473"/>
      <c r="V446" s="473"/>
      <c r="W446" s="473"/>
      <c r="X446" s="473"/>
      <c r="Y446" s="473"/>
      <c r="Z446" s="473"/>
      <c r="AA446" s="473"/>
      <c r="AB446" s="473"/>
      <c r="AC446" s="473"/>
      <c r="AD446" s="466"/>
    </row>
    <row r="447" spans="1:31" ht="18" customHeight="1">
      <c r="A447" s="388"/>
      <c r="B447" s="457"/>
      <c r="C447" s="457"/>
      <c r="D447" s="458"/>
      <c r="E447" s="1334"/>
      <c r="F447" s="1320"/>
      <c r="G447" s="1320"/>
      <c r="H447" s="1320"/>
      <c r="I447" s="1320"/>
      <c r="J447" s="1320"/>
      <c r="K447" s="1320"/>
      <c r="L447" s="1320"/>
      <c r="M447" s="1320"/>
      <c r="N447" s="1320"/>
      <c r="O447" s="1320"/>
      <c r="P447" s="1320"/>
      <c r="Q447" s="1320"/>
      <c r="R447" s="1320"/>
      <c r="S447" s="1320"/>
      <c r="T447" s="1320"/>
      <c r="U447" s="1320"/>
      <c r="V447" s="1320"/>
      <c r="W447" s="1320"/>
      <c r="X447" s="1320"/>
      <c r="Y447" s="1320"/>
      <c r="Z447" s="1321"/>
      <c r="AA447" s="473"/>
      <c r="AB447" s="473"/>
      <c r="AC447" s="473"/>
      <c r="AD447" s="466"/>
    </row>
    <row r="448" spans="1:31" ht="18" customHeight="1">
      <c r="A448" s="388"/>
      <c r="B448" s="457"/>
      <c r="C448" s="457"/>
      <c r="D448" s="458"/>
      <c r="E448" s="1322"/>
      <c r="F448" s="1323"/>
      <c r="G448" s="1323"/>
      <c r="H448" s="1323"/>
      <c r="I448" s="1323"/>
      <c r="J448" s="1323"/>
      <c r="K448" s="1323"/>
      <c r="L448" s="1323"/>
      <c r="M448" s="1323"/>
      <c r="N448" s="1323"/>
      <c r="O448" s="1323"/>
      <c r="P448" s="1323"/>
      <c r="Q448" s="1323"/>
      <c r="R448" s="1323"/>
      <c r="S448" s="1323"/>
      <c r="T448" s="1323"/>
      <c r="U448" s="1323"/>
      <c r="V448" s="1323"/>
      <c r="W448" s="1323"/>
      <c r="X448" s="1323"/>
      <c r="Y448" s="1323"/>
      <c r="Z448" s="1324"/>
      <c r="AA448" s="473"/>
      <c r="AB448" s="473"/>
      <c r="AC448" s="473"/>
      <c r="AD448" s="466"/>
    </row>
    <row r="449" spans="1:42" ht="15" customHeight="1">
      <c r="A449" s="388"/>
      <c r="B449" s="457" t="s">
        <v>2857</v>
      </c>
      <c r="C449" s="457"/>
      <c r="D449" s="458"/>
      <c r="E449" s="458"/>
      <c r="F449" s="458"/>
      <c r="G449" s="458"/>
      <c r="H449" s="458"/>
      <c r="I449" s="458"/>
      <c r="J449" s="473" t="s">
        <v>98</v>
      </c>
      <c r="K449" s="473"/>
      <c r="L449" s="473"/>
      <c r="M449" s="473"/>
      <c r="N449" s="473"/>
      <c r="O449" s="473"/>
      <c r="P449" s="473"/>
      <c r="Q449" s="473"/>
      <c r="R449" s="473"/>
      <c r="S449" s="473"/>
      <c r="T449" s="473"/>
      <c r="U449" s="473"/>
      <c r="V449" s="473"/>
      <c r="W449" s="473"/>
      <c r="X449" s="473"/>
      <c r="Y449" s="473"/>
      <c r="Z449" s="473"/>
      <c r="AA449" s="473"/>
      <c r="AB449" s="473"/>
      <c r="AC449" s="473"/>
      <c r="AD449" s="466"/>
    </row>
    <row r="450" spans="1:42" ht="18" customHeight="1">
      <c r="A450" s="388"/>
      <c r="B450" s="457"/>
      <c r="C450" s="457"/>
      <c r="D450" s="458"/>
      <c r="E450" s="1334"/>
      <c r="F450" s="1320"/>
      <c r="G450" s="1320"/>
      <c r="H450" s="1320"/>
      <c r="I450" s="1320"/>
      <c r="J450" s="1320"/>
      <c r="K450" s="1320"/>
      <c r="L450" s="1320"/>
      <c r="M450" s="1320"/>
      <c r="N450" s="1320"/>
      <c r="O450" s="1320"/>
      <c r="P450" s="1320"/>
      <c r="Q450" s="1320"/>
      <c r="R450" s="1320"/>
      <c r="S450" s="1320"/>
      <c r="T450" s="1320"/>
      <c r="U450" s="1320"/>
      <c r="V450" s="1320"/>
      <c r="W450" s="1320"/>
      <c r="X450" s="1320"/>
      <c r="Y450" s="1320"/>
      <c r="Z450" s="1321"/>
      <c r="AA450" s="473"/>
      <c r="AB450" s="473"/>
      <c r="AC450" s="473"/>
      <c r="AD450" s="466"/>
    </row>
    <row r="451" spans="1:42" ht="18" customHeight="1">
      <c r="A451" s="388"/>
      <c r="B451" s="457"/>
      <c r="C451" s="457"/>
      <c r="D451" s="458"/>
      <c r="E451" s="1322"/>
      <c r="F451" s="1323"/>
      <c r="G451" s="1323"/>
      <c r="H451" s="1323"/>
      <c r="I451" s="1323"/>
      <c r="J451" s="1323"/>
      <c r="K451" s="1323"/>
      <c r="L451" s="1323"/>
      <c r="M451" s="1323"/>
      <c r="N451" s="1323"/>
      <c r="O451" s="1323"/>
      <c r="P451" s="1323"/>
      <c r="Q451" s="1323"/>
      <c r="R451" s="1323"/>
      <c r="S451" s="1323"/>
      <c r="T451" s="1323"/>
      <c r="U451" s="1323"/>
      <c r="V451" s="1323"/>
      <c r="W451" s="1323"/>
      <c r="X451" s="1323"/>
      <c r="Y451" s="1323"/>
      <c r="Z451" s="1324"/>
      <c r="AA451" s="458"/>
      <c r="AB451" s="458"/>
      <c r="AC451" s="458"/>
      <c r="AD451" s="458"/>
    </row>
    <row r="452" spans="1:42" ht="15.75" customHeight="1" thickBot="1">
      <c r="A452" s="474"/>
      <c r="B452" s="474"/>
      <c r="C452" s="475"/>
      <c r="D452" s="475"/>
      <c r="E452" s="475"/>
      <c r="F452" s="475"/>
      <c r="G452" s="475"/>
      <c r="H452" s="475"/>
      <c r="I452" s="475"/>
      <c r="J452" s="475"/>
      <c r="K452" s="475"/>
      <c r="L452" s="475"/>
      <c r="M452" s="475"/>
      <c r="N452" s="475"/>
      <c r="O452" s="475"/>
      <c r="P452" s="475"/>
      <c r="Q452" s="475"/>
      <c r="R452" s="475"/>
      <c r="S452" s="475"/>
      <c r="T452" s="475"/>
      <c r="U452" s="475"/>
      <c r="V452" s="475"/>
      <c r="W452" s="475"/>
      <c r="X452" s="475"/>
      <c r="Y452" s="475"/>
      <c r="Z452" s="475"/>
      <c r="AA452" s="475"/>
      <c r="AB452" s="475"/>
      <c r="AC452" s="475"/>
      <c r="AD452" s="476"/>
      <c r="AE452" s="476"/>
      <c r="AF452" s="476"/>
      <c r="AG452" s="476"/>
      <c r="AH452" s="476"/>
      <c r="AI452" s="476"/>
      <c r="AJ452" s="476"/>
      <c r="AK452" s="476"/>
      <c r="AL452" s="476"/>
      <c r="AM452" s="476"/>
      <c r="AN452" s="476"/>
      <c r="AO452" s="476"/>
      <c r="AP452" s="476"/>
    </row>
    <row r="453" spans="1:42" ht="17.25" customHeight="1">
      <c r="A453" s="477" t="s">
        <v>95</v>
      </c>
      <c r="C453" s="458"/>
      <c r="D453" s="473"/>
      <c r="E453" s="473"/>
      <c r="F453" s="473"/>
      <c r="G453" s="473"/>
      <c r="H453" s="472"/>
      <c r="I453" s="472"/>
      <c r="J453" s="472"/>
      <c r="K453" s="472"/>
      <c r="L453" s="472"/>
      <c r="M453" s="472"/>
      <c r="N453" s="10"/>
      <c r="O453" s="472"/>
      <c r="P453" s="472"/>
      <c r="Q453" s="472"/>
      <c r="R453" s="472"/>
      <c r="S453" s="472"/>
      <c r="T453" s="472"/>
      <c r="U453" s="472"/>
      <c r="V453" s="472"/>
      <c r="W453" s="472"/>
      <c r="X453" s="472"/>
      <c r="Y453" s="472"/>
      <c r="Z453" s="472"/>
      <c r="AA453" s="472"/>
      <c r="AB453" s="472"/>
      <c r="AC453" s="458"/>
    </row>
    <row r="454" spans="1:42" ht="18" customHeight="1">
      <c r="A454" s="388"/>
      <c r="B454" s="457" t="s">
        <v>2848</v>
      </c>
      <c r="C454" s="457"/>
      <c r="D454" s="458"/>
      <c r="E454" s="1310">
        <f>$D$276</f>
        <v>3</v>
      </c>
      <c r="F454" s="1311"/>
      <c r="G454" s="1311"/>
      <c r="H454" s="1312"/>
      <c r="I454" s="458"/>
      <c r="J454" s="459"/>
      <c r="K454" s="459"/>
      <c r="L454" s="420"/>
      <c r="M454" s="459"/>
      <c r="N454" s="458"/>
      <c r="O454" s="458"/>
      <c r="P454" s="458"/>
      <c r="Q454" s="458"/>
      <c r="R454" s="458"/>
      <c r="S454" s="458"/>
      <c r="T454" s="458"/>
      <c r="U454" s="458"/>
      <c r="V454" s="458"/>
      <c r="W454" s="458"/>
      <c r="X454" s="458"/>
      <c r="Y454" s="458"/>
      <c r="Z454" s="458"/>
      <c r="AA454" s="458"/>
      <c r="AB454" s="458"/>
      <c r="AC454" s="458"/>
    </row>
    <row r="455" spans="1:42" ht="18" customHeight="1">
      <c r="A455" s="388"/>
      <c r="B455" s="457" t="s">
        <v>2849</v>
      </c>
      <c r="C455" s="457"/>
      <c r="D455" s="458"/>
      <c r="E455" s="1426"/>
      <c r="F455" s="1427"/>
      <c r="G455" s="1427"/>
      <c r="H455" s="1428"/>
      <c r="I455" s="460" t="s">
        <v>89</v>
      </c>
      <c r="J455" s="461"/>
      <c r="K455" s="461"/>
      <c r="L455" s="462"/>
      <c r="M455" s="10"/>
      <c r="N455" s="458"/>
      <c r="O455" s="458"/>
      <c r="P455" s="458"/>
      <c r="Q455" s="458"/>
      <c r="R455" s="458"/>
      <c r="S455" s="458"/>
      <c r="T455" s="458"/>
      <c r="U455" s="458"/>
      <c r="V455" s="458"/>
      <c r="W455" s="458"/>
      <c r="X455" s="458"/>
      <c r="Y455" s="458"/>
      <c r="Z455" s="458"/>
      <c r="AA455" s="458"/>
      <c r="AB455" s="458"/>
      <c r="AC455" s="458"/>
    </row>
    <row r="456" spans="1:42" ht="18" customHeight="1">
      <c r="A456" s="388"/>
      <c r="B456" s="457" t="s">
        <v>2850</v>
      </c>
      <c r="C456" s="457"/>
      <c r="D456" s="458"/>
      <c r="E456" s="1302"/>
      <c r="F456" s="1303"/>
      <c r="G456" s="1303"/>
      <c r="H456" s="1304"/>
      <c r="I456" s="460" t="s">
        <v>94</v>
      </c>
      <c r="J456" s="463"/>
      <c r="K456" s="463"/>
      <c r="L456" s="464"/>
      <c r="M456" s="10"/>
      <c r="N456" s="458"/>
      <c r="O456" s="458"/>
      <c r="P456" s="458"/>
      <c r="Q456" s="458"/>
      <c r="R456" s="458"/>
      <c r="S456" s="458"/>
      <c r="T456" s="458"/>
      <c r="U456" s="458"/>
      <c r="V456" s="458"/>
      <c r="W456" s="458"/>
      <c r="X456" s="458"/>
      <c r="Y456" s="458"/>
      <c r="Z456" s="458"/>
      <c r="AA456" s="458"/>
      <c r="AB456" s="458"/>
      <c r="AC456" s="458"/>
    </row>
    <row r="457" spans="1:42" ht="18" customHeight="1">
      <c r="A457" s="388"/>
      <c r="B457" s="457" t="s">
        <v>2851</v>
      </c>
      <c r="C457" s="457"/>
      <c r="D457" s="458"/>
      <c r="E457" s="1302"/>
      <c r="F457" s="1303"/>
      <c r="G457" s="1303"/>
      <c r="H457" s="1304"/>
      <c r="I457" s="460" t="s">
        <v>94</v>
      </c>
      <c r="J457" s="463"/>
      <c r="K457" s="463"/>
      <c r="L457" s="464"/>
      <c r="M457" s="10"/>
      <c r="N457" s="459"/>
      <c r="O457" s="458"/>
      <c r="P457" s="458"/>
      <c r="Q457" s="458"/>
      <c r="R457" s="458"/>
      <c r="S457" s="458"/>
      <c r="T457" s="458"/>
      <c r="U457" s="458"/>
      <c r="V457" s="458"/>
      <c r="W457" s="458"/>
      <c r="X457" s="458"/>
      <c r="Y457" s="458"/>
      <c r="Z457" s="458"/>
      <c r="AA457" s="458"/>
      <c r="AB457" s="458"/>
      <c r="AC457" s="458"/>
    </row>
    <row r="458" spans="1:42" ht="18" customHeight="1">
      <c r="A458" s="388"/>
      <c r="B458" s="457" t="s">
        <v>2852</v>
      </c>
      <c r="C458" s="457"/>
      <c r="D458" s="458"/>
      <c r="E458" s="1302"/>
      <c r="F458" s="1303"/>
      <c r="G458" s="1303"/>
      <c r="H458" s="1304"/>
      <c r="I458" s="460" t="s">
        <v>94</v>
      </c>
      <c r="J458" s="463"/>
      <c r="K458" s="463"/>
      <c r="L458" s="464"/>
      <c r="M458" s="10"/>
      <c r="N458" s="459"/>
      <c r="O458" s="458"/>
      <c r="P458" s="458"/>
      <c r="Q458" s="458"/>
      <c r="R458" s="458"/>
      <c r="S458" s="458"/>
      <c r="T458" s="458"/>
      <c r="U458" s="458"/>
      <c r="V458" s="458"/>
      <c r="W458" s="458"/>
      <c r="X458" s="458"/>
      <c r="Y458" s="458"/>
      <c r="Z458" s="458"/>
      <c r="AA458" s="458"/>
      <c r="AB458" s="458"/>
      <c r="AC458" s="458"/>
    </row>
    <row r="459" spans="1:42" ht="18" customHeight="1">
      <c r="A459" s="388"/>
      <c r="B459" s="457" t="s">
        <v>2853</v>
      </c>
      <c r="C459" s="457"/>
      <c r="D459" s="458"/>
      <c r="E459" s="1302"/>
      <c r="F459" s="1303"/>
      <c r="G459" s="1303"/>
      <c r="H459" s="1304"/>
      <c r="I459" s="460" t="s">
        <v>94</v>
      </c>
      <c r="J459" s="463"/>
      <c r="K459" s="463"/>
      <c r="L459" s="464"/>
      <c r="M459" s="10"/>
      <c r="N459" s="458"/>
      <c r="O459" s="458"/>
      <c r="P459" s="458"/>
      <c r="Q459" s="458"/>
      <c r="R459" s="458"/>
      <c r="S459" s="466"/>
      <c r="T459" s="466"/>
      <c r="U459" s="466"/>
      <c r="V459" s="466"/>
      <c r="W459" s="466"/>
      <c r="X459" s="466"/>
      <c r="Y459" s="466"/>
      <c r="Z459" s="466"/>
      <c r="AA459" s="466"/>
      <c r="AB459" s="466"/>
      <c r="AC459" s="466"/>
    </row>
    <row r="460" spans="1:42" ht="18" customHeight="1">
      <c r="A460" s="388"/>
      <c r="B460" s="465" t="s">
        <v>2854</v>
      </c>
      <c r="C460" s="458"/>
      <c r="D460" s="467"/>
      <c r="E460" s="467"/>
      <c r="F460" s="467"/>
      <c r="G460" s="467"/>
      <c r="H460" s="460"/>
      <c r="I460" s="463"/>
      <c r="J460" s="463"/>
      <c r="K460" s="465"/>
      <c r="L460" s="10"/>
      <c r="M460" s="466"/>
      <c r="N460" s="468"/>
      <c r="O460" s="468" t="s">
        <v>86</v>
      </c>
      <c r="P460" s="468"/>
      <c r="Q460" s="469"/>
      <c r="R460" s="469" t="s">
        <v>85</v>
      </c>
      <c r="U460" s="466"/>
      <c r="V460" s="466"/>
      <c r="W460" s="466"/>
      <c r="X460" s="466"/>
      <c r="Y460" s="466"/>
      <c r="Z460" s="466"/>
      <c r="AA460" s="466"/>
      <c r="AB460" s="466"/>
    </row>
    <row r="461" spans="1:42" ht="15" customHeight="1">
      <c r="A461" s="388"/>
      <c r="B461" s="457" t="s">
        <v>2855</v>
      </c>
      <c r="C461" s="458"/>
      <c r="D461" s="458"/>
      <c r="E461" s="458"/>
      <c r="F461" s="458"/>
      <c r="G461" s="470"/>
      <c r="H461" s="458"/>
      <c r="I461" s="458"/>
      <c r="J461" s="459"/>
      <c r="K461" s="459"/>
      <c r="L461" s="458"/>
      <c r="M461" s="470"/>
      <c r="N461" s="458"/>
      <c r="O461" s="458"/>
      <c r="P461" s="470"/>
      <c r="Q461" s="458"/>
      <c r="R461" s="458"/>
      <c r="S461" s="458"/>
      <c r="T461" s="470"/>
      <c r="U461" s="458"/>
      <c r="V461" s="458"/>
      <c r="W461" s="458"/>
      <c r="X461" s="458"/>
      <c r="Y461" s="470"/>
      <c r="Z461" s="458"/>
      <c r="AA461" s="458"/>
      <c r="AB461" s="458"/>
      <c r="AC461" s="458"/>
      <c r="AD461" s="458"/>
    </row>
    <row r="462" spans="1:42" ht="18" customHeight="1">
      <c r="A462" s="388"/>
      <c r="B462" s="471"/>
      <c r="C462" s="458"/>
      <c r="D462" s="472" t="s">
        <v>73</v>
      </c>
      <c r="E462" s="1305" t="s">
        <v>84</v>
      </c>
      <c r="F462" s="1305"/>
      <c r="G462" s="1305"/>
      <c r="H462" s="1305"/>
      <c r="I462" s="1305"/>
      <c r="J462" s="428" t="s">
        <v>72</v>
      </c>
      <c r="K462" s="1305" t="s">
        <v>83</v>
      </c>
      <c r="L462" s="1305"/>
      <c r="M462" s="1305"/>
      <c r="N462" s="1305"/>
      <c r="O462" s="1305"/>
      <c r="P462" s="1305"/>
      <c r="Q462" s="1305"/>
      <c r="R462" s="1305"/>
      <c r="S462" s="1305"/>
      <c r="T462" s="1305"/>
      <c r="U462" s="428" t="s">
        <v>72</v>
      </c>
      <c r="V462" s="1305" t="s">
        <v>82</v>
      </c>
      <c r="W462" s="1305"/>
      <c r="X462" s="1305"/>
      <c r="Y462" s="1305"/>
      <c r="Z462" s="1294"/>
      <c r="AA462" s="472" t="s">
        <v>69</v>
      </c>
      <c r="AB462" s="472"/>
      <c r="AC462" s="10"/>
      <c r="AD462" s="10"/>
    </row>
    <row r="463" spans="1:42" ht="18" customHeight="1">
      <c r="A463" s="388"/>
      <c r="B463" s="471" t="s">
        <v>3514</v>
      </c>
      <c r="C463" s="458"/>
      <c r="D463" s="472" t="s">
        <v>73</v>
      </c>
      <c r="E463" s="1284"/>
      <c r="F463" s="1284"/>
      <c r="G463" s="1284"/>
      <c r="H463" s="1284"/>
      <c r="I463" s="1284"/>
      <c r="J463" s="428" t="s">
        <v>72</v>
      </c>
      <c r="K463" s="1335" t="str">
        <f>IF(項目一覧②!$G$678=1,"",INDEX(主要用途!$D$2:$D$72,項目一覧②!$G$678))</f>
        <v/>
      </c>
      <c r="L463" s="1336"/>
      <c r="M463" s="1336"/>
      <c r="N463" s="1336"/>
      <c r="O463" s="1336"/>
      <c r="P463" s="1336"/>
      <c r="Q463" s="1336"/>
      <c r="R463" s="1336"/>
      <c r="S463" s="1336"/>
      <c r="T463" s="1337"/>
      <c r="U463" s="428" t="s">
        <v>72</v>
      </c>
      <c r="V463" s="1291"/>
      <c r="W463" s="1292"/>
      <c r="X463" s="1292"/>
      <c r="Y463" s="1293"/>
      <c r="Z463" s="470" t="s">
        <v>71</v>
      </c>
      <c r="AA463" s="472" t="s">
        <v>69</v>
      </c>
      <c r="AB463" s="466"/>
      <c r="AC463" s="472"/>
      <c r="AD463" s="10"/>
    </row>
    <row r="464" spans="1:42" ht="18" customHeight="1">
      <c r="A464" s="388"/>
      <c r="B464" s="471" t="s">
        <v>3515</v>
      </c>
      <c r="C464" s="458"/>
      <c r="D464" s="472" t="s">
        <v>73</v>
      </c>
      <c r="E464" s="1284"/>
      <c r="F464" s="1284"/>
      <c r="G464" s="1284"/>
      <c r="H464" s="1284"/>
      <c r="I464" s="1284"/>
      <c r="J464" s="428" t="s">
        <v>72</v>
      </c>
      <c r="K464" s="1335" t="str">
        <f>IF(項目一覧②!$G$679=1,"",INDEX(主要用途!$D$2:$D$72,項目一覧②!$G$679))</f>
        <v/>
      </c>
      <c r="L464" s="1336"/>
      <c r="M464" s="1336"/>
      <c r="N464" s="1336"/>
      <c r="O464" s="1336"/>
      <c r="P464" s="1336"/>
      <c r="Q464" s="1336"/>
      <c r="R464" s="1336"/>
      <c r="S464" s="1336"/>
      <c r="T464" s="1337"/>
      <c r="U464" s="428" t="s">
        <v>72</v>
      </c>
      <c r="V464" s="1291"/>
      <c r="W464" s="1292"/>
      <c r="X464" s="1292"/>
      <c r="Y464" s="1293"/>
      <c r="Z464" s="470" t="s">
        <v>71</v>
      </c>
      <c r="AA464" s="472" t="s">
        <v>69</v>
      </c>
      <c r="AB464" s="466"/>
      <c r="AC464" s="472"/>
      <c r="AD464" s="10"/>
    </row>
    <row r="465" spans="1:34" ht="18" customHeight="1">
      <c r="A465" s="388"/>
      <c r="B465" s="471" t="s">
        <v>3516</v>
      </c>
      <c r="C465" s="458"/>
      <c r="D465" s="472" t="s">
        <v>73</v>
      </c>
      <c r="E465" s="1284"/>
      <c r="F465" s="1284"/>
      <c r="G465" s="1284"/>
      <c r="H465" s="1284"/>
      <c r="I465" s="1284"/>
      <c r="J465" s="428" t="s">
        <v>72</v>
      </c>
      <c r="K465" s="1335" t="str">
        <f>IF(項目一覧②!$G$680=1,"",INDEX(主要用途!$D$2:$D$72,項目一覧②!$G$680))</f>
        <v/>
      </c>
      <c r="L465" s="1336"/>
      <c r="M465" s="1336"/>
      <c r="N465" s="1336"/>
      <c r="O465" s="1336"/>
      <c r="P465" s="1336"/>
      <c r="Q465" s="1336"/>
      <c r="R465" s="1336"/>
      <c r="S465" s="1336"/>
      <c r="T465" s="1337"/>
      <c r="U465" s="428" t="s">
        <v>72</v>
      </c>
      <c r="V465" s="1291"/>
      <c r="W465" s="1292"/>
      <c r="X465" s="1292"/>
      <c r="Y465" s="1293"/>
      <c r="Z465" s="470" t="s">
        <v>71</v>
      </c>
      <c r="AA465" s="472" t="s">
        <v>69</v>
      </c>
      <c r="AB465" s="466"/>
      <c r="AC465" s="472"/>
      <c r="AD465" s="10"/>
    </row>
    <row r="466" spans="1:34" ht="18" customHeight="1">
      <c r="A466" s="388"/>
      <c r="B466" s="471" t="s">
        <v>3517</v>
      </c>
      <c r="C466" s="458"/>
      <c r="D466" s="472" t="s">
        <v>73</v>
      </c>
      <c r="E466" s="1284"/>
      <c r="F466" s="1284"/>
      <c r="G466" s="1284"/>
      <c r="H466" s="1284"/>
      <c r="I466" s="1284"/>
      <c r="J466" s="428" t="s">
        <v>72</v>
      </c>
      <c r="K466" s="1335" t="str">
        <f>IF(項目一覧②!$G$681=1,"",INDEX(主要用途!$D$2:$D$72,項目一覧②!$G$681))</f>
        <v/>
      </c>
      <c r="L466" s="1336"/>
      <c r="M466" s="1336"/>
      <c r="N466" s="1336"/>
      <c r="O466" s="1336"/>
      <c r="P466" s="1336"/>
      <c r="Q466" s="1336"/>
      <c r="R466" s="1336"/>
      <c r="S466" s="1336"/>
      <c r="T466" s="1337"/>
      <c r="U466" s="428" t="s">
        <v>72</v>
      </c>
      <c r="V466" s="1291"/>
      <c r="W466" s="1292"/>
      <c r="X466" s="1292"/>
      <c r="Y466" s="1293"/>
      <c r="Z466" s="470" t="s">
        <v>71</v>
      </c>
      <c r="AA466" s="472" t="s">
        <v>69</v>
      </c>
      <c r="AB466" s="466"/>
      <c r="AC466" s="472"/>
      <c r="AD466" s="10"/>
    </row>
    <row r="467" spans="1:34" ht="18" customHeight="1">
      <c r="A467" s="388"/>
      <c r="B467" s="471" t="s">
        <v>3518</v>
      </c>
      <c r="C467" s="458"/>
      <c r="D467" s="472" t="s">
        <v>73</v>
      </c>
      <c r="E467" s="1284"/>
      <c r="F467" s="1284"/>
      <c r="G467" s="1284"/>
      <c r="H467" s="1284"/>
      <c r="I467" s="1284"/>
      <c r="J467" s="428" t="s">
        <v>72</v>
      </c>
      <c r="K467" s="1335" t="str">
        <f>IF(項目一覧②!$G$682=1,"",INDEX(主要用途!$D$2:$D$72,項目一覧②!$G$682))</f>
        <v/>
      </c>
      <c r="L467" s="1336"/>
      <c r="M467" s="1336"/>
      <c r="N467" s="1336"/>
      <c r="O467" s="1336"/>
      <c r="P467" s="1336"/>
      <c r="Q467" s="1336"/>
      <c r="R467" s="1336"/>
      <c r="S467" s="1336"/>
      <c r="T467" s="1337"/>
      <c r="U467" s="428" t="s">
        <v>72</v>
      </c>
      <c r="V467" s="1291"/>
      <c r="W467" s="1292"/>
      <c r="X467" s="1292"/>
      <c r="Y467" s="1293"/>
      <c r="Z467" s="470" t="s">
        <v>71</v>
      </c>
      <c r="AA467" s="472" t="s">
        <v>69</v>
      </c>
      <c r="AB467" s="466"/>
      <c r="AC467" s="472"/>
      <c r="AD467" s="10"/>
    </row>
    <row r="468" spans="1:34" ht="18" customHeight="1">
      <c r="A468" s="388"/>
      <c r="B468" s="471" t="s">
        <v>3519</v>
      </c>
      <c r="C468" s="458"/>
      <c r="D468" s="472" t="s">
        <v>73</v>
      </c>
      <c r="E468" s="1284"/>
      <c r="F468" s="1284"/>
      <c r="G468" s="1284"/>
      <c r="H468" s="1284"/>
      <c r="I468" s="1284"/>
      <c r="J468" s="428" t="s">
        <v>72</v>
      </c>
      <c r="K468" s="1335" t="str">
        <f>IF(項目一覧②!$G$683=1,"",INDEX(主要用途!$D$2:$D$72,項目一覧②!$G$683))</f>
        <v/>
      </c>
      <c r="L468" s="1336"/>
      <c r="M468" s="1336"/>
      <c r="N468" s="1336"/>
      <c r="O468" s="1336"/>
      <c r="P468" s="1336"/>
      <c r="Q468" s="1336"/>
      <c r="R468" s="1336"/>
      <c r="S468" s="1336"/>
      <c r="T468" s="1337"/>
      <c r="U468" s="428" t="s">
        <v>72</v>
      </c>
      <c r="V468" s="1291"/>
      <c r="W468" s="1292"/>
      <c r="X468" s="1292"/>
      <c r="Y468" s="1293"/>
      <c r="Z468" s="470" t="s">
        <v>71</v>
      </c>
      <c r="AA468" s="472" t="s">
        <v>69</v>
      </c>
      <c r="AB468" s="466"/>
      <c r="AC468" s="472"/>
      <c r="AD468" s="10"/>
    </row>
    <row r="469" spans="1:34" ht="15" customHeight="1">
      <c r="A469" s="388"/>
      <c r="B469" s="457" t="s">
        <v>2856</v>
      </c>
      <c r="C469" s="458"/>
      <c r="D469" s="458"/>
      <c r="E469" s="458"/>
      <c r="F469" s="458"/>
      <c r="G469" s="458"/>
      <c r="H469" s="458"/>
      <c r="I469" s="458"/>
      <c r="J469" s="428"/>
      <c r="K469" s="473"/>
      <c r="L469" s="473"/>
      <c r="M469" s="473"/>
      <c r="N469" s="473"/>
      <c r="O469" s="473"/>
      <c r="P469" s="473"/>
      <c r="Q469" s="473"/>
      <c r="R469" s="473"/>
      <c r="S469" s="473"/>
      <c r="T469" s="473"/>
      <c r="U469" s="473"/>
      <c r="V469" s="473"/>
      <c r="W469" s="473"/>
      <c r="X469" s="473"/>
      <c r="Y469" s="473"/>
      <c r="Z469" s="473"/>
      <c r="AA469" s="473"/>
      <c r="AB469" s="473"/>
      <c r="AC469" s="473"/>
      <c r="AD469" s="466"/>
    </row>
    <row r="470" spans="1:34" ht="18" customHeight="1">
      <c r="A470" s="388"/>
      <c r="B470" s="457"/>
      <c r="C470" s="457"/>
      <c r="D470" s="458"/>
      <c r="E470" s="1334"/>
      <c r="F470" s="1320"/>
      <c r="G470" s="1320"/>
      <c r="H470" s="1320"/>
      <c r="I470" s="1320"/>
      <c r="J470" s="1320"/>
      <c r="K470" s="1320"/>
      <c r="L470" s="1320"/>
      <c r="M470" s="1320"/>
      <c r="N470" s="1320"/>
      <c r="O470" s="1320"/>
      <c r="P470" s="1320"/>
      <c r="Q470" s="1320"/>
      <c r="R470" s="1320"/>
      <c r="S470" s="1320"/>
      <c r="T470" s="1320"/>
      <c r="U470" s="1320"/>
      <c r="V470" s="1320"/>
      <c r="W470" s="1320"/>
      <c r="X470" s="1320"/>
      <c r="Y470" s="1320"/>
      <c r="Z470" s="1321"/>
      <c r="AA470" s="473"/>
      <c r="AB470" s="473"/>
      <c r="AC470" s="473"/>
      <c r="AD470" s="466"/>
    </row>
    <row r="471" spans="1:34" ht="18" customHeight="1">
      <c r="A471" s="388"/>
      <c r="B471" s="457"/>
      <c r="C471" s="457"/>
      <c r="D471" s="458"/>
      <c r="E471" s="1322"/>
      <c r="F471" s="1323"/>
      <c r="G471" s="1323"/>
      <c r="H471" s="1323"/>
      <c r="I471" s="1323"/>
      <c r="J471" s="1323"/>
      <c r="K471" s="1323"/>
      <c r="L471" s="1323"/>
      <c r="M471" s="1323"/>
      <c r="N471" s="1323"/>
      <c r="O471" s="1323"/>
      <c r="P471" s="1323"/>
      <c r="Q471" s="1323"/>
      <c r="R471" s="1323"/>
      <c r="S471" s="1323"/>
      <c r="T471" s="1323"/>
      <c r="U471" s="1323"/>
      <c r="V471" s="1323"/>
      <c r="W471" s="1323"/>
      <c r="X471" s="1323"/>
      <c r="Y471" s="1323"/>
      <c r="Z471" s="1324"/>
      <c r="AA471" s="473"/>
      <c r="AB471" s="473"/>
      <c r="AC471" s="473"/>
      <c r="AD471" s="466"/>
    </row>
    <row r="472" spans="1:34" ht="15" customHeight="1">
      <c r="A472" s="388"/>
      <c r="B472" s="457" t="s">
        <v>2857</v>
      </c>
      <c r="C472" s="457"/>
      <c r="D472" s="458"/>
      <c r="E472" s="458"/>
      <c r="F472" s="458"/>
      <c r="G472" s="458"/>
      <c r="H472" s="458"/>
      <c r="I472" s="458"/>
      <c r="J472" s="473" t="s">
        <v>98</v>
      </c>
      <c r="K472" s="473"/>
      <c r="L472" s="473"/>
      <c r="M472" s="473"/>
      <c r="N472" s="473"/>
      <c r="O472" s="473"/>
      <c r="P472" s="473"/>
      <c r="Q472" s="473"/>
      <c r="R472" s="473"/>
      <c r="S472" s="473"/>
      <c r="T472" s="473"/>
      <c r="U472" s="473"/>
      <c r="V472" s="473"/>
      <c r="W472" s="473"/>
      <c r="X472" s="473"/>
      <c r="Y472" s="473"/>
      <c r="Z472" s="473"/>
      <c r="AA472" s="473"/>
      <c r="AB472" s="473"/>
      <c r="AC472" s="473"/>
      <c r="AD472" s="466"/>
    </row>
    <row r="473" spans="1:34" ht="18" customHeight="1">
      <c r="A473" s="388"/>
      <c r="B473" s="457"/>
      <c r="C473" s="457"/>
      <c r="D473" s="458"/>
      <c r="E473" s="1334"/>
      <c r="F473" s="1320"/>
      <c r="G473" s="1320"/>
      <c r="H473" s="1320"/>
      <c r="I473" s="1320"/>
      <c r="J473" s="1320"/>
      <c r="K473" s="1320"/>
      <c r="L473" s="1320"/>
      <c r="M473" s="1320"/>
      <c r="N473" s="1320"/>
      <c r="O473" s="1320"/>
      <c r="P473" s="1320"/>
      <c r="Q473" s="1320"/>
      <c r="R473" s="1320"/>
      <c r="S473" s="1320"/>
      <c r="T473" s="1320"/>
      <c r="U473" s="1320"/>
      <c r="V473" s="1320"/>
      <c r="W473" s="1320"/>
      <c r="X473" s="1320"/>
      <c r="Y473" s="1320"/>
      <c r="Z473" s="1321"/>
      <c r="AA473" s="473"/>
      <c r="AB473" s="473"/>
      <c r="AC473" s="473"/>
      <c r="AD473" s="466"/>
    </row>
    <row r="474" spans="1:34" ht="18" customHeight="1">
      <c r="A474" s="388"/>
      <c r="B474" s="457"/>
      <c r="C474" s="457"/>
      <c r="D474" s="458"/>
      <c r="E474" s="1322"/>
      <c r="F474" s="1323"/>
      <c r="G474" s="1323"/>
      <c r="H474" s="1323"/>
      <c r="I474" s="1323"/>
      <c r="J474" s="1323"/>
      <c r="K474" s="1323"/>
      <c r="L474" s="1323"/>
      <c r="M474" s="1323"/>
      <c r="N474" s="1323"/>
      <c r="O474" s="1323"/>
      <c r="P474" s="1323"/>
      <c r="Q474" s="1323"/>
      <c r="R474" s="1323"/>
      <c r="S474" s="1323"/>
      <c r="T474" s="1323"/>
      <c r="U474" s="1323"/>
      <c r="V474" s="1323"/>
      <c r="W474" s="1323"/>
      <c r="X474" s="1323"/>
      <c r="Y474" s="1323"/>
      <c r="Z474" s="1324"/>
      <c r="AA474" s="458"/>
      <c r="AB474" s="458"/>
      <c r="AC474" s="458"/>
      <c r="AD474" s="458"/>
    </row>
    <row r="476" spans="1:34" ht="17.25" customHeight="1">
      <c r="A476" s="453" t="s">
        <v>90</v>
      </c>
      <c r="B476" s="395"/>
      <c r="C476" s="454"/>
      <c r="D476" s="455"/>
      <c r="E476" s="455"/>
      <c r="F476" s="455"/>
      <c r="G476" s="455"/>
      <c r="H476" s="456"/>
      <c r="I476" s="456"/>
      <c r="J476" s="456"/>
      <c r="K476" s="456"/>
      <c r="L476" s="456"/>
      <c r="M476" s="456"/>
      <c r="N476" s="456"/>
      <c r="O476" s="456"/>
      <c r="P476" s="456"/>
      <c r="Q476" s="456"/>
      <c r="R476" s="456"/>
      <c r="S476" s="456"/>
      <c r="T476" s="456"/>
      <c r="U476" s="456"/>
      <c r="V476" s="456"/>
      <c r="W476" s="456"/>
      <c r="X476" s="456"/>
      <c r="Y476" s="456"/>
      <c r="Z476" s="456"/>
      <c r="AA476" s="456"/>
      <c r="AB476" s="456"/>
      <c r="AC476" s="454"/>
      <c r="AD476" s="396"/>
      <c r="AE476" s="396"/>
      <c r="AF476" s="396"/>
      <c r="AG476" s="396"/>
      <c r="AH476" s="396"/>
    </row>
    <row r="477" spans="1:34" ht="18" customHeight="1">
      <c r="A477" s="388"/>
      <c r="B477" s="457" t="s">
        <v>2848</v>
      </c>
      <c r="C477" s="457"/>
      <c r="D477" s="458"/>
      <c r="E477" s="1310">
        <f>$D$276</f>
        <v>3</v>
      </c>
      <c r="F477" s="1311"/>
      <c r="G477" s="1311"/>
      <c r="H477" s="1312"/>
      <c r="I477" s="458"/>
      <c r="J477" s="459"/>
      <c r="K477" s="459"/>
      <c r="L477" s="420"/>
      <c r="M477" s="459"/>
      <c r="N477" s="458"/>
      <c r="O477" s="458"/>
      <c r="P477" s="458"/>
      <c r="Q477" s="458"/>
      <c r="R477" s="458"/>
      <c r="S477" s="458"/>
      <c r="T477" s="458"/>
      <c r="U477" s="458"/>
      <c r="V477" s="458"/>
      <c r="W477" s="458"/>
      <c r="X477" s="458"/>
      <c r="Y477" s="458"/>
      <c r="Z477" s="458"/>
      <c r="AA477" s="458"/>
      <c r="AB477" s="458"/>
      <c r="AC477" s="458"/>
    </row>
    <row r="478" spans="1:34" ht="18" customHeight="1">
      <c r="A478" s="388"/>
      <c r="B478" s="457" t="s">
        <v>2849</v>
      </c>
      <c r="C478" s="457"/>
      <c r="D478" s="458"/>
      <c r="E478" s="1426"/>
      <c r="F478" s="1427"/>
      <c r="G478" s="1427"/>
      <c r="H478" s="1428"/>
      <c r="I478" s="460" t="s">
        <v>89</v>
      </c>
      <c r="J478" s="461"/>
      <c r="K478" s="461"/>
      <c r="L478" s="462"/>
      <c r="M478" s="10"/>
      <c r="N478" s="458"/>
      <c r="O478" s="458"/>
      <c r="P478" s="458"/>
      <c r="Q478" s="458"/>
      <c r="R478" s="458"/>
      <c r="S478" s="458"/>
      <c r="T478" s="458"/>
      <c r="U478" s="458"/>
      <c r="V478" s="458"/>
      <c r="W478" s="458"/>
      <c r="X478" s="458"/>
      <c r="Y478" s="458"/>
      <c r="Z478" s="458"/>
      <c r="AA478" s="458"/>
      <c r="AB478" s="458"/>
      <c r="AC478" s="458"/>
    </row>
    <row r="479" spans="1:34" ht="18" customHeight="1">
      <c r="A479" s="388"/>
      <c r="B479" s="457" t="s">
        <v>2850</v>
      </c>
      <c r="C479" s="457"/>
      <c r="D479" s="458"/>
      <c r="E479" s="1302"/>
      <c r="F479" s="1303"/>
      <c r="G479" s="1303"/>
      <c r="H479" s="1304"/>
      <c r="I479" s="460" t="s">
        <v>87</v>
      </c>
      <c r="J479" s="463"/>
      <c r="K479" s="463"/>
      <c r="L479" s="464"/>
      <c r="M479" s="10"/>
      <c r="N479" s="458"/>
      <c r="O479" s="458"/>
      <c r="P479" s="458"/>
      <c r="Q479" s="458"/>
      <c r="R479" s="458"/>
      <c r="S479" s="458"/>
      <c r="T479" s="458"/>
      <c r="U479" s="458"/>
      <c r="V479" s="458"/>
      <c r="W479" s="458"/>
      <c r="X479" s="458"/>
      <c r="Y479" s="458"/>
      <c r="Z479" s="458"/>
      <c r="AA479" s="458"/>
      <c r="AB479" s="458"/>
      <c r="AC479" s="458"/>
    </row>
    <row r="480" spans="1:34" ht="18" customHeight="1">
      <c r="A480" s="388"/>
      <c r="B480" s="457" t="s">
        <v>2851</v>
      </c>
      <c r="C480" s="457"/>
      <c r="D480" s="458"/>
      <c r="E480" s="1302"/>
      <c r="F480" s="1303"/>
      <c r="G480" s="1303"/>
      <c r="H480" s="1304"/>
      <c r="I480" s="460" t="s">
        <v>87</v>
      </c>
      <c r="J480" s="463"/>
      <c r="K480" s="463"/>
      <c r="L480" s="464"/>
      <c r="M480" s="10"/>
      <c r="N480" s="459"/>
      <c r="O480" s="458"/>
      <c r="P480" s="458"/>
      <c r="Q480" s="458"/>
      <c r="R480" s="458"/>
      <c r="S480" s="458"/>
      <c r="T480" s="458"/>
      <c r="U480" s="458"/>
      <c r="V480" s="458"/>
      <c r="W480" s="458"/>
      <c r="X480" s="458"/>
      <c r="Y480" s="458"/>
      <c r="Z480" s="458"/>
      <c r="AA480" s="458"/>
      <c r="AB480" s="458"/>
      <c r="AC480" s="458"/>
    </row>
    <row r="481" spans="1:30" ht="18" customHeight="1">
      <c r="A481" s="388"/>
      <c r="B481" s="457" t="s">
        <v>2852</v>
      </c>
      <c r="C481" s="457"/>
      <c r="D481" s="458"/>
      <c r="E481" s="1302"/>
      <c r="F481" s="1303"/>
      <c r="G481" s="1303"/>
      <c r="H481" s="1304"/>
      <c r="I481" s="460" t="s">
        <v>87</v>
      </c>
      <c r="J481" s="463"/>
      <c r="K481" s="463"/>
      <c r="L481" s="464"/>
      <c r="M481" s="10"/>
      <c r="N481" s="459"/>
      <c r="O481" s="458"/>
      <c r="P481" s="458"/>
      <c r="Q481" s="458"/>
      <c r="R481" s="458"/>
      <c r="S481" s="458"/>
      <c r="T481" s="458"/>
      <c r="U481" s="458"/>
      <c r="V481" s="458"/>
      <c r="W481" s="458"/>
      <c r="X481" s="458"/>
      <c r="Y481" s="458"/>
      <c r="Z481" s="458"/>
      <c r="AA481" s="458"/>
      <c r="AB481" s="458"/>
      <c r="AC481" s="458"/>
    </row>
    <row r="482" spans="1:30" ht="18" customHeight="1">
      <c r="A482" s="388"/>
      <c r="B482" s="457" t="s">
        <v>2853</v>
      </c>
      <c r="C482" s="457"/>
      <c r="D482" s="458"/>
      <c r="E482" s="1302"/>
      <c r="F482" s="1303"/>
      <c r="G482" s="1303"/>
      <c r="H482" s="1304"/>
      <c r="I482" s="460" t="s">
        <v>87</v>
      </c>
      <c r="J482" s="463"/>
      <c r="K482" s="463"/>
      <c r="L482" s="464"/>
      <c r="M482" s="10"/>
      <c r="N482" s="458"/>
      <c r="O482" s="458"/>
      <c r="P482" s="458"/>
      <c r="Q482" s="458"/>
      <c r="R482" s="458"/>
      <c r="S482" s="466"/>
      <c r="T482" s="466"/>
      <c r="U482" s="466"/>
      <c r="V482" s="466"/>
      <c r="W482" s="466"/>
      <c r="X482" s="466"/>
      <c r="Y482" s="466"/>
      <c r="Z482" s="466"/>
      <c r="AA482" s="466"/>
      <c r="AB482" s="466"/>
      <c r="AC482" s="466"/>
    </row>
    <row r="483" spans="1:30" ht="18" customHeight="1">
      <c r="A483" s="388"/>
      <c r="B483" s="465" t="s">
        <v>2854</v>
      </c>
      <c r="C483" s="458"/>
      <c r="D483" s="467"/>
      <c r="E483" s="467"/>
      <c r="F483" s="467"/>
      <c r="G483" s="467"/>
      <c r="H483" s="460"/>
      <c r="I483" s="463"/>
      <c r="J483" s="463"/>
      <c r="K483" s="465"/>
      <c r="L483" s="10"/>
      <c r="M483" s="466"/>
      <c r="N483" s="468"/>
      <c r="O483" s="468" t="s">
        <v>86</v>
      </c>
      <c r="P483" s="468"/>
      <c r="Q483" s="469"/>
      <c r="R483" s="469" t="s">
        <v>85</v>
      </c>
      <c r="U483" s="466"/>
      <c r="V483" s="466"/>
      <c r="W483" s="466"/>
      <c r="X483" s="466"/>
      <c r="Y483" s="466"/>
      <c r="Z483" s="466"/>
      <c r="AA483" s="466"/>
      <c r="AB483" s="466"/>
    </row>
    <row r="484" spans="1:30" ht="15" customHeight="1">
      <c r="A484" s="388"/>
      <c r="B484" s="457" t="s">
        <v>2855</v>
      </c>
      <c r="C484" s="458"/>
      <c r="D484" s="458"/>
      <c r="E484" s="458"/>
      <c r="F484" s="470"/>
      <c r="G484" s="458"/>
      <c r="H484" s="458"/>
      <c r="I484" s="459"/>
      <c r="J484" s="459"/>
      <c r="K484" s="458"/>
      <c r="L484" s="470"/>
      <c r="M484" s="458"/>
      <c r="N484" s="458"/>
      <c r="O484" s="470"/>
      <c r="P484" s="458"/>
      <c r="Q484" s="458"/>
      <c r="R484" s="458"/>
      <c r="S484" s="470"/>
      <c r="T484" s="458"/>
      <c r="U484" s="458"/>
      <c r="V484" s="458"/>
      <c r="W484" s="458"/>
      <c r="X484" s="470"/>
      <c r="Y484" s="458"/>
      <c r="Z484" s="458"/>
      <c r="AA484" s="458"/>
      <c r="AB484" s="458"/>
      <c r="AC484" s="458"/>
    </row>
    <row r="485" spans="1:30" ht="18" customHeight="1">
      <c r="A485" s="388"/>
      <c r="B485" s="471"/>
      <c r="C485" s="458"/>
      <c r="D485" s="472" t="s">
        <v>73</v>
      </c>
      <c r="E485" s="1305" t="s">
        <v>84</v>
      </c>
      <c r="F485" s="1305"/>
      <c r="G485" s="1305"/>
      <c r="H485" s="1305"/>
      <c r="I485" s="1305"/>
      <c r="J485" s="428" t="s">
        <v>72</v>
      </c>
      <c r="K485" s="1305" t="s">
        <v>83</v>
      </c>
      <c r="L485" s="1305"/>
      <c r="M485" s="1305"/>
      <c r="N485" s="1305"/>
      <c r="O485" s="1305"/>
      <c r="P485" s="1305"/>
      <c r="Q485" s="1305"/>
      <c r="R485" s="1305"/>
      <c r="S485" s="1305"/>
      <c r="T485" s="1305"/>
      <c r="U485" s="428" t="s">
        <v>72</v>
      </c>
      <c r="V485" s="1305" t="s">
        <v>82</v>
      </c>
      <c r="W485" s="1305"/>
      <c r="X485" s="1305"/>
      <c r="Y485" s="1305"/>
      <c r="Z485" s="1294"/>
      <c r="AA485" s="472" t="s">
        <v>69</v>
      </c>
      <c r="AB485" s="472"/>
      <c r="AC485" s="10"/>
      <c r="AD485" s="10"/>
    </row>
    <row r="486" spans="1:30" ht="18" customHeight="1">
      <c r="A486" s="388"/>
      <c r="B486" s="471" t="s">
        <v>3514</v>
      </c>
      <c r="C486" s="458"/>
      <c r="D486" s="472" t="s">
        <v>73</v>
      </c>
      <c r="E486" s="1284"/>
      <c r="F486" s="1284"/>
      <c r="G486" s="1284"/>
      <c r="H486" s="1284"/>
      <c r="I486" s="1284"/>
      <c r="J486" s="428" t="s">
        <v>72</v>
      </c>
      <c r="K486" s="1335" t="str">
        <f>IF(項目一覧②!$G$705=1,"",INDEX(主要用途!$D$2:$D$72,項目一覧②!$G$705))</f>
        <v/>
      </c>
      <c r="L486" s="1336"/>
      <c r="M486" s="1336"/>
      <c r="N486" s="1336"/>
      <c r="O486" s="1336"/>
      <c r="P486" s="1336"/>
      <c r="Q486" s="1336"/>
      <c r="R486" s="1336"/>
      <c r="S486" s="1336"/>
      <c r="T486" s="1337"/>
      <c r="U486" s="428" t="s">
        <v>72</v>
      </c>
      <c r="V486" s="1291"/>
      <c r="W486" s="1292"/>
      <c r="X486" s="1292"/>
      <c r="Y486" s="1293"/>
      <c r="Z486" s="470" t="s">
        <v>71</v>
      </c>
      <c r="AA486" s="472" t="s">
        <v>69</v>
      </c>
      <c r="AB486" s="466"/>
      <c r="AC486" s="472"/>
      <c r="AD486" s="10"/>
    </row>
    <row r="487" spans="1:30" ht="18" customHeight="1">
      <c r="A487" s="388"/>
      <c r="B487" s="471" t="s">
        <v>3515</v>
      </c>
      <c r="C487" s="458"/>
      <c r="D487" s="472" t="s">
        <v>73</v>
      </c>
      <c r="E487" s="1284"/>
      <c r="F487" s="1284"/>
      <c r="G487" s="1284"/>
      <c r="H487" s="1284"/>
      <c r="I487" s="1284"/>
      <c r="J487" s="428" t="s">
        <v>72</v>
      </c>
      <c r="K487" s="1335" t="str">
        <f>IF(項目一覧②!$G$706=1,"",INDEX(主要用途!$D$2:$D$72,項目一覧②!$G$706))</f>
        <v/>
      </c>
      <c r="L487" s="1336"/>
      <c r="M487" s="1336"/>
      <c r="N487" s="1336"/>
      <c r="O487" s="1336"/>
      <c r="P487" s="1336"/>
      <c r="Q487" s="1336"/>
      <c r="R487" s="1336"/>
      <c r="S487" s="1336"/>
      <c r="T487" s="1337"/>
      <c r="U487" s="428" t="s">
        <v>72</v>
      </c>
      <c r="V487" s="1291"/>
      <c r="W487" s="1292"/>
      <c r="X487" s="1292"/>
      <c r="Y487" s="1293"/>
      <c r="Z487" s="470" t="s">
        <v>71</v>
      </c>
      <c r="AA487" s="472" t="s">
        <v>69</v>
      </c>
      <c r="AB487" s="466"/>
      <c r="AC487" s="472"/>
      <c r="AD487" s="10"/>
    </row>
    <row r="488" spans="1:30" ht="18" customHeight="1">
      <c r="A488" s="388"/>
      <c r="B488" s="471" t="s">
        <v>3516</v>
      </c>
      <c r="C488" s="458"/>
      <c r="D488" s="472" t="s">
        <v>73</v>
      </c>
      <c r="E488" s="1284"/>
      <c r="F488" s="1284"/>
      <c r="G488" s="1284"/>
      <c r="H488" s="1284"/>
      <c r="I488" s="1284"/>
      <c r="J488" s="428" t="s">
        <v>72</v>
      </c>
      <c r="K488" s="737" t="str">
        <f>IF(項目一覧②!$G$707=1,"",INDEX(主要用途!$D$2:$D$72,項目一覧②!$G$707))</f>
        <v/>
      </c>
      <c r="L488" s="738"/>
      <c r="M488" s="738"/>
      <c r="N488" s="738"/>
      <c r="O488" s="738"/>
      <c r="P488" s="738"/>
      <c r="Q488" s="738"/>
      <c r="R488" s="738"/>
      <c r="S488" s="738"/>
      <c r="T488" s="739"/>
      <c r="U488" s="428" t="s">
        <v>72</v>
      </c>
      <c r="V488" s="1291"/>
      <c r="W488" s="1292"/>
      <c r="X488" s="1292"/>
      <c r="Y488" s="1293"/>
      <c r="Z488" s="470" t="s">
        <v>71</v>
      </c>
      <c r="AA488" s="472" t="s">
        <v>69</v>
      </c>
      <c r="AB488" s="466"/>
      <c r="AC488" s="472"/>
      <c r="AD488" s="10"/>
    </row>
    <row r="489" spans="1:30" ht="18" customHeight="1">
      <c r="A489" s="388"/>
      <c r="B489" s="471" t="s">
        <v>3517</v>
      </c>
      <c r="C489" s="458"/>
      <c r="D489" s="472" t="s">
        <v>73</v>
      </c>
      <c r="E489" s="1284"/>
      <c r="F489" s="1284"/>
      <c r="G489" s="1284"/>
      <c r="H489" s="1284"/>
      <c r="I489" s="1284"/>
      <c r="J489" s="428" t="s">
        <v>72</v>
      </c>
      <c r="K489" s="1335" t="str">
        <f>IF(項目一覧②!$G$708=1,"",INDEX(主要用途!$D$2:$D$72,項目一覧②!$G$708))</f>
        <v/>
      </c>
      <c r="L489" s="1336"/>
      <c r="M489" s="1336"/>
      <c r="N489" s="1336"/>
      <c r="O489" s="1336"/>
      <c r="P489" s="1336"/>
      <c r="Q489" s="1336"/>
      <c r="R489" s="1336"/>
      <c r="S489" s="1336"/>
      <c r="T489" s="1337"/>
      <c r="U489" s="428" t="s">
        <v>72</v>
      </c>
      <c r="V489" s="1291"/>
      <c r="W489" s="1292"/>
      <c r="X489" s="1292"/>
      <c r="Y489" s="1293"/>
      <c r="Z489" s="470" t="s">
        <v>71</v>
      </c>
      <c r="AA489" s="472" t="s">
        <v>69</v>
      </c>
      <c r="AB489" s="466"/>
      <c r="AC489" s="472"/>
      <c r="AD489" s="10"/>
    </row>
    <row r="490" spans="1:30" ht="18" customHeight="1">
      <c r="A490" s="388"/>
      <c r="B490" s="471" t="s">
        <v>3518</v>
      </c>
      <c r="C490" s="458"/>
      <c r="D490" s="472" t="s">
        <v>73</v>
      </c>
      <c r="E490" s="1284"/>
      <c r="F490" s="1284"/>
      <c r="G490" s="1284"/>
      <c r="H490" s="1284"/>
      <c r="I490" s="1284"/>
      <c r="J490" s="428" t="s">
        <v>72</v>
      </c>
      <c r="K490" s="1335" t="str">
        <f>IF(項目一覧②!$G$709=1,"",INDEX(主要用途!$D$2:$D$72,項目一覧②!$G$709))</f>
        <v/>
      </c>
      <c r="L490" s="1336"/>
      <c r="M490" s="1336"/>
      <c r="N490" s="1336"/>
      <c r="O490" s="1336"/>
      <c r="P490" s="1336"/>
      <c r="Q490" s="1336"/>
      <c r="R490" s="1336"/>
      <c r="S490" s="1336"/>
      <c r="T490" s="1337"/>
      <c r="U490" s="428" t="s">
        <v>72</v>
      </c>
      <c r="V490" s="1291"/>
      <c r="W490" s="1292"/>
      <c r="X490" s="1292"/>
      <c r="Y490" s="1293"/>
      <c r="Z490" s="470" t="s">
        <v>71</v>
      </c>
      <c r="AA490" s="472" t="s">
        <v>69</v>
      </c>
      <c r="AB490" s="466"/>
      <c r="AC490" s="472"/>
      <c r="AD490" s="10"/>
    </row>
    <row r="491" spans="1:30" ht="18" customHeight="1">
      <c r="A491" s="388"/>
      <c r="B491" s="471" t="s">
        <v>3519</v>
      </c>
      <c r="C491" s="458"/>
      <c r="D491" s="472" t="s">
        <v>73</v>
      </c>
      <c r="E491" s="1284"/>
      <c r="F491" s="1284"/>
      <c r="G491" s="1284"/>
      <c r="H491" s="1284"/>
      <c r="I491" s="1284"/>
      <c r="J491" s="428" t="s">
        <v>72</v>
      </c>
      <c r="K491" s="1335" t="str">
        <f>IF(項目一覧②!$G$710=1,"",INDEX(主要用途!$D$2:$D$72,項目一覧②!$G$710))</f>
        <v/>
      </c>
      <c r="L491" s="1336"/>
      <c r="M491" s="1336"/>
      <c r="N491" s="1336"/>
      <c r="O491" s="1336"/>
      <c r="P491" s="1336"/>
      <c r="Q491" s="1336"/>
      <c r="R491" s="1336"/>
      <c r="S491" s="1336"/>
      <c r="T491" s="1337"/>
      <c r="U491" s="428" t="s">
        <v>72</v>
      </c>
      <c r="V491" s="1291"/>
      <c r="W491" s="1292"/>
      <c r="X491" s="1292"/>
      <c r="Y491" s="1293"/>
      <c r="Z491" s="470" t="s">
        <v>71</v>
      </c>
      <c r="AA491" s="472" t="s">
        <v>69</v>
      </c>
      <c r="AB491" s="466"/>
      <c r="AC491" s="472"/>
      <c r="AD491" s="10"/>
    </row>
    <row r="492" spans="1:30" ht="15" customHeight="1">
      <c r="A492" s="388"/>
      <c r="B492" s="471"/>
      <c r="C492" s="458"/>
      <c r="D492" s="458"/>
      <c r="E492" s="458"/>
      <c r="F492" s="458"/>
      <c r="G492" s="458"/>
      <c r="H492" s="458"/>
      <c r="I492" s="458"/>
      <c r="J492" s="428"/>
      <c r="K492" s="473"/>
      <c r="L492" s="473"/>
      <c r="M492" s="473"/>
      <c r="N492" s="473"/>
      <c r="O492" s="473"/>
      <c r="P492" s="473"/>
      <c r="Q492" s="473"/>
      <c r="R492" s="473"/>
      <c r="S492" s="473"/>
      <c r="T492" s="473"/>
      <c r="U492" s="473"/>
      <c r="V492" s="473"/>
      <c r="W492" s="473"/>
      <c r="X492" s="473"/>
      <c r="Y492" s="473"/>
      <c r="Z492" s="473"/>
      <c r="AA492" s="473"/>
      <c r="AB492" s="473"/>
      <c r="AC492" s="473"/>
      <c r="AD492" s="466"/>
    </row>
    <row r="493" spans="1:30" ht="18" customHeight="1">
      <c r="A493" s="388"/>
      <c r="B493" s="457" t="s">
        <v>2856</v>
      </c>
      <c r="C493" s="457"/>
      <c r="D493" s="458"/>
      <c r="E493" s="1334"/>
      <c r="F493" s="1320"/>
      <c r="G493" s="1320"/>
      <c r="H493" s="1320"/>
      <c r="I493" s="1320"/>
      <c r="J493" s="1320"/>
      <c r="K493" s="1320"/>
      <c r="L493" s="1320"/>
      <c r="M493" s="1320"/>
      <c r="N493" s="1320"/>
      <c r="O493" s="1320"/>
      <c r="P493" s="1320"/>
      <c r="Q493" s="1320"/>
      <c r="R493" s="1320"/>
      <c r="S493" s="1320"/>
      <c r="T493" s="1320"/>
      <c r="U493" s="1320"/>
      <c r="V493" s="1320"/>
      <c r="W493" s="1320"/>
      <c r="X493" s="1320"/>
      <c r="Y493" s="1320"/>
      <c r="Z493" s="1321"/>
      <c r="AA493" s="473"/>
      <c r="AB493" s="473"/>
      <c r="AC493" s="473"/>
      <c r="AD493" s="466"/>
    </row>
    <row r="494" spans="1:30" ht="18" customHeight="1">
      <c r="A494" s="388"/>
      <c r="B494" s="457"/>
      <c r="C494" s="457"/>
      <c r="D494" s="458"/>
      <c r="E494" s="1322"/>
      <c r="F494" s="1323"/>
      <c r="G494" s="1323"/>
      <c r="H494" s="1323"/>
      <c r="I494" s="1323"/>
      <c r="J494" s="1323"/>
      <c r="K494" s="1323"/>
      <c r="L494" s="1323"/>
      <c r="M494" s="1323"/>
      <c r="N494" s="1323"/>
      <c r="O494" s="1323"/>
      <c r="P494" s="1323"/>
      <c r="Q494" s="1323"/>
      <c r="R494" s="1323"/>
      <c r="S494" s="1323"/>
      <c r="T494" s="1323"/>
      <c r="U494" s="1323"/>
      <c r="V494" s="1323"/>
      <c r="W494" s="1323"/>
      <c r="X494" s="1323"/>
      <c r="Y494" s="1323"/>
      <c r="Z494" s="1324"/>
      <c r="AA494" s="473"/>
      <c r="AB494" s="473"/>
      <c r="AC494" s="473"/>
      <c r="AD494" s="466"/>
    </row>
    <row r="495" spans="1:30" ht="15" customHeight="1">
      <c r="A495" s="388"/>
      <c r="B495" s="457"/>
      <c r="C495" s="457"/>
      <c r="D495" s="458"/>
      <c r="E495" s="458"/>
      <c r="F495" s="458"/>
      <c r="G495" s="458"/>
      <c r="H495" s="458"/>
      <c r="I495" s="458"/>
      <c r="J495" s="473" t="s">
        <v>98</v>
      </c>
      <c r="K495" s="473"/>
      <c r="L495" s="473"/>
      <c r="M495" s="473"/>
      <c r="N495" s="473"/>
      <c r="O495" s="473"/>
      <c r="P495" s="473"/>
      <c r="Q495" s="473"/>
      <c r="R495" s="473"/>
      <c r="S495" s="473"/>
      <c r="T495" s="473"/>
      <c r="U495" s="473"/>
      <c r="V495" s="473"/>
      <c r="W495" s="473"/>
      <c r="X495" s="473"/>
      <c r="Y495" s="473"/>
      <c r="Z495" s="473"/>
      <c r="AA495" s="473"/>
      <c r="AB495" s="473"/>
      <c r="AC495" s="473"/>
      <c r="AD495" s="466"/>
    </row>
    <row r="496" spans="1:30" ht="18" customHeight="1">
      <c r="A496" s="388"/>
      <c r="B496" s="457" t="s">
        <v>2857</v>
      </c>
      <c r="C496" s="457"/>
      <c r="D496" s="458"/>
      <c r="E496" s="1334"/>
      <c r="F496" s="1320"/>
      <c r="G496" s="1320"/>
      <c r="H496" s="1320"/>
      <c r="I496" s="1320"/>
      <c r="J496" s="1320"/>
      <c r="K496" s="1320"/>
      <c r="L496" s="1320"/>
      <c r="M496" s="1320"/>
      <c r="N496" s="1320"/>
      <c r="O496" s="1320"/>
      <c r="P496" s="1320"/>
      <c r="Q496" s="1320"/>
      <c r="R496" s="1320"/>
      <c r="S496" s="1320"/>
      <c r="T496" s="1320"/>
      <c r="U496" s="1320"/>
      <c r="V496" s="1320"/>
      <c r="W496" s="1320"/>
      <c r="X496" s="1320"/>
      <c r="Y496" s="1320"/>
      <c r="Z496" s="1321"/>
      <c r="AA496" s="473"/>
      <c r="AB496" s="473"/>
      <c r="AC496" s="473"/>
      <c r="AD496" s="466"/>
    </row>
    <row r="497" spans="1:34" ht="18" customHeight="1">
      <c r="A497" s="388"/>
      <c r="B497" s="457"/>
      <c r="C497" s="457"/>
      <c r="D497" s="458"/>
      <c r="E497" s="1322"/>
      <c r="F497" s="1323"/>
      <c r="G497" s="1323"/>
      <c r="H497" s="1323"/>
      <c r="I497" s="1323"/>
      <c r="J497" s="1323"/>
      <c r="K497" s="1323"/>
      <c r="L497" s="1323"/>
      <c r="M497" s="1323"/>
      <c r="N497" s="1323"/>
      <c r="O497" s="1323"/>
      <c r="P497" s="1323"/>
      <c r="Q497" s="1323"/>
      <c r="R497" s="1323"/>
      <c r="S497" s="1323"/>
      <c r="T497" s="1323"/>
      <c r="U497" s="1323"/>
      <c r="V497" s="1323"/>
      <c r="W497" s="1323"/>
      <c r="X497" s="1323"/>
      <c r="Y497" s="1323"/>
      <c r="Z497" s="1324"/>
      <c r="AA497" s="458"/>
      <c r="AB497" s="458"/>
      <c r="AC497" s="458"/>
      <c r="AD497" s="458"/>
    </row>
    <row r="498" spans="1:34" ht="15.75" customHeight="1">
      <c r="A498" s="388"/>
      <c r="B498" s="45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row>
    <row r="500" spans="1:34" ht="17.25" customHeight="1">
      <c r="A500" s="453" t="s">
        <v>90</v>
      </c>
      <c r="B500" s="395"/>
      <c r="C500" s="454"/>
      <c r="D500" s="455"/>
      <c r="E500" s="455"/>
      <c r="F500" s="455"/>
      <c r="G500" s="455"/>
      <c r="H500" s="456"/>
      <c r="I500" s="456"/>
      <c r="J500" s="456"/>
      <c r="K500" s="456"/>
      <c r="L500" s="456"/>
      <c r="M500" s="456"/>
      <c r="N500" s="456"/>
      <c r="O500" s="456"/>
      <c r="P500" s="456"/>
      <c r="Q500" s="456"/>
      <c r="R500" s="456"/>
      <c r="S500" s="456"/>
      <c r="T500" s="456"/>
      <c r="U500" s="456"/>
      <c r="V500" s="456"/>
      <c r="W500" s="456"/>
      <c r="X500" s="456"/>
      <c r="Y500" s="456"/>
      <c r="Z500" s="456"/>
      <c r="AA500" s="456"/>
      <c r="AB500" s="456"/>
      <c r="AC500" s="454"/>
      <c r="AD500" s="396"/>
      <c r="AE500" s="396"/>
      <c r="AF500" s="396"/>
      <c r="AG500" s="396"/>
      <c r="AH500" s="396"/>
    </row>
    <row r="501" spans="1:34" ht="18" customHeight="1">
      <c r="A501" s="388"/>
      <c r="B501" s="457" t="s">
        <v>2848</v>
      </c>
      <c r="C501" s="457"/>
      <c r="D501" s="458"/>
      <c r="E501" s="1310">
        <f>$D$276</f>
        <v>3</v>
      </c>
      <c r="F501" s="1311"/>
      <c r="G501" s="1311"/>
      <c r="H501" s="1312"/>
      <c r="I501" s="458"/>
      <c r="J501" s="459"/>
      <c r="K501" s="459"/>
      <c r="L501" s="420"/>
      <c r="M501" s="459"/>
      <c r="N501" s="458"/>
      <c r="O501" s="458"/>
      <c r="P501" s="458"/>
      <c r="Q501" s="458"/>
      <c r="R501" s="458"/>
      <c r="S501" s="458"/>
      <c r="T501" s="458"/>
      <c r="U501" s="458"/>
      <c r="V501" s="458"/>
      <c r="W501" s="458"/>
      <c r="X501" s="458"/>
      <c r="Y501" s="458"/>
      <c r="Z501" s="458"/>
      <c r="AA501" s="458"/>
      <c r="AB501" s="458"/>
      <c r="AC501" s="458"/>
    </row>
    <row r="502" spans="1:34" ht="18" customHeight="1">
      <c r="A502" s="388"/>
      <c r="B502" s="457" t="s">
        <v>2849</v>
      </c>
      <c r="C502" s="457"/>
      <c r="D502" s="458"/>
      <c r="E502" s="1426"/>
      <c r="F502" s="1427"/>
      <c r="G502" s="1427"/>
      <c r="H502" s="1428"/>
      <c r="I502" s="460" t="s">
        <v>89</v>
      </c>
      <c r="J502" s="461"/>
      <c r="K502" s="461"/>
      <c r="L502" s="462"/>
      <c r="M502" s="10"/>
      <c r="N502" s="458"/>
      <c r="O502" s="458"/>
      <c r="P502" s="458"/>
      <c r="Q502" s="458"/>
      <c r="R502" s="458"/>
      <c r="S502" s="458"/>
      <c r="T502" s="458"/>
      <c r="U502" s="458"/>
      <c r="V502" s="458"/>
      <c r="W502" s="458"/>
      <c r="X502" s="458"/>
      <c r="Y502" s="458"/>
      <c r="Z502" s="458"/>
      <c r="AA502" s="458"/>
      <c r="AB502" s="458"/>
      <c r="AC502" s="458"/>
    </row>
    <row r="503" spans="1:34" ht="18" customHeight="1">
      <c r="A503" s="388"/>
      <c r="B503" s="457" t="s">
        <v>2850</v>
      </c>
      <c r="C503" s="457"/>
      <c r="D503" s="458"/>
      <c r="E503" s="1302"/>
      <c r="F503" s="1303"/>
      <c r="G503" s="1303"/>
      <c r="H503" s="1304"/>
      <c r="I503" s="460" t="s">
        <v>87</v>
      </c>
      <c r="J503" s="463"/>
      <c r="K503" s="463"/>
      <c r="L503" s="464"/>
      <c r="M503" s="10"/>
      <c r="N503" s="458"/>
      <c r="O503" s="458"/>
      <c r="P503" s="458"/>
      <c r="Q503" s="458"/>
      <c r="R503" s="458"/>
      <c r="S503" s="458"/>
      <c r="T503" s="458"/>
      <c r="U503" s="458"/>
      <c r="V503" s="458"/>
      <c r="W503" s="458"/>
      <c r="X503" s="458"/>
      <c r="Y503" s="458"/>
      <c r="Z503" s="458"/>
      <c r="AA503" s="458"/>
      <c r="AB503" s="458"/>
      <c r="AC503" s="458"/>
    </row>
    <row r="504" spans="1:34" ht="18" customHeight="1">
      <c r="A504" s="388"/>
      <c r="B504" s="457" t="s">
        <v>2851</v>
      </c>
      <c r="C504" s="457"/>
      <c r="D504" s="458"/>
      <c r="E504" s="1302"/>
      <c r="F504" s="1303"/>
      <c r="G504" s="1303"/>
      <c r="H504" s="1304"/>
      <c r="I504" s="460" t="s">
        <v>87</v>
      </c>
      <c r="J504" s="463"/>
      <c r="K504" s="463"/>
      <c r="L504" s="464"/>
      <c r="M504" s="10"/>
      <c r="N504" s="459"/>
      <c r="O504" s="458"/>
      <c r="P504" s="458"/>
      <c r="Q504" s="458"/>
      <c r="R504" s="458"/>
      <c r="S504" s="458"/>
      <c r="T504" s="458"/>
      <c r="U504" s="458"/>
      <c r="V504" s="458"/>
      <c r="W504" s="458"/>
      <c r="X504" s="458"/>
      <c r="Y504" s="458"/>
      <c r="Z504" s="458"/>
      <c r="AA504" s="458"/>
      <c r="AB504" s="458"/>
      <c r="AC504" s="458"/>
    </row>
    <row r="505" spans="1:34" ht="18" customHeight="1">
      <c r="A505" s="388"/>
      <c r="B505" s="457" t="s">
        <v>2852</v>
      </c>
      <c r="C505" s="457"/>
      <c r="D505" s="458"/>
      <c r="E505" s="1302"/>
      <c r="F505" s="1303"/>
      <c r="G505" s="1303"/>
      <c r="H505" s="1304"/>
      <c r="I505" s="460" t="s">
        <v>87</v>
      </c>
      <c r="J505" s="463"/>
      <c r="K505" s="463"/>
      <c r="L505" s="464"/>
      <c r="M505" s="10"/>
      <c r="N505" s="459"/>
      <c r="O505" s="458"/>
      <c r="P505" s="458"/>
      <c r="Q505" s="458"/>
      <c r="R505" s="458"/>
      <c r="S505" s="458"/>
      <c r="T505" s="458"/>
      <c r="U505" s="458"/>
      <c r="V505" s="458"/>
      <c r="W505" s="458"/>
      <c r="X505" s="458"/>
      <c r="Y505" s="458"/>
      <c r="Z505" s="458"/>
      <c r="AA505" s="458"/>
      <c r="AB505" s="458"/>
      <c r="AC505" s="458"/>
    </row>
    <row r="506" spans="1:34" ht="18" customHeight="1">
      <c r="A506" s="388"/>
      <c r="B506" s="457" t="s">
        <v>2853</v>
      </c>
      <c r="C506" s="457"/>
      <c r="D506" s="458"/>
      <c r="E506" s="1302"/>
      <c r="F506" s="1303"/>
      <c r="G506" s="1303"/>
      <c r="H506" s="1304"/>
      <c r="I506" s="460" t="s">
        <v>87</v>
      </c>
      <c r="J506" s="463"/>
      <c r="K506" s="463"/>
      <c r="L506" s="464"/>
      <c r="M506" s="10"/>
      <c r="N506" s="458"/>
      <c r="O506" s="458"/>
      <c r="P506" s="458"/>
      <c r="Q506" s="458"/>
      <c r="R506" s="458"/>
      <c r="S506" s="466"/>
      <c r="T506" s="466"/>
      <c r="U506" s="466"/>
      <c r="V506" s="466"/>
      <c r="W506" s="466"/>
      <c r="X506" s="466"/>
      <c r="Y506" s="466"/>
      <c r="Z506" s="466"/>
      <c r="AA506" s="466"/>
      <c r="AB506" s="466"/>
      <c r="AC506" s="466"/>
    </row>
    <row r="507" spans="1:34" ht="18" customHeight="1">
      <c r="A507" s="388"/>
      <c r="B507" s="465" t="s">
        <v>2854</v>
      </c>
      <c r="C507" s="458"/>
      <c r="D507" s="467"/>
      <c r="E507" s="467"/>
      <c r="F507" s="467"/>
      <c r="G507" s="467"/>
      <c r="H507" s="460"/>
      <c r="I507" s="463"/>
      <c r="J507" s="463"/>
      <c r="K507" s="465"/>
      <c r="L507" s="10"/>
      <c r="M507" s="466"/>
      <c r="N507" s="468"/>
      <c r="O507" s="468" t="s">
        <v>86</v>
      </c>
      <c r="P507" s="468"/>
      <c r="Q507" s="469"/>
      <c r="R507" s="469" t="s">
        <v>85</v>
      </c>
      <c r="U507" s="466"/>
      <c r="V507" s="466"/>
      <c r="W507" s="466"/>
      <c r="X507" s="466"/>
      <c r="Y507" s="466"/>
      <c r="Z507" s="466"/>
      <c r="AA507" s="466"/>
      <c r="AB507" s="466"/>
    </row>
    <row r="508" spans="1:34" ht="15" customHeight="1">
      <c r="A508" s="388"/>
      <c r="B508" s="457" t="s">
        <v>2855</v>
      </c>
      <c r="C508" s="458"/>
      <c r="D508" s="458"/>
      <c r="E508" s="458"/>
      <c r="F508" s="470"/>
      <c r="G508" s="458"/>
      <c r="H508" s="458"/>
      <c r="I508" s="459"/>
      <c r="J508" s="459"/>
      <c r="K508" s="458"/>
      <c r="L508" s="470"/>
      <c r="M508" s="458"/>
      <c r="N508" s="458"/>
      <c r="O508" s="470"/>
      <c r="P508" s="458"/>
      <c r="Q508" s="458"/>
      <c r="R508" s="458"/>
      <c r="S508" s="470"/>
      <c r="T508" s="458"/>
      <c r="U508" s="458"/>
      <c r="V508" s="458"/>
      <c r="W508" s="458"/>
      <c r="X508" s="470"/>
      <c r="Y508" s="458"/>
      <c r="Z508" s="458"/>
      <c r="AA508" s="458"/>
      <c r="AB508" s="458"/>
      <c r="AC508" s="458"/>
    </row>
    <row r="509" spans="1:34" ht="18" customHeight="1">
      <c r="A509" s="388"/>
      <c r="B509" s="471"/>
      <c r="C509" s="458"/>
      <c r="D509" s="472" t="s">
        <v>73</v>
      </c>
      <c r="E509" s="1305" t="s">
        <v>84</v>
      </c>
      <c r="F509" s="1305"/>
      <c r="G509" s="1305"/>
      <c r="H509" s="1305"/>
      <c r="I509" s="1305"/>
      <c r="J509" s="428" t="s">
        <v>72</v>
      </c>
      <c r="K509" s="1305" t="s">
        <v>83</v>
      </c>
      <c r="L509" s="1305"/>
      <c r="M509" s="1305"/>
      <c r="N509" s="1305"/>
      <c r="O509" s="1305"/>
      <c r="P509" s="1305"/>
      <c r="Q509" s="1305"/>
      <c r="R509" s="1305"/>
      <c r="S509" s="1305"/>
      <c r="T509" s="1305"/>
      <c r="U509" s="428" t="s">
        <v>72</v>
      </c>
      <c r="V509" s="1305" t="s">
        <v>82</v>
      </c>
      <c r="W509" s="1305"/>
      <c r="X509" s="1305"/>
      <c r="Y509" s="1305"/>
      <c r="Z509" s="1294"/>
      <c r="AA509" s="472" t="s">
        <v>69</v>
      </c>
      <c r="AB509" s="472"/>
      <c r="AC509" s="10"/>
      <c r="AD509" s="10"/>
    </row>
    <row r="510" spans="1:34" ht="18" customHeight="1">
      <c r="A510" s="388"/>
      <c r="B510" s="471" t="s">
        <v>3514</v>
      </c>
      <c r="C510" s="458"/>
      <c r="D510" s="472" t="s">
        <v>73</v>
      </c>
      <c r="E510" s="1284"/>
      <c r="F510" s="1284"/>
      <c r="G510" s="1284"/>
      <c r="H510" s="1284"/>
      <c r="I510" s="1284"/>
      <c r="J510" s="428" t="s">
        <v>72</v>
      </c>
      <c r="K510" s="1335" t="str">
        <f>IF(項目一覧②!$G$732=1,"",INDEX(主要用途!$D$2:$D$72,項目一覧②!$G$732))</f>
        <v/>
      </c>
      <c r="L510" s="1336"/>
      <c r="M510" s="1336"/>
      <c r="N510" s="1336"/>
      <c r="O510" s="1336"/>
      <c r="P510" s="1336"/>
      <c r="Q510" s="1336"/>
      <c r="R510" s="1336"/>
      <c r="S510" s="1336"/>
      <c r="T510" s="1337"/>
      <c r="U510" s="428" t="s">
        <v>72</v>
      </c>
      <c r="V510" s="1291"/>
      <c r="W510" s="1292"/>
      <c r="X510" s="1292"/>
      <c r="Y510" s="1293"/>
      <c r="Z510" s="470" t="s">
        <v>71</v>
      </c>
      <c r="AA510" s="472" t="s">
        <v>69</v>
      </c>
      <c r="AB510" s="466"/>
      <c r="AC510" s="472"/>
      <c r="AD510" s="10"/>
    </row>
    <row r="511" spans="1:34" ht="18" customHeight="1">
      <c r="A511" s="388"/>
      <c r="B511" s="471" t="s">
        <v>3515</v>
      </c>
      <c r="C511" s="458"/>
      <c r="D511" s="472" t="s">
        <v>73</v>
      </c>
      <c r="E511" s="1284"/>
      <c r="F511" s="1284"/>
      <c r="G511" s="1284"/>
      <c r="H511" s="1284"/>
      <c r="I511" s="1284"/>
      <c r="J511" s="428" t="s">
        <v>72</v>
      </c>
      <c r="K511" s="1335" t="str">
        <f>IF(項目一覧②!$G$733=1,"",INDEX(主要用途!$D$2:$D$72,項目一覧②!$G$733))</f>
        <v/>
      </c>
      <c r="L511" s="1336"/>
      <c r="M511" s="1336"/>
      <c r="N511" s="1336"/>
      <c r="O511" s="1336"/>
      <c r="P511" s="1336"/>
      <c r="Q511" s="1336"/>
      <c r="R511" s="1336"/>
      <c r="S511" s="1336"/>
      <c r="T511" s="1337"/>
      <c r="U511" s="428" t="s">
        <v>72</v>
      </c>
      <c r="V511" s="1291"/>
      <c r="W511" s="1292"/>
      <c r="X511" s="1292"/>
      <c r="Y511" s="1293"/>
      <c r="Z511" s="470" t="s">
        <v>71</v>
      </c>
      <c r="AA511" s="472" t="s">
        <v>69</v>
      </c>
      <c r="AB511" s="466"/>
      <c r="AC511" s="472"/>
      <c r="AD511" s="10"/>
    </row>
    <row r="512" spans="1:34" ht="18" customHeight="1">
      <c r="A512" s="388"/>
      <c r="B512" s="471" t="s">
        <v>3516</v>
      </c>
      <c r="C512" s="458"/>
      <c r="D512" s="472" t="s">
        <v>73</v>
      </c>
      <c r="E512" s="1284"/>
      <c r="F512" s="1284"/>
      <c r="G512" s="1284"/>
      <c r="H512" s="1284"/>
      <c r="I512" s="1284"/>
      <c r="J512" s="428" t="s">
        <v>72</v>
      </c>
      <c r="K512" s="1335" t="str">
        <f>IF(項目一覧②!$G$734=1,"",INDEX(主要用途!$D$2:$D$72,項目一覧②!$G$734))</f>
        <v/>
      </c>
      <c r="L512" s="1336"/>
      <c r="M512" s="1336"/>
      <c r="N512" s="1336"/>
      <c r="O512" s="1336"/>
      <c r="P512" s="1336"/>
      <c r="Q512" s="1336"/>
      <c r="R512" s="1336"/>
      <c r="S512" s="1336"/>
      <c r="T512" s="1337"/>
      <c r="U512" s="428" t="s">
        <v>72</v>
      </c>
      <c r="V512" s="1291"/>
      <c r="W512" s="1292"/>
      <c r="X512" s="1292"/>
      <c r="Y512" s="1293"/>
      <c r="Z512" s="470" t="s">
        <v>71</v>
      </c>
      <c r="AA512" s="472" t="s">
        <v>69</v>
      </c>
      <c r="AB512" s="466"/>
      <c r="AC512" s="472"/>
      <c r="AD512" s="10"/>
    </row>
    <row r="513" spans="1:35" ht="18" customHeight="1">
      <c r="A513" s="388"/>
      <c r="B513" s="471" t="s">
        <v>3517</v>
      </c>
      <c r="C513" s="458"/>
      <c r="D513" s="472" t="s">
        <v>73</v>
      </c>
      <c r="E513" s="1284"/>
      <c r="F513" s="1284"/>
      <c r="G513" s="1284"/>
      <c r="H513" s="1284"/>
      <c r="I513" s="1284"/>
      <c r="J513" s="428" t="s">
        <v>72</v>
      </c>
      <c r="K513" s="1335" t="str">
        <f>IF(項目一覧②!$G$735=1,"",INDEX(主要用途!$D$2:$D$72,項目一覧②!$G$735))</f>
        <v/>
      </c>
      <c r="L513" s="1336"/>
      <c r="M513" s="1336"/>
      <c r="N513" s="1336"/>
      <c r="O513" s="1336"/>
      <c r="P513" s="1336"/>
      <c r="Q513" s="1336"/>
      <c r="R513" s="1336"/>
      <c r="S513" s="1336"/>
      <c r="T513" s="1337"/>
      <c r="U513" s="428" t="s">
        <v>72</v>
      </c>
      <c r="V513" s="1291"/>
      <c r="W513" s="1292"/>
      <c r="X513" s="1292"/>
      <c r="Y513" s="1293"/>
      <c r="Z513" s="470" t="s">
        <v>71</v>
      </c>
      <c r="AA513" s="472" t="s">
        <v>69</v>
      </c>
      <c r="AB513" s="466"/>
      <c r="AC513" s="472"/>
      <c r="AD513" s="10"/>
    </row>
    <row r="514" spans="1:35" ht="18" customHeight="1">
      <c r="A514" s="388"/>
      <c r="B514" s="471" t="s">
        <v>3518</v>
      </c>
      <c r="C514" s="458"/>
      <c r="D514" s="472" t="s">
        <v>73</v>
      </c>
      <c r="E514" s="1284"/>
      <c r="F514" s="1284"/>
      <c r="G514" s="1284"/>
      <c r="H514" s="1284"/>
      <c r="I514" s="1284"/>
      <c r="J514" s="428" t="s">
        <v>72</v>
      </c>
      <c r="K514" s="1335" t="str">
        <f>IF(項目一覧②!$G$736=1,"",INDEX(主要用途!$D$2:$D$72,項目一覧②!$G$736))</f>
        <v/>
      </c>
      <c r="L514" s="1336"/>
      <c r="M514" s="1336"/>
      <c r="N514" s="1336"/>
      <c r="O514" s="1336"/>
      <c r="P514" s="1336"/>
      <c r="Q514" s="1336"/>
      <c r="R514" s="1336"/>
      <c r="S514" s="1336"/>
      <c r="T514" s="1337"/>
      <c r="U514" s="428" t="s">
        <v>72</v>
      </c>
      <c r="V514" s="1291"/>
      <c r="W514" s="1292"/>
      <c r="X514" s="1292"/>
      <c r="Y514" s="1293"/>
      <c r="Z514" s="470" t="s">
        <v>71</v>
      </c>
      <c r="AA514" s="472" t="s">
        <v>69</v>
      </c>
      <c r="AB514" s="466"/>
      <c r="AC514" s="472"/>
      <c r="AD514" s="10"/>
    </row>
    <row r="515" spans="1:35" ht="18" customHeight="1">
      <c r="A515" s="388"/>
      <c r="B515" s="471" t="s">
        <v>3519</v>
      </c>
      <c r="C515" s="458"/>
      <c r="D515" s="472" t="s">
        <v>73</v>
      </c>
      <c r="E515" s="1284"/>
      <c r="F515" s="1284"/>
      <c r="G515" s="1284"/>
      <c r="H515" s="1284"/>
      <c r="I515" s="1284"/>
      <c r="J515" s="428" t="s">
        <v>72</v>
      </c>
      <c r="K515" s="1335" t="str">
        <f>IF(項目一覧②!$G$737=1,"",INDEX(主要用途!$D$2:$D$72,項目一覧②!$G$737))</f>
        <v/>
      </c>
      <c r="L515" s="1336"/>
      <c r="M515" s="1336"/>
      <c r="N515" s="1336"/>
      <c r="O515" s="1336"/>
      <c r="P515" s="1336"/>
      <c r="Q515" s="1336"/>
      <c r="R515" s="1336"/>
      <c r="S515" s="1336"/>
      <c r="T515" s="1337"/>
      <c r="U515" s="428" t="s">
        <v>72</v>
      </c>
      <c r="V515" s="1291"/>
      <c r="W515" s="1292"/>
      <c r="X515" s="1292"/>
      <c r="Y515" s="1293"/>
      <c r="Z515" s="470" t="s">
        <v>71</v>
      </c>
      <c r="AA515" s="472" t="s">
        <v>69</v>
      </c>
      <c r="AB515" s="466"/>
      <c r="AC515" s="472"/>
      <c r="AD515" s="10"/>
    </row>
    <row r="516" spans="1:35" ht="15" customHeight="1">
      <c r="A516" s="388"/>
      <c r="B516" s="471"/>
      <c r="C516" s="458"/>
      <c r="D516" s="458"/>
      <c r="E516" s="458"/>
      <c r="F516" s="458"/>
      <c r="G516" s="458"/>
      <c r="H516" s="458"/>
      <c r="I516" s="458"/>
      <c r="J516" s="428"/>
      <c r="K516" s="473"/>
      <c r="L516" s="473"/>
      <c r="M516" s="473"/>
      <c r="N516" s="473"/>
      <c r="O516" s="473"/>
      <c r="P516" s="473"/>
      <c r="Q516" s="473"/>
      <c r="R516" s="473"/>
      <c r="S516" s="473"/>
      <c r="T516" s="473"/>
      <c r="U516" s="473"/>
      <c r="V516" s="473"/>
      <c r="W516" s="473"/>
      <c r="X516" s="473"/>
      <c r="Y516" s="473"/>
      <c r="Z516" s="473"/>
      <c r="AA516" s="473"/>
      <c r="AB516" s="473"/>
      <c r="AC516" s="473"/>
      <c r="AD516" s="466"/>
    </row>
    <row r="517" spans="1:35" ht="18" customHeight="1">
      <c r="A517" s="388"/>
      <c r="B517" s="457" t="s">
        <v>2856</v>
      </c>
      <c r="C517" s="457"/>
      <c r="D517" s="458"/>
      <c r="E517" s="1334"/>
      <c r="F517" s="1320"/>
      <c r="G517" s="1320"/>
      <c r="H517" s="1320"/>
      <c r="I517" s="1320"/>
      <c r="J517" s="1320"/>
      <c r="K517" s="1320"/>
      <c r="L517" s="1320"/>
      <c r="M517" s="1320"/>
      <c r="N517" s="1320"/>
      <c r="O517" s="1320"/>
      <c r="P517" s="1320"/>
      <c r="Q517" s="1320"/>
      <c r="R517" s="1320"/>
      <c r="S517" s="1320"/>
      <c r="T517" s="1320"/>
      <c r="U517" s="1320"/>
      <c r="V517" s="1320"/>
      <c r="W517" s="1320"/>
      <c r="X517" s="1320"/>
      <c r="Y517" s="1320"/>
      <c r="Z517" s="1321"/>
      <c r="AA517" s="473"/>
      <c r="AB517" s="473"/>
      <c r="AC517" s="473"/>
      <c r="AD517" s="466"/>
    </row>
    <row r="518" spans="1:35" ht="18" customHeight="1">
      <c r="A518" s="388"/>
      <c r="B518" s="457"/>
      <c r="C518" s="457"/>
      <c r="D518" s="458"/>
      <c r="E518" s="1322"/>
      <c r="F518" s="1323"/>
      <c r="G518" s="1323"/>
      <c r="H518" s="1323"/>
      <c r="I518" s="1323"/>
      <c r="J518" s="1323"/>
      <c r="K518" s="1323"/>
      <c r="L518" s="1323"/>
      <c r="M518" s="1323"/>
      <c r="N518" s="1323"/>
      <c r="O518" s="1323"/>
      <c r="P518" s="1323"/>
      <c r="Q518" s="1323"/>
      <c r="R518" s="1323"/>
      <c r="S518" s="1323"/>
      <c r="T518" s="1323"/>
      <c r="U518" s="1323"/>
      <c r="V518" s="1323"/>
      <c r="W518" s="1323"/>
      <c r="X518" s="1323"/>
      <c r="Y518" s="1323"/>
      <c r="Z518" s="1324"/>
      <c r="AA518" s="473"/>
      <c r="AB518" s="473"/>
      <c r="AC518" s="473"/>
      <c r="AD518" s="466"/>
    </row>
    <row r="519" spans="1:35" ht="15" customHeight="1">
      <c r="A519" s="388"/>
      <c r="B519" s="457"/>
      <c r="C519" s="457"/>
      <c r="D519" s="458"/>
      <c r="E519" s="458"/>
      <c r="F519" s="458"/>
      <c r="G519" s="458"/>
      <c r="H519" s="458"/>
      <c r="I519" s="458"/>
      <c r="J519" s="473" t="s">
        <v>98</v>
      </c>
      <c r="K519" s="473"/>
      <c r="L519" s="473"/>
      <c r="M519" s="473"/>
      <c r="N519" s="473"/>
      <c r="O519" s="473"/>
      <c r="P519" s="473"/>
      <c r="Q519" s="473"/>
      <c r="R519" s="473"/>
      <c r="S519" s="473"/>
      <c r="T519" s="473"/>
      <c r="U519" s="473"/>
      <c r="V519" s="473"/>
      <c r="W519" s="473"/>
      <c r="X519" s="473"/>
      <c r="Y519" s="473"/>
      <c r="Z519" s="473"/>
      <c r="AA519" s="473"/>
      <c r="AB519" s="473"/>
      <c r="AC519" s="473"/>
      <c r="AD519" s="466"/>
    </row>
    <row r="520" spans="1:35" ht="18" customHeight="1">
      <c r="A520" s="388"/>
      <c r="B520" s="457" t="s">
        <v>2857</v>
      </c>
      <c r="C520" s="457"/>
      <c r="D520" s="458"/>
      <c r="E520" s="1334"/>
      <c r="F520" s="1320"/>
      <c r="G520" s="1320"/>
      <c r="H520" s="1320"/>
      <c r="I520" s="1320"/>
      <c r="J520" s="1320"/>
      <c r="K520" s="1320"/>
      <c r="L520" s="1320"/>
      <c r="M520" s="1320"/>
      <c r="N520" s="1320"/>
      <c r="O520" s="1320"/>
      <c r="P520" s="1320"/>
      <c r="Q520" s="1320"/>
      <c r="R520" s="1320"/>
      <c r="S520" s="1320"/>
      <c r="T520" s="1320"/>
      <c r="U520" s="1320"/>
      <c r="V520" s="1320"/>
      <c r="W520" s="1320"/>
      <c r="X520" s="1320"/>
      <c r="Y520" s="1320"/>
      <c r="Z520" s="1321"/>
      <c r="AA520" s="473"/>
      <c r="AB520" s="473"/>
      <c r="AC520" s="473"/>
      <c r="AD520" s="466"/>
    </row>
    <row r="521" spans="1:35" ht="18" customHeight="1">
      <c r="A521" s="388"/>
      <c r="B521" s="457"/>
      <c r="C521" s="457"/>
      <c r="D521" s="458"/>
      <c r="E521" s="1322"/>
      <c r="F521" s="1323"/>
      <c r="G521" s="1323"/>
      <c r="H521" s="1323"/>
      <c r="I521" s="1323"/>
      <c r="J521" s="1323"/>
      <c r="K521" s="1323"/>
      <c r="L521" s="1323"/>
      <c r="M521" s="1323"/>
      <c r="N521" s="1323"/>
      <c r="O521" s="1323"/>
      <c r="P521" s="1323"/>
      <c r="Q521" s="1323"/>
      <c r="R521" s="1323"/>
      <c r="S521" s="1323"/>
      <c r="T521" s="1323"/>
      <c r="U521" s="1323"/>
      <c r="V521" s="1323"/>
      <c r="W521" s="1323"/>
      <c r="X521" s="1323"/>
      <c r="Y521" s="1323"/>
      <c r="Z521" s="1324"/>
      <c r="AA521" s="458"/>
      <c r="AB521" s="458"/>
      <c r="AC521" s="458"/>
      <c r="AD521" s="458"/>
    </row>
    <row r="522" spans="1:35" ht="15.75" customHeight="1">
      <c r="A522" s="388"/>
      <c r="B522" s="45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row>
    <row r="523" spans="1:35" ht="17.25" customHeight="1">
      <c r="A523" s="453" t="s">
        <v>90</v>
      </c>
      <c r="B523" s="395"/>
      <c r="C523" s="410"/>
      <c r="D523" s="454"/>
      <c r="E523" s="455"/>
      <c r="F523" s="455"/>
      <c r="G523" s="455"/>
      <c r="H523" s="455"/>
      <c r="I523" s="456"/>
      <c r="J523" s="456"/>
      <c r="K523" s="456"/>
      <c r="L523" s="456"/>
      <c r="M523" s="456"/>
      <c r="N523" s="456"/>
      <c r="O523" s="456"/>
      <c r="P523" s="456"/>
      <c r="Q523" s="456"/>
      <c r="R523" s="456"/>
      <c r="S523" s="456"/>
      <c r="T523" s="456"/>
      <c r="U523" s="456"/>
      <c r="V523" s="456"/>
      <c r="W523" s="456"/>
      <c r="X523" s="456"/>
      <c r="Y523" s="456"/>
      <c r="Z523" s="456"/>
      <c r="AA523" s="456"/>
      <c r="AB523" s="456"/>
      <c r="AC523" s="456"/>
      <c r="AD523" s="454"/>
      <c r="AE523" s="396"/>
      <c r="AF523" s="396"/>
      <c r="AG523" s="396"/>
      <c r="AH523" s="396"/>
      <c r="AI523" s="396"/>
    </row>
    <row r="524" spans="1:35" ht="18" customHeight="1">
      <c r="A524" s="388"/>
      <c r="B524" s="457" t="s">
        <v>2848</v>
      </c>
      <c r="C524" s="458"/>
      <c r="D524" s="458"/>
      <c r="E524" s="1310">
        <v>3</v>
      </c>
      <c r="F524" s="1311"/>
      <c r="G524" s="1311"/>
      <c r="H524" s="1312"/>
      <c r="I524" s="458"/>
      <c r="J524" s="459"/>
      <c r="K524" s="459"/>
      <c r="L524" s="420"/>
      <c r="M524" s="459"/>
      <c r="N524" s="458"/>
      <c r="O524" s="458"/>
      <c r="P524" s="458"/>
      <c r="Q524" s="458"/>
      <c r="R524" s="458"/>
      <c r="S524" s="458"/>
      <c r="T524" s="458"/>
      <c r="U524" s="458"/>
      <c r="V524" s="458"/>
      <c r="W524" s="458"/>
      <c r="X524" s="458"/>
      <c r="Y524" s="458"/>
      <c r="Z524" s="458"/>
      <c r="AA524" s="458"/>
      <c r="AB524" s="458"/>
      <c r="AC524" s="458"/>
    </row>
    <row r="525" spans="1:35" ht="18" customHeight="1">
      <c r="A525" s="388"/>
      <c r="B525" s="457" t="s">
        <v>2849</v>
      </c>
      <c r="C525" s="458"/>
      <c r="D525" s="458"/>
      <c r="E525" s="1426"/>
      <c r="F525" s="1427"/>
      <c r="G525" s="1427"/>
      <c r="H525" s="1428"/>
      <c r="I525" s="460" t="s">
        <v>89</v>
      </c>
      <c r="J525" s="461"/>
      <c r="K525" s="461"/>
      <c r="L525" s="462"/>
      <c r="M525" s="10"/>
      <c r="N525" s="458"/>
      <c r="O525" s="458"/>
      <c r="P525" s="458"/>
      <c r="Q525" s="458"/>
      <c r="R525" s="458"/>
      <c r="S525" s="458"/>
      <c r="T525" s="458"/>
      <c r="U525" s="458"/>
      <c r="V525" s="458"/>
      <c r="W525" s="458"/>
      <c r="X525" s="458"/>
      <c r="Y525" s="458"/>
      <c r="Z525" s="458"/>
      <c r="AA525" s="458"/>
      <c r="AB525" s="458"/>
      <c r="AC525" s="458"/>
    </row>
    <row r="526" spans="1:35" ht="18" customHeight="1">
      <c r="A526" s="388"/>
      <c r="B526" s="457" t="s">
        <v>2850</v>
      </c>
      <c r="C526" s="458"/>
      <c r="D526" s="458"/>
      <c r="E526" s="1302"/>
      <c r="F526" s="1303"/>
      <c r="G526" s="1303"/>
      <c r="H526" s="1304"/>
      <c r="I526" s="460" t="s">
        <v>87</v>
      </c>
      <c r="J526" s="463"/>
      <c r="K526" s="463"/>
      <c r="L526" s="464"/>
      <c r="M526" s="10"/>
      <c r="N526" s="458"/>
      <c r="O526" s="458"/>
      <c r="P526" s="458"/>
      <c r="Q526" s="458"/>
      <c r="R526" s="458"/>
      <c r="S526" s="458"/>
      <c r="T526" s="458"/>
      <c r="U526" s="458"/>
      <c r="V526" s="458"/>
      <c r="W526" s="458"/>
      <c r="X526" s="458"/>
      <c r="Y526" s="458"/>
      <c r="Z526" s="458"/>
      <c r="AA526" s="458"/>
      <c r="AB526" s="458"/>
      <c r="AC526" s="458"/>
    </row>
    <row r="527" spans="1:35" ht="18" customHeight="1">
      <c r="A527" s="388"/>
      <c r="B527" s="457" t="s">
        <v>2851</v>
      </c>
      <c r="C527" s="458"/>
      <c r="D527" s="458"/>
      <c r="E527" s="1302"/>
      <c r="F527" s="1303"/>
      <c r="G527" s="1303"/>
      <c r="H527" s="1304"/>
      <c r="I527" s="460" t="s">
        <v>87</v>
      </c>
      <c r="J527" s="463"/>
      <c r="K527" s="463"/>
      <c r="L527" s="464"/>
      <c r="M527" s="10"/>
      <c r="N527" s="459"/>
      <c r="O527" s="458"/>
      <c r="P527" s="458"/>
      <c r="Q527" s="458"/>
      <c r="R527" s="458"/>
      <c r="S527" s="458"/>
      <c r="T527" s="458"/>
      <c r="U527" s="458"/>
      <c r="V527" s="458"/>
      <c r="W527" s="458"/>
      <c r="X527" s="458"/>
      <c r="Y527" s="458"/>
      <c r="Z527" s="458"/>
      <c r="AA527" s="458"/>
      <c r="AB527" s="458"/>
      <c r="AC527" s="458"/>
    </row>
    <row r="528" spans="1:35" ht="18" customHeight="1">
      <c r="A528" s="388"/>
      <c r="B528" s="457" t="s">
        <v>2852</v>
      </c>
      <c r="C528" s="458"/>
      <c r="D528" s="458"/>
      <c r="E528" s="1302"/>
      <c r="F528" s="1303"/>
      <c r="G528" s="1303"/>
      <c r="H528" s="1304"/>
      <c r="I528" s="460" t="s">
        <v>87</v>
      </c>
      <c r="J528" s="463"/>
      <c r="K528" s="463"/>
      <c r="L528" s="464"/>
      <c r="M528" s="10"/>
      <c r="N528" s="459"/>
      <c r="O528" s="458"/>
      <c r="P528" s="458"/>
      <c r="Q528" s="458"/>
      <c r="R528" s="458"/>
      <c r="S528" s="458"/>
      <c r="T528" s="458"/>
      <c r="U528" s="458"/>
      <c r="V528" s="458"/>
      <c r="W528" s="458"/>
      <c r="X528" s="458"/>
      <c r="Y528" s="458"/>
      <c r="Z528" s="458"/>
      <c r="AA528" s="458"/>
      <c r="AB528" s="458"/>
      <c r="AC528" s="458"/>
    </row>
    <row r="529" spans="1:30" ht="18" customHeight="1">
      <c r="A529" s="388"/>
      <c r="B529" s="457" t="s">
        <v>2853</v>
      </c>
      <c r="C529" s="457"/>
      <c r="D529" s="458"/>
      <c r="E529" s="1302"/>
      <c r="F529" s="1303"/>
      <c r="G529" s="1303"/>
      <c r="H529" s="1304"/>
      <c r="I529" s="460" t="s">
        <v>87</v>
      </c>
      <c r="J529" s="463"/>
      <c r="K529" s="463"/>
      <c r="L529" s="464"/>
      <c r="M529" s="10"/>
      <c r="N529" s="458"/>
      <c r="O529" s="458"/>
      <c r="P529" s="458"/>
      <c r="Q529" s="458"/>
      <c r="R529" s="458"/>
      <c r="S529" s="466"/>
      <c r="T529" s="466"/>
      <c r="U529" s="466"/>
      <c r="V529" s="466"/>
      <c r="W529" s="466"/>
      <c r="X529" s="466"/>
      <c r="Y529" s="466"/>
      <c r="Z529" s="466"/>
      <c r="AA529" s="466"/>
      <c r="AB529" s="466"/>
      <c r="AC529" s="466"/>
    </row>
    <row r="530" spans="1:30" ht="18" customHeight="1">
      <c r="A530" s="388"/>
      <c r="B530" s="465" t="s">
        <v>2854</v>
      </c>
      <c r="C530" s="458"/>
      <c r="D530" s="467"/>
      <c r="E530" s="467"/>
      <c r="F530" s="467"/>
      <c r="G530" s="467"/>
      <c r="H530" s="460"/>
      <c r="I530" s="463"/>
      <c r="J530" s="463"/>
      <c r="K530" s="465"/>
      <c r="L530" s="10"/>
      <c r="M530" s="466"/>
      <c r="N530" s="468"/>
      <c r="O530" s="468" t="s">
        <v>86</v>
      </c>
      <c r="P530" s="468"/>
      <c r="Q530" s="469"/>
      <c r="R530" s="469" t="s">
        <v>85</v>
      </c>
      <c r="U530" s="466"/>
      <c r="V530" s="466"/>
      <c r="W530" s="466"/>
      <c r="X530" s="466"/>
      <c r="Y530" s="466"/>
      <c r="Z530" s="466"/>
      <c r="AA530" s="466"/>
      <c r="AB530" s="466"/>
    </row>
    <row r="531" spans="1:30" ht="15" customHeight="1">
      <c r="A531" s="388"/>
      <c r="B531" s="457" t="s">
        <v>2855</v>
      </c>
      <c r="C531" s="458"/>
      <c r="D531" s="458"/>
      <c r="E531" s="458"/>
      <c r="F531" s="458"/>
      <c r="G531" s="470"/>
      <c r="H531" s="458"/>
      <c r="I531" s="458"/>
      <c r="J531" s="459"/>
      <c r="K531" s="459"/>
      <c r="L531" s="458"/>
      <c r="M531" s="470"/>
      <c r="N531" s="458"/>
      <c r="O531" s="458"/>
      <c r="P531" s="470"/>
      <c r="Q531" s="458"/>
      <c r="R531" s="458"/>
      <c r="S531" s="458"/>
      <c r="T531" s="470"/>
      <c r="U531" s="458"/>
      <c r="V531" s="458"/>
      <c r="W531" s="458"/>
      <c r="X531" s="458"/>
      <c r="Y531" s="470"/>
      <c r="Z531" s="458"/>
      <c r="AA531" s="458"/>
      <c r="AB531" s="458"/>
      <c r="AC531" s="458"/>
      <c r="AD531" s="458"/>
    </row>
    <row r="532" spans="1:30" ht="18" customHeight="1">
      <c r="A532" s="388"/>
      <c r="B532" s="471"/>
      <c r="C532" s="458"/>
      <c r="D532" s="472" t="s">
        <v>73</v>
      </c>
      <c r="E532" s="1305" t="s">
        <v>84</v>
      </c>
      <c r="F532" s="1305"/>
      <c r="G532" s="1305"/>
      <c r="H532" s="1305"/>
      <c r="I532" s="1305"/>
      <c r="J532" s="428" t="s">
        <v>72</v>
      </c>
      <c r="K532" s="1429" t="s">
        <v>83</v>
      </c>
      <c r="L532" s="1429"/>
      <c r="M532" s="1429"/>
      <c r="N532" s="1429"/>
      <c r="O532" s="1429"/>
      <c r="P532" s="1429"/>
      <c r="Q532" s="1429"/>
      <c r="R532" s="1429"/>
      <c r="S532" s="1429"/>
      <c r="T532" s="1429"/>
      <c r="U532" s="428" t="s">
        <v>72</v>
      </c>
      <c r="V532" s="1305" t="s">
        <v>82</v>
      </c>
      <c r="W532" s="1305"/>
      <c r="X532" s="1305"/>
      <c r="Y532" s="1305"/>
      <c r="Z532" s="1305"/>
      <c r="AA532" s="472" t="s">
        <v>69</v>
      </c>
      <c r="AB532" s="472"/>
      <c r="AC532" s="10"/>
      <c r="AD532" s="10"/>
    </row>
    <row r="533" spans="1:30" ht="18" customHeight="1">
      <c r="A533" s="388"/>
      <c r="B533" s="471" t="s">
        <v>3514</v>
      </c>
      <c r="C533" s="458"/>
      <c r="D533" s="472" t="s">
        <v>73</v>
      </c>
      <c r="E533" s="1284"/>
      <c r="F533" s="1284"/>
      <c r="G533" s="1284"/>
      <c r="H533" s="1284"/>
      <c r="I533" s="1284"/>
      <c r="J533" s="428" t="s">
        <v>72</v>
      </c>
      <c r="K533" s="1335" t="str">
        <f>IF(項目一覧②!$G$957=1,"",INDEX(主要用途!$D$2:$D$72,項目一覧②!$G$957))</f>
        <v/>
      </c>
      <c r="L533" s="1336"/>
      <c r="M533" s="1336"/>
      <c r="N533" s="1336"/>
      <c r="O533" s="1336"/>
      <c r="P533" s="1336"/>
      <c r="Q533" s="1336"/>
      <c r="R533" s="1336"/>
      <c r="S533" s="1336"/>
      <c r="T533" s="1337"/>
      <c r="U533" s="428" t="s">
        <v>72</v>
      </c>
      <c r="V533" s="1291"/>
      <c r="W533" s="1292"/>
      <c r="X533" s="1292"/>
      <c r="Y533" s="1293"/>
      <c r="Z533" s="470" t="s">
        <v>71</v>
      </c>
      <c r="AA533" s="472" t="s">
        <v>69</v>
      </c>
      <c r="AB533" s="466"/>
      <c r="AC533" s="472"/>
      <c r="AD533" s="10"/>
    </row>
    <row r="534" spans="1:30" ht="18" customHeight="1">
      <c r="A534" s="388"/>
      <c r="B534" s="471" t="s">
        <v>3515</v>
      </c>
      <c r="C534" s="458"/>
      <c r="D534" s="472" t="s">
        <v>73</v>
      </c>
      <c r="E534" s="1284"/>
      <c r="F534" s="1284"/>
      <c r="G534" s="1284"/>
      <c r="H534" s="1284"/>
      <c r="I534" s="1284"/>
      <c r="J534" s="428" t="s">
        <v>72</v>
      </c>
      <c r="K534" s="1335" t="str">
        <f>IF(項目一覧②!$G$958=1,"",INDEX(主要用途!$D$2:$D$72,項目一覧②!$G958))</f>
        <v/>
      </c>
      <c r="L534" s="1336"/>
      <c r="M534" s="1336"/>
      <c r="N534" s="1336"/>
      <c r="O534" s="1336"/>
      <c r="P534" s="1336"/>
      <c r="Q534" s="1336"/>
      <c r="R534" s="1336"/>
      <c r="S534" s="1336"/>
      <c r="T534" s="1337"/>
      <c r="U534" s="428" t="s">
        <v>72</v>
      </c>
      <c r="V534" s="1291"/>
      <c r="W534" s="1292"/>
      <c r="X534" s="1292"/>
      <c r="Y534" s="1293"/>
      <c r="Z534" s="470" t="s">
        <v>71</v>
      </c>
      <c r="AA534" s="472" t="s">
        <v>69</v>
      </c>
      <c r="AB534" s="466"/>
      <c r="AC534" s="472"/>
      <c r="AD534" s="10"/>
    </row>
    <row r="535" spans="1:30" ht="18" customHeight="1">
      <c r="A535" s="388"/>
      <c r="B535" s="471" t="s">
        <v>3516</v>
      </c>
      <c r="C535" s="458"/>
      <c r="D535" s="472" t="s">
        <v>73</v>
      </c>
      <c r="E535" s="1284"/>
      <c r="F535" s="1284"/>
      <c r="G535" s="1284"/>
      <c r="H535" s="1284"/>
      <c r="I535" s="1284"/>
      <c r="J535" s="428" t="s">
        <v>72</v>
      </c>
      <c r="K535" s="1335" t="str">
        <f>IF(項目一覧②!$G959=1,"",INDEX(主要用途!$D$2:$D$72,項目一覧②!$G$959))</f>
        <v/>
      </c>
      <c r="L535" s="1336"/>
      <c r="M535" s="1336"/>
      <c r="N535" s="1336"/>
      <c r="O535" s="1336"/>
      <c r="P535" s="1336"/>
      <c r="Q535" s="1336"/>
      <c r="R535" s="1336"/>
      <c r="S535" s="1336"/>
      <c r="T535" s="1337"/>
      <c r="U535" s="428" t="s">
        <v>72</v>
      </c>
      <c r="V535" s="1291"/>
      <c r="W535" s="1292"/>
      <c r="X535" s="1292"/>
      <c r="Y535" s="1293"/>
      <c r="Z535" s="470" t="s">
        <v>71</v>
      </c>
      <c r="AA535" s="472" t="s">
        <v>69</v>
      </c>
      <c r="AB535" s="466"/>
      <c r="AC535" s="472"/>
      <c r="AD535" s="10"/>
    </row>
    <row r="536" spans="1:30" ht="18" customHeight="1">
      <c r="A536" s="388"/>
      <c r="B536" s="471" t="s">
        <v>3517</v>
      </c>
      <c r="C536" s="458"/>
      <c r="D536" s="472" t="s">
        <v>73</v>
      </c>
      <c r="E536" s="1284"/>
      <c r="F536" s="1284"/>
      <c r="G536" s="1284"/>
      <c r="H536" s="1284"/>
      <c r="I536" s="1284"/>
      <c r="J536" s="428" t="s">
        <v>72</v>
      </c>
      <c r="K536" s="1335" t="str">
        <f>IF(項目一覧②!$G$960=1,"",INDEX(主要用途!$D$2:$D$72,項目一覧②!$G$960))</f>
        <v/>
      </c>
      <c r="L536" s="1336"/>
      <c r="M536" s="1336"/>
      <c r="N536" s="1336"/>
      <c r="O536" s="1336"/>
      <c r="P536" s="1336"/>
      <c r="Q536" s="1336"/>
      <c r="R536" s="1336"/>
      <c r="S536" s="1336"/>
      <c r="T536" s="1337"/>
      <c r="U536" s="428" t="s">
        <v>72</v>
      </c>
      <c r="V536" s="1291"/>
      <c r="W536" s="1292"/>
      <c r="X536" s="1292"/>
      <c r="Y536" s="1293"/>
      <c r="Z536" s="470" t="s">
        <v>71</v>
      </c>
      <c r="AA536" s="472" t="s">
        <v>69</v>
      </c>
      <c r="AB536" s="466"/>
      <c r="AC536" s="472"/>
      <c r="AD536" s="10"/>
    </row>
    <row r="537" spans="1:30" ht="18" customHeight="1">
      <c r="A537" s="388"/>
      <c r="B537" s="471" t="s">
        <v>3518</v>
      </c>
      <c r="C537" s="458"/>
      <c r="D537" s="472" t="s">
        <v>73</v>
      </c>
      <c r="E537" s="1284"/>
      <c r="F537" s="1284"/>
      <c r="G537" s="1284"/>
      <c r="H537" s="1284"/>
      <c r="I537" s="1284"/>
      <c r="J537" s="428" t="s">
        <v>72</v>
      </c>
      <c r="K537" s="1335" t="str">
        <f>IF(項目一覧②!$G$961=1,"",INDEX(主要用途!$D$2:$D$72,項目一覧②!$G$961))</f>
        <v/>
      </c>
      <c r="L537" s="1336"/>
      <c r="M537" s="1336"/>
      <c r="N537" s="1336"/>
      <c r="O537" s="1336"/>
      <c r="P537" s="1336"/>
      <c r="Q537" s="1336"/>
      <c r="R537" s="1336"/>
      <c r="S537" s="1336"/>
      <c r="T537" s="1337"/>
      <c r="U537" s="428" t="s">
        <v>72</v>
      </c>
      <c r="V537" s="1291"/>
      <c r="W537" s="1292"/>
      <c r="X537" s="1292"/>
      <c r="Y537" s="1293"/>
      <c r="Z537" s="470" t="s">
        <v>71</v>
      </c>
      <c r="AA537" s="472" t="s">
        <v>69</v>
      </c>
      <c r="AB537" s="466"/>
      <c r="AC537" s="472"/>
      <c r="AD537" s="10"/>
    </row>
    <row r="538" spans="1:30" ht="18" customHeight="1">
      <c r="A538" s="388"/>
      <c r="B538" s="471" t="s">
        <v>3519</v>
      </c>
      <c r="C538" s="458"/>
      <c r="D538" s="472" t="s">
        <v>73</v>
      </c>
      <c r="E538" s="1284"/>
      <c r="F538" s="1284"/>
      <c r="G538" s="1284"/>
      <c r="H538" s="1284"/>
      <c r="I538" s="1284"/>
      <c r="J538" s="428" t="s">
        <v>72</v>
      </c>
      <c r="K538" s="1335" t="str">
        <f>IF(項目一覧②!$G$962=1,"",INDEX(主要用途!$D$2:$D$72,項目一覧②!$G$962))</f>
        <v/>
      </c>
      <c r="L538" s="1336"/>
      <c r="M538" s="1336"/>
      <c r="N538" s="1336"/>
      <c r="O538" s="1336"/>
      <c r="P538" s="1336"/>
      <c r="Q538" s="1336"/>
      <c r="R538" s="1336"/>
      <c r="S538" s="1336"/>
      <c r="T538" s="1337"/>
      <c r="U538" s="428" t="s">
        <v>72</v>
      </c>
      <c r="V538" s="1291"/>
      <c r="W538" s="1292"/>
      <c r="X538" s="1292"/>
      <c r="Y538" s="1293"/>
      <c r="Z538" s="470" t="s">
        <v>71</v>
      </c>
      <c r="AA538" s="472" t="s">
        <v>69</v>
      </c>
      <c r="AB538" s="466"/>
      <c r="AC538" s="472"/>
      <c r="AD538" s="10"/>
    </row>
    <row r="539" spans="1:30" ht="15" customHeight="1">
      <c r="A539" s="388"/>
      <c r="B539" s="471"/>
      <c r="C539" s="458"/>
      <c r="D539" s="458"/>
      <c r="E539" s="458"/>
      <c r="F539" s="458"/>
      <c r="G539" s="458"/>
      <c r="H539" s="458"/>
      <c r="I539" s="458"/>
      <c r="J539" s="428"/>
      <c r="K539" s="473"/>
      <c r="L539" s="473"/>
      <c r="M539" s="473"/>
      <c r="N539" s="473"/>
      <c r="O539" s="473"/>
      <c r="P539" s="473"/>
      <c r="Q539" s="473"/>
      <c r="R539" s="473"/>
      <c r="S539" s="473"/>
      <c r="T539" s="473"/>
      <c r="U539" s="473"/>
      <c r="V539" s="473"/>
      <c r="W539" s="473"/>
      <c r="X539" s="473"/>
      <c r="Y539" s="473"/>
      <c r="Z539" s="473"/>
      <c r="AA539" s="473"/>
      <c r="AB539" s="473"/>
      <c r="AC539" s="473"/>
      <c r="AD539" s="466"/>
    </row>
    <row r="540" spans="1:30" ht="18" customHeight="1">
      <c r="A540" s="388"/>
      <c r="B540" s="457" t="s">
        <v>2856</v>
      </c>
      <c r="C540" s="458"/>
      <c r="D540" s="458"/>
      <c r="E540" s="1334"/>
      <c r="F540" s="1320"/>
      <c r="G540" s="1320"/>
      <c r="H540" s="1320"/>
      <c r="I540" s="1320"/>
      <c r="J540" s="1320"/>
      <c r="K540" s="1320"/>
      <c r="L540" s="1320"/>
      <c r="M540" s="1320"/>
      <c r="N540" s="1320"/>
      <c r="O540" s="1320"/>
      <c r="P540" s="1320"/>
      <c r="Q540" s="1320"/>
      <c r="R540" s="1320"/>
      <c r="S540" s="1320"/>
      <c r="T540" s="1320"/>
      <c r="U540" s="1320"/>
      <c r="V540" s="1320"/>
      <c r="W540" s="1320"/>
      <c r="X540" s="1320"/>
      <c r="Y540" s="1320"/>
      <c r="Z540" s="1321"/>
      <c r="AA540" s="473"/>
      <c r="AB540" s="473"/>
      <c r="AC540" s="473"/>
      <c r="AD540" s="466"/>
    </row>
    <row r="541" spans="1:30" ht="18" customHeight="1">
      <c r="A541" s="388"/>
      <c r="B541" s="457"/>
      <c r="C541" s="458"/>
      <c r="D541" s="458"/>
      <c r="E541" s="1322"/>
      <c r="F541" s="1323"/>
      <c r="G541" s="1323"/>
      <c r="H541" s="1323"/>
      <c r="I541" s="1323"/>
      <c r="J541" s="1323"/>
      <c r="K541" s="1323"/>
      <c r="L541" s="1323"/>
      <c r="M541" s="1323"/>
      <c r="N541" s="1323"/>
      <c r="O541" s="1323"/>
      <c r="P541" s="1323"/>
      <c r="Q541" s="1323"/>
      <c r="R541" s="1323"/>
      <c r="S541" s="1323"/>
      <c r="T541" s="1323"/>
      <c r="U541" s="1323"/>
      <c r="V541" s="1323"/>
      <c r="W541" s="1323"/>
      <c r="X541" s="1323"/>
      <c r="Y541" s="1323"/>
      <c r="Z541" s="1324"/>
      <c r="AA541" s="473"/>
      <c r="AB541" s="473"/>
      <c r="AC541" s="473"/>
      <c r="AD541" s="466"/>
    </row>
    <row r="542" spans="1:30" ht="15" customHeight="1">
      <c r="A542" s="388"/>
      <c r="B542" s="457"/>
      <c r="C542" s="458"/>
      <c r="D542" s="458"/>
      <c r="E542" s="458"/>
      <c r="F542" s="458"/>
      <c r="G542" s="458"/>
      <c r="H542" s="458"/>
      <c r="I542" s="458"/>
      <c r="J542" s="473" t="s">
        <v>98</v>
      </c>
      <c r="K542" s="473"/>
      <c r="L542" s="473"/>
      <c r="M542" s="473"/>
      <c r="N542" s="473"/>
      <c r="O542" s="473"/>
      <c r="P542" s="473"/>
      <c r="Q542" s="473"/>
      <c r="R542" s="473"/>
      <c r="S542" s="473"/>
      <c r="T542" s="473"/>
      <c r="U542" s="473"/>
      <c r="V542" s="473"/>
      <c r="W542" s="473"/>
      <c r="X542" s="473"/>
      <c r="Y542" s="473"/>
      <c r="Z542" s="473"/>
      <c r="AA542" s="473"/>
      <c r="AB542" s="473"/>
      <c r="AC542" s="473"/>
      <c r="AD542" s="466"/>
    </row>
    <row r="543" spans="1:30" ht="18" customHeight="1">
      <c r="A543" s="388"/>
      <c r="B543" s="457" t="s">
        <v>2857</v>
      </c>
      <c r="C543" s="458"/>
      <c r="D543" s="458"/>
      <c r="E543" s="1334"/>
      <c r="F543" s="1320"/>
      <c r="G543" s="1320"/>
      <c r="H543" s="1320"/>
      <c r="I543" s="1320"/>
      <c r="J543" s="1320"/>
      <c r="K543" s="1320"/>
      <c r="L543" s="1320"/>
      <c r="M543" s="1320"/>
      <c r="N543" s="1320"/>
      <c r="O543" s="1320"/>
      <c r="P543" s="1320"/>
      <c r="Q543" s="1320"/>
      <c r="R543" s="1320"/>
      <c r="S543" s="1320"/>
      <c r="T543" s="1320"/>
      <c r="U543" s="1320"/>
      <c r="V543" s="1320"/>
      <c r="W543" s="1320"/>
      <c r="X543" s="1320"/>
      <c r="Y543" s="1320"/>
      <c r="Z543" s="1321"/>
      <c r="AA543" s="473"/>
      <c r="AB543" s="473"/>
      <c r="AC543" s="473"/>
      <c r="AD543" s="466"/>
    </row>
    <row r="544" spans="1:30" ht="18" customHeight="1">
      <c r="A544" s="388"/>
      <c r="B544" s="457"/>
      <c r="C544" s="458"/>
      <c r="D544" s="458"/>
      <c r="E544" s="1322"/>
      <c r="F544" s="1323"/>
      <c r="G544" s="1323"/>
      <c r="H544" s="1323"/>
      <c r="I544" s="1323"/>
      <c r="J544" s="1323"/>
      <c r="K544" s="1323"/>
      <c r="L544" s="1323"/>
      <c r="M544" s="1323"/>
      <c r="N544" s="1323"/>
      <c r="O544" s="1323"/>
      <c r="P544" s="1323"/>
      <c r="Q544" s="1323"/>
      <c r="R544" s="1323"/>
      <c r="S544" s="1323"/>
      <c r="T544" s="1323"/>
      <c r="U544" s="1323"/>
      <c r="V544" s="1323"/>
      <c r="W544" s="1323"/>
      <c r="X544" s="1323"/>
      <c r="Y544" s="1323"/>
      <c r="Z544" s="1324"/>
      <c r="AA544" s="458"/>
      <c r="AB544" s="458"/>
      <c r="AC544" s="458"/>
      <c r="AD544" s="458"/>
    </row>
    <row r="545" spans="1:30" ht="15.75" customHeight="1">
      <c r="A545" s="388"/>
      <c r="B545" s="45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row>
  </sheetData>
  <sheetProtection selectLockedCells="1"/>
  <mergeCells count="615">
    <mergeCell ref="D72:G72"/>
    <mergeCell ref="J72:M72"/>
    <mergeCell ref="P72:S72"/>
    <mergeCell ref="V72:Y72"/>
    <mergeCell ref="E517:Z518"/>
    <mergeCell ref="E520:Z521"/>
    <mergeCell ref="E513:I513"/>
    <mergeCell ref="K513:T513"/>
    <mergeCell ref="V513:Y513"/>
    <mergeCell ref="E514:I514"/>
    <mergeCell ref="K514:T514"/>
    <mergeCell ref="V514:Y514"/>
    <mergeCell ref="E515:I515"/>
    <mergeCell ref="K515:T515"/>
    <mergeCell ref="V515:Y515"/>
    <mergeCell ref="E510:I510"/>
    <mergeCell ref="K510:T510"/>
    <mergeCell ref="V510:Y510"/>
    <mergeCell ref="E511:I511"/>
    <mergeCell ref="K511:T511"/>
    <mergeCell ref="V511:Y511"/>
    <mergeCell ref="E512:I512"/>
    <mergeCell ref="K512:T512"/>
    <mergeCell ref="V512:Y512"/>
    <mergeCell ref="E501:H501"/>
    <mergeCell ref="E502:H502"/>
    <mergeCell ref="E503:H503"/>
    <mergeCell ref="E504:H504"/>
    <mergeCell ref="E505:H505"/>
    <mergeCell ref="E506:H506"/>
    <mergeCell ref="E509:I509"/>
    <mergeCell ref="K509:T509"/>
    <mergeCell ref="V509:Z509"/>
    <mergeCell ref="E241:I241"/>
    <mergeCell ref="K241:T241"/>
    <mergeCell ref="V241:Y241"/>
    <mergeCell ref="E243:Z244"/>
    <mergeCell ref="E246:Z247"/>
    <mergeCell ref="D345:G345"/>
    <mergeCell ref="J345:M345"/>
    <mergeCell ref="P345:S345"/>
    <mergeCell ref="V345:Y345"/>
    <mergeCell ref="V344:Y344"/>
    <mergeCell ref="D343:G343"/>
    <mergeCell ref="D342:G342"/>
    <mergeCell ref="V343:Y343"/>
    <mergeCell ref="V342:Y342"/>
    <mergeCell ref="D340:G340"/>
    <mergeCell ref="D341:G341"/>
    <mergeCell ref="J343:M343"/>
    <mergeCell ref="P343:S343"/>
    <mergeCell ref="D344:G344"/>
    <mergeCell ref="J344:M344"/>
    <mergeCell ref="P344:S344"/>
    <mergeCell ref="Q329:AB329"/>
    <mergeCell ref="Q335:AB335"/>
    <mergeCell ref="D339:G339"/>
    <mergeCell ref="E238:I238"/>
    <mergeCell ref="K238:T238"/>
    <mergeCell ref="V238:Y238"/>
    <mergeCell ref="E239:I239"/>
    <mergeCell ref="K239:T239"/>
    <mergeCell ref="V239:Y239"/>
    <mergeCell ref="E240:I240"/>
    <mergeCell ref="K240:T240"/>
    <mergeCell ref="V240:Y240"/>
    <mergeCell ref="E232:H232"/>
    <mergeCell ref="E235:I235"/>
    <mergeCell ref="K235:T235"/>
    <mergeCell ref="V235:Z235"/>
    <mergeCell ref="E236:I236"/>
    <mergeCell ref="K236:T236"/>
    <mergeCell ref="V236:Y236"/>
    <mergeCell ref="E237:I237"/>
    <mergeCell ref="K237:T237"/>
    <mergeCell ref="V237:Y237"/>
    <mergeCell ref="D71:G71"/>
    <mergeCell ref="J71:M71"/>
    <mergeCell ref="P71:S71"/>
    <mergeCell ref="V71:Y71"/>
    <mergeCell ref="E227:H227"/>
    <mergeCell ref="E228:H228"/>
    <mergeCell ref="E229:H229"/>
    <mergeCell ref="E230:H230"/>
    <mergeCell ref="E231:H231"/>
    <mergeCell ref="E217:I217"/>
    <mergeCell ref="K217:T217"/>
    <mergeCell ref="V217:Y217"/>
    <mergeCell ref="E223:Z224"/>
    <mergeCell ref="E218:I218"/>
    <mergeCell ref="K218:T218"/>
    <mergeCell ref="V218:Y218"/>
    <mergeCell ref="E220:Z221"/>
    <mergeCell ref="E215:I215"/>
    <mergeCell ref="K215:T215"/>
    <mergeCell ref="V215:Y215"/>
    <mergeCell ref="E216:I216"/>
    <mergeCell ref="K216:T216"/>
    <mergeCell ref="V216:Y216"/>
    <mergeCell ref="K212:T212"/>
    <mergeCell ref="E496:Z497"/>
    <mergeCell ref="E491:I491"/>
    <mergeCell ref="K491:T491"/>
    <mergeCell ref="V491:Y491"/>
    <mergeCell ref="E493:Z494"/>
    <mergeCell ref="E489:I489"/>
    <mergeCell ref="K490:T490"/>
    <mergeCell ref="K489:T489"/>
    <mergeCell ref="E490:I490"/>
    <mergeCell ref="V490:Y490"/>
    <mergeCell ref="V489:Y489"/>
    <mergeCell ref="W1:Y1"/>
    <mergeCell ref="V485:Z485"/>
    <mergeCell ref="K486:T486"/>
    <mergeCell ref="E479:H479"/>
    <mergeCell ref="E480:H480"/>
    <mergeCell ref="E481:H481"/>
    <mergeCell ref="K485:T485"/>
    <mergeCell ref="E486:I486"/>
    <mergeCell ref="V486:Y486"/>
    <mergeCell ref="K468:T468"/>
    <mergeCell ref="E466:I466"/>
    <mergeCell ref="K466:T466"/>
    <mergeCell ref="V466:Y466"/>
    <mergeCell ref="E467:I467"/>
    <mergeCell ref="K467:T467"/>
    <mergeCell ref="V467:Y467"/>
    <mergeCell ref="E468:I468"/>
    <mergeCell ref="V468:Y468"/>
    <mergeCell ref="E464:I464"/>
    <mergeCell ref="K464:T464"/>
    <mergeCell ref="V464:Y464"/>
    <mergeCell ref="E465:I465"/>
    <mergeCell ref="K465:T465"/>
    <mergeCell ref="V465:Y465"/>
    <mergeCell ref="V488:Y488"/>
    <mergeCell ref="E470:Z471"/>
    <mergeCell ref="E473:Z474"/>
    <mergeCell ref="E477:H477"/>
    <mergeCell ref="E485:I485"/>
    <mergeCell ref="E482:H482"/>
    <mergeCell ref="E487:I487"/>
    <mergeCell ref="K487:T487"/>
    <mergeCell ref="V487:Y487"/>
    <mergeCell ref="E488:I488"/>
    <mergeCell ref="E478:H478"/>
    <mergeCell ref="E458:H458"/>
    <mergeCell ref="E462:I462"/>
    <mergeCell ref="E459:H459"/>
    <mergeCell ref="K462:T462"/>
    <mergeCell ref="V462:Z462"/>
    <mergeCell ref="E463:I463"/>
    <mergeCell ref="K463:T463"/>
    <mergeCell ref="V463:Y463"/>
    <mergeCell ref="E447:Z448"/>
    <mergeCell ref="E450:Z451"/>
    <mergeCell ref="E454:H454"/>
    <mergeCell ref="E455:H455"/>
    <mergeCell ref="E456:H456"/>
    <mergeCell ref="E457:H457"/>
    <mergeCell ref="E444:I444"/>
    <mergeCell ref="K444:T444"/>
    <mergeCell ref="V444:Y444"/>
    <mergeCell ref="E445:I445"/>
    <mergeCell ref="K445:T445"/>
    <mergeCell ref="V445:Y445"/>
    <mergeCell ref="E442:I442"/>
    <mergeCell ref="K442:T442"/>
    <mergeCell ref="V442:Y442"/>
    <mergeCell ref="E443:I443"/>
    <mergeCell ref="K443:T443"/>
    <mergeCell ref="V443:Y443"/>
    <mergeCell ref="K439:T439"/>
    <mergeCell ref="V439:Z439"/>
    <mergeCell ref="E440:I440"/>
    <mergeCell ref="K440:T440"/>
    <mergeCell ref="V440:Y440"/>
    <mergeCell ref="E441:I441"/>
    <mergeCell ref="K441:T441"/>
    <mergeCell ref="V441:Y441"/>
    <mergeCell ref="E432:H432"/>
    <mergeCell ref="E433:H433"/>
    <mergeCell ref="E434:H434"/>
    <mergeCell ref="E435:H435"/>
    <mergeCell ref="E439:I439"/>
    <mergeCell ref="E436:H436"/>
    <mergeCell ref="E422:I422"/>
    <mergeCell ref="K422:T422"/>
    <mergeCell ref="V422:Y422"/>
    <mergeCell ref="E424:Z425"/>
    <mergeCell ref="E427:Z428"/>
    <mergeCell ref="E431:H431"/>
    <mergeCell ref="E420:I420"/>
    <mergeCell ref="K420:T420"/>
    <mergeCell ref="V420:Y420"/>
    <mergeCell ref="E421:I421"/>
    <mergeCell ref="K421:T421"/>
    <mergeCell ref="V421:Y421"/>
    <mergeCell ref="E418:I418"/>
    <mergeCell ref="K418:T418"/>
    <mergeCell ref="V418:Y418"/>
    <mergeCell ref="E419:I419"/>
    <mergeCell ref="K419:T419"/>
    <mergeCell ref="V419:Y419"/>
    <mergeCell ref="E412:H412"/>
    <mergeCell ref="E416:I416"/>
    <mergeCell ref="E413:H413"/>
    <mergeCell ref="K416:T416"/>
    <mergeCell ref="V416:Z416"/>
    <mergeCell ref="E417:I417"/>
    <mergeCell ref="K417:T417"/>
    <mergeCell ref="V417:Y417"/>
    <mergeCell ref="E401:Z402"/>
    <mergeCell ref="E404:Z405"/>
    <mergeCell ref="E408:H408"/>
    <mergeCell ref="E409:H409"/>
    <mergeCell ref="E410:H410"/>
    <mergeCell ref="E411:H411"/>
    <mergeCell ref="E398:I398"/>
    <mergeCell ref="K398:T398"/>
    <mergeCell ref="V398:Y398"/>
    <mergeCell ref="E399:I399"/>
    <mergeCell ref="K399:T399"/>
    <mergeCell ref="V399:Y399"/>
    <mergeCell ref="E396:I396"/>
    <mergeCell ref="K396:T396"/>
    <mergeCell ref="V396:Y396"/>
    <mergeCell ref="E397:I397"/>
    <mergeCell ref="K397:T397"/>
    <mergeCell ref="V397:Y397"/>
    <mergeCell ref="K393:T393"/>
    <mergeCell ref="V393:Z393"/>
    <mergeCell ref="E394:I394"/>
    <mergeCell ref="K394:T394"/>
    <mergeCell ref="V394:Y394"/>
    <mergeCell ref="E395:I395"/>
    <mergeCell ref="K395:T395"/>
    <mergeCell ref="V395:Y395"/>
    <mergeCell ref="E386:H386"/>
    <mergeCell ref="E387:H387"/>
    <mergeCell ref="E388:H388"/>
    <mergeCell ref="E389:H389"/>
    <mergeCell ref="E390:H390"/>
    <mergeCell ref="E393:I393"/>
    <mergeCell ref="E376:I376"/>
    <mergeCell ref="K376:T376"/>
    <mergeCell ref="V376:Y376"/>
    <mergeCell ref="E378:Z379"/>
    <mergeCell ref="E381:Z382"/>
    <mergeCell ref="E385:H385"/>
    <mergeCell ref="AL374:AS374"/>
    <mergeCell ref="E375:I375"/>
    <mergeCell ref="K375:T375"/>
    <mergeCell ref="V375:Y375"/>
    <mergeCell ref="E372:I372"/>
    <mergeCell ref="K372:T372"/>
    <mergeCell ref="V372:Y372"/>
    <mergeCell ref="AL372:BG372"/>
    <mergeCell ref="E373:I373"/>
    <mergeCell ref="K373:T373"/>
    <mergeCell ref="V373:Y373"/>
    <mergeCell ref="AL373:BG373"/>
    <mergeCell ref="E371:I371"/>
    <mergeCell ref="K371:T371"/>
    <mergeCell ref="V371:Y371"/>
    <mergeCell ref="E367:H367"/>
    <mergeCell ref="D355:Y356"/>
    <mergeCell ref="D357:Y358"/>
    <mergeCell ref="E362:H362"/>
    <mergeCell ref="E363:H363"/>
    <mergeCell ref="E374:I374"/>
    <mergeCell ref="K374:T374"/>
    <mergeCell ref="V374:Y374"/>
    <mergeCell ref="J346:M346"/>
    <mergeCell ref="P346:S346"/>
    <mergeCell ref="V346:Y346"/>
    <mergeCell ref="D349:AC349"/>
    <mergeCell ref="D350:AC350"/>
    <mergeCell ref="D351:AC351"/>
    <mergeCell ref="E370:I370"/>
    <mergeCell ref="K370:T370"/>
    <mergeCell ref="V370:Z370"/>
    <mergeCell ref="AL342:AS342"/>
    <mergeCell ref="J340:M340"/>
    <mergeCell ref="P340:S340"/>
    <mergeCell ref="V340:Y340"/>
    <mergeCell ref="J342:M342"/>
    <mergeCell ref="P342:S342"/>
    <mergeCell ref="AL340:BG340"/>
    <mergeCell ref="AL341:BG341"/>
    <mergeCell ref="V341:Y341"/>
    <mergeCell ref="J341:M341"/>
    <mergeCell ref="P341:S341"/>
    <mergeCell ref="AJ311:BE311"/>
    <mergeCell ref="D312:G312"/>
    <mergeCell ref="AJ312:BE312"/>
    <mergeCell ref="D313:G313"/>
    <mergeCell ref="AJ313:AQ313"/>
    <mergeCell ref="Q327:AB327"/>
    <mergeCell ref="D316:G316"/>
    <mergeCell ref="D317:G317"/>
    <mergeCell ref="D319:AC319"/>
    <mergeCell ref="D311:G311"/>
    <mergeCell ref="AA323:AJ325"/>
    <mergeCell ref="AL280:AS280"/>
    <mergeCell ref="D284:M284"/>
    <mergeCell ref="R284:AA284"/>
    <mergeCell ref="D310:G310"/>
    <mergeCell ref="D276:G276"/>
    <mergeCell ref="C278:G278"/>
    <mergeCell ref="I278:AC278"/>
    <mergeCell ref="AL278:BG278"/>
    <mergeCell ref="C279:G279"/>
    <mergeCell ref="I279:AC279"/>
    <mergeCell ref="AL279:BG279"/>
    <mergeCell ref="K290:L290"/>
    <mergeCell ref="V212:Z212"/>
    <mergeCell ref="E213:I213"/>
    <mergeCell ref="K213:T213"/>
    <mergeCell ref="V213:Y213"/>
    <mergeCell ref="E214:I214"/>
    <mergeCell ref="K214:T214"/>
    <mergeCell ref="V214:Y214"/>
    <mergeCell ref="E205:H205"/>
    <mergeCell ref="E206:H206"/>
    <mergeCell ref="E207:H207"/>
    <mergeCell ref="E208:H208"/>
    <mergeCell ref="E209:H209"/>
    <mergeCell ref="E212:I212"/>
    <mergeCell ref="E195:I195"/>
    <mergeCell ref="K195:T195"/>
    <mergeCell ref="V195:Y195"/>
    <mergeCell ref="E197:Z198"/>
    <mergeCell ref="E200:Z201"/>
    <mergeCell ref="E204:H204"/>
    <mergeCell ref="E193:I193"/>
    <mergeCell ref="K193:T193"/>
    <mergeCell ref="V193:Y193"/>
    <mergeCell ref="E194:I194"/>
    <mergeCell ref="K194:T194"/>
    <mergeCell ref="V194:Y194"/>
    <mergeCell ref="E191:I191"/>
    <mergeCell ref="K191:T191"/>
    <mergeCell ref="V191:Y191"/>
    <mergeCell ref="E192:I192"/>
    <mergeCell ref="K192:T192"/>
    <mergeCell ref="V192:Y192"/>
    <mergeCell ref="E185:H185"/>
    <mergeCell ref="E186:H186"/>
    <mergeCell ref="E189:I189"/>
    <mergeCell ref="K189:T189"/>
    <mergeCell ref="V189:Z189"/>
    <mergeCell ref="E190:I190"/>
    <mergeCell ref="K190:T190"/>
    <mergeCell ref="V190:Y190"/>
    <mergeCell ref="E174:Z175"/>
    <mergeCell ref="E177:Z178"/>
    <mergeCell ref="E181:H181"/>
    <mergeCell ref="E182:H182"/>
    <mergeCell ref="E183:H183"/>
    <mergeCell ref="E184:H184"/>
    <mergeCell ref="E171:I171"/>
    <mergeCell ref="K171:T171"/>
    <mergeCell ref="V171:Y171"/>
    <mergeCell ref="E172:I172"/>
    <mergeCell ref="K172:T172"/>
    <mergeCell ref="V172:Y172"/>
    <mergeCell ref="E169:I169"/>
    <mergeCell ref="K169:T169"/>
    <mergeCell ref="V169:Y169"/>
    <mergeCell ref="E170:I170"/>
    <mergeCell ref="K170:T170"/>
    <mergeCell ref="V170:Y170"/>
    <mergeCell ref="K166:T166"/>
    <mergeCell ref="V166:Z166"/>
    <mergeCell ref="E167:I167"/>
    <mergeCell ref="K167:T167"/>
    <mergeCell ref="V167:Y167"/>
    <mergeCell ref="E168:I168"/>
    <mergeCell ref="K168:T168"/>
    <mergeCell ref="V168:Y168"/>
    <mergeCell ref="E159:H159"/>
    <mergeCell ref="E160:H160"/>
    <mergeCell ref="E161:H161"/>
    <mergeCell ref="E162:H162"/>
    <mergeCell ref="E163:H163"/>
    <mergeCell ref="E166:I166"/>
    <mergeCell ref="E149:I149"/>
    <mergeCell ref="K149:T149"/>
    <mergeCell ref="V149:Y149"/>
    <mergeCell ref="E151:Z152"/>
    <mergeCell ref="E154:Z155"/>
    <mergeCell ref="E158:H158"/>
    <mergeCell ref="E147:I147"/>
    <mergeCell ref="K147:T147"/>
    <mergeCell ref="V147:Y147"/>
    <mergeCell ref="E148:I148"/>
    <mergeCell ref="K148:T148"/>
    <mergeCell ref="V148:Y148"/>
    <mergeCell ref="E145:I145"/>
    <mergeCell ref="K145:T145"/>
    <mergeCell ref="V145:Y145"/>
    <mergeCell ref="E146:I146"/>
    <mergeCell ref="K146:T146"/>
    <mergeCell ref="V146:Y146"/>
    <mergeCell ref="E139:H139"/>
    <mergeCell ref="E140:H140"/>
    <mergeCell ref="E143:I143"/>
    <mergeCell ref="K143:T143"/>
    <mergeCell ref="V143:Z143"/>
    <mergeCell ref="E144:I144"/>
    <mergeCell ref="K144:T144"/>
    <mergeCell ref="V144:Y144"/>
    <mergeCell ref="E128:Z129"/>
    <mergeCell ref="E131:Z132"/>
    <mergeCell ref="E135:H135"/>
    <mergeCell ref="E136:H136"/>
    <mergeCell ref="E137:H137"/>
    <mergeCell ref="E138:H138"/>
    <mergeCell ref="E125:I125"/>
    <mergeCell ref="K125:T125"/>
    <mergeCell ref="V125:Y125"/>
    <mergeCell ref="E126:I126"/>
    <mergeCell ref="K126:T126"/>
    <mergeCell ref="V126:Y126"/>
    <mergeCell ref="E123:I123"/>
    <mergeCell ref="K123:T123"/>
    <mergeCell ref="V123:Y123"/>
    <mergeCell ref="E124:I124"/>
    <mergeCell ref="K124:T124"/>
    <mergeCell ref="V124:Y124"/>
    <mergeCell ref="K120:T120"/>
    <mergeCell ref="V120:Z120"/>
    <mergeCell ref="E121:I121"/>
    <mergeCell ref="K121:T121"/>
    <mergeCell ref="V121:Y121"/>
    <mergeCell ref="E122:I122"/>
    <mergeCell ref="K122:T122"/>
    <mergeCell ref="V122:Y122"/>
    <mergeCell ref="E113:H113"/>
    <mergeCell ref="E114:H114"/>
    <mergeCell ref="E115:H115"/>
    <mergeCell ref="E116:H116"/>
    <mergeCell ref="E117:H117"/>
    <mergeCell ref="E120:I120"/>
    <mergeCell ref="E103:I103"/>
    <mergeCell ref="K103:T103"/>
    <mergeCell ref="V103:Y103"/>
    <mergeCell ref="E105:Z106"/>
    <mergeCell ref="E108:Z109"/>
    <mergeCell ref="E112:H112"/>
    <mergeCell ref="E101:I101"/>
    <mergeCell ref="K101:T101"/>
    <mergeCell ref="V101:Y101"/>
    <mergeCell ref="AL101:AS101"/>
    <mergeCell ref="E102:I102"/>
    <mergeCell ref="K102:T102"/>
    <mergeCell ref="V102:Y102"/>
    <mergeCell ref="E99:I99"/>
    <mergeCell ref="K99:T99"/>
    <mergeCell ref="V99:Y99"/>
    <mergeCell ref="AL99:BG99"/>
    <mergeCell ref="E100:I100"/>
    <mergeCell ref="K100:T100"/>
    <mergeCell ref="V100:Y100"/>
    <mergeCell ref="AL100:BG100"/>
    <mergeCell ref="V97:Z97"/>
    <mergeCell ref="E98:I98"/>
    <mergeCell ref="K98:T98"/>
    <mergeCell ref="V98:Y98"/>
    <mergeCell ref="E97:I97"/>
    <mergeCell ref="K97:T97"/>
    <mergeCell ref="E91:H91"/>
    <mergeCell ref="E92:H92"/>
    <mergeCell ref="P73:S73"/>
    <mergeCell ref="V73:Y73"/>
    <mergeCell ref="E93:H93"/>
    <mergeCell ref="E94:H94"/>
    <mergeCell ref="D84:Y85"/>
    <mergeCell ref="D82:Y83"/>
    <mergeCell ref="AL68:AS68"/>
    <mergeCell ref="AL66:BG66"/>
    <mergeCell ref="AL67:BG67"/>
    <mergeCell ref="V68:Y68"/>
    <mergeCell ref="V67:Y67"/>
    <mergeCell ref="D70:G70"/>
    <mergeCell ref="D69:G69"/>
    <mergeCell ref="E89:H89"/>
    <mergeCell ref="E90:H90"/>
    <mergeCell ref="J73:M73"/>
    <mergeCell ref="V69:Y69"/>
    <mergeCell ref="D76:AC76"/>
    <mergeCell ref="D79:H79"/>
    <mergeCell ref="D80:H80"/>
    <mergeCell ref="D77:AC77"/>
    <mergeCell ref="D78:AC78"/>
    <mergeCell ref="P70:S70"/>
    <mergeCell ref="V70:Y70"/>
    <mergeCell ref="J69:M69"/>
    <mergeCell ref="J68:M68"/>
    <mergeCell ref="J70:M70"/>
    <mergeCell ref="P68:S68"/>
    <mergeCell ref="V66:Y66"/>
    <mergeCell ref="P69:S69"/>
    <mergeCell ref="P67:S67"/>
    <mergeCell ref="D68:G68"/>
    <mergeCell ref="D66:G66"/>
    <mergeCell ref="D67:G67"/>
    <mergeCell ref="J67:M67"/>
    <mergeCell ref="J66:M66"/>
    <mergeCell ref="P66:S66"/>
    <mergeCell ref="D3:G3"/>
    <mergeCell ref="C5:G5"/>
    <mergeCell ref="C6:G6"/>
    <mergeCell ref="Q61:AB61"/>
    <mergeCell ref="D37:G37"/>
    <mergeCell ref="D38:G38"/>
    <mergeCell ref="D39:G39"/>
    <mergeCell ref="I5:AC5"/>
    <mergeCell ref="D65:G65"/>
    <mergeCell ref="P65:S65"/>
    <mergeCell ref="J64:N64"/>
    <mergeCell ref="J65:M65"/>
    <mergeCell ref="C7:G7"/>
    <mergeCell ref="I7:AC7"/>
    <mergeCell ref="D11:M11"/>
    <mergeCell ref="P64:T64"/>
    <mergeCell ref="V64:Z64"/>
    <mergeCell ref="D40:G40"/>
    <mergeCell ref="D43:G43"/>
    <mergeCell ref="D44:G44"/>
    <mergeCell ref="D46:AC46"/>
    <mergeCell ref="V65:Y65"/>
    <mergeCell ref="AL5:BG5"/>
    <mergeCell ref="AL6:BG6"/>
    <mergeCell ref="AL7:AS7"/>
    <mergeCell ref="Q56:AB56"/>
    <mergeCell ref="R11:AA11"/>
    <mergeCell ref="I6:AC6"/>
    <mergeCell ref="Q54:AB54"/>
    <mergeCell ref="AJ38:BE38"/>
    <mergeCell ref="AJ39:BE39"/>
    <mergeCell ref="AJ40:AQ40"/>
    <mergeCell ref="K17:L17"/>
    <mergeCell ref="E251:H251"/>
    <mergeCell ref="E252:H252"/>
    <mergeCell ref="E253:H253"/>
    <mergeCell ref="E254:H254"/>
    <mergeCell ref="E255:H255"/>
    <mergeCell ref="E256:H256"/>
    <mergeCell ref="E259:I259"/>
    <mergeCell ref="K259:T259"/>
    <mergeCell ref="V259:Z259"/>
    <mergeCell ref="E260:I260"/>
    <mergeCell ref="K260:T260"/>
    <mergeCell ref="V260:Y260"/>
    <mergeCell ref="E261:I261"/>
    <mergeCell ref="K261:T261"/>
    <mergeCell ref="V261:Y261"/>
    <mergeCell ref="E262:I262"/>
    <mergeCell ref="K262:T262"/>
    <mergeCell ref="V262:Y262"/>
    <mergeCell ref="E263:I263"/>
    <mergeCell ref="K263:T263"/>
    <mergeCell ref="V263:Y263"/>
    <mergeCell ref="E264:I264"/>
    <mergeCell ref="K264:T264"/>
    <mergeCell ref="V264:Y264"/>
    <mergeCell ref="E265:I265"/>
    <mergeCell ref="K265:T265"/>
    <mergeCell ref="V265:Y265"/>
    <mergeCell ref="E267:Z268"/>
    <mergeCell ref="E270:Z271"/>
    <mergeCell ref="E524:H524"/>
    <mergeCell ref="E525:H525"/>
    <mergeCell ref="E526:H526"/>
    <mergeCell ref="E527:H527"/>
    <mergeCell ref="E528:H528"/>
    <mergeCell ref="E529:H529"/>
    <mergeCell ref="E532:I532"/>
    <mergeCell ref="K532:T532"/>
    <mergeCell ref="V532:Z532"/>
    <mergeCell ref="C280:G280"/>
    <mergeCell ref="I280:AC280"/>
    <mergeCell ref="J339:M339"/>
    <mergeCell ref="P339:S339"/>
    <mergeCell ref="V339:Y339"/>
    <mergeCell ref="J338:N338"/>
    <mergeCell ref="P338:T338"/>
    <mergeCell ref="V338:Z338"/>
    <mergeCell ref="D352:H352"/>
    <mergeCell ref="E364:H364"/>
    <mergeCell ref="E365:H365"/>
    <mergeCell ref="E366:H366"/>
    <mergeCell ref="D353:H353"/>
    <mergeCell ref="E533:I533"/>
    <mergeCell ref="K533:T533"/>
    <mergeCell ref="V533:Y533"/>
    <mergeCell ref="E534:I534"/>
    <mergeCell ref="K534:T534"/>
    <mergeCell ref="V534:Y534"/>
    <mergeCell ref="E535:I535"/>
    <mergeCell ref="K535:T535"/>
    <mergeCell ref="V535:Y535"/>
    <mergeCell ref="E540:Z541"/>
    <mergeCell ref="E543:Z544"/>
    <mergeCell ref="E536:I536"/>
    <mergeCell ref="K536:T536"/>
    <mergeCell ref="V536:Y536"/>
    <mergeCell ref="E537:I537"/>
    <mergeCell ref="K537:T537"/>
    <mergeCell ref="V537:Y537"/>
    <mergeCell ref="E538:I538"/>
    <mergeCell ref="K538:T538"/>
    <mergeCell ref="V538:Y538"/>
  </mergeCells>
  <phoneticPr fontId="2"/>
  <hyperlinks>
    <hyperlink ref="O1:R1" location="作業メニュー!A1" display="作業メニュー" xr:uid="{00000000-0004-0000-0400-000000000000}"/>
    <hyperlink ref="AE38" location="値一覧項目!A1" display="メンテナンスより、" xr:uid="{00000000-0004-0000-0400-000001000000}"/>
    <hyperlink ref="AE38:AH38" location="値一覧項目!A1" display="メンテナンスより、" xr:uid="{00000000-0004-0000-0400-000002000000}"/>
    <hyperlink ref="AG66" location="値一覧項目!A1" display="メンテナンスより、" xr:uid="{00000000-0004-0000-0400-000003000000}"/>
    <hyperlink ref="AG66:AJ66" location="値一覧項目!A1" display="メンテナンスより、" xr:uid="{00000000-0004-0000-0400-000004000000}"/>
    <hyperlink ref="AG5" location="値一覧項目!A1" display="メンテナンスより、" xr:uid="{00000000-0004-0000-0400-000005000000}"/>
    <hyperlink ref="AG5:AJ5" location="値一覧項目!A1" display="メンテナンスより、" xr:uid="{00000000-0004-0000-0400-000006000000}"/>
    <hyperlink ref="AG5:AK5" location="主要用途!A1" display="メンテナンスより、" xr:uid="{00000000-0004-0000-0400-000007000000}"/>
    <hyperlink ref="AG99" location="値一覧項目!A1" display="メンテナンスより、" xr:uid="{00000000-0004-0000-0400-000008000000}"/>
    <hyperlink ref="AG99:AJ99" location="値一覧項目!A1" display="メンテナンスより、" xr:uid="{00000000-0004-0000-0400-000009000000}"/>
    <hyperlink ref="AG99:AK99" location="主要用途!A1" display="メンテナンスより、" xr:uid="{00000000-0004-0000-0400-00000A000000}"/>
    <hyperlink ref="AE311" location="値一覧項目!A1" display="メンテナンスより、" xr:uid="{00000000-0004-0000-0400-00000B000000}"/>
    <hyperlink ref="AE311:AH311" location="値一覧項目!A1" display="メンテナンスより、" xr:uid="{00000000-0004-0000-0400-00000C000000}"/>
    <hyperlink ref="AG340" location="値一覧項目!A1" display="メンテナンスより、" xr:uid="{00000000-0004-0000-0400-00000D000000}"/>
    <hyperlink ref="AG340:AJ340" location="値一覧項目!A1" display="メンテナンスより、" xr:uid="{00000000-0004-0000-0400-00000E000000}"/>
    <hyperlink ref="AG278" location="値一覧項目!A1" display="メンテナンスより、" xr:uid="{00000000-0004-0000-0400-00000F000000}"/>
    <hyperlink ref="AG278:AJ278" location="値一覧項目!A1" display="メンテナンスより、" xr:uid="{00000000-0004-0000-0400-000010000000}"/>
    <hyperlink ref="AG278:AK278" location="主要用途!A1" display="メンテナンスより、" xr:uid="{00000000-0004-0000-0400-000011000000}"/>
    <hyperlink ref="AG372" location="値一覧項目!A1" display="メンテナンスより、" xr:uid="{00000000-0004-0000-0400-000012000000}"/>
    <hyperlink ref="AG372:AJ372" location="値一覧項目!A1" display="メンテナンスより、" xr:uid="{00000000-0004-0000-0400-000013000000}"/>
    <hyperlink ref="AG372:AK372" location="主要用途!A1" display="メンテナンスより、" xr:uid="{00000000-0004-0000-0400-000014000000}"/>
    <hyperlink ref="W1:Y1" location="'建築物別概要（追加）入力'!A256" display="'建築物別概要（追加）入力'!A256" xr:uid="{00000000-0004-0000-0400-000015000000}"/>
  </hyperlinks>
  <pageMargins left="0.55118110236220474" right="0.43307086614173229" top="0.23622047244094491" bottom="0.11811023622047245" header="0.62992125984251968" footer="0.51181102362204722"/>
  <pageSetup paperSize="8" scale="99" orientation="landscape" r:id="rId1"/>
  <headerFooter alignWithMargins="0"/>
  <rowBreaks count="1" manualBreakCount="1">
    <brk id="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061" r:id="rId4" name="Drp118">
              <controlPr defaultSize="0" autoLine="0" autoPict="0">
                <anchor moveWithCells="1" sizeWithCells="1">
                  <from>
                    <xdr:col>1</xdr:col>
                    <xdr:colOff>1981200</xdr:colOff>
                    <xdr:row>4</xdr:row>
                    <xdr:rowOff>9525</xdr:rowOff>
                  </from>
                  <to>
                    <xdr:col>6</xdr:col>
                    <xdr:colOff>209550</xdr:colOff>
                    <xdr:row>4</xdr:row>
                    <xdr:rowOff>200025</xdr:rowOff>
                  </to>
                </anchor>
              </controlPr>
            </control>
          </mc:Choice>
        </mc:AlternateContent>
        <mc:AlternateContent xmlns:mc="http://schemas.openxmlformats.org/markup-compatibility/2006">
          <mc:Choice Requires="x14">
            <control shapeId="80062" r:id="rId5" name="Drop Down 190">
              <controlPr defaultSize="0" autoLine="0" autoPict="0">
                <anchor moveWithCells="1" sizeWithCells="1">
                  <from>
                    <xdr:col>1</xdr:col>
                    <xdr:colOff>1981200</xdr:colOff>
                    <xdr:row>5</xdr:row>
                    <xdr:rowOff>9525</xdr:rowOff>
                  </from>
                  <to>
                    <xdr:col>6</xdr:col>
                    <xdr:colOff>209550</xdr:colOff>
                    <xdr:row>5</xdr:row>
                    <xdr:rowOff>200025</xdr:rowOff>
                  </to>
                </anchor>
              </controlPr>
            </control>
          </mc:Choice>
        </mc:AlternateContent>
        <mc:AlternateContent xmlns:mc="http://schemas.openxmlformats.org/markup-compatibility/2006">
          <mc:Choice Requires="x14">
            <control shapeId="80063" r:id="rId6" name="Drop Down 191">
              <controlPr defaultSize="0" autoLine="0" autoPict="0">
                <anchor moveWithCells="1" sizeWithCells="1">
                  <from>
                    <xdr:col>1</xdr:col>
                    <xdr:colOff>1981200</xdr:colOff>
                    <xdr:row>6</xdr:row>
                    <xdr:rowOff>9525</xdr:rowOff>
                  </from>
                  <to>
                    <xdr:col>6</xdr:col>
                    <xdr:colOff>209550</xdr:colOff>
                    <xdr:row>6</xdr:row>
                    <xdr:rowOff>200025</xdr:rowOff>
                  </to>
                </anchor>
              </controlPr>
            </control>
          </mc:Choice>
        </mc:AlternateContent>
        <mc:AlternateContent xmlns:mc="http://schemas.openxmlformats.org/markup-compatibility/2006">
          <mc:Choice Requires="x14">
            <control shapeId="80064" r:id="rId7" name="Check Box 192">
              <controlPr defaultSize="0" autoFill="0" autoLine="0" autoPict="0">
                <anchor moveWithCells="1" sizeWithCells="1">
                  <from>
                    <xdr:col>1</xdr:col>
                    <xdr:colOff>1981200</xdr:colOff>
                    <xdr:row>8</xdr:row>
                    <xdr:rowOff>9525</xdr:rowOff>
                  </from>
                  <to>
                    <xdr:col>3</xdr:col>
                    <xdr:colOff>76200</xdr:colOff>
                    <xdr:row>9</xdr:row>
                    <xdr:rowOff>0</xdr:rowOff>
                  </to>
                </anchor>
              </controlPr>
            </control>
          </mc:Choice>
        </mc:AlternateContent>
        <mc:AlternateContent xmlns:mc="http://schemas.openxmlformats.org/markup-compatibility/2006">
          <mc:Choice Requires="x14">
            <control shapeId="80065" r:id="rId8" name="Check Box 193">
              <controlPr defaultSize="0" autoFill="0" autoLine="0" autoPict="0">
                <anchor moveWithCells="1" sizeWithCells="1">
                  <from>
                    <xdr:col>4</xdr:col>
                    <xdr:colOff>209550</xdr:colOff>
                    <xdr:row>8</xdr:row>
                    <xdr:rowOff>9525</xdr:rowOff>
                  </from>
                  <to>
                    <xdr:col>6</xdr:col>
                    <xdr:colOff>76200</xdr:colOff>
                    <xdr:row>9</xdr:row>
                    <xdr:rowOff>0</xdr:rowOff>
                  </to>
                </anchor>
              </controlPr>
            </control>
          </mc:Choice>
        </mc:AlternateContent>
        <mc:AlternateContent xmlns:mc="http://schemas.openxmlformats.org/markup-compatibility/2006">
          <mc:Choice Requires="x14">
            <control shapeId="80066" r:id="rId9" name="Check Box 194">
              <controlPr defaultSize="0" autoFill="0" autoLine="0" autoPict="0">
                <anchor moveWithCells="1" sizeWithCells="1">
                  <from>
                    <xdr:col>7</xdr:col>
                    <xdr:colOff>209550</xdr:colOff>
                    <xdr:row>8</xdr:row>
                    <xdr:rowOff>9525</xdr:rowOff>
                  </from>
                  <to>
                    <xdr:col>9</xdr:col>
                    <xdr:colOff>76200</xdr:colOff>
                    <xdr:row>9</xdr:row>
                    <xdr:rowOff>0</xdr:rowOff>
                  </to>
                </anchor>
              </controlPr>
            </control>
          </mc:Choice>
        </mc:AlternateContent>
        <mc:AlternateContent xmlns:mc="http://schemas.openxmlformats.org/markup-compatibility/2006">
          <mc:Choice Requires="x14">
            <control shapeId="80067" r:id="rId10" name="Check Box 195">
              <controlPr defaultSize="0" autoFill="0" autoLine="0" autoPict="0">
                <anchor moveWithCells="1" sizeWithCells="1">
                  <from>
                    <xdr:col>10</xdr:col>
                    <xdr:colOff>190500</xdr:colOff>
                    <xdr:row>8</xdr:row>
                    <xdr:rowOff>0</xdr:rowOff>
                  </from>
                  <to>
                    <xdr:col>12</xdr:col>
                    <xdr:colOff>57150</xdr:colOff>
                    <xdr:row>9</xdr:row>
                    <xdr:rowOff>0</xdr:rowOff>
                  </to>
                </anchor>
              </controlPr>
            </control>
          </mc:Choice>
        </mc:AlternateContent>
        <mc:AlternateContent xmlns:mc="http://schemas.openxmlformats.org/markup-compatibility/2006">
          <mc:Choice Requires="x14">
            <control shapeId="80068" r:id="rId11" name="Check Box 196">
              <controlPr defaultSize="0" autoFill="0" autoLine="0" autoPict="0">
                <anchor moveWithCells="1" sizeWithCells="1">
                  <from>
                    <xdr:col>13</xdr:col>
                    <xdr:colOff>209550</xdr:colOff>
                    <xdr:row>8</xdr:row>
                    <xdr:rowOff>9525</xdr:rowOff>
                  </from>
                  <to>
                    <xdr:col>15</xdr:col>
                    <xdr:colOff>76200</xdr:colOff>
                    <xdr:row>9</xdr:row>
                    <xdr:rowOff>0</xdr:rowOff>
                  </to>
                </anchor>
              </controlPr>
            </control>
          </mc:Choice>
        </mc:AlternateContent>
        <mc:AlternateContent xmlns:mc="http://schemas.openxmlformats.org/markup-compatibility/2006">
          <mc:Choice Requires="x14">
            <control shapeId="80069" r:id="rId12" name="Check Box 197">
              <controlPr defaultSize="0" autoFill="0" autoLine="0" autoPict="0">
                <anchor moveWithCells="1" sizeWithCells="1">
                  <from>
                    <xdr:col>17</xdr:col>
                    <xdr:colOff>209550</xdr:colOff>
                    <xdr:row>8</xdr:row>
                    <xdr:rowOff>9525</xdr:rowOff>
                  </from>
                  <to>
                    <xdr:col>19</xdr:col>
                    <xdr:colOff>76200</xdr:colOff>
                    <xdr:row>9</xdr:row>
                    <xdr:rowOff>0</xdr:rowOff>
                  </to>
                </anchor>
              </controlPr>
            </control>
          </mc:Choice>
        </mc:AlternateContent>
        <mc:AlternateContent xmlns:mc="http://schemas.openxmlformats.org/markup-compatibility/2006">
          <mc:Choice Requires="x14">
            <control shapeId="80070" r:id="rId13" name="Check Box 198">
              <controlPr defaultSize="0" autoFill="0" autoLine="0" autoPict="0">
                <anchor moveWithCells="1" sizeWithCells="1">
                  <from>
                    <xdr:col>22</xdr:col>
                    <xdr:colOff>190500</xdr:colOff>
                    <xdr:row>8</xdr:row>
                    <xdr:rowOff>9525</xdr:rowOff>
                  </from>
                  <to>
                    <xdr:col>24</xdr:col>
                    <xdr:colOff>57150</xdr:colOff>
                    <xdr:row>9</xdr:row>
                    <xdr:rowOff>0</xdr:rowOff>
                  </to>
                </anchor>
              </controlPr>
            </control>
          </mc:Choice>
        </mc:AlternateContent>
        <mc:AlternateContent xmlns:mc="http://schemas.openxmlformats.org/markup-compatibility/2006">
          <mc:Choice Requires="x14">
            <control shapeId="80071" r:id="rId14" name="Drop Down 199">
              <controlPr defaultSize="0" autoLine="0" autoPict="0">
                <anchor moveWithCells="1" sizeWithCells="1">
                  <from>
                    <xdr:col>2</xdr:col>
                    <xdr:colOff>209550</xdr:colOff>
                    <xdr:row>10</xdr:row>
                    <xdr:rowOff>19050</xdr:rowOff>
                  </from>
                  <to>
                    <xdr:col>12</xdr:col>
                    <xdr:colOff>180975</xdr:colOff>
                    <xdr:row>10</xdr:row>
                    <xdr:rowOff>200025</xdr:rowOff>
                  </to>
                </anchor>
              </controlPr>
            </control>
          </mc:Choice>
        </mc:AlternateContent>
        <mc:AlternateContent xmlns:mc="http://schemas.openxmlformats.org/markup-compatibility/2006">
          <mc:Choice Requires="x14">
            <control shapeId="80072" r:id="rId15" name="Drop Down 200">
              <controlPr defaultSize="0" autoLine="0" autoPict="0">
                <anchor moveWithCells="1" sizeWithCells="1">
                  <from>
                    <xdr:col>16</xdr:col>
                    <xdr:colOff>209550</xdr:colOff>
                    <xdr:row>10</xdr:row>
                    <xdr:rowOff>19050</xdr:rowOff>
                  </from>
                  <to>
                    <xdr:col>26</xdr:col>
                    <xdr:colOff>180975</xdr:colOff>
                    <xdr:row>10</xdr:row>
                    <xdr:rowOff>200025</xdr:rowOff>
                  </to>
                </anchor>
              </controlPr>
            </control>
          </mc:Choice>
        </mc:AlternateContent>
        <mc:AlternateContent xmlns:mc="http://schemas.openxmlformats.org/markup-compatibility/2006">
          <mc:Choice Requires="x14">
            <control shapeId="80073" r:id="rId16" name="Drop Down 201">
              <controlPr defaultSize="0" autoLine="0" autoPict="0">
                <anchor moveWithCells="1" sizeWithCells="1">
                  <from>
                    <xdr:col>2</xdr:col>
                    <xdr:colOff>209550</xdr:colOff>
                    <xdr:row>36</xdr:row>
                    <xdr:rowOff>19050</xdr:rowOff>
                  </from>
                  <to>
                    <xdr:col>7</xdr:col>
                    <xdr:colOff>0</xdr:colOff>
                    <xdr:row>36</xdr:row>
                    <xdr:rowOff>209550</xdr:rowOff>
                  </to>
                </anchor>
              </controlPr>
            </control>
          </mc:Choice>
        </mc:AlternateContent>
        <mc:AlternateContent xmlns:mc="http://schemas.openxmlformats.org/markup-compatibility/2006">
          <mc:Choice Requires="x14">
            <control shapeId="80074" r:id="rId17" name="Drop Down 202">
              <controlPr defaultSize="0" autoLine="0" autoPict="0">
                <anchor moveWithCells="1" sizeWithCells="1">
                  <from>
                    <xdr:col>2</xdr:col>
                    <xdr:colOff>209550</xdr:colOff>
                    <xdr:row>37</xdr:row>
                    <xdr:rowOff>19050</xdr:rowOff>
                  </from>
                  <to>
                    <xdr:col>7</xdr:col>
                    <xdr:colOff>0</xdr:colOff>
                    <xdr:row>37</xdr:row>
                    <xdr:rowOff>209550</xdr:rowOff>
                  </to>
                </anchor>
              </controlPr>
            </control>
          </mc:Choice>
        </mc:AlternateContent>
        <mc:AlternateContent xmlns:mc="http://schemas.openxmlformats.org/markup-compatibility/2006">
          <mc:Choice Requires="x14">
            <control shapeId="80075" r:id="rId18" name="Drop Down 203">
              <controlPr defaultSize="0" autoLine="0" autoPict="0">
                <anchor moveWithCells="1" sizeWithCells="1">
                  <from>
                    <xdr:col>2</xdr:col>
                    <xdr:colOff>209550</xdr:colOff>
                    <xdr:row>38</xdr:row>
                    <xdr:rowOff>19050</xdr:rowOff>
                  </from>
                  <to>
                    <xdr:col>7</xdr:col>
                    <xdr:colOff>0</xdr:colOff>
                    <xdr:row>38</xdr:row>
                    <xdr:rowOff>209550</xdr:rowOff>
                  </to>
                </anchor>
              </controlPr>
            </control>
          </mc:Choice>
        </mc:AlternateContent>
        <mc:AlternateContent xmlns:mc="http://schemas.openxmlformats.org/markup-compatibility/2006">
          <mc:Choice Requires="x14">
            <control shapeId="80076" r:id="rId19" name="Drop Down 204">
              <controlPr defaultSize="0" autoLine="0" autoPict="0">
                <anchor moveWithCells="1" sizeWithCells="1">
                  <from>
                    <xdr:col>2</xdr:col>
                    <xdr:colOff>209550</xdr:colOff>
                    <xdr:row>39</xdr:row>
                    <xdr:rowOff>19050</xdr:rowOff>
                  </from>
                  <to>
                    <xdr:col>7</xdr:col>
                    <xdr:colOff>0</xdr:colOff>
                    <xdr:row>39</xdr:row>
                    <xdr:rowOff>209550</xdr:rowOff>
                  </to>
                </anchor>
              </controlPr>
            </control>
          </mc:Choice>
        </mc:AlternateContent>
        <mc:AlternateContent xmlns:mc="http://schemas.openxmlformats.org/markup-compatibility/2006">
          <mc:Choice Requires="x14">
            <control shapeId="80077" r:id="rId20" name="Check Box 205">
              <controlPr defaultSize="0" autoFill="0" autoLine="0" autoPict="0">
                <anchor moveWithCells="1" sizeWithCells="1">
                  <from>
                    <xdr:col>18</xdr:col>
                    <xdr:colOff>209550</xdr:colOff>
                    <xdr:row>49</xdr:row>
                    <xdr:rowOff>9525</xdr:rowOff>
                  </from>
                  <to>
                    <xdr:col>20</xdr:col>
                    <xdr:colOff>76200</xdr:colOff>
                    <xdr:row>50</xdr:row>
                    <xdr:rowOff>9525</xdr:rowOff>
                  </to>
                </anchor>
              </controlPr>
            </control>
          </mc:Choice>
        </mc:AlternateContent>
        <mc:AlternateContent xmlns:mc="http://schemas.openxmlformats.org/markup-compatibility/2006">
          <mc:Choice Requires="x14">
            <control shapeId="80078" r:id="rId21" name="Check Box 206">
              <controlPr defaultSize="0" autoFill="0" autoLine="0" autoPict="0">
                <anchor moveWithCells="1" sizeWithCells="1">
                  <from>
                    <xdr:col>21</xdr:col>
                    <xdr:colOff>209550</xdr:colOff>
                    <xdr:row>49</xdr:row>
                    <xdr:rowOff>28575</xdr:rowOff>
                  </from>
                  <to>
                    <xdr:col>23</xdr:col>
                    <xdr:colOff>76200</xdr:colOff>
                    <xdr:row>50</xdr:row>
                    <xdr:rowOff>9525</xdr:rowOff>
                  </to>
                </anchor>
              </controlPr>
            </control>
          </mc:Choice>
        </mc:AlternateContent>
        <mc:AlternateContent xmlns:mc="http://schemas.openxmlformats.org/markup-compatibility/2006">
          <mc:Choice Requires="x14">
            <control shapeId="80079" r:id="rId22" name="Drop Down 207">
              <controlPr defaultSize="0" autoLine="0" autoPict="0">
                <anchor moveWithCells="1" sizeWithCells="1">
                  <from>
                    <xdr:col>2</xdr:col>
                    <xdr:colOff>209550</xdr:colOff>
                    <xdr:row>64</xdr:row>
                    <xdr:rowOff>19050</xdr:rowOff>
                  </from>
                  <to>
                    <xdr:col>7</xdr:col>
                    <xdr:colOff>0</xdr:colOff>
                    <xdr:row>65</xdr:row>
                    <xdr:rowOff>0</xdr:rowOff>
                  </to>
                </anchor>
              </controlPr>
            </control>
          </mc:Choice>
        </mc:AlternateContent>
        <mc:AlternateContent xmlns:mc="http://schemas.openxmlformats.org/markup-compatibility/2006">
          <mc:Choice Requires="x14">
            <control shapeId="80080" r:id="rId23" name="Drop Down 208">
              <controlPr defaultSize="0" autoLine="0" autoPict="0">
                <anchor moveWithCells="1" sizeWithCells="1">
                  <from>
                    <xdr:col>2</xdr:col>
                    <xdr:colOff>209550</xdr:colOff>
                    <xdr:row>65</xdr:row>
                    <xdr:rowOff>28575</xdr:rowOff>
                  </from>
                  <to>
                    <xdr:col>7</xdr:col>
                    <xdr:colOff>0</xdr:colOff>
                    <xdr:row>66</xdr:row>
                    <xdr:rowOff>0</xdr:rowOff>
                  </to>
                </anchor>
              </controlPr>
            </control>
          </mc:Choice>
        </mc:AlternateContent>
        <mc:AlternateContent xmlns:mc="http://schemas.openxmlformats.org/markup-compatibility/2006">
          <mc:Choice Requires="x14">
            <control shapeId="80081" r:id="rId24" name="Drop Down 209">
              <controlPr defaultSize="0" autoLine="0" autoPict="0">
                <anchor moveWithCells="1" sizeWithCells="1">
                  <from>
                    <xdr:col>2</xdr:col>
                    <xdr:colOff>209550</xdr:colOff>
                    <xdr:row>66</xdr:row>
                    <xdr:rowOff>28575</xdr:rowOff>
                  </from>
                  <to>
                    <xdr:col>7</xdr:col>
                    <xdr:colOff>0</xdr:colOff>
                    <xdr:row>66</xdr:row>
                    <xdr:rowOff>209550</xdr:rowOff>
                  </to>
                </anchor>
              </controlPr>
            </control>
          </mc:Choice>
        </mc:AlternateContent>
        <mc:AlternateContent xmlns:mc="http://schemas.openxmlformats.org/markup-compatibility/2006">
          <mc:Choice Requires="x14">
            <control shapeId="80082" r:id="rId25" name="Drop Down 210">
              <controlPr defaultSize="0" autoLine="0" autoPict="0">
                <anchor moveWithCells="1" sizeWithCells="1">
                  <from>
                    <xdr:col>2</xdr:col>
                    <xdr:colOff>209550</xdr:colOff>
                    <xdr:row>67</xdr:row>
                    <xdr:rowOff>28575</xdr:rowOff>
                  </from>
                  <to>
                    <xdr:col>7</xdr:col>
                    <xdr:colOff>0</xdr:colOff>
                    <xdr:row>67</xdr:row>
                    <xdr:rowOff>209550</xdr:rowOff>
                  </to>
                </anchor>
              </controlPr>
            </control>
          </mc:Choice>
        </mc:AlternateContent>
        <mc:AlternateContent xmlns:mc="http://schemas.openxmlformats.org/markup-compatibility/2006">
          <mc:Choice Requires="x14">
            <control shapeId="80083" r:id="rId26" name="Drop Down 211">
              <controlPr defaultSize="0" autoLine="0" autoPict="0">
                <anchor moveWithCells="1" sizeWithCells="1">
                  <from>
                    <xdr:col>2</xdr:col>
                    <xdr:colOff>209550</xdr:colOff>
                    <xdr:row>68</xdr:row>
                    <xdr:rowOff>28575</xdr:rowOff>
                  </from>
                  <to>
                    <xdr:col>7</xdr:col>
                    <xdr:colOff>0</xdr:colOff>
                    <xdr:row>68</xdr:row>
                    <xdr:rowOff>209550</xdr:rowOff>
                  </to>
                </anchor>
              </controlPr>
            </control>
          </mc:Choice>
        </mc:AlternateContent>
        <mc:AlternateContent xmlns:mc="http://schemas.openxmlformats.org/markup-compatibility/2006">
          <mc:Choice Requires="x14">
            <control shapeId="80084" r:id="rId27" name="Drop Down 212">
              <controlPr defaultSize="0" autoLine="0" autoPict="0">
                <anchor moveWithCells="1" sizeWithCells="1">
                  <from>
                    <xdr:col>2</xdr:col>
                    <xdr:colOff>209550</xdr:colOff>
                    <xdr:row>69</xdr:row>
                    <xdr:rowOff>28575</xdr:rowOff>
                  </from>
                  <to>
                    <xdr:col>7</xdr:col>
                    <xdr:colOff>0</xdr:colOff>
                    <xdr:row>69</xdr:row>
                    <xdr:rowOff>209550</xdr:rowOff>
                  </to>
                </anchor>
              </controlPr>
            </control>
          </mc:Choice>
        </mc:AlternateContent>
        <mc:AlternateContent xmlns:mc="http://schemas.openxmlformats.org/markup-compatibility/2006">
          <mc:Choice Requires="x14">
            <control shapeId="80085" r:id="rId28" name="Drop Down 213">
              <controlPr defaultSize="0" autoLine="0" autoPict="0">
                <anchor moveWithCells="1" sizeWithCells="1">
                  <from>
                    <xdr:col>3</xdr:col>
                    <xdr:colOff>209550</xdr:colOff>
                    <xdr:row>97</xdr:row>
                    <xdr:rowOff>28575</xdr:rowOff>
                  </from>
                  <to>
                    <xdr:col>8</xdr:col>
                    <xdr:colOff>209550</xdr:colOff>
                    <xdr:row>98</xdr:row>
                    <xdr:rowOff>9525</xdr:rowOff>
                  </to>
                </anchor>
              </controlPr>
            </control>
          </mc:Choice>
        </mc:AlternateContent>
        <mc:AlternateContent xmlns:mc="http://schemas.openxmlformats.org/markup-compatibility/2006">
          <mc:Choice Requires="x14">
            <control shapeId="80086" r:id="rId29" name="Drop Down 214">
              <controlPr defaultSize="0" autoLine="0" autoPict="0">
                <anchor moveWithCells="1" sizeWithCells="1">
                  <from>
                    <xdr:col>3</xdr:col>
                    <xdr:colOff>209550</xdr:colOff>
                    <xdr:row>98</xdr:row>
                    <xdr:rowOff>28575</xdr:rowOff>
                  </from>
                  <to>
                    <xdr:col>8</xdr:col>
                    <xdr:colOff>209550</xdr:colOff>
                    <xdr:row>99</xdr:row>
                    <xdr:rowOff>9525</xdr:rowOff>
                  </to>
                </anchor>
              </controlPr>
            </control>
          </mc:Choice>
        </mc:AlternateContent>
        <mc:AlternateContent xmlns:mc="http://schemas.openxmlformats.org/markup-compatibility/2006">
          <mc:Choice Requires="x14">
            <control shapeId="80087" r:id="rId30" name="Drop Down 215">
              <controlPr defaultSize="0" autoLine="0" autoPict="0">
                <anchor moveWithCells="1" sizeWithCells="1">
                  <from>
                    <xdr:col>3</xdr:col>
                    <xdr:colOff>209550</xdr:colOff>
                    <xdr:row>99</xdr:row>
                    <xdr:rowOff>28575</xdr:rowOff>
                  </from>
                  <to>
                    <xdr:col>8</xdr:col>
                    <xdr:colOff>209550</xdr:colOff>
                    <xdr:row>100</xdr:row>
                    <xdr:rowOff>9525</xdr:rowOff>
                  </to>
                </anchor>
              </controlPr>
            </control>
          </mc:Choice>
        </mc:AlternateContent>
        <mc:AlternateContent xmlns:mc="http://schemas.openxmlformats.org/markup-compatibility/2006">
          <mc:Choice Requires="x14">
            <control shapeId="80088" r:id="rId31" name="Drop Down 216">
              <controlPr defaultSize="0" autoLine="0" autoPict="0">
                <anchor moveWithCells="1" sizeWithCells="1">
                  <from>
                    <xdr:col>3</xdr:col>
                    <xdr:colOff>209550</xdr:colOff>
                    <xdr:row>100</xdr:row>
                    <xdr:rowOff>38100</xdr:rowOff>
                  </from>
                  <to>
                    <xdr:col>8</xdr:col>
                    <xdr:colOff>209550</xdr:colOff>
                    <xdr:row>101</xdr:row>
                    <xdr:rowOff>9525</xdr:rowOff>
                  </to>
                </anchor>
              </controlPr>
            </control>
          </mc:Choice>
        </mc:AlternateContent>
        <mc:AlternateContent xmlns:mc="http://schemas.openxmlformats.org/markup-compatibility/2006">
          <mc:Choice Requires="x14">
            <control shapeId="80089" r:id="rId32" name="Drop Down 217">
              <controlPr defaultSize="0" autoLine="0" autoPict="0">
                <anchor moveWithCells="1" sizeWithCells="1">
                  <from>
                    <xdr:col>3</xdr:col>
                    <xdr:colOff>209550</xdr:colOff>
                    <xdr:row>101</xdr:row>
                    <xdr:rowOff>38100</xdr:rowOff>
                  </from>
                  <to>
                    <xdr:col>8</xdr:col>
                    <xdr:colOff>209550</xdr:colOff>
                    <xdr:row>102</xdr:row>
                    <xdr:rowOff>9525</xdr:rowOff>
                  </to>
                </anchor>
              </controlPr>
            </control>
          </mc:Choice>
        </mc:AlternateContent>
        <mc:AlternateContent xmlns:mc="http://schemas.openxmlformats.org/markup-compatibility/2006">
          <mc:Choice Requires="x14">
            <control shapeId="80090" r:id="rId33" name="Drop Down 218">
              <controlPr defaultSize="0" autoLine="0" autoPict="0">
                <anchor moveWithCells="1" sizeWithCells="1">
                  <from>
                    <xdr:col>3</xdr:col>
                    <xdr:colOff>209550</xdr:colOff>
                    <xdr:row>102</xdr:row>
                    <xdr:rowOff>38100</xdr:rowOff>
                  </from>
                  <to>
                    <xdr:col>8</xdr:col>
                    <xdr:colOff>209550</xdr:colOff>
                    <xdr:row>103</xdr:row>
                    <xdr:rowOff>9525</xdr:rowOff>
                  </to>
                </anchor>
              </controlPr>
            </control>
          </mc:Choice>
        </mc:AlternateContent>
        <mc:AlternateContent xmlns:mc="http://schemas.openxmlformats.org/markup-compatibility/2006">
          <mc:Choice Requires="x14">
            <control shapeId="80091" r:id="rId34" name="Drop Down 219">
              <controlPr defaultSize="0" autoLine="0" autoPict="0">
                <anchor moveWithCells="1" sizeWithCells="1">
                  <from>
                    <xdr:col>3</xdr:col>
                    <xdr:colOff>209550</xdr:colOff>
                    <xdr:row>120</xdr:row>
                    <xdr:rowOff>38100</xdr:rowOff>
                  </from>
                  <to>
                    <xdr:col>8</xdr:col>
                    <xdr:colOff>209550</xdr:colOff>
                    <xdr:row>121</xdr:row>
                    <xdr:rowOff>9525</xdr:rowOff>
                  </to>
                </anchor>
              </controlPr>
            </control>
          </mc:Choice>
        </mc:AlternateContent>
        <mc:AlternateContent xmlns:mc="http://schemas.openxmlformats.org/markup-compatibility/2006">
          <mc:Choice Requires="x14">
            <control shapeId="80092" r:id="rId35" name="Drop Down 220">
              <controlPr defaultSize="0" autoLine="0" autoPict="0">
                <anchor moveWithCells="1" sizeWithCells="1">
                  <from>
                    <xdr:col>3</xdr:col>
                    <xdr:colOff>209550</xdr:colOff>
                    <xdr:row>121</xdr:row>
                    <xdr:rowOff>38100</xdr:rowOff>
                  </from>
                  <to>
                    <xdr:col>8</xdr:col>
                    <xdr:colOff>209550</xdr:colOff>
                    <xdr:row>122</xdr:row>
                    <xdr:rowOff>9525</xdr:rowOff>
                  </to>
                </anchor>
              </controlPr>
            </control>
          </mc:Choice>
        </mc:AlternateContent>
        <mc:AlternateContent xmlns:mc="http://schemas.openxmlformats.org/markup-compatibility/2006">
          <mc:Choice Requires="x14">
            <control shapeId="80093" r:id="rId36" name="Drop Down 221">
              <controlPr defaultSize="0" autoLine="0" autoPict="0">
                <anchor moveWithCells="1" sizeWithCells="1">
                  <from>
                    <xdr:col>3</xdr:col>
                    <xdr:colOff>209550</xdr:colOff>
                    <xdr:row>122</xdr:row>
                    <xdr:rowOff>38100</xdr:rowOff>
                  </from>
                  <to>
                    <xdr:col>8</xdr:col>
                    <xdr:colOff>209550</xdr:colOff>
                    <xdr:row>123</xdr:row>
                    <xdr:rowOff>9525</xdr:rowOff>
                  </to>
                </anchor>
              </controlPr>
            </control>
          </mc:Choice>
        </mc:AlternateContent>
        <mc:AlternateContent xmlns:mc="http://schemas.openxmlformats.org/markup-compatibility/2006">
          <mc:Choice Requires="x14">
            <control shapeId="80094" r:id="rId37" name="Drop Down 222">
              <controlPr defaultSize="0" autoLine="0" autoPict="0">
                <anchor moveWithCells="1" sizeWithCells="1">
                  <from>
                    <xdr:col>3</xdr:col>
                    <xdr:colOff>209550</xdr:colOff>
                    <xdr:row>123</xdr:row>
                    <xdr:rowOff>38100</xdr:rowOff>
                  </from>
                  <to>
                    <xdr:col>8</xdr:col>
                    <xdr:colOff>209550</xdr:colOff>
                    <xdr:row>124</xdr:row>
                    <xdr:rowOff>9525</xdr:rowOff>
                  </to>
                </anchor>
              </controlPr>
            </control>
          </mc:Choice>
        </mc:AlternateContent>
        <mc:AlternateContent xmlns:mc="http://schemas.openxmlformats.org/markup-compatibility/2006">
          <mc:Choice Requires="x14">
            <control shapeId="80095" r:id="rId38" name="Drop Down 223">
              <controlPr defaultSize="0" autoLine="0" autoPict="0">
                <anchor moveWithCells="1" sizeWithCells="1">
                  <from>
                    <xdr:col>3</xdr:col>
                    <xdr:colOff>209550</xdr:colOff>
                    <xdr:row>124</xdr:row>
                    <xdr:rowOff>38100</xdr:rowOff>
                  </from>
                  <to>
                    <xdr:col>8</xdr:col>
                    <xdr:colOff>209550</xdr:colOff>
                    <xdr:row>125</xdr:row>
                    <xdr:rowOff>9525</xdr:rowOff>
                  </to>
                </anchor>
              </controlPr>
            </control>
          </mc:Choice>
        </mc:AlternateContent>
        <mc:AlternateContent xmlns:mc="http://schemas.openxmlformats.org/markup-compatibility/2006">
          <mc:Choice Requires="x14">
            <control shapeId="80096" r:id="rId39" name="Drop Down 224">
              <controlPr defaultSize="0" autoLine="0" autoPict="0">
                <anchor moveWithCells="1" sizeWithCells="1">
                  <from>
                    <xdr:col>3</xdr:col>
                    <xdr:colOff>209550</xdr:colOff>
                    <xdr:row>125</xdr:row>
                    <xdr:rowOff>38100</xdr:rowOff>
                  </from>
                  <to>
                    <xdr:col>8</xdr:col>
                    <xdr:colOff>209550</xdr:colOff>
                    <xdr:row>126</xdr:row>
                    <xdr:rowOff>9525</xdr:rowOff>
                  </to>
                </anchor>
              </controlPr>
            </control>
          </mc:Choice>
        </mc:AlternateContent>
        <mc:AlternateContent xmlns:mc="http://schemas.openxmlformats.org/markup-compatibility/2006">
          <mc:Choice Requires="x14">
            <control shapeId="80097" r:id="rId40" name="Drop Down 225">
              <controlPr defaultSize="0" autoLine="0" autoPict="0">
                <anchor moveWithCells="1" sizeWithCells="1">
                  <from>
                    <xdr:col>3</xdr:col>
                    <xdr:colOff>209550</xdr:colOff>
                    <xdr:row>143</xdr:row>
                    <xdr:rowOff>28575</xdr:rowOff>
                  </from>
                  <to>
                    <xdr:col>8</xdr:col>
                    <xdr:colOff>209550</xdr:colOff>
                    <xdr:row>144</xdr:row>
                    <xdr:rowOff>0</xdr:rowOff>
                  </to>
                </anchor>
              </controlPr>
            </control>
          </mc:Choice>
        </mc:AlternateContent>
        <mc:AlternateContent xmlns:mc="http://schemas.openxmlformats.org/markup-compatibility/2006">
          <mc:Choice Requires="x14">
            <control shapeId="80098" r:id="rId41" name="Drop Down 226">
              <controlPr defaultSize="0" autoLine="0" autoPict="0">
                <anchor moveWithCells="1" sizeWithCells="1">
                  <from>
                    <xdr:col>3</xdr:col>
                    <xdr:colOff>209550</xdr:colOff>
                    <xdr:row>144</xdr:row>
                    <xdr:rowOff>28575</xdr:rowOff>
                  </from>
                  <to>
                    <xdr:col>8</xdr:col>
                    <xdr:colOff>209550</xdr:colOff>
                    <xdr:row>145</xdr:row>
                    <xdr:rowOff>0</xdr:rowOff>
                  </to>
                </anchor>
              </controlPr>
            </control>
          </mc:Choice>
        </mc:AlternateContent>
        <mc:AlternateContent xmlns:mc="http://schemas.openxmlformats.org/markup-compatibility/2006">
          <mc:Choice Requires="x14">
            <control shapeId="80099" r:id="rId42" name="Drop Down 227">
              <controlPr defaultSize="0" autoLine="0" autoPict="0">
                <anchor moveWithCells="1" sizeWithCells="1">
                  <from>
                    <xdr:col>3</xdr:col>
                    <xdr:colOff>209550</xdr:colOff>
                    <xdr:row>145</xdr:row>
                    <xdr:rowOff>28575</xdr:rowOff>
                  </from>
                  <to>
                    <xdr:col>8</xdr:col>
                    <xdr:colOff>209550</xdr:colOff>
                    <xdr:row>146</xdr:row>
                    <xdr:rowOff>0</xdr:rowOff>
                  </to>
                </anchor>
              </controlPr>
            </control>
          </mc:Choice>
        </mc:AlternateContent>
        <mc:AlternateContent xmlns:mc="http://schemas.openxmlformats.org/markup-compatibility/2006">
          <mc:Choice Requires="x14">
            <control shapeId="80100" r:id="rId43" name="Drop Down 228">
              <controlPr defaultSize="0" autoLine="0" autoPict="0">
                <anchor moveWithCells="1" sizeWithCells="1">
                  <from>
                    <xdr:col>3</xdr:col>
                    <xdr:colOff>209550</xdr:colOff>
                    <xdr:row>146</xdr:row>
                    <xdr:rowOff>28575</xdr:rowOff>
                  </from>
                  <to>
                    <xdr:col>8</xdr:col>
                    <xdr:colOff>209550</xdr:colOff>
                    <xdr:row>147</xdr:row>
                    <xdr:rowOff>0</xdr:rowOff>
                  </to>
                </anchor>
              </controlPr>
            </control>
          </mc:Choice>
        </mc:AlternateContent>
        <mc:AlternateContent xmlns:mc="http://schemas.openxmlformats.org/markup-compatibility/2006">
          <mc:Choice Requires="x14">
            <control shapeId="80101" r:id="rId44" name="Drop Down 229">
              <controlPr defaultSize="0" autoLine="0" autoPict="0">
                <anchor moveWithCells="1" sizeWithCells="1">
                  <from>
                    <xdr:col>3</xdr:col>
                    <xdr:colOff>209550</xdr:colOff>
                    <xdr:row>147</xdr:row>
                    <xdr:rowOff>28575</xdr:rowOff>
                  </from>
                  <to>
                    <xdr:col>8</xdr:col>
                    <xdr:colOff>209550</xdr:colOff>
                    <xdr:row>148</xdr:row>
                    <xdr:rowOff>9525</xdr:rowOff>
                  </to>
                </anchor>
              </controlPr>
            </control>
          </mc:Choice>
        </mc:AlternateContent>
        <mc:AlternateContent xmlns:mc="http://schemas.openxmlformats.org/markup-compatibility/2006">
          <mc:Choice Requires="x14">
            <control shapeId="80102" r:id="rId45" name="Drop Down 230">
              <controlPr defaultSize="0" autoLine="0" autoPict="0">
                <anchor moveWithCells="1" sizeWithCells="1">
                  <from>
                    <xdr:col>3</xdr:col>
                    <xdr:colOff>209550</xdr:colOff>
                    <xdr:row>148</xdr:row>
                    <xdr:rowOff>28575</xdr:rowOff>
                  </from>
                  <to>
                    <xdr:col>8</xdr:col>
                    <xdr:colOff>209550</xdr:colOff>
                    <xdr:row>149</xdr:row>
                    <xdr:rowOff>19050</xdr:rowOff>
                  </to>
                </anchor>
              </controlPr>
            </control>
          </mc:Choice>
        </mc:AlternateContent>
        <mc:AlternateContent xmlns:mc="http://schemas.openxmlformats.org/markup-compatibility/2006">
          <mc:Choice Requires="x14">
            <control shapeId="80103" r:id="rId46" name="Drop Down 231">
              <controlPr defaultSize="0" autoLine="0" autoPict="0">
                <anchor moveWithCells="1" sizeWithCells="1">
                  <from>
                    <xdr:col>3</xdr:col>
                    <xdr:colOff>209550</xdr:colOff>
                    <xdr:row>166</xdr:row>
                    <xdr:rowOff>19050</xdr:rowOff>
                  </from>
                  <to>
                    <xdr:col>8</xdr:col>
                    <xdr:colOff>209550</xdr:colOff>
                    <xdr:row>167</xdr:row>
                    <xdr:rowOff>0</xdr:rowOff>
                  </to>
                </anchor>
              </controlPr>
            </control>
          </mc:Choice>
        </mc:AlternateContent>
        <mc:AlternateContent xmlns:mc="http://schemas.openxmlformats.org/markup-compatibility/2006">
          <mc:Choice Requires="x14">
            <control shapeId="80104" r:id="rId47" name="Drop Down 232">
              <controlPr defaultSize="0" autoLine="0" autoPict="0">
                <anchor moveWithCells="1" sizeWithCells="1">
                  <from>
                    <xdr:col>3</xdr:col>
                    <xdr:colOff>209550</xdr:colOff>
                    <xdr:row>167</xdr:row>
                    <xdr:rowOff>19050</xdr:rowOff>
                  </from>
                  <to>
                    <xdr:col>8</xdr:col>
                    <xdr:colOff>209550</xdr:colOff>
                    <xdr:row>168</xdr:row>
                    <xdr:rowOff>0</xdr:rowOff>
                  </to>
                </anchor>
              </controlPr>
            </control>
          </mc:Choice>
        </mc:AlternateContent>
        <mc:AlternateContent xmlns:mc="http://schemas.openxmlformats.org/markup-compatibility/2006">
          <mc:Choice Requires="x14">
            <control shapeId="80105" r:id="rId48" name="Drop Down 233">
              <controlPr defaultSize="0" autoLine="0" autoPict="0">
                <anchor moveWithCells="1" sizeWithCells="1">
                  <from>
                    <xdr:col>3</xdr:col>
                    <xdr:colOff>209550</xdr:colOff>
                    <xdr:row>168</xdr:row>
                    <xdr:rowOff>19050</xdr:rowOff>
                  </from>
                  <to>
                    <xdr:col>8</xdr:col>
                    <xdr:colOff>209550</xdr:colOff>
                    <xdr:row>169</xdr:row>
                    <xdr:rowOff>0</xdr:rowOff>
                  </to>
                </anchor>
              </controlPr>
            </control>
          </mc:Choice>
        </mc:AlternateContent>
        <mc:AlternateContent xmlns:mc="http://schemas.openxmlformats.org/markup-compatibility/2006">
          <mc:Choice Requires="x14">
            <control shapeId="80106" r:id="rId49" name="Drop Down 234">
              <controlPr defaultSize="0" autoLine="0" autoPict="0">
                <anchor moveWithCells="1" sizeWithCells="1">
                  <from>
                    <xdr:col>3</xdr:col>
                    <xdr:colOff>209550</xdr:colOff>
                    <xdr:row>169</xdr:row>
                    <xdr:rowOff>19050</xdr:rowOff>
                  </from>
                  <to>
                    <xdr:col>8</xdr:col>
                    <xdr:colOff>209550</xdr:colOff>
                    <xdr:row>170</xdr:row>
                    <xdr:rowOff>0</xdr:rowOff>
                  </to>
                </anchor>
              </controlPr>
            </control>
          </mc:Choice>
        </mc:AlternateContent>
        <mc:AlternateContent xmlns:mc="http://schemas.openxmlformats.org/markup-compatibility/2006">
          <mc:Choice Requires="x14">
            <control shapeId="80107" r:id="rId50" name="Drop Down 235">
              <controlPr defaultSize="0" autoLine="0" autoPict="0">
                <anchor moveWithCells="1" sizeWithCells="1">
                  <from>
                    <xdr:col>3</xdr:col>
                    <xdr:colOff>209550</xdr:colOff>
                    <xdr:row>170</xdr:row>
                    <xdr:rowOff>19050</xdr:rowOff>
                  </from>
                  <to>
                    <xdr:col>8</xdr:col>
                    <xdr:colOff>209550</xdr:colOff>
                    <xdr:row>171</xdr:row>
                    <xdr:rowOff>9525</xdr:rowOff>
                  </to>
                </anchor>
              </controlPr>
            </control>
          </mc:Choice>
        </mc:AlternateContent>
        <mc:AlternateContent xmlns:mc="http://schemas.openxmlformats.org/markup-compatibility/2006">
          <mc:Choice Requires="x14">
            <control shapeId="80108" r:id="rId51" name="Drop Down 236">
              <controlPr defaultSize="0" autoLine="0" autoPict="0">
                <anchor moveWithCells="1" sizeWithCells="1">
                  <from>
                    <xdr:col>3</xdr:col>
                    <xdr:colOff>209550</xdr:colOff>
                    <xdr:row>171</xdr:row>
                    <xdr:rowOff>28575</xdr:rowOff>
                  </from>
                  <to>
                    <xdr:col>8</xdr:col>
                    <xdr:colOff>209550</xdr:colOff>
                    <xdr:row>172</xdr:row>
                    <xdr:rowOff>19050</xdr:rowOff>
                  </to>
                </anchor>
              </controlPr>
            </control>
          </mc:Choice>
        </mc:AlternateContent>
        <mc:AlternateContent xmlns:mc="http://schemas.openxmlformats.org/markup-compatibility/2006">
          <mc:Choice Requires="x14">
            <control shapeId="80109" r:id="rId52" name="Drop Down 237">
              <controlPr defaultSize="0" autoLine="0" autoPict="0">
                <anchor moveWithCells="1" sizeWithCells="1">
                  <from>
                    <xdr:col>3</xdr:col>
                    <xdr:colOff>209550</xdr:colOff>
                    <xdr:row>189</xdr:row>
                    <xdr:rowOff>19050</xdr:rowOff>
                  </from>
                  <to>
                    <xdr:col>8</xdr:col>
                    <xdr:colOff>209550</xdr:colOff>
                    <xdr:row>190</xdr:row>
                    <xdr:rowOff>9525</xdr:rowOff>
                  </to>
                </anchor>
              </controlPr>
            </control>
          </mc:Choice>
        </mc:AlternateContent>
        <mc:AlternateContent xmlns:mc="http://schemas.openxmlformats.org/markup-compatibility/2006">
          <mc:Choice Requires="x14">
            <control shapeId="80110" r:id="rId53" name="Drop Down 238">
              <controlPr defaultSize="0" autoLine="0" autoPict="0">
                <anchor moveWithCells="1" sizeWithCells="1">
                  <from>
                    <xdr:col>3</xdr:col>
                    <xdr:colOff>209550</xdr:colOff>
                    <xdr:row>190</xdr:row>
                    <xdr:rowOff>19050</xdr:rowOff>
                  </from>
                  <to>
                    <xdr:col>8</xdr:col>
                    <xdr:colOff>209550</xdr:colOff>
                    <xdr:row>191</xdr:row>
                    <xdr:rowOff>9525</xdr:rowOff>
                  </to>
                </anchor>
              </controlPr>
            </control>
          </mc:Choice>
        </mc:AlternateContent>
        <mc:AlternateContent xmlns:mc="http://schemas.openxmlformats.org/markup-compatibility/2006">
          <mc:Choice Requires="x14">
            <control shapeId="80111" r:id="rId54" name="Drop Down 239">
              <controlPr defaultSize="0" autoLine="0" autoPict="0">
                <anchor moveWithCells="1" sizeWithCells="1">
                  <from>
                    <xdr:col>3</xdr:col>
                    <xdr:colOff>209550</xdr:colOff>
                    <xdr:row>191</xdr:row>
                    <xdr:rowOff>28575</xdr:rowOff>
                  </from>
                  <to>
                    <xdr:col>8</xdr:col>
                    <xdr:colOff>209550</xdr:colOff>
                    <xdr:row>192</xdr:row>
                    <xdr:rowOff>19050</xdr:rowOff>
                  </to>
                </anchor>
              </controlPr>
            </control>
          </mc:Choice>
        </mc:AlternateContent>
        <mc:AlternateContent xmlns:mc="http://schemas.openxmlformats.org/markup-compatibility/2006">
          <mc:Choice Requires="x14">
            <control shapeId="80112" r:id="rId55" name="Drop Down 240">
              <controlPr defaultSize="0" autoLine="0" autoPict="0">
                <anchor moveWithCells="1" sizeWithCells="1">
                  <from>
                    <xdr:col>3</xdr:col>
                    <xdr:colOff>209550</xdr:colOff>
                    <xdr:row>192</xdr:row>
                    <xdr:rowOff>28575</xdr:rowOff>
                  </from>
                  <to>
                    <xdr:col>8</xdr:col>
                    <xdr:colOff>209550</xdr:colOff>
                    <xdr:row>193</xdr:row>
                    <xdr:rowOff>19050</xdr:rowOff>
                  </to>
                </anchor>
              </controlPr>
            </control>
          </mc:Choice>
        </mc:AlternateContent>
        <mc:AlternateContent xmlns:mc="http://schemas.openxmlformats.org/markup-compatibility/2006">
          <mc:Choice Requires="x14">
            <control shapeId="80113" r:id="rId56" name="Drop Down 241">
              <controlPr defaultSize="0" autoLine="0" autoPict="0">
                <anchor moveWithCells="1" sizeWithCells="1">
                  <from>
                    <xdr:col>3</xdr:col>
                    <xdr:colOff>209550</xdr:colOff>
                    <xdr:row>193</xdr:row>
                    <xdr:rowOff>38100</xdr:rowOff>
                  </from>
                  <to>
                    <xdr:col>8</xdr:col>
                    <xdr:colOff>209550</xdr:colOff>
                    <xdr:row>194</xdr:row>
                    <xdr:rowOff>28575</xdr:rowOff>
                  </to>
                </anchor>
              </controlPr>
            </control>
          </mc:Choice>
        </mc:AlternateContent>
        <mc:AlternateContent xmlns:mc="http://schemas.openxmlformats.org/markup-compatibility/2006">
          <mc:Choice Requires="x14">
            <control shapeId="80114" r:id="rId57" name="Drop Down 242">
              <controlPr defaultSize="0" autoLine="0" autoPict="0">
                <anchor moveWithCells="1" sizeWithCells="1">
                  <from>
                    <xdr:col>3</xdr:col>
                    <xdr:colOff>209550</xdr:colOff>
                    <xdr:row>194</xdr:row>
                    <xdr:rowOff>38100</xdr:rowOff>
                  </from>
                  <to>
                    <xdr:col>8</xdr:col>
                    <xdr:colOff>209550</xdr:colOff>
                    <xdr:row>195</xdr:row>
                    <xdr:rowOff>19050</xdr:rowOff>
                  </to>
                </anchor>
              </controlPr>
            </control>
          </mc:Choice>
        </mc:AlternateContent>
        <mc:AlternateContent xmlns:mc="http://schemas.openxmlformats.org/markup-compatibility/2006">
          <mc:Choice Requires="x14">
            <control shapeId="80115" r:id="rId58" name="Drop Down 243">
              <controlPr defaultSize="0" autoLine="0" autoPict="0">
                <anchor moveWithCells="1" sizeWithCells="1">
                  <from>
                    <xdr:col>3</xdr:col>
                    <xdr:colOff>209550</xdr:colOff>
                    <xdr:row>212</xdr:row>
                    <xdr:rowOff>19050</xdr:rowOff>
                  </from>
                  <to>
                    <xdr:col>8</xdr:col>
                    <xdr:colOff>209550</xdr:colOff>
                    <xdr:row>212</xdr:row>
                    <xdr:rowOff>219075</xdr:rowOff>
                  </to>
                </anchor>
              </controlPr>
            </control>
          </mc:Choice>
        </mc:AlternateContent>
        <mc:AlternateContent xmlns:mc="http://schemas.openxmlformats.org/markup-compatibility/2006">
          <mc:Choice Requires="x14">
            <control shapeId="80116" r:id="rId59" name="Drop Down 244">
              <controlPr defaultSize="0" autoLine="0" autoPict="0">
                <anchor moveWithCells="1" sizeWithCells="1">
                  <from>
                    <xdr:col>3</xdr:col>
                    <xdr:colOff>209550</xdr:colOff>
                    <xdr:row>213</xdr:row>
                    <xdr:rowOff>19050</xdr:rowOff>
                  </from>
                  <to>
                    <xdr:col>8</xdr:col>
                    <xdr:colOff>209550</xdr:colOff>
                    <xdr:row>213</xdr:row>
                    <xdr:rowOff>219075</xdr:rowOff>
                  </to>
                </anchor>
              </controlPr>
            </control>
          </mc:Choice>
        </mc:AlternateContent>
        <mc:AlternateContent xmlns:mc="http://schemas.openxmlformats.org/markup-compatibility/2006">
          <mc:Choice Requires="x14">
            <control shapeId="80117" r:id="rId60" name="Drop Down 245">
              <controlPr defaultSize="0" autoLine="0" autoPict="0">
                <anchor moveWithCells="1" sizeWithCells="1">
                  <from>
                    <xdr:col>3</xdr:col>
                    <xdr:colOff>209550</xdr:colOff>
                    <xdr:row>214</xdr:row>
                    <xdr:rowOff>19050</xdr:rowOff>
                  </from>
                  <to>
                    <xdr:col>8</xdr:col>
                    <xdr:colOff>209550</xdr:colOff>
                    <xdr:row>214</xdr:row>
                    <xdr:rowOff>219075</xdr:rowOff>
                  </to>
                </anchor>
              </controlPr>
            </control>
          </mc:Choice>
        </mc:AlternateContent>
        <mc:AlternateContent xmlns:mc="http://schemas.openxmlformats.org/markup-compatibility/2006">
          <mc:Choice Requires="x14">
            <control shapeId="80118" r:id="rId61" name="Drop Down 246">
              <controlPr defaultSize="0" autoLine="0" autoPict="0">
                <anchor moveWithCells="1" sizeWithCells="1">
                  <from>
                    <xdr:col>3</xdr:col>
                    <xdr:colOff>209550</xdr:colOff>
                    <xdr:row>215</xdr:row>
                    <xdr:rowOff>19050</xdr:rowOff>
                  </from>
                  <to>
                    <xdr:col>8</xdr:col>
                    <xdr:colOff>209550</xdr:colOff>
                    <xdr:row>215</xdr:row>
                    <xdr:rowOff>219075</xdr:rowOff>
                  </to>
                </anchor>
              </controlPr>
            </control>
          </mc:Choice>
        </mc:AlternateContent>
        <mc:AlternateContent xmlns:mc="http://schemas.openxmlformats.org/markup-compatibility/2006">
          <mc:Choice Requires="x14">
            <control shapeId="80119" r:id="rId62" name="Drop Down 247">
              <controlPr defaultSize="0" autoLine="0" autoPict="0">
                <anchor moveWithCells="1" sizeWithCells="1">
                  <from>
                    <xdr:col>3</xdr:col>
                    <xdr:colOff>209550</xdr:colOff>
                    <xdr:row>216</xdr:row>
                    <xdr:rowOff>19050</xdr:rowOff>
                  </from>
                  <to>
                    <xdr:col>8</xdr:col>
                    <xdr:colOff>209550</xdr:colOff>
                    <xdr:row>217</xdr:row>
                    <xdr:rowOff>0</xdr:rowOff>
                  </to>
                </anchor>
              </controlPr>
            </control>
          </mc:Choice>
        </mc:AlternateContent>
        <mc:AlternateContent xmlns:mc="http://schemas.openxmlformats.org/markup-compatibility/2006">
          <mc:Choice Requires="x14">
            <control shapeId="80120" r:id="rId63" name="Drop Down 248">
              <controlPr defaultSize="0" autoLine="0" autoPict="0">
                <anchor moveWithCells="1" sizeWithCells="1">
                  <from>
                    <xdr:col>3</xdr:col>
                    <xdr:colOff>209550</xdr:colOff>
                    <xdr:row>217</xdr:row>
                    <xdr:rowOff>19050</xdr:rowOff>
                  </from>
                  <to>
                    <xdr:col>8</xdr:col>
                    <xdr:colOff>209550</xdr:colOff>
                    <xdr:row>218</xdr:row>
                    <xdr:rowOff>9525</xdr:rowOff>
                  </to>
                </anchor>
              </controlPr>
            </control>
          </mc:Choice>
        </mc:AlternateContent>
        <mc:AlternateContent xmlns:mc="http://schemas.openxmlformats.org/markup-compatibility/2006">
          <mc:Choice Requires="x14">
            <control shapeId="80121" r:id="rId64" name="Drop Down 249">
              <controlPr defaultSize="0" autoLine="0" autoPict="0">
                <anchor moveWithCells="1" sizeWithCells="1">
                  <from>
                    <xdr:col>1</xdr:col>
                    <xdr:colOff>1981200</xdr:colOff>
                    <xdr:row>277</xdr:row>
                    <xdr:rowOff>0</xdr:rowOff>
                  </from>
                  <to>
                    <xdr:col>6</xdr:col>
                    <xdr:colOff>209550</xdr:colOff>
                    <xdr:row>277</xdr:row>
                    <xdr:rowOff>190500</xdr:rowOff>
                  </to>
                </anchor>
              </controlPr>
            </control>
          </mc:Choice>
        </mc:AlternateContent>
        <mc:AlternateContent xmlns:mc="http://schemas.openxmlformats.org/markup-compatibility/2006">
          <mc:Choice Requires="x14">
            <control shapeId="80122" r:id="rId65" name="Drop Down 250">
              <controlPr defaultSize="0" autoLine="0" autoPict="0">
                <anchor moveWithCells="1" sizeWithCells="1">
                  <from>
                    <xdr:col>1</xdr:col>
                    <xdr:colOff>1981200</xdr:colOff>
                    <xdr:row>278</xdr:row>
                    <xdr:rowOff>0</xdr:rowOff>
                  </from>
                  <to>
                    <xdr:col>6</xdr:col>
                    <xdr:colOff>209550</xdr:colOff>
                    <xdr:row>278</xdr:row>
                    <xdr:rowOff>190500</xdr:rowOff>
                  </to>
                </anchor>
              </controlPr>
            </control>
          </mc:Choice>
        </mc:AlternateContent>
        <mc:AlternateContent xmlns:mc="http://schemas.openxmlformats.org/markup-compatibility/2006">
          <mc:Choice Requires="x14">
            <control shapeId="80123" r:id="rId66" name="Drop Down 251">
              <controlPr defaultSize="0" autoLine="0" autoPict="0">
                <anchor moveWithCells="1" sizeWithCells="1">
                  <from>
                    <xdr:col>1</xdr:col>
                    <xdr:colOff>1981200</xdr:colOff>
                    <xdr:row>279</xdr:row>
                    <xdr:rowOff>0</xdr:rowOff>
                  </from>
                  <to>
                    <xdr:col>6</xdr:col>
                    <xdr:colOff>209550</xdr:colOff>
                    <xdr:row>279</xdr:row>
                    <xdr:rowOff>190500</xdr:rowOff>
                  </to>
                </anchor>
              </controlPr>
            </control>
          </mc:Choice>
        </mc:AlternateContent>
        <mc:AlternateContent xmlns:mc="http://schemas.openxmlformats.org/markup-compatibility/2006">
          <mc:Choice Requires="x14">
            <control shapeId="80124" r:id="rId67" name="Check Box 252">
              <controlPr defaultSize="0" autoFill="0" autoLine="0" autoPict="0">
                <anchor moveWithCells="1" sizeWithCells="1">
                  <from>
                    <xdr:col>1</xdr:col>
                    <xdr:colOff>1981200</xdr:colOff>
                    <xdr:row>281</xdr:row>
                    <xdr:rowOff>19050</xdr:rowOff>
                  </from>
                  <to>
                    <xdr:col>3</xdr:col>
                    <xdr:colOff>76200</xdr:colOff>
                    <xdr:row>282</xdr:row>
                    <xdr:rowOff>0</xdr:rowOff>
                  </to>
                </anchor>
              </controlPr>
            </control>
          </mc:Choice>
        </mc:AlternateContent>
        <mc:AlternateContent xmlns:mc="http://schemas.openxmlformats.org/markup-compatibility/2006">
          <mc:Choice Requires="x14">
            <control shapeId="80125" r:id="rId68" name="Check Box 253">
              <controlPr defaultSize="0" autoFill="0" autoLine="0" autoPict="0">
                <anchor moveWithCells="1" sizeWithCells="1">
                  <from>
                    <xdr:col>4</xdr:col>
                    <xdr:colOff>209550</xdr:colOff>
                    <xdr:row>281</xdr:row>
                    <xdr:rowOff>19050</xdr:rowOff>
                  </from>
                  <to>
                    <xdr:col>6</xdr:col>
                    <xdr:colOff>76200</xdr:colOff>
                    <xdr:row>282</xdr:row>
                    <xdr:rowOff>0</xdr:rowOff>
                  </to>
                </anchor>
              </controlPr>
            </control>
          </mc:Choice>
        </mc:AlternateContent>
        <mc:AlternateContent xmlns:mc="http://schemas.openxmlformats.org/markup-compatibility/2006">
          <mc:Choice Requires="x14">
            <control shapeId="80126" r:id="rId69" name="Check Box 254">
              <controlPr defaultSize="0" autoFill="0" autoLine="0" autoPict="0">
                <anchor moveWithCells="1" sizeWithCells="1">
                  <from>
                    <xdr:col>7</xdr:col>
                    <xdr:colOff>209550</xdr:colOff>
                    <xdr:row>281</xdr:row>
                    <xdr:rowOff>19050</xdr:rowOff>
                  </from>
                  <to>
                    <xdr:col>9</xdr:col>
                    <xdr:colOff>76200</xdr:colOff>
                    <xdr:row>282</xdr:row>
                    <xdr:rowOff>0</xdr:rowOff>
                  </to>
                </anchor>
              </controlPr>
            </control>
          </mc:Choice>
        </mc:AlternateContent>
        <mc:AlternateContent xmlns:mc="http://schemas.openxmlformats.org/markup-compatibility/2006">
          <mc:Choice Requires="x14">
            <control shapeId="80127" r:id="rId70" name="Check Box 255">
              <controlPr defaultSize="0" autoFill="0" autoLine="0" autoPict="0">
                <anchor moveWithCells="1" sizeWithCells="1">
                  <from>
                    <xdr:col>10</xdr:col>
                    <xdr:colOff>190500</xdr:colOff>
                    <xdr:row>281</xdr:row>
                    <xdr:rowOff>9525</xdr:rowOff>
                  </from>
                  <to>
                    <xdr:col>12</xdr:col>
                    <xdr:colOff>57150</xdr:colOff>
                    <xdr:row>282</xdr:row>
                    <xdr:rowOff>0</xdr:rowOff>
                  </to>
                </anchor>
              </controlPr>
            </control>
          </mc:Choice>
        </mc:AlternateContent>
        <mc:AlternateContent xmlns:mc="http://schemas.openxmlformats.org/markup-compatibility/2006">
          <mc:Choice Requires="x14">
            <control shapeId="80128" r:id="rId71" name="Check Box 256">
              <controlPr defaultSize="0" autoFill="0" autoLine="0" autoPict="0">
                <anchor moveWithCells="1" sizeWithCells="1">
                  <from>
                    <xdr:col>13</xdr:col>
                    <xdr:colOff>209550</xdr:colOff>
                    <xdr:row>281</xdr:row>
                    <xdr:rowOff>19050</xdr:rowOff>
                  </from>
                  <to>
                    <xdr:col>15</xdr:col>
                    <xdr:colOff>76200</xdr:colOff>
                    <xdr:row>282</xdr:row>
                    <xdr:rowOff>0</xdr:rowOff>
                  </to>
                </anchor>
              </controlPr>
            </control>
          </mc:Choice>
        </mc:AlternateContent>
        <mc:AlternateContent xmlns:mc="http://schemas.openxmlformats.org/markup-compatibility/2006">
          <mc:Choice Requires="x14">
            <control shapeId="80129" r:id="rId72" name="Check Box 257">
              <controlPr defaultSize="0" autoFill="0" autoLine="0" autoPict="0">
                <anchor moveWithCells="1" sizeWithCells="1">
                  <from>
                    <xdr:col>17</xdr:col>
                    <xdr:colOff>209550</xdr:colOff>
                    <xdr:row>281</xdr:row>
                    <xdr:rowOff>19050</xdr:rowOff>
                  </from>
                  <to>
                    <xdr:col>19</xdr:col>
                    <xdr:colOff>76200</xdr:colOff>
                    <xdr:row>282</xdr:row>
                    <xdr:rowOff>0</xdr:rowOff>
                  </to>
                </anchor>
              </controlPr>
            </control>
          </mc:Choice>
        </mc:AlternateContent>
        <mc:AlternateContent xmlns:mc="http://schemas.openxmlformats.org/markup-compatibility/2006">
          <mc:Choice Requires="x14">
            <control shapeId="80130" r:id="rId73" name="Check Box 258">
              <controlPr defaultSize="0" autoFill="0" autoLine="0" autoPict="0">
                <anchor moveWithCells="1" sizeWithCells="1">
                  <from>
                    <xdr:col>22</xdr:col>
                    <xdr:colOff>190500</xdr:colOff>
                    <xdr:row>281</xdr:row>
                    <xdr:rowOff>19050</xdr:rowOff>
                  </from>
                  <to>
                    <xdr:col>24</xdr:col>
                    <xdr:colOff>57150</xdr:colOff>
                    <xdr:row>282</xdr:row>
                    <xdr:rowOff>0</xdr:rowOff>
                  </to>
                </anchor>
              </controlPr>
            </control>
          </mc:Choice>
        </mc:AlternateContent>
        <mc:AlternateContent xmlns:mc="http://schemas.openxmlformats.org/markup-compatibility/2006">
          <mc:Choice Requires="x14">
            <control shapeId="80131" r:id="rId74" name="Drop Down 259">
              <controlPr defaultSize="0" autoLine="0" autoPict="0">
                <anchor moveWithCells="1" sizeWithCells="1">
                  <from>
                    <xdr:col>2</xdr:col>
                    <xdr:colOff>209550</xdr:colOff>
                    <xdr:row>283</xdr:row>
                    <xdr:rowOff>19050</xdr:rowOff>
                  </from>
                  <to>
                    <xdr:col>12</xdr:col>
                    <xdr:colOff>180975</xdr:colOff>
                    <xdr:row>283</xdr:row>
                    <xdr:rowOff>209550</xdr:rowOff>
                  </to>
                </anchor>
              </controlPr>
            </control>
          </mc:Choice>
        </mc:AlternateContent>
        <mc:AlternateContent xmlns:mc="http://schemas.openxmlformats.org/markup-compatibility/2006">
          <mc:Choice Requires="x14">
            <control shapeId="80132" r:id="rId75" name="Drop Down 260">
              <controlPr defaultSize="0" autoLine="0" autoPict="0">
                <anchor moveWithCells="1" sizeWithCells="1">
                  <from>
                    <xdr:col>16</xdr:col>
                    <xdr:colOff>209550</xdr:colOff>
                    <xdr:row>283</xdr:row>
                    <xdr:rowOff>19050</xdr:rowOff>
                  </from>
                  <to>
                    <xdr:col>26</xdr:col>
                    <xdr:colOff>180975</xdr:colOff>
                    <xdr:row>283</xdr:row>
                    <xdr:rowOff>209550</xdr:rowOff>
                  </to>
                </anchor>
              </controlPr>
            </control>
          </mc:Choice>
        </mc:AlternateContent>
        <mc:AlternateContent xmlns:mc="http://schemas.openxmlformats.org/markup-compatibility/2006">
          <mc:Choice Requires="x14">
            <control shapeId="80133" r:id="rId76" name="Drop Down 261">
              <controlPr defaultSize="0" autoLine="0" autoPict="0">
                <anchor moveWithCells="1" sizeWithCells="1">
                  <from>
                    <xdr:col>2</xdr:col>
                    <xdr:colOff>209550</xdr:colOff>
                    <xdr:row>309</xdr:row>
                    <xdr:rowOff>28575</xdr:rowOff>
                  </from>
                  <to>
                    <xdr:col>7</xdr:col>
                    <xdr:colOff>0</xdr:colOff>
                    <xdr:row>309</xdr:row>
                    <xdr:rowOff>209550</xdr:rowOff>
                  </to>
                </anchor>
              </controlPr>
            </control>
          </mc:Choice>
        </mc:AlternateContent>
        <mc:AlternateContent xmlns:mc="http://schemas.openxmlformats.org/markup-compatibility/2006">
          <mc:Choice Requires="x14">
            <control shapeId="80134" r:id="rId77" name="Drop Down 262">
              <controlPr defaultSize="0" autoLine="0" autoPict="0">
                <anchor moveWithCells="1" sizeWithCells="1">
                  <from>
                    <xdr:col>2</xdr:col>
                    <xdr:colOff>209550</xdr:colOff>
                    <xdr:row>310</xdr:row>
                    <xdr:rowOff>28575</xdr:rowOff>
                  </from>
                  <to>
                    <xdr:col>7</xdr:col>
                    <xdr:colOff>0</xdr:colOff>
                    <xdr:row>310</xdr:row>
                    <xdr:rowOff>209550</xdr:rowOff>
                  </to>
                </anchor>
              </controlPr>
            </control>
          </mc:Choice>
        </mc:AlternateContent>
        <mc:AlternateContent xmlns:mc="http://schemas.openxmlformats.org/markup-compatibility/2006">
          <mc:Choice Requires="x14">
            <control shapeId="80135" r:id="rId78" name="Drop Down 263">
              <controlPr defaultSize="0" autoLine="0" autoPict="0">
                <anchor moveWithCells="1" sizeWithCells="1">
                  <from>
                    <xdr:col>2</xdr:col>
                    <xdr:colOff>209550</xdr:colOff>
                    <xdr:row>311</xdr:row>
                    <xdr:rowOff>28575</xdr:rowOff>
                  </from>
                  <to>
                    <xdr:col>7</xdr:col>
                    <xdr:colOff>0</xdr:colOff>
                    <xdr:row>311</xdr:row>
                    <xdr:rowOff>209550</xdr:rowOff>
                  </to>
                </anchor>
              </controlPr>
            </control>
          </mc:Choice>
        </mc:AlternateContent>
        <mc:AlternateContent xmlns:mc="http://schemas.openxmlformats.org/markup-compatibility/2006">
          <mc:Choice Requires="x14">
            <control shapeId="80136" r:id="rId79" name="Drop Down 264">
              <controlPr defaultSize="0" autoLine="0" autoPict="0">
                <anchor moveWithCells="1" sizeWithCells="1">
                  <from>
                    <xdr:col>2</xdr:col>
                    <xdr:colOff>209550</xdr:colOff>
                    <xdr:row>312</xdr:row>
                    <xdr:rowOff>28575</xdr:rowOff>
                  </from>
                  <to>
                    <xdr:col>7</xdr:col>
                    <xdr:colOff>0</xdr:colOff>
                    <xdr:row>312</xdr:row>
                    <xdr:rowOff>209550</xdr:rowOff>
                  </to>
                </anchor>
              </controlPr>
            </control>
          </mc:Choice>
        </mc:AlternateContent>
        <mc:AlternateContent xmlns:mc="http://schemas.openxmlformats.org/markup-compatibility/2006">
          <mc:Choice Requires="x14">
            <control shapeId="80137" r:id="rId80" name="Check Box 265">
              <controlPr defaultSize="0" autoFill="0" autoLine="0" autoPict="0">
                <anchor moveWithCells="1" sizeWithCells="1">
                  <from>
                    <xdr:col>18</xdr:col>
                    <xdr:colOff>209550</xdr:colOff>
                    <xdr:row>322</xdr:row>
                    <xdr:rowOff>9525</xdr:rowOff>
                  </from>
                  <to>
                    <xdr:col>20</xdr:col>
                    <xdr:colOff>76200</xdr:colOff>
                    <xdr:row>323</xdr:row>
                    <xdr:rowOff>9525</xdr:rowOff>
                  </to>
                </anchor>
              </controlPr>
            </control>
          </mc:Choice>
        </mc:AlternateContent>
        <mc:AlternateContent xmlns:mc="http://schemas.openxmlformats.org/markup-compatibility/2006">
          <mc:Choice Requires="x14">
            <control shapeId="80138" r:id="rId81" name="Check Box 266">
              <controlPr defaultSize="0" autoFill="0" autoLine="0" autoPict="0">
                <anchor moveWithCells="1" sizeWithCells="1">
                  <from>
                    <xdr:col>21</xdr:col>
                    <xdr:colOff>209550</xdr:colOff>
                    <xdr:row>322</xdr:row>
                    <xdr:rowOff>9525</xdr:rowOff>
                  </from>
                  <to>
                    <xdr:col>23</xdr:col>
                    <xdr:colOff>76200</xdr:colOff>
                    <xdr:row>323</xdr:row>
                    <xdr:rowOff>9525</xdr:rowOff>
                  </to>
                </anchor>
              </controlPr>
            </control>
          </mc:Choice>
        </mc:AlternateContent>
        <mc:AlternateContent xmlns:mc="http://schemas.openxmlformats.org/markup-compatibility/2006">
          <mc:Choice Requires="x14">
            <control shapeId="80139" r:id="rId82" name="Drop Down 267">
              <controlPr defaultSize="0" autoLine="0" autoPict="0">
                <anchor moveWithCells="1" sizeWithCells="1">
                  <from>
                    <xdr:col>2</xdr:col>
                    <xdr:colOff>209550</xdr:colOff>
                    <xdr:row>338</xdr:row>
                    <xdr:rowOff>19050</xdr:rowOff>
                  </from>
                  <to>
                    <xdr:col>7</xdr:col>
                    <xdr:colOff>0</xdr:colOff>
                    <xdr:row>339</xdr:row>
                    <xdr:rowOff>0</xdr:rowOff>
                  </to>
                </anchor>
              </controlPr>
            </control>
          </mc:Choice>
        </mc:AlternateContent>
        <mc:AlternateContent xmlns:mc="http://schemas.openxmlformats.org/markup-compatibility/2006">
          <mc:Choice Requires="x14">
            <control shapeId="80140" r:id="rId83" name="Drop Down 268">
              <controlPr defaultSize="0" autoLine="0" autoPict="0">
                <anchor moveWithCells="1" sizeWithCells="1">
                  <from>
                    <xdr:col>2</xdr:col>
                    <xdr:colOff>209550</xdr:colOff>
                    <xdr:row>339</xdr:row>
                    <xdr:rowOff>19050</xdr:rowOff>
                  </from>
                  <to>
                    <xdr:col>7</xdr:col>
                    <xdr:colOff>0</xdr:colOff>
                    <xdr:row>340</xdr:row>
                    <xdr:rowOff>0</xdr:rowOff>
                  </to>
                </anchor>
              </controlPr>
            </control>
          </mc:Choice>
        </mc:AlternateContent>
        <mc:AlternateContent xmlns:mc="http://schemas.openxmlformats.org/markup-compatibility/2006">
          <mc:Choice Requires="x14">
            <control shapeId="80141" r:id="rId84" name="Drop Down 269">
              <controlPr defaultSize="0" autoLine="0" autoPict="0">
                <anchor moveWithCells="1" sizeWithCells="1">
                  <from>
                    <xdr:col>2</xdr:col>
                    <xdr:colOff>209550</xdr:colOff>
                    <xdr:row>340</xdr:row>
                    <xdr:rowOff>28575</xdr:rowOff>
                  </from>
                  <to>
                    <xdr:col>7</xdr:col>
                    <xdr:colOff>0</xdr:colOff>
                    <xdr:row>341</xdr:row>
                    <xdr:rowOff>0</xdr:rowOff>
                  </to>
                </anchor>
              </controlPr>
            </control>
          </mc:Choice>
        </mc:AlternateContent>
        <mc:AlternateContent xmlns:mc="http://schemas.openxmlformats.org/markup-compatibility/2006">
          <mc:Choice Requires="x14">
            <control shapeId="80142" r:id="rId85" name="Drop Down 270">
              <controlPr defaultSize="0" autoLine="0" autoPict="0">
                <anchor moveWithCells="1" sizeWithCells="1">
                  <from>
                    <xdr:col>2</xdr:col>
                    <xdr:colOff>209550</xdr:colOff>
                    <xdr:row>341</xdr:row>
                    <xdr:rowOff>28575</xdr:rowOff>
                  </from>
                  <to>
                    <xdr:col>7</xdr:col>
                    <xdr:colOff>0</xdr:colOff>
                    <xdr:row>342</xdr:row>
                    <xdr:rowOff>0</xdr:rowOff>
                  </to>
                </anchor>
              </controlPr>
            </control>
          </mc:Choice>
        </mc:AlternateContent>
        <mc:AlternateContent xmlns:mc="http://schemas.openxmlformats.org/markup-compatibility/2006">
          <mc:Choice Requires="x14">
            <control shapeId="80143" r:id="rId86" name="Drop Down 271">
              <controlPr defaultSize="0" autoLine="0" autoPict="0">
                <anchor moveWithCells="1" sizeWithCells="1">
                  <from>
                    <xdr:col>2</xdr:col>
                    <xdr:colOff>209550</xdr:colOff>
                    <xdr:row>352</xdr:row>
                    <xdr:rowOff>38100</xdr:rowOff>
                  </from>
                  <to>
                    <xdr:col>8</xdr:col>
                    <xdr:colOff>0</xdr:colOff>
                    <xdr:row>353</xdr:row>
                    <xdr:rowOff>9525</xdr:rowOff>
                  </to>
                </anchor>
              </controlPr>
            </control>
          </mc:Choice>
        </mc:AlternateContent>
        <mc:AlternateContent xmlns:mc="http://schemas.openxmlformats.org/markup-compatibility/2006">
          <mc:Choice Requires="x14">
            <control shapeId="80144" r:id="rId87" name="Drop Down 272">
              <controlPr defaultSize="0" autoLine="0" autoPict="0">
                <anchor moveWithCells="1" sizeWithCells="1">
                  <from>
                    <xdr:col>2</xdr:col>
                    <xdr:colOff>209550</xdr:colOff>
                    <xdr:row>342</xdr:row>
                    <xdr:rowOff>28575</xdr:rowOff>
                  </from>
                  <to>
                    <xdr:col>7</xdr:col>
                    <xdr:colOff>0</xdr:colOff>
                    <xdr:row>343</xdr:row>
                    <xdr:rowOff>0</xdr:rowOff>
                  </to>
                </anchor>
              </controlPr>
            </control>
          </mc:Choice>
        </mc:AlternateContent>
        <mc:AlternateContent xmlns:mc="http://schemas.openxmlformats.org/markup-compatibility/2006">
          <mc:Choice Requires="x14">
            <control shapeId="80145" r:id="rId88" name="Drop Down 273">
              <controlPr defaultSize="0" autoLine="0" autoPict="0">
                <anchor moveWithCells="1" sizeWithCells="1">
                  <from>
                    <xdr:col>2</xdr:col>
                    <xdr:colOff>209550</xdr:colOff>
                    <xdr:row>343</xdr:row>
                    <xdr:rowOff>28575</xdr:rowOff>
                  </from>
                  <to>
                    <xdr:col>7</xdr:col>
                    <xdr:colOff>0</xdr:colOff>
                    <xdr:row>344</xdr:row>
                    <xdr:rowOff>0</xdr:rowOff>
                  </to>
                </anchor>
              </controlPr>
            </control>
          </mc:Choice>
        </mc:AlternateContent>
        <mc:AlternateContent xmlns:mc="http://schemas.openxmlformats.org/markup-compatibility/2006">
          <mc:Choice Requires="x14">
            <control shapeId="80146" r:id="rId89" name="Drop Down 274">
              <controlPr defaultSize="0" autoLine="0" autoPict="0">
                <anchor moveWithCells="1" sizeWithCells="1">
                  <from>
                    <xdr:col>3</xdr:col>
                    <xdr:colOff>209550</xdr:colOff>
                    <xdr:row>370</xdr:row>
                    <xdr:rowOff>19050</xdr:rowOff>
                  </from>
                  <to>
                    <xdr:col>8</xdr:col>
                    <xdr:colOff>209550</xdr:colOff>
                    <xdr:row>371</xdr:row>
                    <xdr:rowOff>0</xdr:rowOff>
                  </to>
                </anchor>
              </controlPr>
            </control>
          </mc:Choice>
        </mc:AlternateContent>
        <mc:AlternateContent xmlns:mc="http://schemas.openxmlformats.org/markup-compatibility/2006">
          <mc:Choice Requires="x14">
            <control shapeId="80147" r:id="rId90" name="Drop Down 275">
              <controlPr defaultSize="0" autoLine="0" autoPict="0">
                <anchor moveWithCells="1" sizeWithCells="1">
                  <from>
                    <xdr:col>3</xdr:col>
                    <xdr:colOff>209550</xdr:colOff>
                    <xdr:row>371</xdr:row>
                    <xdr:rowOff>19050</xdr:rowOff>
                  </from>
                  <to>
                    <xdr:col>8</xdr:col>
                    <xdr:colOff>209550</xdr:colOff>
                    <xdr:row>372</xdr:row>
                    <xdr:rowOff>0</xdr:rowOff>
                  </to>
                </anchor>
              </controlPr>
            </control>
          </mc:Choice>
        </mc:AlternateContent>
        <mc:AlternateContent xmlns:mc="http://schemas.openxmlformats.org/markup-compatibility/2006">
          <mc:Choice Requires="x14">
            <control shapeId="80148" r:id="rId91" name="Drop Down 276">
              <controlPr defaultSize="0" autoLine="0" autoPict="0">
                <anchor moveWithCells="1" sizeWithCells="1">
                  <from>
                    <xdr:col>3</xdr:col>
                    <xdr:colOff>209550</xdr:colOff>
                    <xdr:row>372</xdr:row>
                    <xdr:rowOff>19050</xdr:rowOff>
                  </from>
                  <to>
                    <xdr:col>8</xdr:col>
                    <xdr:colOff>209550</xdr:colOff>
                    <xdr:row>373</xdr:row>
                    <xdr:rowOff>0</xdr:rowOff>
                  </to>
                </anchor>
              </controlPr>
            </control>
          </mc:Choice>
        </mc:AlternateContent>
        <mc:AlternateContent xmlns:mc="http://schemas.openxmlformats.org/markup-compatibility/2006">
          <mc:Choice Requires="x14">
            <control shapeId="80149" r:id="rId92" name="Drop Down 277">
              <controlPr defaultSize="0" autoLine="0" autoPict="0">
                <anchor moveWithCells="1" sizeWithCells="1">
                  <from>
                    <xdr:col>3</xdr:col>
                    <xdr:colOff>209550</xdr:colOff>
                    <xdr:row>373</xdr:row>
                    <xdr:rowOff>19050</xdr:rowOff>
                  </from>
                  <to>
                    <xdr:col>8</xdr:col>
                    <xdr:colOff>209550</xdr:colOff>
                    <xdr:row>374</xdr:row>
                    <xdr:rowOff>9525</xdr:rowOff>
                  </to>
                </anchor>
              </controlPr>
            </control>
          </mc:Choice>
        </mc:AlternateContent>
        <mc:AlternateContent xmlns:mc="http://schemas.openxmlformats.org/markup-compatibility/2006">
          <mc:Choice Requires="x14">
            <control shapeId="80150" r:id="rId93" name="Drop Down 278">
              <controlPr defaultSize="0" autoLine="0" autoPict="0">
                <anchor moveWithCells="1" sizeWithCells="1">
                  <from>
                    <xdr:col>3</xdr:col>
                    <xdr:colOff>209550</xdr:colOff>
                    <xdr:row>374</xdr:row>
                    <xdr:rowOff>28575</xdr:rowOff>
                  </from>
                  <to>
                    <xdr:col>8</xdr:col>
                    <xdr:colOff>209550</xdr:colOff>
                    <xdr:row>375</xdr:row>
                    <xdr:rowOff>9525</xdr:rowOff>
                  </to>
                </anchor>
              </controlPr>
            </control>
          </mc:Choice>
        </mc:AlternateContent>
        <mc:AlternateContent xmlns:mc="http://schemas.openxmlformats.org/markup-compatibility/2006">
          <mc:Choice Requires="x14">
            <control shapeId="80151" r:id="rId94" name="Drop Down 279">
              <controlPr defaultSize="0" autoLine="0" autoPict="0">
                <anchor moveWithCells="1" sizeWithCells="1">
                  <from>
                    <xdr:col>3</xdr:col>
                    <xdr:colOff>209550</xdr:colOff>
                    <xdr:row>375</xdr:row>
                    <xdr:rowOff>28575</xdr:rowOff>
                  </from>
                  <to>
                    <xdr:col>8</xdr:col>
                    <xdr:colOff>209550</xdr:colOff>
                    <xdr:row>376</xdr:row>
                    <xdr:rowOff>9525</xdr:rowOff>
                  </to>
                </anchor>
              </controlPr>
            </control>
          </mc:Choice>
        </mc:AlternateContent>
        <mc:AlternateContent xmlns:mc="http://schemas.openxmlformats.org/markup-compatibility/2006">
          <mc:Choice Requires="x14">
            <control shapeId="80152" r:id="rId95" name="Drop Down 280">
              <controlPr defaultSize="0" autoLine="0" autoPict="0">
                <anchor moveWithCells="1" sizeWithCells="1">
                  <from>
                    <xdr:col>3</xdr:col>
                    <xdr:colOff>209550</xdr:colOff>
                    <xdr:row>393</xdr:row>
                    <xdr:rowOff>28575</xdr:rowOff>
                  </from>
                  <to>
                    <xdr:col>8</xdr:col>
                    <xdr:colOff>209550</xdr:colOff>
                    <xdr:row>394</xdr:row>
                    <xdr:rowOff>9525</xdr:rowOff>
                  </to>
                </anchor>
              </controlPr>
            </control>
          </mc:Choice>
        </mc:AlternateContent>
        <mc:AlternateContent xmlns:mc="http://schemas.openxmlformats.org/markup-compatibility/2006">
          <mc:Choice Requires="x14">
            <control shapeId="80153" r:id="rId96" name="Drop Down 281">
              <controlPr defaultSize="0" autoLine="0" autoPict="0">
                <anchor moveWithCells="1" sizeWithCells="1">
                  <from>
                    <xdr:col>3</xdr:col>
                    <xdr:colOff>209550</xdr:colOff>
                    <xdr:row>394</xdr:row>
                    <xdr:rowOff>28575</xdr:rowOff>
                  </from>
                  <to>
                    <xdr:col>8</xdr:col>
                    <xdr:colOff>209550</xdr:colOff>
                    <xdr:row>395</xdr:row>
                    <xdr:rowOff>9525</xdr:rowOff>
                  </to>
                </anchor>
              </controlPr>
            </control>
          </mc:Choice>
        </mc:AlternateContent>
        <mc:AlternateContent xmlns:mc="http://schemas.openxmlformats.org/markup-compatibility/2006">
          <mc:Choice Requires="x14">
            <control shapeId="80154" r:id="rId97" name="Drop Down 282">
              <controlPr defaultSize="0" autoLine="0" autoPict="0">
                <anchor moveWithCells="1" sizeWithCells="1">
                  <from>
                    <xdr:col>3</xdr:col>
                    <xdr:colOff>209550</xdr:colOff>
                    <xdr:row>395</xdr:row>
                    <xdr:rowOff>28575</xdr:rowOff>
                  </from>
                  <to>
                    <xdr:col>8</xdr:col>
                    <xdr:colOff>209550</xdr:colOff>
                    <xdr:row>396</xdr:row>
                    <xdr:rowOff>9525</xdr:rowOff>
                  </to>
                </anchor>
              </controlPr>
            </control>
          </mc:Choice>
        </mc:AlternateContent>
        <mc:AlternateContent xmlns:mc="http://schemas.openxmlformats.org/markup-compatibility/2006">
          <mc:Choice Requires="x14">
            <control shapeId="80155" r:id="rId98" name="Drop Down 283">
              <controlPr defaultSize="0" autoLine="0" autoPict="0">
                <anchor moveWithCells="1" sizeWithCells="1">
                  <from>
                    <xdr:col>3</xdr:col>
                    <xdr:colOff>209550</xdr:colOff>
                    <xdr:row>396</xdr:row>
                    <xdr:rowOff>28575</xdr:rowOff>
                  </from>
                  <to>
                    <xdr:col>8</xdr:col>
                    <xdr:colOff>209550</xdr:colOff>
                    <xdr:row>397</xdr:row>
                    <xdr:rowOff>9525</xdr:rowOff>
                  </to>
                </anchor>
              </controlPr>
            </control>
          </mc:Choice>
        </mc:AlternateContent>
        <mc:AlternateContent xmlns:mc="http://schemas.openxmlformats.org/markup-compatibility/2006">
          <mc:Choice Requires="x14">
            <control shapeId="80156" r:id="rId99" name="Drop Down 284">
              <controlPr defaultSize="0" autoLine="0" autoPict="0">
                <anchor moveWithCells="1" sizeWithCells="1">
                  <from>
                    <xdr:col>3</xdr:col>
                    <xdr:colOff>209550</xdr:colOff>
                    <xdr:row>397</xdr:row>
                    <xdr:rowOff>28575</xdr:rowOff>
                  </from>
                  <to>
                    <xdr:col>8</xdr:col>
                    <xdr:colOff>209550</xdr:colOff>
                    <xdr:row>398</xdr:row>
                    <xdr:rowOff>9525</xdr:rowOff>
                  </to>
                </anchor>
              </controlPr>
            </control>
          </mc:Choice>
        </mc:AlternateContent>
        <mc:AlternateContent xmlns:mc="http://schemas.openxmlformats.org/markup-compatibility/2006">
          <mc:Choice Requires="x14">
            <control shapeId="80157" r:id="rId100" name="Drop Down 285">
              <controlPr defaultSize="0" autoLine="0" autoPict="0">
                <anchor moveWithCells="1" sizeWithCells="1">
                  <from>
                    <xdr:col>3</xdr:col>
                    <xdr:colOff>209550</xdr:colOff>
                    <xdr:row>398</xdr:row>
                    <xdr:rowOff>28575</xdr:rowOff>
                  </from>
                  <to>
                    <xdr:col>8</xdr:col>
                    <xdr:colOff>209550</xdr:colOff>
                    <xdr:row>399</xdr:row>
                    <xdr:rowOff>9525</xdr:rowOff>
                  </to>
                </anchor>
              </controlPr>
            </control>
          </mc:Choice>
        </mc:AlternateContent>
        <mc:AlternateContent xmlns:mc="http://schemas.openxmlformats.org/markup-compatibility/2006">
          <mc:Choice Requires="x14">
            <control shapeId="80158" r:id="rId101" name="Drop Down 286">
              <controlPr defaultSize="0" autoLine="0" autoPict="0">
                <anchor moveWithCells="1" sizeWithCells="1">
                  <from>
                    <xdr:col>3</xdr:col>
                    <xdr:colOff>209550</xdr:colOff>
                    <xdr:row>416</xdr:row>
                    <xdr:rowOff>28575</xdr:rowOff>
                  </from>
                  <to>
                    <xdr:col>8</xdr:col>
                    <xdr:colOff>209550</xdr:colOff>
                    <xdr:row>417</xdr:row>
                    <xdr:rowOff>9525</xdr:rowOff>
                  </to>
                </anchor>
              </controlPr>
            </control>
          </mc:Choice>
        </mc:AlternateContent>
        <mc:AlternateContent xmlns:mc="http://schemas.openxmlformats.org/markup-compatibility/2006">
          <mc:Choice Requires="x14">
            <control shapeId="80159" r:id="rId102" name="Drop Down 287">
              <controlPr defaultSize="0" autoLine="0" autoPict="0">
                <anchor moveWithCells="1" sizeWithCells="1">
                  <from>
                    <xdr:col>3</xdr:col>
                    <xdr:colOff>209550</xdr:colOff>
                    <xdr:row>417</xdr:row>
                    <xdr:rowOff>28575</xdr:rowOff>
                  </from>
                  <to>
                    <xdr:col>8</xdr:col>
                    <xdr:colOff>209550</xdr:colOff>
                    <xdr:row>418</xdr:row>
                    <xdr:rowOff>9525</xdr:rowOff>
                  </to>
                </anchor>
              </controlPr>
            </control>
          </mc:Choice>
        </mc:AlternateContent>
        <mc:AlternateContent xmlns:mc="http://schemas.openxmlformats.org/markup-compatibility/2006">
          <mc:Choice Requires="x14">
            <control shapeId="80160" r:id="rId103" name="Drop Down 288">
              <controlPr defaultSize="0" autoLine="0" autoPict="0">
                <anchor moveWithCells="1" sizeWithCells="1">
                  <from>
                    <xdr:col>3</xdr:col>
                    <xdr:colOff>209550</xdr:colOff>
                    <xdr:row>418</xdr:row>
                    <xdr:rowOff>28575</xdr:rowOff>
                  </from>
                  <to>
                    <xdr:col>8</xdr:col>
                    <xdr:colOff>209550</xdr:colOff>
                    <xdr:row>419</xdr:row>
                    <xdr:rowOff>9525</xdr:rowOff>
                  </to>
                </anchor>
              </controlPr>
            </control>
          </mc:Choice>
        </mc:AlternateContent>
        <mc:AlternateContent xmlns:mc="http://schemas.openxmlformats.org/markup-compatibility/2006">
          <mc:Choice Requires="x14">
            <control shapeId="80161" r:id="rId104" name="Drop Down 289">
              <controlPr defaultSize="0" autoLine="0" autoPict="0">
                <anchor moveWithCells="1" sizeWithCells="1">
                  <from>
                    <xdr:col>3</xdr:col>
                    <xdr:colOff>209550</xdr:colOff>
                    <xdr:row>419</xdr:row>
                    <xdr:rowOff>28575</xdr:rowOff>
                  </from>
                  <to>
                    <xdr:col>8</xdr:col>
                    <xdr:colOff>209550</xdr:colOff>
                    <xdr:row>420</xdr:row>
                    <xdr:rowOff>9525</xdr:rowOff>
                  </to>
                </anchor>
              </controlPr>
            </control>
          </mc:Choice>
        </mc:AlternateContent>
        <mc:AlternateContent xmlns:mc="http://schemas.openxmlformats.org/markup-compatibility/2006">
          <mc:Choice Requires="x14">
            <control shapeId="80162" r:id="rId105" name="Drop Down 290">
              <controlPr defaultSize="0" autoLine="0" autoPict="0">
                <anchor moveWithCells="1" sizeWithCells="1">
                  <from>
                    <xdr:col>3</xdr:col>
                    <xdr:colOff>209550</xdr:colOff>
                    <xdr:row>420</xdr:row>
                    <xdr:rowOff>28575</xdr:rowOff>
                  </from>
                  <to>
                    <xdr:col>8</xdr:col>
                    <xdr:colOff>209550</xdr:colOff>
                    <xdr:row>421</xdr:row>
                    <xdr:rowOff>9525</xdr:rowOff>
                  </to>
                </anchor>
              </controlPr>
            </control>
          </mc:Choice>
        </mc:AlternateContent>
        <mc:AlternateContent xmlns:mc="http://schemas.openxmlformats.org/markup-compatibility/2006">
          <mc:Choice Requires="x14">
            <control shapeId="80163" r:id="rId106" name="Drop Down 291">
              <controlPr defaultSize="0" autoLine="0" autoPict="0">
                <anchor moveWithCells="1" sizeWithCells="1">
                  <from>
                    <xdr:col>3</xdr:col>
                    <xdr:colOff>209550</xdr:colOff>
                    <xdr:row>421</xdr:row>
                    <xdr:rowOff>28575</xdr:rowOff>
                  </from>
                  <to>
                    <xdr:col>8</xdr:col>
                    <xdr:colOff>209550</xdr:colOff>
                    <xdr:row>422</xdr:row>
                    <xdr:rowOff>19050</xdr:rowOff>
                  </to>
                </anchor>
              </controlPr>
            </control>
          </mc:Choice>
        </mc:AlternateContent>
        <mc:AlternateContent xmlns:mc="http://schemas.openxmlformats.org/markup-compatibility/2006">
          <mc:Choice Requires="x14">
            <control shapeId="80164" r:id="rId107" name="Drop Down 292">
              <controlPr defaultSize="0" autoLine="0" autoPict="0">
                <anchor moveWithCells="1" sizeWithCells="1">
                  <from>
                    <xdr:col>4</xdr:col>
                    <xdr:colOff>0</xdr:colOff>
                    <xdr:row>439</xdr:row>
                    <xdr:rowOff>19050</xdr:rowOff>
                  </from>
                  <to>
                    <xdr:col>9</xdr:col>
                    <xdr:colOff>0</xdr:colOff>
                    <xdr:row>440</xdr:row>
                    <xdr:rowOff>9525</xdr:rowOff>
                  </to>
                </anchor>
              </controlPr>
            </control>
          </mc:Choice>
        </mc:AlternateContent>
        <mc:AlternateContent xmlns:mc="http://schemas.openxmlformats.org/markup-compatibility/2006">
          <mc:Choice Requires="x14">
            <control shapeId="80165" r:id="rId108" name="Drop Down 293">
              <controlPr defaultSize="0" autoLine="0" autoPict="0">
                <anchor moveWithCells="1" sizeWithCells="1">
                  <from>
                    <xdr:col>4</xdr:col>
                    <xdr:colOff>0</xdr:colOff>
                    <xdr:row>440</xdr:row>
                    <xdr:rowOff>19050</xdr:rowOff>
                  </from>
                  <to>
                    <xdr:col>9</xdr:col>
                    <xdr:colOff>0</xdr:colOff>
                    <xdr:row>441</xdr:row>
                    <xdr:rowOff>9525</xdr:rowOff>
                  </to>
                </anchor>
              </controlPr>
            </control>
          </mc:Choice>
        </mc:AlternateContent>
        <mc:AlternateContent xmlns:mc="http://schemas.openxmlformats.org/markup-compatibility/2006">
          <mc:Choice Requires="x14">
            <control shapeId="80166" r:id="rId109" name="Drop Down 294">
              <controlPr defaultSize="0" autoLine="0" autoPict="0">
                <anchor moveWithCells="1" sizeWithCells="1">
                  <from>
                    <xdr:col>4</xdr:col>
                    <xdr:colOff>0</xdr:colOff>
                    <xdr:row>441</xdr:row>
                    <xdr:rowOff>19050</xdr:rowOff>
                  </from>
                  <to>
                    <xdr:col>9</xdr:col>
                    <xdr:colOff>0</xdr:colOff>
                    <xdr:row>442</xdr:row>
                    <xdr:rowOff>9525</xdr:rowOff>
                  </to>
                </anchor>
              </controlPr>
            </control>
          </mc:Choice>
        </mc:AlternateContent>
        <mc:AlternateContent xmlns:mc="http://schemas.openxmlformats.org/markup-compatibility/2006">
          <mc:Choice Requires="x14">
            <control shapeId="80167" r:id="rId110" name="Drop Down 295">
              <controlPr defaultSize="0" autoLine="0" autoPict="0">
                <anchor moveWithCells="1" sizeWithCells="1">
                  <from>
                    <xdr:col>4</xdr:col>
                    <xdr:colOff>0</xdr:colOff>
                    <xdr:row>442</xdr:row>
                    <xdr:rowOff>19050</xdr:rowOff>
                  </from>
                  <to>
                    <xdr:col>9</xdr:col>
                    <xdr:colOff>0</xdr:colOff>
                    <xdr:row>443</xdr:row>
                    <xdr:rowOff>9525</xdr:rowOff>
                  </to>
                </anchor>
              </controlPr>
            </control>
          </mc:Choice>
        </mc:AlternateContent>
        <mc:AlternateContent xmlns:mc="http://schemas.openxmlformats.org/markup-compatibility/2006">
          <mc:Choice Requires="x14">
            <control shapeId="80168" r:id="rId111" name="Drop Down 296">
              <controlPr defaultSize="0" autoLine="0" autoPict="0">
                <anchor moveWithCells="1" sizeWithCells="1">
                  <from>
                    <xdr:col>4</xdr:col>
                    <xdr:colOff>0</xdr:colOff>
                    <xdr:row>443</xdr:row>
                    <xdr:rowOff>19050</xdr:rowOff>
                  </from>
                  <to>
                    <xdr:col>9</xdr:col>
                    <xdr:colOff>0</xdr:colOff>
                    <xdr:row>444</xdr:row>
                    <xdr:rowOff>9525</xdr:rowOff>
                  </to>
                </anchor>
              </controlPr>
            </control>
          </mc:Choice>
        </mc:AlternateContent>
        <mc:AlternateContent xmlns:mc="http://schemas.openxmlformats.org/markup-compatibility/2006">
          <mc:Choice Requires="x14">
            <control shapeId="80169" r:id="rId112" name="Drop Down 297">
              <controlPr defaultSize="0" autoLine="0" autoPict="0">
                <anchor moveWithCells="1" sizeWithCells="1">
                  <from>
                    <xdr:col>4</xdr:col>
                    <xdr:colOff>0</xdr:colOff>
                    <xdr:row>444</xdr:row>
                    <xdr:rowOff>19050</xdr:rowOff>
                  </from>
                  <to>
                    <xdr:col>9</xdr:col>
                    <xdr:colOff>0</xdr:colOff>
                    <xdr:row>445</xdr:row>
                    <xdr:rowOff>9525</xdr:rowOff>
                  </to>
                </anchor>
              </controlPr>
            </control>
          </mc:Choice>
        </mc:AlternateContent>
        <mc:AlternateContent xmlns:mc="http://schemas.openxmlformats.org/markup-compatibility/2006">
          <mc:Choice Requires="x14">
            <control shapeId="80170" r:id="rId113" name="Drop Down 298">
              <controlPr defaultSize="0" autoLine="0" autoPict="0">
                <anchor moveWithCells="1" sizeWithCells="1">
                  <from>
                    <xdr:col>3</xdr:col>
                    <xdr:colOff>209550</xdr:colOff>
                    <xdr:row>462</xdr:row>
                    <xdr:rowOff>19050</xdr:rowOff>
                  </from>
                  <to>
                    <xdr:col>8</xdr:col>
                    <xdr:colOff>209550</xdr:colOff>
                    <xdr:row>462</xdr:row>
                    <xdr:rowOff>219075</xdr:rowOff>
                  </to>
                </anchor>
              </controlPr>
            </control>
          </mc:Choice>
        </mc:AlternateContent>
        <mc:AlternateContent xmlns:mc="http://schemas.openxmlformats.org/markup-compatibility/2006">
          <mc:Choice Requires="x14">
            <control shapeId="80171" r:id="rId114" name="Drop Down 299">
              <controlPr defaultSize="0" autoLine="0" autoPict="0">
                <anchor moveWithCells="1" sizeWithCells="1">
                  <from>
                    <xdr:col>3</xdr:col>
                    <xdr:colOff>209550</xdr:colOff>
                    <xdr:row>463</xdr:row>
                    <xdr:rowOff>19050</xdr:rowOff>
                  </from>
                  <to>
                    <xdr:col>8</xdr:col>
                    <xdr:colOff>209550</xdr:colOff>
                    <xdr:row>463</xdr:row>
                    <xdr:rowOff>219075</xdr:rowOff>
                  </to>
                </anchor>
              </controlPr>
            </control>
          </mc:Choice>
        </mc:AlternateContent>
        <mc:AlternateContent xmlns:mc="http://schemas.openxmlformats.org/markup-compatibility/2006">
          <mc:Choice Requires="x14">
            <control shapeId="80172" r:id="rId115" name="Drop Down 300">
              <controlPr defaultSize="0" autoLine="0" autoPict="0">
                <anchor moveWithCells="1" sizeWithCells="1">
                  <from>
                    <xdr:col>3</xdr:col>
                    <xdr:colOff>209550</xdr:colOff>
                    <xdr:row>464</xdr:row>
                    <xdr:rowOff>19050</xdr:rowOff>
                  </from>
                  <to>
                    <xdr:col>8</xdr:col>
                    <xdr:colOff>209550</xdr:colOff>
                    <xdr:row>464</xdr:row>
                    <xdr:rowOff>219075</xdr:rowOff>
                  </to>
                </anchor>
              </controlPr>
            </control>
          </mc:Choice>
        </mc:AlternateContent>
        <mc:AlternateContent xmlns:mc="http://schemas.openxmlformats.org/markup-compatibility/2006">
          <mc:Choice Requires="x14">
            <control shapeId="80173" r:id="rId116" name="Drop Down 301">
              <controlPr defaultSize="0" autoLine="0" autoPict="0">
                <anchor moveWithCells="1" sizeWithCells="1">
                  <from>
                    <xdr:col>3</xdr:col>
                    <xdr:colOff>209550</xdr:colOff>
                    <xdr:row>465</xdr:row>
                    <xdr:rowOff>19050</xdr:rowOff>
                  </from>
                  <to>
                    <xdr:col>8</xdr:col>
                    <xdr:colOff>209550</xdr:colOff>
                    <xdr:row>466</xdr:row>
                    <xdr:rowOff>0</xdr:rowOff>
                  </to>
                </anchor>
              </controlPr>
            </control>
          </mc:Choice>
        </mc:AlternateContent>
        <mc:AlternateContent xmlns:mc="http://schemas.openxmlformats.org/markup-compatibility/2006">
          <mc:Choice Requires="x14">
            <control shapeId="80174" r:id="rId117" name="Drop Down 302">
              <controlPr defaultSize="0" autoLine="0" autoPict="0">
                <anchor moveWithCells="1" sizeWithCells="1">
                  <from>
                    <xdr:col>3</xdr:col>
                    <xdr:colOff>209550</xdr:colOff>
                    <xdr:row>466</xdr:row>
                    <xdr:rowOff>19050</xdr:rowOff>
                  </from>
                  <to>
                    <xdr:col>8</xdr:col>
                    <xdr:colOff>209550</xdr:colOff>
                    <xdr:row>467</xdr:row>
                    <xdr:rowOff>0</xdr:rowOff>
                  </to>
                </anchor>
              </controlPr>
            </control>
          </mc:Choice>
        </mc:AlternateContent>
        <mc:AlternateContent xmlns:mc="http://schemas.openxmlformats.org/markup-compatibility/2006">
          <mc:Choice Requires="x14">
            <control shapeId="80175" r:id="rId118" name="Drop Down 303">
              <controlPr defaultSize="0" autoLine="0" autoPict="0">
                <anchor moveWithCells="1" sizeWithCells="1">
                  <from>
                    <xdr:col>3</xdr:col>
                    <xdr:colOff>209550</xdr:colOff>
                    <xdr:row>467</xdr:row>
                    <xdr:rowOff>19050</xdr:rowOff>
                  </from>
                  <to>
                    <xdr:col>8</xdr:col>
                    <xdr:colOff>209550</xdr:colOff>
                    <xdr:row>468</xdr:row>
                    <xdr:rowOff>0</xdr:rowOff>
                  </to>
                </anchor>
              </controlPr>
            </control>
          </mc:Choice>
        </mc:AlternateContent>
        <mc:AlternateContent xmlns:mc="http://schemas.openxmlformats.org/markup-compatibility/2006">
          <mc:Choice Requires="x14">
            <control shapeId="80176" r:id="rId119" name="Drop Down 304">
              <controlPr defaultSize="0" autoLine="0" autoPict="0">
                <anchor moveWithCells="1" sizeWithCells="1">
                  <from>
                    <xdr:col>3</xdr:col>
                    <xdr:colOff>209550</xdr:colOff>
                    <xdr:row>485</xdr:row>
                    <xdr:rowOff>19050</xdr:rowOff>
                  </from>
                  <to>
                    <xdr:col>8</xdr:col>
                    <xdr:colOff>209550</xdr:colOff>
                    <xdr:row>486</xdr:row>
                    <xdr:rowOff>0</xdr:rowOff>
                  </to>
                </anchor>
              </controlPr>
            </control>
          </mc:Choice>
        </mc:AlternateContent>
        <mc:AlternateContent xmlns:mc="http://schemas.openxmlformats.org/markup-compatibility/2006">
          <mc:Choice Requires="x14">
            <control shapeId="80177" r:id="rId120" name="Drop Down 305">
              <controlPr defaultSize="0" autoLine="0" autoPict="0">
                <anchor moveWithCells="1" sizeWithCells="1">
                  <from>
                    <xdr:col>3</xdr:col>
                    <xdr:colOff>209550</xdr:colOff>
                    <xdr:row>486</xdr:row>
                    <xdr:rowOff>19050</xdr:rowOff>
                  </from>
                  <to>
                    <xdr:col>8</xdr:col>
                    <xdr:colOff>209550</xdr:colOff>
                    <xdr:row>487</xdr:row>
                    <xdr:rowOff>0</xdr:rowOff>
                  </to>
                </anchor>
              </controlPr>
            </control>
          </mc:Choice>
        </mc:AlternateContent>
        <mc:AlternateContent xmlns:mc="http://schemas.openxmlformats.org/markup-compatibility/2006">
          <mc:Choice Requires="x14">
            <control shapeId="80178" r:id="rId121" name="Drop Down 306">
              <controlPr defaultSize="0" autoLine="0" autoPict="0">
                <anchor moveWithCells="1" sizeWithCells="1">
                  <from>
                    <xdr:col>3</xdr:col>
                    <xdr:colOff>209550</xdr:colOff>
                    <xdr:row>487</xdr:row>
                    <xdr:rowOff>19050</xdr:rowOff>
                  </from>
                  <to>
                    <xdr:col>8</xdr:col>
                    <xdr:colOff>209550</xdr:colOff>
                    <xdr:row>488</xdr:row>
                    <xdr:rowOff>0</xdr:rowOff>
                  </to>
                </anchor>
              </controlPr>
            </control>
          </mc:Choice>
        </mc:AlternateContent>
        <mc:AlternateContent xmlns:mc="http://schemas.openxmlformats.org/markup-compatibility/2006">
          <mc:Choice Requires="x14">
            <control shapeId="80179" r:id="rId122" name="Drop Down 307">
              <controlPr defaultSize="0" autoLine="0" autoPict="0">
                <anchor moveWithCells="1" sizeWithCells="1">
                  <from>
                    <xdr:col>3</xdr:col>
                    <xdr:colOff>209550</xdr:colOff>
                    <xdr:row>488</xdr:row>
                    <xdr:rowOff>19050</xdr:rowOff>
                  </from>
                  <to>
                    <xdr:col>8</xdr:col>
                    <xdr:colOff>209550</xdr:colOff>
                    <xdr:row>489</xdr:row>
                    <xdr:rowOff>0</xdr:rowOff>
                  </to>
                </anchor>
              </controlPr>
            </control>
          </mc:Choice>
        </mc:AlternateContent>
        <mc:AlternateContent xmlns:mc="http://schemas.openxmlformats.org/markup-compatibility/2006">
          <mc:Choice Requires="x14">
            <control shapeId="80180" r:id="rId123" name="Drop Down 308">
              <controlPr defaultSize="0" autoLine="0" autoPict="0">
                <anchor moveWithCells="1" sizeWithCells="1">
                  <from>
                    <xdr:col>3</xdr:col>
                    <xdr:colOff>209550</xdr:colOff>
                    <xdr:row>489</xdr:row>
                    <xdr:rowOff>19050</xdr:rowOff>
                  </from>
                  <to>
                    <xdr:col>8</xdr:col>
                    <xdr:colOff>209550</xdr:colOff>
                    <xdr:row>490</xdr:row>
                    <xdr:rowOff>0</xdr:rowOff>
                  </to>
                </anchor>
              </controlPr>
            </control>
          </mc:Choice>
        </mc:AlternateContent>
        <mc:AlternateContent xmlns:mc="http://schemas.openxmlformats.org/markup-compatibility/2006">
          <mc:Choice Requires="x14">
            <control shapeId="80181" r:id="rId124" name="Drop Down 309">
              <controlPr defaultSize="0" autoLine="0" autoPict="0">
                <anchor moveWithCells="1" sizeWithCells="1">
                  <from>
                    <xdr:col>3</xdr:col>
                    <xdr:colOff>209550</xdr:colOff>
                    <xdr:row>490</xdr:row>
                    <xdr:rowOff>19050</xdr:rowOff>
                  </from>
                  <to>
                    <xdr:col>8</xdr:col>
                    <xdr:colOff>209550</xdr:colOff>
                    <xdr:row>491</xdr:row>
                    <xdr:rowOff>9525</xdr:rowOff>
                  </to>
                </anchor>
              </controlPr>
            </control>
          </mc:Choice>
        </mc:AlternateContent>
        <mc:AlternateContent xmlns:mc="http://schemas.openxmlformats.org/markup-compatibility/2006">
          <mc:Choice Requires="x14">
            <control shapeId="80182" r:id="rId125" name="Check Box 310">
              <controlPr defaultSize="0" autoFill="0" autoLine="0" autoPict="0">
                <anchor moveWithCells="1" sizeWithCells="1">
                  <from>
                    <xdr:col>12</xdr:col>
                    <xdr:colOff>0</xdr:colOff>
                    <xdr:row>94</xdr:row>
                    <xdr:rowOff>28575</xdr:rowOff>
                  </from>
                  <to>
                    <xdr:col>13</xdr:col>
                    <xdr:colOff>76200</xdr:colOff>
                    <xdr:row>95</xdr:row>
                    <xdr:rowOff>9525</xdr:rowOff>
                  </to>
                </anchor>
              </controlPr>
            </control>
          </mc:Choice>
        </mc:AlternateContent>
        <mc:AlternateContent xmlns:mc="http://schemas.openxmlformats.org/markup-compatibility/2006">
          <mc:Choice Requires="x14">
            <control shapeId="80183" r:id="rId126" name="Check Box 311">
              <controlPr defaultSize="0" autoFill="0" autoLine="0" autoPict="0">
                <anchor moveWithCells="1" sizeWithCells="1">
                  <from>
                    <xdr:col>15</xdr:col>
                    <xdr:colOff>209550</xdr:colOff>
                    <xdr:row>94</xdr:row>
                    <xdr:rowOff>28575</xdr:rowOff>
                  </from>
                  <to>
                    <xdr:col>17</xdr:col>
                    <xdr:colOff>76200</xdr:colOff>
                    <xdr:row>95</xdr:row>
                    <xdr:rowOff>9525</xdr:rowOff>
                  </to>
                </anchor>
              </controlPr>
            </control>
          </mc:Choice>
        </mc:AlternateContent>
        <mc:AlternateContent xmlns:mc="http://schemas.openxmlformats.org/markup-compatibility/2006">
          <mc:Choice Requires="x14">
            <control shapeId="80184" r:id="rId127" name="Check Box 312">
              <controlPr defaultSize="0" autoFill="0" autoLine="0" autoPict="0">
                <anchor moveWithCells="1" sizeWithCells="1">
                  <from>
                    <xdr:col>12</xdr:col>
                    <xdr:colOff>209550</xdr:colOff>
                    <xdr:row>117</xdr:row>
                    <xdr:rowOff>19050</xdr:rowOff>
                  </from>
                  <to>
                    <xdr:col>14</xdr:col>
                    <xdr:colOff>76200</xdr:colOff>
                    <xdr:row>118</xdr:row>
                    <xdr:rowOff>0</xdr:rowOff>
                  </to>
                </anchor>
              </controlPr>
            </control>
          </mc:Choice>
        </mc:AlternateContent>
        <mc:AlternateContent xmlns:mc="http://schemas.openxmlformats.org/markup-compatibility/2006">
          <mc:Choice Requires="x14">
            <control shapeId="80185" r:id="rId128" name="Check Box 313">
              <controlPr defaultSize="0" autoFill="0" autoLine="0" autoPict="0">
                <anchor moveWithCells="1" sizeWithCells="1">
                  <from>
                    <xdr:col>15</xdr:col>
                    <xdr:colOff>209550</xdr:colOff>
                    <xdr:row>117</xdr:row>
                    <xdr:rowOff>19050</xdr:rowOff>
                  </from>
                  <to>
                    <xdr:col>17</xdr:col>
                    <xdr:colOff>76200</xdr:colOff>
                    <xdr:row>118</xdr:row>
                    <xdr:rowOff>0</xdr:rowOff>
                  </to>
                </anchor>
              </controlPr>
            </control>
          </mc:Choice>
        </mc:AlternateContent>
        <mc:AlternateContent xmlns:mc="http://schemas.openxmlformats.org/markup-compatibility/2006">
          <mc:Choice Requires="x14">
            <control shapeId="80186" r:id="rId129" name="Check Box 314">
              <controlPr defaultSize="0" autoFill="0" autoLine="0" autoPict="0">
                <anchor moveWithCells="1" sizeWithCells="1">
                  <from>
                    <xdr:col>12</xdr:col>
                    <xdr:colOff>209550</xdr:colOff>
                    <xdr:row>140</xdr:row>
                    <xdr:rowOff>9525</xdr:rowOff>
                  </from>
                  <to>
                    <xdr:col>14</xdr:col>
                    <xdr:colOff>76200</xdr:colOff>
                    <xdr:row>141</xdr:row>
                    <xdr:rowOff>0</xdr:rowOff>
                  </to>
                </anchor>
              </controlPr>
            </control>
          </mc:Choice>
        </mc:AlternateContent>
        <mc:AlternateContent xmlns:mc="http://schemas.openxmlformats.org/markup-compatibility/2006">
          <mc:Choice Requires="x14">
            <control shapeId="80187" r:id="rId130" name="Check Box 315">
              <controlPr defaultSize="0" autoFill="0" autoLine="0" autoPict="0">
                <anchor moveWithCells="1" sizeWithCells="1">
                  <from>
                    <xdr:col>15</xdr:col>
                    <xdr:colOff>209550</xdr:colOff>
                    <xdr:row>140</xdr:row>
                    <xdr:rowOff>9525</xdr:rowOff>
                  </from>
                  <to>
                    <xdr:col>17</xdr:col>
                    <xdr:colOff>76200</xdr:colOff>
                    <xdr:row>141</xdr:row>
                    <xdr:rowOff>0</xdr:rowOff>
                  </to>
                </anchor>
              </controlPr>
            </control>
          </mc:Choice>
        </mc:AlternateContent>
        <mc:AlternateContent xmlns:mc="http://schemas.openxmlformats.org/markup-compatibility/2006">
          <mc:Choice Requires="x14">
            <control shapeId="80188" r:id="rId131" name="Check Box 316">
              <controlPr defaultSize="0" autoFill="0" autoLine="0" autoPict="0">
                <anchor moveWithCells="1" sizeWithCells="1">
                  <from>
                    <xdr:col>12</xdr:col>
                    <xdr:colOff>209550</xdr:colOff>
                    <xdr:row>163</xdr:row>
                    <xdr:rowOff>19050</xdr:rowOff>
                  </from>
                  <to>
                    <xdr:col>14</xdr:col>
                    <xdr:colOff>76200</xdr:colOff>
                    <xdr:row>164</xdr:row>
                    <xdr:rowOff>0</xdr:rowOff>
                  </to>
                </anchor>
              </controlPr>
            </control>
          </mc:Choice>
        </mc:AlternateContent>
        <mc:AlternateContent xmlns:mc="http://schemas.openxmlformats.org/markup-compatibility/2006">
          <mc:Choice Requires="x14">
            <control shapeId="80189" r:id="rId132" name="Check Box 317">
              <controlPr defaultSize="0" autoFill="0" autoLine="0" autoPict="0">
                <anchor moveWithCells="1" sizeWithCells="1">
                  <from>
                    <xdr:col>15</xdr:col>
                    <xdr:colOff>209550</xdr:colOff>
                    <xdr:row>163</xdr:row>
                    <xdr:rowOff>19050</xdr:rowOff>
                  </from>
                  <to>
                    <xdr:col>17</xdr:col>
                    <xdr:colOff>76200</xdr:colOff>
                    <xdr:row>164</xdr:row>
                    <xdr:rowOff>0</xdr:rowOff>
                  </to>
                </anchor>
              </controlPr>
            </control>
          </mc:Choice>
        </mc:AlternateContent>
        <mc:AlternateContent xmlns:mc="http://schemas.openxmlformats.org/markup-compatibility/2006">
          <mc:Choice Requires="x14">
            <control shapeId="80190" r:id="rId133" name="Check Box 318">
              <controlPr defaultSize="0" autoFill="0" autoLine="0" autoPict="0">
                <anchor moveWithCells="1" sizeWithCells="1">
                  <from>
                    <xdr:col>12</xdr:col>
                    <xdr:colOff>209550</xdr:colOff>
                    <xdr:row>186</xdr:row>
                    <xdr:rowOff>28575</xdr:rowOff>
                  </from>
                  <to>
                    <xdr:col>14</xdr:col>
                    <xdr:colOff>76200</xdr:colOff>
                    <xdr:row>187</xdr:row>
                    <xdr:rowOff>0</xdr:rowOff>
                  </to>
                </anchor>
              </controlPr>
            </control>
          </mc:Choice>
        </mc:AlternateContent>
        <mc:AlternateContent xmlns:mc="http://schemas.openxmlformats.org/markup-compatibility/2006">
          <mc:Choice Requires="x14">
            <control shapeId="80191" r:id="rId134" name="Check Box 319">
              <controlPr defaultSize="0" autoFill="0" autoLine="0" autoPict="0">
                <anchor moveWithCells="1" sizeWithCells="1">
                  <from>
                    <xdr:col>15</xdr:col>
                    <xdr:colOff>209550</xdr:colOff>
                    <xdr:row>186</xdr:row>
                    <xdr:rowOff>28575</xdr:rowOff>
                  </from>
                  <to>
                    <xdr:col>17</xdr:col>
                    <xdr:colOff>76200</xdr:colOff>
                    <xdr:row>187</xdr:row>
                    <xdr:rowOff>0</xdr:rowOff>
                  </to>
                </anchor>
              </controlPr>
            </control>
          </mc:Choice>
        </mc:AlternateContent>
        <mc:AlternateContent xmlns:mc="http://schemas.openxmlformats.org/markup-compatibility/2006">
          <mc:Choice Requires="x14">
            <control shapeId="80192" r:id="rId135" name="Check Box 320">
              <controlPr defaultSize="0" autoFill="0" autoLine="0" autoPict="0">
                <anchor moveWithCells="1" sizeWithCells="1">
                  <from>
                    <xdr:col>12</xdr:col>
                    <xdr:colOff>209550</xdr:colOff>
                    <xdr:row>209</xdr:row>
                    <xdr:rowOff>0</xdr:rowOff>
                  </from>
                  <to>
                    <xdr:col>14</xdr:col>
                    <xdr:colOff>76200</xdr:colOff>
                    <xdr:row>209</xdr:row>
                    <xdr:rowOff>219075</xdr:rowOff>
                  </to>
                </anchor>
              </controlPr>
            </control>
          </mc:Choice>
        </mc:AlternateContent>
        <mc:AlternateContent xmlns:mc="http://schemas.openxmlformats.org/markup-compatibility/2006">
          <mc:Choice Requires="x14">
            <control shapeId="80193" r:id="rId136" name="Check Box 321">
              <controlPr defaultSize="0" autoFill="0" autoLine="0" autoPict="0">
                <anchor moveWithCells="1" sizeWithCells="1">
                  <from>
                    <xdr:col>15</xdr:col>
                    <xdr:colOff>209550</xdr:colOff>
                    <xdr:row>209</xdr:row>
                    <xdr:rowOff>0</xdr:rowOff>
                  </from>
                  <to>
                    <xdr:col>17</xdr:col>
                    <xdr:colOff>76200</xdr:colOff>
                    <xdr:row>209</xdr:row>
                    <xdr:rowOff>219075</xdr:rowOff>
                  </to>
                </anchor>
              </controlPr>
            </control>
          </mc:Choice>
        </mc:AlternateContent>
        <mc:AlternateContent xmlns:mc="http://schemas.openxmlformats.org/markup-compatibility/2006">
          <mc:Choice Requires="x14">
            <control shapeId="80194" r:id="rId137" name="Check Box 322">
              <controlPr defaultSize="0" autoFill="0" autoLine="0" autoPict="0">
                <anchor moveWithCells="1" sizeWithCells="1">
                  <from>
                    <xdr:col>12</xdr:col>
                    <xdr:colOff>209550</xdr:colOff>
                    <xdr:row>367</xdr:row>
                    <xdr:rowOff>9525</xdr:rowOff>
                  </from>
                  <to>
                    <xdr:col>14</xdr:col>
                    <xdr:colOff>76200</xdr:colOff>
                    <xdr:row>367</xdr:row>
                    <xdr:rowOff>219075</xdr:rowOff>
                  </to>
                </anchor>
              </controlPr>
            </control>
          </mc:Choice>
        </mc:AlternateContent>
        <mc:AlternateContent xmlns:mc="http://schemas.openxmlformats.org/markup-compatibility/2006">
          <mc:Choice Requires="x14">
            <control shapeId="80195" r:id="rId138" name="Check Box 323">
              <controlPr defaultSize="0" autoFill="0" autoLine="0" autoPict="0">
                <anchor moveWithCells="1" sizeWithCells="1">
                  <from>
                    <xdr:col>15</xdr:col>
                    <xdr:colOff>209550</xdr:colOff>
                    <xdr:row>367</xdr:row>
                    <xdr:rowOff>9525</xdr:rowOff>
                  </from>
                  <to>
                    <xdr:col>17</xdr:col>
                    <xdr:colOff>76200</xdr:colOff>
                    <xdr:row>367</xdr:row>
                    <xdr:rowOff>219075</xdr:rowOff>
                  </to>
                </anchor>
              </controlPr>
            </control>
          </mc:Choice>
        </mc:AlternateContent>
        <mc:AlternateContent xmlns:mc="http://schemas.openxmlformats.org/markup-compatibility/2006">
          <mc:Choice Requires="x14">
            <control shapeId="80196" r:id="rId139" name="Check Box 324">
              <controlPr defaultSize="0" autoFill="0" autoLine="0" autoPict="0">
                <anchor moveWithCells="1" sizeWithCells="1">
                  <from>
                    <xdr:col>12</xdr:col>
                    <xdr:colOff>209550</xdr:colOff>
                    <xdr:row>390</xdr:row>
                    <xdr:rowOff>19050</xdr:rowOff>
                  </from>
                  <to>
                    <xdr:col>14</xdr:col>
                    <xdr:colOff>76200</xdr:colOff>
                    <xdr:row>391</xdr:row>
                    <xdr:rowOff>0</xdr:rowOff>
                  </to>
                </anchor>
              </controlPr>
            </control>
          </mc:Choice>
        </mc:AlternateContent>
        <mc:AlternateContent xmlns:mc="http://schemas.openxmlformats.org/markup-compatibility/2006">
          <mc:Choice Requires="x14">
            <control shapeId="80197" r:id="rId140" name="Check Box 325">
              <controlPr defaultSize="0" autoFill="0" autoLine="0" autoPict="0">
                <anchor moveWithCells="1" sizeWithCells="1">
                  <from>
                    <xdr:col>15</xdr:col>
                    <xdr:colOff>209550</xdr:colOff>
                    <xdr:row>390</xdr:row>
                    <xdr:rowOff>19050</xdr:rowOff>
                  </from>
                  <to>
                    <xdr:col>17</xdr:col>
                    <xdr:colOff>76200</xdr:colOff>
                    <xdr:row>391</xdr:row>
                    <xdr:rowOff>0</xdr:rowOff>
                  </to>
                </anchor>
              </controlPr>
            </control>
          </mc:Choice>
        </mc:AlternateContent>
        <mc:AlternateContent xmlns:mc="http://schemas.openxmlformats.org/markup-compatibility/2006">
          <mc:Choice Requires="x14">
            <control shapeId="80198" r:id="rId141" name="Check Box 326">
              <controlPr defaultSize="0" autoFill="0" autoLine="0" autoPict="0">
                <anchor moveWithCells="1" sizeWithCells="1">
                  <from>
                    <xdr:col>12</xdr:col>
                    <xdr:colOff>209550</xdr:colOff>
                    <xdr:row>413</xdr:row>
                    <xdr:rowOff>19050</xdr:rowOff>
                  </from>
                  <to>
                    <xdr:col>14</xdr:col>
                    <xdr:colOff>76200</xdr:colOff>
                    <xdr:row>414</xdr:row>
                    <xdr:rowOff>0</xdr:rowOff>
                  </to>
                </anchor>
              </controlPr>
            </control>
          </mc:Choice>
        </mc:AlternateContent>
        <mc:AlternateContent xmlns:mc="http://schemas.openxmlformats.org/markup-compatibility/2006">
          <mc:Choice Requires="x14">
            <control shapeId="80199" r:id="rId142" name="Check Box 327">
              <controlPr defaultSize="0" autoFill="0" autoLine="0" autoPict="0">
                <anchor moveWithCells="1" sizeWithCells="1">
                  <from>
                    <xdr:col>15</xdr:col>
                    <xdr:colOff>209550</xdr:colOff>
                    <xdr:row>413</xdr:row>
                    <xdr:rowOff>19050</xdr:rowOff>
                  </from>
                  <to>
                    <xdr:col>17</xdr:col>
                    <xdr:colOff>76200</xdr:colOff>
                    <xdr:row>414</xdr:row>
                    <xdr:rowOff>0</xdr:rowOff>
                  </to>
                </anchor>
              </controlPr>
            </control>
          </mc:Choice>
        </mc:AlternateContent>
        <mc:AlternateContent xmlns:mc="http://schemas.openxmlformats.org/markup-compatibility/2006">
          <mc:Choice Requires="x14">
            <control shapeId="80200" r:id="rId143" name="Check Box 328">
              <controlPr defaultSize="0" autoFill="0" autoLine="0" autoPict="0">
                <anchor moveWithCells="1" sizeWithCells="1">
                  <from>
                    <xdr:col>13</xdr:col>
                    <xdr:colOff>0</xdr:colOff>
                    <xdr:row>436</xdr:row>
                    <xdr:rowOff>9525</xdr:rowOff>
                  </from>
                  <to>
                    <xdr:col>14</xdr:col>
                    <xdr:colOff>85725</xdr:colOff>
                    <xdr:row>436</xdr:row>
                    <xdr:rowOff>219075</xdr:rowOff>
                  </to>
                </anchor>
              </controlPr>
            </control>
          </mc:Choice>
        </mc:AlternateContent>
        <mc:AlternateContent xmlns:mc="http://schemas.openxmlformats.org/markup-compatibility/2006">
          <mc:Choice Requires="x14">
            <control shapeId="80201" r:id="rId144" name="Check Box 329">
              <controlPr defaultSize="0" autoFill="0" autoLine="0" autoPict="0">
                <anchor moveWithCells="1" sizeWithCells="1">
                  <from>
                    <xdr:col>16</xdr:col>
                    <xdr:colOff>0</xdr:colOff>
                    <xdr:row>436</xdr:row>
                    <xdr:rowOff>9525</xdr:rowOff>
                  </from>
                  <to>
                    <xdr:col>17</xdr:col>
                    <xdr:colOff>85725</xdr:colOff>
                    <xdr:row>436</xdr:row>
                    <xdr:rowOff>219075</xdr:rowOff>
                  </to>
                </anchor>
              </controlPr>
            </control>
          </mc:Choice>
        </mc:AlternateContent>
        <mc:AlternateContent xmlns:mc="http://schemas.openxmlformats.org/markup-compatibility/2006">
          <mc:Choice Requires="x14">
            <control shapeId="80202" r:id="rId145" name="Check Box 330">
              <controlPr defaultSize="0" autoFill="0" autoLine="0" autoPict="0">
                <anchor moveWithCells="1" sizeWithCells="1">
                  <from>
                    <xdr:col>12</xdr:col>
                    <xdr:colOff>209550</xdr:colOff>
                    <xdr:row>459</xdr:row>
                    <xdr:rowOff>9525</xdr:rowOff>
                  </from>
                  <to>
                    <xdr:col>14</xdr:col>
                    <xdr:colOff>76200</xdr:colOff>
                    <xdr:row>459</xdr:row>
                    <xdr:rowOff>219075</xdr:rowOff>
                  </to>
                </anchor>
              </controlPr>
            </control>
          </mc:Choice>
        </mc:AlternateContent>
        <mc:AlternateContent xmlns:mc="http://schemas.openxmlformats.org/markup-compatibility/2006">
          <mc:Choice Requires="x14">
            <control shapeId="80203" r:id="rId146" name="Check Box 331">
              <controlPr defaultSize="0" autoFill="0" autoLine="0" autoPict="0">
                <anchor moveWithCells="1" sizeWithCells="1">
                  <from>
                    <xdr:col>15</xdr:col>
                    <xdr:colOff>209550</xdr:colOff>
                    <xdr:row>459</xdr:row>
                    <xdr:rowOff>9525</xdr:rowOff>
                  </from>
                  <to>
                    <xdr:col>17</xdr:col>
                    <xdr:colOff>76200</xdr:colOff>
                    <xdr:row>459</xdr:row>
                    <xdr:rowOff>219075</xdr:rowOff>
                  </to>
                </anchor>
              </controlPr>
            </control>
          </mc:Choice>
        </mc:AlternateContent>
        <mc:AlternateContent xmlns:mc="http://schemas.openxmlformats.org/markup-compatibility/2006">
          <mc:Choice Requires="x14">
            <control shapeId="80204" r:id="rId147" name="Check Box 332">
              <controlPr defaultSize="0" autoFill="0" autoLine="0" autoPict="0">
                <anchor moveWithCells="1" sizeWithCells="1">
                  <from>
                    <xdr:col>12</xdr:col>
                    <xdr:colOff>209550</xdr:colOff>
                    <xdr:row>482</xdr:row>
                    <xdr:rowOff>9525</xdr:rowOff>
                  </from>
                  <to>
                    <xdr:col>14</xdr:col>
                    <xdr:colOff>76200</xdr:colOff>
                    <xdr:row>482</xdr:row>
                    <xdr:rowOff>219075</xdr:rowOff>
                  </to>
                </anchor>
              </controlPr>
            </control>
          </mc:Choice>
        </mc:AlternateContent>
        <mc:AlternateContent xmlns:mc="http://schemas.openxmlformats.org/markup-compatibility/2006">
          <mc:Choice Requires="x14">
            <control shapeId="80205" r:id="rId148" name="Check Box 333">
              <controlPr defaultSize="0" autoFill="0" autoLine="0" autoPict="0">
                <anchor moveWithCells="1" sizeWithCells="1">
                  <from>
                    <xdr:col>15</xdr:col>
                    <xdr:colOff>209550</xdr:colOff>
                    <xdr:row>482</xdr:row>
                    <xdr:rowOff>9525</xdr:rowOff>
                  </from>
                  <to>
                    <xdr:col>17</xdr:col>
                    <xdr:colOff>76200</xdr:colOff>
                    <xdr:row>482</xdr:row>
                    <xdr:rowOff>219075</xdr:rowOff>
                  </to>
                </anchor>
              </controlPr>
            </control>
          </mc:Choice>
        </mc:AlternateContent>
        <mc:AlternateContent xmlns:mc="http://schemas.openxmlformats.org/markup-compatibility/2006">
          <mc:Choice Requires="x14">
            <control shapeId="80206" r:id="rId149" name="Drop Down 334">
              <controlPr defaultSize="0" autoLine="0" autoPict="0">
                <anchor moveWithCells="1" sizeWithCells="1">
                  <from>
                    <xdr:col>2</xdr:col>
                    <xdr:colOff>209550</xdr:colOff>
                    <xdr:row>70</xdr:row>
                    <xdr:rowOff>38100</xdr:rowOff>
                  </from>
                  <to>
                    <xdr:col>7</xdr:col>
                    <xdr:colOff>0</xdr:colOff>
                    <xdr:row>71</xdr:row>
                    <xdr:rowOff>0</xdr:rowOff>
                  </to>
                </anchor>
              </controlPr>
            </control>
          </mc:Choice>
        </mc:AlternateContent>
        <mc:AlternateContent xmlns:mc="http://schemas.openxmlformats.org/markup-compatibility/2006">
          <mc:Choice Requires="x14">
            <control shapeId="80207" r:id="rId150" name="Drop Down 335">
              <controlPr defaultSize="0" autoLine="0" autoPict="0">
                <anchor moveWithCells="1" sizeWithCells="1">
                  <from>
                    <xdr:col>3</xdr:col>
                    <xdr:colOff>209550</xdr:colOff>
                    <xdr:row>235</xdr:row>
                    <xdr:rowOff>9525</xdr:rowOff>
                  </from>
                  <to>
                    <xdr:col>8</xdr:col>
                    <xdr:colOff>209550</xdr:colOff>
                    <xdr:row>235</xdr:row>
                    <xdr:rowOff>219075</xdr:rowOff>
                  </to>
                </anchor>
              </controlPr>
            </control>
          </mc:Choice>
        </mc:AlternateContent>
        <mc:AlternateContent xmlns:mc="http://schemas.openxmlformats.org/markup-compatibility/2006">
          <mc:Choice Requires="x14">
            <control shapeId="80208" r:id="rId151" name="Drop Down 336">
              <controlPr defaultSize="0" autoLine="0" autoPict="0">
                <anchor moveWithCells="1" sizeWithCells="1">
                  <from>
                    <xdr:col>3</xdr:col>
                    <xdr:colOff>209550</xdr:colOff>
                    <xdr:row>236</xdr:row>
                    <xdr:rowOff>9525</xdr:rowOff>
                  </from>
                  <to>
                    <xdr:col>8</xdr:col>
                    <xdr:colOff>209550</xdr:colOff>
                    <xdr:row>236</xdr:row>
                    <xdr:rowOff>219075</xdr:rowOff>
                  </to>
                </anchor>
              </controlPr>
            </control>
          </mc:Choice>
        </mc:AlternateContent>
        <mc:AlternateContent xmlns:mc="http://schemas.openxmlformats.org/markup-compatibility/2006">
          <mc:Choice Requires="x14">
            <control shapeId="80209" r:id="rId152" name="Drop Down 337">
              <controlPr defaultSize="0" autoLine="0" autoPict="0">
                <anchor moveWithCells="1" sizeWithCells="1">
                  <from>
                    <xdr:col>3</xdr:col>
                    <xdr:colOff>209550</xdr:colOff>
                    <xdr:row>237</xdr:row>
                    <xdr:rowOff>9525</xdr:rowOff>
                  </from>
                  <to>
                    <xdr:col>8</xdr:col>
                    <xdr:colOff>209550</xdr:colOff>
                    <xdr:row>237</xdr:row>
                    <xdr:rowOff>219075</xdr:rowOff>
                  </to>
                </anchor>
              </controlPr>
            </control>
          </mc:Choice>
        </mc:AlternateContent>
        <mc:AlternateContent xmlns:mc="http://schemas.openxmlformats.org/markup-compatibility/2006">
          <mc:Choice Requires="x14">
            <control shapeId="80210" r:id="rId153" name="Drop Down 338">
              <controlPr defaultSize="0" autoLine="0" autoPict="0">
                <anchor moveWithCells="1" sizeWithCells="1">
                  <from>
                    <xdr:col>3</xdr:col>
                    <xdr:colOff>209550</xdr:colOff>
                    <xdr:row>238</xdr:row>
                    <xdr:rowOff>9525</xdr:rowOff>
                  </from>
                  <to>
                    <xdr:col>8</xdr:col>
                    <xdr:colOff>209550</xdr:colOff>
                    <xdr:row>238</xdr:row>
                    <xdr:rowOff>219075</xdr:rowOff>
                  </to>
                </anchor>
              </controlPr>
            </control>
          </mc:Choice>
        </mc:AlternateContent>
        <mc:AlternateContent xmlns:mc="http://schemas.openxmlformats.org/markup-compatibility/2006">
          <mc:Choice Requires="x14">
            <control shapeId="80211" r:id="rId154" name="Drop Down 339">
              <controlPr defaultSize="0" autoLine="0" autoPict="0">
                <anchor moveWithCells="1" sizeWithCells="1">
                  <from>
                    <xdr:col>3</xdr:col>
                    <xdr:colOff>209550</xdr:colOff>
                    <xdr:row>239</xdr:row>
                    <xdr:rowOff>9525</xdr:rowOff>
                  </from>
                  <to>
                    <xdr:col>8</xdr:col>
                    <xdr:colOff>209550</xdr:colOff>
                    <xdr:row>240</xdr:row>
                    <xdr:rowOff>0</xdr:rowOff>
                  </to>
                </anchor>
              </controlPr>
            </control>
          </mc:Choice>
        </mc:AlternateContent>
        <mc:AlternateContent xmlns:mc="http://schemas.openxmlformats.org/markup-compatibility/2006">
          <mc:Choice Requires="x14">
            <control shapeId="80212" r:id="rId155" name="Drop Down 340">
              <controlPr defaultSize="0" autoLine="0" autoPict="0">
                <anchor moveWithCells="1" sizeWithCells="1">
                  <from>
                    <xdr:col>3</xdr:col>
                    <xdr:colOff>209550</xdr:colOff>
                    <xdr:row>240</xdr:row>
                    <xdr:rowOff>9525</xdr:rowOff>
                  </from>
                  <to>
                    <xdr:col>8</xdr:col>
                    <xdr:colOff>209550</xdr:colOff>
                    <xdr:row>241</xdr:row>
                    <xdr:rowOff>0</xdr:rowOff>
                  </to>
                </anchor>
              </controlPr>
            </control>
          </mc:Choice>
        </mc:AlternateContent>
        <mc:AlternateContent xmlns:mc="http://schemas.openxmlformats.org/markup-compatibility/2006">
          <mc:Choice Requires="x14">
            <control shapeId="80213" r:id="rId156" name="Check Box 341">
              <controlPr defaultSize="0" autoFill="0" autoLine="0" autoPict="0">
                <anchor moveWithCells="1" sizeWithCells="1">
                  <from>
                    <xdr:col>12</xdr:col>
                    <xdr:colOff>209550</xdr:colOff>
                    <xdr:row>232</xdr:row>
                    <xdr:rowOff>0</xdr:rowOff>
                  </from>
                  <to>
                    <xdr:col>14</xdr:col>
                    <xdr:colOff>76200</xdr:colOff>
                    <xdr:row>232</xdr:row>
                    <xdr:rowOff>209550</xdr:rowOff>
                  </to>
                </anchor>
              </controlPr>
            </control>
          </mc:Choice>
        </mc:AlternateContent>
        <mc:AlternateContent xmlns:mc="http://schemas.openxmlformats.org/markup-compatibility/2006">
          <mc:Choice Requires="x14">
            <control shapeId="80214" r:id="rId157" name="Check Box 342">
              <controlPr defaultSize="0" autoFill="0" autoLine="0" autoPict="0">
                <anchor moveWithCells="1" sizeWithCells="1">
                  <from>
                    <xdr:col>15</xdr:col>
                    <xdr:colOff>209550</xdr:colOff>
                    <xdr:row>232</xdr:row>
                    <xdr:rowOff>0</xdr:rowOff>
                  </from>
                  <to>
                    <xdr:col>17</xdr:col>
                    <xdr:colOff>76200</xdr:colOff>
                    <xdr:row>232</xdr:row>
                    <xdr:rowOff>209550</xdr:rowOff>
                  </to>
                </anchor>
              </controlPr>
            </control>
          </mc:Choice>
        </mc:AlternateContent>
        <mc:AlternateContent xmlns:mc="http://schemas.openxmlformats.org/markup-compatibility/2006">
          <mc:Choice Requires="x14">
            <control shapeId="80215" r:id="rId158" name="Drop Down 343">
              <controlPr defaultSize="0" autoLine="0" autoPict="0">
                <anchor moveWithCells="1" sizeWithCells="1">
                  <from>
                    <xdr:col>2</xdr:col>
                    <xdr:colOff>209550</xdr:colOff>
                    <xdr:row>344</xdr:row>
                    <xdr:rowOff>28575</xdr:rowOff>
                  </from>
                  <to>
                    <xdr:col>7</xdr:col>
                    <xdr:colOff>0</xdr:colOff>
                    <xdr:row>345</xdr:row>
                    <xdr:rowOff>0</xdr:rowOff>
                  </to>
                </anchor>
              </controlPr>
            </control>
          </mc:Choice>
        </mc:AlternateContent>
        <mc:AlternateContent xmlns:mc="http://schemas.openxmlformats.org/markup-compatibility/2006">
          <mc:Choice Requires="x14">
            <control shapeId="80216" r:id="rId159" name="Drop Down 344">
              <controlPr defaultSize="0" autoLine="0" autoPict="0">
                <anchor moveWithCells="1" sizeWithCells="1">
                  <from>
                    <xdr:col>3</xdr:col>
                    <xdr:colOff>209550</xdr:colOff>
                    <xdr:row>509</xdr:row>
                    <xdr:rowOff>9525</xdr:rowOff>
                  </from>
                  <to>
                    <xdr:col>8</xdr:col>
                    <xdr:colOff>209550</xdr:colOff>
                    <xdr:row>509</xdr:row>
                    <xdr:rowOff>219075</xdr:rowOff>
                  </to>
                </anchor>
              </controlPr>
            </control>
          </mc:Choice>
        </mc:AlternateContent>
        <mc:AlternateContent xmlns:mc="http://schemas.openxmlformats.org/markup-compatibility/2006">
          <mc:Choice Requires="x14">
            <control shapeId="80217" r:id="rId160" name="Drop Down 345">
              <controlPr defaultSize="0" autoLine="0" autoPict="0">
                <anchor moveWithCells="1" sizeWithCells="1">
                  <from>
                    <xdr:col>3</xdr:col>
                    <xdr:colOff>209550</xdr:colOff>
                    <xdr:row>510</xdr:row>
                    <xdr:rowOff>9525</xdr:rowOff>
                  </from>
                  <to>
                    <xdr:col>8</xdr:col>
                    <xdr:colOff>209550</xdr:colOff>
                    <xdr:row>510</xdr:row>
                    <xdr:rowOff>219075</xdr:rowOff>
                  </to>
                </anchor>
              </controlPr>
            </control>
          </mc:Choice>
        </mc:AlternateContent>
        <mc:AlternateContent xmlns:mc="http://schemas.openxmlformats.org/markup-compatibility/2006">
          <mc:Choice Requires="x14">
            <control shapeId="80218" r:id="rId161" name="Drop Down 346">
              <controlPr defaultSize="0" autoLine="0" autoPict="0">
                <anchor moveWithCells="1" sizeWithCells="1">
                  <from>
                    <xdr:col>3</xdr:col>
                    <xdr:colOff>209550</xdr:colOff>
                    <xdr:row>511</xdr:row>
                    <xdr:rowOff>9525</xdr:rowOff>
                  </from>
                  <to>
                    <xdr:col>8</xdr:col>
                    <xdr:colOff>209550</xdr:colOff>
                    <xdr:row>511</xdr:row>
                    <xdr:rowOff>219075</xdr:rowOff>
                  </to>
                </anchor>
              </controlPr>
            </control>
          </mc:Choice>
        </mc:AlternateContent>
        <mc:AlternateContent xmlns:mc="http://schemas.openxmlformats.org/markup-compatibility/2006">
          <mc:Choice Requires="x14">
            <control shapeId="80219" r:id="rId162" name="Drop Down 347">
              <controlPr defaultSize="0" autoLine="0" autoPict="0">
                <anchor moveWithCells="1" sizeWithCells="1">
                  <from>
                    <xdr:col>3</xdr:col>
                    <xdr:colOff>209550</xdr:colOff>
                    <xdr:row>512</xdr:row>
                    <xdr:rowOff>9525</xdr:rowOff>
                  </from>
                  <to>
                    <xdr:col>8</xdr:col>
                    <xdr:colOff>209550</xdr:colOff>
                    <xdr:row>512</xdr:row>
                    <xdr:rowOff>219075</xdr:rowOff>
                  </to>
                </anchor>
              </controlPr>
            </control>
          </mc:Choice>
        </mc:AlternateContent>
        <mc:AlternateContent xmlns:mc="http://schemas.openxmlformats.org/markup-compatibility/2006">
          <mc:Choice Requires="x14">
            <control shapeId="80220" r:id="rId163" name="Drop Down 348">
              <controlPr defaultSize="0" autoLine="0" autoPict="0">
                <anchor moveWithCells="1" sizeWithCells="1">
                  <from>
                    <xdr:col>3</xdr:col>
                    <xdr:colOff>209550</xdr:colOff>
                    <xdr:row>513</xdr:row>
                    <xdr:rowOff>9525</xdr:rowOff>
                  </from>
                  <to>
                    <xdr:col>8</xdr:col>
                    <xdr:colOff>209550</xdr:colOff>
                    <xdr:row>513</xdr:row>
                    <xdr:rowOff>219075</xdr:rowOff>
                  </to>
                </anchor>
              </controlPr>
            </control>
          </mc:Choice>
        </mc:AlternateContent>
        <mc:AlternateContent xmlns:mc="http://schemas.openxmlformats.org/markup-compatibility/2006">
          <mc:Choice Requires="x14">
            <control shapeId="80221" r:id="rId164" name="Drop Down 349">
              <controlPr defaultSize="0" autoLine="0" autoPict="0">
                <anchor moveWithCells="1" sizeWithCells="1">
                  <from>
                    <xdr:col>3</xdr:col>
                    <xdr:colOff>209550</xdr:colOff>
                    <xdr:row>514</xdr:row>
                    <xdr:rowOff>9525</xdr:rowOff>
                  </from>
                  <to>
                    <xdr:col>8</xdr:col>
                    <xdr:colOff>209550</xdr:colOff>
                    <xdr:row>515</xdr:row>
                    <xdr:rowOff>0</xdr:rowOff>
                  </to>
                </anchor>
              </controlPr>
            </control>
          </mc:Choice>
        </mc:AlternateContent>
        <mc:AlternateContent xmlns:mc="http://schemas.openxmlformats.org/markup-compatibility/2006">
          <mc:Choice Requires="x14">
            <control shapeId="80222" r:id="rId165" name="Check Box 350">
              <controlPr defaultSize="0" autoFill="0" autoLine="0" autoPict="0">
                <anchor moveWithCells="1" sizeWithCells="1">
                  <from>
                    <xdr:col>12</xdr:col>
                    <xdr:colOff>209550</xdr:colOff>
                    <xdr:row>506</xdr:row>
                    <xdr:rowOff>0</xdr:rowOff>
                  </from>
                  <to>
                    <xdr:col>14</xdr:col>
                    <xdr:colOff>76200</xdr:colOff>
                    <xdr:row>506</xdr:row>
                    <xdr:rowOff>209550</xdr:rowOff>
                  </to>
                </anchor>
              </controlPr>
            </control>
          </mc:Choice>
        </mc:AlternateContent>
        <mc:AlternateContent xmlns:mc="http://schemas.openxmlformats.org/markup-compatibility/2006">
          <mc:Choice Requires="x14">
            <control shapeId="80223" r:id="rId166" name="Check Box 351">
              <controlPr defaultSize="0" autoFill="0" autoLine="0" autoPict="0">
                <anchor moveWithCells="1" sizeWithCells="1">
                  <from>
                    <xdr:col>15</xdr:col>
                    <xdr:colOff>209550</xdr:colOff>
                    <xdr:row>506</xdr:row>
                    <xdr:rowOff>0</xdr:rowOff>
                  </from>
                  <to>
                    <xdr:col>17</xdr:col>
                    <xdr:colOff>76200</xdr:colOff>
                    <xdr:row>506</xdr:row>
                    <xdr:rowOff>209550</xdr:rowOff>
                  </to>
                </anchor>
              </controlPr>
            </control>
          </mc:Choice>
        </mc:AlternateContent>
        <mc:AlternateContent xmlns:mc="http://schemas.openxmlformats.org/markup-compatibility/2006">
          <mc:Choice Requires="x14">
            <control shapeId="80224" r:id="rId167" name="Drop Down 352">
              <controlPr defaultSize="0" autoLine="0" autoPict="0">
                <anchor moveWithCells="1" sizeWithCells="1">
                  <from>
                    <xdr:col>3</xdr:col>
                    <xdr:colOff>0</xdr:colOff>
                    <xdr:row>79</xdr:row>
                    <xdr:rowOff>28575</xdr:rowOff>
                  </from>
                  <to>
                    <xdr:col>7</xdr:col>
                    <xdr:colOff>209550</xdr:colOff>
                    <xdr:row>80</xdr:row>
                    <xdr:rowOff>9525</xdr:rowOff>
                  </to>
                </anchor>
              </controlPr>
            </control>
          </mc:Choice>
        </mc:AlternateContent>
        <mc:AlternateContent xmlns:mc="http://schemas.openxmlformats.org/markup-compatibility/2006">
          <mc:Choice Requires="x14">
            <control shapeId="80233" r:id="rId168" name="Check Box 361">
              <controlPr defaultSize="0" autoFill="0" autoLine="0" autoPict="0">
                <anchor moveWithCells="1" sizeWithCells="1">
                  <from>
                    <xdr:col>18</xdr:col>
                    <xdr:colOff>209550</xdr:colOff>
                    <xdr:row>51</xdr:row>
                    <xdr:rowOff>19050</xdr:rowOff>
                  </from>
                  <to>
                    <xdr:col>20</xdr:col>
                    <xdr:colOff>0</xdr:colOff>
                    <xdr:row>52</xdr:row>
                    <xdr:rowOff>9525</xdr:rowOff>
                  </to>
                </anchor>
              </controlPr>
            </control>
          </mc:Choice>
        </mc:AlternateContent>
        <mc:AlternateContent xmlns:mc="http://schemas.openxmlformats.org/markup-compatibility/2006">
          <mc:Choice Requires="x14">
            <control shapeId="80234" r:id="rId169" name="Check Box 362">
              <controlPr defaultSize="0" autoFill="0" autoLine="0" autoPict="0">
                <anchor moveWithCells="1" sizeWithCells="1">
                  <from>
                    <xdr:col>21</xdr:col>
                    <xdr:colOff>209550</xdr:colOff>
                    <xdr:row>51</xdr:row>
                    <xdr:rowOff>19050</xdr:rowOff>
                  </from>
                  <to>
                    <xdr:col>23</xdr:col>
                    <xdr:colOff>0</xdr:colOff>
                    <xdr:row>52</xdr:row>
                    <xdr:rowOff>9525</xdr:rowOff>
                  </to>
                </anchor>
              </controlPr>
            </control>
          </mc:Choice>
        </mc:AlternateContent>
        <mc:AlternateContent xmlns:mc="http://schemas.openxmlformats.org/markup-compatibility/2006">
          <mc:Choice Requires="x14">
            <control shapeId="80235" r:id="rId170" name="Check Box 363">
              <controlPr defaultSize="0" autoFill="0" autoLine="0" autoPict="0">
                <anchor moveWithCells="1" sizeWithCells="1">
                  <from>
                    <xdr:col>18</xdr:col>
                    <xdr:colOff>209550</xdr:colOff>
                    <xdr:row>324</xdr:row>
                    <xdr:rowOff>19050</xdr:rowOff>
                  </from>
                  <to>
                    <xdr:col>20</xdr:col>
                    <xdr:colOff>76200</xdr:colOff>
                    <xdr:row>325</xdr:row>
                    <xdr:rowOff>0</xdr:rowOff>
                  </to>
                </anchor>
              </controlPr>
            </control>
          </mc:Choice>
        </mc:AlternateContent>
        <mc:AlternateContent xmlns:mc="http://schemas.openxmlformats.org/markup-compatibility/2006">
          <mc:Choice Requires="x14">
            <control shapeId="80236" r:id="rId171" name="Check Box 364">
              <controlPr defaultSize="0" autoFill="0" autoLine="0" autoPict="0">
                <anchor moveWithCells="1" sizeWithCells="1">
                  <from>
                    <xdr:col>21</xdr:col>
                    <xdr:colOff>209550</xdr:colOff>
                    <xdr:row>324</xdr:row>
                    <xdr:rowOff>19050</xdr:rowOff>
                  </from>
                  <to>
                    <xdr:col>23</xdr:col>
                    <xdr:colOff>66675</xdr:colOff>
                    <xdr:row>325</xdr:row>
                    <xdr:rowOff>0</xdr:rowOff>
                  </to>
                </anchor>
              </controlPr>
            </control>
          </mc:Choice>
        </mc:AlternateContent>
        <mc:AlternateContent xmlns:mc="http://schemas.openxmlformats.org/markup-compatibility/2006">
          <mc:Choice Requires="x14">
            <control shapeId="80245" r:id="rId172" name="Check Box 373">
              <controlPr defaultSize="0" autoFill="0" autoLine="0" autoPict="0">
                <anchor moveWithCells="1" sizeWithCells="1">
                  <from>
                    <xdr:col>15</xdr:col>
                    <xdr:colOff>209550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80246" r:id="rId173" name="Check Box 374">
              <controlPr defaultSize="0" autoFill="0" autoLine="0" autoPict="0">
                <anchor moveWithCells="1" sizeWithCells="1">
                  <from>
                    <xdr:col>15</xdr:col>
                    <xdr:colOff>209550</xdr:colOff>
                    <xdr:row>58</xdr:row>
                    <xdr:rowOff>0</xdr:rowOff>
                  </from>
                  <to>
                    <xdr:col>17</xdr:col>
                    <xdr:colOff>0</xdr:colOff>
                    <xdr:row>59</xdr:row>
                    <xdr:rowOff>0</xdr:rowOff>
                  </to>
                </anchor>
              </controlPr>
            </control>
          </mc:Choice>
        </mc:AlternateContent>
        <mc:AlternateContent xmlns:mc="http://schemas.openxmlformats.org/markup-compatibility/2006">
          <mc:Choice Requires="x14">
            <control shapeId="80247" r:id="rId174" name="Check Box 375">
              <controlPr defaultSize="0" autoFill="0" autoLine="0" autoPict="0">
                <anchor moveWithCells="1" sizeWithCells="1">
                  <from>
                    <xdr:col>15</xdr:col>
                    <xdr:colOff>209550</xdr:colOff>
                    <xdr:row>330</xdr:row>
                    <xdr:rowOff>0</xdr:rowOff>
                  </from>
                  <to>
                    <xdr:col>17</xdr:col>
                    <xdr:colOff>0</xdr:colOff>
                    <xdr:row>331</xdr:row>
                    <xdr:rowOff>0</xdr:rowOff>
                  </to>
                </anchor>
              </controlPr>
            </control>
          </mc:Choice>
        </mc:AlternateContent>
        <mc:AlternateContent xmlns:mc="http://schemas.openxmlformats.org/markup-compatibility/2006">
          <mc:Choice Requires="x14">
            <control shapeId="80248" r:id="rId175" name="Check Box 376">
              <controlPr defaultSize="0" autoFill="0" autoLine="0" autoPict="0">
                <anchor moveWithCells="1" sizeWithCells="1">
                  <from>
                    <xdr:col>15</xdr:col>
                    <xdr:colOff>209550</xdr:colOff>
                    <xdr:row>331</xdr:row>
                    <xdr:rowOff>0</xdr:rowOff>
                  </from>
                  <to>
                    <xdr:col>17</xdr:col>
                    <xdr:colOff>0</xdr:colOff>
                    <xdr:row>332</xdr:row>
                    <xdr:rowOff>0</xdr:rowOff>
                  </to>
                </anchor>
              </controlPr>
            </control>
          </mc:Choice>
        </mc:AlternateContent>
        <mc:AlternateContent xmlns:mc="http://schemas.openxmlformats.org/markup-compatibility/2006">
          <mc:Choice Requires="x14">
            <control shapeId="80249" r:id="rId176" name="Check Box 377">
              <controlPr defaultSize="0" autoFill="0" autoLine="0" autoPict="0">
                <anchor moveWithCells="1" sizeWithCells="1">
                  <from>
                    <xdr:col>2</xdr:col>
                    <xdr:colOff>9525</xdr:colOff>
                    <xdr:row>286</xdr:row>
                    <xdr:rowOff>9525</xdr:rowOff>
                  </from>
                  <to>
                    <xdr:col>3</xdr:col>
                    <xdr:colOff>0</xdr:colOff>
                    <xdr:row>287</xdr:row>
                    <xdr:rowOff>0</xdr:rowOff>
                  </to>
                </anchor>
              </controlPr>
            </control>
          </mc:Choice>
        </mc:AlternateContent>
        <mc:AlternateContent xmlns:mc="http://schemas.openxmlformats.org/markup-compatibility/2006">
          <mc:Choice Requires="x14">
            <control shapeId="80250" r:id="rId177" name="Check Box 378">
              <controlPr defaultSize="0" autoFill="0" autoLine="0" autoPict="0">
                <anchor moveWithCells="1" sizeWithCells="1">
                  <from>
                    <xdr:col>2</xdr:col>
                    <xdr:colOff>9525</xdr:colOff>
                    <xdr:row>288</xdr:row>
                    <xdr:rowOff>9525</xdr:rowOff>
                  </from>
                  <to>
                    <xdr:col>3</xdr:col>
                    <xdr:colOff>0</xdr:colOff>
                    <xdr:row>289</xdr:row>
                    <xdr:rowOff>0</xdr:rowOff>
                  </to>
                </anchor>
              </controlPr>
            </control>
          </mc:Choice>
        </mc:AlternateContent>
        <mc:AlternateContent xmlns:mc="http://schemas.openxmlformats.org/markup-compatibility/2006">
          <mc:Choice Requires="x14">
            <control shapeId="80251" r:id="rId178" name="Check Box 379">
              <controlPr defaultSize="0" autoFill="0" autoLine="0" autoPict="0">
                <anchor moveWithCells="1" sizeWithCells="1">
                  <from>
                    <xdr:col>2</xdr:col>
                    <xdr:colOff>9525</xdr:colOff>
                    <xdr:row>289</xdr:row>
                    <xdr:rowOff>9525</xdr:rowOff>
                  </from>
                  <to>
                    <xdr:col>3</xdr:col>
                    <xdr:colOff>0</xdr:colOff>
                    <xdr:row>290</xdr:row>
                    <xdr:rowOff>0</xdr:rowOff>
                  </to>
                </anchor>
              </controlPr>
            </control>
          </mc:Choice>
        </mc:AlternateContent>
        <mc:AlternateContent xmlns:mc="http://schemas.openxmlformats.org/markup-compatibility/2006">
          <mc:Choice Requires="x14">
            <control shapeId="80252" r:id="rId179" name="Check Box 380">
              <controlPr defaultSize="0" autoFill="0" autoLine="0" autoPict="0">
                <anchor moveWithCells="1" sizeWithCells="1">
                  <from>
                    <xdr:col>2</xdr:col>
                    <xdr:colOff>9525</xdr:colOff>
                    <xdr:row>290</xdr:row>
                    <xdr:rowOff>9525</xdr:rowOff>
                  </from>
                  <to>
                    <xdr:col>3</xdr:col>
                    <xdr:colOff>0</xdr:colOff>
                    <xdr:row>291</xdr:row>
                    <xdr:rowOff>0</xdr:rowOff>
                  </to>
                </anchor>
              </controlPr>
            </control>
          </mc:Choice>
        </mc:AlternateContent>
        <mc:AlternateContent xmlns:mc="http://schemas.openxmlformats.org/markup-compatibility/2006">
          <mc:Choice Requires="x14">
            <control shapeId="80253" r:id="rId180" name="Check Box 381">
              <controlPr defaultSize="0" autoFill="0" autoLine="0" autoPict="0">
                <anchor moveWithCells="1" sizeWithCells="1">
                  <from>
                    <xdr:col>2</xdr:col>
                    <xdr:colOff>9525</xdr:colOff>
                    <xdr:row>291</xdr:row>
                    <xdr:rowOff>9525</xdr:rowOff>
                  </from>
                  <to>
                    <xdr:col>3</xdr:col>
                    <xdr:colOff>0</xdr:colOff>
                    <xdr:row>292</xdr:row>
                    <xdr:rowOff>0</xdr:rowOff>
                  </to>
                </anchor>
              </controlPr>
            </control>
          </mc:Choice>
        </mc:AlternateContent>
        <mc:AlternateContent xmlns:mc="http://schemas.openxmlformats.org/markup-compatibility/2006">
          <mc:Choice Requires="x14">
            <control shapeId="80254" r:id="rId181" name="Check Box 382">
              <controlPr defaultSize="0" autoFill="0" autoLine="0" autoPict="0">
                <anchor moveWithCells="1" sizeWithCells="1">
                  <from>
                    <xdr:col>2</xdr:col>
                    <xdr:colOff>9525</xdr:colOff>
                    <xdr:row>296</xdr:row>
                    <xdr:rowOff>9525</xdr:rowOff>
                  </from>
                  <to>
                    <xdr:col>3</xdr:col>
                    <xdr:colOff>0</xdr:colOff>
                    <xdr:row>297</xdr:row>
                    <xdr:rowOff>0</xdr:rowOff>
                  </to>
                </anchor>
              </controlPr>
            </control>
          </mc:Choice>
        </mc:AlternateContent>
        <mc:AlternateContent xmlns:mc="http://schemas.openxmlformats.org/markup-compatibility/2006">
          <mc:Choice Requires="x14">
            <control shapeId="80255" r:id="rId182" name="Check Box 383">
              <controlPr defaultSize="0" autoFill="0" autoLine="0" autoPict="0">
                <anchor moveWithCells="1" sizeWithCells="1">
                  <from>
                    <xdr:col>2</xdr:col>
                    <xdr:colOff>9525</xdr:colOff>
                    <xdr:row>297</xdr:row>
                    <xdr:rowOff>9525</xdr:rowOff>
                  </from>
                  <to>
                    <xdr:col>3</xdr:col>
                    <xdr:colOff>0</xdr:colOff>
                    <xdr:row>298</xdr:row>
                    <xdr:rowOff>0</xdr:rowOff>
                  </to>
                </anchor>
              </controlPr>
            </control>
          </mc:Choice>
        </mc:AlternateContent>
        <mc:AlternateContent xmlns:mc="http://schemas.openxmlformats.org/markup-compatibility/2006">
          <mc:Choice Requires="x14">
            <control shapeId="80256" r:id="rId183" name="Check Box 384">
              <controlPr defaultSize="0" autoFill="0" autoLine="0" autoPict="0">
                <anchor moveWithCells="1" sizeWithCells="1">
                  <from>
                    <xdr:col>2</xdr:col>
                    <xdr:colOff>9525</xdr:colOff>
                    <xdr:row>299</xdr:row>
                    <xdr:rowOff>9525</xdr:rowOff>
                  </from>
                  <to>
                    <xdr:col>3</xdr:col>
                    <xdr:colOff>0</xdr:colOff>
                    <xdr:row>300</xdr:row>
                    <xdr:rowOff>0</xdr:rowOff>
                  </to>
                </anchor>
              </controlPr>
            </control>
          </mc:Choice>
        </mc:AlternateContent>
        <mc:AlternateContent xmlns:mc="http://schemas.openxmlformats.org/markup-compatibility/2006">
          <mc:Choice Requires="x14">
            <control shapeId="80257" r:id="rId184" name="Check Box 385">
              <controlPr defaultSize="0" autoFill="0" autoLine="0" autoPict="0">
                <anchor moveWithCells="1" sizeWithCells="1">
                  <from>
                    <xdr:col>8</xdr:col>
                    <xdr:colOff>9525</xdr:colOff>
                    <xdr:row>305</xdr:row>
                    <xdr:rowOff>9525</xdr:rowOff>
                  </from>
                  <to>
                    <xdr:col>9</xdr:col>
                    <xdr:colOff>0</xdr:colOff>
                    <xdr:row>306</xdr:row>
                    <xdr:rowOff>0</xdr:rowOff>
                  </to>
                </anchor>
              </controlPr>
            </control>
          </mc:Choice>
        </mc:AlternateContent>
        <mc:AlternateContent xmlns:mc="http://schemas.openxmlformats.org/markup-compatibility/2006">
          <mc:Choice Requires="x14">
            <control shapeId="80258" r:id="rId185" name="Check Box 386">
              <controlPr defaultSize="0" autoFill="0" autoLine="0" autoPict="0">
                <anchor moveWithCells="1" sizeWithCells="1">
                  <from>
                    <xdr:col>21</xdr:col>
                    <xdr:colOff>9525</xdr:colOff>
                    <xdr:row>305</xdr:row>
                    <xdr:rowOff>9525</xdr:rowOff>
                  </from>
                  <to>
                    <xdr:col>22</xdr:col>
                    <xdr:colOff>0</xdr:colOff>
                    <xdr:row>306</xdr:row>
                    <xdr:rowOff>0</xdr:rowOff>
                  </to>
                </anchor>
              </controlPr>
            </control>
          </mc:Choice>
        </mc:AlternateContent>
        <mc:AlternateContent xmlns:mc="http://schemas.openxmlformats.org/markup-compatibility/2006">
          <mc:Choice Requires="x14">
            <control shapeId="80259" r:id="rId186" name="Check Box 387">
              <controlPr defaultSize="0" autoFill="0" autoLine="0" autoPict="0">
                <anchor moveWithCells="1" sizeWithCells="1">
                  <from>
                    <xdr:col>2</xdr:col>
                    <xdr:colOff>9525</xdr:colOff>
                    <xdr:row>306</xdr:row>
                    <xdr:rowOff>9525</xdr:rowOff>
                  </from>
                  <to>
                    <xdr:col>3</xdr:col>
                    <xdr:colOff>0</xdr:colOff>
                    <xdr:row>307</xdr:row>
                    <xdr:rowOff>0</xdr:rowOff>
                  </to>
                </anchor>
              </controlPr>
            </control>
          </mc:Choice>
        </mc:AlternateContent>
        <mc:AlternateContent xmlns:mc="http://schemas.openxmlformats.org/markup-compatibility/2006">
          <mc:Choice Requires="x14">
            <control shapeId="80260" r:id="rId187" name="Check Box 388">
              <controlPr defaultSize="0" autoFill="0" autoLine="0" autoPict="0">
                <anchor moveWithCells="1" sizeWithCells="1">
                  <from>
                    <xdr:col>2</xdr:col>
                    <xdr:colOff>9525</xdr:colOff>
                    <xdr:row>13</xdr:row>
                    <xdr:rowOff>9525</xdr:rowOff>
                  </from>
                  <to>
                    <xdr:col>3</xdr:col>
                    <xdr:colOff>0</xdr:colOff>
                    <xdr:row>14</xdr:row>
                    <xdr:rowOff>0</xdr:rowOff>
                  </to>
                </anchor>
              </controlPr>
            </control>
          </mc:Choice>
        </mc:AlternateContent>
        <mc:AlternateContent xmlns:mc="http://schemas.openxmlformats.org/markup-compatibility/2006">
          <mc:Choice Requires="x14">
            <control shapeId="80261" r:id="rId188" name="Check Box 389">
              <controlPr defaultSize="0" autoFill="0" autoLine="0" autoPict="0">
                <anchor moveWithCells="1" sizeWithCells="1">
                  <from>
                    <xdr:col>2</xdr:col>
                    <xdr:colOff>9525</xdr:colOff>
                    <xdr:row>15</xdr:row>
                    <xdr:rowOff>9525</xdr:rowOff>
                  </from>
                  <to>
                    <xdr:col>3</xdr:col>
                    <xdr:colOff>0</xdr:colOff>
                    <xdr:row>16</xdr:row>
                    <xdr:rowOff>0</xdr:rowOff>
                  </to>
                </anchor>
              </controlPr>
            </control>
          </mc:Choice>
        </mc:AlternateContent>
        <mc:AlternateContent xmlns:mc="http://schemas.openxmlformats.org/markup-compatibility/2006">
          <mc:Choice Requires="x14">
            <control shapeId="80262" r:id="rId189" name="Check Box 390">
              <controlPr defaultSize="0" autoFill="0" autoLine="0" autoPict="0">
                <anchor moveWithCells="1" sizeWithCells="1">
                  <from>
                    <xdr:col>2</xdr:col>
                    <xdr:colOff>9525</xdr:colOff>
                    <xdr:row>16</xdr:row>
                    <xdr:rowOff>9525</xdr:rowOff>
                  </from>
                  <to>
                    <xdr:col>3</xdr:col>
                    <xdr:colOff>0</xdr:colOff>
                    <xdr:row>17</xdr:row>
                    <xdr:rowOff>0</xdr:rowOff>
                  </to>
                </anchor>
              </controlPr>
            </control>
          </mc:Choice>
        </mc:AlternateContent>
        <mc:AlternateContent xmlns:mc="http://schemas.openxmlformats.org/markup-compatibility/2006">
          <mc:Choice Requires="x14">
            <control shapeId="80263" r:id="rId190" name="Check Box 391">
              <controlPr defaultSize="0" autoFill="0" autoLine="0" autoPict="0">
                <anchor moveWithCells="1" sizeWithCells="1">
                  <from>
                    <xdr:col>2</xdr:col>
                    <xdr:colOff>9525</xdr:colOff>
                    <xdr:row>17</xdr:row>
                    <xdr:rowOff>9525</xdr:rowOff>
                  </from>
                  <to>
                    <xdr:col>3</xdr:col>
                    <xdr:colOff>0</xdr:colOff>
                    <xdr:row>18</xdr:row>
                    <xdr:rowOff>0</xdr:rowOff>
                  </to>
                </anchor>
              </controlPr>
            </control>
          </mc:Choice>
        </mc:AlternateContent>
        <mc:AlternateContent xmlns:mc="http://schemas.openxmlformats.org/markup-compatibility/2006">
          <mc:Choice Requires="x14">
            <control shapeId="80264" r:id="rId191" name="Check Box 392">
              <controlPr defaultSize="0" autoFill="0" autoLine="0" autoPict="0">
                <anchor moveWithCells="1" sizeWithCells="1">
                  <from>
                    <xdr:col>2</xdr:col>
                    <xdr:colOff>9525</xdr:colOff>
                    <xdr:row>18</xdr:row>
                    <xdr:rowOff>9525</xdr:rowOff>
                  </from>
                  <to>
                    <xdr:col>3</xdr:col>
                    <xdr:colOff>0</xdr:colOff>
                    <xdr:row>19</xdr:row>
                    <xdr:rowOff>0</xdr:rowOff>
                  </to>
                </anchor>
              </controlPr>
            </control>
          </mc:Choice>
        </mc:AlternateContent>
        <mc:AlternateContent xmlns:mc="http://schemas.openxmlformats.org/markup-compatibility/2006">
          <mc:Choice Requires="x14">
            <control shapeId="80265" r:id="rId192" name="Check Box 393">
              <controlPr defaultSize="0" autoFill="0" autoLine="0" autoPict="0">
                <anchor moveWithCells="1" sizeWithCells="1">
                  <from>
                    <xdr:col>2</xdr:col>
                    <xdr:colOff>9525</xdr:colOff>
                    <xdr:row>23</xdr:row>
                    <xdr:rowOff>9525</xdr:rowOff>
                  </from>
                  <to>
                    <xdr:col>3</xdr:col>
                    <xdr:colOff>0</xdr:colOff>
                    <xdr:row>24</xdr:row>
                    <xdr:rowOff>0</xdr:rowOff>
                  </to>
                </anchor>
              </controlPr>
            </control>
          </mc:Choice>
        </mc:AlternateContent>
        <mc:AlternateContent xmlns:mc="http://schemas.openxmlformats.org/markup-compatibility/2006">
          <mc:Choice Requires="x14">
            <control shapeId="80266" r:id="rId193" name="Check Box 394">
              <controlPr defaultSize="0" autoFill="0" autoLine="0" autoPict="0">
                <anchor moveWithCells="1" sizeWithCells="1">
                  <from>
                    <xdr:col>2</xdr:col>
                    <xdr:colOff>9525</xdr:colOff>
                    <xdr:row>24</xdr:row>
                    <xdr:rowOff>9525</xdr:rowOff>
                  </from>
                  <to>
                    <xdr:col>3</xdr:col>
                    <xdr:colOff>0</xdr:colOff>
                    <xdr:row>25</xdr:row>
                    <xdr:rowOff>0</xdr:rowOff>
                  </to>
                </anchor>
              </controlPr>
            </control>
          </mc:Choice>
        </mc:AlternateContent>
        <mc:AlternateContent xmlns:mc="http://schemas.openxmlformats.org/markup-compatibility/2006">
          <mc:Choice Requires="x14">
            <control shapeId="80267" r:id="rId194" name="Check Box 395">
              <controlPr defaultSize="0" autoFill="0" autoLine="0" autoPict="0">
                <anchor moveWithCells="1" sizeWithCells="1">
                  <from>
                    <xdr:col>2</xdr:col>
                    <xdr:colOff>9525</xdr:colOff>
                    <xdr:row>26</xdr:row>
                    <xdr:rowOff>9525</xdr:rowOff>
                  </from>
                  <to>
                    <xdr:col>3</xdr:col>
                    <xdr:colOff>0</xdr:colOff>
                    <xdr:row>27</xdr:row>
                    <xdr:rowOff>0</xdr:rowOff>
                  </to>
                </anchor>
              </controlPr>
            </control>
          </mc:Choice>
        </mc:AlternateContent>
        <mc:AlternateContent xmlns:mc="http://schemas.openxmlformats.org/markup-compatibility/2006">
          <mc:Choice Requires="x14">
            <control shapeId="80268" r:id="rId195" name="Check Box 396">
              <controlPr defaultSize="0" autoFill="0" autoLine="0" autoPict="0">
                <anchor moveWithCells="1" sizeWithCells="1">
                  <from>
                    <xdr:col>8</xdr:col>
                    <xdr:colOff>9525</xdr:colOff>
                    <xdr:row>32</xdr:row>
                    <xdr:rowOff>9525</xdr:rowOff>
                  </from>
                  <to>
                    <xdr:col>9</xdr:col>
                    <xdr:colOff>0</xdr:colOff>
                    <xdr:row>33</xdr:row>
                    <xdr:rowOff>0</xdr:rowOff>
                  </to>
                </anchor>
              </controlPr>
            </control>
          </mc:Choice>
        </mc:AlternateContent>
        <mc:AlternateContent xmlns:mc="http://schemas.openxmlformats.org/markup-compatibility/2006">
          <mc:Choice Requires="x14">
            <control shapeId="80269" r:id="rId196" name="Check Box 397">
              <controlPr defaultSize="0" autoFill="0" autoLine="0" autoPict="0">
                <anchor moveWithCells="1" sizeWithCells="1">
                  <from>
                    <xdr:col>21</xdr:col>
                    <xdr:colOff>9525</xdr:colOff>
                    <xdr:row>32</xdr:row>
                    <xdr:rowOff>9525</xdr:rowOff>
                  </from>
                  <to>
                    <xdr:col>22</xdr:col>
                    <xdr:colOff>0</xdr:colOff>
                    <xdr:row>33</xdr:row>
                    <xdr:rowOff>0</xdr:rowOff>
                  </to>
                </anchor>
              </controlPr>
            </control>
          </mc:Choice>
        </mc:AlternateContent>
        <mc:AlternateContent xmlns:mc="http://schemas.openxmlformats.org/markup-compatibility/2006">
          <mc:Choice Requires="x14">
            <control shapeId="80270" r:id="rId197" name="Check Box 398">
              <controlPr defaultSize="0" autoFill="0" autoLine="0" autoPict="0">
                <anchor moveWithCells="1" sizeWithCells="1">
                  <from>
                    <xdr:col>2</xdr:col>
                    <xdr:colOff>9525</xdr:colOff>
                    <xdr:row>33</xdr:row>
                    <xdr:rowOff>9525</xdr:rowOff>
                  </from>
                  <to>
                    <xdr:col>3</xdr:col>
                    <xdr:colOff>0</xdr:colOff>
                    <xdr:row>34</xdr:row>
                    <xdr:rowOff>0</xdr:rowOff>
                  </to>
                </anchor>
              </controlPr>
            </control>
          </mc:Choice>
        </mc:AlternateContent>
        <mc:AlternateContent xmlns:mc="http://schemas.openxmlformats.org/markup-compatibility/2006">
          <mc:Choice Requires="x14">
            <control shapeId="80271" r:id="rId198" name="Check Box 399">
              <controlPr defaultSize="0" autoFill="0" autoLine="0" autoPict="0">
                <anchor moveWithCells="1" sizeWithCells="1">
                  <from>
                    <xdr:col>2</xdr:col>
                    <xdr:colOff>9525</xdr:colOff>
                    <xdr:row>19</xdr:row>
                    <xdr:rowOff>9525</xdr:rowOff>
                  </from>
                  <to>
                    <xdr:col>3</xdr:col>
                    <xdr:colOff>0</xdr:colOff>
                    <xdr:row>20</xdr:row>
                    <xdr:rowOff>0</xdr:rowOff>
                  </to>
                </anchor>
              </controlPr>
            </control>
          </mc:Choice>
        </mc:AlternateContent>
        <mc:AlternateContent xmlns:mc="http://schemas.openxmlformats.org/markup-compatibility/2006">
          <mc:Choice Requires="x14">
            <control shapeId="80272" r:id="rId199" name="Check Box 400">
              <controlPr defaultSize="0" autoFill="0" autoLine="0" autoPict="0">
                <anchor moveWithCells="1" sizeWithCells="1">
                  <from>
                    <xdr:col>2</xdr:col>
                    <xdr:colOff>9525</xdr:colOff>
                    <xdr:row>27</xdr:row>
                    <xdr:rowOff>9525</xdr:rowOff>
                  </from>
                  <to>
                    <xdr:col>3</xdr:col>
                    <xdr:colOff>0</xdr:colOff>
                    <xdr:row>28</xdr:row>
                    <xdr:rowOff>0</xdr:rowOff>
                  </to>
                </anchor>
              </controlPr>
            </control>
          </mc:Choice>
        </mc:AlternateContent>
        <mc:AlternateContent xmlns:mc="http://schemas.openxmlformats.org/markup-compatibility/2006">
          <mc:Choice Requires="x14">
            <control shapeId="80273" r:id="rId200" name="Check Box 401">
              <controlPr defaultSize="0" autoFill="0" autoLine="0" autoPict="0">
                <anchor moveWithCells="1" sizeWithCells="1">
                  <from>
                    <xdr:col>2</xdr:col>
                    <xdr:colOff>9525</xdr:colOff>
                    <xdr:row>28</xdr:row>
                    <xdr:rowOff>9525</xdr:rowOff>
                  </from>
                  <to>
                    <xdr:col>3</xdr:col>
                    <xdr:colOff>0</xdr:colOff>
                    <xdr:row>29</xdr:row>
                    <xdr:rowOff>0</xdr:rowOff>
                  </to>
                </anchor>
              </controlPr>
            </control>
          </mc:Choice>
        </mc:AlternateContent>
        <mc:AlternateContent xmlns:mc="http://schemas.openxmlformats.org/markup-compatibility/2006">
          <mc:Choice Requires="x14">
            <control shapeId="80274" r:id="rId201" name="Check Box 402">
              <controlPr defaultSize="0" autoFill="0" autoLine="0" autoPict="0">
                <anchor moveWithCells="1" sizeWithCells="1">
                  <from>
                    <xdr:col>2</xdr:col>
                    <xdr:colOff>9525</xdr:colOff>
                    <xdr:row>32</xdr:row>
                    <xdr:rowOff>9525</xdr:rowOff>
                  </from>
                  <to>
                    <xdr:col>3</xdr:col>
                    <xdr:colOff>0</xdr:colOff>
                    <xdr:row>33</xdr:row>
                    <xdr:rowOff>0</xdr:rowOff>
                  </to>
                </anchor>
              </controlPr>
            </control>
          </mc:Choice>
        </mc:AlternateContent>
        <mc:AlternateContent xmlns:mc="http://schemas.openxmlformats.org/markup-compatibility/2006">
          <mc:Choice Requires="x14">
            <control shapeId="80275" r:id="rId202" name="Check Box 403">
              <controlPr defaultSize="0" autoFill="0" autoLine="0" autoPict="0">
                <anchor moveWithCells="1" sizeWithCells="1">
                  <from>
                    <xdr:col>15</xdr:col>
                    <xdr:colOff>9525</xdr:colOff>
                    <xdr:row>32</xdr:row>
                    <xdr:rowOff>9525</xdr:rowOff>
                  </from>
                  <to>
                    <xdr:col>16</xdr:col>
                    <xdr:colOff>0</xdr:colOff>
                    <xdr:row>33</xdr:row>
                    <xdr:rowOff>0</xdr:rowOff>
                  </to>
                </anchor>
              </controlPr>
            </control>
          </mc:Choice>
        </mc:AlternateContent>
        <mc:AlternateContent xmlns:mc="http://schemas.openxmlformats.org/markup-compatibility/2006">
          <mc:Choice Requires="x14">
            <control shapeId="80276" r:id="rId203" name="Check Box 404">
              <controlPr defaultSize="0" autoFill="0" autoLine="0" autoPict="0">
                <anchor moveWithCells="1" sizeWithCells="1">
                  <from>
                    <xdr:col>8</xdr:col>
                    <xdr:colOff>9525</xdr:colOff>
                    <xdr:row>33</xdr:row>
                    <xdr:rowOff>9525</xdr:rowOff>
                  </from>
                  <to>
                    <xdr:col>9</xdr:col>
                    <xdr:colOff>0</xdr:colOff>
                    <xdr:row>34</xdr:row>
                    <xdr:rowOff>0</xdr:rowOff>
                  </to>
                </anchor>
              </controlPr>
            </control>
          </mc:Choice>
        </mc:AlternateContent>
        <mc:AlternateContent xmlns:mc="http://schemas.openxmlformats.org/markup-compatibility/2006">
          <mc:Choice Requires="x14">
            <control shapeId="80277" r:id="rId204" name="Check Box 405">
              <controlPr defaultSize="0" autoFill="0" autoLine="0" autoPict="0">
                <anchor moveWithCells="1" sizeWithCells="1">
                  <from>
                    <xdr:col>2</xdr:col>
                    <xdr:colOff>9525</xdr:colOff>
                    <xdr:row>292</xdr:row>
                    <xdr:rowOff>9525</xdr:rowOff>
                  </from>
                  <to>
                    <xdr:col>3</xdr:col>
                    <xdr:colOff>0</xdr:colOff>
                    <xdr:row>293</xdr:row>
                    <xdr:rowOff>0</xdr:rowOff>
                  </to>
                </anchor>
              </controlPr>
            </control>
          </mc:Choice>
        </mc:AlternateContent>
        <mc:AlternateContent xmlns:mc="http://schemas.openxmlformats.org/markup-compatibility/2006">
          <mc:Choice Requires="x14">
            <control shapeId="80278" r:id="rId205" name="Check Box 406">
              <controlPr defaultSize="0" autoFill="0" autoLine="0" autoPict="0">
                <anchor moveWithCells="1" sizeWithCells="1">
                  <from>
                    <xdr:col>2</xdr:col>
                    <xdr:colOff>9525</xdr:colOff>
                    <xdr:row>300</xdr:row>
                    <xdr:rowOff>9525</xdr:rowOff>
                  </from>
                  <to>
                    <xdr:col>3</xdr:col>
                    <xdr:colOff>0</xdr:colOff>
                    <xdr:row>301</xdr:row>
                    <xdr:rowOff>0</xdr:rowOff>
                  </to>
                </anchor>
              </controlPr>
            </control>
          </mc:Choice>
        </mc:AlternateContent>
        <mc:AlternateContent xmlns:mc="http://schemas.openxmlformats.org/markup-compatibility/2006">
          <mc:Choice Requires="x14">
            <control shapeId="80279" r:id="rId206" name="Check Box 407">
              <controlPr defaultSize="0" autoFill="0" autoLine="0" autoPict="0">
                <anchor moveWithCells="1" sizeWithCells="1">
                  <from>
                    <xdr:col>2</xdr:col>
                    <xdr:colOff>9525</xdr:colOff>
                    <xdr:row>301</xdr:row>
                    <xdr:rowOff>9525</xdr:rowOff>
                  </from>
                  <to>
                    <xdr:col>3</xdr:col>
                    <xdr:colOff>0</xdr:colOff>
                    <xdr:row>302</xdr:row>
                    <xdr:rowOff>0</xdr:rowOff>
                  </to>
                </anchor>
              </controlPr>
            </control>
          </mc:Choice>
        </mc:AlternateContent>
        <mc:AlternateContent xmlns:mc="http://schemas.openxmlformats.org/markup-compatibility/2006">
          <mc:Choice Requires="x14">
            <control shapeId="80280" r:id="rId207" name="Check Box 408">
              <controlPr defaultSize="0" autoFill="0" autoLine="0" autoPict="0">
                <anchor moveWithCells="1" sizeWithCells="1">
                  <from>
                    <xdr:col>8</xdr:col>
                    <xdr:colOff>9525</xdr:colOff>
                    <xdr:row>306</xdr:row>
                    <xdr:rowOff>9525</xdr:rowOff>
                  </from>
                  <to>
                    <xdr:col>9</xdr:col>
                    <xdr:colOff>0</xdr:colOff>
                    <xdr:row>307</xdr:row>
                    <xdr:rowOff>0</xdr:rowOff>
                  </to>
                </anchor>
              </controlPr>
            </control>
          </mc:Choice>
        </mc:AlternateContent>
        <mc:AlternateContent xmlns:mc="http://schemas.openxmlformats.org/markup-compatibility/2006">
          <mc:Choice Requires="x14">
            <control shapeId="80281" r:id="rId208" name="Check Box 409">
              <controlPr defaultSize="0" autoFill="0" autoLine="0" autoPict="0">
                <anchor moveWithCells="1" sizeWithCells="1">
                  <from>
                    <xdr:col>15</xdr:col>
                    <xdr:colOff>9525</xdr:colOff>
                    <xdr:row>305</xdr:row>
                    <xdr:rowOff>9525</xdr:rowOff>
                  </from>
                  <to>
                    <xdr:col>16</xdr:col>
                    <xdr:colOff>0</xdr:colOff>
                    <xdr:row>306</xdr:row>
                    <xdr:rowOff>0</xdr:rowOff>
                  </to>
                </anchor>
              </controlPr>
            </control>
          </mc:Choice>
        </mc:AlternateContent>
        <mc:AlternateContent xmlns:mc="http://schemas.openxmlformats.org/markup-compatibility/2006">
          <mc:Choice Requires="x14">
            <control shapeId="80282" r:id="rId209" name="Check Box 410">
              <controlPr defaultSize="0" autoFill="0" autoLine="0" autoPict="0">
                <anchor moveWithCells="1" sizeWithCells="1">
                  <from>
                    <xdr:col>2</xdr:col>
                    <xdr:colOff>9525</xdr:colOff>
                    <xdr:row>305</xdr:row>
                    <xdr:rowOff>9525</xdr:rowOff>
                  </from>
                  <to>
                    <xdr:col>3</xdr:col>
                    <xdr:colOff>0</xdr:colOff>
                    <xdr:row>306</xdr:row>
                    <xdr:rowOff>0</xdr:rowOff>
                  </to>
                </anchor>
              </controlPr>
            </control>
          </mc:Choice>
        </mc:AlternateContent>
        <mc:AlternateContent xmlns:mc="http://schemas.openxmlformats.org/markup-compatibility/2006">
          <mc:Choice Requires="x14">
            <control shapeId="80283" r:id="rId210" name="Check Box 411">
              <controlPr defaultSize="0" autoFill="0" autoLine="0" autoPict="0">
                <anchor moveWithCells="1" sizeWithCells="1">
                  <from>
                    <xdr:col>2</xdr:col>
                    <xdr:colOff>9525</xdr:colOff>
                    <xdr:row>14</xdr:row>
                    <xdr:rowOff>9525</xdr:rowOff>
                  </from>
                  <to>
                    <xdr:col>3</xdr:col>
                    <xdr:colOff>0</xdr:colOff>
                    <xdr:row>15</xdr:row>
                    <xdr:rowOff>0</xdr:rowOff>
                  </to>
                </anchor>
              </controlPr>
            </control>
          </mc:Choice>
        </mc:AlternateContent>
        <mc:AlternateContent xmlns:mc="http://schemas.openxmlformats.org/markup-compatibility/2006">
          <mc:Choice Requires="x14">
            <control shapeId="80284" r:id="rId211" name="Check Box 412">
              <controlPr defaultSize="0" autoFill="0" autoLine="0" autoPict="0">
                <anchor moveWithCells="1" sizeWithCells="1">
                  <from>
                    <xdr:col>2</xdr:col>
                    <xdr:colOff>9525</xdr:colOff>
                    <xdr:row>25</xdr:row>
                    <xdr:rowOff>0</xdr:rowOff>
                  </from>
                  <to>
                    <xdr:col>3</xdr:col>
                    <xdr:colOff>0</xdr:colOff>
                    <xdr:row>25</xdr:row>
                    <xdr:rowOff>219075</xdr:rowOff>
                  </to>
                </anchor>
              </controlPr>
            </control>
          </mc:Choice>
        </mc:AlternateContent>
        <mc:AlternateContent xmlns:mc="http://schemas.openxmlformats.org/markup-compatibility/2006">
          <mc:Choice Requires="x14">
            <control shapeId="80285" r:id="rId212" name="Check Box 413">
              <controlPr defaultSize="0" autoFill="0" autoLine="0" autoPict="0">
                <anchor moveWithCells="1" sizeWithCells="1">
                  <from>
                    <xdr:col>2</xdr:col>
                    <xdr:colOff>9525</xdr:colOff>
                    <xdr:row>287</xdr:row>
                    <xdr:rowOff>0</xdr:rowOff>
                  </from>
                  <to>
                    <xdr:col>3</xdr:col>
                    <xdr:colOff>0</xdr:colOff>
                    <xdr:row>287</xdr:row>
                    <xdr:rowOff>219075</xdr:rowOff>
                  </to>
                </anchor>
              </controlPr>
            </control>
          </mc:Choice>
        </mc:AlternateContent>
        <mc:AlternateContent xmlns:mc="http://schemas.openxmlformats.org/markup-compatibility/2006">
          <mc:Choice Requires="x14">
            <control shapeId="80286" r:id="rId213" name="Check Box 414">
              <controlPr defaultSize="0" autoFill="0" autoLine="0" autoPict="0">
                <anchor moveWithCells="1" sizeWithCells="1">
                  <from>
                    <xdr:col>2</xdr:col>
                    <xdr:colOff>9525</xdr:colOff>
                    <xdr:row>298</xdr:row>
                    <xdr:rowOff>0</xdr:rowOff>
                  </from>
                  <to>
                    <xdr:col>3</xdr:col>
                    <xdr:colOff>0</xdr:colOff>
                    <xdr:row>298</xdr:row>
                    <xdr:rowOff>219075</xdr:rowOff>
                  </to>
                </anchor>
              </controlPr>
            </control>
          </mc:Choice>
        </mc:AlternateContent>
        <mc:AlternateContent xmlns:mc="http://schemas.openxmlformats.org/markup-compatibility/2006">
          <mc:Choice Requires="x14">
            <control shapeId="80287" r:id="rId214" name="Drop Down 415">
              <controlPr defaultSize="0" autoLine="0" autoPict="0">
                <anchor moveWithCells="1" sizeWithCells="1">
                  <from>
                    <xdr:col>2</xdr:col>
                    <xdr:colOff>209550</xdr:colOff>
                    <xdr:row>71</xdr:row>
                    <xdr:rowOff>38100</xdr:rowOff>
                  </from>
                  <to>
                    <xdr:col>7</xdr:col>
                    <xdr:colOff>0</xdr:colOff>
                    <xdr:row>72</xdr:row>
                    <xdr:rowOff>0</xdr:rowOff>
                  </to>
                </anchor>
              </controlPr>
            </control>
          </mc:Choice>
        </mc:AlternateContent>
        <mc:AlternateContent xmlns:mc="http://schemas.openxmlformats.org/markup-compatibility/2006">
          <mc:Choice Requires="x14">
            <control shapeId="80288" r:id="rId215" name="Drop Down 416">
              <controlPr defaultSize="0" autoLine="0" autoPict="0">
                <anchor moveWithCells="1" sizeWithCells="1">
                  <from>
                    <xdr:col>3</xdr:col>
                    <xdr:colOff>209550</xdr:colOff>
                    <xdr:row>259</xdr:row>
                    <xdr:rowOff>9525</xdr:rowOff>
                  </from>
                  <to>
                    <xdr:col>8</xdr:col>
                    <xdr:colOff>209550</xdr:colOff>
                    <xdr:row>259</xdr:row>
                    <xdr:rowOff>219075</xdr:rowOff>
                  </to>
                </anchor>
              </controlPr>
            </control>
          </mc:Choice>
        </mc:AlternateContent>
        <mc:AlternateContent xmlns:mc="http://schemas.openxmlformats.org/markup-compatibility/2006">
          <mc:Choice Requires="x14">
            <control shapeId="80289" r:id="rId216" name="Drop Down 417">
              <controlPr defaultSize="0" autoLine="0" autoPict="0">
                <anchor moveWithCells="1" sizeWithCells="1">
                  <from>
                    <xdr:col>3</xdr:col>
                    <xdr:colOff>209550</xdr:colOff>
                    <xdr:row>260</xdr:row>
                    <xdr:rowOff>9525</xdr:rowOff>
                  </from>
                  <to>
                    <xdr:col>8</xdr:col>
                    <xdr:colOff>209550</xdr:colOff>
                    <xdr:row>260</xdr:row>
                    <xdr:rowOff>219075</xdr:rowOff>
                  </to>
                </anchor>
              </controlPr>
            </control>
          </mc:Choice>
        </mc:AlternateContent>
        <mc:AlternateContent xmlns:mc="http://schemas.openxmlformats.org/markup-compatibility/2006">
          <mc:Choice Requires="x14">
            <control shapeId="80290" r:id="rId217" name="Drop Down 418">
              <controlPr defaultSize="0" autoLine="0" autoPict="0">
                <anchor moveWithCells="1" sizeWithCells="1">
                  <from>
                    <xdr:col>3</xdr:col>
                    <xdr:colOff>209550</xdr:colOff>
                    <xdr:row>261</xdr:row>
                    <xdr:rowOff>9525</xdr:rowOff>
                  </from>
                  <to>
                    <xdr:col>8</xdr:col>
                    <xdr:colOff>209550</xdr:colOff>
                    <xdr:row>261</xdr:row>
                    <xdr:rowOff>219075</xdr:rowOff>
                  </to>
                </anchor>
              </controlPr>
            </control>
          </mc:Choice>
        </mc:AlternateContent>
        <mc:AlternateContent xmlns:mc="http://schemas.openxmlformats.org/markup-compatibility/2006">
          <mc:Choice Requires="x14">
            <control shapeId="80291" r:id="rId218" name="Drop Down 419">
              <controlPr defaultSize="0" autoLine="0" autoPict="0">
                <anchor moveWithCells="1" sizeWithCells="1">
                  <from>
                    <xdr:col>3</xdr:col>
                    <xdr:colOff>209550</xdr:colOff>
                    <xdr:row>262</xdr:row>
                    <xdr:rowOff>9525</xdr:rowOff>
                  </from>
                  <to>
                    <xdr:col>8</xdr:col>
                    <xdr:colOff>209550</xdr:colOff>
                    <xdr:row>262</xdr:row>
                    <xdr:rowOff>219075</xdr:rowOff>
                  </to>
                </anchor>
              </controlPr>
            </control>
          </mc:Choice>
        </mc:AlternateContent>
        <mc:AlternateContent xmlns:mc="http://schemas.openxmlformats.org/markup-compatibility/2006">
          <mc:Choice Requires="x14">
            <control shapeId="80292" r:id="rId219" name="Drop Down 420">
              <controlPr defaultSize="0" autoLine="0" autoPict="0">
                <anchor moveWithCells="1" sizeWithCells="1">
                  <from>
                    <xdr:col>3</xdr:col>
                    <xdr:colOff>209550</xdr:colOff>
                    <xdr:row>263</xdr:row>
                    <xdr:rowOff>9525</xdr:rowOff>
                  </from>
                  <to>
                    <xdr:col>8</xdr:col>
                    <xdr:colOff>209550</xdr:colOff>
                    <xdr:row>264</xdr:row>
                    <xdr:rowOff>0</xdr:rowOff>
                  </to>
                </anchor>
              </controlPr>
            </control>
          </mc:Choice>
        </mc:AlternateContent>
        <mc:AlternateContent xmlns:mc="http://schemas.openxmlformats.org/markup-compatibility/2006">
          <mc:Choice Requires="x14">
            <control shapeId="80293" r:id="rId220" name="Drop Down 421">
              <controlPr defaultSize="0" autoLine="0" autoPict="0">
                <anchor moveWithCells="1" sizeWithCells="1">
                  <from>
                    <xdr:col>3</xdr:col>
                    <xdr:colOff>209550</xdr:colOff>
                    <xdr:row>264</xdr:row>
                    <xdr:rowOff>9525</xdr:rowOff>
                  </from>
                  <to>
                    <xdr:col>8</xdr:col>
                    <xdr:colOff>209550</xdr:colOff>
                    <xdr:row>265</xdr:row>
                    <xdr:rowOff>0</xdr:rowOff>
                  </to>
                </anchor>
              </controlPr>
            </control>
          </mc:Choice>
        </mc:AlternateContent>
        <mc:AlternateContent xmlns:mc="http://schemas.openxmlformats.org/markup-compatibility/2006">
          <mc:Choice Requires="x14">
            <control shapeId="80294" r:id="rId221" name="Check Box 422">
              <controlPr defaultSize="0" autoFill="0" autoLine="0" autoPict="0">
                <anchor moveWithCells="1" sizeWithCells="1">
                  <from>
                    <xdr:col>12</xdr:col>
                    <xdr:colOff>209550</xdr:colOff>
                    <xdr:row>256</xdr:row>
                    <xdr:rowOff>0</xdr:rowOff>
                  </from>
                  <to>
                    <xdr:col>14</xdr:col>
                    <xdr:colOff>76200</xdr:colOff>
                    <xdr:row>256</xdr:row>
                    <xdr:rowOff>209550</xdr:rowOff>
                  </to>
                </anchor>
              </controlPr>
            </control>
          </mc:Choice>
        </mc:AlternateContent>
        <mc:AlternateContent xmlns:mc="http://schemas.openxmlformats.org/markup-compatibility/2006">
          <mc:Choice Requires="x14">
            <control shapeId="80295" r:id="rId222" name="Check Box 423">
              <controlPr defaultSize="0" autoFill="0" autoLine="0" autoPict="0">
                <anchor moveWithCells="1" sizeWithCells="1">
                  <from>
                    <xdr:col>15</xdr:col>
                    <xdr:colOff>209550</xdr:colOff>
                    <xdr:row>256</xdr:row>
                    <xdr:rowOff>0</xdr:rowOff>
                  </from>
                  <to>
                    <xdr:col>17</xdr:col>
                    <xdr:colOff>76200</xdr:colOff>
                    <xdr:row>256</xdr:row>
                    <xdr:rowOff>209550</xdr:rowOff>
                  </to>
                </anchor>
              </controlPr>
            </control>
          </mc:Choice>
        </mc:AlternateContent>
        <mc:AlternateContent xmlns:mc="http://schemas.openxmlformats.org/markup-compatibility/2006">
          <mc:Choice Requires="x14">
            <control shapeId="80296" r:id="rId223" name="Drop Down 424">
              <controlPr defaultSize="0" autoLine="0" autoPict="0">
                <anchor moveWithCells="1" sizeWithCells="1">
                  <from>
                    <xdr:col>3</xdr:col>
                    <xdr:colOff>209550</xdr:colOff>
                    <xdr:row>532</xdr:row>
                    <xdr:rowOff>0</xdr:rowOff>
                  </from>
                  <to>
                    <xdr:col>8</xdr:col>
                    <xdr:colOff>209550</xdr:colOff>
                    <xdr:row>532</xdr:row>
                    <xdr:rowOff>209550</xdr:rowOff>
                  </to>
                </anchor>
              </controlPr>
            </control>
          </mc:Choice>
        </mc:AlternateContent>
        <mc:AlternateContent xmlns:mc="http://schemas.openxmlformats.org/markup-compatibility/2006">
          <mc:Choice Requires="x14">
            <control shapeId="80297" r:id="rId224" name="Drop Down 425">
              <controlPr defaultSize="0" autoLine="0" autoPict="0">
                <anchor moveWithCells="1" sizeWithCells="1">
                  <from>
                    <xdr:col>3</xdr:col>
                    <xdr:colOff>209550</xdr:colOff>
                    <xdr:row>533</xdr:row>
                    <xdr:rowOff>0</xdr:rowOff>
                  </from>
                  <to>
                    <xdr:col>8</xdr:col>
                    <xdr:colOff>209550</xdr:colOff>
                    <xdr:row>533</xdr:row>
                    <xdr:rowOff>209550</xdr:rowOff>
                  </to>
                </anchor>
              </controlPr>
            </control>
          </mc:Choice>
        </mc:AlternateContent>
        <mc:AlternateContent xmlns:mc="http://schemas.openxmlformats.org/markup-compatibility/2006">
          <mc:Choice Requires="x14">
            <control shapeId="80298" r:id="rId225" name="Drop Down 426">
              <controlPr defaultSize="0" autoLine="0" autoPict="0">
                <anchor moveWithCells="1" sizeWithCells="1">
                  <from>
                    <xdr:col>3</xdr:col>
                    <xdr:colOff>209550</xdr:colOff>
                    <xdr:row>534</xdr:row>
                    <xdr:rowOff>0</xdr:rowOff>
                  </from>
                  <to>
                    <xdr:col>8</xdr:col>
                    <xdr:colOff>209550</xdr:colOff>
                    <xdr:row>534</xdr:row>
                    <xdr:rowOff>209550</xdr:rowOff>
                  </to>
                </anchor>
              </controlPr>
            </control>
          </mc:Choice>
        </mc:AlternateContent>
        <mc:AlternateContent xmlns:mc="http://schemas.openxmlformats.org/markup-compatibility/2006">
          <mc:Choice Requires="x14">
            <control shapeId="80299" r:id="rId226" name="Drop Down 427">
              <controlPr defaultSize="0" autoLine="0" autoPict="0">
                <anchor moveWithCells="1" sizeWithCells="1">
                  <from>
                    <xdr:col>3</xdr:col>
                    <xdr:colOff>209550</xdr:colOff>
                    <xdr:row>535</xdr:row>
                    <xdr:rowOff>0</xdr:rowOff>
                  </from>
                  <to>
                    <xdr:col>8</xdr:col>
                    <xdr:colOff>209550</xdr:colOff>
                    <xdr:row>535</xdr:row>
                    <xdr:rowOff>209550</xdr:rowOff>
                  </to>
                </anchor>
              </controlPr>
            </control>
          </mc:Choice>
        </mc:AlternateContent>
        <mc:AlternateContent xmlns:mc="http://schemas.openxmlformats.org/markup-compatibility/2006">
          <mc:Choice Requires="x14">
            <control shapeId="80300" r:id="rId227" name="Drop Down 428">
              <controlPr defaultSize="0" autoLine="0" autoPict="0">
                <anchor moveWithCells="1" sizeWithCells="1">
                  <from>
                    <xdr:col>3</xdr:col>
                    <xdr:colOff>209550</xdr:colOff>
                    <xdr:row>536</xdr:row>
                    <xdr:rowOff>0</xdr:rowOff>
                  </from>
                  <to>
                    <xdr:col>8</xdr:col>
                    <xdr:colOff>209550</xdr:colOff>
                    <xdr:row>536</xdr:row>
                    <xdr:rowOff>219075</xdr:rowOff>
                  </to>
                </anchor>
              </controlPr>
            </control>
          </mc:Choice>
        </mc:AlternateContent>
        <mc:AlternateContent xmlns:mc="http://schemas.openxmlformats.org/markup-compatibility/2006">
          <mc:Choice Requires="x14">
            <control shapeId="80301" r:id="rId228" name="Drop Down 429">
              <controlPr defaultSize="0" autoLine="0" autoPict="0">
                <anchor moveWithCells="1" sizeWithCells="1">
                  <from>
                    <xdr:col>3</xdr:col>
                    <xdr:colOff>209550</xdr:colOff>
                    <xdr:row>537</xdr:row>
                    <xdr:rowOff>9525</xdr:rowOff>
                  </from>
                  <to>
                    <xdr:col>8</xdr:col>
                    <xdr:colOff>209550</xdr:colOff>
                    <xdr:row>538</xdr:row>
                    <xdr:rowOff>0</xdr:rowOff>
                  </to>
                </anchor>
              </controlPr>
            </control>
          </mc:Choice>
        </mc:AlternateContent>
        <mc:AlternateContent xmlns:mc="http://schemas.openxmlformats.org/markup-compatibility/2006">
          <mc:Choice Requires="x14">
            <control shapeId="80302" r:id="rId229" name="Check Box 430">
              <controlPr defaultSize="0" autoFill="0" autoLine="0" autoPict="0">
                <anchor moveWithCells="1" sizeWithCells="1">
                  <from>
                    <xdr:col>13</xdr:col>
                    <xdr:colOff>0</xdr:colOff>
                    <xdr:row>529</xdr:row>
                    <xdr:rowOff>19050</xdr:rowOff>
                  </from>
                  <to>
                    <xdr:col>14</xdr:col>
                    <xdr:colOff>85725</xdr:colOff>
                    <xdr:row>530</xdr:row>
                    <xdr:rowOff>0</xdr:rowOff>
                  </to>
                </anchor>
              </controlPr>
            </control>
          </mc:Choice>
        </mc:AlternateContent>
        <mc:AlternateContent xmlns:mc="http://schemas.openxmlformats.org/markup-compatibility/2006">
          <mc:Choice Requires="x14">
            <control shapeId="80303" r:id="rId230" name="Check Box 431">
              <controlPr defaultSize="0" autoFill="0" autoLine="0" autoPict="0">
                <anchor moveWithCells="1" sizeWithCells="1">
                  <from>
                    <xdr:col>15</xdr:col>
                    <xdr:colOff>209550</xdr:colOff>
                    <xdr:row>529</xdr:row>
                    <xdr:rowOff>19050</xdr:rowOff>
                  </from>
                  <to>
                    <xdr:col>17</xdr:col>
                    <xdr:colOff>76200</xdr:colOff>
                    <xdr:row>530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imeMode="on" allowBlank="1" showInputMessage="1" showErrorMessage="1" xr:uid="{00000000-0002-0000-0400-000000000000}">
          <xm:sqref>E449:Z450 JA449:JV450 SW449:TR450 ACS449:ADN450 AMO449:ANJ450 AWK449:AXF450 BGG449:BHB450 BQC449:BQX450 BZY449:CAT450 CJU449:CKP450 CTQ449:CUL450 DDM449:DEH450 DNI449:DOD450 DXE449:DXZ450 EHA449:EHV450 EQW449:ERR450 FAS449:FBN450 FKO449:FLJ450 FUK449:FVF450 GEG449:GFB450 GOC449:GOX450 GXY449:GYT450 HHU449:HIP450 HRQ449:HSL450 IBM449:ICH450 ILI449:IMD450 IVE449:IVZ450 JFA449:JFV450 JOW449:JPR450 JYS449:JZN450 KIO449:KJJ450 KSK449:KTF450 LCG449:LDB450 LMC449:LMX450 LVY449:LWT450 MFU449:MGP450 MPQ449:MQL450 MZM449:NAH450 NJI449:NKD450 NTE449:NTZ450 ODA449:ODV450 OMW449:ONR450 OWS449:OXN450 PGO449:PHJ450 PQK449:PRF450 QAG449:QBB450 QKC449:QKX450 QTY449:QUT450 RDU449:REP450 RNQ449:ROL450 RXM449:RYH450 SHI449:SID450 SRE449:SRZ450 TBA449:TBV450 TKW449:TLR450 TUS449:TVN450 UEO449:UFJ450 UOK449:UPF450 UYG449:UZB450 VIC449:VIX450 VRY449:VST450 WBU449:WCP450 WLQ449:WML450 WVM449:WWH450 E66031:Z66032 JA66031:JV66032 SW66031:TR66032 ACS66031:ADN66032 AMO66031:ANJ66032 AWK66031:AXF66032 BGG66031:BHB66032 BQC66031:BQX66032 BZY66031:CAT66032 CJU66031:CKP66032 CTQ66031:CUL66032 DDM66031:DEH66032 DNI66031:DOD66032 DXE66031:DXZ66032 EHA66031:EHV66032 EQW66031:ERR66032 FAS66031:FBN66032 FKO66031:FLJ66032 FUK66031:FVF66032 GEG66031:GFB66032 GOC66031:GOX66032 GXY66031:GYT66032 HHU66031:HIP66032 HRQ66031:HSL66032 IBM66031:ICH66032 ILI66031:IMD66032 IVE66031:IVZ66032 JFA66031:JFV66032 JOW66031:JPR66032 JYS66031:JZN66032 KIO66031:KJJ66032 KSK66031:KTF66032 LCG66031:LDB66032 LMC66031:LMX66032 LVY66031:LWT66032 MFU66031:MGP66032 MPQ66031:MQL66032 MZM66031:NAH66032 NJI66031:NKD66032 NTE66031:NTZ66032 ODA66031:ODV66032 OMW66031:ONR66032 OWS66031:OXN66032 PGO66031:PHJ66032 PQK66031:PRF66032 QAG66031:QBB66032 QKC66031:QKX66032 QTY66031:QUT66032 RDU66031:REP66032 RNQ66031:ROL66032 RXM66031:RYH66032 SHI66031:SID66032 SRE66031:SRZ66032 TBA66031:TBV66032 TKW66031:TLR66032 TUS66031:TVN66032 UEO66031:UFJ66032 UOK66031:UPF66032 UYG66031:UZB66032 VIC66031:VIX66032 VRY66031:VST66032 WBU66031:WCP66032 WLQ66031:WML66032 WVM66031:WWH66032 E131567:Z131568 JA131567:JV131568 SW131567:TR131568 ACS131567:ADN131568 AMO131567:ANJ131568 AWK131567:AXF131568 BGG131567:BHB131568 BQC131567:BQX131568 BZY131567:CAT131568 CJU131567:CKP131568 CTQ131567:CUL131568 DDM131567:DEH131568 DNI131567:DOD131568 DXE131567:DXZ131568 EHA131567:EHV131568 EQW131567:ERR131568 FAS131567:FBN131568 FKO131567:FLJ131568 FUK131567:FVF131568 GEG131567:GFB131568 GOC131567:GOX131568 GXY131567:GYT131568 HHU131567:HIP131568 HRQ131567:HSL131568 IBM131567:ICH131568 ILI131567:IMD131568 IVE131567:IVZ131568 JFA131567:JFV131568 JOW131567:JPR131568 JYS131567:JZN131568 KIO131567:KJJ131568 KSK131567:KTF131568 LCG131567:LDB131568 LMC131567:LMX131568 LVY131567:LWT131568 MFU131567:MGP131568 MPQ131567:MQL131568 MZM131567:NAH131568 NJI131567:NKD131568 NTE131567:NTZ131568 ODA131567:ODV131568 OMW131567:ONR131568 OWS131567:OXN131568 PGO131567:PHJ131568 PQK131567:PRF131568 QAG131567:QBB131568 QKC131567:QKX131568 QTY131567:QUT131568 RDU131567:REP131568 RNQ131567:ROL131568 RXM131567:RYH131568 SHI131567:SID131568 SRE131567:SRZ131568 TBA131567:TBV131568 TKW131567:TLR131568 TUS131567:TVN131568 UEO131567:UFJ131568 UOK131567:UPF131568 UYG131567:UZB131568 VIC131567:VIX131568 VRY131567:VST131568 WBU131567:WCP131568 WLQ131567:WML131568 WVM131567:WWH131568 E197103:Z197104 JA197103:JV197104 SW197103:TR197104 ACS197103:ADN197104 AMO197103:ANJ197104 AWK197103:AXF197104 BGG197103:BHB197104 BQC197103:BQX197104 BZY197103:CAT197104 CJU197103:CKP197104 CTQ197103:CUL197104 DDM197103:DEH197104 DNI197103:DOD197104 DXE197103:DXZ197104 EHA197103:EHV197104 EQW197103:ERR197104 FAS197103:FBN197104 FKO197103:FLJ197104 FUK197103:FVF197104 GEG197103:GFB197104 GOC197103:GOX197104 GXY197103:GYT197104 HHU197103:HIP197104 HRQ197103:HSL197104 IBM197103:ICH197104 ILI197103:IMD197104 IVE197103:IVZ197104 JFA197103:JFV197104 JOW197103:JPR197104 JYS197103:JZN197104 KIO197103:KJJ197104 KSK197103:KTF197104 LCG197103:LDB197104 LMC197103:LMX197104 LVY197103:LWT197104 MFU197103:MGP197104 MPQ197103:MQL197104 MZM197103:NAH197104 NJI197103:NKD197104 NTE197103:NTZ197104 ODA197103:ODV197104 OMW197103:ONR197104 OWS197103:OXN197104 PGO197103:PHJ197104 PQK197103:PRF197104 QAG197103:QBB197104 QKC197103:QKX197104 QTY197103:QUT197104 RDU197103:REP197104 RNQ197103:ROL197104 RXM197103:RYH197104 SHI197103:SID197104 SRE197103:SRZ197104 TBA197103:TBV197104 TKW197103:TLR197104 TUS197103:TVN197104 UEO197103:UFJ197104 UOK197103:UPF197104 UYG197103:UZB197104 VIC197103:VIX197104 VRY197103:VST197104 WBU197103:WCP197104 WLQ197103:WML197104 WVM197103:WWH197104 E262639:Z262640 JA262639:JV262640 SW262639:TR262640 ACS262639:ADN262640 AMO262639:ANJ262640 AWK262639:AXF262640 BGG262639:BHB262640 BQC262639:BQX262640 BZY262639:CAT262640 CJU262639:CKP262640 CTQ262639:CUL262640 DDM262639:DEH262640 DNI262639:DOD262640 DXE262639:DXZ262640 EHA262639:EHV262640 EQW262639:ERR262640 FAS262639:FBN262640 FKO262639:FLJ262640 FUK262639:FVF262640 GEG262639:GFB262640 GOC262639:GOX262640 GXY262639:GYT262640 HHU262639:HIP262640 HRQ262639:HSL262640 IBM262639:ICH262640 ILI262639:IMD262640 IVE262639:IVZ262640 JFA262639:JFV262640 JOW262639:JPR262640 JYS262639:JZN262640 KIO262639:KJJ262640 KSK262639:KTF262640 LCG262639:LDB262640 LMC262639:LMX262640 LVY262639:LWT262640 MFU262639:MGP262640 MPQ262639:MQL262640 MZM262639:NAH262640 NJI262639:NKD262640 NTE262639:NTZ262640 ODA262639:ODV262640 OMW262639:ONR262640 OWS262639:OXN262640 PGO262639:PHJ262640 PQK262639:PRF262640 QAG262639:QBB262640 QKC262639:QKX262640 QTY262639:QUT262640 RDU262639:REP262640 RNQ262639:ROL262640 RXM262639:RYH262640 SHI262639:SID262640 SRE262639:SRZ262640 TBA262639:TBV262640 TKW262639:TLR262640 TUS262639:TVN262640 UEO262639:UFJ262640 UOK262639:UPF262640 UYG262639:UZB262640 VIC262639:VIX262640 VRY262639:VST262640 WBU262639:WCP262640 WLQ262639:WML262640 WVM262639:WWH262640 E328175:Z328176 JA328175:JV328176 SW328175:TR328176 ACS328175:ADN328176 AMO328175:ANJ328176 AWK328175:AXF328176 BGG328175:BHB328176 BQC328175:BQX328176 BZY328175:CAT328176 CJU328175:CKP328176 CTQ328175:CUL328176 DDM328175:DEH328176 DNI328175:DOD328176 DXE328175:DXZ328176 EHA328175:EHV328176 EQW328175:ERR328176 FAS328175:FBN328176 FKO328175:FLJ328176 FUK328175:FVF328176 GEG328175:GFB328176 GOC328175:GOX328176 GXY328175:GYT328176 HHU328175:HIP328176 HRQ328175:HSL328176 IBM328175:ICH328176 ILI328175:IMD328176 IVE328175:IVZ328176 JFA328175:JFV328176 JOW328175:JPR328176 JYS328175:JZN328176 KIO328175:KJJ328176 KSK328175:KTF328176 LCG328175:LDB328176 LMC328175:LMX328176 LVY328175:LWT328176 MFU328175:MGP328176 MPQ328175:MQL328176 MZM328175:NAH328176 NJI328175:NKD328176 NTE328175:NTZ328176 ODA328175:ODV328176 OMW328175:ONR328176 OWS328175:OXN328176 PGO328175:PHJ328176 PQK328175:PRF328176 QAG328175:QBB328176 QKC328175:QKX328176 QTY328175:QUT328176 RDU328175:REP328176 RNQ328175:ROL328176 RXM328175:RYH328176 SHI328175:SID328176 SRE328175:SRZ328176 TBA328175:TBV328176 TKW328175:TLR328176 TUS328175:TVN328176 UEO328175:UFJ328176 UOK328175:UPF328176 UYG328175:UZB328176 VIC328175:VIX328176 VRY328175:VST328176 WBU328175:WCP328176 WLQ328175:WML328176 WVM328175:WWH328176 E393711:Z393712 JA393711:JV393712 SW393711:TR393712 ACS393711:ADN393712 AMO393711:ANJ393712 AWK393711:AXF393712 BGG393711:BHB393712 BQC393711:BQX393712 BZY393711:CAT393712 CJU393711:CKP393712 CTQ393711:CUL393712 DDM393711:DEH393712 DNI393711:DOD393712 DXE393711:DXZ393712 EHA393711:EHV393712 EQW393711:ERR393712 FAS393711:FBN393712 FKO393711:FLJ393712 FUK393711:FVF393712 GEG393711:GFB393712 GOC393711:GOX393712 GXY393711:GYT393712 HHU393711:HIP393712 HRQ393711:HSL393712 IBM393711:ICH393712 ILI393711:IMD393712 IVE393711:IVZ393712 JFA393711:JFV393712 JOW393711:JPR393712 JYS393711:JZN393712 KIO393711:KJJ393712 KSK393711:KTF393712 LCG393711:LDB393712 LMC393711:LMX393712 LVY393711:LWT393712 MFU393711:MGP393712 MPQ393711:MQL393712 MZM393711:NAH393712 NJI393711:NKD393712 NTE393711:NTZ393712 ODA393711:ODV393712 OMW393711:ONR393712 OWS393711:OXN393712 PGO393711:PHJ393712 PQK393711:PRF393712 QAG393711:QBB393712 QKC393711:QKX393712 QTY393711:QUT393712 RDU393711:REP393712 RNQ393711:ROL393712 RXM393711:RYH393712 SHI393711:SID393712 SRE393711:SRZ393712 TBA393711:TBV393712 TKW393711:TLR393712 TUS393711:TVN393712 UEO393711:UFJ393712 UOK393711:UPF393712 UYG393711:UZB393712 VIC393711:VIX393712 VRY393711:VST393712 WBU393711:WCP393712 WLQ393711:WML393712 WVM393711:WWH393712 E459247:Z459248 JA459247:JV459248 SW459247:TR459248 ACS459247:ADN459248 AMO459247:ANJ459248 AWK459247:AXF459248 BGG459247:BHB459248 BQC459247:BQX459248 BZY459247:CAT459248 CJU459247:CKP459248 CTQ459247:CUL459248 DDM459247:DEH459248 DNI459247:DOD459248 DXE459247:DXZ459248 EHA459247:EHV459248 EQW459247:ERR459248 FAS459247:FBN459248 FKO459247:FLJ459248 FUK459247:FVF459248 GEG459247:GFB459248 GOC459247:GOX459248 GXY459247:GYT459248 HHU459247:HIP459248 HRQ459247:HSL459248 IBM459247:ICH459248 ILI459247:IMD459248 IVE459247:IVZ459248 JFA459247:JFV459248 JOW459247:JPR459248 JYS459247:JZN459248 KIO459247:KJJ459248 KSK459247:KTF459248 LCG459247:LDB459248 LMC459247:LMX459248 LVY459247:LWT459248 MFU459247:MGP459248 MPQ459247:MQL459248 MZM459247:NAH459248 NJI459247:NKD459248 NTE459247:NTZ459248 ODA459247:ODV459248 OMW459247:ONR459248 OWS459247:OXN459248 PGO459247:PHJ459248 PQK459247:PRF459248 QAG459247:QBB459248 QKC459247:QKX459248 QTY459247:QUT459248 RDU459247:REP459248 RNQ459247:ROL459248 RXM459247:RYH459248 SHI459247:SID459248 SRE459247:SRZ459248 TBA459247:TBV459248 TKW459247:TLR459248 TUS459247:TVN459248 UEO459247:UFJ459248 UOK459247:UPF459248 UYG459247:UZB459248 VIC459247:VIX459248 VRY459247:VST459248 WBU459247:WCP459248 WLQ459247:WML459248 WVM459247:WWH459248 E524783:Z524784 JA524783:JV524784 SW524783:TR524784 ACS524783:ADN524784 AMO524783:ANJ524784 AWK524783:AXF524784 BGG524783:BHB524784 BQC524783:BQX524784 BZY524783:CAT524784 CJU524783:CKP524784 CTQ524783:CUL524784 DDM524783:DEH524784 DNI524783:DOD524784 DXE524783:DXZ524784 EHA524783:EHV524784 EQW524783:ERR524784 FAS524783:FBN524784 FKO524783:FLJ524784 FUK524783:FVF524784 GEG524783:GFB524784 GOC524783:GOX524784 GXY524783:GYT524784 HHU524783:HIP524784 HRQ524783:HSL524784 IBM524783:ICH524784 ILI524783:IMD524784 IVE524783:IVZ524784 JFA524783:JFV524784 JOW524783:JPR524784 JYS524783:JZN524784 KIO524783:KJJ524784 KSK524783:KTF524784 LCG524783:LDB524784 LMC524783:LMX524784 LVY524783:LWT524784 MFU524783:MGP524784 MPQ524783:MQL524784 MZM524783:NAH524784 NJI524783:NKD524784 NTE524783:NTZ524784 ODA524783:ODV524784 OMW524783:ONR524784 OWS524783:OXN524784 PGO524783:PHJ524784 PQK524783:PRF524784 QAG524783:QBB524784 QKC524783:QKX524784 QTY524783:QUT524784 RDU524783:REP524784 RNQ524783:ROL524784 RXM524783:RYH524784 SHI524783:SID524784 SRE524783:SRZ524784 TBA524783:TBV524784 TKW524783:TLR524784 TUS524783:TVN524784 UEO524783:UFJ524784 UOK524783:UPF524784 UYG524783:UZB524784 VIC524783:VIX524784 VRY524783:VST524784 WBU524783:WCP524784 WLQ524783:WML524784 WVM524783:WWH524784 E590319:Z590320 JA590319:JV590320 SW590319:TR590320 ACS590319:ADN590320 AMO590319:ANJ590320 AWK590319:AXF590320 BGG590319:BHB590320 BQC590319:BQX590320 BZY590319:CAT590320 CJU590319:CKP590320 CTQ590319:CUL590320 DDM590319:DEH590320 DNI590319:DOD590320 DXE590319:DXZ590320 EHA590319:EHV590320 EQW590319:ERR590320 FAS590319:FBN590320 FKO590319:FLJ590320 FUK590319:FVF590320 GEG590319:GFB590320 GOC590319:GOX590320 GXY590319:GYT590320 HHU590319:HIP590320 HRQ590319:HSL590320 IBM590319:ICH590320 ILI590319:IMD590320 IVE590319:IVZ590320 JFA590319:JFV590320 JOW590319:JPR590320 JYS590319:JZN590320 KIO590319:KJJ590320 KSK590319:KTF590320 LCG590319:LDB590320 LMC590319:LMX590320 LVY590319:LWT590320 MFU590319:MGP590320 MPQ590319:MQL590320 MZM590319:NAH590320 NJI590319:NKD590320 NTE590319:NTZ590320 ODA590319:ODV590320 OMW590319:ONR590320 OWS590319:OXN590320 PGO590319:PHJ590320 PQK590319:PRF590320 QAG590319:QBB590320 QKC590319:QKX590320 QTY590319:QUT590320 RDU590319:REP590320 RNQ590319:ROL590320 RXM590319:RYH590320 SHI590319:SID590320 SRE590319:SRZ590320 TBA590319:TBV590320 TKW590319:TLR590320 TUS590319:TVN590320 UEO590319:UFJ590320 UOK590319:UPF590320 UYG590319:UZB590320 VIC590319:VIX590320 VRY590319:VST590320 WBU590319:WCP590320 WLQ590319:WML590320 WVM590319:WWH590320 E655855:Z655856 JA655855:JV655856 SW655855:TR655856 ACS655855:ADN655856 AMO655855:ANJ655856 AWK655855:AXF655856 BGG655855:BHB655856 BQC655855:BQX655856 BZY655855:CAT655856 CJU655855:CKP655856 CTQ655855:CUL655856 DDM655855:DEH655856 DNI655855:DOD655856 DXE655855:DXZ655856 EHA655855:EHV655856 EQW655855:ERR655856 FAS655855:FBN655856 FKO655855:FLJ655856 FUK655855:FVF655856 GEG655855:GFB655856 GOC655855:GOX655856 GXY655855:GYT655856 HHU655855:HIP655856 HRQ655855:HSL655856 IBM655855:ICH655856 ILI655855:IMD655856 IVE655855:IVZ655856 JFA655855:JFV655856 JOW655855:JPR655856 JYS655855:JZN655856 KIO655855:KJJ655856 KSK655855:KTF655856 LCG655855:LDB655856 LMC655855:LMX655856 LVY655855:LWT655856 MFU655855:MGP655856 MPQ655855:MQL655856 MZM655855:NAH655856 NJI655855:NKD655856 NTE655855:NTZ655856 ODA655855:ODV655856 OMW655855:ONR655856 OWS655855:OXN655856 PGO655855:PHJ655856 PQK655855:PRF655856 QAG655855:QBB655856 QKC655855:QKX655856 QTY655855:QUT655856 RDU655855:REP655856 RNQ655855:ROL655856 RXM655855:RYH655856 SHI655855:SID655856 SRE655855:SRZ655856 TBA655855:TBV655856 TKW655855:TLR655856 TUS655855:TVN655856 UEO655855:UFJ655856 UOK655855:UPF655856 UYG655855:UZB655856 VIC655855:VIX655856 VRY655855:VST655856 WBU655855:WCP655856 WLQ655855:WML655856 WVM655855:WWH655856 E721391:Z721392 JA721391:JV721392 SW721391:TR721392 ACS721391:ADN721392 AMO721391:ANJ721392 AWK721391:AXF721392 BGG721391:BHB721392 BQC721391:BQX721392 BZY721391:CAT721392 CJU721391:CKP721392 CTQ721391:CUL721392 DDM721391:DEH721392 DNI721391:DOD721392 DXE721391:DXZ721392 EHA721391:EHV721392 EQW721391:ERR721392 FAS721391:FBN721392 FKO721391:FLJ721392 FUK721391:FVF721392 GEG721391:GFB721392 GOC721391:GOX721392 GXY721391:GYT721392 HHU721391:HIP721392 HRQ721391:HSL721392 IBM721391:ICH721392 ILI721391:IMD721392 IVE721391:IVZ721392 JFA721391:JFV721392 JOW721391:JPR721392 JYS721391:JZN721392 KIO721391:KJJ721392 KSK721391:KTF721392 LCG721391:LDB721392 LMC721391:LMX721392 LVY721391:LWT721392 MFU721391:MGP721392 MPQ721391:MQL721392 MZM721391:NAH721392 NJI721391:NKD721392 NTE721391:NTZ721392 ODA721391:ODV721392 OMW721391:ONR721392 OWS721391:OXN721392 PGO721391:PHJ721392 PQK721391:PRF721392 QAG721391:QBB721392 QKC721391:QKX721392 QTY721391:QUT721392 RDU721391:REP721392 RNQ721391:ROL721392 RXM721391:RYH721392 SHI721391:SID721392 SRE721391:SRZ721392 TBA721391:TBV721392 TKW721391:TLR721392 TUS721391:TVN721392 UEO721391:UFJ721392 UOK721391:UPF721392 UYG721391:UZB721392 VIC721391:VIX721392 VRY721391:VST721392 WBU721391:WCP721392 WLQ721391:WML721392 WVM721391:WWH721392 E786927:Z786928 JA786927:JV786928 SW786927:TR786928 ACS786927:ADN786928 AMO786927:ANJ786928 AWK786927:AXF786928 BGG786927:BHB786928 BQC786927:BQX786928 BZY786927:CAT786928 CJU786927:CKP786928 CTQ786927:CUL786928 DDM786927:DEH786928 DNI786927:DOD786928 DXE786927:DXZ786928 EHA786927:EHV786928 EQW786927:ERR786928 FAS786927:FBN786928 FKO786927:FLJ786928 FUK786927:FVF786928 GEG786927:GFB786928 GOC786927:GOX786928 GXY786927:GYT786928 HHU786927:HIP786928 HRQ786927:HSL786928 IBM786927:ICH786928 ILI786927:IMD786928 IVE786927:IVZ786928 JFA786927:JFV786928 JOW786927:JPR786928 JYS786927:JZN786928 KIO786927:KJJ786928 KSK786927:KTF786928 LCG786927:LDB786928 LMC786927:LMX786928 LVY786927:LWT786928 MFU786927:MGP786928 MPQ786927:MQL786928 MZM786927:NAH786928 NJI786927:NKD786928 NTE786927:NTZ786928 ODA786927:ODV786928 OMW786927:ONR786928 OWS786927:OXN786928 PGO786927:PHJ786928 PQK786927:PRF786928 QAG786927:QBB786928 QKC786927:QKX786928 QTY786927:QUT786928 RDU786927:REP786928 RNQ786927:ROL786928 RXM786927:RYH786928 SHI786927:SID786928 SRE786927:SRZ786928 TBA786927:TBV786928 TKW786927:TLR786928 TUS786927:TVN786928 UEO786927:UFJ786928 UOK786927:UPF786928 UYG786927:UZB786928 VIC786927:VIX786928 VRY786927:VST786928 WBU786927:WCP786928 WLQ786927:WML786928 WVM786927:WWH786928 E852463:Z852464 JA852463:JV852464 SW852463:TR852464 ACS852463:ADN852464 AMO852463:ANJ852464 AWK852463:AXF852464 BGG852463:BHB852464 BQC852463:BQX852464 BZY852463:CAT852464 CJU852463:CKP852464 CTQ852463:CUL852464 DDM852463:DEH852464 DNI852463:DOD852464 DXE852463:DXZ852464 EHA852463:EHV852464 EQW852463:ERR852464 FAS852463:FBN852464 FKO852463:FLJ852464 FUK852463:FVF852464 GEG852463:GFB852464 GOC852463:GOX852464 GXY852463:GYT852464 HHU852463:HIP852464 HRQ852463:HSL852464 IBM852463:ICH852464 ILI852463:IMD852464 IVE852463:IVZ852464 JFA852463:JFV852464 JOW852463:JPR852464 JYS852463:JZN852464 KIO852463:KJJ852464 KSK852463:KTF852464 LCG852463:LDB852464 LMC852463:LMX852464 LVY852463:LWT852464 MFU852463:MGP852464 MPQ852463:MQL852464 MZM852463:NAH852464 NJI852463:NKD852464 NTE852463:NTZ852464 ODA852463:ODV852464 OMW852463:ONR852464 OWS852463:OXN852464 PGO852463:PHJ852464 PQK852463:PRF852464 QAG852463:QBB852464 QKC852463:QKX852464 QTY852463:QUT852464 RDU852463:REP852464 RNQ852463:ROL852464 RXM852463:RYH852464 SHI852463:SID852464 SRE852463:SRZ852464 TBA852463:TBV852464 TKW852463:TLR852464 TUS852463:TVN852464 UEO852463:UFJ852464 UOK852463:UPF852464 UYG852463:UZB852464 VIC852463:VIX852464 VRY852463:VST852464 WBU852463:WCP852464 WLQ852463:WML852464 WVM852463:WWH852464 E917999:Z918000 JA917999:JV918000 SW917999:TR918000 ACS917999:ADN918000 AMO917999:ANJ918000 AWK917999:AXF918000 BGG917999:BHB918000 BQC917999:BQX918000 BZY917999:CAT918000 CJU917999:CKP918000 CTQ917999:CUL918000 DDM917999:DEH918000 DNI917999:DOD918000 DXE917999:DXZ918000 EHA917999:EHV918000 EQW917999:ERR918000 FAS917999:FBN918000 FKO917999:FLJ918000 FUK917999:FVF918000 GEG917999:GFB918000 GOC917999:GOX918000 GXY917999:GYT918000 HHU917999:HIP918000 HRQ917999:HSL918000 IBM917999:ICH918000 ILI917999:IMD918000 IVE917999:IVZ918000 JFA917999:JFV918000 JOW917999:JPR918000 JYS917999:JZN918000 KIO917999:KJJ918000 KSK917999:KTF918000 LCG917999:LDB918000 LMC917999:LMX918000 LVY917999:LWT918000 MFU917999:MGP918000 MPQ917999:MQL918000 MZM917999:NAH918000 NJI917999:NKD918000 NTE917999:NTZ918000 ODA917999:ODV918000 OMW917999:ONR918000 OWS917999:OXN918000 PGO917999:PHJ918000 PQK917999:PRF918000 QAG917999:QBB918000 QKC917999:QKX918000 QTY917999:QUT918000 RDU917999:REP918000 RNQ917999:ROL918000 RXM917999:RYH918000 SHI917999:SID918000 SRE917999:SRZ918000 TBA917999:TBV918000 TKW917999:TLR918000 TUS917999:TVN918000 UEO917999:UFJ918000 UOK917999:UPF918000 UYG917999:UZB918000 VIC917999:VIX918000 VRY917999:VST918000 WBU917999:WCP918000 WLQ917999:WML918000 WVM917999:WWH918000 E983535:Z983536 JA983535:JV983536 SW983535:TR983536 ACS983535:ADN983536 AMO983535:ANJ983536 AWK983535:AXF983536 BGG983535:BHB983536 BQC983535:BQX983536 BZY983535:CAT983536 CJU983535:CKP983536 CTQ983535:CUL983536 DDM983535:DEH983536 DNI983535:DOD983536 DXE983535:DXZ983536 EHA983535:EHV983536 EQW983535:ERR983536 FAS983535:FBN983536 FKO983535:FLJ983536 FUK983535:FVF983536 GEG983535:GFB983536 GOC983535:GOX983536 GXY983535:GYT983536 HHU983535:HIP983536 HRQ983535:HSL983536 IBM983535:ICH983536 ILI983535:IMD983536 IVE983535:IVZ983536 JFA983535:JFV983536 JOW983535:JPR983536 JYS983535:JZN983536 KIO983535:KJJ983536 KSK983535:KTF983536 LCG983535:LDB983536 LMC983535:LMX983536 LVY983535:LWT983536 MFU983535:MGP983536 MPQ983535:MQL983536 MZM983535:NAH983536 NJI983535:NKD983536 NTE983535:NTZ983536 ODA983535:ODV983536 OMW983535:ONR983536 OWS983535:OXN983536 PGO983535:PHJ983536 PQK983535:PRF983536 QAG983535:QBB983536 QKC983535:QKX983536 QTY983535:QUT983536 RDU983535:REP983536 RNQ983535:ROL983536 RXM983535:RYH983536 SHI983535:SID983536 SRE983535:SRZ983536 TBA983535:TBV983536 TKW983535:TLR983536 TUS983535:TVN983536 UEO983535:UFJ983536 UOK983535:UPF983536 UYG983535:UZB983536 VIC983535:VIX983536 VRY983535:VST983536 WBU983535:WCP983536 WLQ983535:WML983536 WVM983535:WWH983536 E446:Z447 JA446:JV447 SW446:TR447 ACS446:ADN447 AMO446:ANJ447 AWK446:AXF447 BGG446:BHB447 BQC446:BQX447 BZY446:CAT447 CJU446:CKP447 CTQ446:CUL447 DDM446:DEH447 DNI446:DOD447 DXE446:DXZ447 EHA446:EHV447 EQW446:ERR447 FAS446:FBN447 FKO446:FLJ447 FUK446:FVF447 GEG446:GFB447 GOC446:GOX447 GXY446:GYT447 HHU446:HIP447 HRQ446:HSL447 IBM446:ICH447 ILI446:IMD447 IVE446:IVZ447 JFA446:JFV447 JOW446:JPR447 JYS446:JZN447 KIO446:KJJ447 KSK446:KTF447 LCG446:LDB447 LMC446:LMX447 LVY446:LWT447 MFU446:MGP447 MPQ446:MQL447 MZM446:NAH447 NJI446:NKD447 NTE446:NTZ447 ODA446:ODV447 OMW446:ONR447 OWS446:OXN447 PGO446:PHJ447 PQK446:PRF447 QAG446:QBB447 QKC446:QKX447 QTY446:QUT447 RDU446:REP447 RNQ446:ROL447 RXM446:RYH447 SHI446:SID447 SRE446:SRZ447 TBA446:TBV447 TKW446:TLR447 TUS446:TVN447 UEO446:UFJ447 UOK446:UPF447 UYG446:UZB447 VIC446:VIX447 VRY446:VST447 WBU446:WCP447 WLQ446:WML447 WVM446:WWH447 E66028:Z66029 JA66028:JV66029 SW66028:TR66029 ACS66028:ADN66029 AMO66028:ANJ66029 AWK66028:AXF66029 BGG66028:BHB66029 BQC66028:BQX66029 BZY66028:CAT66029 CJU66028:CKP66029 CTQ66028:CUL66029 DDM66028:DEH66029 DNI66028:DOD66029 DXE66028:DXZ66029 EHA66028:EHV66029 EQW66028:ERR66029 FAS66028:FBN66029 FKO66028:FLJ66029 FUK66028:FVF66029 GEG66028:GFB66029 GOC66028:GOX66029 GXY66028:GYT66029 HHU66028:HIP66029 HRQ66028:HSL66029 IBM66028:ICH66029 ILI66028:IMD66029 IVE66028:IVZ66029 JFA66028:JFV66029 JOW66028:JPR66029 JYS66028:JZN66029 KIO66028:KJJ66029 KSK66028:KTF66029 LCG66028:LDB66029 LMC66028:LMX66029 LVY66028:LWT66029 MFU66028:MGP66029 MPQ66028:MQL66029 MZM66028:NAH66029 NJI66028:NKD66029 NTE66028:NTZ66029 ODA66028:ODV66029 OMW66028:ONR66029 OWS66028:OXN66029 PGO66028:PHJ66029 PQK66028:PRF66029 QAG66028:QBB66029 QKC66028:QKX66029 QTY66028:QUT66029 RDU66028:REP66029 RNQ66028:ROL66029 RXM66028:RYH66029 SHI66028:SID66029 SRE66028:SRZ66029 TBA66028:TBV66029 TKW66028:TLR66029 TUS66028:TVN66029 UEO66028:UFJ66029 UOK66028:UPF66029 UYG66028:UZB66029 VIC66028:VIX66029 VRY66028:VST66029 WBU66028:WCP66029 WLQ66028:WML66029 WVM66028:WWH66029 E131564:Z131565 JA131564:JV131565 SW131564:TR131565 ACS131564:ADN131565 AMO131564:ANJ131565 AWK131564:AXF131565 BGG131564:BHB131565 BQC131564:BQX131565 BZY131564:CAT131565 CJU131564:CKP131565 CTQ131564:CUL131565 DDM131564:DEH131565 DNI131564:DOD131565 DXE131564:DXZ131565 EHA131564:EHV131565 EQW131564:ERR131565 FAS131564:FBN131565 FKO131564:FLJ131565 FUK131564:FVF131565 GEG131564:GFB131565 GOC131564:GOX131565 GXY131564:GYT131565 HHU131564:HIP131565 HRQ131564:HSL131565 IBM131564:ICH131565 ILI131564:IMD131565 IVE131564:IVZ131565 JFA131564:JFV131565 JOW131564:JPR131565 JYS131564:JZN131565 KIO131564:KJJ131565 KSK131564:KTF131565 LCG131564:LDB131565 LMC131564:LMX131565 LVY131564:LWT131565 MFU131564:MGP131565 MPQ131564:MQL131565 MZM131564:NAH131565 NJI131564:NKD131565 NTE131564:NTZ131565 ODA131564:ODV131565 OMW131564:ONR131565 OWS131564:OXN131565 PGO131564:PHJ131565 PQK131564:PRF131565 QAG131564:QBB131565 QKC131564:QKX131565 QTY131564:QUT131565 RDU131564:REP131565 RNQ131564:ROL131565 RXM131564:RYH131565 SHI131564:SID131565 SRE131564:SRZ131565 TBA131564:TBV131565 TKW131564:TLR131565 TUS131564:TVN131565 UEO131564:UFJ131565 UOK131564:UPF131565 UYG131564:UZB131565 VIC131564:VIX131565 VRY131564:VST131565 WBU131564:WCP131565 WLQ131564:WML131565 WVM131564:WWH131565 E197100:Z197101 JA197100:JV197101 SW197100:TR197101 ACS197100:ADN197101 AMO197100:ANJ197101 AWK197100:AXF197101 BGG197100:BHB197101 BQC197100:BQX197101 BZY197100:CAT197101 CJU197100:CKP197101 CTQ197100:CUL197101 DDM197100:DEH197101 DNI197100:DOD197101 DXE197100:DXZ197101 EHA197100:EHV197101 EQW197100:ERR197101 FAS197100:FBN197101 FKO197100:FLJ197101 FUK197100:FVF197101 GEG197100:GFB197101 GOC197100:GOX197101 GXY197100:GYT197101 HHU197100:HIP197101 HRQ197100:HSL197101 IBM197100:ICH197101 ILI197100:IMD197101 IVE197100:IVZ197101 JFA197100:JFV197101 JOW197100:JPR197101 JYS197100:JZN197101 KIO197100:KJJ197101 KSK197100:KTF197101 LCG197100:LDB197101 LMC197100:LMX197101 LVY197100:LWT197101 MFU197100:MGP197101 MPQ197100:MQL197101 MZM197100:NAH197101 NJI197100:NKD197101 NTE197100:NTZ197101 ODA197100:ODV197101 OMW197100:ONR197101 OWS197100:OXN197101 PGO197100:PHJ197101 PQK197100:PRF197101 QAG197100:QBB197101 QKC197100:QKX197101 QTY197100:QUT197101 RDU197100:REP197101 RNQ197100:ROL197101 RXM197100:RYH197101 SHI197100:SID197101 SRE197100:SRZ197101 TBA197100:TBV197101 TKW197100:TLR197101 TUS197100:TVN197101 UEO197100:UFJ197101 UOK197100:UPF197101 UYG197100:UZB197101 VIC197100:VIX197101 VRY197100:VST197101 WBU197100:WCP197101 WLQ197100:WML197101 WVM197100:WWH197101 E262636:Z262637 JA262636:JV262637 SW262636:TR262637 ACS262636:ADN262637 AMO262636:ANJ262637 AWK262636:AXF262637 BGG262636:BHB262637 BQC262636:BQX262637 BZY262636:CAT262637 CJU262636:CKP262637 CTQ262636:CUL262637 DDM262636:DEH262637 DNI262636:DOD262637 DXE262636:DXZ262637 EHA262636:EHV262637 EQW262636:ERR262637 FAS262636:FBN262637 FKO262636:FLJ262637 FUK262636:FVF262637 GEG262636:GFB262637 GOC262636:GOX262637 GXY262636:GYT262637 HHU262636:HIP262637 HRQ262636:HSL262637 IBM262636:ICH262637 ILI262636:IMD262637 IVE262636:IVZ262637 JFA262636:JFV262637 JOW262636:JPR262637 JYS262636:JZN262637 KIO262636:KJJ262637 KSK262636:KTF262637 LCG262636:LDB262637 LMC262636:LMX262637 LVY262636:LWT262637 MFU262636:MGP262637 MPQ262636:MQL262637 MZM262636:NAH262637 NJI262636:NKD262637 NTE262636:NTZ262637 ODA262636:ODV262637 OMW262636:ONR262637 OWS262636:OXN262637 PGO262636:PHJ262637 PQK262636:PRF262637 QAG262636:QBB262637 QKC262636:QKX262637 QTY262636:QUT262637 RDU262636:REP262637 RNQ262636:ROL262637 RXM262636:RYH262637 SHI262636:SID262637 SRE262636:SRZ262637 TBA262636:TBV262637 TKW262636:TLR262637 TUS262636:TVN262637 UEO262636:UFJ262637 UOK262636:UPF262637 UYG262636:UZB262637 VIC262636:VIX262637 VRY262636:VST262637 WBU262636:WCP262637 WLQ262636:WML262637 WVM262636:WWH262637 E328172:Z328173 JA328172:JV328173 SW328172:TR328173 ACS328172:ADN328173 AMO328172:ANJ328173 AWK328172:AXF328173 BGG328172:BHB328173 BQC328172:BQX328173 BZY328172:CAT328173 CJU328172:CKP328173 CTQ328172:CUL328173 DDM328172:DEH328173 DNI328172:DOD328173 DXE328172:DXZ328173 EHA328172:EHV328173 EQW328172:ERR328173 FAS328172:FBN328173 FKO328172:FLJ328173 FUK328172:FVF328173 GEG328172:GFB328173 GOC328172:GOX328173 GXY328172:GYT328173 HHU328172:HIP328173 HRQ328172:HSL328173 IBM328172:ICH328173 ILI328172:IMD328173 IVE328172:IVZ328173 JFA328172:JFV328173 JOW328172:JPR328173 JYS328172:JZN328173 KIO328172:KJJ328173 KSK328172:KTF328173 LCG328172:LDB328173 LMC328172:LMX328173 LVY328172:LWT328173 MFU328172:MGP328173 MPQ328172:MQL328173 MZM328172:NAH328173 NJI328172:NKD328173 NTE328172:NTZ328173 ODA328172:ODV328173 OMW328172:ONR328173 OWS328172:OXN328173 PGO328172:PHJ328173 PQK328172:PRF328173 QAG328172:QBB328173 QKC328172:QKX328173 QTY328172:QUT328173 RDU328172:REP328173 RNQ328172:ROL328173 RXM328172:RYH328173 SHI328172:SID328173 SRE328172:SRZ328173 TBA328172:TBV328173 TKW328172:TLR328173 TUS328172:TVN328173 UEO328172:UFJ328173 UOK328172:UPF328173 UYG328172:UZB328173 VIC328172:VIX328173 VRY328172:VST328173 WBU328172:WCP328173 WLQ328172:WML328173 WVM328172:WWH328173 E393708:Z393709 JA393708:JV393709 SW393708:TR393709 ACS393708:ADN393709 AMO393708:ANJ393709 AWK393708:AXF393709 BGG393708:BHB393709 BQC393708:BQX393709 BZY393708:CAT393709 CJU393708:CKP393709 CTQ393708:CUL393709 DDM393708:DEH393709 DNI393708:DOD393709 DXE393708:DXZ393709 EHA393708:EHV393709 EQW393708:ERR393709 FAS393708:FBN393709 FKO393708:FLJ393709 FUK393708:FVF393709 GEG393708:GFB393709 GOC393708:GOX393709 GXY393708:GYT393709 HHU393708:HIP393709 HRQ393708:HSL393709 IBM393708:ICH393709 ILI393708:IMD393709 IVE393708:IVZ393709 JFA393708:JFV393709 JOW393708:JPR393709 JYS393708:JZN393709 KIO393708:KJJ393709 KSK393708:KTF393709 LCG393708:LDB393709 LMC393708:LMX393709 LVY393708:LWT393709 MFU393708:MGP393709 MPQ393708:MQL393709 MZM393708:NAH393709 NJI393708:NKD393709 NTE393708:NTZ393709 ODA393708:ODV393709 OMW393708:ONR393709 OWS393708:OXN393709 PGO393708:PHJ393709 PQK393708:PRF393709 QAG393708:QBB393709 QKC393708:QKX393709 QTY393708:QUT393709 RDU393708:REP393709 RNQ393708:ROL393709 RXM393708:RYH393709 SHI393708:SID393709 SRE393708:SRZ393709 TBA393708:TBV393709 TKW393708:TLR393709 TUS393708:TVN393709 UEO393708:UFJ393709 UOK393708:UPF393709 UYG393708:UZB393709 VIC393708:VIX393709 VRY393708:VST393709 WBU393708:WCP393709 WLQ393708:WML393709 WVM393708:WWH393709 E459244:Z459245 JA459244:JV459245 SW459244:TR459245 ACS459244:ADN459245 AMO459244:ANJ459245 AWK459244:AXF459245 BGG459244:BHB459245 BQC459244:BQX459245 BZY459244:CAT459245 CJU459244:CKP459245 CTQ459244:CUL459245 DDM459244:DEH459245 DNI459244:DOD459245 DXE459244:DXZ459245 EHA459244:EHV459245 EQW459244:ERR459245 FAS459244:FBN459245 FKO459244:FLJ459245 FUK459244:FVF459245 GEG459244:GFB459245 GOC459244:GOX459245 GXY459244:GYT459245 HHU459244:HIP459245 HRQ459244:HSL459245 IBM459244:ICH459245 ILI459244:IMD459245 IVE459244:IVZ459245 JFA459244:JFV459245 JOW459244:JPR459245 JYS459244:JZN459245 KIO459244:KJJ459245 KSK459244:KTF459245 LCG459244:LDB459245 LMC459244:LMX459245 LVY459244:LWT459245 MFU459244:MGP459245 MPQ459244:MQL459245 MZM459244:NAH459245 NJI459244:NKD459245 NTE459244:NTZ459245 ODA459244:ODV459245 OMW459244:ONR459245 OWS459244:OXN459245 PGO459244:PHJ459245 PQK459244:PRF459245 QAG459244:QBB459245 QKC459244:QKX459245 QTY459244:QUT459245 RDU459244:REP459245 RNQ459244:ROL459245 RXM459244:RYH459245 SHI459244:SID459245 SRE459244:SRZ459245 TBA459244:TBV459245 TKW459244:TLR459245 TUS459244:TVN459245 UEO459244:UFJ459245 UOK459244:UPF459245 UYG459244:UZB459245 VIC459244:VIX459245 VRY459244:VST459245 WBU459244:WCP459245 WLQ459244:WML459245 WVM459244:WWH459245 E524780:Z524781 JA524780:JV524781 SW524780:TR524781 ACS524780:ADN524781 AMO524780:ANJ524781 AWK524780:AXF524781 BGG524780:BHB524781 BQC524780:BQX524781 BZY524780:CAT524781 CJU524780:CKP524781 CTQ524780:CUL524781 DDM524780:DEH524781 DNI524780:DOD524781 DXE524780:DXZ524781 EHA524780:EHV524781 EQW524780:ERR524781 FAS524780:FBN524781 FKO524780:FLJ524781 FUK524780:FVF524781 GEG524780:GFB524781 GOC524780:GOX524781 GXY524780:GYT524781 HHU524780:HIP524781 HRQ524780:HSL524781 IBM524780:ICH524781 ILI524780:IMD524781 IVE524780:IVZ524781 JFA524780:JFV524781 JOW524780:JPR524781 JYS524780:JZN524781 KIO524780:KJJ524781 KSK524780:KTF524781 LCG524780:LDB524781 LMC524780:LMX524781 LVY524780:LWT524781 MFU524780:MGP524781 MPQ524780:MQL524781 MZM524780:NAH524781 NJI524780:NKD524781 NTE524780:NTZ524781 ODA524780:ODV524781 OMW524780:ONR524781 OWS524780:OXN524781 PGO524780:PHJ524781 PQK524780:PRF524781 QAG524780:QBB524781 QKC524780:QKX524781 QTY524780:QUT524781 RDU524780:REP524781 RNQ524780:ROL524781 RXM524780:RYH524781 SHI524780:SID524781 SRE524780:SRZ524781 TBA524780:TBV524781 TKW524780:TLR524781 TUS524780:TVN524781 UEO524780:UFJ524781 UOK524780:UPF524781 UYG524780:UZB524781 VIC524780:VIX524781 VRY524780:VST524781 WBU524780:WCP524781 WLQ524780:WML524781 WVM524780:WWH524781 E590316:Z590317 JA590316:JV590317 SW590316:TR590317 ACS590316:ADN590317 AMO590316:ANJ590317 AWK590316:AXF590317 BGG590316:BHB590317 BQC590316:BQX590317 BZY590316:CAT590317 CJU590316:CKP590317 CTQ590316:CUL590317 DDM590316:DEH590317 DNI590316:DOD590317 DXE590316:DXZ590317 EHA590316:EHV590317 EQW590316:ERR590317 FAS590316:FBN590317 FKO590316:FLJ590317 FUK590316:FVF590317 GEG590316:GFB590317 GOC590316:GOX590317 GXY590316:GYT590317 HHU590316:HIP590317 HRQ590316:HSL590317 IBM590316:ICH590317 ILI590316:IMD590317 IVE590316:IVZ590317 JFA590316:JFV590317 JOW590316:JPR590317 JYS590316:JZN590317 KIO590316:KJJ590317 KSK590316:KTF590317 LCG590316:LDB590317 LMC590316:LMX590317 LVY590316:LWT590317 MFU590316:MGP590317 MPQ590316:MQL590317 MZM590316:NAH590317 NJI590316:NKD590317 NTE590316:NTZ590317 ODA590316:ODV590317 OMW590316:ONR590317 OWS590316:OXN590317 PGO590316:PHJ590317 PQK590316:PRF590317 QAG590316:QBB590317 QKC590316:QKX590317 QTY590316:QUT590317 RDU590316:REP590317 RNQ590316:ROL590317 RXM590316:RYH590317 SHI590316:SID590317 SRE590316:SRZ590317 TBA590316:TBV590317 TKW590316:TLR590317 TUS590316:TVN590317 UEO590316:UFJ590317 UOK590316:UPF590317 UYG590316:UZB590317 VIC590316:VIX590317 VRY590316:VST590317 WBU590316:WCP590317 WLQ590316:WML590317 WVM590316:WWH590317 E655852:Z655853 JA655852:JV655853 SW655852:TR655853 ACS655852:ADN655853 AMO655852:ANJ655853 AWK655852:AXF655853 BGG655852:BHB655853 BQC655852:BQX655853 BZY655852:CAT655853 CJU655852:CKP655853 CTQ655852:CUL655853 DDM655852:DEH655853 DNI655852:DOD655853 DXE655852:DXZ655853 EHA655852:EHV655853 EQW655852:ERR655853 FAS655852:FBN655853 FKO655852:FLJ655853 FUK655852:FVF655853 GEG655852:GFB655853 GOC655852:GOX655853 GXY655852:GYT655853 HHU655852:HIP655853 HRQ655852:HSL655853 IBM655852:ICH655853 ILI655852:IMD655853 IVE655852:IVZ655853 JFA655852:JFV655853 JOW655852:JPR655853 JYS655852:JZN655853 KIO655852:KJJ655853 KSK655852:KTF655853 LCG655852:LDB655853 LMC655852:LMX655853 LVY655852:LWT655853 MFU655852:MGP655853 MPQ655852:MQL655853 MZM655852:NAH655853 NJI655852:NKD655853 NTE655852:NTZ655853 ODA655852:ODV655853 OMW655852:ONR655853 OWS655852:OXN655853 PGO655852:PHJ655853 PQK655852:PRF655853 QAG655852:QBB655853 QKC655852:QKX655853 QTY655852:QUT655853 RDU655852:REP655853 RNQ655852:ROL655853 RXM655852:RYH655853 SHI655852:SID655853 SRE655852:SRZ655853 TBA655852:TBV655853 TKW655852:TLR655853 TUS655852:TVN655853 UEO655852:UFJ655853 UOK655852:UPF655853 UYG655852:UZB655853 VIC655852:VIX655853 VRY655852:VST655853 WBU655852:WCP655853 WLQ655852:WML655853 WVM655852:WWH655853 E721388:Z721389 JA721388:JV721389 SW721388:TR721389 ACS721388:ADN721389 AMO721388:ANJ721389 AWK721388:AXF721389 BGG721388:BHB721389 BQC721388:BQX721389 BZY721388:CAT721389 CJU721388:CKP721389 CTQ721388:CUL721389 DDM721388:DEH721389 DNI721388:DOD721389 DXE721388:DXZ721389 EHA721388:EHV721389 EQW721388:ERR721389 FAS721388:FBN721389 FKO721388:FLJ721389 FUK721388:FVF721389 GEG721388:GFB721389 GOC721388:GOX721389 GXY721388:GYT721389 HHU721388:HIP721389 HRQ721388:HSL721389 IBM721388:ICH721389 ILI721388:IMD721389 IVE721388:IVZ721389 JFA721388:JFV721389 JOW721388:JPR721389 JYS721388:JZN721389 KIO721388:KJJ721389 KSK721388:KTF721389 LCG721388:LDB721389 LMC721388:LMX721389 LVY721388:LWT721389 MFU721388:MGP721389 MPQ721388:MQL721389 MZM721388:NAH721389 NJI721388:NKD721389 NTE721388:NTZ721389 ODA721388:ODV721389 OMW721388:ONR721389 OWS721388:OXN721389 PGO721388:PHJ721389 PQK721388:PRF721389 QAG721388:QBB721389 QKC721388:QKX721389 QTY721388:QUT721389 RDU721388:REP721389 RNQ721388:ROL721389 RXM721388:RYH721389 SHI721388:SID721389 SRE721388:SRZ721389 TBA721388:TBV721389 TKW721388:TLR721389 TUS721388:TVN721389 UEO721388:UFJ721389 UOK721388:UPF721389 UYG721388:UZB721389 VIC721388:VIX721389 VRY721388:VST721389 WBU721388:WCP721389 WLQ721388:WML721389 WVM721388:WWH721389 E786924:Z786925 JA786924:JV786925 SW786924:TR786925 ACS786924:ADN786925 AMO786924:ANJ786925 AWK786924:AXF786925 BGG786924:BHB786925 BQC786924:BQX786925 BZY786924:CAT786925 CJU786924:CKP786925 CTQ786924:CUL786925 DDM786924:DEH786925 DNI786924:DOD786925 DXE786924:DXZ786925 EHA786924:EHV786925 EQW786924:ERR786925 FAS786924:FBN786925 FKO786924:FLJ786925 FUK786924:FVF786925 GEG786924:GFB786925 GOC786924:GOX786925 GXY786924:GYT786925 HHU786924:HIP786925 HRQ786924:HSL786925 IBM786924:ICH786925 ILI786924:IMD786925 IVE786924:IVZ786925 JFA786924:JFV786925 JOW786924:JPR786925 JYS786924:JZN786925 KIO786924:KJJ786925 KSK786924:KTF786925 LCG786924:LDB786925 LMC786924:LMX786925 LVY786924:LWT786925 MFU786924:MGP786925 MPQ786924:MQL786925 MZM786924:NAH786925 NJI786924:NKD786925 NTE786924:NTZ786925 ODA786924:ODV786925 OMW786924:ONR786925 OWS786924:OXN786925 PGO786924:PHJ786925 PQK786924:PRF786925 QAG786924:QBB786925 QKC786924:QKX786925 QTY786924:QUT786925 RDU786924:REP786925 RNQ786924:ROL786925 RXM786924:RYH786925 SHI786924:SID786925 SRE786924:SRZ786925 TBA786924:TBV786925 TKW786924:TLR786925 TUS786924:TVN786925 UEO786924:UFJ786925 UOK786924:UPF786925 UYG786924:UZB786925 VIC786924:VIX786925 VRY786924:VST786925 WBU786924:WCP786925 WLQ786924:WML786925 WVM786924:WWH786925 E852460:Z852461 JA852460:JV852461 SW852460:TR852461 ACS852460:ADN852461 AMO852460:ANJ852461 AWK852460:AXF852461 BGG852460:BHB852461 BQC852460:BQX852461 BZY852460:CAT852461 CJU852460:CKP852461 CTQ852460:CUL852461 DDM852460:DEH852461 DNI852460:DOD852461 DXE852460:DXZ852461 EHA852460:EHV852461 EQW852460:ERR852461 FAS852460:FBN852461 FKO852460:FLJ852461 FUK852460:FVF852461 GEG852460:GFB852461 GOC852460:GOX852461 GXY852460:GYT852461 HHU852460:HIP852461 HRQ852460:HSL852461 IBM852460:ICH852461 ILI852460:IMD852461 IVE852460:IVZ852461 JFA852460:JFV852461 JOW852460:JPR852461 JYS852460:JZN852461 KIO852460:KJJ852461 KSK852460:KTF852461 LCG852460:LDB852461 LMC852460:LMX852461 LVY852460:LWT852461 MFU852460:MGP852461 MPQ852460:MQL852461 MZM852460:NAH852461 NJI852460:NKD852461 NTE852460:NTZ852461 ODA852460:ODV852461 OMW852460:ONR852461 OWS852460:OXN852461 PGO852460:PHJ852461 PQK852460:PRF852461 QAG852460:QBB852461 QKC852460:QKX852461 QTY852460:QUT852461 RDU852460:REP852461 RNQ852460:ROL852461 RXM852460:RYH852461 SHI852460:SID852461 SRE852460:SRZ852461 TBA852460:TBV852461 TKW852460:TLR852461 TUS852460:TVN852461 UEO852460:UFJ852461 UOK852460:UPF852461 UYG852460:UZB852461 VIC852460:VIX852461 VRY852460:VST852461 WBU852460:WCP852461 WLQ852460:WML852461 WVM852460:WWH852461 E917996:Z917997 JA917996:JV917997 SW917996:TR917997 ACS917996:ADN917997 AMO917996:ANJ917997 AWK917996:AXF917997 BGG917996:BHB917997 BQC917996:BQX917997 BZY917996:CAT917997 CJU917996:CKP917997 CTQ917996:CUL917997 DDM917996:DEH917997 DNI917996:DOD917997 DXE917996:DXZ917997 EHA917996:EHV917997 EQW917996:ERR917997 FAS917996:FBN917997 FKO917996:FLJ917997 FUK917996:FVF917997 GEG917996:GFB917997 GOC917996:GOX917997 GXY917996:GYT917997 HHU917996:HIP917997 HRQ917996:HSL917997 IBM917996:ICH917997 ILI917996:IMD917997 IVE917996:IVZ917997 JFA917996:JFV917997 JOW917996:JPR917997 JYS917996:JZN917997 KIO917996:KJJ917997 KSK917996:KTF917997 LCG917996:LDB917997 LMC917996:LMX917997 LVY917996:LWT917997 MFU917996:MGP917997 MPQ917996:MQL917997 MZM917996:NAH917997 NJI917996:NKD917997 NTE917996:NTZ917997 ODA917996:ODV917997 OMW917996:ONR917997 OWS917996:OXN917997 PGO917996:PHJ917997 PQK917996:PRF917997 QAG917996:QBB917997 QKC917996:QKX917997 QTY917996:QUT917997 RDU917996:REP917997 RNQ917996:ROL917997 RXM917996:RYH917997 SHI917996:SID917997 SRE917996:SRZ917997 TBA917996:TBV917997 TKW917996:TLR917997 TUS917996:TVN917997 UEO917996:UFJ917997 UOK917996:UPF917997 UYG917996:UZB917997 VIC917996:VIX917997 VRY917996:VST917997 WBU917996:WCP917997 WLQ917996:WML917997 WVM917996:WWH917997 E983532:Z983533 JA983532:JV983533 SW983532:TR983533 ACS983532:ADN983533 AMO983532:ANJ983533 AWK983532:AXF983533 BGG983532:BHB983533 BQC983532:BQX983533 BZY983532:CAT983533 CJU983532:CKP983533 CTQ983532:CUL983533 DDM983532:DEH983533 DNI983532:DOD983533 DXE983532:DXZ983533 EHA983532:EHV983533 EQW983532:ERR983533 FAS983532:FBN983533 FKO983532:FLJ983533 FUK983532:FVF983533 GEG983532:GFB983533 GOC983532:GOX983533 GXY983532:GYT983533 HHU983532:HIP983533 HRQ983532:HSL983533 IBM983532:ICH983533 ILI983532:IMD983533 IVE983532:IVZ983533 JFA983532:JFV983533 JOW983532:JPR983533 JYS983532:JZN983533 KIO983532:KJJ983533 KSK983532:KTF983533 LCG983532:LDB983533 LMC983532:LMX983533 LVY983532:LWT983533 MFU983532:MGP983533 MPQ983532:MQL983533 MZM983532:NAH983533 NJI983532:NKD983533 NTE983532:NTZ983533 ODA983532:ODV983533 OMW983532:ONR983533 OWS983532:OXN983533 PGO983532:PHJ983533 PQK983532:PRF983533 QAG983532:QBB983533 QKC983532:QKX983533 QTY983532:QUT983533 RDU983532:REP983533 RNQ983532:ROL983533 RXM983532:RYH983533 SHI983532:SID983533 SRE983532:SRZ983533 TBA983532:TBV983533 TKW983532:TLR983533 TUS983532:TVN983533 UEO983532:UFJ983533 UOK983532:UPF983533 UYG983532:UZB983533 VIC983532:VIX983533 VRY983532:VST983533 WBU983532:WCP983533 WLQ983532:WML983533 WVM983532:WWH983533 E403:Z404 JA403:JV404 SW403:TR404 ACS403:ADN404 AMO403:ANJ404 AWK403:AXF404 BGG403:BHB404 BQC403:BQX404 BZY403:CAT404 CJU403:CKP404 CTQ403:CUL404 DDM403:DEH404 DNI403:DOD404 DXE403:DXZ404 EHA403:EHV404 EQW403:ERR404 FAS403:FBN404 FKO403:FLJ404 FUK403:FVF404 GEG403:GFB404 GOC403:GOX404 GXY403:GYT404 HHU403:HIP404 HRQ403:HSL404 IBM403:ICH404 ILI403:IMD404 IVE403:IVZ404 JFA403:JFV404 JOW403:JPR404 JYS403:JZN404 KIO403:KJJ404 KSK403:KTF404 LCG403:LDB404 LMC403:LMX404 LVY403:LWT404 MFU403:MGP404 MPQ403:MQL404 MZM403:NAH404 NJI403:NKD404 NTE403:NTZ404 ODA403:ODV404 OMW403:ONR404 OWS403:OXN404 PGO403:PHJ404 PQK403:PRF404 QAG403:QBB404 QKC403:QKX404 QTY403:QUT404 RDU403:REP404 RNQ403:ROL404 RXM403:RYH404 SHI403:SID404 SRE403:SRZ404 TBA403:TBV404 TKW403:TLR404 TUS403:TVN404 UEO403:UFJ404 UOK403:UPF404 UYG403:UZB404 VIC403:VIX404 VRY403:VST404 WBU403:WCP404 WLQ403:WML404 WVM403:WWH404 E65985:Z65986 JA65985:JV65986 SW65985:TR65986 ACS65985:ADN65986 AMO65985:ANJ65986 AWK65985:AXF65986 BGG65985:BHB65986 BQC65985:BQX65986 BZY65985:CAT65986 CJU65985:CKP65986 CTQ65985:CUL65986 DDM65985:DEH65986 DNI65985:DOD65986 DXE65985:DXZ65986 EHA65985:EHV65986 EQW65985:ERR65986 FAS65985:FBN65986 FKO65985:FLJ65986 FUK65985:FVF65986 GEG65985:GFB65986 GOC65985:GOX65986 GXY65985:GYT65986 HHU65985:HIP65986 HRQ65985:HSL65986 IBM65985:ICH65986 ILI65985:IMD65986 IVE65985:IVZ65986 JFA65985:JFV65986 JOW65985:JPR65986 JYS65985:JZN65986 KIO65985:KJJ65986 KSK65985:KTF65986 LCG65985:LDB65986 LMC65985:LMX65986 LVY65985:LWT65986 MFU65985:MGP65986 MPQ65985:MQL65986 MZM65985:NAH65986 NJI65985:NKD65986 NTE65985:NTZ65986 ODA65985:ODV65986 OMW65985:ONR65986 OWS65985:OXN65986 PGO65985:PHJ65986 PQK65985:PRF65986 QAG65985:QBB65986 QKC65985:QKX65986 QTY65985:QUT65986 RDU65985:REP65986 RNQ65985:ROL65986 RXM65985:RYH65986 SHI65985:SID65986 SRE65985:SRZ65986 TBA65985:TBV65986 TKW65985:TLR65986 TUS65985:TVN65986 UEO65985:UFJ65986 UOK65985:UPF65986 UYG65985:UZB65986 VIC65985:VIX65986 VRY65985:VST65986 WBU65985:WCP65986 WLQ65985:WML65986 WVM65985:WWH65986 E131521:Z131522 JA131521:JV131522 SW131521:TR131522 ACS131521:ADN131522 AMO131521:ANJ131522 AWK131521:AXF131522 BGG131521:BHB131522 BQC131521:BQX131522 BZY131521:CAT131522 CJU131521:CKP131522 CTQ131521:CUL131522 DDM131521:DEH131522 DNI131521:DOD131522 DXE131521:DXZ131522 EHA131521:EHV131522 EQW131521:ERR131522 FAS131521:FBN131522 FKO131521:FLJ131522 FUK131521:FVF131522 GEG131521:GFB131522 GOC131521:GOX131522 GXY131521:GYT131522 HHU131521:HIP131522 HRQ131521:HSL131522 IBM131521:ICH131522 ILI131521:IMD131522 IVE131521:IVZ131522 JFA131521:JFV131522 JOW131521:JPR131522 JYS131521:JZN131522 KIO131521:KJJ131522 KSK131521:KTF131522 LCG131521:LDB131522 LMC131521:LMX131522 LVY131521:LWT131522 MFU131521:MGP131522 MPQ131521:MQL131522 MZM131521:NAH131522 NJI131521:NKD131522 NTE131521:NTZ131522 ODA131521:ODV131522 OMW131521:ONR131522 OWS131521:OXN131522 PGO131521:PHJ131522 PQK131521:PRF131522 QAG131521:QBB131522 QKC131521:QKX131522 QTY131521:QUT131522 RDU131521:REP131522 RNQ131521:ROL131522 RXM131521:RYH131522 SHI131521:SID131522 SRE131521:SRZ131522 TBA131521:TBV131522 TKW131521:TLR131522 TUS131521:TVN131522 UEO131521:UFJ131522 UOK131521:UPF131522 UYG131521:UZB131522 VIC131521:VIX131522 VRY131521:VST131522 WBU131521:WCP131522 WLQ131521:WML131522 WVM131521:WWH131522 E197057:Z197058 JA197057:JV197058 SW197057:TR197058 ACS197057:ADN197058 AMO197057:ANJ197058 AWK197057:AXF197058 BGG197057:BHB197058 BQC197057:BQX197058 BZY197057:CAT197058 CJU197057:CKP197058 CTQ197057:CUL197058 DDM197057:DEH197058 DNI197057:DOD197058 DXE197057:DXZ197058 EHA197057:EHV197058 EQW197057:ERR197058 FAS197057:FBN197058 FKO197057:FLJ197058 FUK197057:FVF197058 GEG197057:GFB197058 GOC197057:GOX197058 GXY197057:GYT197058 HHU197057:HIP197058 HRQ197057:HSL197058 IBM197057:ICH197058 ILI197057:IMD197058 IVE197057:IVZ197058 JFA197057:JFV197058 JOW197057:JPR197058 JYS197057:JZN197058 KIO197057:KJJ197058 KSK197057:KTF197058 LCG197057:LDB197058 LMC197057:LMX197058 LVY197057:LWT197058 MFU197057:MGP197058 MPQ197057:MQL197058 MZM197057:NAH197058 NJI197057:NKD197058 NTE197057:NTZ197058 ODA197057:ODV197058 OMW197057:ONR197058 OWS197057:OXN197058 PGO197057:PHJ197058 PQK197057:PRF197058 QAG197057:QBB197058 QKC197057:QKX197058 QTY197057:QUT197058 RDU197057:REP197058 RNQ197057:ROL197058 RXM197057:RYH197058 SHI197057:SID197058 SRE197057:SRZ197058 TBA197057:TBV197058 TKW197057:TLR197058 TUS197057:TVN197058 UEO197057:UFJ197058 UOK197057:UPF197058 UYG197057:UZB197058 VIC197057:VIX197058 VRY197057:VST197058 WBU197057:WCP197058 WLQ197057:WML197058 WVM197057:WWH197058 E262593:Z262594 JA262593:JV262594 SW262593:TR262594 ACS262593:ADN262594 AMO262593:ANJ262594 AWK262593:AXF262594 BGG262593:BHB262594 BQC262593:BQX262594 BZY262593:CAT262594 CJU262593:CKP262594 CTQ262593:CUL262594 DDM262593:DEH262594 DNI262593:DOD262594 DXE262593:DXZ262594 EHA262593:EHV262594 EQW262593:ERR262594 FAS262593:FBN262594 FKO262593:FLJ262594 FUK262593:FVF262594 GEG262593:GFB262594 GOC262593:GOX262594 GXY262593:GYT262594 HHU262593:HIP262594 HRQ262593:HSL262594 IBM262593:ICH262594 ILI262593:IMD262594 IVE262593:IVZ262594 JFA262593:JFV262594 JOW262593:JPR262594 JYS262593:JZN262594 KIO262593:KJJ262594 KSK262593:KTF262594 LCG262593:LDB262594 LMC262593:LMX262594 LVY262593:LWT262594 MFU262593:MGP262594 MPQ262593:MQL262594 MZM262593:NAH262594 NJI262593:NKD262594 NTE262593:NTZ262594 ODA262593:ODV262594 OMW262593:ONR262594 OWS262593:OXN262594 PGO262593:PHJ262594 PQK262593:PRF262594 QAG262593:QBB262594 QKC262593:QKX262594 QTY262593:QUT262594 RDU262593:REP262594 RNQ262593:ROL262594 RXM262593:RYH262594 SHI262593:SID262594 SRE262593:SRZ262594 TBA262593:TBV262594 TKW262593:TLR262594 TUS262593:TVN262594 UEO262593:UFJ262594 UOK262593:UPF262594 UYG262593:UZB262594 VIC262593:VIX262594 VRY262593:VST262594 WBU262593:WCP262594 WLQ262593:WML262594 WVM262593:WWH262594 E328129:Z328130 JA328129:JV328130 SW328129:TR328130 ACS328129:ADN328130 AMO328129:ANJ328130 AWK328129:AXF328130 BGG328129:BHB328130 BQC328129:BQX328130 BZY328129:CAT328130 CJU328129:CKP328130 CTQ328129:CUL328130 DDM328129:DEH328130 DNI328129:DOD328130 DXE328129:DXZ328130 EHA328129:EHV328130 EQW328129:ERR328130 FAS328129:FBN328130 FKO328129:FLJ328130 FUK328129:FVF328130 GEG328129:GFB328130 GOC328129:GOX328130 GXY328129:GYT328130 HHU328129:HIP328130 HRQ328129:HSL328130 IBM328129:ICH328130 ILI328129:IMD328130 IVE328129:IVZ328130 JFA328129:JFV328130 JOW328129:JPR328130 JYS328129:JZN328130 KIO328129:KJJ328130 KSK328129:KTF328130 LCG328129:LDB328130 LMC328129:LMX328130 LVY328129:LWT328130 MFU328129:MGP328130 MPQ328129:MQL328130 MZM328129:NAH328130 NJI328129:NKD328130 NTE328129:NTZ328130 ODA328129:ODV328130 OMW328129:ONR328130 OWS328129:OXN328130 PGO328129:PHJ328130 PQK328129:PRF328130 QAG328129:QBB328130 QKC328129:QKX328130 QTY328129:QUT328130 RDU328129:REP328130 RNQ328129:ROL328130 RXM328129:RYH328130 SHI328129:SID328130 SRE328129:SRZ328130 TBA328129:TBV328130 TKW328129:TLR328130 TUS328129:TVN328130 UEO328129:UFJ328130 UOK328129:UPF328130 UYG328129:UZB328130 VIC328129:VIX328130 VRY328129:VST328130 WBU328129:WCP328130 WLQ328129:WML328130 WVM328129:WWH328130 E393665:Z393666 JA393665:JV393666 SW393665:TR393666 ACS393665:ADN393666 AMO393665:ANJ393666 AWK393665:AXF393666 BGG393665:BHB393666 BQC393665:BQX393666 BZY393665:CAT393666 CJU393665:CKP393666 CTQ393665:CUL393666 DDM393665:DEH393666 DNI393665:DOD393666 DXE393665:DXZ393666 EHA393665:EHV393666 EQW393665:ERR393666 FAS393665:FBN393666 FKO393665:FLJ393666 FUK393665:FVF393666 GEG393665:GFB393666 GOC393665:GOX393666 GXY393665:GYT393666 HHU393665:HIP393666 HRQ393665:HSL393666 IBM393665:ICH393666 ILI393665:IMD393666 IVE393665:IVZ393666 JFA393665:JFV393666 JOW393665:JPR393666 JYS393665:JZN393666 KIO393665:KJJ393666 KSK393665:KTF393666 LCG393665:LDB393666 LMC393665:LMX393666 LVY393665:LWT393666 MFU393665:MGP393666 MPQ393665:MQL393666 MZM393665:NAH393666 NJI393665:NKD393666 NTE393665:NTZ393666 ODA393665:ODV393666 OMW393665:ONR393666 OWS393665:OXN393666 PGO393665:PHJ393666 PQK393665:PRF393666 QAG393665:QBB393666 QKC393665:QKX393666 QTY393665:QUT393666 RDU393665:REP393666 RNQ393665:ROL393666 RXM393665:RYH393666 SHI393665:SID393666 SRE393665:SRZ393666 TBA393665:TBV393666 TKW393665:TLR393666 TUS393665:TVN393666 UEO393665:UFJ393666 UOK393665:UPF393666 UYG393665:UZB393666 VIC393665:VIX393666 VRY393665:VST393666 WBU393665:WCP393666 WLQ393665:WML393666 WVM393665:WWH393666 E459201:Z459202 JA459201:JV459202 SW459201:TR459202 ACS459201:ADN459202 AMO459201:ANJ459202 AWK459201:AXF459202 BGG459201:BHB459202 BQC459201:BQX459202 BZY459201:CAT459202 CJU459201:CKP459202 CTQ459201:CUL459202 DDM459201:DEH459202 DNI459201:DOD459202 DXE459201:DXZ459202 EHA459201:EHV459202 EQW459201:ERR459202 FAS459201:FBN459202 FKO459201:FLJ459202 FUK459201:FVF459202 GEG459201:GFB459202 GOC459201:GOX459202 GXY459201:GYT459202 HHU459201:HIP459202 HRQ459201:HSL459202 IBM459201:ICH459202 ILI459201:IMD459202 IVE459201:IVZ459202 JFA459201:JFV459202 JOW459201:JPR459202 JYS459201:JZN459202 KIO459201:KJJ459202 KSK459201:KTF459202 LCG459201:LDB459202 LMC459201:LMX459202 LVY459201:LWT459202 MFU459201:MGP459202 MPQ459201:MQL459202 MZM459201:NAH459202 NJI459201:NKD459202 NTE459201:NTZ459202 ODA459201:ODV459202 OMW459201:ONR459202 OWS459201:OXN459202 PGO459201:PHJ459202 PQK459201:PRF459202 QAG459201:QBB459202 QKC459201:QKX459202 QTY459201:QUT459202 RDU459201:REP459202 RNQ459201:ROL459202 RXM459201:RYH459202 SHI459201:SID459202 SRE459201:SRZ459202 TBA459201:TBV459202 TKW459201:TLR459202 TUS459201:TVN459202 UEO459201:UFJ459202 UOK459201:UPF459202 UYG459201:UZB459202 VIC459201:VIX459202 VRY459201:VST459202 WBU459201:WCP459202 WLQ459201:WML459202 WVM459201:WWH459202 E524737:Z524738 JA524737:JV524738 SW524737:TR524738 ACS524737:ADN524738 AMO524737:ANJ524738 AWK524737:AXF524738 BGG524737:BHB524738 BQC524737:BQX524738 BZY524737:CAT524738 CJU524737:CKP524738 CTQ524737:CUL524738 DDM524737:DEH524738 DNI524737:DOD524738 DXE524737:DXZ524738 EHA524737:EHV524738 EQW524737:ERR524738 FAS524737:FBN524738 FKO524737:FLJ524738 FUK524737:FVF524738 GEG524737:GFB524738 GOC524737:GOX524738 GXY524737:GYT524738 HHU524737:HIP524738 HRQ524737:HSL524738 IBM524737:ICH524738 ILI524737:IMD524738 IVE524737:IVZ524738 JFA524737:JFV524738 JOW524737:JPR524738 JYS524737:JZN524738 KIO524737:KJJ524738 KSK524737:KTF524738 LCG524737:LDB524738 LMC524737:LMX524738 LVY524737:LWT524738 MFU524737:MGP524738 MPQ524737:MQL524738 MZM524737:NAH524738 NJI524737:NKD524738 NTE524737:NTZ524738 ODA524737:ODV524738 OMW524737:ONR524738 OWS524737:OXN524738 PGO524737:PHJ524738 PQK524737:PRF524738 QAG524737:QBB524738 QKC524737:QKX524738 QTY524737:QUT524738 RDU524737:REP524738 RNQ524737:ROL524738 RXM524737:RYH524738 SHI524737:SID524738 SRE524737:SRZ524738 TBA524737:TBV524738 TKW524737:TLR524738 TUS524737:TVN524738 UEO524737:UFJ524738 UOK524737:UPF524738 UYG524737:UZB524738 VIC524737:VIX524738 VRY524737:VST524738 WBU524737:WCP524738 WLQ524737:WML524738 WVM524737:WWH524738 E590273:Z590274 JA590273:JV590274 SW590273:TR590274 ACS590273:ADN590274 AMO590273:ANJ590274 AWK590273:AXF590274 BGG590273:BHB590274 BQC590273:BQX590274 BZY590273:CAT590274 CJU590273:CKP590274 CTQ590273:CUL590274 DDM590273:DEH590274 DNI590273:DOD590274 DXE590273:DXZ590274 EHA590273:EHV590274 EQW590273:ERR590274 FAS590273:FBN590274 FKO590273:FLJ590274 FUK590273:FVF590274 GEG590273:GFB590274 GOC590273:GOX590274 GXY590273:GYT590274 HHU590273:HIP590274 HRQ590273:HSL590274 IBM590273:ICH590274 ILI590273:IMD590274 IVE590273:IVZ590274 JFA590273:JFV590274 JOW590273:JPR590274 JYS590273:JZN590274 KIO590273:KJJ590274 KSK590273:KTF590274 LCG590273:LDB590274 LMC590273:LMX590274 LVY590273:LWT590274 MFU590273:MGP590274 MPQ590273:MQL590274 MZM590273:NAH590274 NJI590273:NKD590274 NTE590273:NTZ590274 ODA590273:ODV590274 OMW590273:ONR590274 OWS590273:OXN590274 PGO590273:PHJ590274 PQK590273:PRF590274 QAG590273:QBB590274 QKC590273:QKX590274 QTY590273:QUT590274 RDU590273:REP590274 RNQ590273:ROL590274 RXM590273:RYH590274 SHI590273:SID590274 SRE590273:SRZ590274 TBA590273:TBV590274 TKW590273:TLR590274 TUS590273:TVN590274 UEO590273:UFJ590274 UOK590273:UPF590274 UYG590273:UZB590274 VIC590273:VIX590274 VRY590273:VST590274 WBU590273:WCP590274 WLQ590273:WML590274 WVM590273:WWH590274 E655809:Z655810 JA655809:JV655810 SW655809:TR655810 ACS655809:ADN655810 AMO655809:ANJ655810 AWK655809:AXF655810 BGG655809:BHB655810 BQC655809:BQX655810 BZY655809:CAT655810 CJU655809:CKP655810 CTQ655809:CUL655810 DDM655809:DEH655810 DNI655809:DOD655810 DXE655809:DXZ655810 EHA655809:EHV655810 EQW655809:ERR655810 FAS655809:FBN655810 FKO655809:FLJ655810 FUK655809:FVF655810 GEG655809:GFB655810 GOC655809:GOX655810 GXY655809:GYT655810 HHU655809:HIP655810 HRQ655809:HSL655810 IBM655809:ICH655810 ILI655809:IMD655810 IVE655809:IVZ655810 JFA655809:JFV655810 JOW655809:JPR655810 JYS655809:JZN655810 KIO655809:KJJ655810 KSK655809:KTF655810 LCG655809:LDB655810 LMC655809:LMX655810 LVY655809:LWT655810 MFU655809:MGP655810 MPQ655809:MQL655810 MZM655809:NAH655810 NJI655809:NKD655810 NTE655809:NTZ655810 ODA655809:ODV655810 OMW655809:ONR655810 OWS655809:OXN655810 PGO655809:PHJ655810 PQK655809:PRF655810 QAG655809:QBB655810 QKC655809:QKX655810 QTY655809:QUT655810 RDU655809:REP655810 RNQ655809:ROL655810 RXM655809:RYH655810 SHI655809:SID655810 SRE655809:SRZ655810 TBA655809:TBV655810 TKW655809:TLR655810 TUS655809:TVN655810 UEO655809:UFJ655810 UOK655809:UPF655810 UYG655809:UZB655810 VIC655809:VIX655810 VRY655809:VST655810 WBU655809:WCP655810 WLQ655809:WML655810 WVM655809:WWH655810 E721345:Z721346 JA721345:JV721346 SW721345:TR721346 ACS721345:ADN721346 AMO721345:ANJ721346 AWK721345:AXF721346 BGG721345:BHB721346 BQC721345:BQX721346 BZY721345:CAT721346 CJU721345:CKP721346 CTQ721345:CUL721346 DDM721345:DEH721346 DNI721345:DOD721346 DXE721345:DXZ721346 EHA721345:EHV721346 EQW721345:ERR721346 FAS721345:FBN721346 FKO721345:FLJ721346 FUK721345:FVF721346 GEG721345:GFB721346 GOC721345:GOX721346 GXY721345:GYT721346 HHU721345:HIP721346 HRQ721345:HSL721346 IBM721345:ICH721346 ILI721345:IMD721346 IVE721345:IVZ721346 JFA721345:JFV721346 JOW721345:JPR721346 JYS721345:JZN721346 KIO721345:KJJ721346 KSK721345:KTF721346 LCG721345:LDB721346 LMC721345:LMX721346 LVY721345:LWT721346 MFU721345:MGP721346 MPQ721345:MQL721346 MZM721345:NAH721346 NJI721345:NKD721346 NTE721345:NTZ721346 ODA721345:ODV721346 OMW721345:ONR721346 OWS721345:OXN721346 PGO721345:PHJ721346 PQK721345:PRF721346 QAG721345:QBB721346 QKC721345:QKX721346 QTY721345:QUT721346 RDU721345:REP721346 RNQ721345:ROL721346 RXM721345:RYH721346 SHI721345:SID721346 SRE721345:SRZ721346 TBA721345:TBV721346 TKW721345:TLR721346 TUS721345:TVN721346 UEO721345:UFJ721346 UOK721345:UPF721346 UYG721345:UZB721346 VIC721345:VIX721346 VRY721345:VST721346 WBU721345:WCP721346 WLQ721345:WML721346 WVM721345:WWH721346 E786881:Z786882 JA786881:JV786882 SW786881:TR786882 ACS786881:ADN786882 AMO786881:ANJ786882 AWK786881:AXF786882 BGG786881:BHB786882 BQC786881:BQX786882 BZY786881:CAT786882 CJU786881:CKP786882 CTQ786881:CUL786882 DDM786881:DEH786882 DNI786881:DOD786882 DXE786881:DXZ786882 EHA786881:EHV786882 EQW786881:ERR786882 FAS786881:FBN786882 FKO786881:FLJ786882 FUK786881:FVF786882 GEG786881:GFB786882 GOC786881:GOX786882 GXY786881:GYT786882 HHU786881:HIP786882 HRQ786881:HSL786882 IBM786881:ICH786882 ILI786881:IMD786882 IVE786881:IVZ786882 JFA786881:JFV786882 JOW786881:JPR786882 JYS786881:JZN786882 KIO786881:KJJ786882 KSK786881:KTF786882 LCG786881:LDB786882 LMC786881:LMX786882 LVY786881:LWT786882 MFU786881:MGP786882 MPQ786881:MQL786882 MZM786881:NAH786882 NJI786881:NKD786882 NTE786881:NTZ786882 ODA786881:ODV786882 OMW786881:ONR786882 OWS786881:OXN786882 PGO786881:PHJ786882 PQK786881:PRF786882 QAG786881:QBB786882 QKC786881:QKX786882 QTY786881:QUT786882 RDU786881:REP786882 RNQ786881:ROL786882 RXM786881:RYH786882 SHI786881:SID786882 SRE786881:SRZ786882 TBA786881:TBV786882 TKW786881:TLR786882 TUS786881:TVN786882 UEO786881:UFJ786882 UOK786881:UPF786882 UYG786881:UZB786882 VIC786881:VIX786882 VRY786881:VST786882 WBU786881:WCP786882 WLQ786881:WML786882 WVM786881:WWH786882 E852417:Z852418 JA852417:JV852418 SW852417:TR852418 ACS852417:ADN852418 AMO852417:ANJ852418 AWK852417:AXF852418 BGG852417:BHB852418 BQC852417:BQX852418 BZY852417:CAT852418 CJU852417:CKP852418 CTQ852417:CUL852418 DDM852417:DEH852418 DNI852417:DOD852418 DXE852417:DXZ852418 EHA852417:EHV852418 EQW852417:ERR852418 FAS852417:FBN852418 FKO852417:FLJ852418 FUK852417:FVF852418 GEG852417:GFB852418 GOC852417:GOX852418 GXY852417:GYT852418 HHU852417:HIP852418 HRQ852417:HSL852418 IBM852417:ICH852418 ILI852417:IMD852418 IVE852417:IVZ852418 JFA852417:JFV852418 JOW852417:JPR852418 JYS852417:JZN852418 KIO852417:KJJ852418 KSK852417:KTF852418 LCG852417:LDB852418 LMC852417:LMX852418 LVY852417:LWT852418 MFU852417:MGP852418 MPQ852417:MQL852418 MZM852417:NAH852418 NJI852417:NKD852418 NTE852417:NTZ852418 ODA852417:ODV852418 OMW852417:ONR852418 OWS852417:OXN852418 PGO852417:PHJ852418 PQK852417:PRF852418 QAG852417:QBB852418 QKC852417:QKX852418 QTY852417:QUT852418 RDU852417:REP852418 RNQ852417:ROL852418 RXM852417:RYH852418 SHI852417:SID852418 SRE852417:SRZ852418 TBA852417:TBV852418 TKW852417:TLR852418 TUS852417:TVN852418 UEO852417:UFJ852418 UOK852417:UPF852418 UYG852417:UZB852418 VIC852417:VIX852418 VRY852417:VST852418 WBU852417:WCP852418 WLQ852417:WML852418 WVM852417:WWH852418 E917953:Z917954 JA917953:JV917954 SW917953:TR917954 ACS917953:ADN917954 AMO917953:ANJ917954 AWK917953:AXF917954 BGG917953:BHB917954 BQC917953:BQX917954 BZY917953:CAT917954 CJU917953:CKP917954 CTQ917953:CUL917954 DDM917953:DEH917954 DNI917953:DOD917954 DXE917953:DXZ917954 EHA917953:EHV917954 EQW917953:ERR917954 FAS917953:FBN917954 FKO917953:FLJ917954 FUK917953:FVF917954 GEG917953:GFB917954 GOC917953:GOX917954 GXY917953:GYT917954 HHU917953:HIP917954 HRQ917953:HSL917954 IBM917953:ICH917954 ILI917953:IMD917954 IVE917953:IVZ917954 JFA917953:JFV917954 JOW917953:JPR917954 JYS917953:JZN917954 KIO917953:KJJ917954 KSK917953:KTF917954 LCG917953:LDB917954 LMC917953:LMX917954 LVY917953:LWT917954 MFU917953:MGP917954 MPQ917953:MQL917954 MZM917953:NAH917954 NJI917953:NKD917954 NTE917953:NTZ917954 ODA917953:ODV917954 OMW917953:ONR917954 OWS917953:OXN917954 PGO917953:PHJ917954 PQK917953:PRF917954 QAG917953:QBB917954 QKC917953:QKX917954 QTY917953:QUT917954 RDU917953:REP917954 RNQ917953:ROL917954 RXM917953:RYH917954 SHI917953:SID917954 SRE917953:SRZ917954 TBA917953:TBV917954 TKW917953:TLR917954 TUS917953:TVN917954 UEO917953:UFJ917954 UOK917953:UPF917954 UYG917953:UZB917954 VIC917953:VIX917954 VRY917953:VST917954 WBU917953:WCP917954 WLQ917953:WML917954 WVM917953:WWH917954 E983489:Z983490 JA983489:JV983490 SW983489:TR983490 ACS983489:ADN983490 AMO983489:ANJ983490 AWK983489:AXF983490 BGG983489:BHB983490 BQC983489:BQX983490 BZY983489:CAT983490 CJU983489:CKP983490 CTQ983489:CUL983490 DDM983489:DEH983490 DNI983489:DOD983490 DXE983489:DXZ983490 EHA983489:EHV983490 EQW983489:ERR983490 FAS983489:FBN983490 FKO983489:FLJ983490 FUK983489:FVF983490 GEG983489:GFB983490 GOC983489:GOX983490 GXY983489:GYT983490 HHU983489:HIP983490 HRQ983489:HSL983490 IBM983489:ICH983490 ILI983489:IMD983490 IVE983489:IVZ983490 JFA983489:JFV983490 JOW983489:JPR983490 JYS983489:JZN983490 KIO983489:KJJ983490 KSK983489:KTF983490 LCG983489:LDB983490 LMC983489:LMX983490 LVY983489:LWT983490 MFU983489:MGP983490 MPQ983489:MQL983490 MZM983489:NAH983490 NJI983489:NKD983490 NTE983489:NTZ983490 ODA983489:ODV983490 OMW983489:ONR983490 OWS983489:OXN983490 PGO983489:PHJ983490 PQK983489:PRF983490 QAG983489:QBB983490 QKC983489:QKX983490 QTY983489:QUT983490 RDU983489:REP983490 RNQ983489:ROL983490 RXM983489:RYH983490 SHI983489:SID983490 SRE983489:SRZ983490 TBA983489:TBV983490 TKW983489:TLR983490 TUS983489:TVN983490 UEO983489:UFJ983490 UOK983489:UPF983490 UYG983489:UZB983490 VIC983489:VIX983490 VRY983489:VST983490 WBU983489:WCP983490 WLQ983489:WML983490 WVM983489:WWH983490 E377:Z378 JA377:JV378 SW377:TR378 ACS377:ADN378 AMO377:ANJ378 AWK377:AXF378 BGG377:BHB378 BQC377:BQX378 BZY377:CAT378 CJU377:CKP378 CTQ377:CUL378 DDM377:DEH378 DNI377:DOD378 DXE377:DXZ378 EHA377:EHV378 EQW377:ERR378 FAS377:FBN378 FKO377:FLJ378 FUK377:FVF378 GEG377:GFB378 GOC377:GOX378 GXY377:GYT378 HHU377:HIP378 HRQ377:HSL378 IBM377:ICH378 ILI377:IMD378 IVE377:IVZ378 JFA377:JFV378 JOW377:JPR378 JYS377:JZN378 KIO377:KJJ378 KSK377:KTF378 LCG377:LDB378 LMC377:LMX378 LVY377:LWT378 MFU377:MGP378 MPQ377:MQL378 MZM377:NAH378 NJI377:NKD378 NTE377:NTZ378 ODA377:ODV378 OMW377:ONR378 OWS377:OXN378 PGO377:PHJ378 PQK377:PRF378 QAG377:QBB378 QKC377:QKX378 QTY377:QUT378 RDU377:REP378 RNQ377:ROL378 RXM377:RYH378 SHI377:SID378 SRE377:SRZ378 TBA377:TBV378 TKW377:TLR378 TUS377:TVN378 UEO377:UFJ378 UOK377:UPF378 UYG377:UZB378 VIC377:VIX378 VRY377:VST378 WBU377:WCP378 WLQ377:WML378 WVM377:WWH378 E65959:Z65960 JA65959:JV65960 SW65959:TR65960 ACS65959:ADN65960 AMO65959:ANJ65960 AWK65959:AXF65960 BGG65959:BHB65960 BQC65959:BQX65960 BZY65959:CAT65960 CJU65959:CKP65960 CTQ65959:CUL65960 DDM65959:DEH65960 DNI65959:DOD65960 DXE65959:DXZ65960 EHA65959:EHV65960 EQW65959:ERR65960 FAS65959:FBN65960 FKO65959:FLJ65960 FUK65959:FVF65960 GEG65959:GFB65960 GOC65959:GOX65960 GXY65959:GYT65960 HHU65959:HIP65960 HRQ65959:HSL65960 IBM65959:ICH65960 ILI65959:IMD65960 IVE65959:IVZ65960 JFA65959:JFV65960 JOW65959:JPR65960 JYS65959:JZN65960 KIO65959:KJJ65960 KSK65959:KTF65960 LCG65959:LDB65960 LMC65959:LMX65960 LVY65959:LWT65960 MFU65959:MGP65960 MPQ65959:MQL65960 MZM65959:NAH65960 NJI65959:NKD65960 NTE65959:NTZ65960 ODA65959:ODV65960 OMW65959:ONR65960 OWS65959:OXN65960 PGO65959:PHJ65960 PQK65959:PRF65960 QAG65959:QBB65960 QKC65959:QKX65960 QTY65959:QUT65960 RDU65959:REP65960 RNQ65959:ROL65960 RXM65959:RYH65960 SHI65959:SID65960 SRE65959:SRZ65960 TBA65959:TBV65960 TKW65959:TLR65960 TUS65959:TVN65960 UEO65959:UFJ65960 UOK65959:UPF65960 UYG65959:UZB65960 VIC65959:VIX65960 VRY65959:VST65960 WBU65959:WCP65960 WLQ65959:WML65960 WVM65959:WWH65960 E131495:Z131496 JA131495:JV131496 SW131495:TR131496 ACS131495:ADN131496 AMO131495:ANJ131496 AWK131495:AXF131496 BGG131495:BHB131496 BQC131495:BQX131496 BZY131495:CAT131496 CJU131495:CKP131496 CTQ131495:CUL131496 DDM131495:DEH131496 DNI131495:DOD131496 DXE131495:DXZ131496 EHA131495:EHV131496 EQW131495:ERR131496 FAS131495:FBN131496 FKO131495:FLJ131496 FUK131495:FVF131496 GEG131495:GFB131496 GOC131495:GOX131496 GXY131495:GYT131496 HHU131495:HIP131496 HRQ131495:HSL131496 IBM131495:ICH131496 ILI131495:IMD131496 IVE131495:IVZ131496 JFA131495:JFV131496 JOW131495:JPR131496 JYS131495:JZN131496 KIO131495:KJJ131496 KSK131495:KTF131496 LCG131495:LDB131496 LMC131495:LMX131496 LVY131495:LWT131496 MFU131495:MGP131496 MPQ131495:MQL131496 MZM131495:NAH131496 NJI131495:NKD131496 NTE131495:NTZ131496 ODA131495:ODV131496 OMW131495:ONR131496 OWS131495:OXN131496 PGO131495:PHJ131496 PQK131495:PRF131496 QAG131495:QBB131496 QKC131495:QKX131496 QTY131495:QUT131496 RDU131495:REP131496 RNQ131495:ROL131496 RXM131495:RYH131496 SHI131495:SID131496 SRE131495:SRZ131496 TBA131495:TBV131496 TKW131495:TLR131496 TUS131495:TVN131496 UEO131495:UFJ131496 UOK131495:UPF131496 UYG131495:UZB131496 VIC131495:VIX131496 VRY131495:VST131496 WBU131495:WCP131496 WLQ131495:WML131496 WVM131495:WWH131496 E197031:Z197032 JA197031:JV197032 SW197031:TR197032 ACS197031:ADN197032 AMO197031:ANJ197032 AWK197031:AXF197032 BGG197031:BHB197032 BQC197031:BQX197032 BZY197031:CAT197032 CJU197031:CKP197032 CTQ197031:CUL197032 DDM197031:DEH197032 DNI197031:DOD197032 DXE197031:DXZ197032 EHA197031:EHV197032 EQW197031:ERR197032 FAS197031:FBN197032 FKO197031:FLJ197032 FUK197031:FVF197032 GEG197031:GFB197032 GOC197031:GOX197032 GXY197031:GYT197032 HHU197031:HIP197032 HRQ197031:HSL197032 IBM197031:ICH197032 ILI197031:IMD197032 IVE197031:IVZ197032 JFA197031:JFV197032 JOW197031:JPR197032 JYS197031:JZN197032 KIO197031:KJJ197032 KSK197031:KTF197032 LCG197031:LDB197032 LMC197031:LMX197032 LVY197031:LWT197032 MFU197031:MGP197032 MPQ197031:MQL197032 MZM197031:NAH197032 NJI197031:NKD197032 NTE197031:NTZ197032 ODA197031:ODV197032 OMW197031:ONR197032 OWS197031:OXN197032 PGO197031:PHJ197032 PQK197031:PRF197032 QAG197031:QBB197032 QKC197031:QKX197032 QTY197031:QUT197032 RDU197031:REP197032 RNQ197031:ROL197032 RXM197031:RYH197032 SHI197031:SID197032 SRE197031:SRZ197032 TBA197031:TBV197032 TKW197031:TLR197032 TUS197031:TVN197032 UEO197031:UFJ197032 UOK197031:UPF197032 UYG197031:UZB197032 VIC197031:VIX197032 VRY197031:VST197032 WBU197031:WCP197032 WLQ197031:WML197032 WVM197031:WWH197032 E262567:Z262568 JA262567:JV262568 SW262567:TR262568 ACS262567:ADN262568 AMO262567:ANJ262568 AWK262567:AXF262568 BGG262567:BHB262568 BQC262567:BQX262568 BZY262567:CAT262568 CJU262567:CKP262568 CTQ262567:CUL262568 DDM262567:DEH262568 DNI262567:DOD262568 DXE262567:DXZ262568 EHA262567:EHV262568 EQW262567:ERR262568 FAS262567:FBN262568 FKO262567:FLJ262568 FUK262567:FVF262568 GEG262567:GFB262568 GOC262567:GOX262568 GXY262567:GYT262568 HHU262567:HIP262568 HRQ262567:HSL262568 IBM262567:ICH262568 ILI262567:IMD262568 IVE262567:IVZ262568 JFA262567:JFV262568 JOW262567:JPR262568 JYS262567:JZN262568 KIO262567:KJJ262568 KSK262567:KTF262568 LCG262567:LDB262568 LMC262567:LMX262568 LVY262567:LWT262568 MFU262567:MGP262568 MPQ262567:MQL262568 MZM262567:NAH262568 NJI262567:NKD262568 NTE262567:NTZ262568 ODA262567:ODV262568 OMW262567:ONR262568 OWS262567:OXN262568 PGO262567:PHJ262568 PQK262567:PRF262568 QAG262567:QBB262568 QKC262567:QKX262568 QTY262567:QUT262568 RDU262567:REP262568 RNQ262567:ROL262568 RXM262567:RYH262568 SHI262567:SID262568 SRE262567:SRZ262568 TBA262567:TBV262568 TKW262567:TLR262568 TUS262567:TVN262568 UEO262567:UFJ262568 UOK262567:UPF262568 UYG262567:UZB262568 VIC262567:VIX262568 VRY262567:VST262568 WBU262567:WCP262568 WLQ262567:WML262568 WVM262567:WWH262568 E328103:Z328104 JA328103:JV328104 SW328103:TR328104 ACS328103:ADN328104 AMO328103:ANJ328104 AWK328103:AXF328104 BGG328103:BHB328104 BQC328103:BQX328104 BZY328103:CAT328104 CJU328103:CKP328104 CTQ328103:CUL328104 DDM328103:DEH328104 DNI328103:DOD328104 DXE328103:DXZ328104 EHA328103:EHV328104 EQW328103:ERR328104 FAS328103:FBN328104 FKO328103:FLJ328104 FUK328103:FVF328104 GEG328103:GFB328104 GOC328103:GOX328104 GXY328103:GYT328104 HHU328103:HIP328104 HRQ328103:HSL328104 IBM328103:ICH328104 ILI328103:IMD328104 IVE328103:IVZ328104 JFA328103:JFV328104 JOW328103:JPR328104 JYS328103:JZN328104 KIO328103:KJJ328104 KSK328103:KTF328104 LCG328103:LDB328104 LMC328103:LMX328104 LVY328103:LWT328104 MFU328103:MGP328104 MPQ328103:MQL328104 MZM328103:NAH328104 NJI328103:NKD328104 NTE328103:NTZ328104 ODA328103:ODV328104 OMW328103:ONR328104 OWS328103:OXN328104 PGO328103:PHJ328104 PQK328103:PRF328104 QAG328103:QBB328104 QKC328103:QKX328104 QTY328103:QUT328104 RDU328103:REP328104 RNQ328103:ROL328104 RXM328103:RYH328104 SHI328103:SID328104 SRE328103:SRZ328104 TBA328103:TBV328104 TKW328103:TLR328104 TUS328103:TVN328104 UEO328103:UFJ328104 UOK328103:UPF328104 UYG328103:UZB328104 VIC328103:VIX328104 VRY328103:VST328104 WBU328103:WCP328104 WLQ328103:WML328104 WVM328103:WWH328104 E393639:Z393640 JA393639:JV393640 SW393639:TR393640 ACS393639:ADN393640 AMO393639:ANJ393640 AWK393639:AXF393640 BGG393639:BHB393640 BQC393639:BQX393640 BZY393639:CAT393640 CJU393639:CKP393640 CTQ393639:CUL393640 DDM393639:DEH393640 DNI393639:DOD393640 DXE393639:DXZ393640 EHA393639:EHV393640 EQW393639:ERR393640 FAS393639:FBN393640 FKO393639:FLJ393640 FUK393639:FVF393640 GEG393639:GFB393640 GOC393639:GOX393640 GXY393639:GYT393640 HHU393639:HIP393640 HRQ393639:HSL393640 IBM393639:ICH393640 ILI393639:IMD393640 IVE393639:IVZ393640 JFA393639:JFV393640 JOW393639:JPR393640 JYS393639:JZN393640 KIO393639:KJJ393640 KSK393639:KTF393640 LCG393639:LDB393640 LMC393639:LMX393640 LVY393639:LWT393640 MFU393639:MGP393640 MPQ393639:MQL393640 MZM393639:NAH393640 NJI393639:NKD393640 NTE393639:NTZ393640 ODA393639:ODV393640 OMW393639:ONR393640 OWS393639:OXN393640 PGO393639:PHJ393640 PQK393639:PRF393640 QAG393639:QBB393640 QKC393639:QKX393640 QTY393639:QUT393640 RDU393639:REP393640 RNQ393639:ROL393640 RXM393639:RYH393640 SHI393639:SID393640 SRE393639:SRZ393640 TBA393639:TBV393640 TKW393639:TLR393640 TUS393639:TVN393640 UEO393639:UFJ393640 UOK393639:UPF393640 UYG393639:UZB393640 VIC393639:VIX393640 VRY393639:VST393640 WBU393639:WCP393640 WLQ393639:WML393640 WVM393639:WWH393640 E459175:Z459176 JA459175:JV459176 SW459175:TR459176 ACS459175:ADN459176 AMO459175:ANJ459176 AWK459175:AXF459176 BGG459175:BHB459176 BQC459175:BQX459176 BZY459175:CAT459176 CJU459175:CKP459176 CTQ459175:CUL459176 DDM459175:DEH459176 DNI459175:DOD459176 DXE459175:DXZ459176 EHA459175:EHV459176 EQW459175:ERR459176 FAS459175:FBN459176 FKO459175:FLJ459176 FUK459175:FVF459176 GEG459175:GFB459176 GOC459175:GOX459176 GXY459175:GYT459176 HHU459175:HIP459176 HRQ459175:HSL459176 IBM459175:ICH459176 ILI459175:IMD459176 IVE459175:IVZ459176 JFA459175:JFV459176 JOW459175:JPR459176 JYS459175:JZN459176 KIO459175:KJJ459176 KSK459175:KTF459176 LCG459175:LDB459176 LMC459175:LMX459176 LVY459175:LWT459176 MFU459175:MGP459176 MPQ459175:MQL459176 MZM459175:NAH459176 NJI459175:NKD459176 NTE459175:NTZ459176 ODA459175:ODV459176 OMW459175:ONR459176 OWS459175:OXN459176 PGO459175:PHJ459176 PQK459175:PRF459176 QAG459175:QBB459176 QKC459175:QKX459176 QTY459175:QUT459176 RDU459175:REP459176 RNQ459175:ROL459176 RXM459175:RYH459176 SHI459175:SID459176 SRE459175:SRZ459176 TBA459175:TBV459176 TKW459175:TLR459176 TUS459175:TVN459176 UEO459175:UFJ459176 UOK459175:UPF459176 UYG459175:UZB459176 VIC459175:VIX459176 VRY459175:VST459176 WBU459175:WCP459176 WLQ459175:WML459176 WVM459175:WWH459176 E524711:Z524712 JA524711:JV524712 SW524711:TR524712 ACS524711:ADN524712 AMO524711:ANJ524712 AWK524711:AXF524712 BGG524711:BHB524712 BQC524711:BQX524712 BZY524711:CAT524712 CJU524711:CKP524712 CTQ524711:CUL524712 DDM524711:DEH524712 DNI524711:DOD524712 DXE524711:DXZ524712 EHA524711:EHV524712 EQW524711:ERR524712 FAS524711:FBN524712 FKO524711:FLJ524712 FUK524711:FVF524712 GEG524711:GFB524712 GOC524711:GOX524712 GXY524711:GYT524712 HHU524711:HIP524712 HRQ524711:HSL524712 IBM524711:ICH524712 ILI524711:IMD524712 IVE524711:IVZ524712 JFA524711:JFV524712 JOW524711:JPR524712 JYS524711:JZN524712 KIO524711:KJJ524712 KSK524711:KTF524712 LCG524711:LDB524712 LMC524711:LMX524712 LVY524711:LWT524712 MFU524711:MGP524712 MPQ524711:MQL524712 MZM524711:NAH524712 NJI524711:NKD524712 NTE524711:NTZ524712 ODA524711:ODV524712 OMW524711:ONR524712 OWS524711:OXN524712 PGO524711:PHJ524712 PQK524711:PRF524712 QAG524711:QBB524712 QKC524711:QKX524712 QTY524711:QUT524712 RDU524711:REP524712 RNQ524711:ROL524712 RXM524711:RYH524712 SHI524711:SID524712 SRE524711:SRZ524712 TBA524711:TBV524712 TKW524711:TLR524712 TUS524711:TVN524712 UEO524711:UFJ524712 UOK524711:UPF524712 UYG524711:UZB524712 VIC524711:VIX524712 VRY524711:VST524712 WBU524711:WCP524712 WLQ524711:WML524712 WVM524711:WWH524712 E590247:Z590248 JA590247:JV590248 SW590247:TR590248 ACS590247:ADN590248 AMO590247:ANJ590248 AWK590247:AXF590248 BGG590247:BHB590248 BQC590247:BQX590248 BZY590247:CAT590248 CJU590247:CKP590248 CTQ590247:CUL590248 DDM590247:DEH590248 DNI590247:DOD590248 DXE590247:DXZ590248 EHA590247:EHV590248 EQW590247:ERR590248 FAS590247:FBN590248 FKO590247:FLJ590248 FUK590247:FVF590248 GEG590247:GFB590248 GOC590247:GOX590248 GXY590247:GYT590248 HHU590247:HIP590248 HRQ590247:HSL590248 IBM590247:ICH590248 ILI590247:IMD590248 IVE590247:IVZ590248 JFA590247:JFV590248 JOW590247:JPR590248 JYS590247:JZN590248 KIO590247:KJJ590248 KSK590247:KTF590248 LCG590247:LDB590248 LMC590247:LMX590248 LVY590247:LWT590248 MFU590247:MGP590248 MPQ590247:MQL590248 MZM590247:NAH590248 NJI590247:NKD590248 NTE590247:NTZ590248 ODA590247:ODV590248 OMW590247:ONR590248 OWS590247:OXN590248 PGO590247:PHJ590248 PQK590247:PRF590248 QAG590247:QBB590248 QKC590247:QKX590248 QTY590247:QUT590248 RDU590247:REP590248 RNQ590247:ROL590248 RXM590247:RYH590248 SHI590247:SID590248 SRE590247:SRZ590248 TBA590247:TBV590248 TKW590247:TLR590248 TUS590247:TVN590248 UEO590247:UFJ590248 UOK590247:UPF590248 UYG590247:UZB590248 VIC590247:VIX590248 VRY590247:VST590248 WBU590247:WCP590248 WLQ590247:WML590248 WVM590247:WWH590248 E655783:Z655784 JA655783:JV655784 SW655783:TR655784 ACS655783:ADN655784 AMO655783:ANJ655784 AWK655783:AXF655784 BGG655783:BHB655784 BQC655783:BQX655784 BZY655783:CAT655784 CJU655783:CKP655784 CTQ655783:CUL655784 DDM655783:DEH655784 DNI655783:DOD655784 DXE655783:DXZ655784 EHA655783:EHV655784 EQW655783:ERR655784 FAS655783:FBN655784 FKO655783:FLJ655784 FUK655783:FVF655784 GEG655783:GFB655784 GOC655783:GOX655784 GXY655783:GYT655784 HHU655783:HIP655784 HRQ655783:HSL655784 IBM655783:ICH655784 ILI655783:IMD655784 IVE655783:IVZ655784 JFA655783:JFV655784 JOW655783:JPR655784 JYS655783:JZN655784 KIO655783:KJJ655784 KSK655783:KTF655784 LCG655783:LDB655784 LMC655783:LMX655784 LVY655783:LWT655784 MFU655783:MGP655784 MPQ655783:MQL655784 MZM655783:NAH655784 NJI655783:NKD655784 NTE655783:NTZ655784 ODA655783:ODV655784 OMW655783:ONR655784 OWS655783:OXN655784 PGO655783:PHJ655784 PQK655783:PRF655784 QAG655783:QBB655784 QKC655783:QKX655784 QTY655783:QUT655784 RDU655783:REP655784 RNQ655783:ROL655784 RXM655783:RYH655784 SHI655783:SID655784 SRE655783:SRZ655784 TBA655783:TBV655784 TKW655783:TLR655784 TUS655783:TVN655784 UEO655783:UFJ655784 UOK655783:UPF655784 UYG655783:UZB655784 VIC655783:VIX655784 VRY655783:VST655784 WBU655783:WCP655784 WLQ655783:WML655784 WVM655783:WWH655784 E721319:Z721320 JA721319:JV721320 SW721319:TR721320 ACS721319:ADN721320 AMO721319:ANJ721320 AWK721319:AXF721320 BGG721319:BHB721320 BQC721319:BQX721320 BZY721319:CAT721320 CJU721319:CKP721320 CTQ721319:CUL721320 DDM721319:DEH721320 DNI721319:DOD721320 DXE721319:DXZ721320 EHA721319:EHV721320 EQW721319:ERR721320 FAS721319:FBN721320 FKO721319:FLJ721320 FUK721319:FVF721320 GEG721319:GFB721320 GOC721319:GOX721320 GXY721319:GYT721320 HHU721319:HIP721320 HRQ721319:HSL721320 IBM721319:ICH721320 ILI721319:IMD721320 IVE721319:IVZ721320 JFA721319:JFV721320 JOW721319:JPR721320 JYS721319:JZN721320 KIO721319:KJJ721320 KSK721319:KTF721320 LCG721319:LDB721320 LMC721319:LMX721320 LVY721319:LWT721320 MFU721319:MGP721320 MPQ721319:MQL721320 MZM721319:NAH721320 NJI721319:NKD721320 NTE721319:NTZ721320 ODA721319:ODV721320 OMW721319:ONR721320 OWS721319:OXN721320 PGO721319:PHJ721320 PQK721319:PRF721320 QAG721319:QBB721320 QKC721319:QKX721320 QTY721319:QUT721320 RDU721319:REP721320 RNQ721319:ROL721320 RXM721319:RYH721320 SHI721319:SID721320 SRE721319:SRZ721320 TBA721319:TBV721320 TKW721319:TLR721320 TUS721319:TVN721320 UEO721319:UFJ721320 UOK721319:UPF721320 UYG721319:UZB721320 VIC721319:VIX721320 VRY721319:VST721320 WBU721319:WCP721320 WLQ721319:WML721320 WVM721319:WWH721320 E786855:Z786856 JA786855:JV786856 SW786855:TR786856 ACS786855:ADN786856 AMO786855:ANJ786856 AWK786855:AXF786856 BGG786855:BHB786856 BQC786855:BQX786856 BZY786855:CAT786856 CJU786855:CKP786856 CTQ786855:CUL786856 DDM786855:DEH786856 DNI786855:DOD786856 DXE786855:DXZ786856 EHA786855:EHV786856 EQW786855:ERR786856 FAS786855:FBN786856 FKO786855:FLJ786856 FUK786855:FVF786856 GEG786855:GFB786856 GOC786855:GOX786856 GXY786855:GYT786856 HHU786855:HIP786856 HRQ786855:HSL786856 IBM786855:ICH786856 ILI786855:IMD786856 IVE786855:IVZ786856 JFA786855:JFV786856 JOW786855:JPR786856 JYS786855:JZN786856 KIO786855:KJJ786856 KSK786855:KTF786856 LCG786855:LDB786856 LMC786855:LMX786856 LVY786855:LWT786856 MFU786855:MGP786856 MPQ786855:MQL786856 MZM786855:NAH786856 NJI786855:NKD786856 NTE786855:NTZ786856 ODA786855:ODV786856 OMW786855:ONR786856 OWS786855:OXN786856 PGO786855:PHJ786856 PQK786855:PRF786856 QAG786855:QBB786856 QKC786855:QKX786856 QTY786855:QUT786856 RDU786855:REP786856 RNQ786855:ROL786856 RXM786855:RYH786856 SHI786855:SID786856 SRE786855:SRZ786856 TBA786855:TBV786856 TKW786855:TLR786856 TUS786855:TVN786856 UEO786855:UFJ786856 UOK786855:UPF786856 UYG786855:UZB786856 VIC786855:VIX786856 VRY786855:VST786856 WBU786855:WCP786856 WLQ786855:WML786856 WVM786855:WWH786856 E852391:Z852392 JA852391:JV852392 SW852391:TR852392 ACS852391:ADN852392 AMO852391:ANJ852392 AWK852391:AXF852392 BGG852391:BHB852392 BQC852391:BQX852392 BZY852391:CAT852392 CJU852391:CKP852392 CTQ852391:CUL852392 DDM852391:DEH852392 DNI852391:DOD852392 DXE852391:DXZ852392 EHA852391:EHV852392 EQW852391:ERR852392 FAS852391:FBN852392 FKO852391:FLJ852392 FUK852391:FVF852392 GEG852391:GFB852392 GOC852391:GOX852392 GXY852391:GYT852392 HHU852391:HIP852392 HRQ852391:HSL852392 IBM852391:ICH852392 ILI852391:IMD852392 IVE852391:IVZ852392 JFA852391:JFV852392 JOW852391:JPR852392 JYS852391:JZN852392 KIO852391:KJJ852392 KSK852391:KTF852392 LCG852391:LDB852392 LMC852391:LMX852392 LVY852391:LWT852392 MFU852391:MGP852392 MPQ852391:MQL852392 MZM852391:NAH852392 NJI852391:NKD852392 NTE852391:NTZ852392 ODA852391:ODV852392 OMW852391:ONR852392 OWS852391:OXN852392 PGO852391:PHJ852392 PQK852391:PRF852392 QAG852391:QBB852392 QKC852391:QKX852392 QTY852391:QUT852392 RDU852391:REP852392 RNQ852391:ROL852392 RXM852391:RYH852392 SHI852391:SID852392 SRE852391:SRZ852392 TBA852391:TBV852392 TKW852391:TLR852392 TUS852391:TVN852392 UEO852391:UFJ852392 UOK852391:UPF852392 UYG852391:UZB852392 VIC852391:VIX852392 VRY852391:VST852392 WBU852391:WCP852392 WLQ852391:WML852392 WVM852391:WWH852392 E917927:Z917928 JA917927:JV917928 SW917927:TR917928 ACS917927:ADN917928 AMO917927:ANJ917928 AWK917927:AXF917928 BGG917927:BHB917928 BQC917927:BQX917928 BZY917927:CAT917928 CJU917927:CKP917928 CTQ917927:CUL917928 DDM917927:DEH917928 DNI917927:DOD917928 DXE917927:DXZ917928 EHA917927:EHV917928 EQW917927:ERR917928 FAS917927:FBN917928 FKO917927:FLJ917928 FUK917927:FVF917928 GEG917927:GFB917928 GOC917927:GOX917928 GXY917927:GYT917928 HHU917927:HIP917928 HRQ917927:HSL917928 IBM917927:ICH917928 ILI917927:IMD917928 IVE917927:IVZ917928 JFA917927:JFV917928 JOW917927:JPR917928 JYS917927:JZN917928 KIO917927:KJJ917928 KSK917927:KTF917928 LCG917927:LDB917928 LMC917927:LMX917928 LVY917927:LWT917928 MFU917927:MGP917928 MPQ917927:MQL917928 MZM917927:NAH917928 NJI917927:NKD917928 NTE917927:NTZ917928 ODA917927:ODV917928 OMW917927:ONR917928 OWS917927:OXN917928 PGO917927:PHJ917928 PQK917927:PRF917928 QAG917927:QBB917928 QKC917927:QKX917928 QTY917927:QUT917928 RDU917927:REP917928 RNQ917927:ROL917928 RXM917927:RYH917928 SHI917927:SID917928 SRE917927:SRZ917928 TBA917927:TBV917928 TKW917927:TLR917928 TUS917927:TVN917928 UEO917927:UFJ917928 UOK917927:UPF917928 UYG917927:UZB917928 VIC917927:VIX917928 VRY917927:VST917928 WBU917927:WCP917928 WLQ917927:WML917928 WVM917927:WWH917928 E983463:Z983464 JA983463:JV983464 SW983463:TR983464 ACS983463:ADN983464 AMO983463:ANJ983464 AWK983463:AXF983464 BGG983463:BHB983464 BQC983463:BQX983464 BZY983463:CAT983464 CJU983463:CKP983464 CTQ983463:CUL983464 DDM983463:DEH983464 DNI983463:DOD983464 DXE983463:DXZ983464 EHA983463:EHV983464 EQW983463:ERR983464 FAS983463:FBN983464 FKO983463:FLJ983464 FUK983463:FVF983464 GEG983463:GFB983464 GOC983463:GOX983464 GXY983463:GYT983464 HHU983463:HIP983464 HRQ983463:HSL983464 IBM983463:ICH983464 ILI983463:IMD983464 IVE983463:IVZ983464 JFA983463:JFV983464 JOW983463:JPR983464 JYS983463:JZN983464 KIO983463:KJJ983464 KSK983463:KTF983464 LCG983463:LDB983464 LMC983463:LMX983464 LVY983463:LWT983464 MFU983463:MGP983464 MPQ983463:MQL983464 MZM983463:NAH983464 NJI983463:NKD983464 NTE983463:NTZ983464 ODA983463:ODV983464 OMW983463:ONR983464 OWS983463:OXN983464 PGO983463:PHJ983464 PQK983463:PRF983464 QAG983463:QBB983464 QKC983463:QKX983464 QTY983463:QUT983464 RDU983463:REP983464 RNQ983463:ROL983464 RXM983463:RYH983464 SHI983463:SID983464 SRE983463:SRZ983464 TBA983463:TBV983464 TKW983463:TLR983464 TUS983463:TVN983464 UEO983463:UFJ983464 UOK983463:UPF983464 UYG983463:UZB983464 VIC983463:VIX983464 VRY983463:VST983464 WBU983463:WCP983464 WLQ983463:WML983464 WVM983463:WWH983464 E380:Z381 JA380:JV381 SW380:TR381 ACS380:ADN381 AMO380:ANJ381 AWK380:AXF381 BGG380:BHB381 BQC380:BQX381 BZY380:CAT381 CJU380:CKP381 CTQ380:CUL381 DDM380:DEH381 DNI380:DOD381 DXE380:DXZ381 EHA380:EHV381 EQW380:ERR381 FAS380:FBN381 FKO380:FLJ381 FUK380:FVF381 GEG380:GFB381 GOC380:GOX381 GXY380:GYT381 HHU380:HIP381 HRQ380:HSL381 IBM380:ICH381 ILI380:IMD381 IVE380:IVZ381 JFA380:JFV381 JOW380:JPR381 JYS380:JZN381 KIO380:KJJ381 KSK380:KTF381 LCG380:LDB381 LMC380:LMX381 LVY380:LWT381 MFU380:MGP381 MPQ380:MQL381 MZM380:NAH381 NJI380:NKD381 NTE380:NTZ381 ODA380:ODV381 OMW380:ONR381 OWS380:OXN381 PGO380:PHJ381 PQK380:PRF381 QAG380:QBB381 QKC380:QKX381 QTY380:QUT381 RDU380:REP381 RNQ380:ROL381 RXM380:RYH381 SHI380:SID381 SRE380:SRZ381 TBA380:TBV381 TKW380:TLR381 TUS380:TVN381 UEO380:UFJ381 UOK380:UPF381 UYG380:UZB381 VIC380:VIX381 VRY380:VST381 WBU380:WCP381 WLQ380:WML381 WVM380:WWH381 E65962:Z65963 JA65962:JV65963 SW65962:TR65963 ACS65962:ADN65963 AMO65962:ANJ65963 AWK65962:AXF65963 BGG65962:BHB65963 BQC65962:BQX65963 BZY65962:CAT65963 CJU65962:CKP65963 CTQ65962:CUL65963 DDM65962:DEH65963 DNI65962:DOD65963 DXE65962:DXZ65963 EHA65962:EHV65963 EQW65962:ERR65963 FAS65962:FBN65963 FKO65962:FLJ65963 FUK65962:FVF65963 GEG65962:GFB65963 GOC65962:GOX65963 GXY65962:GYT65963 HHU65962:HIP65963 HRQ65962:HSL65963 IBM65962:ICH65963 ILI65962:IMD65963 IVE65962:IVZ65963 JFA65962:JFV65963 JOW65962:JPR65963 JYS65962:JZN65963 KIO65962:KJJ65963 KSK65962:KTF65963 LCG65962:LDB65963 LMC65962:LMX65963 LVY65962:LWT65963 MFU65962:MGP65963 MPQ65962:MQL65963 MZM65962:NAH65963 NJI65962:NKD65963 NTE65962:NTZ65963 ODA65962:ODV65963 OMW65962:ONR65963 OWS65962:OXN65963 PGO65962:PHJ65963 PQK65962:PRF65963 QAG65962:QBB65963 QKC65962:QKX65963 QTY65962:QUT65963 RDU65962:REP65963 RNQ65962:ROL65963 RXM65962:RYH65963 SHI65962:SID65963 SRE65962:SRZ65963 TBA65962:TBV65963 TKW65962:TLR65963 TUS65962:TVN65963 UEO65962:UFJ65963 UOK65962:UPF65963 UYG65962:UZB65963 VIC65962:VIX65963 VRY65962:VST65963 WBU65962:WCP65963 WLQ65962:WML65963 WVM65962:WWH65963 E131498:Z131499 JA131498:JV131499 SW131498:TR131499 ACS131498:ADN131499 AMO131498:ANJ131499 AWK131498:AXF131499 BGG131498:BHB131499 BQC131498:BQX131499 BZY131498:CAT131499 CJU131498:CKP131499 CTQ131498:CUL131499 DDM131498:DEH131499 DNI131498:DOD131499 DXE131498:DXZ131499 EHA131498:EHV131499 EQW131498:ERR131499 FAS131498:FBN131499 FKO131498:FLJ131499 FUK131498:FVF131499 GEG131498:GFB131499 GOC131498:GOX131499 GXY131498:GYT131499 HHU131498:HIP131499 HRQ131498:HSL131499 IBM131498:ICH131499 ILI131498:IMD131499 IVE131498:IVZ131499 JFA131498:JFV131499 JOW131498:JPR131499 JYS131498:JZN131499 KIO131498:KJJ131499 KSK131498:KTF131499 LCG131498:LDB131499 LMC131498:LMX131499 LVY131498:LWT131499 MFU131498:MGP131499 MPQ131498:MQL131499 MZM131498:NAH131499 NJI131498:NKD131499 NTE131498:NTZ131499 ODA131498:ODV131499 OMW131498:ONR131499 OWS131498:OXN131499 PGO131498:PHJ131499 PQK131498:PRF131499 QAG131498:QBB131499 QKC131498:QKX131499 QTY131498:QUT131499 RDU131498:REP131499 RNQ131498:ROL131499 RXM131498:RYH131499 SHI131498:SID131499 SRE131498:SRZ131499 TBA131498:TBV131499 TKW131498:TLR131499 TUS131498:TVN131499 UEO131498:UFJ131499 UOK131498:UPF131499 UYG131498:UZB131499 VIC131498:VIX131499 VRY131498:VST131499 WBU131498:WCP131499 WLQ131498:WML131499 WVM131498:WWH131499 E197034:Z197035 JA197034:JV197035 SW197034:TR197035 ACS197034:ADN197035 AMO197034:ANJ197035 AWK197034:AXF197035 BGG197034:BHB197035 BQC197034:BQX197035 BZY197034:CAT197035 CJU197034:CKP197035 CTQ197034:CUL197035 DDM197034:DEH197035 DNI197034:DOD197035 DXE197034:DXZ197035 EHA197034:EHV197035 EQW197034:ERR197035 FAS197034:FBN197035 FKO197034:FLJ197035 FUK197034:FVF197035 GEG197034:GFB197035 GOC197034:GOX197035 GXY197034:GYT197035 HHU197034:HIP197035 HRQ197034:HSL197035 IBM197034:ICH197035 ILI197034:IMD197035 IVE197034:IVZ197035 JFA197034:JFV197035 JOW197034:JPR197035 JYS197034:JZN197035 KIO197034:KJJ197035 KSK197034:KTF197035 LCG197034:LDB197035 LMC197034:LMX197035 LVY197034:LWT197035 MFU197034:MGP197035 MPQ197034:MQL197035 MZM197034:NAH197035 NJI197034:NKD197035 NTE197034:NTZ197035 ODA197034:ODV197035 OMW197034:ONR197035 OWS197034:OXN197035 PGO197034:PHJ197035 PQK197034:PRF197035 QAG197034:QBB197035 QKC197034:QKX197035 QTY197034:QUT197035 RDU197034:REP197035 RNQ197034:ROL197035 RXM197034:RYH197035 SHI197034:SID197035 SRE197034:SRZ197035 TBA197034:TBV197035 TKW197034:TLR197035 TUS197034:TVN197035 UEO197034:UFJ197035 UOK197034:UPF197035 UYG197034:UZB197035 VIC197034:VIX197035 VRY197034:VST197035 WBU197034:WCP197035 WLQ197034:WML197035 WVM197034:WWH197035 E262570:Z262571 JA262570:JV262571 SW262570:TR262571 ACS262570:ADN262571 AMO262570:ANJ262571 AWK262570:AXF262571 BGG262570:BHB262571 BQC262570:BQX262571 BZY262570:CAT262571 CJU262570:CKP262571 CTQ262570:CUL262571 DDM262570:DEH262571 DNI262570:DOD262571 DXE262570:DXZ262571 EHA262570:EHV262571 EQW262570:ERR262571 FAS262570:FBN262571 FKO262570:FLJ262571 FUK262570:FVF262571 GEG262570:GFB262571 GOC262570:GOX262571 GXY262570:GYT262571 HHU262570:HIP262571 HRQ262570:HSL262571 IBM262570:ICH262571 ILI262570:IMD262571 IVE262570:IVZ262571 JFA262570:JFV262571 JOW262570:JPR262571 JYS262570:JZN262571 KIO262570:KJJ262571 KSK262570:KTF262571 LCG262570:LDB262571 LMC262570:LMX262571 LVY262570:LWT262571 MFU262570:MGP262571 MPQ262570:MQL262571 MZM262570:NAH262571 NJI262570:NKD262571 NTE262570:NTZ262571 ODA262570:ODV262571 OMW262570:ONR262571 OWS262570:OXN262571 PGO262570:PHJ262571 PQK262570:PRF262571 QAG262570:QBB262571 QKC262570:QKX262571 QTY262570:QUT262571 RDU262570:REP262571 RNQ262570:ROL262571 RXM262570:RYH262571 SHI262570:SID262571 SRE262570:SRZ262571 TBA262570:TBV262571 TKW262570:TLR262571 TUS262570:TVN262571 UEO262570:UFJ262571 UOK262570:UPF262571 UYG262570:UZB262571 VIC262570:VIX262571 VRY262570:VST262571 WBU262570:WCP262571 WLQ262570:WML262571 WVM262570:WWH262571 E328106:Z328107 JA328106:JV328107 SW328106:TR328107 ACS328106:ADN328107 AMO328106:ANJ328107 AWK328106:AXF328107 BGG328106:BHB328107 BQC328106:BQX328107 BZY328106:CAT328107 CJU328106:CKP328107 CTQ328106:CUL328107 DDM328106:DEH328107 DNI328106:DOD328107 DXE328106:DXZ328107 EHA328106:EHV328107 EQW328106:ERR328107 FAS328106:FBN328107 FKO328106:FLJ328107 FUK328106:FVF328107 GEG328106:GFB328107 GOC328106:GOX328107 GXY328106:GYT328107 HHU328106:HIP328107 HRQ328106:HSL328107 IBM328106:ICH328107 ILI328106:IMD328107 IVE328106:IVZ328107 JFA328106:JFV328107 JOW328106:JPR328107 JYS328106:JZN328107 KIO328106:KJJ328107 KSK328106:KTF328107 LCG328106:LDB328107 LMC328106:LMX328107 LVY328106:LWT328107 MFU328106:MGP328107 MPQ328106:MQL328107 MZM328106:NAH328107 NJI328106:NKD328107 NTE328106:NTZ328107 ODA328106:ODV328107 OMW328106:ONR328107 OWS328106:OXN328107 PGO328106:PHJ328107 PQK328106:PRF328107 QAG328106:QBB328107 QKC328106:QKX328107 QTY328106:QUT328107 RDU328106:REP328107 RNQ328106:ROL328107 RXM328106:RYH328107 SHI328106:SID328107 SRE328106:SRZ328107 TBA328106:TBV328107 TKW328106:TLR328107 TUS328106:TVN328107 UEO328106:UFJ328107 UOK328106:UPF328107 UYG328106:UZB328107 VIC328106:VIX328107 VRY328106:VST328107 WBU328106:WCP328107 WLQ328106:WML328107 WVM328106:WWH328107 E393642:Z393643 JA393642:JV393643 SW393642:TR393643 ACS393642:ADN393643 AMO393642:ANJ393643 AWK393642:AXF393643 BGG393642:BHB393643 BQC393642:BQX393643 BZY393642:CAT393643 CJU393642:CKP393643 CTQ393642:CUL393643 DDM393642:DEH393643 DNI393642:DOD393643 DXE393642:DXZ393643 EHA393642:EHV393643 EQW393642:ERR393643 FAS393642:FBN393643 FKO393642:FLJ393643 FUK393642:FVF393643 GEG393642:GFB393643 GOC393642:GOX393643 GXY393642:GYT393643 HHU393642:HIP393643 HRQ393642:HSL393643 IBM393642:ICH393643 ILI393642:IMD393643 IVE393642:IVZ393643 JFA393642:JFV393643 JOW393642:JPR393643 JYS393642:JZN393643 KIO393642:KJJ393643 KSK393642:KTF393643 LCG393642:LDB393643 LMC393642:LMX393643 LVY393642:LWT393643 MFU393642:MGP393643 MPQ393642:MQL393643 MZM393642:NAH393643 NJI393642:NKD393643 NTE393642:NTZ393643 ODA393642:ODV393643 OMW393642:ONR393643 OWS393642:OXN393643 PGO393642:PHJ393643 PQK393642:PRF393643 QAG393642:QBB393643 QKC393642:QKX393643 QTY393642:QUT393643 RDU393642:REP393643 RNQ393642:ROL393643 RXM393642:RYH393643 SHI393642:SID393643 SRE393642:SRZ393643 TBA393642:TBV393643 TKW393642:TLR393643 TUS393642:TVN393643 UEO393642:UFJ393643 UOK393642:UPF393643 UYG393642:UZB393643 VIC393642:VIX393643 VRY393642:VST393643 WBU393642:WCP393643 WLQ393642:WML393643 WVM393642:WWH393643 E459178:Z459179 JA459178:JV459179 SW459178:TR459179 ACS459178:ADN459179 AMO459178:ANJ459179 AWK459178:AXF459179 BGG459178:BHB459179 BQC459178:BQX459179 BZY459178:CAT459179 CJU459178:CKP459179 CTQ459178:CUL459179 DDM459178:DEH459179 DNI459178:DOD459179 DXE459178:DXZ459179 EHA459178:EHV459179 EQW459178:ERR459179 FAS459178:FBN459179 FKO459178:FLJ459179 FUK459178:FVF459179 GEG459178:GFB459179 GOC459178:GOX459179 GXY459178:GYT459179 HHU459178:HIP459179 HRQ459178:HSL459179 IBM459178:ICH459179 ILI459178:IMD459179 IVE459178:IVZ459179 JFA459178:JFV459179 JOW459178:JPR459179 JYS459178:JZN459179 KIO459178:KJJ459179 KSK459178:KTF459179 LCG459178:LDB459179 LMC459178:LMX459179 LVY459178:LWT459179 MFU459178:MGP459179 MPQ459178:MQL459179 MZM459178:NAH459179 NJI459178:NKD459179 NTE459178:NTZ459179 ODA459178:ODV459179 OMW459178:ONR459179 OWS459178:OXN459179 PGO459178:PHJ459179 PQK459178:PRF459179 QAG459178:QBB459179 QKC459178:QKX459179 QTY459178:QUT459179 RDU459178:REP459179 RNQ459178:ROL459179 RXM459178:RYH459179 SHI459178:SID459179 SRE459178:SRZ459179 TBA459178:TBV459179 TKW459178:TLR459179 TUS459178:TVN459179 UEO459178:UFJ459179 UOK459178:UPF459179 UYG459178:UZB459179 VIC459178:VIX459179 VRY459178:VST459179 WBU459178:WCP459179 WLQ459178:WML459179 WVM459178:WWH459179 E524714:Z524715 JA524714:JV524715 SW524714:TR524715 ACS524714:ADN524715 AMO524714:ANJ524715 AWK524714:AXF524715 BGG524714:BHB524715 BQC524714:BQX524715 BZY524714:CAT524715 CJU524714:CKP524715 CTQ524714:CUL524715 DDM524714:DEH524715 DNI524714:DOD524715 DXE524714:DXZ524715 EHA524714:EHV524715 EQW524714:ERR524715 FAS524714:FBN524715 FKO524714:FLJ524715 FUK524714:FVF524715 GEG524714:GFB524715 GOC524714:GOX524715 GXY524714:GYT524715 HHU524714:HIP524715 HRQ524714:HSL524715 IBM524714:ICH524715 ILI524714:IMD524715 IVE524714:IVZ524715 JFA524714:JFV524715 JOW524714:JPR524715 JYS524714:JZN524715 KIO524714:KJJ524715 KSK524714:KTF524715 LCG524714:LDB524715 LMC524714:LMX524715 LVY524714:LWT524715 MFU524714:MGP524715 MPQ524714:MQL524715 MZM524714:NAH524715 NJI524714:NKD524715 NTE524714:NTZ524715 ODA524714:ODV524715 OMW524714:ONR524715 OWS524714:OXN524715 PGO524714:PHJ524715 PQK524714:PRF524715 QAG524714:QBB524715 QKC524714:QKX524715 QTY524714:QUT524715 RDU524714:REP524715 RNQ524714:ROL524715 RXM524714:RYH524715 SHI524714:SID524715 SRE524714:SRZ524715 TBA524714:TBV524715 TKW524714:TLR524715 TUS524714:TVN524715 UEO524714:UFJ524715 UOK524714:UPF524715 UYG524714:UZB524715 VIC524714:VIX524715 VRY524714:VST524715 WBU524714:WCP524715 WLQ524714:WML524715 WVM524714:WWH524715 E590250:Z590251 JA590250:JV590251 SW590250:TR590251 ACS590250:ADN590251 AMO590250:ANJ590251 AWK590250:AXF590251 BGG590250:BHB590251 BQC590250:BQX590251 BZY590250:CAT590251 CJU590250:CKP590251 CTQ590250:CUL590251 DDM590250:DEH590251 DNI590250:DOD590251 DXE590250:DXZ590251 EHA590250:EHV590251 EQW590250:ERR590251 FAS590250:FBN590251 FKO590250:FLJ590251 FUK590250:FVF590251 GEG590250:GFB590251 GOC590250:GOX590251 GXY590250:GYT590251 HHU590250:HIP590251 HRQ590250:HSL590251 IBM590250:ICH590251 ILI590250:IMD590251 IVE590250:IVZ590251 JFA590250:JFV590251 JOW590250:JPR590251 JYS590250:JZN590251 KIO590250:KJJ590251 KSK590250:KTF590251 LCG590250:LDB590251 LMC590250:LMX590251 LVY590250:LWT590251 MFU590250:MGP590251 MPQ590250:MQL590251 MZM590250:NAH590251 NJI590250:NKD590251 NTE590250:NTZ590251 ODA590250:ODV590251 OMW590250:ONR590251 OWS590250:OXN590251 PGO590250:PHJ590251 PQK590250:PRF590251 QAG590250:QBB590251 QKC590250:QKX590251 QTY590250:QUT590251 RDU590250:REP590251 RNQ590250:ROL590251 RXM590250:RYH590251 SHI590250:SID590251 SRE590250:SRZ590251 TBA590250:TBV590251 TKW590250:TLR590251 TUS590250:TVN590251 UEO590250:UFJ590251 UOK590250:UPF590251 UYG590250:UZB590251 VIC590250:VIX590251 VRY590250:VST590251 WBU590250:WCP590251 WLQ590250:WML590251 WVM590250:WWH590251 E655786:Z655787 JA655786:JV655787 SW655786:TR655787 ACS655786:ADN655787 AMO655786:ANJ655787 AWK655786:AXF655787 BGG655786:BHB655787 BQC655786:BQX655787 BZY655786:CAT655787 CJU655786:CKP655787 CTQ655786:CUL655787 DDM655786:DEH655787 DNI655786:DOD655787 DXE655786:DXZ655787 EHA655786:EHV655787 EQW655786:ERR655787 FAS655786:FBN655787 FKO655786:FLJ655787 FUK655786:FVF655787 GEG655786:GFB655787 GOC655786:GOX655787 GXY655786:GYT655787 HHU655786:HIP655787 HRQ655786:HSL655787 IBM655786:ICH655787 ILI655786:IMD655787 IVE655786:IVZ655787 JFA655786:JFV655787 JOW655786:JPR655787 JYS655786:JZN655787 KIO655786:KJJ655787 KSK655786:KTF655787 LCG655786:LDB655787 LMC655786:LMX655787 LVY655786:LWT655787 MFU655786:MGP655787 MPQ655786:MQL655787 MZM655786:NAH655787 NJI655786:NKD655787 NTE655786:NTZ655787 ODA655786:ODV655787 OMW655786:ONR655787 OWS655786:OXN655787 PGO655786:PHJ655787 PQK655786:PRF655787 QAG655786:QBB655787 QKC655786:QKX655787 QTY655786:QUT655787 RDU655786:REP655787 RNQ655786:ROL655787 RXM655786:RYH655787 SHI655786:SID655787 SRE655786:SRZ655787 TBA655786:TBV655787 TKW655786:TLR655787 TUS655786:TVN655787 UEO655786:UFJ655787 UOK655786:UPF655787 UYG655786:UZB655787 VIC655786:VIX655787 VRY655786:VST655787 WBU655786:WCP655787 WLQ655786:WML655787 WVM655786:WWH655787 E721322:Z721323 JA721322:JV721323 SW721322:TR721323 ACS721322:ADN721323 AMO721322:ANJ721323 AWK721322:AXF721323 BGG721322:BHB721323 BQC721322:BQX721323 BZY721322:CAT721323 CJU721322:CKP721323 CTQ721322:CUL721323 DDM721322:DEH721323 DNI721322:DOD721323 DXE721322:DXZ721323 EHA721322:EHV721323 EQW721322:ERR721323 FAS721322:FBN721323 FKO721322:FLJ721323 FUK721322:FVF721323 GEG721322:GFB721323 GOC721322:GOX721323 GXY721322:GYT721323 HHU721322:HIP721323 HRQ721322:HSL721323 IBM721322:ICH721323 ILI721322:IMD721323 IVE721322:IVZ721323 JFA721322:JFV721323 JOW721322:JPR721323 JYS721322:JZN721323 KIO721322:KJJ721323 KSK721322:KTF721323 LCG721322:LDB721323 LMC721322:LMX721323 LVY721322:LWT721323 MFU721322:MGP721323 MPQ721322:MQL721323 MZM721322:NAH721323 NJI721322:NKD721323 NTE721322:NTZ721323 ODA721322:ODV721323 OMW721322:ONR721323 OWS721322:OXN721323 PGO721322:PHJ721323 PQK721322:PRF721323 QAG721322:QBB721323 QKC721322:QKX721323 QTY721322:QUT721323 RDU721322:REP721323 RNQ721322:ROL721323 RXM721322:RYH721323 SHI721322:SID721323 SRE721322:SRZ721323 TBA721322:TBV721323 TKW721322:TLR721323 TUS721322:TVN721323 UEO721322:UFJ721323 UOK721322:UPF721323 UYG721322:UZB721323 VIC721322:VIX721323 VRY721322:VST721323 WBU721322:WCP721323 WLQ721322:WML721323 WVM721322:WWH721323 E786858:Z786859 JA786858:JV786859 SW786858:TR786859 ACS786858:ADN786859 AMO786858:ANJ786859 AWK786858:AXF786859 BGG786858:BHB786859 BQC786858:BQX786859 BZY786858:CAT786859 CJU786858:CKP786859 CTQ786858:CUL786859 DDM786858:DEH786859 DNI786858:DOD786859 DXE786858:DXZ786859 EHA786858:EHV786859 EQW786858:ERR786859 FAS786858:FBN786859 FKO786858:FLJ786859 FUK786858:FVF786859 GEG786858:GFB786859 GOC786858:GOX786859 GXY786858:GYT786859 HHU786858:HIP786859 HRQ786858:HSL786859 IBM786858:ICH786859 ILI786858:IMD786859 IVE786858:IVZ786859 JFA786858:JFV786859 JOW786858:JPR786859 JYS786858:JZN786859 KIO786858:KJJ786859 KSK786858:KTF786859 LCG786858:LDB786859 LMC786858:LMX786859 LVY786858:LWT786859 MFU786858:MGP786859 MPQ786858:MQL786859 MZM786858:NAH786859 NJI786858:NKD786859 NTE786858:NTZ786859 ODA786858:ODV786859 OMW786858:ONR786859 OWS786858:OXN786859 PGO786858:PHJ786859 PQK786858:PRF786859 QAG786858:QBB786859 QKC786858:QKX786859 QTY786858:QUT786859 RDU786858:REP786859 RNQ786858:ROL786859 RXM786858:RYH786859 SHI786858:SID786859 SRE786858:SRZ786859 TBA786858:TBV786859 TKW786858:TLR786859 TUS786858:TVN786859 UEO786858:UFJ786859 UOK786858:UPF786859 UYG786858:UZB786859 VIC786858:VIX786859 VRY786858:VST786859 WBU786858:WCP786859 WLQ786858:WML786859 WVM786858:WWH786859 E852394:Z852395 JA852394:JV852395 SW852394:TR852395 ACS852394:ADN852395 AMO852394:ANJ852395 AWK852394:AXF852395 BGG852394:BHB852395 BQC852394:BQX852395 BZY852394:CAT852395 CJU852394:CKP852395 CTQ852394:CUL852395 DDM852394:DEH852395 DNI852394:DOD852395 DXE852394:DXZ852395 EHA852394:EHV852395 EQW852394:ERR852395 FAS852394:FBN852395 FKO852394:FLJ852395 FUK852394:FVF852395 GEG852394:GFB852395 GOC852394:GOX852395 GXY852394:GYT852395 HHU852394:HIP852395 HRQ852394:HSL852395 IBM852394:ICH852395 ILI852394:IMD852395 IVE852394:IVZ852395 JFA852394:JFV852395 JOW852394:JPR852395 JYS852394:JZN852395 KIO852394:KJJ852395 KSK852394:KTF852395 LCG852394:LDB852395 LMC852394:LMX852395 LVY852394:LWT852395 MFU852394:MGP852395 MPQ852394:MQL852395 MZM852394:NAH852395 NJI852394:NKD852395 NTE852394:NTZ852395 ODA852394:ODV852395 OMW852394:ONR852395 OWS852394:OXN852395 PGO852394:PHJ852395 PQK852394:PRF852395 QAG852394:QBB852395 QKC852394:QKX852395 QTY852394:QUT852395 RDU852394:REP852395 RNQ852394:ROL852395 RXM852394:RYH852395 SHI852394:SID852395 SRE852394:SRZ852395 TBA852394:TBV852395 TKW852394:TLR852395 TUS852394:TVN852395 UEO852394:UFJ852395 UOK852394:UPF852395 UYG852394:UZB852395 VIC852394:VIX852395 VRY852394:VST852395 WBU852394:WCP852395 WLQ852394:WML852395 WVM852394:WWH852395 E917930:Z917931 JA917930:JV917931 SW917930:TR917931 ACS917930:ADN917931 AMO917930:ANJ917931 AWK917930:AXF917931 BGG917930:BHB917931 BQC917930:BQX917931 BZY917930:CAT917931 CJU917930:CKP917931 CTQ917930:CUL917931 DDM917930:DEH917931 DNI917930:DOD917931 DXE917930:DXZ917931 EHA917930:EHV917931 EQW917930:ERR917931 FAS917930:FBN917931 FKO917930:FLJ917931 FUK917930:FVF917931 GEG917930:GFB917931 GOC917930:GOX917931 GXY917930:GYT917931 HHU917930:HIP917931 HRQ917930:HSL917931 IBM917930:ICH917931 ILI917930:IMD917931 IVE917930:IVZ917931 JFA917930:JFV917931 JOW917930:JPR917931 JYS917930:JZN917931 KIO917930:KJJ917931 KSK917930:KTF917931 LCG917930:LDB917931 LMC917930:LMX917931 LVY917930:LWT917931 MFU917930:MGP917931 MPQ917930:MQL917931 MZM917930:NAH917931 NJI917930:NKD917931 NTE917930:NTZ917931 ODA917930:ODV917931 OMW917930:ONR917931 OWS917930:OXN917931 PGO917930:PHJ917931 PQK917930:PRF917931 QAG917930:QBB917931 QKC917930:QKX917931 QTY917930:QUT917931 RDU917930:REP917931 RNQ917930:ROL917931 RXM917930:RYH917931 SHI917930:SID917931 SRE917930:SRZ917931 TBA917930:TBV917931 TKW917930:TLR917931 TUS917930:TVN917931 UEO917930:UFJ917931 UOK917930:UPF917931 UYG917930:UZB917931 VIC917930:VIX917931 VRY917930:VST917931 WBU917930:WCP917931 WLQ917930:WML917931 WVM917930:WWH917931 E983466:Z983467 JA983466:JV983467 SW983466:TR983467 ACS983466:ADN983467 AMO983466:ANJ983467 AWK983466:AXF983467 BGG983466:BHB983467 BQC983466:BQX983467 BZY983466:CAT983467 CJU983466:CKP983467 CTQ983466:CUL983467 DDM983466:DEH983467 DNI983466:DOD983467 DXE983466:DXZ983467 EHA983466:EHV983467 EQW983466:ERR983467 FAS983466:FBN983467 FKO983466:FLJ983467 FUK983466:FVF983467 GEG983466:GFB983467 GOC983466:GOX983467 GXY983466:GYT983467 HHU983466:HIP983467 HRQ983466:HSL983467 IBM983466:ICH983467 ILI983466:IMD983467 IVE983466:IVZ983467 JFA983466:JFV983467 JOW983466:JPR983467 JYS983466:JZN983467 KIO983466:KJJ983467 KSK983466:KTF983467 LCG983466:LDB983467 LMC983466:LMX983467 LVY983466:LWT983467 MFU983466:MGP983467 MPQ983466:MQL983467 MZM983466:NAH983467 NJI983466:NKD983467 NTE983466:NTZ983467 ODA983466:ODV983467 OMW983466:ONR983467 OWS983466:OXN983467 PGO983466:PHJ983467 PQK983466:PRF983467 QAG983466:QBB983467 QKC983466:QKX983467 QTY983466:QUT983467 RDU983466:REP983467 RNQ983466:ROL983467 RXM983466:RYH983467 SHI983466:SID983467 SRE983466:SRZ983467 TBA983466:TBV983467 TKW983466:TLR983467 TUS983466:TVN983467 UEO983466:UFJ983467 UOK983466:UPF983467 UYG983466:UZB983467 VIC983466:VIX983467 VRY983466:VST983467 WBU983466:WCP983467 WLQ983466:WML983467 WVM983466:WWH983467 D45:AC45 IZ45:JY45 SV45:TU45 ACR45:ADQ45 AMN45:ANM45 AWJ45:AXI45 BGF45:BHE45 BQB45:BRA45 BZX45:CAW45 CJT45:CKS45 CTP45:CUO45 DDL45:DEK45 DNH45:DOG45 DXD45:DYC45 EGZ45:EHY45 EQV45:ERU45 FAR45:FBQ45 FKN45:FLM45 FUJ45:FVI45 GEF45:GFE45 GOB45:GPA45 GXX45:GYW45 HHT45:HIS45 HRP45:HSO45 IBL45:ICK45 ILH45:IMG45 IVD45:IWC45 JEZ45:JFY45 JOV45:JPU45 JYR45:JZQ45 KIN45:KJM45 KSJ45:KTI45 LCF45:LDE45 LMB45:LNA45 LVX45:LWW45 MFT45:MGS45 MPP45:MQO45 MZL45:NAK45 NJH45:NKG45 NTD45:NUC45 OCZ45:ODY45 OMV45:ONU45 OWR45:OXQ45 PGN45:PHM45 PQJ45:PRI45 QAF45:QBE45 QKB45:QLA45 QTX45:QUW45 RDT45:RES45 RNP45:ROO45 RXL45:RYK45 SHH45:SIG45 SRD45:SSC45 TAZ45:TBY45 TKV45:TLU45 TUR45:TVQ45 UEN45:UFM45 UOJ45:UPI45 UYF45:UZE45 VIB45:VJA45 VRX45:VSW45 WBT45:WCS45 WLP45:WMO45 WVL45:WWK45 D65712:AC65712 IZ65712:JY65712 SV65712:TU65712 ACR65712:ADQ65712 AMN65712:ANM65712 AWJ65712:AXI65712 BGF65712:BHE65712 BQB65712:BRA65712 BZX65712:CAW65712 CJT65712:CKS65712 CTP65712:CUO65712 DDL65712:DEK65712 DNH65712:DOG65712 DXD65712:DYC65712 EGZ65712:EHY65712 EQV65712:ERU65712 FAR65712:FBQ65712 FKN65712:FLM65712 FUJ65712:FVI65712 GEF65712:GFE65712 GOB65712:GPA65712 GXX65712:GYW65712 HHT65712:HIS65712 HRP65712:HSO65712 IBL65712:ICK65712 ILH65712:IMG65712 IVD65712:IWC65712 JEZ65712:JFY65712 JOV65712:JPU65712 JYR65712:JZQ65712 KIN65712:KJM65712 KSJ65712:KTI65712 LCF65712:LDE65712 LMB65712:LNA65712 LVX65712:LWW65712 MFT65712:MGS65712 MPP65712:MQO65712 MZL65712:NAK65712 NJH65712:NKG65712 NTD65712:NUC65712 OCZ65712:ODY65712 OMV65712:ONU65712 OWR65712:OXQ65712 PGN65712:PHM65712 PQJ65712:PRI65712 QAF65712:QBE65712 QKB65712:QLA65712 QTX65712:QUW65712 RDT65712:RES65712 RNP65712:ROO65712 RXL65712:RYK65712 SHH65712:SIG65712 SRD65712:SSC65712 TAZ65712:TBY65712 TKV65712:TLU65712 TUR65712:TVQ65712 UEN65712:UFM65712 UOJ65712:UPI65712 UYF65712:UZE65712 VIB65712:VJA65712 VRX65712:VSW65712 WBT65712:WCS65712 WLP65712:WMO65712 WVL65712:WWK65712 D131248:AC131248 IZ131248:JY131248 SV131248:TU131248 ACR131248:ADQ131248 AMN131248:ANM131248 AWJ131248:AXI131248 BGF131248:BHE131248 BQB131248:BRA131248 BZX131248:CAW131248 CJT131248:CKS131248 CTP131248:CUO131248 DDL131248:DEK131248 DNH131248:DOG131248 DXD131248:DYC131248 EGZ131248:EHY131248 EQV131248:ERU131248 FAR131248:FBQ131248 FKN131248:FLM131248 FUJ131248:FVI131248 GEF131248:GFE131248 GOB131248:GPA131248 GXX131248:GYW131248 HHT131248:HIS131248 HRP131248:HSO131248 IBL131248:ICK131248 ILH131248:IMG131248 IVD131248:IWC131248 JEZ131248:JFY131248 JOV131248:JPU131248 JYR131248:JZQ131248 KIN131248:KJM131248 KSJ131248:KTI131248 LCF131248:LDE131248 LMB131248:LNA131248 LVX131248:LWW131248 MFT131248:MGS131248 MPP131248:MQO131248 MZL131248:NAK131248 NJH131248:NKG131248 NTD131248:NUC131248 OCZ131248:ODY131248 OMV131248:ONU131248 OWR131248:OXQ131248 PGN131248:PHM131248 PQJ131248:PRI131248 QAF131248:QBE131248 QKB131248:QLA131248 QTX131248:QUW131248 RDT131248:RES131248 RNP131248:ROO131248 RXL131248:RYK131248 SHH131248:SIG131248 SRD131248:SSC131248 TAZ131248:TBY131248 TKV131248:TLU131248 TUR131248:TVQ131248 UEN131248:UFM131248 UOJ131248:UPI131248 UYF131248:UZE131248 VIB131248:VJA131248 VRX131248:VSW131248 WBT131248:WCS131248 WLP131248:WMO131248 WVL131248:WWK131248 D196784:AC196784 IZ196784:JY196784 SV196784:TU196784 ACR196784:ADQ196784 AMN196784:ANM196784 AWJ196784:AXI196784 BGF196784:BHE196784 BQB196784:BRA196784 BZX196784:CAW196784 CJT196784:CKS196784 CTP196784:CUO196784 DDL196784:DEK196784 DNH196784:DOG196784 DXD196784:DYC196784 EGZ196784:EHY196784 EQV196784:ERU196784 FAR196784:FBQ196784 FKN196784:FLM196784 FUJ196784:FVI196784 GEF196784:GFE196784 GOB196784:GPA196784 GXX196784:GYW196784 HHT196784:HIS196784 HRP196784:HSO196784 IBL196784:ICK196784 ILH196784:IMG196784 IVD196784:IWC196784 JEZ196784:JFY196784 JOV196784:JPU196784 JYR196784:JZQ196784 KIN196784:KJM196784 KSJ196784:KTI196784 LCF196784:LDE196784 LMB196784:LNA196784 LVX196784:LWW196784 MFT196784:MGS196784 MPP196784:MQO196784 MZL196784:NAK196784 NJH196784:NKG196784 NTD196784:NUC196784 OCZ196784:ODY196784 OMV196784:ONU196784 OWR196784:OXQ196784 PGN196784:PHM196784 PQJ196784:PRI196784 QAF196784:QBE196784 QKB196784:QLA196784 QTX196784:QUW196784 RDT196784:RES196784 RNP196784:ROO196784 RXL196784:RYK196784 SHH196784:SIG196784 SRD196784:SSC196784 TAZ196784:TBY196784 TKV196784:TLU196784 TUR196784:TVQ196784 UEN196784:UFM196784 UOJ196784:UPI196784 UYF196784:UZE196784 VIB196784:VJA196784 VRX196784:VSW196784 WBT196784:WCS196784 WLP196784:WMO196784 WVL196784:WWK196784 D262320:AC262320 IZ262320:JY262320 SV262320:TU262320 ACR262320:ADQ262320 AMN262320:ANM262320 AWJ262320:AXI262320 BGF262320:BHE262320 BQB262320:BRA262320 BZX262320:CAW262320 CJT262320:CKS262320 CTP262320:CUO262320 DDL262320:DEK262320 DNH262320:DOG262320 DXD262320:DYC262320 EGZ262320:EHY262320 EQV262320:ERU262320 FAR262320:FBQ262320 FKN262320:FLM262320 FUJ262320:FVI262320 GEF262320:GFE262320 GOB262320:GPA262320 GXX262320:GYW262320 HHT262320:HIS262320 HRP262320:HSO262320 IBL262320:ICK262320 ILH262320:IMG262320 IVD262320:IWC262320 JEZ262320:JFY262320 JOV262320:JPU262320 JYR262320:JZQ262320 KIN262320:KJM262320 KSJ262320:KTI262320 LCF262320:LDE262320 LMB262320:LNA262320 LVX262320:LWW262320 MFT262320:MGS262320 MPP262320:MQO262320 MZL262320:NAK262320 NJH262320:NKG262320 NTD262320:NUC262320 OCZ262320:ODY262320 OMV262320:ONU262320 OWR262320:OXQ262320 PGN262320:PHM262320 PQJ262320:PRI262320 QAF262320:QBE262320 QKB262320:QLA262320 QTX262320:QUW262320 RDT262320:RES262320 RNP262320:ROO262320 RXL262320:RYK262320 SHH262320:SIG262320 SRD262320:SSC262320 TAZ262320:TBY262320 TKV262320:TLU262320 TUR262320:TVQ262320 UEN262320:UFM262320 UOJ262320:UPI262320 UYF262320:UZE262320 VIB262320:VJA262320 VRX262320:VSW262320 WBT262320:WCS262320 WLP262320:WMO262320 WVL262320:WWK262320 D327856:AC327856 IZ327856:JY327856 SV327856:TU327856 ACR327856:ADQ327856 AMN327856:ANM327856 AWJ327856:AXI327856 BGF327856:BHE327856 BQB327856:BRA327856 BZX327856:CAW327856 CJT327856:CKS327856 CTP327856:CUO327856 DDL327856:DEK327856 DNH327856:DOG327856 DXD327856:DYC327856 EGZ327856:EHY327856 EQV327856:ERU327856 FAR327856:FBQ327856 FKN327856:FLM327856 FUJ327856:FVI327856 GEF327856:GFE327856 GOB327856:GPA327856 GXX327856:GYW327856 HHT327856:HIS327856 HRP327856:HSO327856 IBL327856:ICK327856 ILH327856:IMG327856 IVD327856:IWC327856 JEZ327856:JFY327856 JOV327856:JPU327856 JYR327856:JZQ327856 KIN327856:KJM327856 KSJ327856:KTI327856 LCF327856:LDE327856 LMB327856:LNA327856 LVX327856:LWW327856 MFT327856:MGS327856 MPP327856:MQO327856 MZL327856:NAK327856 NJH327856:NKG327856 NTD327856:NUC327856 OCZ327856:ODY327856 OMV327856:ONU327856 OWR327856:OXQ327856 PGN327856:PHM327856 PQJ327856:PRI327856 QAF327856:QBE327856 QKB327856:QLA327856 QTX327856:QUW327856 RDT327856:RES327856 RNP327856:ROO327856 RXL327856:RYK327856 SHH327856:SIG327856 SRD327856:SSC327856 TAZ327856:TBY327856 TKV327856:TLU327856 TUR327856:TVQ327856 UEN327856:UFM327856 UOJ327856:UPI327856 UYF327856:UZE327856 VIB327856:VJA327856 VRX327856:VSW327856 WBT327856:WCS327856 WLP327856:WMO327856 WVL327856:WWK327856 D393392:AC393392 IZ393392:JY393392 SV393392:TU393392 ACR393392:ADQ393392 AMN393392:ANM393392 AWJ393392:AXI393392 BGF393392:BHE393392 BQB393392:BRA393392 BZX393392:CAW393392 CJT393392:CKS393392 CTP393392:CUO393392 DDL393392:DEK393392 DNH393392:DOG393392 DXD393392:DYC393392 EGZ393392:EHY393392 EQV393392:ERU393392 FAR393392:FBQ393392 FKN393392:FLM393392 FUJ393392:FVI393392 GEF393392:GFE393392 GOB393392:GPA393392 GXX393392:GYW393392 HHT393392:HIS393392 HRP393392:HSO393392 IBL393392:ICK393392 ILH393392:IMG393392 IVD393392:IWC393392 JEZ393392:JFY393392 JOV393392:JPU393392 JYR393392:JZQ393392 KIN393392:KJM393392 KSJ393392:KTI393392 LCF393392:LDE393392 LMB393392:LNA393392 LVX393392:LWW393392 MFT393392:MGS393392 MPP393392:MQO393392 MZL393392:NAK393392 NJH393392:NKG393392 NTD393392:NUC393392 OCZ393392:ODY393392 OMV393392:ONU393392 OWR393392:OXQ393392 PGN393392:PHM393392 PQJ393392:PRI393392 QAF393392:QBE393392 QKB393392:QLA393392 QTX393392:QUW393392 RDT393392:RES393392 RNP393392:ROO393392 RXL393392:RYK393392 SHH393392:SIG393392 SRD393392:SSC393392 TAZ393392:TBY393392 TKV393392:TLU393392 TUR393392:TVQ393392 UEN393392:UFM393392 UOJ393392:UPI393392 UYF393392:UZE393392 VIB393392:VJA393392 VRX393392:VSW393392 WBT393392:WCS393392 WLP393392:WMO393392 WVL393392:WWK393392 D458928:AC458928 IZ458928:JY458928 SV458928:TU458928 ACR458928:ADQ458928 AMN458928:ANM458928 AWJ458928:AXI458928 BGF458928:BHE458928 BQB458928:BRA458928 BZX458928:CAW458928 CJT458928:CKS458928 CTP458928:CUO458928 DDL458928:DEK458928 DNH458928:DOG458928 DXD458928:DYC458928 EGZ458928:EHY458928 EQV458928:ERU458928 FAR458928:FBQ458928 FKN458928:FLM458928 FUJ458928:FVI458928 GEF458928:GFE458928 GOB458928:GPA458928 GXX458928:GYW458928 HHT458928:HIS458928 HRP458928:HSO458928 IBL458928:ICK458928 ILH458928:IMG458928 IVD458928:IWC458928 JEZ458928:JFY458928 JOV458928:JPU458928 JYR458928:JZQ458928 KIN458928:KJM458928 KSJ458928:KTI458928 LCF458928:LDE458928 LMB458928:LNA458928 LVX458928:LWW458928 MFT458928:MGS458928 MPP458928:MQO458928 MZL458928:NAK458928 NJH458928:NKG458928 NTD458928:NUC458928 OCZ458928:ODY458928 OMV458928:ONU458928 OWR458928:OXQ458928 PGN458928:PHM458928 PQJ458928:PRI458928 QAF458928:QBE458928 QKB458928:QLA458928 QTX458928:QUW458928 RDT458928:RES458928 RNP458928:ROO458928 RXL458928:RYK458928 SHH458928:SIG458928 SRD458928:SSC458928 TAZ458928:TBY458928 TKV458928:TLU458928 TUR458928:TVQ458928 UEN458928:UFM458928 UOJ458928:UPI458928 UYF458928:UZE458928 VIB458928:VJA458928 VRX458928:VSW458928 WBT458928:WCS458928 WLP458928:WMO458928 WVL458928:WWK458928 D524464:AC524464 IZ524464:JY524464 SV524464:TU524464 ACR524464:ADQ524464 AMN524464:ANM524464 AWJ524464:AXI524464 BGF524464:BHE524464 BQB524464:BRA524464 BZX524464:CAW524464 CJT524464:CKS524464 CTP524464:CUO524464 DDL524464:DEK524464 DNH524464:DOG524464 DXD524464:DYC524464 EGZ524464:EHY524464 EQV524464:ERU524464 FAR524464:FBQ524464 FKN524464:FLM524464 FUJ524464:FVI524464 GEF524464:GFE524464 GOB524464:GPA524464 GXX524464:GYW524464 HHT524464:HIS524464 HRP524464:HSO524464 IBL524464:ICK524464 ILH524464:IMG524464 IVD524464:IWC524464 JEZ524464:JFY524464 JOV524464:JPU524464 JYR524464:JZQ524464 KIN524464:KJM524464 KSJ524464:KTI524464 LCF524464:LDE524464 LMB524464:LNA524464 LVX524464:LWW524464 MFT524464:MGS524464 MPP524464:MQO524464 MZL524464:NAK524464 NJH524464:NKG524464 NTD524464:NUC524464 OCZ524464:ODY524464 OMV524464:ONU524464 OWR524464:OXQ524464 PGN524464:PHM524464 PQJ524464:PRI524464 QAF524464:QBE524464 QKB524464:QLA524464 QTX524464:QUW524464 RDT524464:RES524464 RNP524464:ROO524464 RXL524464:RYK524464 SHH524464:SIG524464 SRD524464:SSC524464 TAZ524464:TBY524464 TKV524464:TLU524464 TUR524464:TVQ524464 UEN524464:UFM524464 UOJ524464:UPI524464 UYF524464:UZE524464 VIB524464:VJA524464 VRX524464:VSW524464 WBT524464:WCS524464 WLP524464:WMO524464 WVL524464:WWK524464 D590000:AC590000 IZ590000:JY590000 SV590000:TU590000 ACR590000:ADQ590000 AMN590000:ANM590000 AWJ590000:AXI590000 BGF590000:BHE590000 BQB590000:BRA590000 BZX590000:CAW590000 CJT590000:CKS590000 CTP590000:CUO590000 DDL590000:DEK590000 DNH590000:DOG590000 DXD590000:DYC590000 EGZ590000:EHY590000 EQV590000:ERU590000 FAR590000:FBQ590000 FKN590000:FLM590000 FUJ590000:FVI590000 GEF590000:GFE590000 GOB590000:GPA590000 GXX590000:GYW590000 HHT590000:HIS590000 HRP590000:HSO590000 IBL590000:ICK590000 ILH590000:IMG590000 IVD590000:IWC590000 JEZ590000:JFY590000 JOV590000:JPU590000 JYR590000:JZQ590000 KIN590000:KJM590000 KSJ590000:KTI590000 LCF590000:LDE590000 LMB590000:LNA590000 LVX590000:LWW590000 MFT590000:MGS590000 MPP590000:MQO590000 MZL590000:NAK590000 NJH590000:NKG590000 NTD590000:NUC590000 OCZ590000:ODY590000 OMV590000:ONU590000 OWR590000:OXQ590000 PGN590000:PHM590000 PQJ590000:PRI590000 QAF590000:QBE590000 QKB590000:QLA590000 QTX590000:QUW590000 RDT590000:RES590000 RNP590000:ROO590000 RXL590000:RYK590000 SHH590000:SIG590000 SRD590000:SSC590000 TAZ590000:TBY590000 TKV590000:TLU590000 TUR590000:TVQ590000 UEN590000:UFM590000 UOJ590000:UPI590000 UYF590000:UZE590000 VIB590000:VJA590000 VRX590000:VSW590000 WBT590000:WCS590000 WLP590000:WMO590000 WVL590000:WWK590000 D655536:AC655536 IZ655536:JY655536 SV655536:TU655536 ACR655536:ADQ655536 AMN655536:ANM655536 AWJ655536:AXI655536 BGF655536:BHE655536 BQB655536:BRA655536 BZX655536:CAW655536 CJT655536:CKS655536 CTP655536:CUO655536 DDL655536:DEK655536 DNH655536:DOG655536 DXD655536:DYC655536 EGZ655536:EHY655536 EQV655536:ERU655536 FAR655536:FBQ655536 FKN655536:FLM655536 FUJ655536:FVI655536 GEF655536:GFE655536 GOB655536:GPA655536 GXX655536:GYW655536 HHT655536:HIS655536 HRP655536:HSO655536 IBL655536:ICK655536 ILH655536:IMG655536 IVD655536:IWC655536 JEZ655536:JFY655536 JOV655536:JPU655536 JYR655536:JZQ655536 KIN655536:KJM655536 KSJ655536:KTI655536 LCF655536:LDE655536 LMB655536:LNA655536 LVX655536:LWW655536 MFT655536:MGS655536 MPP655536:MQO655536 MZL655536:NAK655536 NJH655536:NKG655536 NTD655536:NUC655536 OCZ655536:ODY655536 OMV655536:ONU655536 OWR655536:OXQ655536 PGN655536:PHM655536 PQJ655536:PRI655536 QAF655536:QBE655536 QKB655536:QLA655536 QTX655536:QUW655536 RDT655536:RES655536 RNP655536:ROO655536 RXL655536:RYK655536 SHH655536:SIG655536 SRD655536:SSC655536 TAZ655536:TBY655536 TKV655536:TLU655536 TUR655536:TVQ655536 UEN655536:UFM655536 UOJ655536:UPI655536 UYF655536:UZE655536 VIB655536:VJA655536 VRX655536:VSW655536 WBT655536:WCS655536 WLP655536:WMO655536 WVL655536:WWK655536 D721072:AC721072 IZ721072:JY721072 SV721072:TU721072 ACR721072:ADQ721072 AMN721072:ANM721072 AWJ721072:AXI721072 BGF721072:BHE721072 BQB721072:BRA721072 BZX721072:CAW721072 CJT721072:CKS721072 CTP721072:CUO721072 DDL721072:DEK721072 DNH721072:DOG721072 DXD721072:DYC721072 EGZ721072:EHY721072 EQV721072:ERU721072 FAR721072:FBQ721072 FKN721072:FLM721072 FUJ721072:FVI721072 GEF721072:GFE721072 GOB721072:GPA721072 GXX721072:GYW721072 HHT721072:HIS721072 HRP721072:HSO721072 IBL721072:ICK721072 ILH721072:IMG721072 IVD721072:IWC721072 JEZ721072:JFY721072 JOV721072:JPU721072 JYR721072:JZQ721072 KIN721072:KJM721072 KSJ721072:KTI721072 LCF721072:LDE721072 LMB721072:LNA721072 LVX721072:LWW721072 MFT721072:MGS721072 MPP721072:MQO721072 MZL721072:NAK721072 NJH721072:NKG721072 NTD721072:NUC721072 OCZ721072:ODY721072 OMV721072:ONU721072 OWR721072:OXQ721072 PGN721072:PHM721072 PQJ721072:PRI721072 QAF721072:QBE721072 QKB721072:QLA721072 QTX721072:QUW721072 RDT721072:RES721072 RNP721072:ROO721072 RXL721072:RYK721072 SHH721072:SIG721072 SRD721072:SSC721072 TAZ721072:TBY721072 TKV721072:TLU721072 TUR721072:TVQ721072 UEN721072:UFM721072 UOJ721072:UPI721072 UYF721072:UZE721072 VIB721072:VJA721072 VRX721072:VSW721072 WBT721072:WCS721072 WLP721072:WMO721072 WVL721072:WWK721072 D786608:AC786608 IZ786608:JY786608 SV786608:TU786608 ACR786608:ADQ786608 AMN786608:ANM786608 AWJ786608:AXI786608 BGF786608:BHE786608 BQB786608:BRA786608 BZX786608:CAW786608 CJT786608:CKS786608 CTP786608:CUO786608 DDL786608:DEK786608 DNH786608:DOG786608 DXD786608:DYC786608 EGZ786608:EHY786608 EQV786608:ERU786608 FAR786608:FBQ786608 FKN786608:FLM786608 FUJ786608:FVI786608 GEF786608:GFE786608 GOB786608:GPA786608 GXX786608:GYW786608 HHT786608:HIS786608 HRP786608:HSO786608 IBL786608:ICK786608 ILH786608:IMG786608 IVD786608:IWC786608 JEZ786608:JFY786608 JOV786608:JPU786608 JYR786608:JZQ786608 KIN786608:KJM786608 KSJ786608:KTI786608 LCF786608:LDE786608 LMB786608:LNA786608 LVX786608:LWW786608 MFT786608:MGS786608 MPP786608:MQO786608 MZL786608:NAK786608 NJH786608:NKG786608 NTD786608:NUC786608 OCZ786608:ODY786608 OMV786608:ONU786608 OWR786608:OXQ786608 PGN786608:PHM786608 PQJ786608:PRI786608 QAF786608:QBE786608 QKB786608:QLA786608 QTX786608:QUW786608 RDT786608:RES786608 RNP786608:ROO786608 RXL786608:RYK786608 SHH786608:SIG786608 SRD786608:SSC786608 TAZ786608:TBY786608 TKV786608:TLU786608 TUR786608:TVQ786608 UEN786608:UFM786608 UOJ786608:UPI786608 UYF786608:UZE786608 VIB786608:VJA786608 VRX786608:VSW786608 WBT786608:WCS786608 WLP786608:WMO786608 WVL786608:WWK786608 D852144:AC852144 IZ852144:JY852144 SV852144:TU852144 ACR852144:ADQ852144 AMN852144:ANM852144 AWJ852144:AXI852144 BGF852144:BHE852144 BQB852144:BRA852144 BZX852144:CAW852144 CJT852144:CKS852144 CTP852144:CUO852144 DDL852144:DEK852144 DNH852144:DOG852144 DXD852144:DYC852144 EGZ852144:EHY852144 EQV852144:ERU852144 FAR852144:FBQ852144 FKN852144:FLM852144 FUJ852144:FVI852144 GEF852144:GFE852144 GOB852144:GPA852144 GXX852144:GYW852144 HHT852144:HIS852144 HRP852144:HSO852144 IBL852144:ICK852144 ILH852144:IMG852144 IVD852144:IWC852144 JEZ852144:JFY852144 JOV852144:JPU852144 JYR852144:JZQ852144 KIN852144:KJM852144 KSJ852144:KTI852144 LCF852144:LDE852144 LMB852144:LNA852144 LVX852144:LWW852144 MFT852144:MGS852144 MPP852144:MQO852144 MZL852144:NAK852144 NJH852144:NKG852144 NTD852144:NUC852144 OCZ852144:ODY852144 OMV852144:ONU852144 OWR852144:OXQ852144 PGN852144:PHM852144 PQJ852144:PRI852144 QAF852144:QBE852144 QKB852144:QLA852144 QTX852144:QUW852144 RDT852144:RES852144 RNP852144:ROO852144 RXL852144:RYK852144 SHH852144:SIG852144 SRD852144:SSC852144 TAZ852144:TBY852144 TKV852144:TLU852144 TUR852144:TVQ852144 UEN852144:UFM852144 UOJ852144:UPI852144 UYF852144:UZE852144 VIB852144:VJA852144 VRX852144:VSW852144 WBT852144:WCS852144 WLP852144:WMO852144 WVL852144:WWK852144 D917680:AC917680 IZ917680:JY917680 SV917680:TU917680 ACR917680:ADQ917680 AMN917680:ANM917680 AWJ917680:AXI917680 BGF917680:BHE917680 BQB917680:BRA917680 BZX917680:CAW917680 CJT917680:CKS917680 CTP917680:CUO917680 DDL917680:DEK917680 DNH917680:DOG917680 DXD917680:DYC917680 EGZ917680:EHY917680 EQV917680:ERU917680 FAR917680:FBQ917680 FKN917680:FLM917680 FUJ917680:FVI917680 GEF917680:GFE917680 GOB917680:GPA917680 GXX917680:GYW917680 HHT917680:HIS917680 HRP917680:HSO917680 IBL917680:ICK917680 ILH917680:IMG917680 IVD917680:IWC917680 JEZ917680:JFY917680 JOV917680:JPU917680 JYR917680:JZQ917680 KIN917680:KJM917680 KSJ917680:KTI917680 LCF917680:LDE917680 LMB917680:LNA917680 LVX917680:LWW917680 MFT917680:MGS917680 MPP917680:MQO917680 MZL917680:NAK917680 NJH917680:NKG917680 NTD917680:NUC917680 OCZ917680:ODY917680 OMV917680:ONU917680 OWR917680:OXQ917680 PGN917680:PHM917680 PQJ917680:PRI917680 QAF917680:QBE917680 QKB917680:QLA917680 QTX917680:QUW917680 RDT917680:RES917680 RNP917680:ROO917680 RXL917680:RYK917680 SHH917680:SIG917680 SRD917680:SSC917680 TAZ917680:TBY917680 TKV917680:TLU917680 TUR917680:TVQ917680 UEN917680:UFM917680 UOJ917680:UPI917680 UYF917680:UZE917680 VIB917680:VJA917680 VRX917680:VSW917680 WBT917680:WCS917680 WLP917680:WMO917680 WVL917680:WWK917680 D983216:AC983216 IZ983216:JY983216 SV983216:TU983216 ACR983216:ADQ983216 AMN983216:ANM983216 AWJ983216:AXI983216 BGF983216:BHE983216 BQB983216:BRA983216 BZX983216:CAW983216 CJT983216:CKS983216 CTP983216:CUO983216 DDL983216:DEK983216 DNH983216:DOG983216 DXD983216:DYC983216 EGZ983216:EHY983216 EQV983216:ERU983216 FAR983216:FBQ983216 FKN983216:FLM983216 FUJ983216:FVI983216 GEF983216:GFE983216 GOB983216:GPA983216 GXX983216:GYW983216 HHT983216:HIS983216 HRP983216:HSO983216 IBL983216:ICK983216 ILH983216:IMG983216 IVD983216:IWC983216 JEZ983216:JFY983216 JOV983216:JPU983216 JYR983216:JZQ983216 KIN983216:KJM983216 KSJ983216:KTI983216 LCF983216:LDE983216 LMB983216:LNA983216 LVX983216:LWW983216 MFT983216:MGS983216 MPP983216:MQO983216 MZL983216:NAK983216 NJH983216:NKG983216 NTD983216:NUC983216 OCZ983216:ODY983216 OMV983216:ONU983216 OWR983216:OXQ983216 PGN983216:PHM983216 PQJ983216:PRI983216 QAF983216:QBE983216 QKB983216:QLA983216 QTX983216:QUW983216 RDT983216:RES983216 RNP983216:ROO983216 RXL983216:RYK983216 SHH983216:SIG983216 SRD983216:SSC983216 TAZ983216:TBY983216 TKV983216:TLU983216 TUR983216:TVQ983216 UEN983216:UFM983216 UOJ983216:UPI983216 UYF983216:UZE983216 VIB983216:VJA983216 VRX983216:VSW983216 WBT983216:WCS983216 WLP983216:WMO983216 WVL983216:WWK983216 D81:Y84 IZ81:JU84 SV81:TQ84 ACR81:ADM84 AMN81:ANI84 AWJ81:AXE84 BGF81:BHA84 BQB81:BQW84 BZX81:CAS84 CJT81:CKO84 CTP81:CUK84 DDL81:DEG84 DNH81:DOC84 DXD81:DXY84 EGZ81:EHU84 EQV81:ERQ84 FAR81:FBM84 FKN81:FLI84 FUJ81:FVE84 GEF81:GFA84 GOB81:GOW84 GXX81:GYS84 HHT81:HIO84 HRP81:HSK84 IBL81:ICG84 ILH81:IMC84 IVD81:IVY84 JEZ81:JFU84 JOV81:JPQ84 JYR81:JZM84 KIN81:KJI84 KSJ81:KTE84 LCF81:LDA84 LMB81:LMW84 LVX81:LWS84 MFT81:MGO84 MPP81:MQK84 MZL81:NAG84 NJH81:NKC84 NTD81:NTY84 OCZ81:ODU84 OMV81:ONQ84 OWR81:OXM84 PGN81:PHI84 PQJ81:PRE84 QAF81:QBA84 QKB81:QKW84 QTX81:QUS84 RDT81:REO84 RNP81:ROK84 RXL81:RYG84 SHH81:SIC84 SRD81:SRY84 TAZ81:TBU84 TKV81:TLQ84 TUR81:TVM84 UEN81:UFI84 UOJ81:UPE84 UYF81:UZA84 VIB81:VIW84 VRX81:VSS84 WBT81:WCO84 WLP81:WMK84 WVL81:WWG84 D65740:Y65743 IZ65740:JU65743 SV65740:TQ65743 ACR65740:ADM65743 AMN65740:ANI65743 AWJ65740:AXE65743 BGF65740:BHA65743 BQB65740:BQW65743 BZX65740:CAS65743 CJT65740:CKO65743 CTP65740:CUK65743 DDL65740:DEG65743 DNH65740:DOC65743 DXD65740:DXY65743 EGZ65740:EHU65743 EQV65740:ERQ65743 FAR65740:FBM65743 FKN65740:FLI65743 FUJ65740:FVE65743 GEF65740:GFA65743 GOB65740:GOW65743 GXX65740:GYS65743 HHT65740:HIO65743 HRP65740:HSK65743 IBL65740:ICG65743 ILH65740:IMC65743 IVD65740:IVY65743 JEZ65740:JFU65743 JOV65740:JPQ65743 JYR65740:JZM65743 KIN65740:KJI65743 KSJ65740:KTE65743 LCF65740:LDA65743 LMB65740:LMW65743 LVX65740:LWS65743 MFT65740:MGO65743 MPP65740:MQK65743 MZL65740:NAG65743 NJH65740:NKC65743 NTD65740:NTY65743 OCZ65740:ODU65743 OMV65740:ONQ65743 OWR65740:OXM65743 PGN65740:PHI65743 PQJ65740:PRE65743 QAF65740:QBA65743 QKB65740:QKW65743 QTX65740:QUS65743 RDT65740:REO65743 RNP65740:ROK65743 RXL65740:RYG65743 SHH65740:SIC65743 SRD65740:SRY65743 TAZ65740:TBU65743 TKV65740:TLQ65743 TUR65740:TVM65743 UEN65740:UFI65743 UOJ65740:UPE65743 UYF65740:UZA65743 VIB65740:VIW65743 VRX65740:VSS65743 WBT65740:WCO65743 WLP65740:WMK65743 WVL65740:WWG65743 D131276:Y131279 IZ131276:JU131279 SV131276:TQ131279 ACR131276:ADM131279 AMN131276:ANI131279 AWJ131276:AXE131279 BGF131276:BHA131279 BQB131276:BQW131279 BZX131276:CAS131279 CJT131276:CKO131279 CTP131276:CUK131279 DDL131276:DEG131279 DNH131276:DOC131279 DXD131276:DXY131279 EGZ131276:EHU131279 EQV131276:ERQ131279 FAR131276:FBM131279 FKN131276:FLI131279 FUJ131276:FVE131279 GEF131276:GFA131279 GOB131276:GOW131279 GXX131276:GYS131279 HHT131276:HIO131279 HRP131276:HSK131279 IBL131276:ICG131279 ILH131276:IMC131279 IVD131276:IVY131279 JEZ131276:JFU131279 JOV131276:JPQ131279 JYR131276:JZM131279 KIN131276:KJI131279 KSJ131276:KTE131279 LCF131276:LDA131279 LMB131276:LMW131279 LVX131276:LWS131279 MFT131276:MGO131279 MPP131276:MQK131279 MZL131276:NAG131279 NJH131276:NKC131279 NTD131276:NTY131279 OCZ131276:ODU131279 OMV131276:ONQ131279 OWR131276:OXM131279 PGN131276:PHI131279 PQJ131276:PRE131279 QAF131276:QBA131279 QKB131276:QKW131279 QTX131276:QUS131279 RDT131276:REO131279 RNP131276:ROK131279 RXL131276:RYG131279 SHH131276:SIC131279 SRD131276:SRY131279 TAZ131276:TBU131279 TKV131276:TLQ131279 TUR131276:TVM131279 UEN131276:UFI131279 UOJ131276:UPE131279 UYF131276:UZA131279 VIB131276:VIW131279 VRX131276:VSS131279 WBT131276:WCO131279 WLP131276:WMK131279 WVL131276:WWG131279 D196812:Y196815 IZ196812:JU196815 SV196812:TQ196815 ACR196812:ADM196815 AMN196812:ANI196815 AWJ196812:AXE196815 BGF196812:BHA196815 BQB196812:BQW196815 BZX196812:CAS196815 CJT196812:CKO196815 CTP196812:CUK196815 DDL196812:DEG196815 DNH196812:DOC196815 DXD196812:DXY196815 EGZ196812:EHU196815 EQV196812:ERQ196815 FAR196812:FBM196815 FKN196812:FLI196815 FUJ196812:FVE196815 GEF196812:GFA196815 GOB196812:GOW196815 GXX196812:GYS196815 HHT196812:HIO196815 HRP196812:HSK196815 IBL196812:ICG196815 ILH196812:IMC196815 IVD196812:IVY196815 JEZ196812:JFU196815 JOV196812:JPQ196815 JYR196812:JZM196815 KIN196812:KJI196815 KSJ196812:KTE196815 LCF196812:LDA196815 LMB196812:LMW196815 LVX196812:LWS196815 MFT196812:MGO196815 MPP196812:MQK196815 MZL196812:NAG196815 NJH196812:NKC196815 NTD196812:NTY196815 OCZ196812:ODU196815 OMV196812:ONQ196815 OWR196812:OXM196815 PGN196812:PHI196815 PQJ196812:PRE196815 QAF196812:QBA196815 QKB196812:QKW196815 QTX196812:QUS196815 RDT196812:REO196815 RNP196812:ROK196815 RXL196812:RYG196815 SHH196812:SIC196815 SRD196812:SRY196815 TAZ196812:TBU196815 TKV196812:TLQ196815 TUR196812:TVM196815 UEN196812:UFI196815 UOJ196812:UPE196815 UYF196812:UZA196815 VIB196812:VIW196815 VRX196812:VSS196815 WBT196812:WCO196815 WLP196812:WMK196815 WVL196812:WWG196815 D262348:Y262351 IZ262348:JU262351 SV262348:TQ262351 ACR262348:ADM262351 AMN262348:ANI262351 AWJ262348:AXE262351 BGF262348:BHA262351 BQB262348:BQW262351 BZX262348:CAS262351 CJT262348:CKO262351 CTP262348:CUK262351 DDL262348:DEG262351 DNH262348:DOC262351 DXD262348:DXY262351 EGZ262348:EHU262351 EQV262348:ERQ262351 FAR262348:FBM262351 FKN262348:FLI262351 FUJ262348:FVE262351 GEF262348:GFA262351 GOB262348:GOW262351 GXX262348:GYS262351 HHT262348:HIO262351 HRP262348:HSK262351 IBL262348:ICG262351 ILH262348:IMC262351 IVD262348:IVY262351 JEZ262348:JFU262351 JOV262348:JPQ262351 JYR262348:JZM262351 KIN262348:KJI262351 KSJ262348:KTE262351 LCF262348:LDA262351 LMB262348:LMW262351 LVX262348:LWS262351 MFT262348:MGO262351 MPP262348:MQK262351 MZL262348:NAG262351 NJH262348:NKC262351 NTD262348:NTY262351 OCZ262348:ODU262351 OMV262348:ONQ262351 OWR262348:OXM262351 PGN262348:PHI262351 PQJ262348:PRE262351 QAF262348:QBA262351 QKB262348:QKW262351 QTX262348:QUS262351 RDT262348:REO262351 RNP262348:ROK262351 RXL262348:RYG262351 SHH262348:SIC262351 SRD262348:SRY262351 TAZ262348:TBU262351 TKV262348:TLQ262351 TUR262348:TVM262351 UEN262348:UFI262351 UOJ262348:UPE262351 UYF262348:UZA262351 VIB262348:VIW262351 VRX262348:VSS262351 WBT262348:WCO262351 WLP262348:WMK262351 WVL262348:WWG262351 D327884:Y327887 IZ327884:JU327887 SV327884:TQ327887 ACR327884:ADM327887 AMN327884:ANI327887 AWJ327884:AXE327887 BGF327884:BHA327887 BQB327884:BQW327887 BZX327884:CAS327887 CJT327884:CKO327887 CTP327884:CUK327887 DDL327884:DEG327887 DNH327884:DOC327887 DXD327884:DXY327887 EGZ327884:EHU327887 EQV327884:ERQ327887 FAR327884:FBM327887 FKN327884:FLI327887 FUJ327884:FVE327887 GEF327884:GFA327887 GOB327884:GOW327887 GXX327884:GYS327887 HHT327884:HIO327887 HRP327884:HSK327887 IBL327884:ICG327887 ILH327884:IMC327887 IVD327884:IVY327887 JEZ327884:JFU327887 JOV327884:JPQ327887 JYR327884:JZM327887 KIN327884:KJI327887 KSJ327884:KTE327887 LCF327884:LDA327887 LMB327884:LMW327887 LVX327884:LWS327887 MFT327884:MGO327887 MPP327884:MQK327887 MZL327884:NAG327887 NJH327884:NKC327887 NTD327884:NTY327887 OCZ327884:ODU327887 OMV327884:ONQ327887 OWR327884:OXM327887 PGN327884:PHI327887 PQJ327884:PRE327887 QAF327884:QBA327887 QKB327884:QKW327887 QTX327884:QUS327887 RDT327884:REO327887 RNP327884:ROK327887 RXL327884:RYG327887 SHH327884:SIC327887 SRD327884:SRY327887 TAZ327884:TBU327887 TKV327884:TLQ327887 TUR327884:TVM327887 UEN327884:UFI327887 UOJ327884:UPE327887 UYF327884:UZA327887 VIB327884:VIW327887 VRX327884:VSS327887 WBT327884:WCO327887 WLP327884:WMK327887 WVL327884:WWG327887 D393420:Y393423 IZ393420:JU393423 SV393420:TQ393423 ACR393420:ADM393423 AMN393420:ANI393423 AWJ393420:AXE393423 BGF393420:BHA393423 BQB393420:BQW393423 BZX393420:CAS393423 CJT393420:CKO393423 CTP393420:CUK393423 DDL393420:DEG393423 DNH393420:DOC393423 DXD393420:DXY393423 EGZ393420:EHU393423 EQV393420:ERQ393423 FAR393420:FBM393423 FKN393420:FLI393423 FUJ393420:FVE393423 GEF393420:GFA393423 GOB393420:GOW393423 GXX393420:GYS393423 HHT393420:HIO393423 HRP393420:HSK393423 IBL393420:ICG393423 ILH393420:IMC393423 IVD393420:IVY393423 JEZ393420:JFU393423 JOV393420:JPQ393423 JYR393420:JZM393423 KIN393420:KJI393423 KSJ393420:KTE393423 LCF393420:LDA393423 LMB393420:LMW393423 LVX393420:LWS393423 MFT393420:MGO393423 MPP393420:MQK393423 MZL393420:NAG393423 NJH393420:NKC393423 NTD393420:NTY393423 OCZ393420:ODU393423 OMV393420:ONQ393423 OWR393420:OXM393423 PGN393420:PHI393423 PQJ393420:PRE393423 QAF393420:QBA393423 QKB393420:QKW393423 QTX393420:QUS393423 RDT393420:REO393423 RNP393420:ROK393423 RXL393420:RYG393423 SHH393420:SIC393423 SRD393420:SRY393423 TAZ393420:TBU393423 TKV393420:TLQ393423 TUR393420:TVM393423 UEN393420:UFI393423 UOJ393420:UPE393423 UYF393420:UZA393423 VIB393420:VIW393423 VRX393420:VSS393423 WBT393420:WCO393423 WLP393420:WMK393423 WVL393420:WWG393423 D458956:Y458959 IZ458956:JU458959 SV458956:TQ458959 ACR458956:ADM458959 AMN458956:ANI458959 AWJ458956:AXE458959 BGF458956:BHA458959 BQB458956:BQW458959 BZX458956:CAS458959 CJT458956:CKO458959 CTP458956:CUK458959 DDL458956:DEG458959 DNH458956:DOC458959 DXD458956:DXY458959 EGZ458956:EHU458959 EQV458956:ERQ458959 FAR458956:FBM458959 FKN458956:FLI458959 FUJ458956:FVE458959 GEF458956:GFA458959 GOB458956:GOW458959 GXX458956:GYS458959 HHT458956:HIO458959 HRP458956:HSK458959 IBL458956:ICG458959 ILH458956:IMC458959 IVD458956:IVY458959 JEZ458956:JFU458959 JOV458956:JPQ458959 JYR458956:JZM458959 KIN458956:KJI458959 KSJ458956:KTE458959 LCF458956:LDA458959 LMB458956:LMW458959 LVX458956:LWS458959 MFT458956:MGO458959 MPP458956:MQK458959 MZL458956:NAG458959 NJH458956:NKC458959 NTD458956:NTY458959 OCZ458956:ODU458959 OMV458956:ONQ458959 OWR458956:OXM458959 PGN458956:PHI458959 PQJ458956:PRE458959 QAF458956:QBA458959 QKB458956:QKW458959 QTX458956:QUS458959 RDT458956:REO458959 RNP458956:ROK458959 RXL458956:RYG458959 SHH458956:SIC458959 SRD458956:SRY458959 TAZ458956:TBU458959 TKV458956:TLQ458959 TUR458956:TVM458959 UEN458956:UFI458959 UOJ458956:UPE458959 UYF458956:UZA458959 VIB458956:VIW458959 VRX458956:VSS458959 WBT458956:WCO458959 WLP458956:WMK458959 WVL458956:WWG458959 D524492:Y524495 IZ524492:JU524495 SV524492:TQ524495 ACR524492:ADM524495 AMN524492:ANI524495 AWJ524492:AXE524495 BGF524492:BHA524495 BQB524492:BQW524495 BZX524492:CAS524495 CJT524492:CKO524495 CTP524492:CUK524495 DDL524492:DEG524495 DNH524492:DOC524495 DXD524492:DXY524495 EGZ524492:EHU524495 EQV524492:ERQ524495 FAR524492:FBM524495 FKN524492:FLI524495 FUJ524492:FVE524495 GEF524492:GFA524495 GOB524492:GOW524495 GXX524492:GYS524495 HHT524492:HIO524495 HRP524492:HSK524495 IBL524492:ICG524495 ILH524492:IMC524495 IVD524492:IVY524495 JEZ524492:JFU524495 JOV524492:JPQ524495 JYR524492:JZM524495 KIN524492:KJI524495 KSJ524492:KTE524495 LCF524492:LDA524495 LMB524492:LMW524495 LVX524492:LWS524495 MFT524492:MGO524495 MPP524492:MQK524495 MZL524492:NAG524495 NJH524492:NKC524495 NTD524492:NTY524495 OCZ524492:ODU524495 OMV524492:ONQ524495 OWR524492:OXM524495 PGN524492:PHI524495 PQJ524492:PRE524495 QAF524492:QBA524495 QKB524492:QKW524495 QTX524492:QUS524495 RDT524492:REO524495 RNP524492:ROK524495 RXL524492:RYG524495 SHH524492:SIC524495 SRD524492:SRY524495 TAZ524492:TBU524495 TKV524492:TLQ524495 TUR524492:TVM524495 UEN524492:UFI524495 UOJ524492:UPE524495 UYF524492:UZA524495 VIB524492:VIW524495 VRX524492:VSS524495 WBT524492:WCO524495 WLP524492:WMK524495 WVL524492:WWG524495 D590028:Y590031 IZ590028:JU590031 SV590028:TQ590031 ACR590028:ADM590031 AMN590028:ANI590031 AWJ590028:AXE590031 BGF590028:BHA590031 BQB590028:BQW590031 BZX590028:CAS590031 CJT590028:CKO590031 CTP590028:CUK590031 DDL590028:DEG590031 DNH590028:DOC590031 DXD590028:DXY590031 EGZ590028:EHU590031 EQV590028:ERQ590031 FAR590028:FBM590031 FKN590028:FLI590031 FUJ590028:FVE590031 GEF590028:GFA590031 GOB590028:GOW590031 GXX590028:GYS590031 HHT590028:HIO590031 HRP590028:HSK590031 IBL590028:ICG590031 ILH590028:IMC590031 IVD590028:IVY590031 JEZ590028:JFU590031 JOV590028:JPQ590031 JYR590028:JZM590031 KIN590028:KJI590031 KSJ590028:KTE590031 LCF590028:LDA590031 LMB590028:LMW590031 LVX590028:LWS590031 MFT590028:MGO590031 MPP590028:MQK590031 MZL590028:NAG590031 NJH590028:NKC590031 NTD590028:NTY590031 OCZ590028:ODU590031 OMV590028:ONQ590031 OWR590028:OXM590031 PGN590028:PHI590031 PQJ590028:PRE590031 QAF590028:QBA590031 QKB590028:QKW590031 QTX590028:QUS590031 RDT590028:REO590031 RNP590028:ROK590031 RXL590028:RYG590031 SHH590028:SIC590031 SRD590028:SRY590031 TAZ590028:TBU590031 TKV590028:TLQ590031 TUR590028:TVM590031 UEN590028:UFI590031 UOJ590028:UPE590031 UYF590028:UZA590031 VIB590028:VIW590031 VRX590028:VSS590031 WBT590028:WCO590031 WLP590028:WMK590031 WVL590028:WWG590031 D655564:Y655567 IZ655564:JU655567 SV655564:TQ655567 ACR655564:ADM655567 AMN655564:ANI655567 AWJ655564:AXE655567 BGF655564:BHA655567 BQB655564:BQW655567 BZX655564:CAS655567 CJT655564:CKO655567 CTP655564:CUK655567 DDL655564:DEG655567 DNH655564:DOC655567 DXD655564:DXY655567 EGZ655564:EHU655567 EQV655564:ERQ655567 FAR655564:FBM655567 FKN655564:FLI655567 FUJ655564:FVE655567 GEF655564:GFA655567 GOB655564:GOW655567 GXX655564:GYS655567 HHT655564:HIO655567 HRP655564:HSK655567 IBL655564:ICG655567 ILH655564:IMC655567 IVD655564:IVY655567 JEZ655564:JFU655567 JOV655564:JPQ655567 JYR655564:JZM655567 KIN655564:KJI655567 KSJ655564:KTE655567 LCF655564:LDA655567 LMB655564:LMW655567 LVX655564:LWS655567 MFT655564:MGO655567 MPP655564:MQK655567 MZL655564:NAG655567 NJH655564:NKC655567 NTD655564:NTY655567 OCZ655564:ODU655567 OMV655564:ONQ655567 OWR655564:OXM655567 PGN655564:PHI655567 PQJ655564:PRE655567 QAF655564:QBA655567 QKB655564:QKW655567 QTX655564:QUS655567 RDT655564:REO655567 RNP655564:ROK655567 RXL655564:RYG655567 SHH655564:SIC655567 SRD655564:SRY655567 TAZ655564:TBU655567 TKV655564:TLQ655567 TUR655564:TVM655567 UEN655564:UFI655567 UOJ655564:UPE655567 UYF655564:UZA655567 VIB655564:VIW655567 VRX655564:VSS655567 WBT655564:WCO655567 WLP655564:WMK655567 WVL655564:WWG655567 D721100:Y721103 IZ721100:JU721103 SV721100:TQ721103 ACR721100:ADM721103 AMN721100:ANI721103 AWJ721100:AXE721103 BGF721100:BHA721103 BQB721100:BQW721103 BZX721100:CAS721103 CJT721100:CKO721103 CTP721100:CUK721103 DDL721100:DEG721103 DNH721100:DOC721103 DXD721100:DXY721103 EGZ721100:EHU721103 EQV721100:ERQ721103 FAR721100:FBM721103 FKN721100:FLI721103 FUJ721100:FVE721103 GEF721100:GFA721103 GOB721100:GOW721103 GXX721100:GYS721103 HHT721100:HIO721103 HRP721100:HSK721103 IBL721100:ICG721103 ILH721100:IMC721103 IVD721100:IVY721103 JEZ721100:JFU721103 JOV721100:JPQ721103 JYR721100:JZM721103 KIN721100:KJI721103 KSJ721100:KTE721103 LCF721100:LDA721103 LMB721100:LMW721103 LVX721100:LWS721103 MFT721100:MGO721103 MPP721100:MQK721103 MZL721100:NAG721103 NJH721100:NKC721103 NTD721100:NTY721103 OCZ721100:ODU721103 OMV721100:ONQ721103 OWR721100:OXM721103 PGN721100:PHI721103 PQJ721100:PRE721103 QAF721100:QBA721103 QKB721100:QKW721103 QTX721100:QUS721103 RDT721100:REO721103 RNP721100:ROK721103 RXL721100:RYG721103 SHH721100:SIC721103 SRD721100:SRY721103 TAZ721100:TBU721103 TKV721100:TLQ721103 TUR721100:TVM721103 UEN721100:UFI721103 UOJ721100:UPE721103 UYF721100:UZA721103 VIB721100:VIW721103 VRX721100:VSS721103 WBT721100:WCO721103 WLP721100:WMK721103 WVL721100:WWG721103 D786636:Y786639 IZ786636:JU786639 SV786636:TQ786639 ACR786636:ADM786639 AMN786636:ANI786639 AWJ786636:AXE786639 BGF786636:BHA786639 BQB786636:BQW786639 BZX786636:CAS786639 CJT786636:CKO786639 CTP786636:CUK786639 DDL786636:DEG786639 DNH786636:DOC786639 DXD786636:DXY786639 EGZ786636:EHU786639 EQV786636:ERQ786639 FAR786636:FBM786639 FKN786636:FLI786639 FUJ786636:FVE786639 GEF786636:GFA786639 GOB786636:GOW786639 GXX786636:GYS786639 HHT786636:HIO786639 HRP786636:HSK786639 IBL786636:ICG786639 ILH786636:IMC786639 IVD786636:IVY786639 JEZ786636:JFU786639 JOV786636:JPQ786639 JYR786636:JZM786639 KIN786636:KJI786639 KSJ786636:KTE786639 LCF786636:LDA786639 LMB786636:LMW786639 LVX786636:LWS786639 MFT786636:MGO786639 MPP786636:MQK786639 MZL786636:NAG786639 NJH786636:NKC786639 NTD786636:NTY786639 OCZ786636:ODU786639 OMV786636:ONQ786639 OWR786636:OXM786639 PGN786636:PHI786639 PQJ786636:PRE786639 QAF786636:QBA786639 QKB786636:QKW786639 QTX786636:QUS786639 RDT786636:REO786639 RNP786636:ROK786639 RXL786636:RYG786639 SHH786636:SIC786639 SRD786636:SRY786639 TAZ786636:TBU786639 TKV786636:TLQ786639 TUR786636:TVM786639 UEN786636:UFI786639 UOJ786636:UPE786639 UYF786636:UZA786639 VIB786636:VIW786639 VRX786636:VSS786639 WBT786636:WCO786639 WLP786636:WMK786639 WVL786636:WWG786639 D852172:Y852175 IZ852172:JU852175 SV852172:TQ852175 ACR852172:ADM852175 AMN852172:ANI852175 AWJ852172:AXE852175 BGF852172:BHA852175 BQB852172:BQW852175 BZX852172:CAS852175 CJT852172:CKO852175 CTP852172:CUK852175 DDL852172:DEG852175 DNH852172:DOC852175 DXD852172:DXY852175 EGZ852172:EHU852175 EQV852172:ERQ852175 FAR852172:FBM852175 FKN852172:FLI852175 FUJ852172:FVE852175 GEF852172:GFA852175 GOB852172:GOW852175 GXX852172:GYS852175 HHT852172:HIO852175 HRP852172:HSK852175 IBL852172:ICG852175 ILH852172:IMC852175 IVD852172:IVY852175 JEZ852172:JFU852175 JOV852172:JPQ852175 JYR852172:JZM852175 KIN852172:KJI852175 KSJ852172:KTE852175 LCF852172:LDA852175 LMB852172:LMW852175 LVX852172:LWS852175 MFT852172:MGO852175 MPP852172:MQK852175 MZL852172:NAG852175 NJH852172:NKC852175 NTD852172:NTY852175 OCZ852172:ODU852175 OMV852172:ONQ852175 OWR852172:OXM852175 PGN852172:PHI852175 PQJ852172:PRE852175 QAF852172:QBA852175 QKB852172:QKW852175 QTX852172:QUS852175 RDT852172:REO852175 RNP852172:ROK852175 RXL852172:RYG852175 SHH852172:SIC852175 SRD852172:SRY852175 TAZ852172:TBU852175 TKV852172:TLQ852175 TUR852172:TVM852175 UEN852172:UFI852175 UOJ852172:UPE852175 UYF852172:UZA852175 VIB852172:VIW852175 VRX852172:VSS852175 WBT852172:WCO852175 WLP852172:WMK852175 WVL852172:WWG852175 D917708:Y917711 IZ917708:JU917711 SV917708:TQ917711 ACR917708:ADM917711 AMN917708:ANI917711 AWJ917708:AXE917711 BGF917708:BHA917711 BQB917708:BQW917711 BZX917708:CAS917711 CJT917708:CKO917711 CTP917708:CUK917711 DDL917708:DEG917711 DNH917708:DOC917711 DXD917708:DXY917711 EGZ917708:EHU917711 EQV917708:ERQ917711 FAR917708:FBM917711 FKN917708:FLI917711 FUJ917708:FVE917711 GEF917708:GFA917711 GOB917708:GOW917711 GXX917708:GYS917711 HHT917708:HIO917711 HRP917708:HSK917711 IBL917708:ICG917711 ILH917708:IMC917711 IVD917708:IVY917711 JEZ917708:JFU917711 JOV917708:JPQ917711 JYR917708:JZM917711 KIN917708:KJI917711 KSJ917708:KTE917711 LCF917708:LDA917711 LMB917708:LMW917711 LVX917708:LWS917711 MFT917708:MGO917711 MPP917708:MQK917711 MZL917708:NAG917711 NJH917708:NKC917711 NTD917708:NTY917711 OCZ917708:ODU917711 OMV917708:ONQ917711 OWR917708:OXM917711 PGN917708:PHI917711 PQJ917708:PRE917711 QAF917708:QBA917711 QKB917708:QKW917711 QTX917708:QUS917711 RDT917708:REO917711 RNP917708:ROK917711 RXL917708:RYG917711 SHH917708:SIC917711 SRD917708:SRY917711 TAZ917708:TBU917711 TKV917708:TLQ917711 TUR917708:TVM917711 UEN917708:UFI917711 UOJ917708:UPE917711 UYF917708:UZA917711 VIB917708:VIW917711 VRX917708:VSS917711 WBT917708:WCO917711 WLP917708:WMK917711 WVL917708:WWG917711 D983244:Y983247 IZ983244:JU983247 SV983244:TQ983247 ACR983244:ADM983247 AMN983244:ANI983247 AWJ983244:AXE983247 BGF983244:BHA983247 BQB983244:BQW983247 BZX983244:CAS983247 CJT983244:CKO983247 CTP983244:CUK983247 DDL983244:DEG983247 DNH983244:DOC983247 DXD983244:DXY983247 EGZ983244:EHU983247 EQV983244:ERQ983247 FAR983244:FBM983247 FKN983244:FLI983247 FUJ983244:FVE983247 GEF983244:GFA983247 GOB983244:GOW983247 GXX983244:GYS983247 HHT983244:HIO983247 HRP983244:HSK983247 IBL983244:ICG983247 ILH983244:IMC983247 IVD983244:IVY983247 JEZ983244:JFU983247 JOV983244:JPQ983247 JYR983244:JZM983247 KIN983244:KJI983247 KSJ983244:KTE983247 LCF983244:LDA983247 LMB983244:LMW983247 LVX983244:LWS983247 MFT983244:MGO983247 MPP983244:MQK983247 MZL983244:NAG983247 NJH983244:NKC983247 NTD983244:NTY983247 OCZ983244:ODU983247 OMV983244:ONQ983247 OWR983244:OXM983247 PGN983244:PHI983247 PQJ983244:PRE983247 QAF983244:QBA983247 QKB983244:QKW983247 QTX983244:QUS983247 RDT983244:REO983247 RNP983244:ROK983247 RXL983244:RYG983247 SHH983244:SIC983247 SRD983244:SRY983247 TAZ983244:TBU983247 TKV983244:TLQ983247 TUR983244:TVM983247 UEN983244:UFI983247 UOJ983244:UPE983247 UYF983244:UZA983247 VIB983244:VIW983247 VRX983244:VSS983247 WBT983244:WCO983247 WLP983244:WMK983247 WVL983244:WWG983247 D75:AC77 IZ75:JY77 SV75:TU77 ACR75:ADQ77 AMN75:ANM77 AWJ75:AXI77 BGF75:BHE77 BQB75:BRA77 BZX75:CAW77 CJT75:CKS77 CTP75:CUO77 DDL75:DEK77 DNH75:DOG77 DXD75:DYC77 EGZ75:EHY77 EQV75:ERU77 FAR75:FBQ77 FKN75:FLM77 FUJ75:FVI77 GEF75:GFE77 GOB75:GPA77 GXX75:GYW77 HHT75:HIS77 HRP75:HSO77 IBL75:ICK77 ILH75:IMG77 IVD75:IWC77 JEZ75:JFY77 JOV75:JPU77 JYR75:JZQ77 KIN75:KJM77 KSJ75:KTI77 LCF75:LDE77 LMB75:LNA77 LVX75:LWW77 MFT75:MGS77 MPP75:MQO77 MZL75:NAK77 NJH75:NKG77 NTD75:NUC77 OCZ75:ODY77 OMV75:ONU77 OWR75:OXQ77 PGN75:PHM77 PQJ75:PRI77 QAF75:QBE77 QKB75:QLA77 QTX75:QUW77 RDT75:RES77 RNP75:ROO77 RXL75:RYK77 SHH75:SIG77 SRD75:SSC77 TAZ75:TBY77 TKV75:TLU77 TUR75:TVQ77 UEN75:UFM77 UOJ75:UPI77 UYF75:UZE77 VIB75:VJA77 VRX75:VSW77 WBT75:WCS77 WLP75:WMO77 WVL75:WWK77 D65734:AC65736 IZ65734:JY65736 SV65734:TU65736 ACR65734:ADQ65736 AMN65734:ANM65736 AWJ65734:AXI65736 BGF65734:BHE65736 BQB65734:BRA65736 BZX65734:CAW65736 CJT65734:CKS65736 CTP65734:CUO65736 DDL65734:DEK65736 DNH65734:DOG65736 DXD65734:DYC65736 EGZ65734:EHY65736 EQV65734:ERU65736 FAR65734:FBQ65736 FKN65734:FLM65736 FUJ65734:FVI65736 GEF65734:GFE65736 GOB65734:GPA65736 GXX65734:GYW65736 HHT65734:HIS65736 HRP65734:HSO65736 IBL65734:ICK65736 ILH65734:IMG65736 IVD65734:IWC65736 JEZ65734:JFY65736 JOV65734:JPU65736 JYR65734:JZQ65736 KIN65734:KJM65736 KSJ65734:KTI65736 LCF65734:LDE65736 LMB65734:LNA65736 LVX65734:LWW65736 MFT65734:MGS65736 MPP65734:MQO65736 MZL65734:NAK65736 NJH65734:NKG65736 NTD65734:NUC65736 OCZ65734:ODY65736 OMV65734:ONU65736 OWR65734:OXQ65736 PGN65734:PHM65736 PQJ65734:PRI65736 QAF65734:QBE65736 QKB65734:QLA65736 QTX65734:QUW65736 RDT65734:RES65736 RNP65734:ROO65736 RXL65734:RYK65736 SHH65734:SIG65736 SRD65734:SSC65736 TAZ65734:TBY65736 TKV65734:TLU65736 TUR65734:TVQ65736 UEN65734:UFM65736 UOJ65734:UPI65736 UYF65734:UZE65736 VIB65734:VJA65736 VRX65734:VSW65736 WBT65734:WCS65736 WLP65734:WMO65736 WVL65734:WWK65736 D131270:AC131272 IZ131270:JY131272 SV131270:TU131272 ACR131270:ADQ131272 AMN131270:ANM131272 AWJ131270:AXI131272 BGF131270:BHE131272 BQB131270:BRA131272 BZX131270:CAW131272 CJT131270:CKS131272 CTP131270:CUO131272 DDL131270:DEK131272 DNH131270:DOG131272 DXD131270:DYC131272 EGZ131270:EHY131272 EQV131270:ERU131272 FAR131270:FBQ131272 FKN131270:FLM131272 FUJ131270:FVI131272 GEF131270:GFE131272 GOB131270:GPA131272 GXX131270:GYW131272 HHT131270:HIS131272 HRP131270:HSO131272 IBL131270:ICK131272 ILH131270:IMG131272 IVD131270:IWC131272 JEZ131270:JFY131272 JOV131270:JPU131272 JYR131270:JZQ131272 KIN131270:KJM131272 KSJ131270:KTI131272 LCF131270:LDE131272 LMB131270:LNA131272 LVX131270:LWW131272 MFT131270:MGS131272 MPP131270:MQO131272 MZL131270:NAK131272 NJH131270:NKG131272 NTD131270:NUC131272 OCZ131270:ODY131272 OMV131270:ONU131272 OWR131270:OXQ131272 PGN131270:PHM131272 PQJ131270:PRI131272 QAF131270:QBE131272 QKB131270:QLA131272 QTX131270:QUW131272 RDT131270:RES131272 RNP131270:ROO131272 RXL131270:RYK131272 SHH131270:SIG131272 SRD131270:SSC131272 TAZ131270:TBY131272 TKV131270:TLU131272 TUR131270:TVQ131272 UEN131270:UFM131272 UOJ131270:UPI131272 UYF131270:UZE131272 VIB131270:VJA131272 VRX131270:VSW131272 WBT131270:WCS131272 WLP131270:WMO131272 WVL131270:WWK131272 D196806:AC196808 IZ196806:JY196808 SV196806:TU196808 ACR196806:ADQ196808 AMN196806:ANM196808 AWJ196806:AXI196808 BGF196806:BHE196808 BQB196806:BRA196808 BZX196806:CAW196808 CJT196806:CKS196808 CTP196806:CUO196808 DDL196806:DEK196808 DNH196806:DOG196808 DXD196806:DYC196808 EGZ196806:EHY196808 EQV196806:ERU196808 FAR196806:FBQ196808 FKN196806:FLM196808 FUJ196806:FVI196808 GEF196806:GFE196808 GOB196806:GPA196808 GXX196806:GYW196808 HHT196806:HIS196808 HRP196806:HSO196808 IBL196806:ICK196808 ILH196806:IMG196808 IVD196806:IWC196808 JEZ196806:JFY196808 JOV196806:JPU196808 JYR196806:JZQ196808 KIN196806:KJM196808 KSJ196806:KTI196808 LCF196806:LDE196808 LMB196806:LNA196808 LVX196806:LWW196808 MFT196806:MGS196808 MPP196806:MQO196808 MZL196806:NAK196808 NJH196806:NKG196808 NTD196806:NUC196808 OCZ196806:ODY196808 OMV196806:ONU196808 OWR196806:OXQ196808 PGN196806:PHM196808 PQJ196806:PRI196808 QAF196806:QBE196808 QKB196806:QLA196808 QTX196806:QUW196808 RDT196806:RES196808 RNP196806:ROO196808 RXL196806:RYK196808 SHH196806:SIG196808 SRD196806:SSC196808 TAZ196806:TBY196808 TKV196806:TLU196808 TUR196806:TVQ196808 UEN196806:UFM196808 UOJ196806:UPI196808 UYF196806:UZE196808 VIB196806:VJA196808 VRX196806:VSW196808 WBT196806:WCS196808 WLP196806:WMO196808 WVL196806:WWK196808 D262342:AC262344 IZ262342:JY262344 SV262342:TU262344 ACR262342:ADQ262344 AMN262342:ANM262344 AWJ262342:AXI262344 BGF262342:BHE262344 BQB262342:BRA262344 BZX262342:CAW262344 CJT262342:CKS262344 CTP262342:CUO262344 DDL262342:DEK262344 DNH262342:DOG262344 DXD262342:DYC262344 EGZ262342:EHY262344 EQV262342:ERU262344 FAR262342:FBQ262344 FKN262342:FLM262344 FUJ262342:FVI262344 GEF262342:GFE262344 GOB262342:GPA262344 GXX262342:GYW262344 HHT262342:HIS262344 HRP262342:HSO262344 IBL262342:ICK262344 ILH262342:IMG262344 IVD262342:IWC262344 JEZ262342:JFY262344 JOV262342:JPU262344 JYR262342:JZQ262344 KIN262342:KJM262344 KSJ262342:KTI262344 LCF262342:LDE262344 LMB262342:LNA262344 LVX262342:LWW262344 MFT262342:MGS262344 MPP262342:MQO262344 MZL262342:NAK262344 NJH262342:NKG262344 NTD262342:NUC262344 OCZ262342:ODY262344 OMV262342:ONU262344 OWR262342:OXQ262344 PGN262342:PHM262344 PQJ262342:PRI262344 QAF262342:QBE262344 QKB262342:QLA262344 QTX262342:QUW262344 RDT262342:RES262344 RNP262342:ROO262344 RXL262342:RYK262344 SHH262342:SIG262344 SRD262342:SSC262344 TAZ262342:TBY262344 TKV262342:TLU262344 TUR262342:TVQ262344 UEN262342:UFM262344 UOJ262342:UPI262344 UYF262342:UZE262344 VIB262342:VJA262344 VRX262342:VSW262344 WBT262342:WCS262344 WLP262342:WMO262344 WVL262342:WWK262344 D327878:AC327880 IZ327878:JY327880 SV327878:TU327880 ACR327878:ADQ327880 AMN327878:ANM327880 AWJ327878:AXI327880 BGF327878:BHE327880 BQB327878:BRA327880 BZX327878:CAW327880 CJT327878:CKS327880 CTP327878:CUO327880 DDL327878:DEK327880 DNH327878:DOG327880 DXD327878:DYC327880 EGZ327878:EHY327880 EQV327878:ERU327880 FAR327878:FBQ327880 FKN327878:FLM327880 FUJ327878:FVI327880 GEF327878:GFE327880 GOB327878:GPA327880 GXX327878:GYW327880 HHT327878:HIS327880 HRP327878:HSO327880 IBL327878:ICK327880 ILH327878:IMG327880 IVD327878:IWC327880 JEZ327878:JFY327880 JOV327878:JPU327880 JYR327878:JZQ327880 KIN327878:KJM327880 KSJ327878:KTI327880 LCF327878:LDE327880 LMB327878:LNA327880 LVX327878:LWW327880 MFT327878:MGS327880 MPP327878:MQO327880 MZL327878:NAK327880 NJH327878:NKG327880 NTD327878:NUC327880 OCZ327878:ODY327880 OMV327878:ONU327880 OWR327878:OXQ327880 PGN327878:PHM327880 PQJ327878:PRI327880 QAF327878:QBE327880 QKB327878:QLA327880 QTX327878:QUW327880 RDT327878:RES327880 RNP327878:ROO327880 RXL327878:RYK327880 SHH327878:SIG327880 SRD327878:SSC327880 TAZ327878:TBY327880 TKV327878:TLU327880 TUR327878:TVQ327880 UEN327878:UFM327880 UOJ327878:UPI327880 UYF327878:UZE327880 VIB327878:VJA327880 VRX327878:VSW327880 WBT327878:WCS327880 WLP327878:WMO327880 WVL327878:WWK327880 D393414:AC393416 IZ393414:JY393416 SV393414:TU393416 ACR393414:ADQ393416 AMN393414:ANM393416 AWJ393414:AXI393416 BGF393414:BHE393416 BQB393414:BRA393416 BZX393414:CAW393416 CJT393414:CKS393416 CTP393414:CUO393416 DDL393414:DEK393416 DNH393414:DOG393416 DXD393414:DYC393416 EGZ393414:EHY393416 EQV393414:ERU393416 FAR393414:FBQ393416 FKN393414:FLM393416 FUJ393414:FVI393416 GEF393414:GFE393416 GOB393414:GPA393416 GXX393414:GYW393416 HHT393414:HIS393416 HRP393414:HSO393416 IBL393414:ICK393416 ILH393414:IMG393416 IVD393414:IWC393416 JEZ393414:JFY393416 JOV393414:JPU393416 JYR393414:JZQ393416 KIN393414:KJM393416 KSJ393414:KTI393416 LCF393414:LDE393416 LMB393414:LNA393416 LVX393414:LWW393416 MFT393414:MGS393416 MPP393414:MQO393416 MZL393414:NAK393416 NJH393414:NKG393416 NTD393414:NUC393416 OCZ393414:ODY393416 OMV393414:ONU393416 OWR393414:OXQ393416 PGN393414:PHM393416 PQJ393414:PRI393416 QAF393414:QBE393416 QKB393414:QLA393416 QTX393414:QUW393416 RDT393414:RES393416 RNP393414:ROO393416 RXL393414:RYK393416 SHH393414:SIG393416 SRD393414:SSC393416 TAZ393414:TBY393416 TKV393414:TLU393416 TUR393414:TVQ393416 UEN393414:UFM393416 UOJ393414:UPI393416 UYF393414:UZE393416 VIB393414:VJA393416 VRX393414:VSW393416 WBT393414:WCS393416 WLP393414:WMO393416 WVL393414:WWK393416 D458950:AC458952 IZ458950:JY458952 SV458950:TU458952 ACR458950:ADQ458952 AMN458950:ANM458952 AWJ458950:AXI458952 BGF458950:BHE458952 BQB458950:BRA458952 BZX458950:CAW458952 CJT458950:CKS458952 CTP458950:CUO458952 DDL458950:DEK458952 DNH458950:DOG458952 DXD458950:DYC458952 EGZ458950:EHY458952 EQV458950:ERU458952 FAR458950:FBQ458952 FKN458950:FLM458952 FUJ458950:FVI458952 GEF458950:GFE458952 GOB458950:GPA458952 GXX458950:GYW458952 HHT458950:HIS458952 HRP458950:HSO458952 IBL458950:ICK458952 ILH458950:IMG458952 IVD458950:IWC458952 JEZ458950:JFY458952 JOV458950:JPU458952 JYR458950:JZQ458952 KIN458950:KJM458952 KSJ458950:KTI458952 LCF458950:LDE458952 LMB458950:LNA458952 LVX458950:LWW458952 MFT458950:MGS458952 MPP458950:MQO458952 MZL458950:NAK458952 NJH458950:NKG458952 NTD458950:NUC458952 OCZ458950:ODY458952 OMV458950:ONU458952 OWR458950:OXQ458952 PGN458950:PHM458952 PQJ458950:PRI458952 QAF458950:QBE458952 QKB458950:QLA458952 QTX458950:QUW458952 RDT458950:RES458952 RNP458950:ROO458952 RXL458950:RYK458952 SHH458950:SIG458952 SRD458950:SSC458952 TAZ458950:TBY458952 TKV458950:TLU458952 TUR458950:TVQ458952 UEN458950:UFM458952 UOJ458950:UPI458952 UYF458950:UZE458952 VIB458950:VJA458952 VRX458950:VSW458952 WBT458950:WCS458952 WLP458950:WMO458952 WVL458950:WWK458952 D524486:AC524488 IZ524486:JY524488 SV524486:TU524488 ACR524486:ADQ524488 AMN524486:ANM524488 AWJ524486:AXI524488 BGF524486:BHE524488 BQB524486:BRA524488 BZX524486:CAW524488 CJT524486:CKS524488 CTP524486:CUO524488 DDL524486:DEK524488 DNH524486:DOG524488 DXD524486:DYC524488 EGZ524486:EHY524488 EQV524486:ERU524488 FAR524486:FBQ524488 FKN524486:FLM524488 FUJ524486:FVI524488 GEF524486:GFE524488 GOB524486:GPA524488 GXX524486:GYW524488 HHT524486:HIS524488 HRP524486:HSO524488 IBL524486:ICK524488 ILH524486:IMG524488 IVD524486:IWC524488 JEZ524486:JFY524488 JOV524486:JPU524488 JYR524486:JZQ524488 KIN524486:KJM524488 KSJ524486:KTI524488 LCF524486:LDE524488 LMB524486:LNA524488 LVX524486:LWW524488 MFT524486:MGS524488 MPP524486:MQO524488 MZL524486:NAK524488 NJH524486:NKG524488 NTD524486:NUC524488 OCZ524486:ODY524488 OMV524486:ONU524488 OWR524486:OXQ524488 PGN524486:PHM524488 PQJ524486:PRI524488 QAF524486:QBE524488 QKB524486:QLA524488 QTX524486:QUW524488 RDT524486:RES524488 RNP524486:ROO524488 RXL524486:RYK524488 SHH524486:SIG524488 SRD524486:SSC524488 TAZ524486:TBY524488 TKV524486:TLU524488 TUR524486:TVQ524488 UEN524486:UFM524488 UOJ524486:UPI524488 UYF524486:UZE524488 VIB524486:VJA524488 VRX524486:VSW524488 WBT524486:WCS524488 WLP524486:WMO524488 WVL524486:WWK524488 D590022:AC590024 IZ590022:JY590024 SV590022:TU590024 ACR590022:ADQ590024 AMN590022:ANM590024 AWJ590022:AXI590024 BGF590022:BHE590024 BQB590022:BRA590024 BZX590022:CAW590024 CJT590022:CKS590024 CTP590022:CUO590024 DDL590022:DEK590024 DNH590022:DOG590024 DXD590022:DYC590024 EGZ590022:EHY590024 EQV590022:ERU590024 FAR590022:FBQ590024 FKN590022:FLM590024 FUJ590022:FVI590024 GEF590022:GFE590024 GOB590022:GPA590024 GXX590022:GYW590024 HHT590022:HIS590024 HRP590022:HSO590024 IBL590022:ICK590024 ILH590022:IMG590024 IVD590022:IWC590024 JEZ590022:JFY590024 JOV590022:JPU590024 JYR590022:JZQ590024 KIN590022:KJM590024 KSJ590022:KTI590024 LCF590022:LDE590024 LMB590022:LNA590024 LVX590022:LWW590024 MFT590022:MGS590024 MPP590022:MQO590024 MZL590022:NAK590024 NJH590022:NKG590024 NTD590022:NUC590024 OCZ590022:ODY590024 OMV590022:ONU590024 OWR590022:OXQ590024 PGN590022:PHM590024 PQJ590022:PRI590024 QAF590022:QBE590024 QKB590022:QLA590024 QTX590022:QUW590024 RDT590022:RES590024 RNP590022:ROO590024 RXL590022:RYK590024 SHH590022:SIG590024 SRD590022:SSC590024 TAZ590022:TBY590024 TKV590022:TLU590024 TUR590022:TVQ590024 UEN590022:UFM590024 UOJ590022:UPI590024 UYF590022:UZE590024 VIB590022:VJA590024 VRX590022:VSW590024 WBT590022:WCS590024 WLP590022:WMO590024 WVL590022:WWK590024 D655558:AC655560 IZ655558:JY655560 SV655558:TU655560 ACR655558:ADQ655560 AMN655558:ANM655560 AWJ655558:AXI655560 BGF655558:BHE655560 BQB655558:BRA655560 BZX655558:CAW655560 CJT655558:CKS655560 CTP655558:CUO655560 DDL655558:DEK655560 DNH655558:DOG655560 DXD655558:DYC655560 EGZ655558:EHY655560 EQV655558:ERU655560 FAR655558:FBQ655560 FKN655558:FLM655560 FUJ655558:FVI655560 GEF655558:GFE655560 GOB655558:GPA655560 GXX655558:GYW655560 HHT655558:HIS655560 HRP655558:HSO655560 IBL655558:ICK655560 ILH655558:IMG655560 IVD655558:IWC655560 JEZ655558:JFY655560 JOV655558:JPU655560 JYR655558:JZQ655560 KIN655558:KJM655560 KSJ655558:KTI655560 LCF655558:LDE655560 LMB655558:LNA655560 LVX655558:LWW655560 MFT655558:MGS655560 MPP655558:MQO655560 MZL655558:NAK655560 NJH655558:NKG655560 NTD655558:NUC655560 OCZ655558:ODY655560 OMV655558:ONU655560 OWR655558:OXQ655560 PGN655558:PHM655560 PQJ655558:PRI655560 QAF655558:QBE655560 QKB655558:QLA655560 QTX655558:QUW655560 RDT655558:RES655560 RNP655558:ROO655560 RXL655558:RYK655560 SHH655558:SIG655560 SRD655558:SSC655560 TAZ655558:TBY655560 TKV655558:TLU655560 TUR655558:TVQ655560 UEN655558:UFM655560 UOJ655558:UPI655560 UYF655558:UZE655560 VIB655558:VJA655560 VRX655558:VSW655560 WBT655558:WCS655560 WLP655558:WMO655560 WVL655558:WWK655560 D721094:AC721096 IZ721094:JY721096 SV721094:TU721096 ACR721094:ADQ721096 AMN721094:ANM721096 AWJ721094:AXI721096 BGF721094:BHE721096 BQB721094:BRA721096 BZX721094:CAW721096 CJT721094:CKS721096 CTP721094:CUO721096 DDL721094:DEK721096 DNH721094:DOG721096 DXD721094:DYC721096 EGZ721094:EHY721096 EQV721094:ERU721096 FAR721094:FBQ721096 FKN721094:FLM721096 FUJ721094:FVI721096 GEF721094:GFE721096 GOB721094:GPA721096 GXX721094:GYW721096 HHT721094:HIS721096 HRP721094:HSO721096 IBL721094:ICK721096 ILH721094:IMG721096 IVD721094:IWC721096 JEZ721094:JFY721096 JOV721094:JPU721096 JYR721094:JZQ721096 KIN721094:KJM721096 KSJ721094:KTI721096 LCF721094:LDE721096 LMB721094:LNA721096 LVX721094:LWW721096 MFT721094:MGS721096 MPP721094:MQO721096 MZL721094:NAK721096 NJH721094:NKG721096 NTD721094:NUC721096 OCZ721094:ODY721096 OMV721094:ONU721096 OWR721094:OXQ721096 PGN721094:PHM721096 PQJ721094:PRI721096 QAF721094:QBE721096 QKB721094:QLA721096 QTX721094:QUW721096 RDT721094:RES721096 RNP721094:ROO721096 RXL721094:RYK721096 SHH721094:SIG721096 SRD721094:SSC721096 TAZ721094:TBY721096 TKV721094:TLU721096 TUR721094:TVQ721096 UEN721094:UFM721096 UOJ721094:UPI721096 UYF721094:UZE721096 VIB721094:VJA721096 VRX721094:VSW721096 WBT721094:WCS721096 WLP721094:WMO721096 WVL721094:WWK721096 D786630:AC786632 IZ786630:JY786632 SV786630:TU786632 ACR786630:ADQ786632 AMN786630:ANM786632 AWJ786630:AXI786632 BGF786630:BHE786632 BQB786630:BRA786632 BZX786630:CAW786632 CJT786630:CKS786632 CTP786630:CUO786632 DDL786630:DEK786632 DNH786630:DOG786632 DXD786630:DYC786632 EGZ786630:EHY786632 EQV786630:ERU786632 FAR786630:FBQ786632 FKN786630:FLM786632 FUJ786630:FVI786632 GEF786630:GFE786632 GOB786630:GPA786632 GXX786630:GYW786632 HHT786630:HIS786632 HRP786630:HSO786632 IBL786630:ICK786632 ILH786630:IMG786632 IVD786630:IWC786632 JEZ786630:JFY786632 JOV786630:JPU786632 JYR786630:JZQ786632 KIN786630:KJM786632 KSJ786630:KTI786632 LCF786630:LDE786632 LMB786630:LNA786632 LVX786630:LWW786632 MFT786630:MGS786632 MPP786630:MQO786632 MZL786630:NAK786632 NJH786630:NKG786632 NTD786630:NUC786632 OCZ786630:ODY786632 OMV786630:ONU786632 OWR786630:OXQ786632 PGN786630:PHM786632 PQJ786630:PRI786632 QAF786630:QBE786632 QKB786630:QLA786632 QTX786630:QUW786632 RDT786630:RES786632 RNP786630:ROO786632 RXL786630:RYK786632 SHH786630:SIG786632 SRD786630:SSC786632 TAZ786630:TBY786632 TKV786630:TLU786632 TUR786630:TVQ786632 UEN786630:UFM786632 UOJ786630:UPI786632 UYF786630:UZE786632 VIB786630:VJA786632 VRX786630:VSW786632 WBT786630:WCS786632 WLP786630:WMO786632 WVL786630:WWK786632 D852166:AC852168 IZ852166:JY852168 SV852166:TU852168 ACR852166:ADQ852168 AMN852166:ANM852168 AWJ852166:AXI852168 BGF852166:BHE852168 BQB852166:BRA852168 BZX852166:CAW852168 CJT852166:CKS852168 CTP852166:CUO852168 DDL852166:DEK852168 DNH852166:DOG852168 DXD852166:DYC852168 EGZ852166:EHY852168 EQV852166:ERU852168 FAR852166:FBQ852168 FKN852166:FLM852168 FUJ852166:FVI852168 GEF852166:GFE852168 GOB852166:GPA852168 GXX852166:GYW852168 HHT852166:HIS852168 HRP852166:HSO852168 IBL852166:ICK852168 ILH852166:IMG852168 IVD852166:IWC852168 JEZ852166:JFY852168 JOV852166:JPU852168 JYR852166:JZQ852168 KIN852166:KJM852168 KSJ852166:KTI852168 LCF852166:LDE852168 LMB852166:LNA852168 LVX852166:LWW852168 MFT852166:MGS852168 MPP852166:MQO852168 MZL852166:NAK852168 NJH852166:NKG852168 NTD852166:NUC852168 OCZ852166:ODY852168 OMV852166:ONU852168 OWR852166:OXQ852168 PGN852166:PHM852168 PQJ852166:PRI852168 QAF852166:QBE852168 QKB852166:QLA852168 QTX852166:QUW852168 RDT852166:RES852168 RNP852166:ROO852168 RXL852166:RYK852168 SHH852166:SIG852168 SRD852166:SSC852168 TAZ852166:TBY852168 TKV852166:TLU852168 TUR852166:TVQ852168 UEN852166:UFM852168 UOJ852166:UPI852168 UYF852166:UZE852168 VIB852166:VJA852168 VRX852166:VSW852168 WBT852166:WCS852168 WLP852166:WMO852168 WVL852166:WWK852168 D917702:AC917704 IZ917702:JY917704 SV917702:TU917704 ACR917702:ADQ917704 AMN917702:ANM917704 AWJ917702:AXI917704 BGF917702:BHE917704 BQB917702:BRA917704 BZX917702:CAW917704 CJT917702:CKS917704 CTP917702:CUO917704 DDL917702:DEK917704 DNH917702:DOG917704 DXD917702:DYC917704 EGZ917702:EHY917704 EQV917702:ERU917704 FAR917702:FBQ917704 FKN917702:FLM917704 FUJ917702:FVI917704 GEF917702:GFE917704 GOB917702:GPA917704 GXX917702:GYW917704 HHT917702:HIS917704 HRP917702:HSO917704 IBL917702:ICK917704 ILH917702:IMG917704 IVD917702:IWC917704 JEZ917702:JFY917704 JOV917702:JPU917704 JYR917702:JZQ917704 KIN917702:KJM917704 KSJ917702:KTI917704 LCF917702:LDE917704 LMB917702:LNA917704 LVX917702:LWW917704 MFT917702:MGS917704 MPP917702:MQO917704 MZL917702:NAK917704 NJH917702:NKG917704 NTD917702:NUC917704 OCZ917702:ODY917704 OMV917702:ONU917704 OWR917702:OXQ917704 PGN917702:PHM917704 PQJ917702:PRI917704 QAF917702:QBE917704 QKB917702:QLA917704 QTX917702:QUW917704 RDT917702:RES917704 RNP917702:ROO917704 RXL917702:RYK917704 SHH917702:SIG917704 SRD917702:SSC917704 TAZ917702:TBY917704 TKV917702:TLU917704 TUR917702:TVQ917704 UEN917702:UFM917704 UOJ917702:UPI917704 UYF917702:UZE917704 VIB917702:VJA917704 VRX917702:VSW917704 WBT917702:WCS917704 WLP917702:WMO917704 WVL917702:WWK917704 D983238:AC983240 IZ983238:JY983240 SV983238:TU983240 ACR983238:ADQ983240 AMN983238:ANM983240 AWJ983238:AXI983240 BGF983238:BHE983240 BQB983238:BRA983240 BZX983238:CAW983240 CJT983238:CKS983240 CTP983238:CUO983240 DDL983238:DEK983240 DNH983238:DOG983240 DXD983238:DYC983240 EGZ983238:EHY983240 EQV983238:ERU983240 FAR983238:FBQ983240 FKN983238:FLM983240 FUJ983238:FVI983240 GEF983238:GFE983240 GOB983238:GPA983240 GXX983238:GYW983240 HHT983238:HIS983240 HRP983238:HSO983240 IBL983238:ICK983240 ILH983238:IMG983240 IVD983238:IWC983240 JEZ983238:JFY983240 JOV983238:JPU983240 JYR983238:JZQ983240 KIN983238:KJM983240 KSJ983238:KTI983240 LCF983238:LDE983240 LMB983238:LNA983240 LVX983238:LWW983240 MFT983238:MGS983240 MPP983238:MQO983240 MZL983238:NAK983240 NJH983238:NKG983240 NTD983238:NUC983240 OCZ983238:ODY983240 OMV983238:ONU983240 OWR983238:OXQ983240 PGN983238:PHM983240 PQJ983238:PRI983240 QAF983238:QBE983240 QKB983238:QLA983240 QTX983238:QUW983240 RDT983238:RES983240 RNP983238:ROO983240 RXL983238:RYK983240 SHH983238:SIG983240 SRD983238:SSC983240 TAZ983238:TBY983240 TKV983238:TLU983240 TUR983238:TVQ983240 UEN983238:UFM983240 UOJ983238:UPI983240 UYF983238:UZE983240 VIB983238:VJA983240 VRX983238:VSW983240 WBT983238:WCS983240 WLP983238:WMO983240 WVL983238:WWK983240 E130:Z131 JA130:JV131 SW130:TR131 ACS130:ADN131 AMO130:ANJ131 AWK130:AXF131 BGG130:BHB131 BQC130:BQX131 BZY130:CAT131 CJU130:CKP131 CTQ130:CUL131 DDM130:DEH131 DNI130:DOD131 DXE130:DXZ131 EHA130:EHV131 EQW130:ERR131 FAS130:FBN131 FKO130:FLJ131 FUK130:FVF131 GEG130:GFB131 GOC130:GOX131 GXY130:GYT131 HHU130:HIP131 HRQ130:HSL131 IBM130:ICH131 ILI130:IMD131 IVE130:IVZ131 JFA130:JFV131 JOW130:JPR131 JYS130:JZN131 KIO130:KJJ131 KSK130:KTF131 LCG130:LDB131 LMC130:LMX131 LVY130:LWT131 MFU130:MGP131 MPQ130:MQL131 MZM130:NAH131 NJI130:NKD131 NTE130:NTZ131 ODA130:ODV131 OMW130:ONR131 OWS130:OXN131 PGO130:PHJ131 PQK130:PRF131 QAG130:QBB131 QKC130:QKX131 QTY130:QUT131 RDU130:REP131 RNQ130:ROL131 RXM130:RYH131 SHI130:SID131 SRE130:SRZ131 TBA130:TBV131 TKW130:TLR131 TUS130:TVN131 UEO130:UFJ131 UOK130:UPF131 UYG130:UZB131 VIC130:VIX131 VRY130:VST131 WBU130:WCP131 WLQ130:WML131 WVM130:WWH131 E65789:Z65790 JA65789:JV65790 SW65789:TR65790 ACS65789:ADN65790 AMO65789:ANJ65790 AWK65789:AXF65790 BGG65789:BHB65790 BQC65789:BQX65790 BZY65789:CAT65790 CJU65789:CKP65790 CTQ65789:CUL65790 DDM65789:DEH65790 DNI65789:DOD65790 DXE65789:DXZ65790 EHA65789:EHV65790 EQW65789:ERR65790 FAS65789:FBN65790 FKO65789:FLJ65790 FUK65789:FVF65790 GEG65789:GFB65790 GOC65789:GOX65790 GXY65789:GYT65790 HHU65789:HIP65790 HRQ65789:HSL65790 IBM65789:ICH65790 ILI65789:IMD65790 IVE65789:IVZ65790 JFA65789:JFV65790 JOW65789:JPR65790 JYS65789:JZN65790 KIO65789:KJJ65790 KSK65789:KTF65790 LCG65789:LDB65790 LMC65789:LMX65790 LVY65789:LWT65790 MFU65789:MGP65790 MPQ65789:MQL65790 MZM65789:NAH65790 NJI65789:NKD65790 NTE65789:NTZ65790 ODA65789:ODV65790 OMW65789:ONR65790 OWS65789:OXN65790 PGO65789:PHJ65790 PQK65789:PRF65790 QAG65789:QBB65790 QKC65789:QKX65790 QTY65789:QUT65790 RDU65789:REP65790 RNQ65789:ROL65790 RXM65789:RYH65790 SHI65789:SID65790 SRE65789:SRZ65790 TBA65789:TBV65790 TKW65789:TLR65790 TUS65789:TVN65790 UEO65789:UFJ65790 UOK65789:UPF65790 UYG65789:UZB65790 VIC65789:VIX65790 VRY65789:VST65790 WBU65789:WCP65790 WLQ65789:WML65790 WVM65789:WWH65790 E131325:Z131326 JA131325:JV131326 SW131325:TR131326 ACS131325:ADN131326 AMO131325:ANJ131326 AWK131325:AXF131326 BGG131325:BHB131326 BQC131325:BQX131326 BZY131325:CAT131326 CJU131325:CKP131326 CTQ131325:CUL131326 DDM131325:DEH131326 DNI131325:DOD131326 DXE131325:DXZ131326 EHA131325:EHV131326 EQW131325:ERR131326 FAS131325:FBN131326 FKO131325:FLJ131326 FUK131325:FVF131326 GEG131325:GFB131326 GOC131325:GOX131326 GXY131325:GYT131326 HHU131325:HIP131326 HRQ131325:HSL131326 IBM131325:ICH131326 ILI131325:IMD131326 IVE131325:IVZ131326 JFA131325:JFV131326 JOW131325:JPR131326 JYS131325:JZN131326 KIO131325:KJJ131326 KSK131325:KTF131326 LCG131325:LDB131326 LMC131325:LMX131326 LVY131325:LWT131326 MFU131325:MGP131326 MPQ131325:MQL131326 MZM131325:NAH131326 NJI131325:NKD131326 NTE131325:NTZ131326 ODA131325:ODV131326 OMW131325:ONR131326 OWS131325:OXN131326 PGO131325:PHJ131326 PQK131325:PRF131326 QAG131325:QBB131326 QKC131325:QKX131326 QTY131325:QUT131326 RDU131325:REP131326 RNQ131325:ROL131326 RXM131325:RYH131326 SHI131325:SID131326 SRE131325:SRZ131326 TBA131325:TBV131326 TKW131325:TLR131326 TUS131325:TVN131326 UEO131325:UFJ131326 UOK131325:UPF131326 UYG131325:UZB131326 VIC131325:VIX131326 VRY131325:VST131326 WBU131325:WCP131326 WLQ131325:WML131326 WVM131325:WWH131326 E196861:Z196862 JA196861:JV196862 SW196861:TR196862 ACS196861:ADN196862 AMO196861:ANJ196862 AWK196861:AXF196862 BGG196861:BHB196862 BQC196861:BQX196862 BZY196861:CAT196862 CJU196861:CKP196862 CTQ196861:CUL196862 DDM196861:DEH196862 DNI196861:DOD196862 DXE196861:DXZ196862 EHA196861:EHV196862 EQW196861:ERR196862 FAS196861:FBN196862 FKO196861:FLJ196862 FUK196861:FVF196862 GEG196861:GFB196862 GOC196861:GOX196862 GXY196861:GYT196862 HHU196861:HIP196862 HRQ196861:HSL196862 IBM196861:ICH196862 ILI196861:IMD196862 IVE196861:IVZ196862 JFA196861:JFV196862 JOW196861:JPR196862 JYS196861:JZN196862 KIO196861:KJJ196862 KSK196861:KTF196862 LCG196861:LDB196862 LMC196861:LMX196862 LVY196861:LWT196862 MFU196861:MGP196862 MPQ196861:MQL196862 MZM196861:NAH196862 NJI196861:NKD196862 NTE196861:NTZ196862 ODA196861:ODV196862 OMW196861:ONR196862 OWS196861:OXN196862 PGO196861:PHJ196862 PQK196861:PRF196862 QAG196861:QBB196862 QKC196861:QKX196862 QTY196861:QUT196862 RDU196861:REP196862 RNQ196861:ROL196862 RXM196861:RYH196862 SHI196861:SID196862 SRE196861:SRZ196862 TBA196861:TBV196862 TKW196861:TLR196862 TUS196861:TVN196862 UEO196861:UFJ196862 UOK196861:UPF196862 UYG196861:UZB196862 VIC196861:VIX196862 VRY196861:VST196862 WBU196861:WCP196862 WLQ196861:WML196862 WVM196861:WWH196862 E262397:Z262398 JA262397:JV262398 SW262397:TR262398 ACS262397:ADN262398 AMO262397:ANJ262398 AWK262397:AXF262398 BGG262397:BHB262398 BQC262397:BQX262398 BZY262397:CAT262398 CJU262397:CKP262398 CTQ262397:CUL262398 DDM262397:DEH262398 DNI262397:DOD262398 DXE262397:DXZ262398 EHA262397:EHV262398 EQW262397:ERR262398 FAS262397:FBN262398 FKO262397:FLJ262398 FUK262397:FVF262398 GEG262397:GFB262398 GOC262397:GOX262398 GXY262397:GYT262398 HHU262397:HIP262398 HRQ262397:HSL262398 IBM262397:ICH262398 ILI262397:IMD262398 IVE262397:IVZ262398 JFA262397:JFV262398 JOW262397:JPR262398 JYS262397:JZN262398 KIO262397:KJJ262398 KSK262397:KTF262398 LCG262397:LDB262398 LMC262397:LMX262398 LVY262397:LWT262398 MFU262397:MGP262398 MPQ262397:MQL262398 MZM262397:NAH262398 NJI262397:NKD262398 NTE262397:NTZ262398 ODA262397:ODV262398 OMW262397:ONR262398 OWS262397:OXN262398 PGO262397:PHJ262398 PQK262397:PRF262398 QAG262397:QBB262398 QKC262397:QKX262398 QTY262397:QUT262398 RDU262397:REP262398 RNQ262397:ROL262398 RXM262397:RYH262398 SHI262397:SID262398 SRE262397:SRZ262398 TBA262397:TBV262398 TKW262397:TLR262398 TUS262397:TVN262398 UEO262397:UFJ262398 UOK262397:UPF262398 UYG262397:UZB262398 VIC262397:VIX262398 VRY262397:VST262398 WBU262397:WCP262398 WLQ262397:WML262398 WVM262397:WWH262398 E327933:Z327934 JA327933:JV327934 SW327933:TR327934 ACS327933:ADN327934 AMO327933:ANJ327934 AWK327933:AXF327934 BGG327933:BHB327934 BQC327933:BQX327934 BZY327933:CAT327934 CJU327933:CKP327934 CTQ327933:CUL327934 DDM327933:DEH327934 DNI327933:DOD327934 DXE327933:DXZ327934 EHA327933:EHV327934 EQW327933:ERR327934 FAS327933:FBN327934 FKO327933:FLJ327934 FUK327933:FVF327934 GEG327933:GFB327934 GOC327933:GOX327934 GXY327933:GYT327934 HHU327933:HIP327934 HRQ327933:HSL327934 IBM327933:ICH327934 ILI327933:IMD327934 IVE327933:IVZ327934 JFA327933:JFV327934 JOW327933:JPR327934 JYS327933:JZN327934 KIO327933:KJJ327934 KSK327933:KTF327934 LCG327933:LDB327934 LMC327933:LMX327934 LVY327933:LWT327934 MFU327933:MGP327934 MPQ327933:MQL327934 MZM327933:NAH327934 NJI327933:NKD327934 NTE327933:NTZ327934 ODA327933:ODV327934 OMW327933:ONR327934 OWS327933:OXN327934 PGO327933:PHJ327934 PQK327933:PRF327934 QAG327933:QBB327934 QKC327933:QKX327934 QTY327933:QUT327934 RDU327933:REP327934 RNQ327933:ROL327934 RXM327933:RYH327934 SHI327933:SID327934 SRE327933:SRZ327934 TBA327933:TBV327934 TKW327933:TLR327934 TUS327933:TVN327934 UEO327933:UFJ327934 UOK327933:UPF327934 UYG327933:UZB327934 VIC327933:VIX327934 VRY327933:VST327934 WBU327933:WCP327934 WLQ327933:WML327934 WVM327933:WWH327934 E393469:Z393470 JA393469:JV393470 SW393469:TR393470 ACS393469:ADN393470 AMO393469:ANJ393470 AWK393469:AXF393470 BGG393469:BHB393470 BQC393469:BQX393470 BZY393469:CAT393470 CJU393469:CKP393470 CTQ393469:CUL393470 DDM393469:DEH393470 DNI393469:DOD393470 DXE393469:DXZ393470 EHA393469:EHV393470 EQW393469:ERR393470 FAS393469:FBN393470 FKO393469:FLJ393470 FUK393469:FVF393470 GEG393469:GFB393470 GOC393469:GOX393470 GXY393469:GYT393470 HHU393469:HIP393470 HRQ393469:HSL393470 IBM393469:ICH393470 ILI393469:IMD393470 IVE393469:IVZ393470 JFA393469:JFV393470 JOW393469:JPR393470 JYS393469:JZN393470 KIO393469:KJJ393470 KSK393469:KTF393470 LCG393469:LDB393470 LMC393469:LMX393470 LVY393469:LWT393470 MFU393469:MGP393470 MPQ393469:MQL393470 MZM393469:NAH393470 NJI393469:NKD393470 NTE393469:NTZ393470 ODA393469:ODV393470 OMW393469:ONR393470 OWS393469:OXN393470 PGO393469:PHJ393470 PQK393469:PRF393470 QAG393469:QBB393470 QKC393469:QKX393470 QTY393469:QUT393470 RDU393469:REP393470 RNQ393469:ROL393470 RXM393469:RYH393470 SHI393469:SID393470 SRE393469:SRZ393470 TBA393469:TBV393470 TKW393469:TLR393470 TUS393469:TVN393470 UEO393469:UFJ393470 UOK393469:UPF393470 UYG393469:UZB393470 VIC393469:VIX393470 VRY393469:VST393470 WBU393469:WCP393470 WLQ393469:WML393470 WVM393469:WWH393470 E459005:Z459006 JA459005:JV459006 SW459005:TR459006 ACS459005:ADN459006 AMO459005:ANJ459006 AWK459005:AXF459006 BGG459005:BHB459006 BQC459005:BQX459006 BZY459005:CAT459006 CJU459005:CKP459006 CTQ459005:CUL459006 DDM459005:DEH459006 DNI459005:DOD459006 DXE459005:DXZ459006 EHA459005:EHV459006 EQW459005:ERR459006 FAS459005:FBN459006 FKO459005:FLJ459006 FUK459005:FVF459006 GEG459005:GFB459006 GOC459005:GOX459006 GXY459005:GYT459006 HHU459005:HIP459006 HRQ459005:HSL459006 IBM459005:ICH459006 ILI459005:IMD459006 IVE459005:IVZ459006 JFA459005:JFV459006 JOW459005:JPR459006 JYS459005:JZN459006 KIO459005:KJJ459006 KSK459005:KTF459006 LCG459005:LDB459006 LMC459005:LMX459006 LVY459005:LWT459006 MFU459005:MGP459006 MPQ459005:MQL459006 MZM459005:NAH459006 NJI459005:NKD459006 NTE459005:NTZ459006 ODA459005:ODV459006 OMW459005:ONR459006 OWS459005:OXN459006 PGO459005:PHJ459006 PQK459005:PRF459006 QAG459005:QBB459006 QKC459005:QKX459006 QTY459005:QUT459006 RDU459005:REP459006 RNQ459005:ROL459006 RXM459005:RYH459006 SHI459005:SID459006 SRE459005:SRZ459006 TBA459005:TBV459006 TKW459005:TLR459006 TUS459005:TVN459006 UEO459005:UFJ459006 UOK459005:UPF459006 UYG459005:UZB459006 VIC459005:VIX459006 VRY459005:VST459006 WBU459005:WCP459006 WLQ459005:WML459006 WVM459005:WWH459006 E524541:Z524542 JA524541:JV524542 SW524541:TR524542 ACS524541:ADN524542 AMO524541:ANJ524542 AWK524541:AXF524542 BGG524541:BHB524542 BQC524541:BQX524542 BZY524541:CAT524542 CJU524541:CKP524542 CTQ524541:CUL524542 DDM524541:DEH524542 DNI524541:DOD524542 DXE524541:DXZ524542 EHA524541:EHV524542 EQW524541:ERR524542 FAS524541:FBN524542 FKO524541:FLJ524542 FUK524541:FVF524542 GEG524541:GFB524542 GOC524541:GOX524542 GXY524541:GYT524542 HHU524541:HIP524542 HRQ524541:HSL524542 IBM524541:ICH524542 ILI524541:IMD524542 IVE524541:IVZ524542 JFA524541:JFV524542 JOW524541:JPR524542 JYS524541:JZN524542 KIO524541:KJJ524542 KSK524541:KTF524542 LCG524541:LDB524542 LMC524541:LMX524542 LVY524541:LWT524542 MFU524541:MGP524542 MPQ524541:MQL524542 MZM524541:NAH524542 NJI524541:NKD524542 NTE524541:NTZ524542 ODA524541:ODV524542 OMW524541:ONR524542 OWS524541:OXN524542 PGO524541:PHJ524542 PQK524541:PRF524542 QAG524541:QBB524542 QKC524541:QKX524542 QTY524541:QUT524542 RDU524541:REP524542 RNQ524541:ROL524542 RXM524541:RYH524542 SHI524541:SID524542 SRE524541:SRZ524542 TBA524541:TBV524542 TKW524541:TLR524542 TUS524541:TVN524542 UEO524541:UFJ524542 UOK524541:UPF524542 UYG524541:UZB524542 VIC524541:VIX524542 VRY524541:VST524542 WBU524541:WCP524542 WLQ524541:WML524542 WVM524541:WWH524542 E590077:Z590078 JA590077:JV590078 SW590077:TR590078 ACS590077:ADN590078 AMO590077:ANJ590078 AWK590077:AXF590078 BGG590077:BHB590078 BQC590077:BQX590078 BZY590077:CAT590078 CJU590077:CKP590078 CTQ590077:CUL590078 DDM590077:DEH590078 DNI590077:DOD590078 DXE590077:DXZ590078 EHA590077:EHV590078 EQW590077:ERR590078 FAS590077:FBN590078 FKO590077:FLJ590078 FUK590077:FVF590078 GEG590077:GFB590078 GOC590077:GOX590078 GXY590077:GYT590078 HHU590077:HIP590078 HRQ590077:HSL590078 IBM590077:ICH590078 ILI590077:IMD590078 IVE590077:IVZ590078 JFA590077:JFV590078 JOW590077:JPR590078 JYS590077:JZN590078 KIO590077:KJJ590078 KSK590077:KTF590078 LCG590077:LDB590078 LMC590077:LMX590078 LVY590077:LWT590078 MFU590077:MGP590078 MPQ590077:MQL590078 MZM590077:NAH590078 NJI590077:NKD590078 NTE590077:NTZ590078 ODA590077:ODV590078 OMW590077:ONR590078 OWS590077:OXN590078 PGO590077:PHJ590078 PQK590077:PRF590078 QAG590077:QBB590078 QKC590077:QKX590078 QTY590077:QUT590078 RDU590077:REP590078 RNQ590077:ROL590078 RXM590077:RYH590078 SHI590077:SID590078 SRE590077:SRZ590078 TBA590077:TBV590078 TKW590077:TLR590078 TUS590077:TVN590078 UEO590077:UFJ590078 UOK590077:UPF590078 UYG590077:UZB590078 VIC590077:VIX590078 VRY590077:VST590078 WBU590077:WCP590078 WLQ590077:WML590078 WVM590077:WWH590078 E655613:Z655614 JA655613:JV655614 SW655613:TR655614 ACS655613:ADN655614 AMO655613:ANJ655614 AWK655613:AXF655614 BGG655613:BHB655614 BQC655613:BQX655614 BZY655613:CAT655614 CJU655613:CKP655614 CTQ655613:CUL655614 DDM655613:DEH655614 DNI655613:DOD655614 DXE655613:DXZ655614 EHA655613:EHV655614 EQW655613:ERR655614 FAS655613:FBN655614 FKO655613:FLJ655614 FUK655613:FVF655614 GEG655613:GFB655614 GOC655613:GOX655614 GXY655613:GYT655614 HHU655613:HIP655614 HRQ655613:HSL655614 IBM655613:ICH655614 ILI655613:IMD655614 IVE655613:IVZ655614 JFA655613:JFV655614 JOW655613:JPR655614 JYS655613:JZN655614 KIO655613:KJJ655614 KSK655613:KTF655614 LCG655613:LDB655614 LMC655613:LMX655614 LVY655613:LWT655614 MFU655613:MGP655614 MPQ655613:MQL655614 MZM655613:NAH655614 NJI655613:NKD655614 NTE655613:NTZ655614 ODA655613:ODV655614 OMW655613:ONR655614 OWS655613:OXN655614 PGO655613:PHJ655614 PQK655613:PRF655614 QAG655613:QBB655614 QKC655613:QKX655614 QTY655613:QUT655614 RDU655613:REP655614 RNQ655613:ROL655614 RXM655613:RYH655614 SHI655613:SID655614 SRE655613:SRZ655614 TBA655613:TBV655614 TKW655613:TLR655614 TUS655613:TVN655614 UEO655613:UFJ655614 UOK655613:UPF655614 UYG655613:UZB655614 VIC655613:VIX655614 VRY655613:VST655614 WBU655613:WCP655614 WLQ655613:WML655614 WVM655613:WWH655614 E721149:Z721150 JA721149:JV721150 SW721149:TR721150 ACS721149:ADN721150 AMO721149:ANJ721150 AWK721149:AXF721150 BGG721149:BHB721150 BQC721149:BQX721150 BZY721149:CAT721150 CJU721149:CKP721150 CTQ721149:CUL721150 DDM721149:DEH721150 DNI721149:DOD721150 DXE721149:DXZ721150 EHA721149:EHV721150 EQW721149:ERR721150 FAS721149:FBN721150 FKO721149:FLJ721150 FUK721149:FVF721150 GEG721149:GFB721150 GOC721149:GOX721150 GXY721149:GYT721150 HHU721149:HIP721150 HRQ721149:HSL721150 IBM721149:ICH721150 ILI721149:IMD721150 IVE721149:IVZ721150 JFA721149:JFV721150 JOW721149:JPR721150 JYS721149:JZN721150 KIO721149:KJJ721150 KSK721149:KTF721150 LCG721149:LDB721150 LMC721149:LMX721150 LVY721149:LWT721150 MFU721149:MGP721150 MPQ721149:MQL721150 MZM721149:NAH721150 NJI721149:NKD721150 NTE721149:NTZ721150 ODA721149:ODV721150 OMW721149:ONR721150 OWS721149:OXN721150 PGO721149:PHJ721150 PQK721149:PRF721150 QAG721149:QBB721150 QKC721149:QKX721150 QTY721149:QUT721150 RDU721149:REP721150 RNQ721149:ROL721150 RXM721149:RYH721150 SHI721149:SID721150 SRE721149:SRZ721150 TBA721149:TBV721150 TKW721149:TLR721150 TUS721149:TVN721150 UEO721149:UFJ721150 UOK721149:UPF721150 UYG721149:UZB721150 VIC721149:VIX721150 VRY721149:VST721150 WBU721149:WCP721150 WLQ721149:WML721150 WVM721149:WWH721150 E786685:Z786686 JA786685:JV786686 SW786685:TR786686 ACS786685:ADN786686 AMO786685:ANJ786686 AWK786685:AXF786686 BGG786685:BHB786686 BQC786685:BQX786686 BZY786685:CAT786686 CJU786685:CKP786686 CTQ786685:CUL786686 DDM786685:DEH786686 DNI786685:DOD786686 DXE786685:DXZ786686 EHA786685:EHV786686 EQW786685:ERR786686 FAS786685:FBN786686 FKO786685:FLJ786686 FUK786685:FVF786686 GEG786685:GFB786686 GOC786685:GOX786686 GXY786685:GYT786686 HHU786685:HIP786686 HRQ786685:HSL786686 IBM786685:ICH786686 ILI786685:IMD786686 IVE786685:IVZ786686 JFA786685:JFV786686 JOW786685:JPR786686 JYS786685:JZN786686 KIO786685:KJJ786686 KSK786685:KTF786686 LCG786685:LDB786686 LMC786685:LMX786686 LVY786685:LWT786686 MFU786685:MGP786686 MPQ786685:MQL786686 MZM786685:NAH786686 NJI786685:NKD786686 NTE786685:NTZ786686 ODA786685:ODV786686 OMW786685:ONR786686 OWS786685:OXN786686 PGO786685:PHJ786686 PQK786685:PRF786686 QAG786685:QBB786686 QKC786685:QKX786686 QTY786685:QUT786686 RDU786685:REP786686 RNQ786685:ROL786686 RXM786685:RYH786686 SHI786685:SID786686 SRE786685:SRZ786686 TBA786685:TBV786686 TKW786685:TLR786686 TUS786685:TVN786686 UEO786685:UFJ786686 UOK786685:UPF786686 UYG786685:UZB786686 VIC786685:VIX786686 VRY786685:VST786686 WBU786685:WCP786686 WLQ786685:WML786686 WVM786685:WWH786686 E852221:Z852222 JA852221:JV852222 SW852221:TR852222 ACS852221:ADN852222 AMO852221:ANJ852222 AWK852221:AXF852222 BGG852221:BHB852222 BQC852221:BQX852222 BZY852221:CAT852222 CJU852221:CKP852222 CTQ852221:CUL852222 DDM852221:DEH852222 DNI852221:DOD852222 DXE852221:DXZ852222 EHA852221:EHV852222 EQW852221:ERR852222 FAS852221:FBN852222 FKO852221:FLJ852222 FUK852221:FVF852222 GEG852221:GFB852222 GOC852221:GOX852222 GXY852221:GYT852222 HHU852221:HIP852222 HRQ852221:HSL852222 IBM852221:ICH852222 ILI852221:IMD852222 IVE852221:IVZ852222 JFA852221:JFV852222 JOW852221:JPR852222 JYS852221:JZN852222 KIO852221:KJJ852222 KSK852221:KTF852222 LCG852221:LDB852222 LMC852221:LMX852222 LVY852221:LWT852222 MFU852221:MGP852222 MPQ852221:MQL852222 MZM852221:NAH852222 NJI852221:NKD852222 NTE852221:NTZ852222 ODA852221:ODV852222 OMW852221:ONR852222 OWS852221:OXN852222 PGO852221:PHJ852222 PQK852221:PRF852222 QAG852221:QBB852222 QKC852221:QKX852222 QTY852221:QUT852222 RDU852221:REP852222 RNQ852221:ROL852222 RXM852221:RYH852222 SHI852221:SID852222 SRE852221:SRZ852222 TBA852221:TBV852222 TKW852221:TLR852222 TUS852221:TVN852222 UEO852221:UFJ852222 UOK852221:UPF852222 UYG852221:UZB852222 VIC852221:VIX852222 VRY852221:VST852222 WBU852221:WCP852222 WLQ852221:WML852222 WVM852221:WWH852222 E917757:Z917758 JA917757:JV917758 SW917757:TR917758 ACS917757:ADN917758 AMO917757:ANJ917758 AWK917757:AXF917758 BGG917757:BHB917758 BQC917757:BQX917758 BZY917757:CAT917758 CJU917757:CKP917758 CTQ917757:CUL917758 DDM917757:DEH917758 DNI917757:DOD917758 DXE917757:DXZ917758 EHA917757:EHV917758 EQW917757:ERR917758 FAS917757:FBN917758 FKO917757:FLJ917758 FUK917757:FVF917758 GEG917757:GFB917758 GOC917757:GOX917758 GXY917757:GYT917758 HHU917757:HIP917758 HRQ917757:HSL917758 IBM917757:ICH917758 ILI917757:IMD917758 IVE917757:IVZ917758 JFA917757:JFV917758 JOW917757:JPR917758 JYS917757:JZN917758 KIO917757:KJJ917758 KSK917757:KTF917758 LCG917757:LDB917758 LMC917757:LMX917758 LVY917757:LWT917758 MFU917757:MGP917758 MPQ917757:MQL917758 MZM917757:NAH917758 NJI917757:NKD917758 NTE917757:NTZ917758 ODA917757:ODV917758 OMW917757:ONR917758 OWS917757:OXN917758 PGO917757:PHJ917758 PQK917757:PRF917758 QAG917757:QBB917758 QKC917757:QKX917758 QTY917757:QUT917758 RDU917757:REP917758 RNQ917757:ROL917758 RXM917757:RYH917758 SHI917757:SID917758 SRE917757:SRZ917758 TBA917757:TBV917758 TKW917757:TLR917758 TUS917757:TVN917758 UEO917757:UFJ917758 UOK917757:UPF917758 UYG917757:UZB917758 VIC917757:VIX917758 VRY917757:VST917758 WBU917757:WCP917758 WLQ917757:WML917758 WVM917757:WWH917758 E983293:Z983294 JA983293:JV983294 SW983293:TR983294 ACS983293:ADN983294 AMO983293:ANJ983294 AWK983293:AXF983294 BGG983293:BHB983294 BQC983293:BQX983294 BZY983293:CAT983294 CJU983293:CKP983294 CTQ983293:CUL983294 DDM983293:DEH983294 DNI983293:DOD983294 DXE983293:DXZ983294 EHA983293:EHV983294 EQW983293:ERR983294 FAS983293:FBN983294 FKO983293:FLJ983294 FUK983293:FVF983294 GEG983293:GFB983294 GOC983293:GOX983294 GXY983293:GYT983294 HHU983293:HIP983294 HRQ983293:HSL983294 IBM983293:ICH983294 ILI983293:IMD983294 IVE983293:IVZ983294 JFA983293:JFV983294 JOW983293:JPR983294 JYS983293:JZN983294 KIO983293:KJJ983294 KSK983293:KTF983294 LCG983293:LDB983294 LMC983293:LMX983294 LVY983293:LWT983294 MFU983293:MGP983294 MPQ983293:MQL983294 MZM983293:NAH983294 NJI983293:NKD983294 NTE983293:NTZ983294 ODA983293:ODV983294 OMW983293:ONR983294 OWS983293:OXN983294 PGO983293:PHJ983294 PQK983293:PRF983294 QAG983293:QBB983294 QKC983293:QKX983294 QTY983293:QUT983294 RDU983293:REP983294 RNQ983293:ROL983294 RXM983293:RYH983294 SHI983293:SID983294 SRE983293:SRZ983294 TBA983293:TBV983294 TKW983293:TLR983294 TUS983293:TVN983294 UEO983293:UFJ983294 UOK983293:UPF983294 UYG983293:UZB983294 VIC983293:VIX983294 VRY983293:VST983294 WBU983293:WCP983294 WLQ983293:WML983294 WVM983293:WWH983294 E127:Z128 JA127:JV128 SW127:TR128 ACS127:ADN128 AMO127:ANJ128 AWK127:AXF128 BGG127:BHB128 BQC127:BQX128 BZY127:CAT128 CJU127:CKP128 CTQ127:CUL128 DDM127:DEH128 DNI127:DOD128 DXE127:DXZ128 EHA127:EHV128 EQW127:ERR128 FAS127:FBN128 FKO127:FLJ128 FUK127:FVF128 GEG127:GFB128 GOC127:GOX128 GXY127:GYT128 HHU127:HIP128 HRQ127:HSL128 IBM127:ICH128 ILI127:IMD128 IVE127:IVZ128 JFA127:JFV128 JOW127:JPR128 JYS127:JZN128 KIO127:KJJ128 KSK127:KTF128 LCG127:LDB128 LMC127:LMX128 LVY127:LWT128 MFU127:MGP128 MPQ127:MQL128 MZM127:NAH128 NJI127:NKD128 NTE127:NTZ128 ODA127:ODV128 OMW127:ONR128 OWS127:OXN128 PGO127:PHJ128 PQK127:PRF128 QAG127:QBB128 QKC127:QKX128 QTY127:QUT128 RDU127:REP128 RNQ127:ROL128 RXM127:RYH128 SHI127:SID128 SRE127:SRZ128 TBA127:TBV128 TKW127:TLR128 TUS127:TVN128 UEO127:UFJ128 UOK127:UPF128 UYG127:UZB128 VIC127:VIX128 VRY127:VST128 WBU127:WCP128 WLQ127:WML128 WVM127:WWH128 E65786:Z65787 JA65786:JV65787 SW65786:TR65787 ACS65786:ADN65787 AMO65786:ANJ65787 AWK65786:AXF65787 BGG65786:BHB65787 BQC65786:BQX65787 BZY65786:CAT65787 CJU65786:CKP65787 CTQ65786:CUL65787 DDM65786:DEH65787 DNI65786:DOD65787 DXE65786:DXZ65787 EHA65786:EHV65787 EQW65786:ERR65787 FAS65786:FBN65787 FKO65786:FLJ65787 FUK65786:FVF65787 GEG65786:GFB65787 GOC65786:GOX65787 GXY65786:GYT65787 HHU65786:HIP65787 HRQ65786:HSL65787 IBM65786:ICH65787 ILI65786:IMD65787 IVE65786:IVZ65787 JFA65786:JFV65787 JOW65786:JPR65787 JYS65786:JZN65787 KIO65786:KJJ65787 KSK65786:KTF65787 LCG65786:LDB65787 LMC65786:LMX65787 LVY65786:LWT65787 MFU65786:MGP65787 MPQ65786:MQL65787 MZM65786:NAH65787 NJI65786:NKD65787 NTE65786:NTZ65787 ODA65786:ODV65787 OMW65786:ONR65787 OWS65786:OXN65787 PGO65786:PHJ65787 PQK65786:PRF65787 QAG65786:QBB65787 QKC65786:QKX65787 QTY65786:QUT65787 RDU65786:REP65787 RNQ65786:ROL65787 RXM65786:RYH65787 SHI65786:SID65787 SRE65786:SRZ65787 TBA65786:TBV65787 TKW65786:TLR65787 TUS65786:TVN65787 UEO65786:UFJ65787 UOK65786:UPF65787 UYG65786:UZB65787 VIC65786:VIX65787 VRY65786:VST65787 WBU65786:WCP65787 WLQ65786:WML65787 WVM65786:WWH65787 E131322:Z131323 JA131322:JV131323 SW131322:TR131323 ACS131322:ADN131323 AMO131322:ANJ131323 AWK131322:AXF131323 BGG131322:BHB131323 BQC131322:BQX131323 BZY131322:CAT131323 CJU131322:CKP131323 CTQ131322:CUL131323 DDM131322:DEH131323 DNI131322:DOD131323 DXE131322:DXZ131323 EHA131322:EHV131323 EQW131322:ERR131323 FAS131322:FBN131323 FKO131322:FLJ131323 FUK131322:FVF131323 GEG131322:GFB131323 GOC131322:GOX131323 GXY131322:GYT131323 HHU131322:HIP131323 HRQ131322:HSL131323 IBM131322:ICH131323 ILI131322:IMD131323 IVE131322:IVZ131323 JFA131322:JFV131323 JOW131322:JPR131323 JYS131322:JZN131323 KIO131322:KJJ131323 KSK131322:KTF131323 LCG131322:LDB131323 LMC131322:LMX131323 LVY131322:LWT131323 MFU131322:MGP131323 MPQ131322:MQL131323 MZM131322:NAH131323 NJI131322:NKD131323 NTE131322:NTZ131323 ODA131322:ODV131323 OMW131322:ONR131323 OWS131322:OXN131323 PGO131322:PHJ131323 PQK131322:PRF131323 QAG131322:QBB131323 QKC131322:QKX131323 QTY131322:QUT131323 RDU131322:REP131323 RNQ131322:ROL131323 RXM131322:RYH131323 SHI131322:SID131323 SRE131322:SRZ131323 TBA131322:TBV131323 TKW131322:TLR131323 TUS131322:TVN131323 UEO131322:UFJ131323 UOK131322:UPF131323 UYG131322:UZB131323 VIC131322:VIX131323 VRY131322:VST131323 WBU131322:WCP131323 WLQ131322:WML131323 WVM131322:WWH131323 E196858:Z196859 JA196858:JV196859 SW196858:TR196859 ACS196858:ADN196859 AMO196858:ANJ196859 AWK196858:AXF196859 BGG196858:BHB196859 BQC196858:BQX196859 BZY196858:CAT196859 CJU196858:CKP196859 CTQ196858:CUL196859 DDM196858:DEH196859 DNI196858:DOD196859 DXE196858:DXZ196859 EHA196858:EHV196859 EQW196858:ERR196859 FAS196858:FBN196859 FKO196858:FLJ196859 FUK196858:FVF196859 GEG196858:GFB196859 GOC196858:GOX196859 GXY196858:GYT196859 HHU196858:HIP196859 HRQ196858:HSL196859 IBM196858:ICH196859 ILI196858:IMD196859 IVE196858:IVZ196859 JFA196858:JFV196859 JOW196858:JPR196859 JYS196858:JZN196859 KIO196858:KJJ196859 KSK196858:KTF196859 LCG196858:LDB196859 LMC196858:LMX196859 LVY196858:LWT196859 MFU196858:MGP196859 MPQ196858:MQL196859 MZM196858:NAH196859 NJI196858:NKD196859 NTE196858:NTZ196859 ODA196858:ODV196859 OMW196858:ONR196859 OWS196858:OXN196859 PGO196858:PHJ196859 PQK196858:PRF196859 QAG196858:QBB196859 QKC196858:QKX196859 QTY196858:QUT196859 RDU196858:REP196859 RNQ196858:ROL196859 RXM196858:RYH196859 SHI196858:SID196859 SRE196858:SRZ196859 TBA196858:TBV196859 TKW196858:TLR196859 TUS196858:TVN196859 UEO196858:UFJ196859 UOK196858:UPF196859 UYG196858:UZB196859 VIC196858:VIX196859 VRY196858:VST196859 WBU196858:WCP196859 WLQ196858:WML196859 WVM196858:WWH196859 E262394:Z262395 JA262394:JV262395 SW262394:TR262395 ACS262394:ADN262395 AMO262394:ANJ262395 AWK262394:AXF262395 BGG262394:BHB262395 BQC262394:BQX262395 BZY262394:CAT262395 CJU262394:CKP262395 CTQ262394:CUL262395 DDM262394:DEH262395 DNI262394:DOD262395 DXE262394:DXZ262395 EHA262394:EHV262395 EQW262394:ERR262395 FAS262394:FBN262395 FKO262394:FLJ262395 FUK262394:FVF262395 GEG262394:GFB262395 GOC262394:GOX262395 GXY262394:GYT262395 HHU262394:HIP262395 HRQ262394:HSL262395 IBM262394:ICH262395 ILI262394:IMD262395 IVE262394:IVZ262395 JFA262394:JFV262395 JOW262394:JPR262395 JYS262394:JZN262395 KIO262394:KJJ262395 KSK262394:KTF262395 LCG262394:LDB262395 LMC262394:LMX262395 LVY262394:LWT262395 MFU262394:MGP262395 MPQ262394:MQL262395 MZM262394:NAH262395 NJI262394:NKD262395 NTE262394:NTZ262395 ODA262394:ODV262395 OMW262394:ONR262395 OWS262394:OXN262395 PGO262394:PHJ262395 PQK262394:PRF262395 QAG262394:QBB262395 QKC262394:QKX262395 QTY262394:QUT262395 RDU262394:REP262395 RNQ262394:ROL262395 RXM262394:RYH262395 SHI262394:SID262395 SRE262394:SRZ262395 TBA262394:TBV262395 TKW262394:TLR262395 TUS262394:TVN262395 UEO262394:UFJ262395 UOK262394:UPF262395 UYG262394:UZB262395 VIC262394:VIX262395 VRY262394:VST262395 WBU262394:WCP262395 WLQ262394:WML262395 WVM262394:WWH262395 E327930:Z327931 JA327930:JV327931 SW327930:TR327931 ACS327930:ADN327931 AMO327930:ANJ327931 AWK327930:AXF327931 BGG327930:BHB327931 BQC327930:BQX327931 BZY327930:CAT327931 CJU327930:CKP327931 CTQ327930:CUL327931 DDM327930:DEH327931 DNI327930:DOD327931 DXE327930:DXZ327931 EHA327930:EHV327931 EQW327930:ERR327931 FAS327930:FBN327931 FKO327930:FLJ327931 FUK327930:FVF327931 GEG327930:GFB327931 GOC327930:GOX327931 GXY327930:GYT327931 HHU327930:HIP327931 HRQ327930:HSL327931 IBM327930:ICH327931 ILI327930:IMD327931 IVE327930:IVZ327931 JFA327930:JFV327931 JOW327930:JPR327931 JYS327930:JZN327931 KIO327930:KJJ327931 KSK327930:KTF327931 LCG327930:LDB327931 LMC327930:LMX327931 LVY327930:LWT327931 MFU327930:MGP327931 MPQ327930:MQL327931 MZM327930:NAH327931 NJI327930:NKD327931 NTE327930:NTZ327931 ODA327930:ODV327931 OMW327930:ONR327931 OWS327930:OXN327931 PGO327930:PHJ327931 PQK327930:PRF327931 QAG327930:QBB327931 QKC327930:QKX327931 QTY327930:QUT327931 RDU327930:REP327931 RNQ327930:ROL327931 RXM327930:RYH327931 SHI327930:SID327931 SRE327930:SRZ327931 TBA327930:TBV327931 TKW327930:TLR327931 TUS327930:TVN327931 UEO327930:UFJ327931 UOK327930:UPF327931 UYG327930:UZB327931 VIC327930:VIX327931 VRY327930:VST327931 WBU327930:WCP327931 WLQ327930:WML327931 WVM327930:WWH327931 E393466:Z393467 JA393466:JV393467 SW393466:TR393467 ACS393466:ADN393467 AMO393466:ANJ393467 AWK393466:AXF393467 BGG393466:BHB393467 BQC393466:BQX393467 BZY393466:CAT393467 CJU393466:CKP393467 CTQ393466:CUL393467 DDM393466:DEH393467 DNI393466:DOD393467 DXE393466:DXZ393467 EHA393466:EHV393467 EQW393466:ERR393467 FAS393466:FBN393467 FKO393466:FLJ393467 FUK393466:FVF393467 GEG393466:GFB393467 GOC393466:GOX393467 GXY393466:GYT393467 HHU393466:HIP393467 HRQ393466:HSL393467 IBM393466:ICH393467 ILI393466:IMD393467 IVE393466:IVZ393467 JFA393466:JFV393467 JOW393466:JPR393467 JYS393466:JZN393467 KIO393466:KJJ393467 KSK393466:KTF393467 LCG393466:LDB393467 LMC393466:LMX393467 LVY393466:LWT393467 MFU393466:MGP393467 MPQ393466:MQL393467 MZM393466:NAH393467 NJI393466:NKD393467 NTE393466:NTZ393467 ODA393466:ODV393467 OMW393466:ONR393467 OWS393466:OXN393467 PGO393466:PHJ393467 PQK393466:PRF393467 QAG393466:QBB393467 QKC393466:QKX393467 QTY393466:QUT393467 RDU393466:REP393467 RNQ393466:ROL393467 RXM393466:RYH393467 SHI393466:SID393467 SRE393466:SRZ393467 TBA393466:TBV393467 TKW393466:TLR393467 TUS393466:TVN393467 UEO393466:UFJ393467 UOK393466:UPF393467 UYG393466:UZB393467 VIC393466:VIX393467 VRY393466:VST393467 WBU393466:WCP393467 WLQ393466:WML393467 WVM393466:WWH393467 E459002:Z459003 JA459002:JV459003 SW459002:TR459003 ACS459002:ADN459003 AMO459002:ANJ459003 AWK459002:AXF459003 BGG459002:BHB459003 BQC459002:BQX459003 BZY459002:CAT459003 CJU459002:CKP459003 CTQ459002:CUL459003 DDM459002:DEH459003 DNI459002:DOD459003 DXE459002:DXZ459003 EHA459002:EHV459003 EQW459002:ERR459003 FAS459002:FBN459003 FKO459002:FLJ459003 FUK459002:FVF459003 GEG459002:GFB459003 GOC459002:GOX459003 GXY459002:GYT459003 HHU459002:HIP459003 HRQ459002:HSL459003 IBM459002:ICH459003 ILI459002:IMD459003 IVE459002:IVZ459003 JFA459002:JFV459003 JOW459002:JPR459003 JYS459002:JZN459003 KIO459002:KJJ459003 KSK459002:KTF459003 LCG459002:LDB459003 LMC459002:LMX459003 LVY459002:LWT459003 MFU459002:MGP459003 MPQ459002:MQL459003 MZM459002:NAH459003 NJI459002:NKD459003 NTE459002:NTZ459003 ODA459002:ODV459003 OMW459002:ONR459003 OWS459002:OXN459003 PGO459002:PHJ459003 PQK459002:PRF459003 QAG459002:QBB459003 QKC459002:QKX459003 QTY459002:QUT459003 RDU459002:REP459003 RNQ459002:ROL459003 RXM459002:RYH459003 SHI459002:SID459003 SRE459002:SRZ459003 TBA459002:TBV459003 TKW459002:TLR459003 TUS459002:TVN459003 UEO459002:UFJ459003 UOK459002:UPF459003 UYG459002:UZB459003 VIC459002:VIX459003 VRY459002:VST459003 WBU459002:WCP459003 WLQ459002:WML459003 WVM459002:WWH459003 E524538:Z524539 JA524538:JV524539 SW524538:TR524539 ACS524538:ADN524539 AMO524538:ANJ524539 AWK524538:AXF524539 BGG524538:BHB524539 BQC524538:BQX524539 BZY524538:CAT524539 CJU524538:CKP524539 CTQ524538:CUL524539 DDM524538:DEH524539 DNI524538:DOD524539 DXE524538:DXZ524539 EHA524538:EHV524539 EQW524538:ERR524539 FAS524538:FBN524539 FKO524538:FLJ524539 FUK524538:FVF524539 GEG524538:GFB524539 GOC524538:GOX524539 GXY524538:GYT524539 HHU524538:HIP524539 HRQ524538:HSL524539 IBM524538:ICH524539 ILI524538:IMD524539 IVE524538:IVZ524539 JFA524538:JFV524539 JOW524538:JPR524539 JYS524538:JZN524539 KIO524538:KJJ524539 KSK524538:KTF524539 LCG524538:LDB524539 LMC524538:LMX524539 LVY524538:LWT524539 MFU524538:MGP524539 MPQ524538:MQL524539 MZM524538:NAH524539 NJI524538:NKD524539 NTE524538:NTZ524539 ODA524538:ODV524539 OMW524538:ONR524539 OWS524538:OXN524539 PGO524538:PHJ524539 PQK524538:PRF524539 QAG524538:QBB524539 QKC524538:QKX524539 QTY524538:QUT524539 RDU524538:REP524539 RNQ524538:ROL524539 RXM524538:RYH524539 SHI524538:SID524539 SRE524538:SRZ524539 TBA524538:TBV524539 TKW524538:TLR524539 TUS524538:TVN524539 UEO524538:UFJ524539 UOK524538:UPF524539 UYG524538:UZB524539 VIC524538:VIX524539 VRY524538:VST524539 WBU524538:WCP524539 WLQ524538:WML524539 WVM524538:WWH524539 E590074:Z590075 JA590074:JV590075 SW590074:TR590075 ACS590074:ADN590075 AMO590074:ANJ590075 AWK590074:AXF590075 BGG590074:BHB590075 BQC590074:BQX590075 BZY590074:CAT590075 CJU590074:CKP590075 CTQ590074:CUL590075 DDM590074:DEH590075 DNI590074:DOD590075 DXE590074:DXZ590075 EHA590074:EHV590075 EQW590074:ERR590075 FAS590074:FBN590075 FKO590074:FLJ590075 FUK590074:FVF590075 GEG590074:GFB590075 GOC590074:GOX590075 GXY590074:GYT590075 HHU590074:HIP590075 HRQ590074:HSL590075 IBM590074:ICH590075 ILI590074:IMD590075 IVE590074:IVZ590075 JFA590074:JFV590075 JOW590074:JPR590075 JYS590074:JZN590075 KIO590074:KJJ590075 KSK590074:KTF590075 LCG590074:LDB590075 LMC590074:LMX590075 LVY590074:LWT590075 MFU590074:MGP590075 MPQ590074:MQL590075 MZM590074:NAH590075 NJI590074:NKD590075 NTE590074:NTZ590075 ODA590074:ODV590075 OMW590074:ONR590075 OWS590074:OXN590075 PGO590074:PHJ590075 PQK590074:PRF590075 QAG590074:QBB590075 QKC590074:QKX590075 QTY590074:QUT590075 RDU590074:REP590075 RNQ590074:ROL590075 RXM590074:RYH590075 SHI590074:SID590075 SRE590074:SRZ590075 TBA590074:TBV590075 TKW590074:TLR590075 TUS590074:TVN590075 UEO590074:UFJ590075 UOK590074:UPF590075 UYG590074:UZB590075 VIC590074:VIX590075 VRY590074:VST590075 WBU590074:WCP590075 WLQ590074:WML590075 WVM590074:WWH590075 E655610:Z655611 JA655610:JV655611 SW655610:TR655611 ACS655610:ADN655611 AMO655610:ANJ655611 AWK655610:AXF655611 BGG655610:BHB655611 BQC655610:BQX655611 BZY655610:CAT655611 CJU655610:CKP655611 CTQ655610:CUL655611 DDM655610:DEH655611 DNI655610:DOD655611 DXE655610:DXZ655611 EHA655610:EHV655611 EQW655610:ERR655611 FAS655610:FBN655611 FKO655610:FLJ655611 FUK655610:FVF655611 GEG655610:GFB655611 GOC655610:GOX655611 GXY655610:GYT655611 HHU655610:HIP655611 HRQ655610:HSL655611 IBM655610:ICH655611 ILI655610:IMD655611 IVE655610:IVZ655611 JFA655610:JFV655611 JOW655610:JPR655611 JYS655610:JZN655611 KIO655610:KJJ655611 KSK655610:KTF655611 LCG655610:LDB655611 LMC655610:LMX655611 LVY655610:LWT655611 MFU655610:MGP655611 MPQ655610:MQL655611 MZM655610:NAH655611 NJI655610:NKD655611 NTE655610:NTZ655611 ODA655610:ODV655611 OMW655610:ONR655611 OWS655610:OXN655611 PGO655610:PHJ655611 PQK655610:PRF655611 QAG655610:QBB655611 QKC655610:QKX655611 QTY655610:QUT655611 RDU655610:REP655611 RNQ655610:ROL655611 RXM655610:RYH655611 SHI655610:SID655611 SRE655610:SRZ655611 TBA655610:TBV655611 TKW655610:TLR655611 TUS655610:TVN655611 UEO655610:UFJ655611 UOK655610:UPF655611 UYG655610:UZB655611 VIC655610:VIX655611 VRY655610:VST655611 WBU655610:WCP655611 WLQ655610:WML655611 WVM655610:WWH655611 E721146:Z721147 JA721146:JV721147 SW721146:TR721147 ACS721146:ADN721147 AMO721146:ANJ721147 AWK721146:AXF721147 BGG721146:BHB721147 BQC721146:BQX721147 BZY721146:CAT721147 CJU721146:CKP721147 CTQ721146:CUL721147 DDM721146:DEH721147 DNI721146:DOD721147 DXE721146:DXZ721147 EHA721146:EHV721147 EQW721146:ERR721147 FAS721146:FBN721147 FKO721146:FLJ721147 FUK721146:FVF721147 GEG721146:GFB721147 GOC721146:GOX721147 GXY721146:GYT721147 HHU721146:HIP721147 HRQ721146:HSL721147 IBM721146:ICH721147 ILI721146:IMD721147 IVE721146:IVZ721147 JFA721146:JFV721147 JOW721146:JPR721147 JYS721146:JZN721147 KIO721146:KJJ721147 KSK721146:KTF721147 LCG721146:LDB721147 LMC721146:LMX721147 LVY721146:LWT721147 MFU721146:MGP721147 MPQ721146:MQL721147 MZM721146:NAH721147 NJI721146:NKD721147 NTE721146:NTZ721147 ODA721146:ODV721147 OMW721146:ONR721147 OWS721146:OXN721147 PGO721146:PHJ721147 PQK721146:PRF721147 QAG721146:QBB721147 QKC721146:QKX721147 QTY721146:QUT721147 RDU721146:REP721147 RNQ721146:ROL721147 RXM721146:RYH721147 SHI721146:SID721147 SRE721146:SRZ721147 TBA721146:TBV721147 TKW721146:TLR721147 TUS721146:TVN721147 UEO721146:UFJ721147 UOK721146:UPF721147 UYG721146:UZB721147 VIC721146:VIX721147 VRY721146:VST721147 WBU721146:WCP721147 WLQ721146:WML721147 WVM721146:WWH721147 E786682:Z786683 JA786682:JV786683 SW786682:TR786683 ACS786682:ADN786683 AMO786682:ANJ786683 AWK786682:AXF786683 BGG786682:BHB786683 BQC786682:BQX786683 BZY786682:CAT786683 CJU786682:CKP786683 CTQ786682:CUL786683 DDM786682:DEH786683 DNI786682:DOD786683 DXE786682:DXZ786683 EHA786682:EHV786683 EQW786682:ERR786683 FAS786682:FBN786683 FKO786682:FLJ786683 FUK786682:FVF786683 GEG786682:GFB786683 GOC786682:GOX786683 GXY786682:GYT786683 HHU786682:HIP786683 HRQ786682:HSL786683 IBM786682:ICH786683 ILI786682:IMD786683 IVE786682:IVZ786683 JFA786682:JFV786683 JOW786682:JPR786683 JYS786682:JZN786683 KIO786682:KJJ786683 KSK786682:KTF786683 LCG786682:LDB786683 LMC786682:LMX786683 LVY786682:LWT786683 MFU786682:MGP786683 MPQ786682:MQL786683 MZM786682:NAH786683 NJI786682:NKD786683 NTE786682:NTZ786683 ODA786682:ODV786683 OMW786682:ONR786683 OWS786682:OXN786683 PGO786682:PHJ786683 PQK786682:PRF786683 QAG786682:QBB786683 QKC786682:QKX786683 QTY786682:QUT786683 RDU786682:REP786683 RNQ786682:ROL786683 RXM786682:RYH786683 SHI786682:SID786683 SRE786682:SRZ786683 TBA786682:TBV786683 TKW786682:TLR786683 TUS786682:TVN786683 UEO786682:UFJ786683 UOK786682:UPF786683 UYG786682:UZB786683 VIC786682:VIX786683 VRY786682:VST786683 WBU786682:WCP786683 WLQ786682:WML786683 WVM786682:WWH786683 E852218:Z852219 JA852218:JV852219 SW852218:TR852219 ACS852218:ADN852219 AMO852218:ANJ852219 AWK852218:AXF852219 BGG852218:BHB852219 BQC852218:BQX852219 BZY852218:CAT852219 CJU852218:CKP852219 CTQ852218:CUL852219 DDM852218:DEH852219 DNI852218:DOD852219 DXE852218:DXZ852219 EHA852218:EHV852219 EQW852218:ERR852219 FAS852218:FBN852219 FKO852218:FLJ852219 FUK852218:FVF852219 GEG852218:GFB852219 GOC852218:GOX852219 GXY852218:GYT852219 HHU852218:HIP852219 HRQ852218:HSL852219 IBM852218:ICH852219 ILI852218:IMD852219 IVE852218:IVZ852219 JFA852218:JFV852219 JOW852218:JPR852219 JYS852218:JZN852219 KIO852218:KJJ852219 KSK852218:KTF852219 LCG852218:LDB852219 LMC852218:LMX852219 LVY852218:LWT852219 MFU852218:MGP852219 MPQ852218:MQL852219 MZM852218:NAH852219 NJI852218:NKD852219 NTE852218:NTZ852219 ODA852218:ODV852219 OMW852218:ONR852219 OWS852218:OXN852219 PGO852218:PHJ852219 PQK852218:PRF852219 QAG852218:QBB852219 QKC852218:QKX852219 QTY852218:QUT852219 RDU852218:REP852219 RNQ852218:ROL852219 RXM852218:RYH852219 SHI852218:SID852219 SRE852218:SRZ852219 TBA852218:TBV852219 TKW852218:TLR852219 TUS852218:TVN852219 UEO852218:UFJ852219 UOK852218:UPF852219 UYG852218:UZB852219 VIC852218:VIX852219 VRY852218:VST852219 WBU852218:WCP852219 WLQ852218:WML852219 WVM852218:WWH852219 E917754:Z917755 JA917754:JV917755 SW917754:TR917755 ACS917754:ADN917755 AMO917754:ANJ917755 AWK917754:AXF917755 BGG917754:BHB917755 BQC917754:BQX917755 BZY917754:CAT917755 CJU917754:CKP917755 CTQ917754:CUL917755 DDM917754:DEH917755 DNI917754:DOD917755 DXE917754:DXZ917755 EHA917754:EHV917755 EQW917754:ERR917755 FAS917754:FBN917755 FKO917754:FLJ917755 FUK917754:FVF917755 GEG917754:GFB917755 GOC917754:GOX917755 GXY917754:GYT917755 HHU917754:HIP917755 HRQ917754:HSL917755 IBM917754:ICH917755 ILI917754:IMD917755 IVE917754:IVZ917755 JFA917754:JFV917755 JOW917754:JPR917755 JYS917754:JZN917755 KIO917754:KJJ917755 KSK917754:KTF917755 LCG917754:LDB917755 LMC917754:LMX917755 LVY917754:LWT917755 MFU917754:MGP917755 MPQ917754:MQL917755 MZM917754:NAH917755 NJI917754:NKD917755 NTE917754:NTZ917755 ODA917754:ODV917755 OMW917754:ONR917755 OWS917754:OXN917755 PGO917754:PHJ917755 PQK917754:PRF917755 QAG917754:QBB917755 QKC917754:QKX917755 QTY917754:QUT917755 RDU917754:REP917755 RNQ917754:ROL917755 RXM917754:RYH917755 SHI917754:SID917755 SRE917754:SRZ917755 TBA917754:TBV917755 TKW917754:TLR917755 TUS917754:TVN917755 UEO917754:UFJ917755 UOK917754:UPF917755 UYG917754:UZB917755 VIC917754:VIX917755 VRY917754:VST917755 WBU917754:WCP917755 WLQ917754:WML917755 WVM917754:WWH917755 E983290:Z983291 JA983290:JV983291 SW983290:TR983291 ACS983290:ADN983291 AMO983290:ANJ983291 AWK983290:AXF983291 BGG983290:BHB983291 BQC983290:BQX983291 BZY983290:CAT983291 CJU983290:CKP983291 CTQ983290:CUL983291 DDM983290:DEH983291 DNI983290:DOD983291 DXE983290:DXZ983291 EHA983290:EHV983291 EQW983290:ERR983291 FAS983290:FBN983291 FKO983290:FLJ983291 FUK983290:FVF983291 GEG983290:GFB983291 GOC983290:GOX983291 GXY983290:GYT983291 HHU983290:HIP983291 HRQ983290:HSL983291 IBM983290:ICH983291 ILI983290:IMD983291 IVE983290:IVZ983291 JFA983290:JFV983291 JOW983290:JPR983291 JYS983290:JZN983291 KIO983290:KJJ983291 KSK983290:KTF983291 LCG983290:LDB983291 LMC983290:LMX983291 LVY983290:LWT983291 MFU983290:MGP983291 MPQ983290:MQL983291 MZM983290:NAH983291 NJI983290:NKD983291 NTE983290:NTZ983291 ODA983290:ODV983291 OMW983290:ONR983291 OWS983290:OXN983291 PGO983290:PHJ983291 PQK983290:PRF983291 QAG983290:QBB983291 QKC983290:QKX983291 QTY983290:QUT983291 RDU983290:REP983291 RNQ983290:ROL983291 RXM983290:RYH983291 SHI983290:SID983291 SRE983290:SRZ983291 TBA983290:TBV983291 TKW983290:TLR983291 TUS983290:TVN983291 UEO983290:UFJ983291 UOK983290:UPF983291 UYG983290:UZB983291 VIC983290:VIX983291 VRY983290:VST983291 WBU983290:WCP983291 WLQ983290:WML983291 WVM983290:WWH983291 E107:Z108 JA107:JV108 SW107:TR108 ACS107:ADN108 AMO107:ANJ108 AWK107:AXF108 BGG107:BHB108 BQC107:BQX108 BZY107:CAT108 CJU107:CKP108 CTQ107:CUL108 DDM107:DEH108 DNI107:DOD108 DXE107:DXZ108 EHA107:EHV108 EQW107:ERR108 FAS107:FBN108 FKO107:FLJ108 FUK107:FVF108 GEG107:GFB108 GOC107:GOX108 GXY107:GYT108 HHU107:HIP108 HRQ107:HSL108 IBM107:ICH108 ILI107:IMD108 IVE107:IVZ108 JFA107:JFV108 JOW107:JPR108 JYS107:JZN108 KIO107:KJJ108 KSK107:KTF108 LCG107:LDB108 LMC107:LMX108 LVY107:LWT108 MFU107:MGP108 MPQ107:MQL108 MZM107:NAH108 NJI107:NKD108 NTE107:NTZ108 ODA107:ODV108 OMW107:ONR108 OWS107:OXN108 PGO107:PHJ108 PQK107:PRF108 QAG107:QBB108 QKC107:QKX108 QTY107:QUT108 RDU107:REP108 RNQ107:ROL108 RXM107:RYH108 SHI107:SID108 SRE107:SRZ108 TBA107:TBV108 TKW107:TLR108 TUS107:TVN108 UEO107:UFJ108 UOK107:UPF108 UYG107:UZB108 VIC107:VIX108 VRY107:VST108 WBU107:WCP108 WLQ107:WML108 WVM107:WWH108 E65766:Z65767 JA65766:JV65767 SW65766:TR65767 ACS65766:ADN65767 AMO65766:ANJ65767 AWK65766:AXF65767 BGG65766:BHB65767 BQC65766:BQX65767 BZY65766:CAT65767 CJU65766:CKP65767 CTQ65766:CUL65767 DDM65766:DEH65767 DNI65766:DOD65767 DXE65766:DXZ65767 EHA65766:EHV65767 EQW65766:ERR65767 FAS65766:FBN65767 FKO65766:FLJ65767 FUK65766:FVF65767 GEG65766:GFB65767 GOC65766:GOX65767 GXY65766:GYT65767 HHU65766:HIP65767 HRQ65766:HSL65767 IBM65766:ICH65767 ILI65766:IMD65767 IVE65766:IVZ65767 JFA65766:JFV65767 JOW65766:JPR65767 JYS65766:JZN65767 KIO65766:KJJ65767 KSK65766:KTF65767 LCG65766:LDB65767 LMC65766:LMX65767 LVY65766:LWT65767 MFU65766:MGP65767 MPQ65766:MQL65767 MZM65766:NAH65767 NJI65766:NKD65767 NTE65766:NTZ65767 ODA65766:ODV65767 OMW65766:ONR65767 OWS65766:OXN65767 PGO65766:PHJ65767 PQK65766:PRF65767 QAG65766:QBB65767 QKC65766:QKX65767 QTY65766:QUT65767 RDU65766:REP65767 RNQ65766:ROL65767 RXM65766:RYH65767 SHI65766:SID65767 SRE65766:SRZ65767 TBA65766:TBV65767 TKW65766:TLR65767 TUS65766:TVN65767 UEO65766:UFJ65767 UOK65766:UPF65767 UYG65766:UZB65767 VIC65766:VIX65767 VRY65766:VST65767 WBU65766:WCP65767 WLQ65766:WML65767 WVM65766:WWH65767 E131302:Z131303 JA131302:JV131303 SW131302:TR131303 ACS131302:ADN131303 AMO131302:ANJ131303 AWK131302:AXF131303 BGG131302:BHB131303 BQC131302:BQX131303 BZY131302:CAT131303 CJU131302:CKP131303 CTQ131302:CUL131303 DDM131302:DEH131303 DNI131302:DOD131303 DXE131302:DXZ131303 EHA131302:EHV131303 EQW131302:ERR131303 FAS131302:FBN131303 FKO131302:FLJ131303 FUK131302:FVF131303 GEG131302:GFB131303 GOC131302:GOX131303 GXY131302:GYT131303 HHU131302:HIP131303 HRQ131302:HSL131303 IBM131302:ICH131303 ILI131302:IMD131303 IVE131302:IVZ131303 JFA131302:JFV131303 JOW131302:JPR131303 JYS131302:JZN131303 KIO131302:KJJ131303 KSK131302:KTF131303 LCG131302:LDB131303 LMC131302:LMX131303 LVY131302:LWT131303 MFU131302:MGP131303 MPQ131302:MQL131303 MZM131302:NAH131303 NJI131302:NKD131303 NTE131302:NTZ131303 ODA131302:ODV131303 OMW131302:ONR131303 OWS131302:OXN131303 PGO131302:PHJ131303 PQK131302:PRF131303 QAG131302:QBB131303 QKC131302:QKX131303 QTY131302:QUT131303 RDU131302:REP131303 RNQ131302:ROL131303 RXM131302:RYH131303 SHI131302:SID131303 SRE131302:SRZ131303 TBA131302:TBV131303 TKW131302:TLR131303 TUS131302:TVN131303 UEO131302:UFJ131303 UOK131302:UPF131303 UYG131302:UZB131303 VIC131302:VIX131303 VRY131302:VST131303 WBU131302:WCP131303 WLQ131302:WML131303 WVM131302:WWH131303 E196838:Z196839 JA196838:JV196839 SW196838:TR196839 ACS196838:ADN196839 AMO196838:ANJ196839 AWK196838:AXF196839 BGG196838:BHB196839 BQC196838:BQX196839 BZY196838:CAT196839 CJU196838:CKP196839 CTQ196838:CUL196839 DDM196838:DEH196839 DNI196838:DOD196839 DXE196838:DXZ196839 EHA196838:EHV196839 EQW196838:ERR196839 FAS196838:FBN196839 FKO196838:FLJ196839 FUK196838:FVF196839 GEG196838:GFB196839 GOC196838:GOX196839 GXY196838:GYT196839 HHU196838:HIP196839 HRQ196838:HSL196839 IBM196838:ICH196839 ILI196838:IMD196839 IVE196838:IVZ196839 JFA196838:JFV196839 JOW196838:JPR196839 JYS196838:JZN196839 KIO196838:KJJ196839 KSK196838:KTF196839 LCG196838:LDB196839 LMC196838:LMX196839 LVY196838:LWT196839 MFU196838:MGP196839 MPQ196838:MQL196839 MZM196838:NAH196839 NJI196838:NKD196839 NTE196838:NTZ196839 ODA196838:ODV196839 OMW196838:ONR196839 OWS196838:OXN196839 PGO196838:PHJ196839 PQK196838:PRF196839 QAG196838:QBB196839 QKC196838:QKX196839 QTY196838:QUT196839 RDU196838:REP196839 RNQ196838:ROL196839 RXM196838:RYH196839 SHI196838:SID196839 SRE196838:SRZ196839 TBA196838:TBV196839 TKW196838:TLR196839 TUS196838:TVN196839 UEO196838:UFJ196839 UOK196838:UPF196839 UYG196838:UZB196839 VIC196838:VIX196839 VRY196838:VST196839 WBU196838:WCP196839 WLQ196838:WML196839 WVM196838:WWH196839 E262374:Z262375 JA262374:JV262375 SW262374:TR262375 ACS262374:ADN262375 AMO262374:ANJ262375 AWK262374:AXF262375 BGG262374:BHB262375 BQC262374:BQX262375 BZY262374:CAT262375 CJU262374:CKP262375 CTQ262374:CUL262375 DDM262374:DEH262375 DNI262374:DOD262375 DXE262374:DXZ262375 EHA262374:EHV262375 EQW262374:ERR262375 FAS262374:FBN262375 FKO262374:FLJ262375 FUK262374:FVF262375 GEG262374:GFB262375 GOC262374:GOX262375 GXY262374:GYT262375 HHU262374:HIP262375 HRQ262374:HSL262375 IBM262374:ICH262375 ILI262374:IMD262375 IVE262374:IVZ262375 JFA262374:JFV262375 JOW262374:JPR262375 JYS262374:JZN262375 KIO262374:KJJ262375 KSK262374:KTF262375 LCG262374:LDB262375 LMC262374:LMX262375 LVY262374:LWT262375 MFU262374:MGP262375 MPQ262374:MQL262375 MZM262374:NAH262375 NJI262374:NKD262375 NTE262374:NTZ262375 ODA262374:ODV262375 OMW262374:ONR262375 OWS262374:OXN262375 PGO262374:PHJ262375 PQK262374:PRF262375 QAG262374:QBB262375 QKC262374:QKX262375 QTY262374:QUT262375 RDU262374:REP262375 RNQ262374:ROL262375 RXM262374:RYH262375 SHI262374:SID262375 SRE262374:SRZ262375 TBA262374:TBV262375 TKW262374:TLR262375 TUS262374:TVN262375 UEO262374:UFJ262375 UOK262374:UPF262375 UYG262374:UZB262375 VIC262374:VIX262375 VRY262374:VST262375 WBU262374:WCP262375 WLQ262374:WML262375 WVM262374:WWH262375 E327910:Z327911 JA327910:JV327911 SW327910:TR327911 ACS327910:ADN327911 AMO327910:ANJ327911 AWK327910:AXF327911 BGG327910:BHB327911 BQC327910:BQX327911 BZY327910:CAT327911 CJU327910:CKP327911 CTQ327910:CUL327911 DDM327910:DEH327911 DNI327910:DOD327911 DXE327910:DXZ327911 EHA327910:EHV327911 EQW327910:ERR327911 FAS327910:FBN327911 FKO327910:FLJ327911 FUK327910:FVF327911 GEG327910:GFB327911 GOC327910:GOX327911 GXY327910:GYT327911 HHU327910:HIP327911 HRQ327910:HSL327911 IBM327910:ICH327911 ILI327910:IMD327911 IVE327910:IVZ327911 JFA327910:JFV327911 JOW327910:JPR327911 JYS327910:JZN327911 KIO327910:KJJ327911 KSK327910:KTF327911 LCG327910:LDB327911 LMC327910:LMX327911 LVY327910:LWT327911 MFU327910:MGP327911 MPQ327910:MQL327911 MZM327910:NAH327911 NJI327910:NKD327911 NTE327910:NTZ327911 ODA327910:ODV327911 OMW327910:ONR327911 OWS327910:OXN327911 PGO327910:PHJ327911 PQK327910:PRF327911 QAG327910:QBB327911 QKC327910:QKX327911 QTY327910:QUT327911 RDU327910:REP327911 RNQ327910:ROL327911 RXM327910:RYH327911 SHI327910:SID327911 SRE327910:SRZ327911 TBA327910:TBV327911 TKW327910:TLR327911 TUS327910:TVN327911 UEO327910:UFJ327911 UOK327910:UPF327911 UYG327910:UZB327911 VIC327910:VIX327911 VRY327910:VST327911 WBU327910:WCP327911 WLQ327910:WML327911 WVM327910:WWH327911 E393446:Z393447 JA393446:JV393447 SW393446:TR393447 ACS393446:ADN393447 AMO393446:ANJ393447 AWK393446:AXF393447 BGG393446:BHB393447 BQC393446:BQX393447 BZY393446:CAT393447 CJU393446:CKP393447 CTQ393446:CUL393447 DDM393446:DEH393447 DNI393446:DOD393447 DXE393446:DXZ393447 EHA393446:EHV393447 EQW393446:ERR393447 FAS393446:FBN393447 FKO393446:FLJ393447 FUK393446:FVF393447 GEG393446:GFB393447 GOC393446:GOX393447 GXY393446:GYT393447 HHU393446:HIP393447 HRQ393446:HSL393447 IBM393446:ICH393447 ILI393446:IMD393447 IVE393446:IVZ393447 JFA393446:JFV393447 JOW393446:JPR393447 JYS393446:JZN393447 KIO393446:KJJ393447 KSK393446:KTF393447 LCG393446:LDB393447 LMC393446:LMX393447 LVY393446:LWT393447 MFU393446:MGP393447 MPQ393446:MQL393447 MZM393446:NAH393447 NJI393446:NKD393447 NTE393446:NTZ393447 ODA393446:ODV393447 OMW393446:ONR393447 OWS393446:OXN393447 PGO393446:PHJ393447 PQK393446:PRF393447 QAG393446:QBB393447 QKC393446:QKX393447 QTY393446:QUT393447 RDU393446:REP393447 RNQ393446:ROL393447 RXM393446:RYH393447 SHI393446:SID393447 SRE393446:SRZ393447 TBA393446:TBV393447 TKW393446:TLR393447 TUS393446:TVN393447 UEO393446:UFJ393447 UOK393446:UPF393447 UYG393446:UZB393447 VIC393446:VIX393447 VRY393446:VST393447 WBU393446:WCP393447 WLQ393446:WML393447 WVM393446:WWH393447 E458982:Z458983 JA458982:JV458983 SW458982:TR458983 ACS458982:ADN458983 AMO458982:ANJ458983 AWK458982:AXF458983 BGG458982:BHB458983 BQC458982:BQX458983 BZY458982:CAT458983 CJU458982:CKP458983 CTQ458982:CUL458983 DDM458982:DEH458983 DNI458982:DOD458983 DXE458982:DXZ458983 EHA458982:EHV458983 EQW458982:ERR458983 FAS458982:FBN458983 FKO458982:FLJ458983 FUK458982:FVF458983 GEG458982:GFB458983 GOC458982:GOX458983 GXY458982:GYT458983 HHU458982:HIP458983 HRQ458982:HSL458983 IBM458982:ICH458983 ILI458982:IMD458983 IVE458982:IVZ458983 JFA458982:JFV458983 JOW458982:JPR458983 JYS458982:JZN458983 KIO458982:KJJ458983 KSK458982:KTF458983 LCG458982:LDB458983 LMC458982:LMX458983 LVY458982:LWT458983 MFU458982:MGP458983 MPQ458982:MQL458983 MZM458982:NAH458983 NJI458982:NKD458983 NTE458982:NTZ458983 ODA458982:ODV458983 OMW458982:ONR458983 OWS458982:OXN458983 PGO458982:PHJ458983 PQK458982:PRF458983 QAG458982:QBB458983 QKC458982:QKX458983 QTY458982:QUT458983 RDU458982:REP458983 RNQ458982:ROL458983 RXM458982:RYH458983 SHI458982:SID458983 SRE458982:SRZ458983 TBA458982:TBV458983 TKW458982:TLR458983 TUS458982:TVN458983 UEO458982:UFJ458983 UOK458982:UPF458983 UYG458982:UZB458983 VIC458982:VIX458983 VRY458982:VST458983 WBU458982:WCP458983 WLQ458982:WML458983 WVM458982:WWH458983 E524518:Z524519 JA524518:JV524519 SW524518:TR524519 ACS524518:ADN524519 AMO524518:ANJ524519 AWK524518:AXF524519 BGG524518:BHB524519 BQC524518:BQX524519 BZY524518:CAT524519 CJU524518:CKP524519 CTQ524518:CUL524519 DDM524518:DEH524519 DNI524518:DOD524519 DXE524518:DXZ524519 EHA524518:EHV524519 EQW524518:ERR524519 FAS524518:FBN524519 FKO524518:FLJ524519 FUK524518:FVF524519 GEG524518:GFB524519 GOC524518:GOX524519 GXY524518:GYT524519 HHU524518:HIP524519 HRQ524518:HSL524519 IBM524518:ICH524519 ILI524518:IMD524519 IVE524518:IVZ524519 JFA524518:JFV524519 JOW524518:JPR524519 JYS524518:JZN524519 KIO524518:KJJ524519 KSK524518:KTF524519 LCG524518:LDB524519 LMC524518:LMX524519 LVY524518:LWT524519 MFU524518:MGP524519 MPQ524518:MQL524519 MZM524518:NAH524519 NJI524518:NKD524519 NTE524518:NTZ524519 ODA524518:ODV524519 OMW524518:ONR524519 OWS524518:OXN524519 PGO524518:PHJ524519 PQK524518:PRF524519 QAG524518:QBB524519 QKC524518:QKX524519 QTY524518:QUT524519 RDU524518:REP524519 RNQ524518:ROL524519 RXM524518:RYH524519 SHI524518:SID524519 SRE524518:SRZ524519 TBA524518:TBV524519 TKW524518:TLR524519 TUS524518:TVN524519 UEO524518:UFJ524519 UOK524518:UPF524519 UYG524518:UZB524519 VIC524518:VIX524519 VRY524518:VST524519 WBU524518:WCP524519 WLQ524518:WML524519 WVM524518:WWH524519 E590054:Z590055 JA590054:JV590055 SW590054:TR590055 ACS590054:ADN590055 AMO590054:ANJ590055 AWK590054:AXF590055 BGG590054:BHB590055 BQC590054:BQX590055 BZY590054:CAT590055 CJU590054:CKP590055 CTQ590054:CUL590055 DDM590054:DEH590055 DNI590054:DOD590055 DXE590054:DXZ590055 EHA590054:EHV590055 EQW590054:ERR590055 FAS590054:FBN590055 FKO590054:FLJ590055 FUK590054:FVF590055 GEG590054:GFB590055 GOC590054:GOX590055 GXY590054:GYT590055 HHU590054:HIP590055 HRQ590054:HSL590055 IBM590054:ICH590055 ILI590054:IMD590055 IVE590054:IVZ590055 JFA590054:JFV590055 JOW590054:JPR590055 JYS590054:JZN590055 KIO590054:KJJ590055 KSK590054:KTF590055 LCG590054:LDB590055 LMC590054:LMX590055 LVY590054:LWT590055 MFU590054:MGP590055 MPQ590054:MQL590055 MZM590054:NAH590055 NJI590054:NKD590055 NTE590054:NTZ590055 ODA590054:ODV590055 OMW590054:ONR590055 OWS590054:OXN590055 PGO590054:PHJ590055 PQK590054:PRF590055 QAG590054:QBB590055 QKC590054:QKX590055 QTY590054:QUT590055 RDU590054:REP590055 RNQ590054:ROL590055 RXM590054:RYH590055 SHI590054:SID590055 SRE590054:SRZ590055 TBA590054:TBV590055 TKW590054:TLR590055 TUS590054:TVN590055 UEO590054:UFJ590055 UOK590054:UPF590055 UYG590054:UZB590055 VIC590054:VIX590055 VRY590054:VST590055 WBU590054:WCP590055 WLQ590054:WML590055 WVM590054:WWH590055 E655590:Z655591 JA655590:JV655591 SW655590:TR655591 ACS655590:ADN655591 AMO655590:ANJ655591 AWK655590:AXF655591 BGG655590:BHB655591 BQC655590:BQX655591 BZY655590:CAT655591 CJU655590:CKP655591 CTQ655590:CUL655591 DDM655590:DEH655591 DNI655590:DOD655591 DXE655590:DXZ655591 EHA655590:EHV655591 EQW655590:ERR655591 FAS655590:FBN655591 FKO655590:FLJ655591 FUK655590:FVF655591 GEG655590:GFB655591 GOC655590:GOX655591 GXY655590:GYT655591 HHU655590:HIP655591 HRQ655590:HSL655591 IBM655590:ICH655591 ILI655590:IMD655591 IVE655590:IVZ655591 JFA655590:JFV655591 JOW655590:JPR655591 JYS655590:JZN655591 KIO655590:KJJ655591 KSK655590:KTF655591 LCG655590:LDB655591 LMC655590:LMX655591 LVY655590:LWT655591 MFU655590:MGP655591 MPQ655590:MQL655591 MZM655590:NAH655591 NJI655590:NKD655591 NTE655590:NTZ655591 ODA655590:ODV655591 OMW655590:ONR655591 OWS655590:OXN655591 PGO655590:PHJ655591 PQK655590:PRF655591 QAG655590:QBB655591 QKC655590:QKX655591 QTY655590:QUT655591 RDU655590:REP655591 RNQ655590:ROL655591 RXM655590:RYH655591 SHI655590:SID655591 SRE655590:SRZ655591 TBA655590:TBV655591 TKW655590:TLR655591 TUS655590:TVN655591 UEO655590:UFJ655591 UOK655590:UPF655591 UYG655590:UZB655591 VIC655590:VIX655591 VRY655590:VST655591 WBU655590:WCP655591 WLQ655590:WML655591 WVM655590:WWH655591 E721126:Z721127 JA721126:JV721127 SW721126:TR721127 ACS721126:ADN721127 AMO721126:ANJ721127 AWK721126:AXF721127 BGG721126:BHB721127 BQC721126:BQX721127 BZY721126:CAT721127 CJU721126:CKP721127 CTQ721126:CUL721127 DDM721126:DEH721127 DNI721126:DOD721127 DXE721126:DXZ721127 EHA721126:EHV721127 EQW721126:ERR721127 FAS721126:FBN721127 FKO721126:FLJ721127 FUK721126:FVF721127 GEG721126:GFB721127 GOC721126:GOX721127 GXY721126:GYT721127 HHU721126:HIP721127 HRQ721126:HSL721127 IBM721126:ICH721127 ILI721126:IMD721127 IVE721126:IVZ721127 JFA721126:JFV721127 JOW721126:JPR721127 JYS721126:JZN721127 KIO721126:KJJ721127 KSK721126:KTF721127 LCG721126:LDB721127 LMC721126:LMX721127 LVY721126:LWT721127 MFU721126:MGP721127 MPQ721126:MQL721127 MZM721126:NAH721127 NJI721126:NKD721127 NTE721126:NTZ721127 ODA721126:ODV721127 OMW721126:ONR721127 OWS721126:OXN721127 PGO721126:PHJ721127 PQK721126:PRF721127 QAG721126:QBB721127 QKC721126:QKX721127 QTY721126:QUT721127 RDU721126:REP721127 RNQ721126:ROL721127 RXM721126:RYH721127 SHI721126:SID721127 SRE721126:SRZ721127 TBA721126:TBV721127 TKW721126:TLR721127 TUS721126:TVN721127 UEO721126:UFJ721127 UOK721126:UPF721127 UYG721126:UZB721127 VIC721126:VIX721127 VRY721126:VST721127 WBU721126:WCP721127 WLQ721126:WML721127 WVM721126:WWH721127 E786662:Z786663 JA786662:JV786663 SW786662:TR786663 ACS786662:ADN786663 AMO786662:ANJ786663 AWK786662:AXF786663 BGG786662:BHB786663 BQC786662:BQX786663 BZY786662:CAT786663 CJU786662:CKP786663 CTQ786662:CUL786663 DDM786662:DEH786663 DNI786662:DOD786663 DXE786662:DXZ786663 EHA786662:EHV786663 EQW786662:ERR786663 FAS786662:FBN786663 FKO786662:FLJ786663 FUK786662:FVF786663 GEG786662:GFB786663 GOC786662:GOX786663 GXY786662:GYT786663 HHU786662:HIP786663 HRQ786662:HSL786663 IBM786662:ICH786663 ILI786662:IMD786663 IVE786662:IVZ786663 JFA786662:JFV786663 JOW786662:JPR786663 JYS786662:JZN786663 KIO786662:KJJ786663 KSK786662:KTF786663 LCG786662:LDB786663 LMC786662:LMX786663 LVY786662:LWT786663 MFU786662:MGP786663 MPQ786662:MQL786663 MZM786662:NAH786663 NJI786662:NKD786663 NTE786662:NTZ786663 ODA786662:ODV786663 OMW786662:ONR786663 OWS786662:OXN786663 PGO786662:PHJ786663 PQK786662:PRF786663 QAG786662:QBB786663 QKC786662:QKX786663 QTY786662:QUT786663 RDU786662:REP786663 RNQ786662:ROL786663 RXM786662:RYH786663 SHI786662:SID786663 SRE786662:SRZ786663 TBA786662:TBV786663 TKW786662:TLR786663 TUS786662:TVN786663 UEO786662:UFJ786663 UOK786662:UPF786663 UYG786662:UZB786663 VIC786662:VIX786663 VRY786662:VST786663 WBU786662:WCP786663 WLQ786662:WML786663 WVM786662:WWH786663 E852198:Z852199 JA852198:JV852199 SW852198:TR852199 ACS852198:ADN852199 AMO852198:ANJ852199 AWK852198:AXF852199 BGG852198:BHB852199 BQC852198:BQX852199 BZY852198:CAT852199 CJU852198:CKP852199 CTQ852198:CUL852199 DDM852198:DEH852199 DNI852198:DOD852199 DXE852198:DXZ852199 EHA852198:EHV852199 EQW852198:ERR852199 FAS852198:FBN852199 FKO852198:FLJ852199 FUK852198:FVF852199 GEG852198:GFB852199 GOC852198:GOX852199 GXY852198:GYT852199 HHU852198:HIP852199 HRQ852198:HSL852199 IBM852198:ICH852199 ILI852198:IMD852199 IVE852198:IVZ852199 JFA852198:JFV852199 JOW852198:JPR852199 JYS852198:JZN852199 KIO852198:KJJ852199 KSK852198:KTF852199 LCG852198:LDB852199 LMC852198:LMX852199 LVY852198:LWT852199 MFU852198:MGP852199 MPQ852198:MQL852199 MZM852198:NAH852199 NJI852198:NKD852199 NTE852198:NTZ852199 ODA852198:ODV852199 OMW852198:ONR852199 OWS852198:OXN852199 PGO852198:PHJ852199 PQK852198:PRF852199 QAG852198:QBB852199 QKC852198:QKX852199 QTY852198:QUT852199 RDU852198:REP852199 RNQ852198:ROL852199 RXM852198:RYH852199 SHI852198:SID852199 SRE852198:SRZ852199 TBA852198:TBV852199 TKW852198:TLR852199 TUS852198:TVN852199 UEO852198:UFJ852199 UOK852198:UPF852199 UYG852198:UZB852199 VIC852198:VIX852199 VRY852198:VST852199 WBU852198:WCP852199 WLQ852198:WML852199 WVM852198:WWH852199 E917734:Z917735 JA917734:JV917735 SW917734:TR917735 ACS917734:ADN917735 AMO917734:ANJ917735 AWK917734:AXF917735 BGG917734:BHB917735 BQC917734:BQX917735 BZY917734:CAT917735 CJU917734:CKP917735 CTQ917734:CUL917735 DDM917734:DEH917735 DNI917734:DOD917735 DXE917734:DXZ917735 EHA917734:EHV917735 EQW917734:ERR917735 FAS917734:FBN917735 FKO917734:FLJ917735 FUK917734:FVF917735 GEG917734:GFB917735 GOC917734:GOX917735 GXY917734:GYT917735 HHU917734:HIP917735 HRQ917734:HSL917735 IBM917734:ICH917735 ILI917734:IMD917735 IVE917734:IVZ917735 JFA917734:JFV917735 JOW917734:JPR917735 JYS917734:JZN917735 KIO917734:KJJ917735 KSK917734:KTF917735 LCG917734:LDB917735 LMC917734:LMX917735 LVY917734:LWT917735 MFU917734:MGP917735 MPQ917734:MQL917735 MZM917734:NAH917735 NJI917734:NKD917735 NTE917734:NTZ917735 ODA917734:ODV917735 OMW917734:ONR917735 OWS917734:OXN917735 PGO917734:PHJ917735 PQK917734:PRF917735 QAG917734:QBB917735 QKC917734:QKX917735 QTY917734:QUT917735 RDU917734:REP917735 RNQ917734:ROL917735 RXM917734:RYH917735 SHI917734:SID917735 SRE917734:SRZ917735 TBA917734:TBV917735 TKW917734:TLR917735 TUS917734:TVN917735 UEO917734:UFJ917735 UOK917734:UPF917735 UYG917734:UZB917735 VIC917734:VIX917735 VRY917734:VST917735 WBU917734:WCP917735 WLQ917734:WML917735 WVM917734:WWH917735 E983270:Z983271 JA983270:JV983271 SW983270:TR983271 ACS983270:ADN983271 AMO983270:ANJ983271 AWK983270:AXF983271 BGG983270:BHB983271 BQC983270:BQX983271 BZY983270:CAT983271 CJU983270:CKP983271 CTQ983270:CUL983271 DDM983270:DEH983271 DNI983270:DOD983271 DXE983270:DXZ983271 EHA983270:EHV983271 EQW983270:ERR983271 FAS983270:FBN983271 FKO983270:FLJ983271 FUK983270:FVF983271 GEG983270:GFB983271 GOC983270:GOX983271 GXY983270:GYT983271 HHU983270:HIP983271 HRQ983270:HSL983271 IBM983270:ICH983271 ILI983270:IMD983271 IVE983270:IVZ983271 JFA983270:JFV983271 JOW983270:JPR983271 JYS983270:JZN983271 KIO983270:KJJ983271 KSK983270:KTF983271 LCG983270:LDB983271 LMC983270:LMX983271 LVY983270:LWT983271 MFU983270:MGP983271 MPQ983270:MQL983271 MZM983270:NAH983271 NJI983270:NKD983271 NTE983270:NTZ983271 ODA983270:ODV983271 OMW983270:ONR983271 OWS983270:OXN983271 PGO983270:PHJ983271 PQK983270:PRF983271 QAG983270:QBB983271 QKC983270:QKX983271 QTY983270:QUT983271 RDU983270:REP983271 RNQ983270:ROL983271 RXM983270:RYH983271 SHI983270:SID983271 SRE983270:SRZ983271 TBA983270:TBV983271 TKW983270:TLR983271 TUS983270:TVN983271 UEO983270:UFJ983271 UOK983270:UPF983271 UYG983270:UZB983271 VIC983270:VIX983271 VRY983270:VST983271 WBU983270:WCP983271 WLQ983270:WML983271 WVM983270:WWH983271 E104:Z105 JA104:JV105 SW104:TR105 ACS104:ADN105 AMO104:ANJ105 AWK104:AXF105 BGG104:BHB105 BQC104:BQX105 BZY104:CAT105 CJU104:CKP105 CTQ104:CUL105 DDM104:DEH105 DNI104:DOD105 DXE104:DXZ105 EHA104:EHV105 EQW104:ERR105 FAS104:FBN105 FKO104:FLJ105 FUK104:FVF105 GEG104:GFB105 GOC104:GOX105 GXY104:GYT105 HHU104:HIP105 HRQ104:HSL105 IBM104:ICH105 ILI104:IMD105 IVE104:IVZ105 JFA104:JFV105 JOW104:JPR105 JYS104:JZN105 KIO104:KJJ105 KSK104:KTF105 LCG104:LDB105 LMC104:LMX105 LVY104:LWT105 MFU104:MGP105 MPQ104:MQL105 MZM104:NAH105 NJI104:NKD105 NTE104:NTZ105 ODA104:ODV105 OMW104:ONR105 OWS104:OXN105 PGO104:PHJ105 PQK104:PRF105 QAG104:QBB105 QKC104:QKX105 QTY104:QUT105 RDU104:REP105 RNQ104:ROL105 RXM104:RYH105 SHI104:SID105 SRE104:SRZ105 TBA104:TBV105 TKW104:TLR105 TUS104:TVN105 UEO104:UFJ105 UOK104:UPF105 UYG104:UZB105 VIC104:VIX105 VRY104:VST105 WBU104:WCP105 WLQ104:WML105 WVM104:WWH105 E65763:Z65764 JA65763:JV65764 SW65763:TR65764 ACS65763:ADN65764 AMO65763:ANJ65764 AWK65763:AXF65764 BGG65763:BHB65764 BQC65763:BQX65764 BZY65763:CAT65764 CJU65763:CKP65764 CTQ65763:CUL65764 DDM65763:DEH65764 DNI65763:DOD65764 DXE65763:DXZ65764 EHA65763:EHV65764 EQW65763:ERR65764 FAS65763:FBN65764 FKO65763:FLJ65764 FUK65763:FVF65764 GEG65763:GFB65764 GOC65763:GOX65764 GXY65763:GYT65764 HHU65763:HIP65764 HRQ65763:HSL65764 IBM65763:ICH65764 ILI65763:IMD65764 IVE65763:IVZ65764 JFA65763:JFV65764 JOW65763:JPR65764 JYS65763:JZN65764 KIO65763:KJJ65764 KSK65763:KTF65764 LCG65763:LDB65764 LMC65763:LMX65764 LVY65763:LWT65764 MFU65763:MGP65764 MPQ65763:MQL65764 MZM65763:NAH65764 NJI65763:NKD65764 NTE65763:NTZ65764 ODA65763:ODV65764 OMW65763:ONR65764 OWS65763:OXN65764 PGO65763:PHJ65764 PQK65763:PRF65764 QAG65763:QBB65764 QKC65763:QKX65764 QTY65763:QUT65764 RDU65763:REP65764 RNQ65763:ROL65764 RXM65763:RYH65764 SHI65763:SID65764 SRE65763:SRZ65764 TBA65763:TBV65764 TKW65763:TLR65764 TUS65763:TVN65764 UEO65763:UFJ65764 UOK65763:UPF65764 UYG65763:UZB65764 VIC65763:VIX65764 VRY65763:VST65764 WBU65763:WCP65764 WLQ65763:WML65764 WVM65763:WWH65764 E131299:Z131300 JA131299:JV131300 SW131299:TR131300 ACS131299:ADN131300 AMO131299:ANJ131300 AWK131299:AXF131300 BGG131299:BHB131300 BQC131299:BQX131300 BZY131299:CAT131300 CJU131299:CKP131300 CTQ131299:CUL131300 DDM131299:DEH131300 DNI131299:DOD131300 DXE131299:DXZ131300 EHA131299:EHV131300 EQW131299:ERR131300 FAS131299:FBN131300 FKO131299:FLJ131300 FUK131299:FVF131300 GEG131299:GFB131300 GOC131299:GOX131300 GXY131299:GYT131300 HHU131299:HIP131300 HRQ131299:HSL131300 IBM131299:ICH131300 ILI131299:IMD131300 IVE131299:IVZ131300 JFA131299:JFV131300 JOW131299:JPR131300 JYS131299:JZN131300 KIO131299:KJJ131300 KSK131299:KTF131300 LCG131299:LDB131300 LMC131299:LMX131300 LVY131299:LWT131300 MFU131299:MGP131300 MPQ131299:MQL131300 MZM131299:NAH131300 NJI131299:NKD131300 NTE131299:NTZ131300 ODA131299:ODV131300 OMW131299:ONR131300 OWS131299:OXN131300 PGO131299:PHJ131300 PQK131299:PRF131300 QAG131299:QBB131300 QKC131299:QKX131300 QTY131299:QUT131300 RDU131299:REP131300 RNQ131299:ROL131300 RXM131299:RYH131300 SHI131299:SID131300 SRE131299:SRZ131300 TBA131299:TBV131300 TKW131299:TLR131300 TUS131299:TVN131300 UEO131299:UFJ131300 UOK131299:UPF131300 UYG131299:UZB131300 VIC131299:VIX131300 VRY131299:VST131300 WBU131299:WCP131300 WLQ131299:WML131300 WVM131299:WWH131300 E196835:Z196836 JA196835:JV196836 SW196835:TR196836 ACS196835:ADN196836 AMO196835:ANJ196836 AWK196835:AXF196836 BGG196835:BHB196836 BQC196835:BQX196836 BZY196835:CAT196836 CJU196835:CKP196836 CTQ196835:CUL196836 DDM196835:DEH196836 DNI196835:DOD196836 DXE196835:DXZ196836 EHA196835:EHV196836 EQW196835:ERR196836 FAS196835:FBN196836 FKO196835:FLJ196836 FUK196835:FVF196836 GEG196835:GFB196836 GOC196835:GOX196836 GXY196835:GYT196836 HHU196835:HIP196836 HRQ196835:HSL196836 IBM196835:ICH196836 ILI196835:IMD196836 IVE196835:IVZ196836 JFA196835:JFV196836 JOW196835:JPR196836 JYS196835:JZN196836 KIO196835:KJJ196836 KSK196835:KTF196836 LCG196835:LDB196836 LMC196835:LMX196836 LVY196835:LWT196836 MFU196835:MGP196836 MPQ196835:MQL196836 MZM196835:NAH196836 NJI196835:NKD196836 NTE196835:NTZ196836 ODA196835:ODV196836 OMW196835:ONR196836 OWS196835:OXN196836 PGO196835:PHJ196836 PQK196835:PRF196836 QAG196835:QBB196836 QKC196835:QKX196836 QTY196835:QUT196836 RDU196835:REP196836 RNQ196835:ROL196836 RXM196835:RYH196836 SHI196835:SID196836 SRE196835:SRZ196836 TBA196835:TBV196836 TKW196835:TLR196836 TUS196835:TVN196836 UEO196835:UFJ196836 UOK196835:UPF196836 UYG196835:UZB196836 VIC196835:VIX196836 VRY196835:VST196836 WBU196835:WCP196836 WLQ196835:WML196836 WVM196835:WWH196836 E262371:Z262372 JA262371:JV262372 SW262371:TR262372 ACS262371:ADN262372 AMO262371:ANJ262372 AWK262371:AXF262372 BGG262371:BHB262372 BQC262371:BQX262372 BZY262371:CAT262372 CJU262371:CKP262372 CTQ262371:CUL262372 DDM262371:DEH262372 DNI262371:DOD262372 DXE262371:DXZ262372 EHA262371:EHV262372 EQW262371:ERR262372 FAS262371:FBN262372 FKO262371:FLJ262372 FUK262371:FVF262372 GEG262371:GFB262372 GOC262371:GOX262372 GXY262371:GYT262372 HHU262371:HIP262372 HRQ262371:HSL262372 IBM262371:ICH262372 ILI262371:IMD262372 IVE262371:IVZ262372 JFA262371:JFV262372 JOW262371:JPR262372 JYS262371:JZN262372 KIO262371:KJJ262372 KSK262371:KTF262372 LCG262371:LDB262372 LMC262371:LMX262372 LVY262371:LWT262372 MFU262371:MGP262372 MPQ262371:MQL262372 MZM262371:NAH262372 NJI262371:NKD262372 NTE262371:NTZ262372 ODA262371:ODV262372 OMW262371:ONR262372 OWS262371:OXN262372 PGO262371:PHJ262372 PQK262371:PRF262372 QAG262371:QBB262372 QKC262371:QKX262372 QTY262371:QUT262372 RDU262371:REP262372 RNQ262371:ROL262372 RXM262371:RYH262372 SHI262371:SID262372 SRE262371:SRZ262372 TBA262371:TBV262372 TKW262371:TLR262372 TUS262371:TVN262372 UEO262371:UFJ262372 UOK262371:UPF262372 UYG262371:UZB262372 VIC262371:VIX262372 VRY262371:VST262372 WBU262371:WCP262372 WLQ262371:WML262372 WVM262371:WWH262372 E327907:Z327908 JA327907:JV327908 SW327907:TR327908 ACS327907:ADN327908 AMO327907:ANJ327908 AWK327907:AXF327908 BGG327907:BHB327908 BQC327907:BQX327908 BZY327907:CAT327908 CJU327907:CKP327908 CTQ327907:CUL327908 DDM327907:DEH327908 DNI327907:DOD327908 DXE327907:DXZ327908 EHA327907:EHV327908 EQW327907:ERR327908 FAS327907:FBN327908 FKO327907:FLJ327908 FUK327907:FVF327908 GEG327907:GFB327908 GOC327907:GOX327908 GXY327907:GYT327908 HHU327907:HIP327908 HRQ327907:HSL327908 IBM327907:ICH327908 ILI327907:IMD327908 IVE327907:IVZ327908 JFA327907:JFV327908 JOW327907:JPR327908 JYS327907:JZN327908 KIO327907:KJJ327908 KSK327907:KTF327908 LCG327907:LDB327908 LMC327907:LMX327908 LVY327907:LWT327908 MFU327907:MGP327908 MPQ327907:MQL327908 MZM327907:NAH327908 NJI327907:NKD327908 NTE327907:NTZ327908 ODA327907:ODV327908 OMW327907:ONR327908 OWS327907:OXN327908 PGO327907:PHJ327908 PQK327907:PRF327908 QAG327907:QBB327908 QKC327907:QKX327908 QTY327907:QUT327908 RDU327907:REP327908 RNQ327907:ROL327908 RXM327907:RYH327908 SHI327907:SID327908 SRE327907:SRZ327908 TBA327907:TBV327908 TKW327907:TLR327908 TUS327907:TVN327908 UEO327907:UFJ327908 UOK327907:UPF327908 UYG327907:UZB327908 VIC327907:VIX327908 VRY327907:VST327908 WBU327907:WCP327908 WLQ327907:WML327908 WVM327907:WWH327908 E393443:Z393444 JA393443:JV393444 SW393443:TR393444 ACS393443:ADN393444 AMO393443:ANJ393444 AWK393443:AXF393444 BGG393443:BHB393444 BQC393443:BQX393444 BZY393443:CAT393444 CJU393443:CKP393444 CTQ393443:CUL393444 DDM393443:DEH393444 DNI393443:DOD393444 DXE393443:DXZ393444 EHA393443:EHV393444 EQW393443:ERR393444 FAS393443:FBN393444 FKO393443:FLJ393444 FUK393443:FVF393444 GEG393443:GFB393444 GOC393443:GOX393444 GXY393443:GYT393444 HHU393443:HIP393444 HRQ393443:HSL393444 IBM393443:ICH393444 ILI393443:IMD393444 IVE393443:IVZ393444 JFA393443:JFV393444 JOW393443:JPR393444 JYS393443:JZN393444 KIO393443:KJJ393444 KSK393443:KTF393444 LCG393443:LDB393444 LMC393443:LMX393444 LVY393443:LWT393444 MFU393443:MGP393444 MPQ393443:MQL393444 MZM393443:NAH393444 NJI393443:NKD393444 NTE393443:NTZ393444 ODA393443:ODV393444 OMW393443:ONR393444 OWS393443:OXN393444 PGO393443:PHJ393444 PQK393443:PRF393444 QAG393443:QBB393444 QKC393443:QKX393444 QTY393443:QUT393444 RDU393443:REP393444 RNQ393443:ROL393444 RXM393443:RYH393444 SHI393443:SID393444 SRE393443:SRZ393444 TBA393443:TBV393444 TKW393443:TLR393444 TUS393443:TVN393444 UEO393443:UFJ393444 UOK393443:UPF393444 UYG393443:UZB393444 VIC393443:VIX393444 VRY393443:VST393444 WBU393443:WCP393444 WLQ393443:WML393444 WVM393443:WWH393444 E458979:Z458980 JA458979:JV458980 SW458979:TR458980 ACS458979:ADN458980 AMO458979:ANJ458980 AWK458979:AXF458980 BGG458979:BHB458980 BQC458979:BQX458980 BZY458979:CAT458980 CJU458979:CKP458980 CTQ458979:CUL458980 DDM458979:DEH458980 DNI458979:DOD458980 DXE458979:DXZ458980 EHA458979:EHV458980 EQW458979:ERR458980 FAS458979:FBN458980 FKO458979:FLJ458980 FUK458979:FVF458980 GEG458979:GFB458980 GOC458979:GOX458980 GXY458979:GYT458980 HHU458979:HIP458980 HRQ458979:HSL458980 IBM458979:ICH458980 ILI458979:IMD458980 IVE458979:IVZ458980 JFA458979:JFV458980 JOW458979:JPR458980 JYS458979:JZN458980 KIO458979:KJJ458980 KSK458979:KTF458980 LCG458979:LDB458980 LMC458979:LMX458980 LVY458979:LWT458980 MFU458979:MGP458980 MPQ458979:MQL458980 MZM458979:NAH458980 NJI458979:NKD458980 NTE458979:NTZ458980 ODA458979:ODV458980 OMW458979:ONR458980 OWS458979:OXN458980 PGO458979:PHJ458980 PQK458979:PRF458980 QAG458979:QBB458980 QKC458979:QKX458980 QTY458979:QUT458980 RDU458979:REP458980 RNQ458979:ROL458980 RXM458979:RYH458980 SHI458979:SID458980 SRE458979:SRZ458980 TBA458979:TBV458980 TKW458979:TLR458980 TUS458979:TVN458980 UEO458979:UFJ458980 UOK458979:UPF458980 UYG458979:UZB458980 VIC458979:VIX458980 VRY458979:VST458980 WBU458979:WCP458980 WLQ458979:WML458980 WVM458979:WWH458980 E524515:Z524516 JA524515:JV524516 SW524515:TR524516 ACS524515:ADN524516 AMO524515:ANJ524516 AWK524515:AXF524516 BGG524515:BHB524516 BQC524515:BQX524516 BZY524515:CAT524516 CJU524515:CKP524516 CTQ524515:CUL524516 DDM524515:DEH524516 DNI524515:DOD524516 DXE524515:DXZ524516 EHA524515:EHV524516 EQW524515:ERR524516 FAS524515:FBN524516 FKO524515:FLJ524516 FUK524515:FVF524516 GEG524515:GFB524516 GOC524515:GOX524516 GXY524515:GYT524516 HHU524515:HIP524516 HRQ524515:HSL524516 IBM524515:ICH524516 ILI524515:IMD524516 IVE524515:IVZ524516 JFA524515:JFV524516 JOW524515:JPR524516 JYS524515:JZN524516 KIO524515:KJJ524516 KSK524515:KTF524516 LCG524515:LDB524516 LMC524515:LMX524516 LVY524515:LWT524516 MFU524515:MGP524516 MPQ524515:MQL524516 MZM524515:NAH524516 NJI524515:NKD524516 NTE524515:NTZ524516 ODA524515:ODV524516 OMW524515:ONR524516 OWS524515:OXN524516 PGO524515:PHJ524516 PQK524515:PRF524516 QAG524515:QBB524516 QKC524515:QKX524516 QTY524515:QUT524516 RDU524515:REP524516 RNQ524515:ROL524516 RXM524515:RYH524516 SHI524515:SID524516 SRE524515:SRZ524516 TBA524515:TBV524516 TKW524515:TLR524516 TUS524515:TVN524516 UEO524515:UFJ524516 UOK524515:UPF524516 UYG524515:UZB524516 VIC524515:VIX524516 VRY524515:VST524516 WBU524515:WCP524516 WLQ524515:WML524516 WVM524515:WWH524516 E590051:Z590052 JA590051:JV590052 SW590051:TR590052 ACS590051:ADN590052 AMO590051:ANJ590052 AWK590051:AXF590052 BGG590051:BHB590052 BQC590051:BQX590052 BZY590051:CAT590052 CJU590051:CKP590052 CTQ590051:CUL590052 DDM590051:DEH590052 DNI590051:DOD590052 DXE590051:DXZ590052 EHA590051:EHV590052 EQW590051:ERR590052 FAS590051:FBN590052 FKO590051:FLJ590052 FUK590051:FVF590052 GEG590051:GFB590052 GOC590051:GOX590052 GXY590051:GYT590052 HHU590051:HIP590052 HRQ590051:HSL590052 IBM590051:ICH590052 ILI590051:IMD590052 IVE590051:IVZ590052 JFA590051:JFV590052 JOW590051:JPR590052 JYS590051:JZN590052 KIO590051:KJJ590052 KSK590051:KTF590052 LCG590051:LDB590052 LMC590051:LMX590052 LVY590051:LWT590052 MFU590051:MGP590052 MPQ590051:MQL590052 MZM590051:NAH590052 NJI590051:NKD590052 NTE590051:NTZ590052 ODA590051:ODV590052 OMW590051:ONR590052 OWS590051:OXN590052 PGO590051:PHJ590052 PQK590051:PRF590052 QAG590051:QBB590052 QKC590051:QKX590052 QTY590051:QUT590052 RDU590051:REP590052 RNQ590051:ROL590052 RXM590051:RYH590052 SHI590051:SID590052 SRE590051:SRZ590052 TBA590051:TBV590052 TKW590051:TLR590052 TUS590051:TVN590052 UEO590051:UFJ590052 UOK590051:UPF590052 UYG590051:UZB590052 VIC590051:VIX590052 VRY590051:VST590052 WBU590051:WCP590052 WLQ590051:WML590052 WVM590051:WWH590052 E655587:Z655588 JA655587:JV655588 SW655587:TR655588 ACS655587:ADN655588 AMO655587:ANJ655588 AWK655587:AXF655588 BGG655587:BHB655588 BQC655587:BQX655588 BZY655587:CAT655588 CJU655587:CKP655588 CTQ655587:CUL655588 DDM655587:DEH655588 DNI655587:DOD655588 DXE655587:DXZ655588 EHA655587:EHV655588 EQW655587:ERR655588 FAS655587:FBN655588 FKO655587:FLJ655588 FUK655587:FVF655588 GEG655587:GFB655588 GOC655587:GOX655588 GXY655587:GYT655588 HHU655587:HIP655588 HRQ655587:HSL655588 IBM655587:ICH655588 ILI655587:IMD655588 IVE655587:IVZ655588 JFA655587:JFV655588 JOW655587:JPR655588 JYS655587:JZN655588 KIO655587:KJJ655588 KSK655587:KTF655588 LCG655587:LDB655588 LMC655587:LMX655588 LVY655587:LWT655588 MFU655587:MGP655588 MPQ655587:MQL655588 MZM655587:NAH655588 NJI655587:NKD655588 NTE655587:NTZ655588 ODA655587:ODV655588 OMW655587:ONR655588 OWS655587:OXN655588 PGO655587:PHJ655588 PQK655587:PRF655588 QAG655587:QBB655588 QKC655587:QKX655588 QTY655587:QUT655588 RDU655587:REP655588 RNQ655587:ROL655588 RXM655587:RYH655588 SHI655587:SID655588 SRE655587:SRZ655588 TBA655587:TBV655588 TKW655587:TLR655588 TUS655587:TVN655588 UEO655587:UFJ655588 UOK655587:UPF655588 UYG655587:UZB655588 VIC655587:VIX655588 VRY655587:VST655588 WBU655587:WCP655588 WLQ655587:WML655588 WVM655587:WWH655588 E721123:Z721124 JA721123:JV721124 SW721123:TR721124 ACS721123:ADN721124 AMO721123:ANJ721124 AWK721123:AXF721124 BGG721123:BHB721124 BQC721123:BQX721124 BZY721123:CAT721124 CJU721123:CKP721124 CTQ721123:CUL721124 DDM721123:DEH721124 DNI721123:DOD721124 DXE721123:DXZ721124 EHA721123:EHV721124 EQW721123:ERR721124 FAS721123:FBN721124 FKO721123:FLJ721124 FUK721123:FVF721124 GEG721123:GFB721124 GOC721123:GOX721124 GXY721123:GYT721124 HHU721123:HIP721124 HRQ721123:HSL721124 IBM721123:ICH721124 ILI721123:IMD721124 IVE721123:IVZ721124 JFA721123:JFV721124 JOW721123:JPR721124 JYS721123:JZN721124 KIO721123:KJJ721124 KSK721123:KTF721124 LCG721123:LDB721124 LMC721123:LMX721124 LVY721123:LWT721124 MFU721123:MGP721124 MPQ721123:MQL721124 MZM721123:NAH721124 NJI721123:NKD721124 NTE721123:NTZ721124 ODA721123:ODV721124 OMW721123:ONR721124 OWS721123:OXN721124 PGO721123:PHJ721124 PQK721123:PRF721124 QAG721123:QBB721124 QKC721123:QKX721124 QTY721123:QUT721124 RDU721123:REP721124 RNQ721123:ROL721124 RXM721123:RYH721124 SHI721123:SID721124 SRE721123:SRZ721124 TBA721123:TBV721124 TKW721123:TLR721124 TUS721123:TVN721124 UEO721123:UFJ721124 UOK721123:UPF721124 UYG721123:UZB721124 VIC721123:VIX721124 VRY721123:VST721124 WBU721123:WCP721124 WLQ721123:WML721124 WVM721123:WWH721124 E786659:Z786660 JA786659:JV786660 SW786659:TR786660 ACS786659:ADN786660 AMO786659:ANJ786660 AWK786659:AXF786660 BGG786659:BHB786660 BQC786659:BQX786660 BZY786659:CAT786660 CJU786659:CKP786660 CTQ786659:CUL786660 DDM786659:DEH786660 DNI786659:DOD786660 DXE786659:DXZ786660 EHA786659:EHV786660 EQW786659:ERR786660 FAS786659:FBN786660 FKO786659:FLJ786660 FUK786659:FVF786660 GEG786659:GFB786660 GOC786659:GOX786660 GXY786659:GYT786660 HHU786659:HIP786660 HRQ786659:HSL786660 IBM786659:ICH786660 ILI786659:IMD786660 IVE786659:IVZ786660 JFA786659:JFV786660 JOW786659:JPR786660 JYS786659:JZN786660 KIO786659:KJJ786660 KSK786659:KTF786660 LCG786659:LDB786660 LMC786659:LMX786660 LVY786659:LWT786660 MFU786659:MGP786660 MPQ786659:MQL786660 MZM786659:NAH786660 NJI786659:NKD786660 NTE786659:NTZ786660 ODA786659:ODV786660 OMW786659:ONR786660 OWS786659:OXN786660 PGO786659:PHJ786660 PQK786659:PRF786660 QAG786659:QBB786660 QKC786659:QKX786660 QTY786659:QUT786660 RDU786659:REP786660 RNQ786659:ROL786660 RXM786659:RYH786660 SHI786659:SID786660 SRE786659:SRZ786660 TBA786659:TBV786660 TKW786659:TLR786660 TUS786659:TVN786660 UEO786659:UFJ786660 UOK786659:UPF786660 UYG786659:UZB786660 VIC786659:VIX786660 VRY786659:VST786660 WBU786659:WCP786660 WLQ786659:WML786660 WVM786659:WWH786660 E852195:Z852196 JA852195:JV852196 SW852195:TR852196 ACS852195:ADN852196 AMO852195:ANJ852196 AWK852195:AXF852196 BGG852195:BHB852196 BQC852195:BQX852196 BZY852195:CAT852196 CJU852195:CKP852196 CTQ852195:CUL852196 DDM852195:DEH852196 DNI852195:DOD852196 DXE852195:DXZ852196 EHA852195:EHV852196 EQW852195:ERR852196 FAS852195:FBN852196 FKO852195:FLJ852196 FUK852195:FVF852196 GEG852195:GFB852196 GOC852195:GOX852196 GXY852195:GYT852196 HHU852195:HIP852196 HRQ852195:HSL852196 IBM852195:ICH852196 ILI852195:IMD852196 IVE852195:IVZ852196 JFA852195:JFV852196 JOW852195:JPR852196 JYS852195:JZN852196 KIO852195:KJJ852196 KSK852195:KTF852196 LCG852195:LDB852196 LMC852195:LMX852196 LVY852195:LWT852196 MFU852195:MGP852196 MPQ852195:MQL852196 MZM852195:NAH852196 NJI852195:NKD852196 NTE852195:NTZ852196 ODA852195:ODV852196 OMW852195:ONR852196 OWS852195:OXN852196 PGO852195:PHJ852196 PQK852195:PRF852196 QAG852195:QBB852196 QKC852195:QKX852196 QTY852195:QUT852196 RDU852195:REP852196 RNQ852195:ROL852196 RXM852195:RYH852196 SHI852195:SID852196 SRE852195:SRZ852196 TBA852195:TBV852196 TKW852195:TLR852196 TUS852195:TVN852196 UEO852195:UFJ852196 UOK852195:UPF852196 UYG852195:UZB852196 VIC852195:VIX852196 VRY852195:VST852196 WBU852195:WCP852196 WLQ852195:WML852196 WVM852195:WWH852196 E917731:Z917732 JA917731:JV917732 SW917731:TR917732 ACS917731:ADN917732 AMO917731:ANJ917732 AWK917731:AXF917732 BGG917731:BHB917732 BQC917731:BQX917732 BZY917731:CAT917732 CJU917731:CKP917732 CTQ917731:CUL917732 DDM917731:DEH917732 DNI917731:DOD917732 DXE917731:DXZ917732 EHA917731:EHV917732 EQW917731:ERR917732 FAS917731:FBN917732 FKO917731:FLJ917732 FUK917731:FVF917732 GEG917731:GFB917732 GOC917731:GOX917732 GXY917731:GYT917732 HHU917731:HIP917732 HRQ917731:HSL917732 IBM917731:ICH917732 ILI917731:IMD917732 IVE917731:IVZ917732 JFA917731:JFV917732 JOW917731:JPR917732 JYS917731:JZN917732 KIO917731:KJJ917732 KSK917731:KTF917732 LCG917731:LDB917732 LMC917731:LMX917732 LVY917731:LWT917732 MFU917731:MGP917732 MPQ917731:MQL917732 MZM917731:NAH917732 NJI917731:NKD917732 NTE917731:NTZ917732 ODA917731:ODV917732 OMW917731:ONR917732 OWS917731:OXN917732 PGO917731:PHJ917732 PQK917731:PRF917732 QAG917731:QBB917732 QKC917731:QKX917732 QTY917731:QUT917732 RDU917731:REP917732 RNQ917731:ROL917732 RXM917731:RYH917732 SHI917731:SID917732 SRE917731:SRZ917732 TBA917731:TBV917732 TKW917731:TLR917732 TUS917731:TVN917732 UEO917731:UFJ917732 UOK917731:UPF917732 UYG917731:UZB917732 VIC917731:VIX917732 VRY917731:VST917732 WBU917731:WCP917732 WLQ917731:WML917732 WVM917731:WWH917732 E983267:Z983268 JA983267:JV983268 SW983267:TR983268 ACS983267:ADN983268 AMO983267:ANJ983268 AWK983267:AXF983268 BGG983267:BHB983268 BQC983267:BQX983268 BZY983267:CAT983268 CJU983267:CKP983268 CTQ983267:CUL983268 DDM983267:DEH983268 DNI983267:DOD983268 DXE983267:DXZ983268 EHA983267:EHV983268 EQW983267:ERR983268 FAS983267:FBN983268 FKO983267:FLJ983268 FUK983267:FVF983268 GEG983267:GFB983268 GOC983267:GOX983268 GXY983267:GYT983268 HHU983267:HIP983268 HRQ983267:HSL983268 IBM983267:ICH983268 ILI983267:IMD983268 IVE983267:IVZ983268 JFA983267:JFV983268 JOW983267:JPR983268 JYS983267:JZN983268 KIO983267:KJJ983268 KSK983267:KTF983268 LCG983267:LDB983268 LMC983267:LMX983268 LVY983267:LWT983268 MFU983267:MGP983268 MPQ983267:MQL983268 MZM983267:NAH983268 NJI983267:NKD983268 NTE983267:NTZ983268 ODA983267:ODV983268 OMW983267:ONR983268 OWS983267:OXN983268 PGO983267:PHJ983268 PQK983267:PRF983268 QAG983267:QBB983268 QKC983267:QKX983268 QTY983267:QUT983268 RDU983267:REP983268 RNQ983267:ROL983268 RXM983267:RYH983268 SHI983267:SID983268 SRE983267:SRZ983268 TBA983267:TBV983268 TKW983267:TLR983268 TUS983267:TVN983268 UEO983267:UFJ983268 UOK983267:UPF983268 UYG983267:UZB983268 VIC983267:VIX983268 VRY983267:VST983268 WBU983267:WCP983268 WLQ983267:WML983268 WVM983267:WWH983268 E150:Z151 JA150:JV151 SW150:TR151 ACS150:ADN151 AMO150:ANJ151 AWK150:AXF151 BGG150:BHB151 BQC150:BQX151 BZY150:CAT151 CJU150:CKP151 CTQ150:CUL151 DDM150:DEH151 DNI150:DOD151 DXE150:DXZ151 EHA150:EHV151 EQW150:ERR151 FAS150:FBN151 FKO150:FLJ151 FUK150:FVF151 GEG150:GFB151 GOC150:GOX151 GXY150:GYT151 HHU150:HIP151 HRQ150:HSL151 IBM150:ICH151 ILI150:IMD151 IVE150:IVZ151 JFA150:JFV151 JOW150:JPR151 JYS150:JZN151 KIO150:KJJ151 KSK150:KTF151 LCG150:LDB151 LMC150:LMX151 LVY150:LWT151 MFU150:MGP151 MPQ150:MQL151 MZM150:NAH151 NJI150:NKD151 NTE150:NTZ151 ODA150:ODV151 OMW150:ONR151 OWS150:OXN151 PGO150:PHJ151 PQK150:PRF151 QAG150:QBB151 QKC150:QKX151 QTY150:QUT151 RDU150:REP151 RNQ150:ROL151 RXM150:RYH151 SHI150:SID151 SRE150:SRZ151 TBA150:TBV151 TKW150:TLR151 TUS150:TVN151 UEO150:UFJ151 UOK150:UPF151 UYG150:UZB151 VIC150:VIX151 VRY150:VST151 WBU150:WCP151 WLQ150:WML151 WVM150:WWH151 E65809:Z65810 JA65809:JV65810 SW65809:TR65810 ACS65809:ADN65810 AMO65809:ANJ65810 AWK65809:AXF65810 BGG65809:BHB65810 BQC65809:BQX65810 BZY65809:CAT65810 CJU65809:CKP65810 CTQ65809:CUL65810 DDM65809:DEH65810 DNI65809:DOD65810 DXE65809:DXZ65810 EHA65809:EHV65810 EQW65809:ERR65810 FAS65809:FBN65810 FKO65809:FLJ65810 FUK65809:FVF65810 GEG65809:GFB65810 GOC65809:GOX65810 GXY65809:GYT65810 HHU65809:HIP65810 HRQ65809:HSL65810 IBM65809:ICH65810 ILI65809:IMD65810 IVE65809:IVZ65810 JFA65809:JFV65810 JOW65809:JPR65810 JYS65809:JZN65810 KIO65809:KJJ65810 KSK65809:KTF65810 LCG65809:LDB65810 LMC65809:LMX65810 LVY65809:LWT65810 MFU65809:MGP65810 MPQ65809:MQL65810 MZM65809:NAH65810 NJI65809:NKD65810 NTE65809:NTZ65810 ODA65809:ODV65810 OMW65809:ONR65810 OWS65809:OXN65810 PGO65809:PHJ65810 PQK65809:PRF65810 QAG65809:QBB65810 QKC65809:QKX65810 QTY65809:QUT65810 RDU65809:REP65810 RNQ65809:ROL65810 RXM65809:RYH65810 SHI65809:SID65810 SRE65809:SRZ65810 TBA65809:TBV65810 TKW65809:TLR65810 TUS65809:TVN65810 UEO65809:UFJ65810 UOK65809:UPF65810 UYG65809:UZB65810 VIC65809:VIX65810 VRY65809:VST65810 WBU65809:WCP65810 WLQ65809:WML65810 WVM65809:WWH65810 E131345:Z131346 JA131345:JV131346 SW131345:TR131346 ACS131345:ADN131346 AMO131345:ANJ131346 AWK131345:AXF131346 BGG131345:BHB131346 BQC131345:BQX131346 BZY131345:CAT131346 CJU131345:CKP131346 CTQ131345:CUL131346 DDM131345:DEH131346 DNI131345:DOD131346 DXE131345:DXZ131346 EHA131345:EHV131346 EQW131345:ERR131346 FAS131345:FBN131346 FKO131345:FLJ131346 FUK131345:FVF131346 GEG131345:GFB131346 GOC131345:GOX131346 GXY131345:GYT131346 HHU131345:HIP131346 HRQ131345:HSL131346 IBM131345:ICH131346 ILI131345:IMD131346 IVE131345:IVZ131346 JFA131345:JFV131346 JOW131345:JPR131346 JYS131345:JZN131346 KIO131345:KJJ131346 KSK131345:KTF131346 LCG131345:LDB131346 LMC131345:LMX131346 LVY131345:LWT131346 MFU131345:MGP131346 MPQ131345:MQL131346 MZM131345:NAH131346 NJI131345:NKD131346 NTE131345:NTZ131346 ODA131345:ODV131346 OMW131345:ONR131346 OWS131345:OXN131346 PGO131345:PHJ131346 PQK131345:PRF131346 QAG131345:QBB131346 QKC131345:QKX131346 QTY131345:QUT131346 RDU131345:REP131346 RNQ131345:ROL131346 RXM131345:RYH131346 SHI131345:SID131346 SRE131345:SRZ131346 TBA131345:TBV131346 TKW131345:TLR131346 TUS131345:TVN131346 UEO131345:UFJ131346 UOK131345:UPF131346 UYG131345:UZB131346 VIC131345:VIX131346 VRY131345:VST131346 WBU131345:WCP131346 WLQ131345:WML131346 WVM131345:WWH131346 E196881:Z196882 JA196881:JV196882 SW196881:TR196882 ACS196881:ADN196882 AMO196881:ANJ196882 AWK196881:AXF196882 BGG196881:BHB196882 BQC196881:BQX196882 BZY196881:CAT196882 CJU196881:CKP196882 CTQ196881:CUL196882 DDM196881:DEH196882 DNI196881:DOD196882 DXE196881:DXZ196882 EHA196881:EHV196882 EQW196881:ERR196882 FAS196881:FBN196882 FKO196881:FLJ196882 FUK196881:FVF196882 GEG196881:GFB196882 GOC196881:GOX196882 GXY196881:GYT196882 HHU196881:HIP196882 HRQ196881:HSL196882 IBM196881:ICH196882 ILI196881:IMD196882 IVE196881:IVZ196882 JFA196881:JFV196882 JOW196881:JPR196882 JYS196881:JZN196882 KIO196881:KJJ196882 KSK196881:KTF196882 LCG196881:LDB196882 LMC196881:LMX196882 LVY196881:LWT196882 MFU196881:MGP196882 MPQ196881:MQL196882 MZM196881:NAH196882 NJI196881:NKD196882 NTE196881:NTZ196882 ODA196881:ODV196882 OMW196881:ONR196882 OWS196881:OXN196882 PGO196881:PHJ196882 PQK196881:PRF196882 QAG196881:QBB196882 QKC196881:QKX196882 QTY196881:QUT196882 RDU196881:REP196882 RNQ196881:ROL196882 RXM196881:RYH196882 SHI196881:SID196882 SRE196881:SRZ196882 TBA196881:TBV196882 TKW196881:TLR196882 TUS196881:TVN196882 UEO196881:UFJ196882 UOK196881:UPF196882 UYG196881:UZB196882 VIC196881:VIX196882 VRY196881:VST196882 WBU196881:WCP196882 WLQ196881:WML196882 WVM196881:WWH196882 E262417:Z262418 JA262417:JV262418 SW262417:TR262418 ACS262417:ADN262418 AMO262417:ANJ262418 AWK262417:AXF262418 BGG262417:BHB262418 BQC262417:BQX262418 BZY262417:CAT262418 CJU262417:CKP262418 CTQ262417:CUL262418 DDM262417:DEH262418 DNI262417:DOD262418 DXE262417:DXZ262418 EHA262417:EHV262418 EQW262417:ERR262418 FAS262417:FBN262418 FKO262417:FLJ262418 FUK262417:FVF262418 GEG262417:GFB262418 GOC262417:GOX262418 GXY262417:GYT262418 HHU262417:HIP262418 HRQ262417:HSL262418 IBM262417:ICH262418 ILI262417:IMD262418 IVE262417:IVZ262418 JFA262417:JFV262418 JOW262417:JPR262418 JYS262417:JZN262418 KIO262417:KJJ262418 KSK262417:KTF262418 LCG262417:LDB262418 LMC262417:LMX262418 LVY262417:LWT262418 MFU262417:MGP262418 MPQ262417:MQL262418 MZM262417:NAH262418 NJI262417:NKD262418 NTE262417:NTZ262418 ODA262417:ODV262418 OMW262417:ONR262418 OWS262417:OXN262418 PGO262417:PHJ262418 PQK262417:PRF262418 QAG262417:QBB262418 QKC262417:QKX262418 QTY262417:QUT262418 RDU262417:REP262418 RNQ262417:ROL262418 RXM262417:RYH262418 SHI262417:SID262418 SRE262417:SRZ262418 TBA262417:TBV262418 TKW262417:TLR262418 TUS262417:TVN262418 UEO262417:UFJ262418 UOK262417:UPF262418 UYG262417:UZB262418 VIC262417:VIX262418 VRY262417:VST262418 WBU262417:WCP262418 WLQ262417:WML262418 WVM262417:WWH262418 E327953:Z327954 JA327953:JV327954 SW327953:TR327954 ACS327953:ADN327954 AMO327953:ANJ327954 AWK327953:AXF327954 BGG327953:BHB327954 BQC327953:BQX327954 BZY327953:CAT327954 CJU327953:CKP327954 CTQ327953:CUL327954 DDM327953:DEH327954 DNI327953:DOD327954 DXE327953:DXZ327954 EHA327953:EHV327954 EQW327953:ERR327954 FAS327953:FBN327954 FKO327953:FLJ327954 FUK327953:FVF327954 GEG327953:GFB327954 GOC327953:GOX327954 GXY327953:GYT327954 HHU327953:HIP327954 HRQ327953:HSL327954 IBM327953:ICH327954 ILI327953:IMD327954 IVE327953:IVZ327954 JFA327953:JFV327954 JOW327953:JPR327954 JYS327953:JZN327954 KIO327953:KJJ327954 KSK327953:KTF327954 LCG327953:LDB327954 LMC327953:LMX327954 LVY327953:LWT327954 MFU327953:MGP327954 MPQ327953:MQL327954 MZM327953:NAH327954 NJI327953:NKD327954 NTE327953:NTZ327954 ODA327953:ODV327954 OMW327953:ONR327954 OWS327953:OXN327954 PGO327953:PHJ327954 PQK327953:PRF327954 QAG327953:QBB327954 QKC327953:QKX327954 QTY327953:QUT327954 RDU327953:REP327954 RNQ327953:ROL327954 RXM327953:RYH327954 SHI327953:SID327954 SRE327953:SRZ327954 TBA327953:TBV327954 TKW327953:TLR327954 TUS327953:TVN327954 UEO327953:UFJ327954 UOK327953:UPF327954 UYG327953:UZB327954 VIC327953:VIX327954 VRY327953:VST327954 WBU327953:WCP327954 WLQ327953:WML327954 WVM327953:WWH327954 E393489:Z393490 JA393489:JV393490 SW393489:TR393490 ACS393489:ADN393490 AMO393489:ANJ393490 AWK393489:AXF393490 BGG393489:BHB393490 BQC393489:BQX393490 BZY393489:CAT393490 CJU393489:CKP393490 CTQ393489:CUL393490 DDM393489:DEH393490 DNI393489:DOD393490 DXE393489:DXZ393490 EHA393489:EHV393490 EQW393489:ERR393490 FAS393489:FBN393490 FKO393489:FLJ393490 FUK393489:FVF393490 GEG393489:GFB393490 GOC393489:GOX393490 GXY393489:GYT393490 HHU393489:HIP393490 HRQ393489:HSL393490 IBM393489:ICH393490 ILI393489:IMD393490 IVE393489:IVZ393490 JFA393489:JFV393490 JOW393489:JPR393490 JYS393489:JZN393490 KIO393489:KJJ393490 KSK393489:KTF393490 LCG393489:LDB393490 LMC393489:LMX393490 LVY393489:LWT393490 MFU393489:MGP393490 MPQ393489:MQL393490 MZM393489:NAH393490 NJI393489:NKD393490 NTE393489:NTZ393490 ODA393489:ODV393490 OMW393489:ONR393490 OWS393489:OXN393490 PGO393489:PHJ393490 PQK393489:PRF393490 QAG393489:QBB393490 QKC393489:QKX393490 QTY393489:QUT393490 RDU393489:REP393490 RNQ393489:ROL393490 RXM393489:RYH393490 SHI393489:SID393490 SRE393489:SRZ393490 TBA393489:TBV393490 TKW393489:TLR393490 TUS393489:TVN393490 UEO393489:UFJ393490 UOK393489:UPF393490 UYG393489:UZB393490 VIC393489:VIX393490 VRY393489:VST393490 WBU393489:WCP393490 WLQ393489:WML393490 WVM393489:WWH393490 E459025:Z459026 JA459025:JV459026 SW459025:TR459026 ACS459025:ADN459026 AMO459025:ANJ459026 AWK459025:AXF459026 BGG459025:BHB459026 BQC459025:BQX459026 BZY459025:CAT459026 CJU459025:CKP459026 CTQ459025:CUL459026 DDM459025:DEH459026 DNI459025:DOD459026 DXE459025:DXZ459026 EHA459025:EHV459026 EQW459025:ERR459026 FAS459025:FBN459026 FKO459025:FLJ459026 FUK459025:FVF459026 GEG459025:GFB459026 GOC459025:GOX459026 GXY459025:GYT459026 HHU459025:HIP459026 HRQ459025:HSL459026 IBM459025:ICH459026 ILI459025:IMD459026 IVE459025:IVZ459026 JFA459025:JFV459026 JOW459025:JPR459026 JYS459025:JZN459026 KIO459025:KJJ459026 KSK459025:KTF459026 LCG459025:LDB459026 LMC459025:LMX459026 LVY459025:LWT459026 MFU459025:MGP459026 MPQ459025:MQL459026 MZM459025:NAH459026 NJI459025:NKD459026 NTE459025:NTZ459026 ODA459025:ODV459026 OMW459025:ONR459026 OWS459025:OXN459026 PGO459025:PHJ459026 PQK459025:PRF459026 QAG459025:QBB459026 QKC459025:QKX459026 QTY459025:QUT459026 RDU459025:REP459026 RNQ459025:ROL459026 RXM459025:RYH459026 SHI459025:SID459026 SRE459025:SRZ459026 TBA459025:TBV459026 TKW459025:TLR459026 TUS459025:TVN459026 UEO459025:UFJ459026 UOK459025:UPF459026 UYG459025:UZB459026 VIC459025:VIX459026 VRY459025:VST459026 WBU459025:WCP459026 WLQ459025:WML459026 WVM459025:WWH459026 E524561:Z524562 JA524561:JV524562 SW524561:TR524562 ACS524561:ADN524562 AMO524561:ANJ524562 AWK524561:AXF524562 BGG524561:BHB524562 BQC524561:BQX524562 BZY524561:CAT524562 CJU524561:CKP524562 CTQ524561:CUL524562 DDM524561:DEH524562 DNI524561:DOD524562 DXE524561:DXZ524562 EHA524561:EHV524562 EQW524561:ERR524562 FAS524561:FBN524562 FKO524561:FLJ524562 FUK524561:FVF524562 GEG524561:GFB524562 GOC524561:GOX524562 GXY524561:GYT524562 HHU524561:HIP524562 HRQ524561:HSL524562 IBM524561:ICH524562 ILI524561:IMD524562 IVE524561:IVZ524562 JFA524561:JFV524562 JOW524561:JPR524562 JYS524561:JZN524562 KIO524561:KJJ524562 KSK524561:KTF524562 LCG524561:LDB524562 LMC524561:LMX524562 LVY524561:LWT524562 MFU524561:MGP524562 MPQ524561:MQL524562 MZM524561:NAH524562 NJI524561:NKD524562 NTE524561:NTZ524562 ODA524561:ODV524562 OMW524561:ONR524562 OWS524561:OXN524562 PGO524561:PHJ524562 PQK524561:PRF524562 QAG524561:QBB524562 QKC524561:QKX524562 QTY524561:QUT524562 RDU524561:REP524562 RNQ524561:ROL524562 RXM524561:RYH524562 SHI524561:SID524562 SRE524561:SRZ524562 TBA524561:TBV524562 TKW524561:TLR524562 TUS524561:TVN524562 UEO524561:UFJ524562 UOK524561:UPF524562 UYG524561:UZB524562 VIC524561:VIX524562 VRY524561:VST524562 WBU524561:WCP524562 WLQ524561:WML524562 WVM524561:WWH524562 E590097:Z590098 JA590097:JV590098 SW590097:TR590098 ACS590097:ADN590098 AMO590097:ANJ590098 AWK590097:AXF590098 BGG590097:BHB590098 BQC590097:BQX590098 BZY590097:CAT590098 CJU590097:CKP590098 CTQ590097:CUL590098 DDM590097:DEH590098 DNI590097:DOD590098 DXE590097:DXZ590098 EHA590097:EHV590098 EQW590097:ERR590098 FAS590097:FBN590098 FKO590097:FLJ590098 FUK590097:FVF590098 GEG590097:GFB590098 GOC590097:GOX590098 GXY590097:GYT590098 HHU590097:HIP590098 HRQ590097:HSL590098 IBM590097:ICH590098 ILI590097:IMD590098 IVE590097:IVZ590098 JFA590097:JFV590098 JOW590097:JPR590098 JYS590097:JZN590098 KIO590097:KJJ590098 KSK590097:KTF590098 LCG590097:LDB590098 LMC590097:LMX590098 LVY590097:LWT590098 MFU590097:MGP590098 MPQ590097:MQL590098 MZM590097:NAH590098 NJI590097:NKD590098 NTE590097:NTZ590098 ODA590097:ODV590098 OMW590097:ONR590098 OWS590097:OXN590098 PGO590097:PHJ590098 PQK590097:PRF590098 QAG590097:QBB590098 QKC590097:QKX590098 QTY590097:QUT590098 RDU590097:REP590098 RNQ590097:ROL590098 RXM590097:RYH590098 SHI590097:SID590098 SRE590097:SRZ590098 TBA590097:TBV590098 TKW590097:TLR590098 TUS590097:TVN590098 UEO590097:UFJ590098 UOK590097:UPF590098 UYG590097:UZB590098 VIC590097:VIX590098 VRY590097:VST590098 WBU590097:WCP590098 WLQ590097:WML590098 WVM590097:WWH590098 E655633:Z655634 JA655633:JV655634 SW655633:TR655634 ACS655633:ADN655634 AMO655633:ANJ655634 AWK655633:AXF655634 BGG655633:BHB655634 BQC655633:BQX655634 BZY655633:CAT655634 CJU655633:CKP655634 CTQ655633:CUL655634 DDM655633:DEH655634 DNI655633:DOD655634 DXE655633:DXZ655634 EHA655633:EHV655634 EQW655633:ERR655634 FAS655633:FBN655634 FKO655633:FLJ655634 FUK655633:FVF655634 GEG655633:GFB655634 GOC655633:GOX655634 GXY655633:GYT655634 HHU655633:HIP655634 HRQ655633:HSL655634 IBM655633:ICH655634 ILI655633:IMD655634 IVE655633:IVZ655634 JFA655633:JFV655634 JOW655633:JPR655634 JYS655633:JZN655634 KIO655633:KJJ655634 KSK655633:KTF655634 LCG655633:LDB655634 LMC655633:LMX655634 LVY655633:LWT655634 MFU655633:MGP655634 MPQ655633:MQL655634 MZM655633:NAH655634 NJI655633:NKD655634 NTE655633:NTZ655634 ODA655633:ODV655634 OMW655633:ONR655634 OWS655633:OXN655634 PGO655633:PHJ655634 PQK655633:PRF655634 QAG655633:QBB655634 QKC655633:QKX655634 QTY655633:QUT655634 RDU655633:REP655634 RNQ655633:ROL655634 RXM655633:RYH655634 SHI655633:SID655634 SRE655633:SRZ655634 TBA655633:TBV655634 TKW655633:TLR655634 TUS655633:TVN655634 UEO655633:UFJ655634 UOK655633:UPF655634 UYG655633:UZB655634 VIC655633:VIX655634 VRY655633:VST655634 WBU655633:WCP655634 WLQ655633:WML655634 WVM655633:WWH655634 E721169:Z721170 JA721169:JV721170 SW721169:TR721170 ACS721169:ADN721170 AMO721169:ANJ721170 AWK721169:AXF721170 BGG721169:BHB721170 BQC721169:BQX721170 BZY721169:CAT721170 CJU721169:CKP721170 CTQ721169:CUL721170 DDM721169:DEH721170 DNI721169:DOD721170 DXE721169:DXZ721170 EHA721169:EHV721170 EQW721169:ERR721170 FAS721169:FBN721170 FKO721169:FLJ721170 FUK721169:FVF721170 GEG721169:GFB721170 GOC721169:GOX721170 GXY721169:GYT721170 HHU721169:HIP721170 HRQ721169:HSL721170 IBM721169:ICH721170 ILI721169:IMD721170 IVE721169:IVZ721170 JFA721169:JFV721170 JOW721169:JPR721170 JYS721169:JZN721170 KIO721169:KJJ721170 KSK721169:KTF721170 LCG721169:LDB721170 LMC721169:LMX721170 LVY721169:LWT721170 MFU721169:MGP721170 MPQ721169:MQL721170 MZM721169:NAH721170 NJI721169:NKD721170 NTE721169:NTZ721170 ODA721169:ODV721170 OMW721169:ONR721170 OWS721169:OXN721170 PGO721169:PHJ721170 PQK721169:PRF721170 QAG721169:QBB721170 QKC721169:QKX721170 QTY721169:QUT721170 RDU721169:REP721170 RNQ721169:ROL721170 RXM721169:RYH721170 SHI721169:SID721170 SRE721169:SRZ721170 TBA721169:TBV721170 TKW721169:TLR721170 TUS721169:TVN721170 UEO721169:UFJ721170 UOK721169:UPF721170 UYG721169:UZB721170 VIC721169:VIX721170 VRY721169:VST721170 WBU721169:WCP721170 WLQ721169:WML721170 WVM721169:WWH721170 E786705:Z786706 JA786705:JV786706 SW786705:TR786706 ACS786705:ADN786706 AMO786705:ANJ786706 AWK786705:AXF786706 BGG786705:BHB786706 BQC786705:BQX786706 BZY786705:CAT786706 CJU786705:CKP786706 CTQ786705:CUL786706 DDM786705:DEH786706 DNI786705:DOD786706 DXE786705:DXZ786706 EHA786705:EHV786706 EQW786705:ERR786706 FAS786705:FBN786706 FKO786705:FLJ786706 FUK786705:FVF786706 GEG786705:GFB786706 GOC786705:GOX786706 GXY786705:GYT786706 HHU786705:HIP786706 HRQ786705:HSL786706 IBM786705:ICH786706 ILI786705:IMD786706 IVE786705:IVZ786706 JFA786705:JFV786706 JOW786705:JPR786706 JYS786705:JZN786706 KIO786705:KJJ786706 KSK786705:KTF786706 LCG786705:LDB786706 LMC786705:LMX786706 LVY786705:LWT786706 MFU786705:MGP786706 MPQ786705:MQL786706 MZM786705:NAH786706 NJI786705:NKD786706 NTE786705:NTZ786706 ODA786705:ODV786706 OMW786705:ONR786706 OWS786705:OXN786706 PGO786705:PHJ786706 PQK786705:PRF786706 QAG786705:QBB786706 QKC786705:QKX786706 QTY786705:QUT786706 RDU786705:REP786706 RNQ786705:ROL786706 RXM786705:RYH786706 SHI786705:SID786706 SRE786705:SRZ786706 TBA786705:TBV786706 TKW786705:TLR786706 TUS786705:TVN786706 UEO786705:UFJ786706 UOK786705:UPF786706 UYG786705:UZB786706 VIC786705:VIX786706 VRY786705:VST786706 WBU786705:WCP786706 WLQ786705:WML786706 WVM786705:WWH786706 E852241:Z852242 JA852241:JV852242 SW852241:TR852242 ACS852241:ADN852242 AMO852241:ANJ852242 AWK852241:AXF852242 BGG852241:BHB852242 BQC852241:BQX852242 BZY852241:CAT852242 CJU852241:CKP852242 CTQ852241:CUL852242 DDM852241:DEH852242 DNI852241:DOD852242 DXE852241:DXZ852242 EHA852241:EHV852242 EQW852241:ERR852242 FAS852241:FBN852242 FKO852241:FLJ852242 FUK852241:FVF852242 GEG852241:GFB852242 GOC852241:GOX852242 GXY852241:GYT852242 HHU852241:HIP852242 HRQ852241:HSL852242 IBM852241:ICH852242 ILI852241:IMD852242 IVE852241:IVZ852242 JFA852241:JFV852242 JOW852241:JPR852242 JYS852241:JZN852242 KIO852241:KJJ852242 KSK852241:KTF852242 LCG852241:LDB852242 LMC852241:LMX852242 LVY852241:LWT852242 MFU852241:MGP852242 MPQ852241:MQL852242 MZM852241:NAH852242 NJI852241:NKD852242 NTE852241:NTZ852242 ODA852241:ODV852242 OMW852241:ONR852242 OWS852241:OXN852242 PGO852241:PHJ852242 PQK852241:PRF852242 QAG852241:QBB852242 QKC852241:QKX852242 QTY852241:QUT852242 RDU852241:REP852242 RNQ852241:ROL852242 RXM852241:RYH852242 SHI852241:SID852242 SRE852241:SRZ852242 TBA852241:TBV852242 TKW852241:TLR852242 TUS852241:TVN852242 UEO852241:UFJ852242 UOK852241:UPF852242 UYG852241:UZB852242 VIC852241:VIX852242 VRY852241:VST852242 WBU852241:WCP852242 WLQ852241:WML852242 WVM852241:WWH852242 E917777:Z917778 JA917777:JV917778 SW917777:TR917778 ACS917777:ADN917778 AMO917777:ANJ917778 AWK917777:AXF917778 BGG917777:BHB917778 BQC917777:BQX917778 BZY917777:CAT917778 CJU917777:CKP917778 CTQ917777:CUL917778 DDM917777:DEH917778 DNI917777:DOD917778 DXE917777:DXZ917778 EHA917777:EHV917778 EQW917777:ERR917778 FAS917777:FBN917778 FKO917777:FLJ917778 FUK917777:FVF917778 GEG917777:GFB917778 GOC917777:GOX917778 GXY917777:GYT917778 HHU917777:HIP917778 HRQ917777:HSL917778 IBM917777:ICH917778 ILI917777:IMD917778 IVE917777:IVZ917778 JFA917777:JFV917778 JOW917777:JPR917778 JYS917777:JZN917778 KIO917777:KJJ917778 KSK917777:KTF917778 LCG917777:LDB917778 LMC917777:LMX917778 LVY917777:LWT917778 MFU917777:MGP917778 MPQ917777:MQL917778 MZM917777:NAH917778 NJI917777:NKD917778 NTE917777:NTZ917778 ODA917777:ODV917778 OMW917777:ONR917778 OWS917777:OXN917778 PGO917777:PHJ917778 PQK917777:PRF917778 QAG917777:QBB917778 QKC917777:QKX917778 QTY917777:QUT917778 RDU917777:REP917778 RNQ917777:ROL917778 RXM917777:RYH917778 SHI917777:SID917778 SRE917777:SRZ917778 TBA917777:TBV917778 TKW917777:TLR917778 TUS917777:TVN917778 UEO917777:UFJ917778 UOK917777:UPF917778 UYG917777:UZB917778 VIC917777:VIX917778 VRY917777:VST917778 WBU917777:WCP917778 WLQ917777:WML917778 WVM917777:WWH917778 E983313:Z983314 JA983313:JV983314 SW983313:TR983314 ACS983313:ADN983314 AMO983313:ANJ983314 AWK983313:AXF983314 BGG983313:BHB983314 BQC983313:BQX983314 BZY983313:CAT983314 CJU983313:CKP983314 CTQ983313:CUL983314 DDM983313:DEH983314 DNI983313:DOD983314 DXE983313:DXZ983314 EHA983313:EHV983314 EQW983313:ERR983314 FAS983313:FBN983314 FKO983313:FLJ983314 FUK983313:FVF983314 GEG983313:GFB983314 GOC983313:GOX983314 GXY983313:GYT983314 HHU983313:HIP983314 HRQ983313:HSL983314 IBM983313:ICH983314 ILI983313:IMD983314 IVE983313:IVZ983314 JFA983313:JFV983314 JOW983313:JPR983314 JYS983313:JZN983314 KIO983313:KJJ983314 KSK983313:KTF983314 LCG983313:LDB983314 LMC983313:LMX983314 LVY983313:LWT983314 MFU983313:MGP983314 MPQ983313:MQL983314 MZM983313:NAH983314 NJI983313:NKD983314 NTE983313:NTZ983314 ODA983313:ODV983314 OMW983313:ONR983314 OWS983313:OXN983314 PGO983313:PHJ983314 PQK983313:PRF983314 QAG983313:QBB983314 QKC983313:QKX983314 QTY983313:QUT983314 RDU983313:REP983314 RNQ983313:ROL983314 RXM983313:RYH983314 SHI983313:SID983314 SRE983313:SRZ983314 TBA983313:TBV983314 TKW983313:TLR983314 TUS983313:TVN983314 UEO983313:UFJ983314 UOK983313:UPF983314 UYG983313:UZB983314 VIC983313:VIX983314 VRY983313:VST983314 WBU983313:WCP983314 WLQ983313:WML983314 WVM983313:WWH983314 E153:Z154 JA153:JV154 SW153:TR154 ACS153:ADN154 AMO153:ANJ154 AWK153:AXF154 BGG153:BHB154 BQC153:BQX154 BZY153:CAT154 CJU153:CKP154 CTQ153:CUL154 DDM153:DEH154 DNI153:DOD154 DXE153:DXZ154 EHA153:EHV154 EQW153:ERR154 FAS153:FBN154 FKO153:FLJ154 FUK153:FVF154 GEG153:GFB154 GOC153:GOX154 GXY153:GYT154 HHU153:HIP154 HRQ153:HSL154 IBM153:ICH154 ILI153:IMD154 IVE153:IVZ154 JFA153:JFV154 JOW153:JPR154 JYS153:JZN154 KIO153:KJJ154 KSK153:KTF154 LCG153:LDB154 LMC153:LMX154 LVY153:LWT154 MFU153:MGP154 MPQ153:MQL154 MZM153:NAH154 NJI153:NKD154 NTE153:NTZ154 ODA153:ODV154 OMW153:ONR154 OWS153:OXN154 PGO153:PHJ154 PQK153:PRF154 QAG153:QBB154 QKC153:QKX154 QTY153:QUT154 RDU153:REP154 RNQ153:ROL154 RXM153:RYH154 SHI153:SID154 SRE153:SRZ154 TBA153:TBV154 TKW153:TLR154 TUS153:TVN154 UEO153:UFJ154 UOK153:UPF154 UYG153:UZB154 VIC153:VIX154 VRY153:VST154 WBU153:WCP154 WLQ153:WML154 WVM153:WWH154 E65812:Z65813 JA65812:JV65813 SW65812:TR65813 ACS65812:ADN65813 AMO65812:ANJ65813 AWK65812:AXF65813 BGG65812:BHB65813 BQC65812:BQX65813 BZY65812:CAT65813 CJU65812:CKP65813 CTQ65812:CUL65813 DDM65812:DEH65813 DNI65812:DOD65813 DXE65812:DXZ65813 EHA65812:EHV65813 EQW65812:ERR65813 FAS65812:FBN65813 FKO65812:FLJ65813 FUK65812:FVF65813 GEG65812:GFB65813 GOC65812:GOX65813 GXY65812:GYT65813 HHU65812:HIP65813 HRQ65812:HSL65813 IBM65812:ICH65813 ILI65812:IMD65813 IVE65812:IVZ65813 JFA65812:JFV65813 JOW65812:JPR65813 JYS65812:JZN65813 KIO65812:KJJ65813 KSK65812:KTF65813 LCG65812:LDB65813 LMC65812:LMX65813 LVY65812:LWT65813 MFU65812:MGP65813 MPQ65812:MQL65813 MZM65812:NAH65813 NJI65812:NKD65813 NTE65812:NTZ65813 ODA65812:ODV65813 OMW65812:ONR65813 OWS65812:OXN65813 PGO65812:PHJ65813 PQK65812:PRF65813 QAG65812:QBB65813 QKC65812:QKX65813 QTY65812:QUT65813 RDU65812:REP65813 RNQ65812:ROL65813 RXM65812:RYH65813 SHI65812:SID65813 SRE65812:SRZ65813 TBA65812:TBV65813 TKW65812:TLR65813 TUS65812:TVN65813 UEO65812:UFJ65813 UOK65812:UPF65813 UYG65812:UZB65813 VIC65812:VIX65813 VRY65812:VST65813 WBU65812:WCP65813 WLQ65812:WML65813 WVM65812:WWH65813 E131348:Z131349 JA131348:JV131349 SW131348:TR131349 ACS131348:ADN131349 AMO131348:ANJ131349 AWK131348:AXF131349 BGG131348:BHB131349 BQC131348:BQX131349 BZY131348:CAT131349 CJU131348:CKP131349 CTQ131348:CUL131349 DDM131348:DEH131349 DNI131348:DOD131349 DXE131348:DXZ131349 EHA131348:EHV131349 EQW131348:ERR131349 FAS131348:FBN131349 FKO131348:FLJ131349 FUK131348:FVF131349 GEG131348:GFB131349 GOC131348:GOX131349 GXY131348:GYT131349 HHU131348:HIP131349 HRQ131348:HSL131349 IBM131348:ICH131349 ILI131348:IMD131349 IVE131348:IVZ131349 JFA131348:JFV131349 JOW131348:JPR131349 JYS131348:JZN131349 KIO131348:KJJ131349 KSK131348:KTF131349 LCG131348:LDB131349 LMC131348:LMX131349 LVY131348:LWT131349 MFU131348:MGP131349 MPQ131348:MQL131349 MZM131348:NAH131349 NJI131348:NKD131349 NTE131348:NTZ131349 ODA131348:ODV131349 OMW131348:ONR131349 OWS131348:OXN131349 PGO131348:PHJ131349 PQK131348:PRF131349 QAG131348:QBB131349 QKC131348:QKX131349 QTY131348:QUT131349 RDU131348:REP131349 RNQ131348:ROL131349 RXM131348:RYH131349 SHI131348:SID131349 SRE131348:SRZ131349 TBA131348:TBV131349 TKW131348:TLR131349 TUS131348:TVN131349 UEO131348:UFJ131349 UOK131348:UPF131349 UYG131348:UZB131349 VIC131348:VIX131349 VRY131348:VST131349 WBU131348:WCP131349 WLQ131348:WML131349 WVM131348:WWH131349 E196884:Z196885 JA196884:JV196885 SW196884:TR196885 ACS196884:ADN196885 AMO196884:ANJ196885 AWK196884:AXF196885 BGG196884:BHB196885 BQC196884:BQX196885 BZY196884:CAT196885 CJU196884:CKP196885 CTQ196884:CUL196885 DDM196884:DEH196885 DNI196884:DOD196885 DXE196884:DXZ196885 EHA196884:EHV196885 EQW196884:ERR196885 FAS196884:FBN196885 FKO196884:FLJ196885 FUK196884:FVF196885 GEG196884:GFB196885 GOC196884:GOX196885 GXY196884:GYT196885 HHU196884:HIP196885 HRQ196884:HSL196885 IBM196884:ICH196885 ILI196884:IMD196885 IVE196884:IVZ196885 JFA196884:JFV196885 JOW196884:JPR196885 JYS196884:JZN196885 KIO196884:KJJ196885 KSK196884:KTF196885 LCG196884:LDB196885 LMC196884:LMX196885 LVY196884:LWT196885 MFU196884:MGP196885 MPQ196884:MQL196885 MZM196884:NAH196885 NJI196884:NKD196885 NTE196884:NTZ196885 ODA196884:ODV196885 OMW196884:ONR196885 OWS196884:OXN196885 PGO196884:PHJ196885 PQK196884:PRF196885 QAG196884:QBB196885 QKC196884:QKX196885 QTY196884:QUT196885 RDU196884:REP196885 RNQ196884:ROL196885 RXM196884:RYH196885 SHI196884:SID196885 SRE196884:SRZ196885 TBA196884:TBV196885 TKW196884:TLR196885 TUS196884:TVN196885 UEO196884:UFJ196885 UOK196884:UPF196885 UYG196884:UZB196885 VIC196884:VIX196885 VRY196884:VST196885 WBU196884:WCP196885 WLQ196884:WML196885 WVM196884:WWH196885 E262420:Z262421 JA262420:JV262421 SW262420:TR262421 ACS262420:ADN262421 AMO262420:ANJ262421 AWK262420:AXF262421 BGG262420:BHB262421 BQC262420:BQX262421 BZY262420:CAT262421 CJU262420:CKP262421 CTQ262420:CUL262421 DDM262420:DEH262421 DNI262420:DOD262421 DXE262420:DXZ262421 EHA262420:EHV262421 EQW262420:ERR262421 FAS262420:FBN262421 FKO262420:FLJ262421 FUK262420:FVF262421 GEG262420:GFB262421 GOC262420:GOX262421 GXY262420:GYT262421 HHU262420:HIP262421 HRQ262420:HSL262421 IBM262420:ICH262421 ILI262420:IMD262421 IVE262420:IVZ262421 JFA262420:JFV262421 JOW262420:JPR262421 JYS262420:JZN262421 KIO262420:KJJ262421 KSK262420:KTF262421 LCG262420:LDB262421 LMC262420:LMX262421 LVY262420:LWT262421 MFU262420:MGP262421 MPQ262420:MQL262421 MZM262420:NAH262421 NJI262420:NKD262421 NTE262420:NTZ262421 ODA262420:ODV262421 OMW262420:ONR262421 OWS262420:OXN262421 PGO262420:PHJ262421 PQK262420:PRF262421 QAG262420:QBB262421 QKC262420:QKX262421 QTY262420:QUT262421 RDU262420:REP262421 RNQ262420:ROL262421 RXM262420:RYH262421 SHI262420:SID262421 SRE262420:SRZ262421 TBA262420:TBV262421 TKW262420:TLR262421 TUS262420:TVN262421 UEO262420:UFJ262421 UOK262420:UPF262421 UYG262420:UZB262421 VIC262420:VIX262421 VRY262420:VST262421 WBU262420:WCP262421 WLQ262420:WML262421 WVM262420:WWH262421 E327956:Z327957 JA327956:JV327957 SW327956:TR327957 ACS327956:ADN327957 AMO327956:ANJ327957 AWK327956:AXF327957 BGG327956:BHB327957 BQC327956:BQX327957 BZY327956:CAT327957 CJU327956:CKP327957 CTQ327956:CUL327957 DDM327956:DEH327957 DNI327956:DOD327957 DXE327956:DXZ327957 EHA327956:EHV327957 EQW327956:ERR327957 FAS327956:FBN327957 FKO327956:FLJ327957 FUK327956:FVF327957 GEG327956:GFB327957 GOC327956:GOX327957 GXY327956:GYT327957 HHU327956:HIP327957 HRQ327956:HSL327957 IBM327956:ICH327957 ILI327956:IMD327957 IVE327956:IVZ327957 JFA327956:JFV327957 JOW327956:JPR327957 JYS327956:JZN327957 KIO327956:KJJ327957 KSK327956:KTF327957 LCG327956:LDB327957 LMC327956:LMX327957 LVY327956:LWT327957 MFU327956:MGP327957 MPQ327956:MQL327957 MZM327956:NAH327957 NJI327956:NKD327957 NTE327956:NTZ327957 ODA327956:ODV327957 OMW327956:ONR327957 OWS327956:OXN327957 PGO327956:PHJ327957 PQK327956:PRF327957 QAG327956:QBB327957 QKC327956:QKX327957 QTY327956:QUT327957 RDU327956:REP327957 RNQ327956:ROL327957 RXM327956:RYH327957 SHI327956:SID327957 SRE327956:SRZ327957 TBA327956:TBV327957 TKW327956:TLR327957 TUS327956:TVN327957 UEO327956:UFJ327957 UOK327956:UPF327957 UYG327956:UZB327957 VIC327956:VIX327957 VRY327956:VST327957 WBU327956:WCP327957 WLQ327956:WML327957 WVM327956:WWH327957 E393492:Z393493 JA393492:JV393493 SW393492:TR393493 ACS393492:ADN393493 AMO393492:ANJ393493 AWK393492:AXF393493 BGG393492:BHB393493 BQC393492:BQX393493 BZY393492:CAT393493 CJU393492:CKP393493 CTQ393492:CUL393493 DDM393492:DEH393493 DNI393492:DOD393493 DXE393492:DXZ393493 EHA393492:EHV393493 EQW393492:ERR393493 FAS393492:FBN393493 FKO393492:FLJ393493 FUK393492:FVF393493 GEG393492:GFB393493 GOC393492:GOX393493 GXY393492:GYT393493 HHU393492:HIP393493 HRQ393492:HSL393493 IBM393492:ICH393493 ILI393492:IMD393493 IVE393492:IVZ393493 JFA393492:JFV393493 JOW393492:JPR393493 JYS393492:JZN393493 KIO393492:KJJ393493 KSK393492:KTF393493 LCG393492:LDB393493 LMC393492:LMX393493 LVY393492:LWT393493 MFU393492:MGP393493 MPQ393492:MQL393493 MZM393492:NAH393493 NJI393492:NKD393493 NTE393492:NTZ393493 ODA393492:ODV393493 OMW393492:ONR393493 OWS393492:OXN393493 PGO393492:PHJ393493 PQK393492:PRF393493 QAG393492:QBB393493 QKC393492:QKX393493 QTY393492:QUT393493 RDU393492:REP393493 RNQ393492:ROL393493 RXM393492:RYH393493 SHI393492:SID393493 SRE393492:SRZ393493 TBA393492:TBV393493 TKW393492:TLR393493 TUS393492:TVN393493 UEO393492:UFJ393493 UOK393492:UPF393493 UYG393492:UZB393493 VIC393492:VIX393493 VRY393492:VST393493 WBU393492:WCP393493 WLQ393492:WML393493 WVM393492:WWH393493 E459028:Z459029 JA459028:JV459029 SW459028:TR459029 ACS459028:ADN459029 AMO459028:ANJ459029 AWK459028:AXF459029 BGG459028:BHB459029 BQC459028:BQX459029 BZY459028:CAT459029 CJU459028:CKP459029 CTQ459028:CUL459029 DDM459028:DEH459029 DNI459028:DOD459029 DXE459028:DXZ459029 EHA459028:EHV459029 EQW459028:ERR459029 FAS459028:FBN459029 FKO459028:FLJ459029 FUK459028:FVF459029 GEG459028:GFB459029 GOC459028:GOX459029 GXY459028:GYT459029 HHU459028:HIP459029 HRQ459028:HSL459029 IBM459028:ICH459029 ILI459028:IMD459029 IVE459028:IVZ459029 JFA459028:JFV459029 JOW459028:JPR459029 JYS459028:JZN459029 KIO459028:KJJ459029 KSK459028:KTF459029 LCG459028:LDB459029 LMC459028:LMX459029 LVY459028:LWT459029 MFU459028:MGP459029 MPQ459028:MQL459029 MZM459028:NAH459029 NJI459028:NKD459029 NTE459028:NTZ459029 ODA459028:ODV459029 OMW459028:ONR459029 OWS459028:OXN459029 PGO459028:PHJ459029 PQK459028:PRF459029 QAG459028:QBB459029 QKC459028:QKX459029 QTY459028:QUT459029 RDU459028:REP459029 RNQ459028:ROL459029 RXM459028:RYH459029 SHI459028:SID459029 SRE459028:SRZ459029 TBA459028:TBV459029 TKW459028:TLR459029 TUS459028:TVN459029 UEO459028:UFJ459029 UOK459028:UPF459029 UYG459028:UZB459029 VIC459028:VIX459029 VRY459028:VST459029 WBU459028:WCP459029 WLQ459028:WML459029 WVM459028:WWH459029 E524564:Z524565 JA524564:JV524565 SW524564:TR524565 ACS524564:ADN524565 AMO524564:ANJ524565 AWK524564:AXF524565 BGG524564:BHB524565 BQC524564:BQX524565 BZY524564:CAT524565 CJU524564:CKP524565 CTQ524564:CUL524565 DDM524564:DEH524565 DNI524564:DOD524565 DXE524564:DXZ524565 EHA524564:EHV524565 EQW524564:ERR524565 FAS524564:FBN524565 FKO524564:FLJ524565 FUK524564:FVF524565 GEG524564:GFB524565 GOC524564:GOX524565 GXY524564:GYT524565 HHU524564:HIP524565 HRQ524564:HSL524565 IBM524564:ICH524565 ILI524564:IMD524565 IVE524564:IVZ524565 JFA524564:JFV524565 JOW524564:JPR524565 JYS524564:JZN524565 KIO524564:KJJ524565 KSK524564:KTF524565 LCG524564:LDB524565 LMC524564:LMX524565 LVY524564:LWT524565 MFU524564:MGP524565 MPQ524564:MQL524565 MZM524564:NAH524565 NJI524564:NKD524565 NTE524564:NTZ524565 ODA524564:ODV524565 OMW524564:ONR524565 OWS524564:OXN524565 PGO524564:PHJ524565 PQK524564:PRF524565 QAG524564:QBB524565 QKC524564:QKX524565 QTY524564:QUT524565 RDU524564:REP524565 RNQ524564:ROL524565 RXM524564:RYH524565 SHI524564:SID524565 SRE524564:SRZ524565 TBA524564:TBV524565 TKW524564:TLR524565 TUS524564:TVN524565 UEO524564:UFJ524565 UOK524564:UPF524565 UYG524564:UZB524565 VIC524564:VIX524565 VRY524564:VST524565 WBU524564:WCP524565 WLQ524564:WML524565 WVM524564:WWH524565 E590100:Z590101 JA590100:JV590101 SW590100:TR590101 ACS590100:ADN590101 AMO590100:ANJ590101 AWK590100:AXF590101 BGG590100:BHB590101 BQC590100:BQX590101 BZY590100:CAT590101 CJU590100:CKP590101 CTQ590100:CUL590101 DDM590100:DEH590101 DNI590100:DOD590101 DXE590100:DXZ590101 EHA590100:EHV590101 EQW590100:ERR590101 FAS590100:FBN590101 FKO590100:FLJ590101 FUK590100:FVF590101 GEG590100:GFB590101 GOC590100:GOX590101 GXY590100:GYT590101 HHU590100:HIP590101 HRQ590100:HSL590101 IBM590100:ICH590101 ILI590100:IMD590101 IVE590100:IVZ590101 JFA590100:JFV590101 JOW590100:JPR590101 JYS590100:JZN590101 KIO590100:KJJ590101 KSK590100:KTF590101 LCG590100:LDB590101 LMC590100:LMX590101 LVY590100:LWT590101 MFU590100:MGP590101 MPQ590100:MQL590101 MZM590100:NAH590101 NJI590100:NKD590101 NTE590100:NTZ590101 ODA590100:ODV590101 OMW590100:ONR590101 OWS590100:OXN590101 PGO590100:PHJ590101 PQK590100:PRF590101 QAG590100:QBB590101 QKC590100:QKX590101 QTY590100:QUT590101 RDU590100:REP590101 RNQ590100:ROL590101 RXM590100:RYH590101 SHI590100:SID590101 SRE590100:SRZ590101 TBA590100:TBV590101 TKW590100:TLR590101 TUS590100:TVN590101 UEO590100:UFJ590101 UOK590100:UPF590101 UYG590100:UZB590101 VIC590100:VIX590101 VRY590100:VST590101 WBU590100:WCP590101 WLQ590100:WML590101 WVM590100:WWH590101 E655636:Z655637 JA655636:JV655637 SW655636:TR655637 ACS655636:ADN655637 AMO655636:ANJ655637 AWK655636:AXF655637 BGG655636:BHB655637 BQC655636:BQX655637 BZY655636:CAT655637 CJU655636:CKP655637 CTQ655636:CUL655637 DDM655636:DEH655637 DNI655636:DOD655637 DXE655636:DXZ655637 EHA655636:EHV655637 EQW655636:ERR655637 FAS655636:FBN655637 FKO655636:FLJ655637 FUK655636:FVF655637 GEG655636:GFB655637 GOC655636:GOX655637 GXY655636:GYT655637 HHU655636:HIP655637 HRQ655636:HSL655637 IBM655636:ICH655637 ILI655636:IMD655637 IVE655636:IVZ655637 JFA655636:JFV655637 JOW655636:JPR655637 JYS655636:JZN655637 KIO655636:KJJ655637 KSK655636:KTF655637 LCG655636:LDB655637 LMC655636:LMX655637 LVY655636:LWT655637 MFU655636:MGP655637 MPQ655636:MQL655637 MZM655636:NAH655637 NJI655636:NKD655637 NTE655636:NTZ655637 ODA655636:ODV655637 OMW655636:ONR655637 OWS655636:OXN655637 PGO655636:PHJ655637 PQK655636:PRF655637 QAG655636:QBB655637 QKC655636:QKX655637 QTY655636:QUT655637 RDU655636:REP655637 RNQ655636:ROL655637 RXM655636:RYH655637 SHI655636:SID655637 SRE655636:SRZ655637 TBA655636:TBV655637 TKW655636:TLR655637 TUS655636:TVN655637 UEO655636:UFJ655637 UOK655636:UPF655637 UYG655636:UZB655637 VIC655636:VIX655637 VRY655636:VST655637 WBU655636:WCP655637 WLQ655636:WML655637 WVM655636:WWH655637 E721172:Z721173 JA721172:JV721173 SW721172:TR721173 ACS721172:ADN721173 AMO721172:ANJ721173 AWK721172:AXF721173 BGG721172:BHB721173 BQC721172:BQX721173 BZY721172:CAT721173 CJU721172:CKP721173 CTQ721172:CUL721173 DDM721172:DEH721173 DNI721172:DOD721173 DXE721172:DXZ721173 EHA721172:EHV721173 EQW721172:ERR721173 FAS721172:FBN721173 FKO721172:FLJ721173 FUK721172:FVF721173 GEG721172:GFB721173 GOC721172:GOX721173 GXY721172:GYT721173 HHU721172:HIP721173 HRQ721172:HSL721173 IBM721172:ICH721173 ILI721172:IMD721173 IVE721172:IVZ721173 JFA721172:JFV721173 JOW721172:JPR721173 JYS721172:JZN721173 KIO721172:KJJ721173 KSK721172:KTF721173 LCG721172:LDB721173 LMC721172:LMX721173 LVY721172:LWT721173 MFU721172:MGP721173 MPQ721172:MQL721173 MZM721172:NAH721173 NJI721172:NKD721173 NTE721172:NTZ721173 ODA721172:ODV721173 OMW721172:ONR721173 OWS721172:OXN721173 PGO721172:PHJ721173 PQK721172:PRF721173 QAG721172:QBB721173 QKC721172:QKX721173 QTY721172:QUT721173 RDU721172:REP721173 RNQ721172:ROL721173 RXM721172:RYH721173 SHI721172:SID721173 SRE721172:SRZ721173 TBA721172:TBV721173 TKW721172:TLR721173 TUS721172:TVN721173 UEO721172:UFJ721173 UOK721172:UPF721173 UYG721172:UZB721173 VIC721172:VIX721173 VRY721172:VST721173 WBU721172:WCP721173 WLQ721172:WML721173 WVM721172:WWH721173 E786708:Z786709 JA786708:JV786709 SW786708:TR786709 ACS786708:ADN786709 AMO786708:ANJ786709 AWK786708:AXF786709 BGG786708:BHB786709 BQC786708:BQX786709 BZY786708:CAT786709 CJU786708:CKP786709 CTQ786708:CUL786709 DDM786708:DEH786709 DNI786708:DOD786709 DXE786708:DXZ786709 EHA786708:EHV786709 EQW786708:ERR786709 FAS786708:FBN786709 FKO786708:FLJ786709 FUK786708:FVF786709 GEG786708:GFB786709 GOC786708:GOX786709 GXY786708:GYT786709 HHU786708:HIP786709 HRQ786708:HSL786709 IBM786708:ICH786709 ILI786708:IMD786709 IVE786708:IVZ786709 JFA786708:JFV786709 JOW786708:JPR786709 JYS786708:JZN786709 KIO786708:KJJ786709 KSK786708:KTF786709 LCG786708:LDB786709 LMC786708:LMX786709 LVY786708:LWT786709 MFU786708:MGP786709 MPQ786708:MQL786709 MZM786708:NAH786709 NJI786708:NKD786709 NTE786708:NTZ786709 ODA786708:ODV786709 OMW786708:ONR786709 OWS786708:OXN786709 PGO786708:PHJ786709 PQK786708:PRF786709 QAG786708:QBB786709 QKC786708:QKX786709 QTY786708:QUT786709 RDU786708:REP786709 RNQ786708:ROL786709 RXM786708:RYH786709 SHI786708:SID786709 SRE786708:SRZ786709 TBA786708:TBV786709 TKW786708:TLR786709 TUS786708:TVN786709 UEO786708:UFJ786709 UOK786708:UPF786709 UYG786708:UZB786709 VIC786708:VIX786709 VRY786708:VST786709 WBU786708:WCP786709 WLQ786708:WML786709 WVM786708:WWH786709 E852244:Z852245 JA852244:JV852245 SW852244:TR852245 ACS852244:ADN852245 AMO852244:ANJ852245 AWK852244:AXF852245 BGG852244:BHB852245 BQC852244:BQX852245 BZY852244:CAT852245 CJU852244:CKP852245 CTQ852244:CUL852245 DDM852244:DEH852245 DNI852244:DOD852245 DXE852244:DXZ852245 EHA852244:EHV852245 EQW852244:ERR852245 FAS852244:FBN852245 FKO852244:FLJ852245 FUK852244:FVF852245 GEG852244:GFB852245 GOC852244:GOX852245 GXY852244:GYT852245 HHU852244:HIP852245 HRQ852244:HSL852245 IBM852244:ICH852245 ILI852244:IMD852245 IVE852244:IVZ852245 JFA852244:JFV852245 JOW852244:JPR852245 JYS852244:JZN852245 KIO852244:KJJ852245 KSK852244:KTF852245 LCG852244:LDB852245 LMC852244:LMX852245 LVY852244:LWT852245 MFU852244:MGP852245 MPQ852244:MQL852245 MZM852244:NAH852245 NJI852244:NKD852245 NTE852244:NTZ852245 ODA852244:ODV852245 OMW852244:ONR852245 OWS852244:OXN852245 PGO852244:PHJ852245 PQK852244:PRF852245 QAG852244:QBB852245 QKC852244:QKX852245 QTY852244:QUT852245 RDU852244:REP852245 RNQ852244:ROL852245 RXM852244:RYH852245 SHI852244:SID852245 SRE852244:SRZ852245 TBA852244:TBV852245 TKW852244:TLR852245 TUS852244:TVN852245 UEO852244:UFJ852245 UOK852244:UPF852245 UYG852244:UZB852245 VIC852244:VIX852245 VRY852244:VST852245 WBU852244:WCP852245 WLQ852244:WML852245 WVM852244:WWH852245 E917780:Z917781 JA917780:JV917781 SW917780:TR917781 ACS917780:ADN917781 AMO917780:ANJ917781 AWK917780:AXF917781 BGG917780:BHB917781 BQC917780:BQX917781 BZY917780:CAT917781 CJU917780:CKP917781 CTQ917780:CUL917781 DDM917780:DEH917781 DNI917780:DOD917781 DXE917780:DXZ917781 EHA917780:EHV917781 EQW917780:ERR917781 FAS917780:FBN917781 FKO917780:FLJ917781 FUK917780:FVF917781 GEG917780:GFB917781 GOC917780:GOX917781 GXY917780:GYT917781 HHU917780:HIP917781 HRQ917780:HSL917781 IBM917780:ICH917781 ILI917780:IMD917781 IVE917780:IVZ917781 JFA917780:JFV917781 JOW917780:JPR917781 JYS917780:JZN917781 KIO917780:KJJ917781 KSK917780:KTF917781 LCG917780:LDB917781 LMC917780:LMX917781 LVY917780:LWT917781 MFU917780:MGP917781 MPQ917780:MQL917781 MZM917780:NAH917781 NJI917780:NKD917781 NTE917780:NTZ917781 ODA917780:ODV917781 OMW917780:ONR917781 OWS917780:OXN917781 PGO917780:PHJ917781 PQK917780:PRF917781 QAG917780:QBB917781 QKC917780:QKX917781 QTY917780:QUT917781 RDU917780:REP917781 RNQ917780:ROL917781 RXM917780:RYH917781 SHI917780:SID917781 SRE917780:SRZ917781 TBA917780:TBV917781 TKW917780:TLR917781 TUS917780:TVN917781 UEO917780:UFJ917781 UOK917780:UPF917781 UYG917780:UZB917781 VIC917780:VIX917781 VRY917780:VST917781 WBU917780:WCP917781 WLQ917780:WML917781 WVM917780:WWH917781 E983316:Z983317 JA983316:JV983317 SW983316:TR983317 ACS983316:ADN983317 AMO983316:ANJ983317 AWK983316:AXF983317 BGG983316:BHB983317 BQC983316:BQX983317 BZY983316:CAT983317 CJU983316:CKP983317 CTQ983316:CUL983317 DDM983316:DEH983317 DNI983316:DOD983317 DXE983316:DXZ983317 EHA983316:EHV983317 EQW983316:ERR983317 FAS983316:FBN983317 FKO983316:FLJ983317 FUK983316:FVF983317 GEG983316:GFB983317 GOC983316:GOX983317 GXY983316:GYT983317 HHU983316:HIP983317 HRQ983316:HSL983317 IBM983316:ICH983317 ILI983316:IMD983317 IVE983316:IVZ983317 JFA983316:JFV983317 JOW983316:JPR983317 JYS983316:JZN983317 KIO983316:KJJ983317 KSK983316:KTF983317 LCG983316:LDB983317 LMC983316:LMX983317 LVY983316:LWT983317 MFU983316:MGP983317 MPQ983316:MQL983317 MZM983316:NAH983317 NJI983316:NKD983317 NTE983316:NTZ983317 ODA983316:ODV983317 OMW983316:ONR983317 OWS983316:OXN983317 PGO983316:PHJ983317 PQK983316:PRF983317 QAG983316:QBB983317 QKC983316:QKX983317 QTY983316:QUT983317 RDU983316:REP983317 RNQ983316:ROL983317 RXM983316:RYH983317 SHI983316:SID983317 SRE983316:SRZ983317 TBA983316:TBV983317 TKW983316:TLR983317 TUS983316:TVN983317 UEO983316:UFJ983317 UOK983316:UPF983317 UYG983316:UZB983317 VIC983316:VIX983317 VRY983316:VST983317 WBU983316:WCP983317 WLQ983316:WML983317 WVM983316:WWH983317 E173:Z174 JA173:JV174 SW173:TR174 ACS173:ADN174 AMO173:ANJ174 AWK173:AXF174 BGG173:BHB174 BQC173:BQX174 BZY173:CAT174 CJU173:CKP174 CTQ173:CUL174 DDM173:DEH174 DNI173:DOD174 DXE173:DXZ174 EHA173:EHV174 EQW173:ERR174 FAS173:FBN174 FKO173:FLJ174 FUK173:FVF174 GEG173:GFB174 GOC173:GOX174 GXY173:GYT174 HHU173:HIP174 HRQ173:HSL174 IBM173:ICH174 ILI173:IMD174 IVE173:IVZ174 JFA173:JFV174 JOW173:JPR174 JYS173:JZN174 KIO173:KJJ174 KSK173:KTF174 LCG173:LDB174 LMC173:LMX174 LVY173:LWT174 MFU173:MGP174 MPQ173:MQL174 MZM173:NAH174 NJI173:NKD174 NTE173:NTZ174 ODA173:ODV174 OMW173:ONR174 OWS173:OXN174 PGO173:PHJ174 PQK173:PRF174 QAG173:QBB174 QKC173:QKX174 QTY173:QUT174 RDU173:REP174 RNQ173:ROL174 RXM173:RYH174 SHI173:SID174 SRE173:SRZ174 TBA173:TBV174 TKW173:TLR174 TUS173:TVN174 UEO173:UFJ174 UOK173:UPF174 UYG173:UZB174 VIC173:VIX174 VRY173:VST174 WBU173:WCP174 WLQ173:WML174 WVM173:WWH174 E65832:Z65833 JA65832:JV65833 SW65832:TR65833 ACS65832:ADN65833 AMO65832:ANJ65833 AWK65832:AXF65833 BGG65832:BHB65833 BQC65832:BQX65833 BZY65832:CAT65833 CJU65832:CKP65833 CTQ65832:CUL65833 DDM65832:DEH65833 DNI65832:DOD65833 DXE65832:DXZ65833 EHA65832:EHV65833 EQW65832:ERR65833 FAS65832:FBN65833 FKO65832:FLJ65833 FUK65832:FVF65833 GEG65832:GFB65833 GOC65832:GOX65833 GXY65832:GYT65833 HHU65832:HIP65833 HRQ65832:HSL65833 IBM65832:ICH65833 ILI65832:IMD65833 IVE65832:IVZ65833 JFA65832:JFV65833 JOW65832:JPR65833 JYS65832:JZN65833 KIO65832:KJJ65833 KSK65832:KTF65833 LCG65832:LDB65833 LMC65832:LMX65833 LVY65832:LWT65833 MFU65832:MGP65833 MPQ65832:MQL65833 MZM65832:NAH65833 NJI65832:NKD65833 NTE65832:NTZ65833 ODA65832:ODV65833 OMW65832:ONR65833 OWS65832:OXN65833 PGO65832:PHJ65833 PQK65832:PRF65833 QAG65832:QBB65833 QKC65832:QKX65833 QTY65832:QUT65833 RDU65832:REP65833 RNQ65832:ROL65833 RXM65832:RYH65833 SHI65832:SID65833 SRE65832:SRZ65833 TBA65832:TBV65833 TKW65832:TLR65833 TUS65832:TVN65833 UEO65832:UFJ65833 UOK65832:UPF65833 UYG65832:UZB65833 VIC65832:VIX65833 VRY65832:VST65833 WBU65832:WCP65833 WLQ65832:WML65833 WVM65832:WWH65833 E131368:Z131369 JA131368:JV131369 SW131368:TR131369 ACS131368:ADN131369 AMO131368:ANJ131369 AWK131368:AXF131369 BGG131368:BHB131369 BQC131368:BQX131369 BZY131368:CAT131369 CJU131368:CKP131369 CTQ131368:CUL131369 DDM131368:DEH131369 DNI131368:DOD131369 DXE131368:DXZ131369 EHA131368:EHV131369 EQW131368:ERR131369 FAS131368:FBN131369 FKO131368:FLJ131369 FUK131368:FVF131369 GEG131368:GFB131369 GOC131368:GOX131369 GXY131368:GYT131369 HHU131368:HIP131369 HRQ131368:HSL131369 IBM131368:ICH131369 ILI131368:IMD131369 IVE131368:IVZ131369 JFA131368:JFV131369 JOW131368:JPR131369 JYS131368:JZN131369 KIO131368:KJJ131369 KSK131368:KTF131369 LCG131368:LDB131369 LMC131368:LMX131369 LVY131368:LWT131369 MFU131368:MGP131369 MPQ131368:MQL131369 MZM131368:NAH131369 NJI131368:NKD131369 NTE131368:NTZ131369 ODA131368:ODV131369 OMW131368:ONR131369 OWS131368:OXN131369 PGO131368:PHJ131369 PQK131368:PRF131369 QAG131368:QBB131369 QKC131368:QKX131369 QTY131368:QUT131369 RDU131368:REP131369 RNQ131368:ROL131369 RXM131368:RYH131369 SHI131368:SID131369 SRE131368:SRZ131369 TBA131368:TBV131369 TKW131368:TLR131369 TUS131368:TVN131369 UEO131368:UFJ131369 UOK131368:UPF131369 UYG131368:UZB131369 VIC131368:VIX131369 VRY131368:VST131369 WBU131368:WCP131369 WLQ131368:WML131369 WVM131368:WWH131369 E196904:Z196905 JA196904:JV196905 SW196904:TR196905 ACS196904:ADN196905 AMO196904:ANJ196905 AWK196904:AXF196905 BGG196904:BHB196905 BQC196904:BQX196905 BZY196904:CAT196905 CJU196904:CKP196905 CTQ196904:CUL196905 DDM196904:DEH196905 DNI196904:DOD196905 DXE196904:DXZ196905 EHA196904:EHV196905 EQW196904:ERR196905 FAS196904:FBN196905 FKO196904:FLJ196905 FUK196904:FVF196905 GEG196904:GFB196905 GOC196904:GOX196905 GXY196904:GYT196905 HHU196904:HIP196905 HRQ196904:HSL196905 IBM196904:ICH196905 ILI196904:IMD196905 IVE196904:IVZ196905 JFA196904:JFV196905 JOW196904:JPR196905 JYS196904:JZN196905 KIO196904:KJJ196905 KSK196904:KTF196905 LCG196904:LDB196905 LMC196904:LMX196905 LVY196904:LWT196905 MFU196904:MGP196905 MPQ196904:MQL196905 MZM196904:NAH196905 NJI196904:NKD196905 NTE196904:NTZ196905 ODA196904:ODV196905 OMW196904:ONR196905 OWS196904:OXN196905 PGO196904:PHJ196905 PQK196904:PRF196905 QAG196904:QBB196905 QKC196904:QKX196905 QTY196904:QUT196905 RDU196904:REP196905 RNQ196904:ROL196905 RXM196904:RYH196905 SHI196904:SID196905 SRE196904:SRZ196905 TBA196904:TBV196905 TKW196904:TLR196905 TUS196904:TVN196905 UEO196904:UFJ196905 UOK196904:UPF196905 UYG196904:UZB196905 VIC196904:VIX196905 VRY196904:VST196905 WBU196904:WCP196905 WLQ196904:WML196905 WVM196904:WWH196905 E262440:Z262441 JA262440:JV262441 SW262440:TR262441 ACS262440:ADN262441 AMO262440:ANJ262441 AWK262440:AXF262441 BGG262440:BHB262441 BQC262440:BQX262441 BZY262440:CAT262441 CJU262440:CKP262441 CTQ262440:CUL262441 DDM262440:DEH262441 DNI262440:DOD262441 DXE262440:DXZ262441 EHA262440:EHV262441 EQW262440:ERR262441 FAS262440:FBN262441 FKO262440:FLJ262441 FUK262440:FVF262441 GEG262440:GFB262441 GOC262440:GOX262441 GXY262440:GYT262441 HHU262440:HIP262441 HRQ262440:HSL262441 IBM262440:ICH262441 ILI262440:IMD262441 IVE262440:IVZ262441 JFA262440:JFV262441 JOW262440:JPR262441 JYS262440:JZN262441 KIO262440:KJJ262441 KSK262440:KTF262441 LCG262440:LDB262441 LMC262440:LMX262441 LVY262440:LWT262441 MFU262440:MGP262441 MPQ262440:MQL262441 MZM262440:NAH262441 NJI262440:NKD262441 NTE262440:NTZ262441 ODA262440:ODV262441 OMW262440:ONR262441 OWS262440:OXN262441 PGO262440:PHJ262441 PQK262440:PRF262441 QAG262440:QBB262441 QKC262440:QKX262441 QTY262440:QUT262441 RDU262440:REP262441 RNQ262440:ROL262441 RXM262440:RYH262441 SHI262440:SID262441 SRE262440:SRZ262441 TBA262440:TBV262441 TKW262440:TLR262441 TUS262440:TVN262441 UEO262440:UFJ262441 UOK262440:UPF262441 UYG262440:UZB262441 VIC262440:VIX262441 VRY262440:VST262441 WBU262440:WCP262441 WLQ262440:WML262441 WVM262440:WWH262441 E327976:Z327977 JA327976:JV327977 SW327976:TR327977 ACS327976:ADN327977 AMO327976:ANJ327977 AWK327976:AXF327977 BGG327976:BHB327977 BQC327976:BQX327977 BZY327976:CAT327977 CJU327976:CKP327977 CTQ327976:CUL327977 DDM327976:DEH327977 DNI327976:DOD327977 DXE327976:DXZ327977 EHA327976:EHV327977 EQW327976:ERR327977 FAS327976:FBN327977 FKO327976:FLJ327977 FUK327976:FVF327977 GEG327976:GFB327977 GOC327976:GOX327977 GXY327976:GYT327977 HHU327976:HIP327977 HRQ327976:HSL327977 IBM327976:ICH327977 ILI327976:IMD327977 IVE327976:IVZ327977 JFA327976:JFV327977 JOW327976:JPR327977 JYS327976:JZN327977 KIO327976:KJJ327977 KSK327976:KTF327977 LCG327976:LDB327977 LMC327976:LMX327977 LVY327976:LWT327977 MFU327976:MGP327977 MPQ327976:MQL327977 MZM327976:NAH327977 NJI327976:NKD327977 NTE327976:NTZ327977 ODA327976:ODV327977 OMW327976:ONR327977 OWS327976:OXN327977 PGO327976:PHJ327977 PQK327976:PRF327977 QAG327976:QBB327977 QKC327976:QKX327977 QTY327976:QUT327977 RDU327976:REP327977 RNQ327976:ROL327977 RXM327976:RYH327977 SHI327976:SID327977 SRE327976:SRZ327977 TBA327976:TBV327977 TKW327976:TLR327977 TUS327976:TVN327977 UEO327976:UFJ327977 UOK327976:UPF327977 UYG327976:UZB327977 VIC327976:VIX327977 VRY327976:VST327977 WBU327976:WCP327977 WLQ327976:WML327977 WVM327976:WWH327977 E393512:Z393513 JA393512:JV393513 SW393512:TR393513 ACS393512:ADN393513 AMO393512:ANJ393513 AWK393512:AXF393513 BGG393512:BHB393513 BQC393512:BQX393513 BZY393512:CAT393513 CJU393512:CKP393513 CTQ393512:CUL393513 DDM393512:DEH393513 DNI393512:DOD393513 DXE393512:DXZ393513 EHA393512:EHV393513 EQW393512:ERR393513 FAS393512:FBN393513 FKO393512:FLJ393513 FUK393512:FVF393513 GEG393512:GFB393513 GOC393512:GOX393513 GXY393512:GYT393513 HHU393512:HIP393513 HRQ393512:HSL393513 IBM393512:ICH393513 ILI393512:IMD393513 IVE393512:IVZ393513 JFA393512:JFV393513 JOW393512:JPR393513 JYS393512:JZN393513 KIO393512:KJJ393513 KSK393512:KTF393513 LCG393512:LDB393513 LMC393512:LMX393513 LVY393512:LWT393513 MFU393512:MGP393513 MPQ393512:MQL393513 MZM393512:NAH393513 NJI393512:NKD393513 NTE393512:NTZ393513 ODA393512:ODV393513 OMW393512:ONR393513 OWS393512:OXN393513 PGO393512:PHJ393513 PQK393512:PRF393513 QAG393512:QBB393513 QKC393512:QKX393513 QTY393512:QUT393513 RDU393512:REP393513 RNQ393512:ROL393513 RXM393512:RYH393513 SHI393512:SID393513 SRE393512:SRZ393513 TBA393512:TBV393513 TKW393512:TLR393513 TUS393512:TVN393513 UEO393512:UFJ393513 UOK393512:UPF393513 UYG393512:UZB393513 VIC393512:VIX393513 VRY393512:VST393513 WBU393512:WCP393513 WLQ393512:WML393513 WVM393512:WWH393513 E459048:Z459049 JA459048:JV459049 SW459048:TR459049 ACS459048:ADN459049 AMO459048:ANJ459049 AWK459048:AXF459049 BGG459048:BHB459049 BQC459048:BQX459049 BZY459048:CAT459049 CJU459048:CKP459049 CTQ459048:CUL459049 DDM459048:DEH459049 DNI459048:DOD459049 DXE459048:DXZ459049 EHA459048:EHV459049 EQW459048:ERR459049 FAS459048:FBN459049 FKO459048:FLJ459049 FUK459048:FVF459049 GEG459048:GFB459049 GOC459048:GOX459049 GXY459048:GYT459049 HHU459048:HIP459049 HRQ459048:HSL459049 IBM459048:ICH459049 ILI459048:IMD459049 IVE459048:IVZ459049 JFA459048:JFV459049 JOW459048:JPR459049 JYS459048:JZN459049 KIO459048:KJJ459049 KSK459048:KTF459049 LCG459048:LDB459049 LMC459048:LMX459049 LVY459048:LWT459049 MFU459048:MGP459049 MPQ459048:MQL459049 MZM459048:NAH459049 NJI459048:NKD459049 NTE459048:NTZ459049 ODA459048:ODV459049 OMW459048:ONR459049 OWS459048:OXN459049 PGO459048:PHJ459049 PQK459048:PRF459049 QAG459048:QBB459049 QKC459048:QKX459049 QTY459048:QUT459049 RDU459048:REP459049 RNQ459048:ROL459049 RXM459048:RYH459049 SHI459048:SID459049 SRE459048:SRZ459049 TBA459048:TBV459049 TKW459048:TLR459049 TUS459048:TVN459049 UEO459048:UFJ459049 UOK459048:UPF459049 UYG459048:UZB459049 VIC459048:VIX459049 VRY459048:VST459049 WBU459048:WCP459049 WLQ459048:WML459049 WVM459048:WWH459049 E524584:Z524585 JA524584:JV524585 SW524584:TR524585 ACS524584:ADN524585 AMO524584:ANJ524585 AWK524584:AXF524585 BGG524584:BHB524585 BQC524584:BQX524585 BZY524584:CAT524585 CJU524584:CKP524585 CTQ524584:CUL524585 DDM524584:DEH524585 DNI524584:DOD524585 DXE524584:DXZ524585 EHA524584:EHV524585 EQW524584:ERR524585 FAS524584:FBN524585 FKO524584:FLJ524585 FUK524584:FVF524585 GEG524584:GFB524585 GOC524584:GOX524585 GXY524584:GYT524585 HHU524584:HIP524585 HRQ524584:HSL524585 IBM524584:ICH524585 ILI524584:IMD524585 IVE524584:IVZ524585 JFA524584:JFV524585 JOW524584:JPR524585 JYS524584:JZN524585 KIO524584:KJJ524585 KSK524584:KTF524585 LCG524584:LDB524585 LMC524584:LMX524585 LVY524584:LWT524585 MFU524584:MGP524585 MPQ524584:MQL524585 MZM524584:NAH524585 NJI524584:NKD524585 NTE524584:NTZ524585 ODA524584:ODV524585 OMW524584:ONR524585 OWS524584:OXN524585 PGO524584:PHJ524585 PQK524584:PRF524585 QAG524584:QBB524585 QKC524584:QKX524585 QTY524584:QUT524585 RDU524584:REP524585 RNQ524584:ROL524585 RXM524584:RYH524585 SHI524584:SID524585 SRE524584:SRZ524585 TBA524584:TBV524585 TKW524584:TLR524585 TUS524584:TVN524585 UEO524584:UFJ524585 UOK524584:UPF524585 UYG524584:UZB524585 VIC524584:VIX524585 VRY524584:VST524585 WBU524584:WCP524585 WLQ524584:WML524585 WVM524584:WWH524585 E590120:Z590121 JA590120:JV590121 SW590120:TR590121 ACS590120:ADN590121 AMO590120:ANJ590121 AWK590120:AXF590121 BGG590120:BHB590121 BQC590120:BQX590121 BZY590120:CAT590121 CJU590120:CKP590121 CTQ590120:CUL590121 DDM590120:DEH590121 DNI590120:DOD590121 DXE590120:DXZ590121 EHA590120:EHV590121 EQW590120:ERR590121 FAS590120:FBN590121 FKO590120:FLJ590121 FUK590120:FVF590121 GEG590120:GFB590121 GOC590120:GOX590121 GXY590120:GYT590121 HHU590120:HIP590121 HRQ590120:HSL590121 IBM590120:ICH590121 ILI590120:IMD590121 IVE590120:IVZ590121 JFA590120:JFV590121 JOW590120:JPR590121 JYS590120:JZN590121 KIO590120:KJJ590121 KSK590120:KTF590121 LCG590120:LDB590121 LMC590120:LMX590121 LVY590120:LWT590121 MFU590120:MGP590121 MPQ590120:MQL590121 MZM590120:NAH590121 NJI590120:NKD590121 NTE590120:NTZ590121 ODA590120:ODV590121 OMW590120:ONR590121 OWS590120:OXN590121 PGO590120:PHJ590121 PQK590120:PRF590121 QAG590120:QBB590121 QKC590120:QKX590121 QTY590120:QUT590121 RDU590120:REP590121 RNQ590120:ROL590121 RXM590120:RYH590121 SHI590120:SID590121 SRE590120:SRZ590121 TBA590120:TBV590121 TKW590120:TLR590121 TUS590120:TVN590121 UEO590120:UFJ590121 UOK590120:UPF590121 UYG590120:UZB590121 VIC590120:VIX590121 VRY590120:VST590121 WBU590120:WCP590121 WLQ590120:WML590121 WVM590120:WWH590121 E655656:Z655657 JA655656:JV655657 SW655656:TR655657 ACS655656:ADN655657 AMO655656:ANJ655657 AWK655656:AXF655657 BGG655656:BHB655657 BQC655656:BQX655657 BZY655656:CAT655657 CJU655656:CKP655657 CTQ655656:CUL655657 DDM655656:DEH655657 DNI655656:DOD655657 DXE655656:DXZ655657 EHA655656:EHV655657 EQW655656:ERR655657 FAS655656:FBN655657 FKO655656:FLJ655657 FUK655656:FVF655657 GEG655656:GFB655657 GOC655656:GOX655657 GXY655656:GYT655657 HHU655656:HIP655657 HRQ655656:HSL655657 IBM655656:ICH655657 ILI655656:IMD655657 IVE655656:IVZ655657 JFA655656:JFV655657 JOW655656:JPR655657 JYS655656:JZN655657 KIO655656:KJJ655657 KSK655656:KTF655657 LCG655656:LDB655657 LMC655656:LMX655657 LVY655656:LWT655657 MFU655656:MGP655657 MPQ655656:MQL655657 MZM655656:NAH655657 NJI655656:NKD655657 NTE655656:NTZ655657 ODA655656:ODV655657 OMW655656:ONR655657 OWS655656:OXN655657 PGO655656:PHJ655657 PQK655656:PRF655657 QAG655656:QBB655657 QKC655656:QKX655657 QTY655656:QUT655657 RDU655656:REP655657 RNQ655656:ROL655657 RXM655656:RYH655657 SHI655656:SID655657 SRE655656:SRZ655657 TBA655656:TBV655657 TKW655656:TLR655657 TUS655656:TVN655657 UEO655656:UFJ655657 UOK655656:UPF655657 UYG655656:UZB655657 VIC655656:VIX655657 VRY655656:VST655657 WBU655656:WCP655657 WLQ655656:WML655657 WVM655656:WWH655657 E721192:Z721193 JA721192:JV721193 SW721192:TR721193 ACS721192:ADN721193 AMO721192:ANJ721193 AWK721192:AXF721193 BGG721192:BHB721193 BQC721192:BQX721193 BZY721192:CAT721193 CJU721192:CKP721193 CTQ721192:CUL721193 DDM721192:DEH721193 DNI721192:DOD721193 DXE721192:DXZ721193 EHA721192:EHV721193 EQW721192:ERR721193 FAS721192:FBN721193 FKO721192:FLJ721193 FUK721192:FVF721193 GEG721192:GFB721193 GOC721192:GOX721193 GXY721192:GYT721193 HHU721192:HIP721193 HRQ721192:HSL721193 IBM721192:ICH721193 ILI721192:IMD721193 IVE721192:IVZ721193 JFA721192:JFV721193 JOW721192:JPR721193 JYS721192:JZN721193 KIO721192:KJJ721193 KSK721192:KTF721193 LCG721192:LDB721193 LMC721192:LMX721193 LVY721192:LWT721193 MFU721192:MGP721193 MPQ721192:MQL721193 MZM721192:NAH721193 NJI721192:NKD721193 NTE721192:NTZ721193 ODA721192:ODV721193 OMW721192:ONR721193 OWS721192:OXN721193 PGO721192:PHJ721193 PQK721192:PRF721193 QAG721192:QBB721193 QKC721192:QKX721193 QTY721192:QUT721193 RDU721192:REP721193 RNQ721192:ROL721193 RXM721192:RYH721193 SHI721192:SID721193 SRE721192:SRZ721193 TBA721192:TBV721193 TKW721192:TLR721193 TUS721192:TVN721193 UEO721192:UFJ721193 UOK721192:UPF721193 UYG721192:UZB721193 VIC721192:VIX721193 VRY721192:VST721193 WBU721192:WCP721193 WLQ721192:WML721193 WVM721192:WWH721193 E786728:Z786729 JA786728:JV786729 SW786728:TR786729 ACS786728:ADN786729 AMO786728:ANJ786729 AWK786728:AXF786729 BGG786728:BHB786729 BQC786728:BQX786729 BZY786728:CAT786729 CJU786728:CKP786729 CTQ786728:CUL786729 DDM786728:DEH786729 DNI786728:DOD786729 DXE786728:DXZ786729 EHA786728:EHV786729 EQW786728:ERR786729 FAS786728:FBN786729 FKO786728:FLJ786729 FUK786728:FVF786729 GEG786728:GFB786729 GOC786728:GOX786729 GXY786728:GYT786729 HHU786728:HIP786729 HRQ786728:HSL786729 IBM786728:ICH786729 ILI786728:IMD786729 IVE786728:IVZ786729 JFA786728:JFV786729 JOW786728:JPR786729 JYS786728:JZN786729 KIO786728:KJJ786729 KSK786728:KTF786729 LCG786728:LDB786729 LMC786728:LMX786729 LVY786728:LWT786729 MFU786728:MGP786729 MPQ786728:MQL786729 MZM786728:NAH786729 NJI786728:NKD786729 NTE786728:NTZ786729 ODA786728:ODV786729 OMW786728:ONR786729 OWS786728:OXN786729 PGO786728:PHJ786729 PQK786728:PRF786729 QAG786728:QBB786729 QKC786728:QKX786729 QTY786728:QUT786729 RDU786728:REP786729 RNQ786728:ROL786729 RXM786728:RYH786729 SHI786728:SID786729 SRE786728:SRZ786729 TBA786728:TBV786729 TKW786728:TLR786729 TUS786728:TVN786729 UEO786728:UFJ786729 UOK786728:UPF786729 UYG786728:UZB786729 VIC786728:VIX786729 VRY786728:VST786729 WBU786728:WCP786729 WLQ786728:WML786729 WVM786728:WWH786729 E852264:Z852265 JA852264:JV852265 SW852264:TR852265 ACS852264:ADN852265 AMO852264:ANJ852265 AWK852264:AXF852265 BGG852264:BHB852265 BQC852264:BQX852265 BZY852264:CAT852265 CJU852264:CKP852265 CTQ852264:CUL852265 DDM852264:DEH852265 DNI852264:DOD852265 DXE852264:DXZ852265 EHA852264:EHV852265 EQW852264:ERR852265 FAS852264:FBN852265 FKO852264:FLJ852265 FUK852264:FVF852265 GEG852264:GFB852265 GOC852264:GOX852265 GXY852264:GYT852265 HHU852264:HIP852265 HRQ852264:HSL852265 IBM852264:ICH852265 ILI852264:IMD852265 IVE852264:IVZ852265 JFA852264:JFV852265 JOW852264:JPR852265 JYS852264:JZN852265 KIO852264:KJJ852265 KSK852264:KTF852265 LCG852264:LDB852265 LMC852264:LMX852265 LVY852264:LWT852265 MFU852264:MGP852265 MPQ852264:MQL852265 MZM852264:NAH852265 NJI852264:NKD852265 NTE852264:NTZ852265 ODA852264:ODV852265 OMW852264:ONR852265 OWS852264:OXN852265 PGO852264:PHJ852265 PQK852264:PRF852265 QAG852264:QBB852265 QKC852264:QKX852265 QTY852264:QUT852265 RDU852264:REP852265 RNQ852264:ROL852265 RXM852264:RYH852265 SHI852264:SID852265 SRE852264:SRZ852265 TBA852264:TBV852265 TKW852264:TLR852265 TUS852264:TVN852265 UEO852264:UFJ852265 UOK852264:UPF852265 UYG852264:UZB852265 VIC852264:VIX852265 VRY852264:VST852265 WBU852264:WCP852265 WLQ852264:WML852265 WVM852264:WWH852265 E917800:Z917801 JA917800:JV917801 SW917800:TR917801 ACS917800:ADN917801 AMO917800:ANJ917801 AWK917800:AXF917801 BGG917800:BHB917801 BQC917800:BQX917801 BZY917800:CAT917801 CJU917800:CKP917801 CTQ917800:CUL917801 DDM917800:DEH917801 DNI917800:DOD917801 DXE917800:DXZ917801 EHA917800:EHV917801 EQW917800:ERR917801 FAS917800:FBN917801 FKO917800:FLJ917801 FUK917800:FVF917801 GEG917800:GFB917801 GOC917800:GOX917801 GXY917800:GYT917801 HHU917800:HIP917801 HRQ917800:HSL917801 IBM917800:ICH917801 ILI917800:IMD917801 IVE917800:IVZ917801 JFA917800:JFV917801 JOW917800:JPR917801 JYS917800:JZN917801 KIO917800:KJJ917801 KSK917800:KTF917801 LCG917800:LDB917801 LMC917800:LMX917801 LVY917800:LWT917801 MFU917800:MGP917801 MPQ917800:MQL917801 MZM917800:NAH917801 NJI917800:NKD917801 NTE917800:NTZ917801 ODA917800:ODV917801 OMW917800:ONR917801 OWS917800:OXN917801 PGO917800:PHJ917801 PQK917800:PRF917801 QAG917800:QBB917801 QKC917800:QKX917801 QTY917800:QUT917801 RDU917800:REP917801 RNQ917800:ROL917801 RXM917800:RYH917801 SHI917800:SID917801 SRE917800:SRZ917801 TBA917800:TBV917801 TKW917800:TLR917801 TUS917800:TVN917801 UEO917800:UFJ917801 UOK917800:UPF917801 UYG917800:UZB917801 VIC917800:VIX917801 VRY917800:VST917801 WBU917800:WCP917801 WLQ917800:WML917801 WVM917800:WWH917801 E983336:Z983337 JA983336:JV983337 SW983336:TR983337 ACS983336:ADN983337 AMO983336:ANJ983337 AWK983336:AXF983337 BGG983336:BHB983337 BQC983336:BQX983337 BZY983336:CAT983337 CJU983336:CKP983337 CTQ983336:CUL983337 DDM983336:DEH983337 DNI983336:DOD983337 DXE983336:DXZ983337 EHA983336:EHV983337 EQW983336:ERR983337 FAS983336:FBN983337 FKO983336:FLJ983337 FUK983336:FVF983337 GEG983336:GFB983337 GOC983336:GOX983337 GXY983336:GYT983337 HHU983336:HIP983337 HRQ983336:HSL983337 IBM983336:ICH983337 ILI983336:IMD983337 IVE983336:IVZ983337 JFA983336:JFV983337 JOW983336:JPR983337 JYS983336:JZN983337 KIO983336:KJJ983337 KSK983336:KTF983337 LCG983336:LDB983337 LMC983336:LMX983337 LVY983336:LWT983337 MFU983336:MGP983337 MPQ983336:MQL983337 MZM983336:NAH983337 NJI983336:NKD983337 NTE983336:NTZ983337 ODA983336:ODV983337 OMW983336:ONR983337 OWS983336:OXN983337 PGO983336:PHJ983337 PQK983336:PRF983337 QAG983336:QBB983337 QKC983336:QKX983337 QTY983336:QUT983337 RDU983336:REP983337 RNQ983336:ROL983337 RXM983336:RYH983337 SHI983336:SID983337 SRE983336:SRZ983337 TBA983336:TBV983337 TKW983336:TLR983337 TUS983336:TVN983337 UEO983336:UFJ983337 UOK983336:UPF983337 UYG983336:UZB983337 VIC983336:VIX983337 VRY983336:VST983337 WBU983336:WCP983337 WLQ983336:WML983337 WVM983336:WWH983337 E176:Z177 JA176:JV177 SW176:TR177 ACS176:ADN177 AMO176:ANJ177 AWK176:AXF177 BGG176:BHB177 BQC176:BQX177 BZY176:CAT177 CJU176:CKP177 CTQ176:CUL177 DDM176:DEH177 DNI176:DOD177 DXE176:DXZ177 EHA176:EHV177 EQW176:ERR177 FAS176:FBN177 FKO176:FLJ177 FUK176:FVF177 GEG176:GFB177 GOC176:GOX177 GXY176:GYT177 HHU176:HIP177 HRQ176:HSL177 IBM176:ICH177 ILI176:IMD177 IVE176:IVZ177 JFA176:JFV177 JOW176:JPR177 JYS176:JZN177 KIO176:KJJ177 KSK176:KTF177 LCG176:LDB177 LMC176:LMX177 LVY176:LWT177 MFU176:MGP177 MPQ176:MQL177 MZM176:NAH177 NJI176:NKD177 NTE176:NTZ177 ODA176:ODV177 OMW176:ONR177 OWS176:OXN177 PGO176:PHJ177 PQK176:PRF177 QAG176:QBB177 QKC176:QKX177 QTY176:QUT177 RDU176:REP177 RNQ176:ROL177 RXM176:RYH177 SHI176:SID177 SRE176:SRZ177 TBA176:TBV177 TKW176:TLR177 TUS176:TVN177 UEO176:UFJ177 UOK176:UPF177 UYG176:UZB177 VIC176:VIX177 VRY176:VST177 WBU176:WCP177 WLQ176:WML177 WVM176:WWH177 E65835:Z65836 JA65835:JV65836 SW65835:TR65836 ACS65835:ADN65836 AMO65835:ANJ65836 AWK65835:AXF65836 BGG65835:BHB65836 BQC65835:BQX65836 BZY65835:CAT65836 CJU65835:CKP65836 CTQ65835:CUL65836 DDM65835:DEH65836 DNI65835:DOD65836 DXE65835:DXZ65836 EHA65835:EHV65836 EQW65835:ERR65836 FAS65835:FBN65836 FKO65835:FLJ65836 FUK65835:FVF65836 GEG65835:GFB65836 GOC65835:GOX65836 GXY65835:GYT65836 HHU65835:HIP65836 HRQ65835:HSL65836 IBM65835:ICH65836 ILI65835:IMD65836 IVE65835:IVZ65836 JFA65835:JFV65836 JOW65835:JPR65836 JYS65835:JZN65836 KIO65835:KJJ65836 KSK65835:KTF65836 LCG65835:LDB65836 LMC65835:LMX65836 LVY65835:LWT65836 MFU65835:MGP65836 MPQ65835:MQL65836 MZM65835:NAH65836 NJI65835:NKD65836 NTE65835:NTZ65836 ODA65835:ODV65836 OMW65835:ONR65836 OWS65835:OXN65836 PGO65835:PHJ65836 PQK65835:PRF65836 QAG65835:QBB65836 QKC65835:QKX65836 QTY65835:QUT65836 RDU65835:REP65836 RNQ65835:ROL65836 RXM65835:RYH65836 SHI65835:SID65836 SRE65835:SRZ65836 TBA65835:TBV65836 TKW65835:TLR65836 TUS65835:TVN65836 UEO65835:UFJ65836 UOK65835:UPF65836 UYG65835:UZB65836 VIC65835:VIX65836 VRY65835:VST65836 WBU65835:WCP65836 WLQ65835:WML65836 WVM65835:WWH65836 E131371:Z131372 JA131371:JV131372 SW131371:TR131372 ACS131371:ADN131372 AMO131371:ANJ131372 AWK131371:AXF131372 BGG131371:BHB131372 BQC131371:BQX131372 BZY131371:CAT131372 CJU131371:CKP131372 CTQ131371:CUL131372 DDM131371:DEH131372 DNI131371:DOD131372 DXE131371:DXZ131372 EHA131371:EHV131372 EQW131371:ERR131372 FAS131371:FBN131372 FKO131371:FLJ131372 FUK131371:FVF131372 GEG131371:GFB131372 GOC131371:GOX131372 GXY131371:GYT131372 HHU131371:HIP131372 HRQ131371:HSL131372 IBM131371:ICH131372 ILI131371:IMD131372 IVE131371:IVZ131372 JFA131371:JFV131372 JOW131371:JPR131372 JYS131371:JZN131372 KIO131371:KJJ131372 KSK131371:KTF131372 LCG131371:LDB131372 LMC131371:LMX131372 LVY131371:LWT131372 MFU131371:MGP131372 MPQ131371:MQL131372 MZM131371:NAH131372 NJI131371:NKD131372 NTE131371:NTZ131372 ODA131371:ODV131372 OMW131371:ONR131372 OWS131371:OXN131372 PGO131371:PHJ131372 PQK131371:PRF131372 QAG131371:QBB131372 QKC131371:QKX131372 QTY131371:QUT131372 RDU131371:REP131372 RNQ131371:ROL131372 RXM131371:RYH131372 SHI131371:SID131372 SRE131371:SRZ131372 TBA131371:TBV131372 TKW131371:TLR131372 TUS131371:TVN131372 UEO131371:UFJ131372 UOK131371:UPF131372 UYG131371:UZB131372 VIC131371:VIX131372 VRY131371:VST131372 WBU131371:WCP131372 WLQ131371:WML131372 WVM131371:WWH131372 E196907:Z196908 JA196907:JV196908 SW196907:TR196908 ACS196907:ADN196908 AMO196907:ANJ196908 AWK196907:AXF196908 BGG196907:BHB196908 BQC196907:BQX196908 BZY196907:CAT196908 CJU196907:CKP196908 CTQ196907:CUL196908 DDM196907:DEH196908 DNI196907:DOD196908 DXE196907:DXZ196908 EHA196907:EHV196908 EQW196907:ERR196908 FAS196907:FBN196908 FKO196907:FLJ196908 FUK196907:FVF196908 GEG196907:GFB196908 GOC196907:GOX196908 GXY196907:GYT196908 HHU196907:HIP196908 HRQ196907:HSL196908 IBM196907:ICH196908 ILI196907:IMD196908 IVE196907:IVZ196908 JFA196907:JFV196908 JOW196907:JPR196908 JYS196907:JZN196908 KIO196907:KJJ196908 KSK196907:KTF196908 LCG196907:LDB196908 LMC196907:LMX196908 LVY196907:LWT196908 MFU196907:MGP196908 MPQ196907:MQL196908 MZM196907:NAH196908 NJI196907:NKD196908 NTE196907:NTZ196908 ODA196907:ODV196908 OMW196907:ONR196908 OWS196907:OXN196908 PGO196907:PHJ196908 PQK196907:PRF196908 QAG196907:QBB196908 QKC196907:QKX196908 QTY196907:QUT196908 RDU196907:REP196908 RNQ196907:ROL196908 RXM196907:RYH196908 SHI196907:SID196908 SRE196907:SRZ196908 TBA196907:TBV196908 TKW196907:TLR196908 TUS196907:TVN196908 UEO196907:UFJ196908 UOK196907:UPF196908 UYG196907:UZB196908 VIC196907:VIX196908 VRY196907:VST196908 WBU196907:WCP196908 WLQ196907:WML196908 WVM196907:WWH196908 E262443:Z262444 JA262443:JV262444 SW262443:TR262444 ACS262443:ADN262444 AMO262443:ANJ262444 AWK262443:AXF262444 BGG262443:BHB262444 BQC262443:BQX262444 BZY262443:CAT262444 CJU262443:CKP262444 CTQ262443:CUL262444 DDM262443:DEH262444 DNI262443:DOD262444 DXE262443:DXZ262444 EHA262443:EHV262444 EQW262443:ERR262444 FAS262443:FBN262444 FKO262443:FLJ262444 FUK262443:FVF262444 GEG262443:GFB262444 GOC262443:GOX262444 GXY262443:GYT262444 HHU262443:HIP262444 HRQ262443:HSL262444 IBM262443:ICH262444 ILI262443:IMD262444 IVE262443:IVZ262444 JFA262443:JFV262444 JOW262443:JPR262444 JYS262443:JZN262444 KIO262443:KJJ262444 KSK262443:KTF262444 LCG262443:LDB262444 LMC262443:LMX262444 LVY262443:LWT262444 MFU262443:MGP262444 MPQ262443:MQL262444 MZM262443:NAH262444 NJI262443:NKD262444 NTE262443:NTZ262444 ODA262443:ODV262444 OMW262443:ONR262444 OWS262443:OXN262444 PGO262443:PHJ262444 PQK262443:PRF262444 QAG262443:QBB262444 QKC262443:QKX262444 QTY262443:QUT262444 RDU262443:REP262444 RNQ262443:ROL262444 RXM262443:RYH262444 SHI262443:SID262444 SRE262443:SRZ262444 TBA262443:TBV262444 TKW262443:TLR262444 TUS262443:TVN262444 UEO262443:UFJ262444 UOK262443:UPF262444 UYG262443:UZB262444 VIC262443:VIX262444 VRY262443:VST262444 WBU262443:WCP262444 WLQ262443:WML262444 WVM262443:WWH262444 E327979:Z327980 JA327979:JV327980 SW327979:TR327980 ACS327979:ADN327980 AMO327979:ANJ327980 AWK327979:AXF327980 BGG327979:BHB327980 BQC327979:BQX327980 BZY327979:CAT327980 CJU327979:CKP327980 CTQ327979:CUL327980 DDM327979:DEH327980 DNI327979:DOD327980 DXE327979:DXZ327980 EHA327979:EHV327980 EQW327979:ERR327980 FAS327979:FBN327980 FKO327979:FLJ327980 FUK327979:FVF327980 GEG327979:GFB327980 GOC327979:GOX327980 GXY327979:GYT327980 HHU327979:HIP327980 HRQ327979:HSL327980 IBM327979:ICH327980 ILI327979:IMD327980 IVE327979:IVZ327980 JFA327979:JFV327980 JOW327979:JPR327980 JYS327979:JZN327980 KIO327979:KJJ327980 KSK327979:KTF327980 LCG327979:LDB327980 LMC327979:LMX327980 LVY327979:LWT327980 MFU327979:MGP327980 MPQ327979:MQL327980 MZM327979:NAH327980 NJI327979:NKD327980 NTE327979:NTZ327980 ODA327979:ODV327980 OMW327979:ONR327980 OWS327979:OXN327980 PGO327979:PHJ327980 PQK327979:PRF327980 QAG327979:QBB327980 QKC327979:QKX327980 QTY327979:QUT327980 RDU327979:REP327980 RNQ327979:ROL327980 RXM327979:RYH327980 SHI327979:SID327980 SRE327979:SRZ327980 TBA327979:TBV327980 TKW327979:TLR327980 TUS327979:TVN327980 UEO327979:UFJ327980 UOK327979:UPF327980 UYG327979:UZB327980 VIC327979:VIX327980 VRY327979:VST327980 WBU327979:WCP327980 WLQ327979:WML327980 WVM327979:WWH327980 E393515:Z393516 JA393515:JV393516 SW393515:TR393516 ACS393515:ADN393516 AMO393515:ANJ393516 AWK393515:AXF393516 BGG393515:BHB393516 BQC393515:BQX393516 BZY393515:CAT393516 CJU393515:CKP393516 CTQ393515:CUL393516 DDM393515:DEH393516 DNI393515:DOD393516 DXE393515:DXZ393516 EHA393515:EHV393516 EQW393515:ERR393516 FAS393515:FBN393516 FKO393515:FLJ393516 FUK393515:FVF393516 GEG393515:GFB393516 GOC393515:GOX393516 GXY393515:GYT393516 HHU393515:HIP393516 HRQ393515:HSL393516 IBM393515:ICH393516 ILI393515:IMD393516 IVE393515:IVZ393516 JFA393515:JFV393516 JOW393515:JPR393516 JYS393515:JZN393516 KIO393515:KJJ393516 KSK393515:KTF393516 LCG393515:LDB393516 LMC393515:LMX393516 LVY393515:LWT393516 MFU393515:MGP393516 MPQ393515:MQL393516 MZM393515:NAH393516 NJI393515:NKD393516 NTE393515:NTZ393516 ODA393515:ODV393516 OMW393515:ONR393516 OWS393515:OXN393516 PGO393515:PHJ393516 PQK393515:PRF393516 QAG393515:QBB393516 QKC393515:QKX393516 QTY393515:QUT393516 RDU393515:REP393516 RNQ393515:ROL393516 RXM393515:RYH393516 SHI393515:SID393516 SRE393515:SRZ393516 TBA393515:TBV393516 TKW393515:TLR393516 TUS393515:TVN393516 UEO393515:UFJ393516 UOK393515:UPF393516 UYG393515:UZB393516 VIC393515:VIX393516 VRY393515:VST393516 WBU393515:WCP393516 WLQ393515:WML393516 WVM393515:WWH393516 E459051:Z459052 JA459051:JV459052 SW459051:TR459052 ACS459051:ADN459052 AMO459051:ANJ459052 AWK459051:AXF459052 BGG459051:BHB459052 BQC459051:BQX459052 BZY459051:CAT459052 CJU459051:CKP459052 CTQ459051:CUL459052 DDM459051:DEH459052 DNI459051:DOD459052 DXE459051:DXZ459052 EHA459051:EHV459052 EQW459051:ERR459052 FAS459051:FBN459052 FKO459051:FLJ459052 FUK459051:FVF459052 GEG459051:GFB459052 GOC459051:GOX459052 GXY459051:GYT459052 HHU459051:HIP459052 HRQ459051:HSL459052 IBM459051:ICH459052 ILI459051:IMD459052 IVE459051:IVZ459052 JFA459051:JFV459052 JOW459051:JPR459052 JYS459051:JZN459052 KIO459051:KJJ459052 KSK459051:KTF459052 LCG459051:LDB459052 LMC459051:LMX459052 LVY459051:LWT459052 MFU459051:MGP459052 MPQ459051:MQL459052 MZM459051:NAH459052 NJI459051:NKD459052 NTE459051:NTZ459052 ODA459051:ODV459052 OMW459051:ONR459052 OWS459051:OXN459052 PGO459051:PHJ459052 PQK459051:PRF459052 QAG459051:QBB459052 QKC459051:QKX459052 QTY459051:QUT459052 RDU459051:REP459052 RNQ459051:ROL459052 RXM459051:RYH459052 SHI459051:SID459052 SRE459051:SRZ459052 TBA459051:TBV459052 TKW459051:TLR459052 TUS459051:TVN459052 UEO459051:UFJ459052 UOK459051:UPF459052 UYG459051:UZB459052 VIC459051:VIX459052 VRY459051:VST459052 WBU459051:WCP459052 WLQ459051:WML459052 WVM459051:WWH459052 E524587:Z524588 JA524587:JV524588 SW524587:TR524588 ACS524587:ADN524588 AMO524587:ANJ524588 AWK524587:AXF524588 BGG524587:BHB524588 BQC524587:BQX524588 BZY524587:CAT524588 CJU524587:CKP524588 CTQ524587:CUL524588 DDM524587:DEH524588 DNI524587:DOD524588 DXE524587:DXZ524588 EHA524587:EHV524588 EQW524587:ERR524588 FAS524587:FBN524588 FKO524587:FLJ524588 FUK524587:FVF524588 GEG524587:GFB524588 GOC524587:GOX524588 GXY524587:GYT524588 HHU524587:HIP524588 HRQ524587:HSL524588 IBM524587:ICH524588 ILI524587:IMD524588 IVE524587:IVZ524588 JFA524587:JFV524588 JOW524587:JPR524588 JYS524587:JZN524588 KIO524587:KJJ524588 KSK524587:KTF524588 LCG524587:LDB524588 LMC524587:LMX524588 LVY524587:LWT524588 MFU524587:MGP524588 MPQ524587:MQL524588 MZM524587:NAH524588 NJI524587:NKD524588 NTE524587:NTZ524588 ODA524587:ODV524588 OMW524587:ONR524588 OWS524587:OXN524588 PGO524587:PHJ524588 PQK524587:PRF524588 QAG524587:QBB524588 QKC524587:QKX524588 QTY524587:QUT524588 RDU524587:REP524588 RNQ524587:ROL524588 RXM524587:RYH524588 SHI524587:SID524588 SRE524587:SRZ524588 TBA524587:TBV524588 TKW524587:TLR524588 TUS524587:TVN524588 UEO524587:UFJ524588 UOK524587:UPF524588 UYG524587:UZB524588 VIC524587:VIX524588 VRY524587:VST524588 WBU524587:WCP524588 WLQ524587:WML524588 WVM524587:WWH524588 E590123:Z590124 JA590123:JV590124 SW590123:TR590124 ACS590123:ADN590124 AMO590123:ANJ590124 AWK590123:AXF590124 BGG590123:BHB590124 BQC590123:BQX590124 BZY590123:CAT590124 CJU590123:CKP590124 CTQ590123:CUL590124 DDM590123:DEH590124 DNI590123:DOD590124 DXE590123:DXZ590124 EHA590123:EHV590124 EQW590123:ERR590124 FAS590123:FBN590124 FKO590123:FLJ590124 FUK590123:FVF590124 GEG590123:GFB590124 GOC590123:GOX590124 GXY590123:GYT590124 HHU590123:HIP590124 HRQ590123:HSL590124 IBM590123:ICH590124 ILI590123:IMD590124 IVE590123:IVZ590124 JFA590123:JFV590124 JOW590123:JPR590124 JYS590123:JZN590124 KIO590123:KJJ590124 KSK590123:KTF590124 LCG590123:LDB590124 LMC590123:LMX590124 LVY590123:LWT590124 MFU590123:MGP590124 MPQ590123:MQL590124 MZM590123:NAH590124 NJI590123:NKD590124 NTE590123:NTZ590124 ODA590123:ODV590124 OMW590123:ONR590124 OWS590123:OXN590124 PGO590123:PHJ590124 PQK590123:PRF590124 QAG590123:QBB590124 QKC590123:QKX590124 QTY590123:QUT590124 RDU590123:REP590124 RNQ590123:ROL590124 RXM590123:RYH590124 SHI590123:SID590124 SRE590123:SRZ590124 TBA590123:TBV590124 TKW590123:TLR590124 TUS590123:TVN590124 UEO590123:UFJ590124 UOK590123:UPF590124 UYG590123:UZB590124 VIC590123:VIX590124 VRY590123:VST590124 WBU590123:WCP590124 WLQ590123:WML590124 WVM590123:WWH590124 E655659:Z655660 JA655659:JV655660 SW655659:TR655660 ACS655659:ADN655660 AMO655659:ANJ655660 AWK655659:AXF655660 BGG655659:BHB655660 BQC655659:BQX655660 BZY655659:CAT655660 CJU655659:CKP655660 CTQ655659:CUL655660 DDM655659:DEH655660 DNI655659:DOD655660 DXE655659:DXZ655660 EHA655659:EHV655660 EQW655659:ERR655660 FAS655659:FBN655660 FKO655659:FLJ655660 FUK655659:FVF655660 GEG655659:GFB655660 GOC655659:GOX655660 GXY655659:GYT655660 HHU655659:HIP655660 HRQ655659:HSL655660 IBM655659:ICH655660 ILI655659:IMD655660 IVE655659:IVZ655660 JFA655659:JFV655660 JOW655659:JPR655660 JYS655659:JZN655660 KIO655659:KJJ655660 KSK655659:KTF655660 LCG655659:LDB655660 LMC655659:LMX655660 LVY655659:LWT655660 MFU655659:MGP655660 MPQ655659:MQL655660 MZM655659:NAH655660 NJI655659:NKD655660 NTE655659:NTZ655660 ODA655659:ODV655660 OMW655659:ONR655660 OWS655659:OXN655660 PGO655659:PHJ655660 PQK655659:PRF655660 QAG655659:QBB655660 QKC655659:QKX655660 QTY655659:QUT655660 RDU655659:REP655660 RNQ655659:ROL655660 RXM655659:RYH655660 SHI655659:SID655660 SRE655659:SRZ655660 TBA655659:TBV655660 TKW655659:TLR655660 TUS655659:TVN655660 UEO655659:UFJ655660 UOK655659:UPF655660 UYG655659:UZB655660 VIC655659:VIX655660 VRY655659:VST655660 WBU655659:WCP655660 WLQ655659:WML655660 WVM655659:WWH655660 E721195:Z721196 JA721195:JV721196 SW721195:TR721196 ACS721195:ADN721196 AMO721195:ANJ721196 AWK721195:AXF721196 BGG721195:BHB721196 BQC721195:BQX721196 BZY721195:CAT721196 CJU721195:CKP721196 CTQ721195:CUL721196 DDM721195:DEH721196 DNI721195:DOD721196 DXE721195:DXZ721196 EHA721195:EHV721196 EQW721195:ERR721196 FAS721195:FBN721196 FKO721195:FLJ721196 FUK721195:FVF721196 GEG721195:GFB721196 GOC721195:GOX721196 GXY721195:GYT721196 HHU721195:HIP721196 HRQ721195:HSL721196 IBM721195:ICH721196 ILI721195:IMD721196 IVE721195:IVZ721196 JFA721195:JFV721196 JOW721195:JPR721196 JYS721195:JZN721196 KIO721195:KJJ721196 KSK721195:KTF721196 LCG721195:LDB721196 LMC721195:LMX721196 LVY721195:LWT721196 MFU721195:MGP721196 MPQ721195:MQL721196 MZM721195:NAH721196 NJI721195:NKD721196 NTE721195:NTZ721196 ODA721195:ODV721196 OMW721195:ONR721196 OWS721195:OXN721196 PGO721195:PHJ721196 PQK721195:PRF721196 QAG721195:QBB721196 QKC721195:QKX721196 QTY721195:QUT721196 RDU721195:REP721196 RNQ721195:ROL721196 RXM721195:RYH721196 SHI721195:SID721196 SRE721195:SRZ721196 TBA721195:TBV721196 TKW721195:TLR721196 TUS721195:TVN721196 UEO721195:UFJ721196 UOK721195:UPF721196 UYG721195:UZB721196 VIC721195:VIX721196 VRY721195:VST721196 WBU721195:WCP721196 WLQ721195:WML721196 WVM721195:WWH721196 E786731:Z786732 JA786731:JV786732 SW786731:TR786732 ACS786731:ADN786732 AMO786731:ANJ786732 AWK786731:AXF786732 BGG786731:BHB786732 BQC786731:BQX786732 BZY786731:CAT786732 CJU786731:CKP786732 CTQ786731:CUL786732 DDM786731:DEH786732 DNI786731:DOD786732 DXE786731:DXZ786732 EHA786731:EHV786732 EQW786731:ERR786732 FAS786731:FBN786732 FKO786731:FLJ786732 FUK786731:FVF786732 GEG786731:GFB786732 GOC786731:GOX786732 GXY786731:GYT786732 HHU786731:HIP786732 HRQ786731:HSL786732 IBM786731:ICH786732 ILI786731:IMD786732 IVE786731:IVZ786732 JFA786731:JFV786732 JOW786731:JPR786732 JYS786731:JZN786732 KIO786731:KJJ786732 KSK786731:KTF786732 LCG786731:LDB786732 LMC786731:LMX786732 LVY786731:LWT786732 MFU786731:MGP786732 MPQ786731:MQL786732 MZM786731:NAH786732 NJI786731:NKD786732 NTE786731:NTZ786732 ODA786731:ODV786732 OMW786731:ONR786732 OWS786731:OXN786732 PGO786731:PHJ786732 PQK786731:PRF786732 QAG786731:QBB786732 QKC786731:QKX786732 QTY786731:QUT786732 RDU786731:REP786732 RNQ786731:ROL786732 RXM786731:RYH786732 SHI786731:SID786732 SRE786731:SRZ786732 TBA786731:TBV786732 TKW786731:TLR786732 TUS786731:TVN786732 UEO786731:UFJ786732 UOK786731:UPF786732 UYG786731:UZB786732 VIC786731:VIX786732 VRY786731:VST786732 WBU786731:WCP786732 WLQ786731:WML786732 WVM786731:WWH786732 E852267:Z852268 JA852267:JV852268 SW852267:TR852268 ACS852267:ADN852268 AMO852267:ANJ852268 AWK852267:AXF852268 BGG852267:BHB852268 BQC852267:BQX852268 BZY852267:CAT852268 CJU852267:CKP852268 CTQ852267:CUL852268 DDM852267:DEH852268 DNI852267:DOD852268 DXE852267:DXZ852268 EHA852267:EHV852268 EQW852267:ERR852268 FAS852267:FBN852268 FKO852267:FLJ852268 FUK852267:FVF852268 GEG852267:GFB852268 GOC852267:GOX852268 GXY852267:GYT852268 HHU852267:HIP852268 HRQ852267:HSL852268 IBM852267:ICH852268 ILI852267:IMD852268 IVE852267:IVZ852268 JFA852267:JFV852268 JOW852267:JPR852268 JYS852267:JZN852268 KIO852267:KJJ852268 KSK852267:KTF852268 LCG852267:LDB852268 LMC852267:LMX852268 LVY852267:LWT852268 MFU852267:MGP852268 MPQ852267:MQL852268 MZM852267:NAH852268 NJI852267:NKD852268 NTE852267:NTZ852268 ODA852267:ODV852268 OMW852267:ONR852268 OWS852267:OXN852268 PGO852267:PHJ852268 PQK852267:PRF852268 QAG852267:QBB852268 QKC852267:QKX852268 QTY852267:QUT852268 RDU852267:REP852268 RNQ852267:ROL852268 RXM852267:RYH852268 SHI852267:SID852268 SRE852267:SRZ852268 TBA852267:TBV852268 TKW852267:TLR852268 TUS852267:TVN852268 UEO852267:UFJ852268 UOK852267:UPF852268 UYG852267:UZB852268 VIC852267:VIX852268 VRY852267:VST852268 WBU852267:WCP852268 WLQ852267:WML852268 WVM852267:WWH852268 E917803:Z917804 JA917803:JV917804 SW917803:TR917804 ACS917803:ADN917804 AMO917803:ANJ917804 AWK917803:AXF917804 BGG917803:BHB917804 BQC917803:BQX917804 BZY917803:CAT917804 CJU917803:CKP917804 CTQ917803:CUL917804 DDM917803:DEH917804 DNI917803:DOD917804 DXE917803:DXZ917804 EHA917803:EHV917804 EQW917803:ERR917804 FAS917803:FBN917804 FKO917803:FLJ917804 FUK917803:FVF917804 GEG917803:GFB917804 GOC917803:GOX917804 GXY917803:GYT917804 HHU917803:HIP917804 HRQ917803:HSL917804 IBM917803:ICH917804 ILI917803:IMD917804 IVE917803:IVZ917804 JFA917803:JFV917804 JOW917803:JPR917804 JYS917803:JZN917804 KIO917803:KJJ917804 KSK917803:KTF917804 LCG917803:LDB917804 LMC917803:LMX917804 LVY917803:LWT917804 MFU917803:MGP917804 MPQ917803:MQL917804 MZM917803:NAH917804 NJI917803:NKD917804 NTE917803:NTZ917804 ODA917803:ODV917804 OMW917803:ONR917804 OWS917803:OXN917804 PGO917803:PHJ917804 PQK917803:PRF917804 QAG917803:QBB917804 QKC917803:QKX917804 QTY917803:QUT917804 RDU917803:REP917804 RNQ917803:ROL917804 RXM917803:RYH917804 SHI917803:SID917804 SRE917803:SRZ917804 TBA917803:TBV917804 TKW917803:TLR917804 TUS917803:TVN917804 UEO917803:UFJ917804 UOK917803:UPF917804 UYG917803:UZB917804 VIC917803:VIX917804 VRY917803:VST917804 WBU917803:WCP917804 WLQ917803:WML917804 WVM917803:WWH917804 E983339:Z983340 JA983339:JV983340 SW983339:TR983340 ACS983339:ADN983340 AMO983339:ANJ983340 AWK983339:AXF983340 BGG983339:BHB983340 BQC983339:BQX983340 BZY983339:CAT983340 CJU983339:CKP983340 CTQ983339:CUL983340 DDM983339:DEH983340 DNI983339:DOD983340 DXE983339:DXZ983340 EHA983339:EHV983340 EQW983339:ERR983340 FAS983339:FBN983340 FKO983339:FLJ983340 FUK983339:FVF983340 GEG983339:GFB983340 GOC983339:GOX983340 GXY983339:GYT983340 HHU983339:HIP983340 HRQ983339:HSL983340 IBM983339:ICH983340 ILI983339:IMD983340 IVE983339:IVZ983340 JFA983339:JFV983340 JOW983339:JPR983340 JYS983339:JZN983340 KIO983339:KJJ983340 KSK983339:KTF983340 LCG983339:LDB983340 LMC983339:LMX983340 LVY983339:LWT983340 MFU983339:MGP983340 MPQ983339:MQL983340 MZM983339:NAH983340 NJI983339:NKD983340 NTE983339:NTZ983340 ODA983339:ODV983340 OMW983339:ONR983340 OWS983339:OXN983340 PGO983339:PHJ983340 PQK983339:PRF983340 QAG983339:QBB983340 QKC983339:QKX983340 QTY983339:QUT983340 RDU983339:REP983340 RNQ983339:ROL983340 RXM983339:RYH983340 SHI983339:SID983340 SRE983339:SRZ983340 TBA983339:TBV983340 TKW983339:TLR983340 TUS983339:TVN983340 UEO983339:UFJ983340 UOK983339:UPF983340 UYG983339:UZB983340 VIC983339:VIX983340 VRY983339:VST983340 WBU983339:WCP983340 WLQ983339:WML983340 WVM983339:WWH983340 D318:AC318 IZ318:JY318 SV318:TU318 ACR318:ADQ318 AMN318:ANM318 AWJ318:AXI318 BGF318:BHE318 BQB318:BRA318 BZX318:CAW318 CJT318:CKS318 CTP318:CUO318 DDL318:DEK318 DNH318:DOG318 DXD318:DYC318 EGZ318:EHY318 EQV318:ERU318 FAR318:FBQ318 FKN318:FLM318 FUJ318:FVI318 GEF318:GFE318 GOB318:GPA318 GXX318:GYW318 HHT318:HIS318 HRP318:HSO318 IBL318:ICK318 ILH318:IMG318 IVD318:IWC318 JEZ318:JFY318 JOV318:JPU318 JYR318:JZQ318 KIN318:KJM318 KSJ318:KTI318 LCF318:LDE318 LMB318:LNA318 LVX318:LWW318 MFT318:MGS318 MPP318:MQO318 MZL318:NAK318 NJH318:NKG318 NTD318:NUC318 OCZ318:ODY318 OMV318:ONU318 OWR318:OXQ318 PGN318:PHM318 PQJ318:PRI318 QAF318:QBE318 QKB318:QLA318 QTX318:QUW318 RDT318:RES318 RNP318:ROO318 RXL318:RYK318 SHH318:SIG318 SRD318:SSC318 TAZ318:TBY318 TKV318:TLU318 TUR318:TVQ318 UEN318:UFM318 UOJ318:UPI318 UYF318:UZE318 VIB318:VJA318 VRX318:VSW318 WBT318:WCS318 WLP318:WMO318 WVL318:WWK318 D65908:AC65908 IZ65908:JY65908 SV65908:TU65908 ACR65908:ADQ65908 AMN65908:ANM65908 AWJ65908:AXI65908 BGF65908:BHE65908 BQB65908:BRA65908 BZX65908:CAW65908 CJT65908:CKS65908 CTP65908:CUO65908 DDL65908:DEK65908 DNH65908:DOG65908 DXD65908:DYC65908 EGZ65908:EHY65908 EQV65908:ERU65908 FAR65908:FBQ65908 FKN65908:FLM65908 FUJ65908:FVI65908 GEF65908:GFE65908 GOB65908:GPA65908 GXX65908:GYW65908 HHT65908:HIS65908 HRP65908:HSO65908 IBL65908:ICK65908 ILH65908:IMG65908 IVD65908:IWC65908 JEZ65908:JFY65908 JOV65908:JPU65908 JYR65908:JZQ65908 KIN65908:KJM65908 KSJ65908:KTI65908 LCF65908:LDE65908 LMB65908:LNA65908 LVX65908:LWW65908 MFT65908:MGS65908 MPP65908:MQO65908 MZL65908:NAK65908 NJH65908:NKG65908 NTD65908:NUC65908 OCZ65908:ODY65908 OMV65908:ONU65908 OWR65908:OXQ65908 PGN65908:PHM65908 PQJ65908:PRI65908 QAF65908:QBE65908 QKB65908:QLA65908 QTX65908:QUW65908 RDT65908:RES65908 RNP65908:ROO65908 RXL65908:RYK65908 SHH65908:SIG65908 SRD65908:SSC65908 TAZ65908:TBY65908 TKV65908:TLU65908 TUR65908:TVQ65908 UEN65908:UFM65908 UOJ65908:UPI65908 UYF65908:UZE65908 VIB65908:VJA65908 VRX65908:VSW65908 WBT65908:WCS65908 WLP65908:WMO65908 WVL65908:WWK65908 D131444:AC131444 IZ131444:JY131444 SV131444:TU131444 ACR131444:ADQ131444 AMN131444:ANM131444 AWJ131444:AXI131444 BGF131444:BHE131444 BQB131444:BRA131444 BZX131444:CAW131444 CJT131444:CKS131444 CTP131444:CUO131444 DDL131444:DEK131444 DNH131444:DOG131444 DXD131444:DYC131444 EGZ131444:EHY131444 EQV131444:ERU131444 FAR131444:FBQ131444 FKN131444:FLM131444 FUJ131444:FVI131444 GEF131444:GFE131444 GOB131444:GPA131444 GXX131444:GYW131444 HHT131444:HIS131444 HRP131444:HSO131444 IBL131444:ICK131444 ILH131444:IMG131444 IVD131444:IWC131444 JEZ131444:JFY131444 JOV131444:JPU131444 JYR131444:JZQ131444 KIN131444:KJM131444 KSJ131444:KTI131444 LCF131444:LDE131444 LMB131444:LNA131444 LVX131444:LWW131444 MFT131444:MGS131444 MPP131444:MQO131444 MZL131444:NAK131444 NJH131444:NKG131444 NTD131444:NUC131444 OCZ131444:ODY131444 OMV131444:ONU131444 OWR131444:OXQ131444 PGN131444:PHM131444 PQJ131444:PRI131444 QAF131444:QBE131444 QKB131444:QLA131444 QTX131444:QUW131444 RDT131444:RES131444 RNP131444:ROO131444 RXL131444:RYK131444 SHH131444:SIG131444 SRD131444:SSC131444 TAZ131444:TBY131444 TKV131444:TLU131444 TUR131444:TVQ131444 UEN131444:UFM131444 UOJ131444:UPI131444 UYF131444:UZE131444 VIB131444:VJA131444 VRX131444:VSW131444 WBT131444:WCS131444 WLP131444:WMO131444 WVL131444:WWK131444 D196980:AC196980 IZ196980:JY196980 SV196980:TU196980 ACR196980:ADQ196980 AMN196980:ANM196980 AWJ196980:AXI196980 BGF196980:BHE196980 BQB196980:BRA196980 BZX196980:CAW196980 CJT196980:CKS196980 CTP196980:CUO196980 DDL196980:DEK196980 DNH196980:DOG196980 DXD196980:DYC196980 EGZ196980:EHY196980 EQV196980:ERU196980 FAR196980:FBQ196980 FKN196980:FLM196980 FUJ196980:FVI196980 GEF196980:GFE196980 GOB196980:GPA196980 GXX196980:GYW196980 HHT196980:HIS196980 HRP196980:HSO196980 IBL196980:ICK196980 ILH196980:IMG196980 IVD196980:IWC196980 JEZ196980:JFY196980 JOV196980:JPU196980 JYR196980:JZQ196980 KIN196980:KJM196980 KSJ196980:KTI196980 LCF196980:LDE196980 LMB196980:LNA196980 LVX196980:LWW196980 MFT196980:MGS196980 MPP196980:MQO196980 MZL196980:NAK196980 NJH196980:NKG196980 NTD196980:NUC196980 OCZ196980:ODY196980 OMV196980:ONU196980 OWR196980:OXQ196980 PGN196980:PHM196980 PQJ196980:PRI196980 QAF196980:QBE196980 QKB196980:QLA196980 QTX196980:QUW196980 RDT196980:RES196980 RNP196980:ROO196980 RXL196980:RYK196980 SHH196980:SIG196980 SRD196980:SSC196980 TAZ196980:TBY196980 TKV196980:TLU196980 TUR196980:TVQ196980 UEN196980:UFM196980 UOJ196980:UPI196980 UYF196980:UZE196980 VIB196980:VJA196980 VRX196980:VSW196980 WBT196980:WCS196980 WLP196980:WMO196980 WVL196980:WWK196980 D262516:AC262516 IZ262516:JY262516 SV262516:TU262516 ACR262516:ADQ262516 AMN262516:ANM262516 AWJ262516:AXI262516 BGF262516:BHE262516 BQB262516:BRA262516 BZX262516:CAW262516 CJT262516:CKS262516 CTP262516:CUO262516 DDL262516:DEK262516 DNH262516:DOG262516 DXD262516:DYC262516 EGZ262516:EHY262516 EQV262516:ERU262516 FAR262516:FBQ262516 FKN262516:FLM262516 FUJ262516:FVI262516 GEF262516:GFE262516 GOB262516:GPA262516 GXX262516:GYW262516 HHT262516:HIS262516 HRP262516:HSO262516 IBL262516:ICK262516 ILH262516:IMG262516 IVD262516:IWC262516 JEZ262516:JFY262516 JOV262516:JPU262516 JYR262516:JZQ262516 KIN262516:KJM262516 KSJ262516:KTI262516 LCF262516:LDE262516 LMB262516:LNA262516 LVX262516:LWW262516 MFT262516:MGS262516 MPP262516:MQO262516 MZL262516:NAK262516 NJH262516:NKG262516 NTD262516:NUC262516 OCZ262516:ODY262516 OMV262516:ONU262516 OWR262516:OXQ262516 PGN262516:PHM262516 PQJ262516:PRI262516 QAF262516:QBE262516 QKB262516:QLA262516 QTX262516:QUW262516 RDT262516:RES262516 RNP262516:ROO262516 RXL262516:RYK262516 SHH262516:SIG262516 SRD262516:SSC262516 TAZ262516:TBY262516 TKV262516:TLU262516 TUR262516:TVQ262516 UEN262516:UFM262516 UOJ262516:UPI262516 UYF262516:UZE262516 VIB262516:VJA262516 VRX262516:VSW262516 WBT262516:WCS262516 WLP262516:WMO262516 WVL262516:WWK262516 D328052:AC328052 IZ328052:JY328052 SV328052:TU328052 ACR328052:ADQ328052 AMN328052:ANM328052 AWJ328052:AXI328052 BGF328052:BHE328052 BQB328052:BRA328052 BZX328052:CAW328052 CJT328052:CKS328052 CTP328052:CUO328052 DDL328052:DEK328052 DNH328052:DOG328052 DXD328052:DYC328052 EGZ328052:EHY328052 EQV328052:ERU328052 FAR328052:FBQ328052 FKN328052:FLM328052 FUJ328052:FVI328052 GEF328052:GFE328052 GOB328052:GPA328052 GXX328052:GYW328052 HHT328052:HIS328052 HRP328052:HSO328052 IBL328052:ICK328052 ILH328052:IMG328052 IVD328052:IWC328052 JEZ328052:JFY328052 JOV328052:JPU328052 JYR328052:JZQ328052 KIN328052:KJM328052 KSJ328052:KTI328052 LCF328052:LDE328052 LMB328052:LNA328052 LVX328052:LWW328052 MFT328052:MGS328052 MPP328052:MQO328052 MZL328052:NAK328052 NJH328052:NKG328052 NTD328052:NUC328052 OCZ328052:ODY328052 OMV328052:ONU328052 OWR328052:OXQ328052 PGN328052:PHM328052 PQJ328052:PRI328052 QAF328052:QBE328052 QKB328052:QLA328052 QTX328052:QUW328052 RDT328052:RES328052 RNP328052:ROO328052 RXL328052:RYK328052 SHH328052:SIG328052 SRD328052:SSC328052 TAZ328052:TBY328052 TKV328052:TLU328052 TUR328052:TVQ328052 UEN328052:UFM328052 UOJ328052:UPI328052 UYF328052:UZE328052 VIB328052:VJA328052 VRX328052:VSW328052 WBT328052:WCS328052 WLP328052:WMO328052 WVL328052:WWK328052 D393588:AC393588 IZ393588:JY393588 SV393588:TU393588 ACR393588:ADQ393588 AMN393588:ANM393588 AWJ393588:AXI393588 BGF393588:BHE393588 BQB393588:BRA393588 BZX393588:CAW393588 CJT393588:CKS393588 CTP393588:CUO393588 DDL393588:DEK393588 DNH393588:DOG393588 DXD393588:DYC393588 EGZ393588:EHY393588 EQV393588:ERU393588 FAR393588:FBQ393588 FKN393588:FLM393588 FUJ393588:FVI393588 GEF393588:GFE393588 GOB393588:GPA393588 GXX393588:GYW393588 HHT393588:HIS393588 HRP393588:HSO393588 IBL393588:ICK393588 ILH393588:IMG393588 IVD393588:IWC393588 JEZ393588:JFY393588 JOV393588:JPU393588 JYR393588:JZQ393588 KIN393588:KJM393588 KSJ393588:KTI393588 LCF393588:LDE393588 LMB393588:LNA393588 LVX393588:LWW393588 MFT393588:MGS393588 MPP393588:MQO393588 MZL393588:NAK393588 NJH393588:NKG393588 NTD393588:NUC393588 OCZ393588:ODY393588 OMV393588:ONU393588 OWR393588:OXQ393588 PGN393588:PHM393588 PQJ393588:PRI393588 QAF393588:QBE393588 QKB393588:QLA393588 QTX393588:QUW393588 RDT393588:RES393588 RNP393588:ROO393588 RXL393588:RYK393588 SHH393588:SIG393588 SRD393588:SSC393588 TAZ393588:TBY393588 TKV393588:TLU393588 TUR393588:TVQ393588 UEN393588:UFM393588 UOJ393588:UPI393588 UYF393588:UZE393588 VIB393588:VJA393588 VRX393588:VSW393588 WBT393588:WCS393588 WLP393588:WMO393588 WVL393588:WWK393588 D459124:AC459124 IZ459124:JY459124 SV459124:TU459124 ACR459124:ADQ459124 AMN459124:ANM459124 AWJ459124:AXI459124 BGF459124:BHE459124 BQB459124:BRA459124 BZX459124:CAW459124 CJT459124:CKS459124 CTP459124:CUO459124 DDL459124:DEK459124 DNH459124:DOG459124 DXD459124:DYC459124 EGZ459124:EHY459124 EQV459124:ERU459124 FAR459124:FBQ459124 FKN459124:FLM459124 FUJ459124:FVI459124 GEF459124:GFE459124 GOB459124:GPA459124 GXX459124:GYW459124 HHT459124:HIS459124 HRP459124:HSO459124 IBL459124:ICK459124 ILH459124:IMG459124 IVD459124:IWC459124 JEZ459124:JFY459124 JOV459124:JPU459124 JYR459124:JZQ459124 KIN459124:KJM459124 KSJ459124:KTI459124 LCF459124:LDE459124 LMB459124:LNA459124 LVX459124:LWW459124 MFT459124:MGS459124 MPP459124:MQO459124 MZL459124:NAK459124 NJH459124:NKG459124 NTD459124:NUC459124 OCZ459124:ODY459124 OMV459124:ONU459124 OWR459124:OXQ459124 PGN459124:PHM459124 PQJ459124:PRI459124 QAF459124:QBE459124 QKB459124:QLA459124 QTX459124:QUW459124 RDT459124:RES459124 RNP459124:ROO459124 RXL459124:RYK459124 SHH459124:SIG459124 SRD459124:SSC459124 TAZ459124:TBY459124 TKV459124:TLU459124 TUR459124:TVQ459124 UEN459124:UFM459124 UOJ459124:UPI459124 UYF459124:UZE459124 VIB459124:VJA459124 VRX459124:VSW459124 WBT459124:WCS459124 WLP459124:WMO459124 WVL459124:WWK459124 D524660:AC524660 IZ524660:JY524660 SV524660:TU524660 ACR524660:ADQ524660 AMN524660:ANM524660 AWJ524660:AXI524660 BGF524660:BHE524660 BQB524660:BRA524660 BZX524660:CAW524660 CJT524660:CKS524660 CTP524660:CUO524660 DDL524660:DEK524660 DNH524660:DOG524660 DXD524660:DYC524660 EGZ524660:EHY524660 EQV524660:ERU524660 FAR524660:FBQ524660 FKN524660:FLM524660 FUJ524660:FVI524660 GEF524660:GFE524660 GOB524660:GPA524660 GXX524660:GYW524660 HHT524660:HIS524660 HRP524660:HSO524660 IBL524660:ICK524660 ILH524660:IMG524660 IVD524660:IWC524660 JEZ524660:JFY524660 JOV524660:JPU524660 JYR524660:JZQ524660 KIN524660:KJM524660 KSJ524660:KTI524660 LCF524660:LDE524660 LMB524660:LNA524660 LVX524660:LWW524660 MFT524660:MGS524660 MPP524660:MQO524660 MZL524660:NAK524660 NJH524660:NKG524660 NTD524660:NUC524660 OCZ524660:ODY524660 OMV524660:ONU524660 OWR524660:OXQ524660 PGN524660:PHM524660 PQJ524660:PRI524660 QAF524660:QBE524660 QKB524660:QLA524660 QTX524660:QUW524660 RDT524660:RES524660 RNP524660:ROO524660 RXL524660:RYK524660 SHH524660:SIG524660 SRD524660:SSC524660 TAZ524660:TBY524660 TKV524660:TLU524660 TUR524660:TVQ524660 UEN524660:UFM524660 UOJ524660:UPI524660 UYF524660:UZE524660 VIB524660:VJA524660 VRX524660:VSW524660 WBT524660:WCS524660 WLP524660:WMO524660 WVL524660:WWK524660 D590196:AC590196 IZ590196:JY590196 SV590196:TU590196 ACR590196:ADQ590196 AMN590196:ANM590196 AWJ590196:AXI590196 BGF590196:BHE590196 BQB590196:BRA590196 BZX590196:CAW590196 CJT590196:CKS590196 CTP590196:CUO590196 DDL590196:DEK590196 DNH590196:DOG590196 DXD590196:DYC590196 EGZ590196:EHY590196 EQV590196:ERU590196 FAR590196:FBQ590196 FKN590196:FLM590196 FUJ590196:FVI590196 GEF590196:GFE590196 GOB590196:GPA590196 GXX590196:GYW590196 HHT590196:HIS590196 HRP590196:HSO590196 IBL590196:ICK590196 ILH590196:IMG590196 IVD590196:IWC590196 JEZ590196:JFY590196 JOV590196:JPU590196 JYR590196:JZQ590196 KIN590196:KJM590196 KSJ590196:KTI590196 LCF590196:LDE590196 LMB590196:LNA590196 LVX590196:LWW590196 MFT590196:MGS590196 MPP590196:MQO590196 MZL590196:NAK590196 NJH590196:NKG590196 NTD590196:NUC590196 OCZ590196:ODY590196 OMV590196:ONU590196 OWR590196:OXQ590196 PGN590196:PHM590196 PQJ590196:PRI590196 QAF590196:QBE590196 QKB590196:QLA590196 QTX590196:QUW590196 RDT590196:RES590196 RNP590196:ROO590196 RXL590196:RYK590196 SHH590196:SIG590196 SRD590196:SSC590196 TAZ590196:TBY590196 TKV590196:TLU590196 TUR590196:TVQ590196 UEN590196:UFM590196 UOJ590196:UPI590196 UYF590196:UZE590196 VIB590196:VJA590196 VRX590196:VSW590196 WBT590196:WCS590196 WLP590196:WMO590196 WVL590196:WWK590196 D655732:AC655732 IZ655732:JY655732 SV655732:TU655732 ACR655732:ADQ655732 AMN655732:ANM655732 AWJ655732:AXI655732 BGF655732:BHE655732 BQB655732:BRA655732 BZX655732:CAW655732 CJT655732:CKS655732 CTP655732:CUO655732 DDL655732:DEK655732 DNH655732:DOG655732 DXD655732:DYC655732 EGZ655732:EHY655732 EQV655732:ERU655732 FAR655732:FBQ655732 FKN655732:FLM655732 FUJ655732:FVI655732 GEF655732:GFE655732 GOB655732:GPA655732 GXX655732:GYW655732 HHT655732:HIS655732 HRP655732:HSO655732 IBL655732:ICK655732 ILH655732:IMG655732 IVD655732:IWC655732 JEZ655732:JFY655732 JOV655732:JPU655732 JYR655732:JZQ655732 KIN655732:KJM655732 KSJ655732:KTI655732 LCF655732:LDE655732 LMB655732:LNA655732 LVX655732:LWW655732 MFT655732:MGS655732 MPP655732:MQO655732 MZL655732:NAK655732 NJH655732:NKG655732 NTD655732:NUC655732 OCZ655732:ODY655732 OMV655732:ONU655732 OWR655732:OXQ655732 PGN655732:PHM655732 PQJ655732:PRI655732 QAF655732:QBE655732 QKB655732:QLA655732 QTX655732:QUW655732 RDT655732:RES655732 RNP655732:ROO655732 RXL655732:RYK655732 SHH655732:SIG655732 SRD655732:SSC655732 TAZ655732:TBY655732 TKV655732:TLU655732 TUR655732:TVQ655732 UEN655732:UFM655732 UOJ655732:UPI655732 UYF655732:UZE655732 VIB655732:VJA655732 VRX655732:VSW655732 WBT655732:WCS655732 WLP655732:WMO655732 WVL655732:WWK655732 D721268:AC721268 IZ721268:JY721268 SV721268:TU721268 ACR721268:ADQ721268 AMN721268:ANM721268 AWJ721268:AXI721268 BGF721268:BHE721268 BQB721268:BRA721268 BZX721268:CAW721268 CJT721268:CKS721268 CTP721268:CUO721268 DDL721268:DEK721268 DNH721268:DOG721268 DXD721268:DYC721268 EGZ721268:EHY721268 EQV721268:ERU721268 FAR721268:FBQ721268 FKN721268:FLM721268 FUJ721268:FVI721268 GEF721268:GFE721268 GOB721268:GPA721268 GXX721268:GYW721268 HHT721268:HIS721268 HRP721268:HSO721268 IBL721268:ICK721268 ILH721268:IMG721268 IVD721268:IWC721268 JEZ721268:JFY721268 JOV721268:JPU721268 JYR721268:JZQ721268 KIN721268:KJM721268 KSJ721268:KTI721268 LCF721268:LDE721268 LMB721268:LNA721268 LVX721268:LWW721268 MFT721268:MGS721268 MPP721268:MQO721268 MZL721268:NAK721268 NJH721268:NKG721268 NTD721268:NUC721268 OCZ721268:ODY721268 OMV721268:ONU721268 OWR721268:OXQ721268 PGN721268:PHM721268 PQJ721268:PRI721268 QAF721268:QBE721268 QKB721268:QLA721268 QTX721268:QUW721268 RDT721268:RES721268 RNP721268:ROO721268 RXL721268:RYK721268 SHH721268:SIG721268 SRD721268:SSC721268 TAZ721268:TBY721268 TKV721268:TLU721268 TUR721268:TVQ721268 UEN721268:UFM721268 UOJ721268:UPI721268 UYF721268:UZE721268 VIB721268:VJA721268 VRX721268:VSW721268 WBT721268:WCS721268 WLP721268:WMO721268 WVL721268:WWK721268 D786804:AC786804 IZ786804:JY786804 SV786804:TU786804 ACR786804:ADQ786804 AMN786804:ANM786804 AWJ786804:AXI786804 BGF786804:BHE786804 BQB786804:BRA786804 BZX786804:CAW786804 CJT786804:CKS786804 CTP786804:CUO786804 DDL786804:DEK786804 DNH786804:DOG786804 DXD786804:DYC786804 EGZ786804:EHY786804 EQV786804:ERU786804 FAR786804:FBQ786804 FKN786804:FLM786804 FUJ786804:FVI786804 GEF786804:GFE786804 GOB786804:GPA786804 GXX786804:GYW786804 HHT786804:HIS786804 HRP786804:HSO786804 IBL786804:ICK786804 ILH786804:IMG786804 IVD786804:IWC786804 JEZ786804:JFY786804 JOV786804:JPU786804 JYR786804:JZQ786804 KIN786804:KJM786804 KSJ786804:KTI786804 LCF786804:LDE786804 LMB786804:LNA786804 LVX786804:LWW786804 MFT786804:MGS786804 MPP786804:MQO786804 MZL786804:NAK786804 NJH786804:NKG786804 NTD786804:NUC786804 OCZ786804:ODY786804 OMV786804:ONU786804 OWR786804:OXQ786804 PGN786804:PHM786804 PQJ786804:PRI786804 QAF786804:QBE786804 QKB786804:QLA786804 QTX786804:QUW786804 RDT786804:RES786804 RNP786804:ROO786804 RXL786804:RYK786804 SHH786804:SIG786804 SRD786804:SSC786804 TAZ786804:TBY786804 TKV786804:TLU786804 TUR786804:TVQ786804 UEN786804:UFM786804 UOJ786804:UPI786804 UYF786804:UZE786804 VIB786804:VJA786804 VRX786804:VSW786804 WBT786804:WCS786804 WLP786804:WMO786804 WVL786804:WWK786804 D852340:AC852340 IZ852340:JY852340 SV852340:TU852340 ACR852340:ADQ852340 AMN852340:ANM852340 AWJ852340:AXI852340 BGF852340:BHE852340 BQB852340:BRA852340 BZX852340:CAW852340 CJT852340:CKS852340 CTP852340:CUO852340 DDL852340:DEK852340 DNH852340:DOG852340 DXD852340:DYC852340 EGZ852340:EHY852340 EQV852340:ERU852340 FAR852340:FBQ852340 FKN852340:FLM852340 FUJ852340:FVI852340 GEF852340:GFE852340 GOB852340:GPA852340 GXX852340:GYW852340 HHT852340:HIS852340 HRP852340:HSO852340 IBL852340:ICK852340 ILH852340:IMG852340 IVD852340:IWC852340 JEZ852340:JFY852340 JOV852340:JPU852340 JYR852340:JZQ852340 KIN852340:KJM852340 KSJ852340:KTI852340 LCF852340:LDE852340 LMB852340:LNA852340 LVX852340:LWW852340 MFT852340:MGS852340 MPP852340:MQO852340 MZL852340:NAK852340 NJH852340:NKG852340 NTD852340:NUC852340 OCZ852340:ODY852340 OMV852340:ONU852340 OWR852340:OXQ852340 PGN852340:PHM852340 PQJ852340:PRI852340 QAF852340:QBE852340 QKB852340:QLA852340 QTX852340:QUW852340 RDT852340:RES852340 RNP852340:ROO852340 RXL852340:RYK852340 SHH852340:SIG852340 SRD852340:SSC852340 TAZ852340:TBY852340 TKV852340:TLU852340 TUR852340:TVQ852340 UEN852340:UFM852340 UOJ852340:UPI852340 UYF852340:UZE852340 VIB852340:VJA852340 VRX852340:VSW852340 WBT852340:WCS852340 WLP852340:WMO852340 WVL852340:WWK852340 D917876:AC917876 IZ917876:JY917876 SV917876:TU917876 ACR917876:ADQ917876 AMN917876:ANM917876 AWJ917876:AXI917876 BGF917876:BHE917876 BQB917876:BRA917876 BZX917876:CAW917876 CJT917876:CKS917876 CTP917876:CUO917876 DDL917876:DEK917876 DNH917876:DOG917876 DXD917876:DYC917876 EGZ917876:EHY917876 EQV917876:ERU917876 FAR917876:FBQ917876 FKN917876:FLM917876 FUJ917876:FVI917876 GEF917876:GFE917876 GOB917876:GPA917876 GXX917876:GYW917876 HHT917876:HIS917876 HRP917876:HSO917876 IBL917876:ICK917876 ILH917876:IMG917876 IVD917876:IWC917876 JEZ917876:JFY917876 JOV917876:JPU917876 JYR917876:JZQ917876 KIN917876:KJM917876 KSJ917876:KTI917876 LCF917876:LDE917876 LMB917876:LNA917876 LVX917876:LWW917876 MFT917876:MGS917876 MPP917876:MQO917876 MZL917876:NAK917876 NJH917876:NKG917876 NTD917876:NUC917876 OCZ917876:ODY917876 OMV917876:ONU917876 OWR917876:OXQ917876 PGN917876:PHM917876 PQJ917876:PRI917876 QAF917876:QBE917876 QKB917876:QLA917876 QTX917876:QUW917876 RDT917876:RES917876 RNP917876:ROO917876 RXL917876:RYK917876 SHH917876:SIG917876 SRD917876:SSC917876 TAZ917876:TBY917876 TKV917876:TLU917876 TUR917876:TVQ917876 UEN917876:UFM917876 UOJ917876:UPI917876 UYF917876:UZE917876 VIB917876:VJA917876 VRX917876:VSW917876 WBT917876:WCS917876 WLP917876:WMO917876 WVL917876:WWK917876 D983412:AC983412 IZ983412:JY983412 SV983412:TU983412 ACR983412:ADQ983412 AMN983412:ANM983412 AWJ983412:AXI983412 BGF983412:BHE983412 BQB983412:BRA983412 BZX983412:CAW983412 CJT983412:CKS983412 CTP983412:CUO983412 DDL983412:DEK983412 DNH983412:DOG983412 DXD983412:DYC983412 EGZ983412:EHY983412 EQV983412:ERU983412 FAR983412:FBQ983412 FKN983412:FLM983412 FUJ983412:FVI983412 GEF983412:GFE983412 GOB983412:GPA983412 GXX983412:GYW983412 HHT983412:HIS983412 HRP983412:HSO983412 IBL983412:ICK983412 ILH983412:IMG983412 IVD983412:IWC983412 JEZ983412:JFY983412 JOV983412:JPU983412 JYR983412:JZQ983412 KIN983412:KJM983412 KSJ983412:KTI983412 LCF983412:LDE983412 LMB983412:LNA983412 LVX983412:LWW983412 MFT983412:MGS983412 MPP983412:MQO983412 MZL983412:NAK983412 NJH983412:NKG983412 NTD983412:NUC983412 OCZ983412:ODY983412 OMV983412:ONU983412 OWR983412:OXQ983412 PGN983412:PHM983412 PQJ983412:PRI983412 QAF983412:QBE983412 QKB983412:QLA983412 QTX983412:QUW983412 RDT983412:RES983412 RNP983412:ROO983412 RXL983412:RYK983412 SHH983412:SIG983412 SRD983412:SSC983412 TAZ983412:TBY983412 TKV983412:TLU983412 TUR983412:TVQ983412 UEN983412:UFM983412 UOJ983412:UPI983412 UYF983412:UZE983412 VIB983412:VJA983412 VRX983412:VSW983412 WBT983412:WCS983412 WLP983412:WMO983412 WVL983412:WWK983412 D348:AC350 IZ348:JY350 SV348:TU350 ACR348:ADQ350 AMN348:ANM350 AWJ348:AXI350 BGF348:BHE350 BQB348:BRA350 BZX348:CAW350 CJT348:CKS350 CTP348:CUO350 DDL348:DEK350 DNH348:DOG350 DXD348:DYC350 EGZ348:EHY350 EQV348:ERU350 FAR348:FBQ350 FKN348:FLM350 FUJ348:FVI350 GEF348:GFE350 GOB348:GPA350 GXX348:GYW350 HHT348:HIS350 HRP348:HSO350 IBL348:ICK350 ILH348:IMG350 IVD348:IWC350 JEZ348:JFY350 JOV348:JPU350 JYR348:JZQ350 KIN348:KJM350 KSJ348:KTI350 LCF348:LDE350 LMB348:LNA350 LVX348:LWW350 MFT348:MGS350 MPP348:MQO350 MZL348:NAK350 NJH348:NKG350 NTD348:NUC350 OCZ348:ODY350 OMV348:ONU350 OWR348:OXQ350 PGN348:PHM350 PQJ348:PRI350 QAF348:QBE350 QKB348:QLA350 QTX348:QUW350 RDT348:RES350 RNP348:ROO350 RXL348:RYK350 SHH348:SIG350 SRD348:SSC350 TAZ348:TBY350 TKV348:TLU350 TUR348:TVQ350 UEN348:UFM350 UOJ348:UPI350 UYF348:UZE350 VIB348:VJA350 VRX348:VSW350 WBT348:WCS350 WLP348:WMO350 WVL348:WWK350 D65930:AC65932 IZ65930:JY65932 SV65930:TU65932 ACR65930:ADQ65932 AMN65930:ANM65932 AWJ65930:AXI65932 BGF65930:BHE65932 BQB65930:BRA65932 BZX65930:CAW65932 CJT65930:CKS65932 CTP65930:CUO65932 DDL65930:DEK65932 DNH65930:DOG65932 DXD65930:DYC65932 EGZ65930:EHY65932 EQV65930:ERU65932 FAR65930:FBQ65932 FKN65930:FLM65932 FUJ65930:FVI65932 GEF65930:GFE65932 GOB65930:GPA65932 GXX65930:GYW65932 HHT65930:HIS65932 HRP65930:HSO65932 IBL65930:ICK65932 ILH65930:IMG65932 IVD65930:IWC65932 JEZ65930:JFY65932 JOV65930:JPU65932 JYR65930:JZQ65932 KIN65930:KJM65932 KSJ65930:KTI65932 LCF65930:LDE65932 LMB65930:LNA65932 LVX65930:LWW65932 MFT65930:MGS65932 MPP65930:MQO65932 MZL65930:NAK65932 NJH65930:NKG65932 NTD65930:NUC65932 OCZ65930:ODY65932 OMV65930:ONU65932 OWR65930:OXQ65932 PGN65930:PHM65932 PQJ65930:PRI65932 QAF65930:QBE65932 QKB65930:QLA65932 QTX65930:QUW65932 RDT65930:RES65932 RNP65930:ROO65932 RXL65930:RYK65932 SHH65930:SIG65932 SRD65930:SSC65932 TAZ65930:TBY65932 TKV65930:TLU65932 TUR65930:TVQ65932 UEN65930:UFM65932 UOJ65930:UPI65932 UYF65930:UZE65932 VIB65930:VJA65932 VRX65930:VSW65932 WBT65930:WCS65932 WLP65930:WMO65932 WVL65930:WWK65932 D131466:AC131468 IZ131466:JY131468 SV131466:TU131468 ACR131466:ADQ131468 AMN131466:ANM131468 AWJ131466:AXI131468 BGF131466:BHE131468 BQB131466:BRA131468 BZX131466:CAW131468 CJT131466:CKS131468 CTP131466:CUO131468 DDL131466:DEK131468 DNH131466:DOG131468 DXD131466:DYC131468 EGZ131466:EHY131468 EQV131466:ERU131468 FAR131466:FBQ131468 FKN131466:FLM131468 FUJ131466:FVI131468 GEF131466:GFE131468 GOB131466:GPA131468 GXX131466:GYW131468 HHT131466:HIS131468 HRP131466:HSO131468 IBL131466:ICK131468 ILH131466:IMG131468 IVD131466:IWC131468 JEZ131466:JFY131468 JOV131466:JPU131468 JYR131466:JZQ131468 KIN131466:KJM131468 KSJ131466:KTI131468 LCF131466:LDE131468 LMB131466:LNA131468 LVX131466:LWW131468 MFT131466:MGS131468 MPP131466:MQO131468 MZL131466:NAK131468 NJH131466:NKG131468 NTD131466:NUC131468 OCZ131466:ODY131468 OMV131466:ONU131468 OWR131466:OXQ131468 PGN131466:PHM131468 PQJ131466:PRI131468 QAF131466:QBE131468 QKB131466:QLA131468 QTX131466:QUW131468 RDT131466:RES131468 RNP131466:ROO131468 RXL131466:RYK131468 SHH131466:SIG131468 SRD131466:SSC131468 TAZ131466:TBY131468 TKV131466:TLU131468 TUR131466:TVQ131468 UEN131466:UFM131468 UOJ131466:UPI131468 UYF131466:UZE131468 VIB131466:VJA131468 VRX131466:VSW131468 WBT131466:WCS131468 WLP131466:WMO131468 WVL131466:WWK131468 D197002:AC197004 IZ197002:JY197004 SV197002:TU197004 ACR197002:ADQ197004 AMN197002:ANM197004 AWJ197002:AXI197004 BGF197002:BHE197004 BQB197002:BRA197004 BZX197002:CAW197004 CJT197002:CKS197004 CTP197002:CUO197004 DDL197002:DEK197004 DNH197002:DOG197004 DXD197002:DYC197004 EGZ197002:EHY197004 EQV197002:ERU197004 FAR197002:FBQ197004 FKN197002:FLM197004 FUJ197002:FVI197004 GEF197002:GFE197004 GOB197002:GPA197004 GXX197002:GYW197004 HHT197002:HIS197004 HRP197002:HSO197004 IBL197002:ICK197004 ILH197002:IMG197004 IVD197002:IWC197004 JEZ197002:JFY197004 JOV197002:JPU197004 JYR197002:JZQ197004 KIN197002:KJM197004 KSJ197002:KTI197004 LCF197002:LDE197004 LMB197002:LNA197004 LVX197002:LWW197004 MFT197002:MGS197004 MPP197002:MQO197004 MZL197002:NAK197004 NJH197002:NKG197004 NTD197002:NUC197004 OCZ197002:ODY197004 OMV197002:ONU197004 OWR197002:OXQ197004 PGN197002:PHM197004 PQJ197002:PRI197004 QAF197002:QBE197004 QKB197002:QLA197004 QTX197002:QUW197004 RDT197002:RES197004 RNP197002:ROO197004 RXL197002:RYK197004 SHH197002:SIG197004 SRD197002:SSC197004 TAZ197002:TBY197004 TKV197002:TLU197004 TUR197002:TVQ197004 UEN197002:UFM197004 UOJ197002:UPI197004 UYF197002:UZE197004 VIB197002:VJA197004 VRX197002:VSW197004 WBT197002:WCS197004 WLP197002:WMO197004 WVL197002:WWK197004 D262538:AC262540 IZ262538:JY262540 SV262538:TU262540 ACR262538:ADQ262540 AMN262538:ANM262540 AWJ262538:AXI262540 BGF262538:BHE262540 BQB262538:BRA262540 BZX262538:CAW262540 CJT262538:CKS262540 CTP262538:CUO262540 DDL262538:DEK262540 DNH262538:DOG262540 DXD262538:DYC262540 EGZ262538:EHY262540 EQV262538:ERU262540 FAR262538:FBQ262540 FKN262538:FLM262540 FUJ262538:FVI262540 GEF262538:GFE262540 GOB262538:GPA262540 GXX262538:GYW262540 HHT262538:HIS262540 HRP262538:HSO262540 IBL262538:ICK262540 ILH262538:IMG262540 IVD262538:IWC262540 JEZ262538:JFY262540 JOV262538:JPU262540 JYR262538:JZQ262540 KIN262538:KJM262540 KSJ262538:KTI262540 LCF262538:LDE262540 LMB262538:LNA262540 LVX262538:LWW262540 MFT262538:MGS262540 MPP262538:MQO262540 MZL262538:NAK262540 NJH262538:NKG262540 NTD262538:NUC262540 OCZ262538:ODY262540 OMV262538:ONU262540 OWR262538:OXQ262540 PGN262538:PHM262540 PQJ262538:PRI262540 QAF262538:QBE262540 QKB262538:QLA262540 QTX262538:QUW262540 RDT262538:RES262540 RNP262538:ROO262540 RXL262538:RYK262540 SHH262538:SIG262540 SRD262538:SSC262540 TAZ262538:TBY262540 TKV262538:TLU262540 TUR262538:TVQ262540 UEN262538:UFM262540 UOJ262538:UPI262540 UYF262538:UZE262540 VIB262538:VJA262540 VRX262538:VSW262540 WBT262538:WCS262540 WLP262538:WMO262540 WVL262538:WWK262540 D328074:AC328076 IZ328074:JY328076 SV328074:TU328076 ACR328074:ADQ328076 AMN328074:ANM328076 AWJ328074:AXI328076 BGF328074:BHE328076 BQB328074:BRA328076 BZX328074:CAW328076 CJT328074:CKS328076 CTP328074:CUO328076 DDL328074:DEK328076 DNH328074:DOG328076 DXD328074:DYC328076 EGZ328074:EHY328076 EQV328074:ERU328076 FAR328074:FBQ328076 FKN328074:FLM328076 FUJ328074:FVI328076 GEF328074:GFE328076 GOB328074:GPA328076 GXX328074:GYW328076 HHT328074:HIS328076 HRP328074:HSO328076 IBL328074:ICK328076 ILH328074:IMG328076 IVD328074:IWC328076 JEZ328074:JFY328076 JOV328074:JPU328076 JYR328074:JZQ328076 KIN328074:KJM328076 KSJ328074:KTI328076 LCF328074:LDE328076 LMB328074:LNA328076 LVX328074:LWW328076 MFT328074:MGS328076 MPP328074:MQO328076 MZL328074:NAK328076 NJH328074:NKG328076 NTD328074:NUC328076 OCZ328074:ODY328076 OMV328074:ONU328076 OWR328074:OXQ328076 PGN328074:PHM328076 PQJ328074:PRI328076 QAF328074:QBE328076 QKB328074:QLA328076 QTX328074:QUW328076 RDT328074:RES328076 RNP328074:ROO328076 RXL328074:RYK328076 SHH328074:SIG328076 SRD328074:SSC328076 TAZ328074:TBY328076 TKV328074:TLU328076 TUR328074:TVQ328076 UEN328074:UFM328076 UOJ328074:UPI328076 UYF328074:UZE328076 VIB328074:VJA328076 VRX328074:VSW328076 WBT328074:WCS328076 WLP328074:WMO328076 WVL328074:WWK328076 D393610:AC393612 IZ393610:JY393612 SV393610:TU393612 ACR393610:ADQ393612 AMN393610:ANM393612 AWJ393610:AXI393612 BGF393610:BHE393612 BQB393610:BRA393612 BZX393610:CAW393612 CJT393610:CKS393612 CTP393610:CUO393612 DDL393610:DEK393612 DNH393610:DOG393612 DXD393610:DYC393612 EGZ393610:EHY393612 EQV393610:ERU393612 FAR393610:FBQ393612 FKN393610:FLM393612 FUJ393610:FVI393612 GEF393610:GFE393612 GOB393610:GPA393612 GXX393610:GYW393612 HHT393610:HIS393612 HRP393610:HSO393612 IBL393610:ICK393612 ILH393610:IMG393612 IVD393610:IWC393612 JEZ393610:JFY393612 JOV393610:JPU393612 JYR393610:JZQ393612 KIN393610:KJM393612 KSJ393610:KTI393612 LCF393610:LDE393612 LMB393610:LNA393612 LVX393610:LWW393612 MFT393610:MGS393612 MPP393610:MQO393612 MZL393610:NAK393612 NJH393610:NKG393612 NTD393610:NUC393612 OCZ393610:ODY393612 OMV393610:ONU393612 OWR393610:OXQ393612 PGN393610:PHM393612 PQJ393610:PRI393612 QAF393610:QBE393612 QKB393610:QLA393612 QTX393610:QUW393612 RDT393610:RES393612 RNP393610:ROO393612 RXL393610:RYK393612 SHH393610:SIG393612 SRD393610:SSC393612 TAZ393610:TBY393612 TKV393610:TLU393612 TUR393610:TVQ393612 UEN393610:UFM393612 UOJ393610:UPI393612 UYF393610:UZE393612 VIB393610:VJA393612 VRX393610:VSW393612 WBT393610:WCS393612 WLP393610:WMO393612 WVL393610:WWK393612 D459146:AC459148 IZ459146:JY459148 SV459146:TU459148 ACR459146:ADQ459148 AMN459146:ANM459148 AWJ459146:AXI459148 BGF459146:BHE459148 BQB459146:BRA459148 BZX459146:CAW459148 CJT459146:CKS459148 CTP459146:CUO459148 DDL459146:DEK459148 DNH459146:DOG459148 DXD459146:DYC459148 EGZ459146:EHY459148 EQV459146:ERU459148 FAR459146:FBQ459148 FKN459146:FLM459148 FUJ459146:FVI459148 GEF459146:GFE459148 GOB459146:GPA459148 GXX459146:GYW459148 HHT459146:HIS459148 HRP459146:HSO459148 IBL459146:ICK459148 ILH459146:IMG459148 IVD459146:IWC459148 JEZ459146:JFY459148 JOV459146:JPU459148 JYR459146:JZQ459148 KIN459146:KJM459148 KSJ459146:KTI459148 LCF459146:LDE459148 LMB459146:LNA459148 LVX459146:LWW459148 MFT459146:MGS459148 MPP459146:MQO459148 MZL459146:NAK459148 NJH459146:NKG459148 NTD459146:NUC459148 OCZ459146:ODY459148 OMV459146:ONU459148 OWR459146:OXQ459148 PGN459146:PHM459148 PQJ459146:PRI459148 QAF459146:QBE459148 QKB459146:QLA459148 QTX459146:QUW459148 RDT459146:RES459148 RNP459146:ROO459148 RXL459146:RYK459148 SHH459146:SIG459148 SRD459146:SSC459148 TAZ459146:TBY459148 TKV459146:TLU459148 TUR459146:TVQ459148 UEN459146:UFM459148 UOJ459146:UPI459148 UYF459146:UZE459148 VIB459146:VJA459148 VRX459146:VSW459148 WBT459146:WCS459148 WLP459146:WMO459148 WVL459146:WWK459148 D524682:AC524684 IZ524682:JY524684 SV524682:TU524684 ACR524682:ADQ524684 AMN524682:ANM524684 AWJ524682:AXI524684 BGF524682:BHE524684 BQB524682:BRA524684 BZX524682:CAW524684 CJT524682:CKS524684 CTP524682:CUO524684 DDL524682:DEK524684 DNH524682:DOG524684 DXD524682:DYC524684 EGZ524682:EHY524684 EQV524682:ERU524684 FAR524682:FBQ524684 FKN524682:FLM524684 FUJ524682:FVI524684 GEF524682:GFE524684 GOB524682:GPA524684 GXX524682:GYW524684 HHT524682:HIS524684 HRP524682:HSO524684 IBL524682:ICK524684 ILH524682:IMG524684 IVD524682:IWC524684 JEZ524682:JFY524684 JOV524682:JPU524684 JYR524682:JZQ524684 KIN524682:KJM524684 KSJ524682:KTI524684 LCF524682:LDE524684 LMB524682:LNA524684 LVX524682:LWW524684 MFT524682:MGS524684 MPP524682:MQO524684 MZL524682:NAK524684 NJH524682:NKG524684 NTD524682:NUC524684 OCZ524682:ODY524684 OMV524682:ONU524684 OWR524682:OXQ524684 PGN524682:PHM524684 PQJ524682:PRI524684 QAF524682:QBE524684 QKB524682:QLA524684 QTX524682:QUW524684 RDT524682:RES524684 RNP524682:ROO524684 RXL524682:RYK524684 SHH524682:SIG524684 SRD524682:SSC524684 TAZ524682:TBY524684 TKV524682:TLU524684 TUR524682:TVQ524684 UEN524682:UFM524684 UOJ524682:UPI524684 UYF524682:UZE524684 VIB524682:VJA524684 VRX524682:VSW524684 WBT524682:WCS524684 WLP524682:WMO524684 WVL524682:WWK524684 D590218:AC590220 IZ590218:JY590220 SV590218:TU590220 ACR590218:ADQ590220 AMN590218:ANM590220 AWJ590218:AXI590220 BGF590218:BHE590220 BQB590218:BRA590220 BZX590218:CAW590220 CJT590218:CKS590220 CTP590218:CUO590220 DDL590218:DEK590220 DNH590218:DOG590220 DXD590218:DYC590220 EGZ590218:EHY590220 EQV590218:ERU590220 FAR590218:FBQ590220 FKN590218:FLM590220 FUJ590218:FVI590220 GEF590218:GFE590220 GOB590218:GPA590220 GXX590218:GYW590220 HHT590218:HIS590220 HRP590218:HSO590220 IBL590218:ICK590220 ILH590218:IMG590220 IVD590218:IWC590220 JEZ590218:JFY590220 JOV590218:JPU590220 JYR590218:JZQ590220 KIN590218:KJM590220 KSJ590218:KTI590220 LCF590218:LDE590220 LMB590218:LNA590220 LVX590218:LWW590220 MFT590218:MGS590220 MPP590218:MQO590220 MZL590218:NAK590220 NJH590218:NKG590220 NTD590218:NUC590220 OCZ590218:ODY590220 OMV590218:ONU590220 OWR590218:OXQ590220 PGN590218:PHM590220 PQJ590218:PRI590220 QAF590218:QBE590220 QKB590218:QLA590220 QTX590218:QUW590220 RDT590218:RES590220 RNP590218:ROO590220 RXL590218:RYK590220 SHH590218:SIG590220 SRD590218:SSC590220 TAZ590218:TBY590220 TKV590218:TLU590220 TUR590218:TVQ590220 UEN590218:UFM590220 UOJ590218:UPI590220 UYF590218:UZE590220 VIB590218:VJA590220 VRX590218:VSW590220 WBT590218:WCS590220 WLP590218:WMO590220 WVL590218:WWK590220 D655754:AC655756 IZ655754:JY655756 SV655754:TU655756 ACR655754:ADQ655756 AMN655754:ANM655756 AWJ655754:AXI655756 BGF655754:BHE655756 BQB655754:BRA655756 BZX655754:CAW655756 CJT655754:CKS655756 CTP655754:CUO655756 DDL655754:DEK655756 DNH655754:DOG655756 DXD655754:DYC655756 EGZ655754:EHY655756 EQV655754:ERU655756 FAR655754:FBQ655756 FKN655754:FLM655756 FUJ655754:FVI655756 GEF655754:GFE655756 GOB655754:GPA655756 GXX655754:GYW655756 HHT655754:HIS655756 HRP655754:HSO655756 IBL655754:ICK655756 ILH655754:IMG655756 IVD655754:IWC655756 JEZ655754:JFY655756 JOV655754:JPU655756 JYR655754:JZQ655756 KIN655754:KJM655756 KSJ655754:KTI655756 LCF655754:LDE655756 LMB655754:LNA655756 LVX655754:LWW655756 MFT655754:MGS655756 MPP655754:MQO655756 MZL655754:NAK655756 NJH655754:NKG655756 NTD655754:NUC655756 OCZ655754:ODY655756 OMV655754:ONU655756 OWR655754:OXQ655756 PGN655754:PHM655756 PQJ655754:PRI655756 QAF655754:QBE655756 QKB655754:QLA655756 QTX655754:QUW655756 RDT655754:RES655756 RNP655754:ROO655756 RXL655754:RYK655756 SHH655754:SIG655756 SRD655754:SSC655756 TAZ655754:TBY655756 TKV655754:TLU655756 TUR655754:TVQ655756 UEN655754:UFM655756 UOJ655754:UPI655756 UYF655754:UZE655756 VIB655754:VJA655756 VRX655754:VSW655756 WBT655754:WCS655756 WLP655754:WMO655756 WVL655754:WWK655756 D721290:AC721292 IZ721290:JY721292 SV721290:TU721292 ACR721290:ADQ721292 AMN721290:ANM721292 AWJ721290:AXI721292 BGF721290:BHE721292 BQB721290:BRA721292 BZX721290:CAW721292 CJT721290:CKS721292 CTP721290:CUO721292 DDL721290:DEK721292 DNH721290:DOG721292 DXD721290:DYC721292 EGZ721290:EHY721292 EQV721290:ERU721292 FAR721290:FBQ721292 FKN721290:FLM721292 FUJ721290:FVI721292 GEF721290:GFE721292 GOB721290:GPA721292 GXX721290:GYW721292 HHT721290:HIS721292 HRP721290:HSO721292 IBL721290:ICK721292 ILH721290:IMG721292 IVD721290:IWC721292 JEZ721290:JFY721292 JOV721290:JPU721292 JYR721290:JZQ721292 KIN721290:KJM721292 KSJ721290:KTI721292 LCF721290:LDE721292 LMB721290:LNA721292 LVX721290:LWW721292 MFT721290:MGS721292 MPP721290:MQO721292 MZL721290:NAK721292 NJH721290:NKG721292 NTD721290:NUC721292 OCZ721290:ODY721292 OMV721290:ONU721292 OWR721290:OXQ721292 PGN721290:PHM721292 PQJ721290:PRI721292 QAF721290:QBE721292 QKB721290:QLA721292 QTX721290:QUW721292 RDT721290:RES721292 RNP721290:ROO721292 RXL721290:RYK721292 SHH721290:SIG721292 SRD721290:SSC721292 TAZ721290:TBY721292 TKV721290:TLU721292 TUR721290:TVQ721292 UEN721290:UFM721292 UOJ721290:UPI721292 UYF721290:UZE721292 VIB721290:VJA721292 VRX721290:VSW721292 WBT721290:WCS721292 WLP721290:WMO721292 WVL721290:WWK721292 D786826:AC786828 IZ786826:JY786828 SV786826:TU786828 ACR786826:ADQ786828 AMN786826:ANM786828 AWJ786826:AXI786828 BGF786826:BHE786828 BQB786826:BRA786828 BZX786826:CAW786828 CJT786826:CKS786828 CTP786826:CUO786828 DDL786826:DEK786828 DNH786826:DOG786828 DXD786826:DYC786828 EGZ786826:EHY786828 EQV786826:ERU786828 FAR786826:FBQ786828 FKN786826:FLM786828 FUJ786826:FVI786828 GEF786826:GFE786828 GOB786826:GPA786828 GXX786826:GYW786828 HHT786826:HIS786828 HRP786826:HSO786828 IBL786826:ICK786828 ILH786826:IMG786828 IVD786826:IWC786828 JEZ786826:JFY786828 JOV786826:JPU786828 JYR786826:JZQ786828 KIN786826:KJM786828 KSJ786826:KTI786828 LCF786826:LDE786828 LMB786826:LNA786828 LVX786826:LWW786828 MFT786826:MGS786828 MPP786826:MQO786828 MZL786826:NAK786828 NJH786826:NKG786828 NTD786826:NUC786828 OCZ786826:ODY786828 OMV786826:ONU786828 OWR786826:OXQ786828 PGN786826:PHM786828 PQJ786826:PRI786828 QAF786826:QBE786828 QKB786826:QLA786828 QTX786826:QUW786828 RDT786826:RES786828 RNP786826:ROO786828 RXL786826:RYK786828 SHH786826:SIG786828 SRD786826:SSC786828 TAZ786826:TBY786828 TKV786826:TLU786828 TUR786826:TVQ786828 UEN786826:UFM786828 UOJ786826:UPI786828 UYF786826:UZE786828 VIB786826:VJA786828 VRX786826:VSW786828 WBT786826:WCS786828 WLP786826:WMO786828 WVL786826:WWK786828 D852362:AC852364 IZ852362:JY852364 SV852362:TU852364 ACR852362:ADQ852364 AMN852362:ANM852364 AWJ852362:AXI852364 BGF852362:BHE852364 BQB852362:BRA852364 BZX852362:CAW852364 CJT852362:CKS852364 CTP852362:CUO852364 DDL852362:DEK852364 DNH852362:DOG852364 DXD852362:DYC852364 EGZ852362:EHY852364 EQV852362:ERU852364 FAR852362:FBQ852364 FKN852362:FLM852364 FUJ852362:FVI852364 GEF852362:GFE852364 GOB852362:GPA852364 GXX852362:GYW852364 HHT852362:HIS852364 HRP852362:HSO852364 IBL852362:ICK852364 ILH852362:IMG852364 IVD852362:IWC852364 JEZ852362:JFY852364 JOV852362:JPU852364 JYR852362:JZQ852364 KIN852362:KJM852364 KSJ852362:KTI852364 LCF852362:LDE852364 LMB852362:LNA852364 LVX852362:LWW852364 MFT852362:MGS852364 MPP852362:MQO852364 MZL852362:NAK852364 NJH852362:NKG852364 NTD852362:NUC852364 OCZ852362:ODY852364 OMV852362:ONU852364 OWR852362:OXQ852364 PGN852362:PHM852364 PQJ852362:PRI852364 QAF852362:QBE852364 QKB852362:QLA852364 QTX852362:QUW852364 RDT852362:RES852364 RNP852362:ROO852364 RXL852362:RYK852364 SHH852362:SIG852364 SRD852362:SSC852364 TAZ852362:TBY852364 TKV852362:TLU852364 TUR852362:TVQ852364 UEN852362:UFM852364 UOJ852362:UPI852364 UYF852362:UZE852364 VIB852362:VJA852364 VRX852362:VSW852364 WBT852362:WCS852364 WLP852362:WMO852364 WVL852362:WWK852364 D917898:AC917900 IZ917898:JY917900 SV917898:TU917900 ACR917898:ADQ917900 AMN917898:ANM917900 AWJ917898:AXI917900 BGF917898:BHE917900 BQB917898:BRA917900 BZX917898:CAW917900 CJT917898:CKS917900 CTP917898:CUO917900 DDL917898:DEK917900 DNH917898:DOG917900 DXD917898:DYC917900 EGZ917898:EHY917900 EQV917898:ERU917900 FAR917898:FBQ917900 FKN917898:FLM917900 FUJ917898:FVI917900 GEF917898:GFE917900 GOB917898:GPA917900 GXX917898:GYW917900 HHT917898:HIS917900 HRP917898:HSO917900 IBL917898:ICK917900 ILH917898:IMG917900 IVD917898:IWC917900 JEZ917898:JFY917900 JOV917898:JPU917900 JYR917898:JZQ917900 KIN917898:KJM917900 KSJ917898:KTI917900 LCF917898:LDE917900 LMB917898:LNA917900 LVX917898:LWW917900 MFT917898:MGS917900 MPP917898:MQO917900 MZL917898:NAK917900 NJH917898:NKG917900 NTD917898:NUC917900 OCZ917898:ODY917900 OMV917898:ONU917900 OWR917898:OXQ917900 PGN917898:PHM917900 PQJ917898:PRI917900 QAF917898:QBE917900 QKB917898:QLA917900 QTX917898:QUW917900 RDT917898:RES917900 RNP917898:ROO917900 RXL917898:RYK917900 SHH917898:SIG917900 SRD917898:SSC917900 TAZ917898:TBY917900 TKV917898:TLU917900 TUR917898:TVQ917900 UEN917898:UFM917900 UOJ917898:UPI917900 UYF917898:UZE917900 VIB917898:VJA917900 VRX917898:VSW917900 WBT917898:WCS917900 WLP917898:WMO917900 WVL917898:WWK917900 D983434:AC983436 IZ983434:JY983436 SV983434:TU983436 ACR983434:ADQ983436 AMN983434:ANM983436 AWJ983434:AXI983436 BGF983434:BHE983436 BQB983434:BRA983436 BZX983434:CAW983436 CJT983434:CKS983436 CTP983434:CUO983436 DDL983434:DEK983436 DNH983434:DOG983436 DXD983434:DYC983436 EGZ983434:EHY983436 EQV983434:ERU983436 FAR983434:FBQ983436 FKN983434:FLM983436 FUJ983434:FVI983436 GEF983434:GFE983436 GOB983434:GPA983436 GXX983434:GYW983436 HHT983434:HIS983436 HRP983434:HSO983436 IBL983434:ICK983436 ILH983434:IMG983436 IVD983434:IWC983436 JEZ983434:JFY983436 JOV983434:JPU983436 JYR983434:JZQ983436 KIN983434:KJM983436 KSJ983434:KTI983436 LCF983434:LDE983436 LMB983434:LNA983436 LVX983434:LWW983436 MFT983434:MGS983436 MPP983434:MQO983436 MZL983434:NAK983436 NJH983434:NKG983436 NTD983434:NUC983436 OCZ983434:ODY983436 OMV983434:ONU983436 OWR983434:OXQ983436 PGN983434:PHM983436 PQJ983434:PRI983436 QAF983434:QBE983436 QKB983434:QLA983436 QTX983434:QUW983436 RDT983434:RES983436 RNP983434:ROO983436 RXL983434:RYK983436 SHH983434:SIG983436 SRD983434:SSC983436 TAZ983434:TBY983436 TKV983434:TLU983436 TUR983434:TVQ983436 UEN983434:UFM983436 UOJ983434:UPI983436 UYF983434:UZE983436 VIB983434:VJA983436 VRX983434:VSW983436 WBT983434:WCS983436 WLP983434:WMO983436 WVL983434:WWK983436 D354:Y357 IZ354:JU357 SV354:TQ357 ACR354:ADM357 AMN354:ANI357 AWJ354:AXE357 BGF354:BHA357 BQB354:BQW357 BZX354:CAS357 CJT354:CKO357 CTP354:CUK357 DDL354:DEG357 DNH354:DOC357 DXD354:DXY357 EGZ354:EHU357 EQV354:ERQ357 FAR354:FBM357 FKN354:FLI357 FUJ354:FVE357 GEF354:GFA357 GOB354:GOW357 GXX354:GYS357 HHT354:HIO357 HRP354:HSK357 IBL354:ICG357 ILH354:IMC357 IVD354:IVY357 JEZ354:JFU357 JOV354:JPQ357 JYR354:JZM357 KIN354:KJI357 KSJ354:KTE357 LCF354:LDA357 LMB354:LMW357 LVX354:LWS357 MFT354:MGO357 MPP354:MQK357 MZL354:NAG357 NJH354:NKC357 NTD354:NTY357 OCZ354:ODU357 OMV354:ONQ357 OWR354:OXM357 PGN354:PHI357 PQJ354:PRE357 QAF354:QBA357 QKB354:QKW357 QTX354:QUS357 RDT354:REO357 RNP354:ROK357 RXL354:RYG357 SHH354:SIC357 SRD354:SRY357 TAZ354:TBU357 TKV354:TLQ357 TUR354:TVM357 UEN354:UFI357 UOJ354:UPE357 UYF354:UZA357 VIB354:VIW357 VRX354:VSS357 WBT354:WCO357 WLP354:WMK357 WVL354:WWG357 D65936:Y65939 IZ65936:JU65939 SV65936:TQ65939 ACR65936:ADM65939 AMN65936:ANI65939 AWJ65936:AXE65939 BGF65936:BHA65939 BQB65936:BQW65939 BZX65936:CAS65939 CJT65936:CKO65939 CTP65936:CUK65939 DDL65936:DEG65939 DNH65936:DOC65939 DXD65936:DXY65939 EGZ65936:EHU65939 EQV65936:ERQ65939 FAR65936:FBM65939 FKN65936:FLI65939 FUJ65936:FVE65939 GEF65936:GFA65939 GOB65936:GOW65939 GXX65936:GYS65939 HHT65936:HIO65939 HRP65936:HSK65939 IBL65936:ICG65939 ILH65936:IMC65939 IVD65936:IVY65939 JEZ65936:JFU65939 JOV65936:JPQ65939 JYR65936:JZM65939 KIN65936:KJI65939 KSJ65936:KTE65939 LCF65936:LDA65939 LMB65936:LMW65939 LVX65936:LWS65939 MFT65936:MGO65939 MPP65936:MQK65939 MZL65936:NAG65939 NJH65936:NKC65939 NTD65936:NTY65939 OCZ65936:ODU65939 OMV65936:ONQ65939 OWR65936:OXM65939 PGN65936:PHI65939 PQJ65936:PRE65939 QAF65936:QBA65939 QKB65936:QKW65939 QTX65936:QUS65939 RDT65936:REO65939 RNP65936:ROK65939 RXL65936:RYG65939 SHH65936:SIC65939 SRD65936:SRY65939 TAZ65936:TBU65939 TKV65936:TLQ65939 TUR65936:TVM65939 UEN65936:UFI65939 UOJ65936:UPE65939 UYF65936:UZA65939 VIB65936:VIW65939 VRX65936:VSS65939 WBT65936:WCO65939 WLP65936:WMK65939 WVL65936:WWG65939 D131472:Y131475 IZ131472:JU131475 SV131472:TQ131475 ACR131472:ADM131475 AMN131472:ANI131475 AWJ131472:AXE131475 BGF131472:BHA131475 BQB131472:BQW131475 BZX131472:CAS131475 CJT131472:CKO131475 CTP131472:CUK131475 DDL131472:DEG131475 DNH131472:DOC131475 DXD131472:DXY131475 EGZ131472:EHU131475 EQV131472:ERQ131475 FAR131472:FBM131475 FKN131472:FLI131475 FUJ131472:FVE131475 GEF131472:GFA131475 GOB131472:GOW131475 GXX131472:GYS131475 HHT131472:HIO131475 HRP131472:HSK131475 IBL131472:ICG131475 ILH131472:IMC131475 IVD131472:IVY131475 JEZ131472:JFU131475 JOV131472:JPQ131475 JYR131472:JZM131475 KIN131472:KJI131475 KSJ131472:KTE131475 LCF131472:LDA131475 LMB131472:LMW131475 LVX131472:LWS131475 MFT131472:MGO131475 MPP131472:MQK131475 MZL131472:NAG131475 NJH131472:NKC131475 NTD131472:NTY131475 OCZ131472:ODU131475 OMV131472:ONQ131475 OWR131472:OXM131475 PGN131472:PHI131475 PQJ131472:PRE131475 QAF131472:QBA131475 QKB131472:QKW131475 QTX131472:QUS131475 RDT131472:REO131475 RNP131472:ROK131475 RXL131472:RYG131475 SHH131472:SIC131475 SRD131472:SRY131475 TAZ131472:TBU131475 TKV131472:TLQ131475 TUR131472:TVM131475 UEN131472:UFI131475 UOJ131472:UPE131475 UYF131472:UZA131475 VIB131472:VIW131475 VRX131472:VSS131475 WBT131472:WCO131475 WLP131472:WMK131475 WVL131472:WWG131475 D197008:Y197011 IZ197008:JU197011 SV197008:TQ197011 ACR197008:ADM197011 AMN197008:ANI197011 AWJ197008:AXE197011 BGF197008:BHA197011 BQB197008:BQW197011 BZX197008:CAS197011 CJT197008:CKO197011 CTP197008:CUK197011 DDL197008:DEG197011 DNH197008:DOC197011 DXD197008:DXY197011 EGZ197008:EHU197011 EQV197008:ERQ197011 FAR197008:FBM197011 FKN197008:FLI197011 FUJ197008:FVE197011 GEF197008:GFA197011 GOB197008:GOW197011 GXX197008:GYS197011 HHT197008:HIO197011 HRP197008:HSK197011 IBL197008:ICG197011 ILH197008:IMC197011 IVD197008:IVY197011 JEZ197008:JFU197011 JOV197008:JPQ197011 JYR197008:JZM197011 KIN197008:KJI197011 KSJ197008:KTE197011 LCF197008:LDA197011 LMB197008:LMW197011 LVX197008:LWS197011 MFT197008:MGO197011 MPP197008:MQK197011 MZL197008:NAG197011 NJH197008:NKC197011 NTD197008:NTY197011 OCZ197008:ODU197011 OMV197008:ONQ197011 OWR197008:OXM197011 PGN197008:PHI197011 PQJ197008:PRE197011 QAF197008:QBA197011 QKB197008:QKW197011 QTX197008:QUS197011 RDT197008:REO197011 RNP197008:ROK197011 RXL197008:RYG197011 SHH197008:SIC197011 SRD197008:SRY197011 TAZ197008:TBU197011 TKV197008:TLQ197011 TUR197008:TVM197011 UEN197008:UFI197011 UOJ197008:UPE197011 UYF197008:UZA197011 VIB197008:VIW197011 VRX197008:VSS197011 WBT197008:WCO197011 WLP197008:WMK197011 WVL197008:WWG197011 D262544:Y262547 IZ262544:JU262547 SV262544:TQ262547 ACR262544:ADM262547 AMN262544:ANI262547 AWJ262544:AXE262547 BGF262544:BHA262547 BQB262544:BQW262547 BZX262544:CAS262547 CJT262544:CKO262547 CTP262544:CUK262547 DDL262544:DEG262547 DNH262544:DOC262547 DXD262544:DXY262547 EGZ262544:EHU262547 EQV262544:ERQ262547 FAR262544:FBM262547 FKN262544:FLI262547 FUJ262544:FVE262547 GEF262544:GFA262547 GOB262544:GOW262547 GXX262544:GYS262547 HHT262544:HIO262547 HRP262544:HSK262547 IBL262544:ICG262547 ILH262544:IMC262547 IVD262544:IVY262547 JEZ262544:JFU262547 JOV262544:JPQ262547 JYR262544:JZM262547 KIN262544:KJI262547 KSJ262544:KTE262547 LCF262544:LDA262547 LMB262544:LMW262547 LVX262544:LWS262547 MFT262544:MGO262547 MPP262544:MQK262547 MZL262544:NAG262547 NJH262544:NKC262547 NTD262544:NTY262547 OCZ262544:ODU262547 OMV262544:ONQ262547 OWR262544:OXM262547 PGN262544:PHI262547 PQJ262544:PRE262547 QAF262544:QBA262547 QKB262544:QKW262547 QTX262544:QUS262547 RDT262544:REO262547 RNP262544:ROK262547 RXL262544:RYG262547 SHH262544:SIC262547 SRD262544:SRY262547 TAZ262544:TBU262547 TKV262544:TLQ262547 TUR262544:TVM262547 UEN262544:UFI262547 UOJ262544:UPE262547 UYF262544:UZA262547 VIB262544:VIW262547 VRX262544:VSS262547 WBT262544:WCO262547 WLP262544:WMK262547 WVL262544:WWG262547 D328080:Y328083 IZ328080:JU328083 SV328080:TQ328083 ACR328080:ADM328083 AMN328080:ANI328083 AWJ328080:AXE328083 BGF328080:BHA328083 BQB328080:BQW328083 BZX328080:CAS328083 CJT328080:CKO328083 CTP328080:CUK328083 DDL328080:DEG328083 DNH328080:DOC328083 DXD328080:DXY328083 EGZ328080:EHU328083 EQV328080:ERQ328083 FAR328080:FBM328083 FKN328080:FLI328083 FUJ328080:FVE328083 GEF328080:GFA328083 GOB328080:GOW328083 GXX328080:GYS328083 HHT328080:HIO328083 HRP328080:HSK328083 IBL328080:ICG328083 ILH328080:IMC328083 IVD328080:IVY328083 JEZ328080:JFU328083 JOV328080:JPQ328083 JYR328080:JZM328083 KIN328080:KJI328083 KSJ328080:KTE328083 LCF328080:LDA328083 LMB328080:LMW328083 LVX328080:LWS328083 MFT328080:MGO328083 MPP328080:MQK328083 MZL328080:NAG328083 NJH328080:NKC328083 NTD328080:NTY328083 OCZ328080:ODU328083 OMV328080:ONQ328083 OWR328080:OXM328083 PGN328080:PHI328083 PQJ328080:PRE328083 QAF328080:QBA328083 QKB328080:QKW328083 QTX328080:QUS328083 RDT328080:REO328083 RNP328080:ROK328083 RXL328080:RYG328083 SHH328080:SIC328083 SRD328080:SRY328083 TAZ328080:TBU328083 TKV328080:TLQ328083 TUR328080:TVM328083 UEN328080:UFI328083 UOJ328080:UPE328083 UYF328080:UZA328083 VIB328080:VIW328083 VRX328080:VSS328083 WBT328080:WCO328083 WLP328080:WMK328083 WVL328080:WWG328083 D393616:Y393619 IZ393616:JU393619 SV393616:TQ393619 ACR393616:ADM393619 AMN393616:ANI393619 AWJ393616:AXE393619 BGF393616:BHA393619 BQB393616:BQW393619 BZX393616:CAS393619 CJT393616:CKO393619 CTP393616:CUK393619 DDL393616:DEG393619 DNH393616:DOC393619 DXD393616:DXY393619 EGZ393616:EHU393619 EQV393616:ERQ393619 FAR393616:FBM393619 FKN393616:FLI393619 FUJ393616:FVE393619 GEF393616:GFA393619 GOB393616:GOW393619 GXX393616:GYS393619 HHT393616:HIO393619 HRP393616:HSK393619 IBL393616:ICG393619 ILH393616:IMC393619 IVD393616:IVY393619 JEZ393616:JFU393619 JOV393616:JPQ393619 JYR393616:JZM393619 KIN393616:KJI393619 KSJ393616:KTE393619 LCF393616:LDA393619 LMB393616:LMW393619 LVX393616:LWS393619 MFT393616:MGO393619 MPP393616:MQK393619 MZL393616:NAG393619 NJH393616:NKC393619 NTD393616:NTY393619 OCZ393616:ODU393619 OMV393616:ONQ393619 OWR393616:OXM393619 PGN393616:PHI393619 PQJ393616:PRE393619 QAF393616:QBA393619 QKB393616:QKW393619 QTX393616:QUS393619 RDT393616:REO393619 RNP393616:ROK393619 RXL393616:RYG393619 SHH393616:SIC393619 SRD393616:SRY393619 TAZ393616:TBU393619 TKV393616:TLQ393619 TUR393616:TVM393619 UEN393616:UFI393619 UOJ393616:UPE393619 UYF393616:UZA393619 VIB393616:VIW393619 VRX393616:VSS393619 WBT393616:WCO393619 WLP393616:WMK393619 WVL393616:WWG393619 D459152:Y459155 IZ459152:JU459155 SV459152:TQ459155 ACR459152:ADM459155 AMN459152:ANI459155 AWJ459152:AXE459155 BGF459152:BHA459155 BQB459152:BQW459155 BZX459152:CAS459155 CJT459152:CKO459155 CTP459152:CUK459155 DDL459152:DEG459155 DNH459152:DOC459155 DXD459152:DXY459155 EGZ459152:EHU459155 EQV459152:ERQ459155 FAR459152:FBM459155 FKN459152:FLI459155 FUJ459152:FVE459155 GEF459152:GFA459155 GOB459152:GOW459155 GXX459152:GYS459155 HHT459152:HIO459155 HRP459152:HSK459155 IBL459152:ICG459155 ILH459152:IMC459155 IVD459152:IVY459155 JEZ459152:JFU459155 JOV459152:JPQ459155 JYR459152:JZM459155 KIN459152:KJI459155 KSJ459152:KTE459155 LCF459152:LDA459155 LMB459152:LMW459155 LVX459152:LWS459155 MFT459152:MGO459155 MPP459152:MQK459155 MZL459152:NAG459155 NJH459152:NKC459155 NTD459152:NTY459155 OCZ459152:ODU459155 OMV459152:ONQ459155 OWR459152:OXM459155 PGN459152:PHI459155 PQJ459152:PRE459155 QAF459152:QBA459155 QKB459152:QKW459155 QTX459152:QUS459155 RDT459152:REO459155 RNP459152:ROK459155 RXL459152:RYG459155 SHH459152:SIC459155 SRD459152:SRY459155 TAZ459152:TBU459155 TKV459152:TLQ459155 TUR459152:TVM459155 UEN459152:UFI459155 UOJ459152:UPE459155 UYF459152:UZA459155 VIB459152:VIW459155 VRX459152:VSS459155 WBT459152:WCO459155 WLP459152:WMK459155 WVL459152:WWG459155 D524688:Y524691 IZ524688:JU524691 SV524688:TQ524691 ACR524688:ADM524691 AMN524688:ANI524691 AWJ524688:AXE524691 BGF524688:BHA524691 BQB524688:BQW524691 BZX524688:CAS524691 CJT524688:CKO524691 CTP524688:CUK524691 DDL524688:DEG524691 DNH524688:DOC524691 DXD524688:DXY524691 EGZ524688:EHU524691 EQV524688:ERQ524691 FAR524688:FBM524691 FKN524688:FLI524691 FUJ524688:FVE524691 GEF524688:GFA524691 GOB524688:GOW524691 GXX524688:GYS524691 HHT524688:HIO524691 HRP524688:HSK524691 IBL524688:ICG524691 ILH524688:IMC524691 IVD524688:IVY524691 JEZ524688:JFU524691 JOV524688:JPQ524691 JYR524688:JZM524691 KIN524688:KJI524691 KSJ524688:KTE524691 LCF524688:LDA524691 LMB524688:LMW524691 LVX524688:LWS524691 MFT524688:MGO524691 MPP524688:MQK524691 MZL524688:NAG524691 NJH524688:NKC524691 NTD524688:NTY524691 OCZ524688:ODU524691 OMV524688:ONQ524691 OWR524688:OXM524691 PGN524688:PHI524691 PQJ524688:PRE524691 QAF524688:QBA524691 QKB524688:QKW524691 QTX524688:QUS524691 RDT524688:REO524691 RNP524688:ROK524691 RXL524688:RYG524691 SHH524688:SIC524691 SRD524688:SRY524691 TAZ524688:TBU524691 TKV524688:TLQ524691 TUR524688:TVM524691 UEN524688:UFI524691 UOJ524688:UPE524691 UYF524688:UZA524691 VIB524688:VIW524691 VRX524688:VSS524691 WBT524688:WCO524691 WLP524688:WMK524691 WVL524688:WWG524691 D590224:Y590227 IZ590224:JU590227 SV590224:TQ590227 ACR590224:ADM590227 AMN590224:ANI590227 AWJ590224:AXE590227 BGF590224:BHA590227 BQB590224:BQW590227 BZX590224:CAS590227 CJT590224:CKO590227 CTP590224:CUK590227 DDL590224:DEG590227 DNH590224:DOC590227 DXD590224:DXY590227 EGZ590224:EHU590227 EQV590224:ERQ590227 FAR590224:FBM590227 FKN590224:FLI590227 FUJ590224:FVE590227 GEF590224:GFA590227 GOB590224:GOW590227 GXX590224:GYS590227 HHT590224:HIO590227 HRP590224:HSK590227 IBL590224:ICG590227 ILH590224:IMC590227 IVD590224:IVY590227 JEZ590224:JFU590227 JOV590224:JPQ590227 JYR590224:JZM590227 KIN590224:KJI590227 KSJ590224:KTE590227 LCF590224:LDA590227 LMB590224:LMW590227 LVX590224:LWS590227 MFT590224:MGO590227 MPP590224:MQK590227 MZL590224:NAG590227 NJH590224:NKC590227 NTD590224:NTY590227 OCZ590224:ODU590227 OMV590224:ONQ590227 OWR590224:OXM590227 PGN590224:PHI590227 PQJ590224:PRE590227 QAF590224:QBA590227 QKB590224:QKW590227 QTX590224:QUS590227 RDT590224:REO590227 RNP590224:ROK590227 RXL590224:RYG590227 SHH590224:SIC590227 SRD590224:SRY590227 TAZ590224:TBU590227 TKV590224:TLQ590227 TUR590224:TVM590227 UEN590224:UFI590227 UOJ590224:UPE590227 UYF590224:UZA590227 VIB590224:VIW590227 VRX590224:VSS590227 WBT590224:WCO590227 WLP590224:WMK590227 WVL590224:WWG590227 D655760:Y655763 IZ655760:JU655763 SV655760:TQ655763 ACR655760:ADM655763 AMN655760:ANI655763 AWJ655760:AXE655763 BGF655760:BHA655763 BQB655760:BQW655763 BZX655760:CAS655763 CJT655760:CKO655763 CTP655760:CUK655763 DDL655760:DEG655763 DNH655760:DOC655763 DXD655760:DXY655763 EGZ655760:EHU655763 EQV655760:ERQ655763 FAR655760:FBM655763 FKN655760:FLI655763 FUJ655760:FVE655763 GEF655760:GFA655763 GOB655760:GOW655763 GXX655760:GYS655763 HHT655760:HIO655763 HRP655760:HSK655763 IBL655760:ICG655763 ILH655760:IMC655763 IVD655760:IVY655763 JEZ655760:JFU655763 JOV655760:JPQ655763 JYR655760:JZM655763 KIN655760:KJI655763 KSJ655760:KTE655763 LCF655760:LDA655763 LMB655760:LMW655763 LVX655760:LWS655763 MFT655760:MGO655763 MPP655760:MQK655763 MZL655760:NAG655763 NJH655760:NKC655763 NTD655760:NTY655763 OCZ655760:ODU655763 OMV655760:ONQ655763 OWR655760:OXM655763 PGN655760:PHI655763 PQJ655760:PRE655763 QAF655760:QBA655763 QKB655760:QKW655763 QTX655760:QUS655763 RDT655760:REO655763 RNP655760:ROK655763 RXL655760:RYG655763 SHH655760:SIC655763 SRD655760:SRY655763 TAZ655760:TBU655763 TKV655760:TLQ655763 TUR655760:TVM655763 UEN655760:UFI655763 UOJ655760:UPE655763 UYF655760:UZA655763 VIB655760:VIW655763 VRX655760:VSS655763 WBT655760:WCO655763 WLP655760:WMK655763 WVL655760:WWG655763 D721296:Y721299 IZ721296:JU721299 SV721296:TQ721299 ACR721296:ADM721299 AMN721296:ANI721299 AWJ721296:AXE721299 BGF721296:BHA721299 BQB721296:BQW721299 BZX721296:CAS721299 CJT721296:CKO721299 CTP721296:CUK721299 DDL721296:DEG721299 DNH721296:DOC721299 DXD721296:DXY721299 EGZ721296:EHU721299 EQV721296:ERQ721299 FAR721296:FBM721299 FKN721296:FLI721299 FUJ721296:FVE721299 GEF721296:GFA721299 GOB721296:GOW721299 GXX721296:GYS721299 HHT721296:HIO721299 HRP721296:HSK721299 IBL721296:ICG721299 ILH721296:IMC721299 IVD721296:IVY721299 JEZ721296:JFU721299 JOV721296:JPQ721299 JYR721296:JZM721299 KIN721296:KJI721299 KSJ721296:KTE721299 LCF721296:LDA721299 LMB721296:LMW721299 LVX721296:LWS721299 MFT721296:MGO721299 MPP721296:MQK721299 MZL721296:NAG721299 NJH721296:NKC721299 NTD721296:NTY721299 OCZ721296:ODU721299 OMV721296:ONQ721299 OWR721296:OXM721299 PGN721296:PHI721299 PQJ721296:PRE721299 QAF721296:QBA721299 QKB721296:QKW721299 QTX721296:QUS721299 RDT721296:REO721299 RNP721296:ROK721299 RXL721296:RYG721299 SHH721296:SIC721299 SRD721296:SRY721299 TAZ721296:TBU721299 TKV721296:TLQ721299 TUR721296:TVM721299 UEN721296:UFI721299 UOJ721296:UPE721299 UYF721296:UZA721299 VIB721296:VIW721299 VRX721296:VSS721299 WBT721296:WCO721299 WLP721296:WMK721299 WVL721296:WWG721299 D786832:Y786835 IZ786832:JU786835 SV786832:TQ786835 ACR786832:ADM786835 AMN786832:ANI786835 AWJ786832:AXE786835 BGF786832:BHA786835 BQB786832:BQW786835 BZX786832:CAS786835 CJT786832:CKO786835 CTP786832:CUK786835 DDL786832:DEG786835 DNH786832:DOC786835 DXD786832:DXY786835 EGZ786832:EHU786835 EQV786832:ERQ786835 FAR786832:FBM786835 FKN786832:FLI786835 FUJ786832:FVE786835 GEF786832:GFA786835 GOB786832:GOW786835 GXX786832:GYS786835 HHT786832:HIO786835 HRP786832:HSK786835 IBL786832:ICG786835 ILH786832:IMC786835 IVD786832:IVY786835 JEZ786832:JFU786835 JOV786832:JPQ786835 JYR786832:JZM786835 KIN786832:KJI786835 KSJ786832:KTE786835 LCF786832:LDA786835 LMB786832:LMW786835 LVX786832:LWS786835 MFT786832:MGO786835 MPP786832:MQK786835 MZL786832:NAG786835 NJH786832:NKC786835 NTD786832:NTY786835 OCZ786832:ODU786835 OMV786832:ONQ786835 OWR786832:OXM786835 PGN786832:PHI786835 PQJ786832:PRE786835 QAF786832:QBA786835 QKB786832:QKW786835 QTX786832:QUS786835 RDT786832:REO786835 RNP786832:ROK786835 RXL786832:RYG786835 SHH786832:SIC786835 SRD786832:SRY786835 TAZ786832:TBU786835 TKV786832:TLQ786835 TUR786832:TVM786835 UEN786832:UFI786835 UOJ786832:UPE786835 UYF786832:UZA786835 VIB786832:VIW786835 VRX786832:VSS786835 WBT786832:WCO786835 WLP786832:WMK786835 WVL786832:WWG786835 D852368:Y852371 IZ852368:JU852371 SV852368:TQ852371 ACR852368:ADM852371 AMN852368:ANI852371 AWJ852368:AXE852371 BGF852368:BHA852371 BQB852368:BQW852371 BZX852368:CAS852371 CJT852368:CKO852371 CTP852368:CUK852371 DDL852368:DEG852371 DNH852368:DOC852371 DXD852368:DXY852371 EGZ852368:EHU852371 EQV852368:ERQ852371 FAR852368:FBM852371 FKN852368:FLI852371 FUJ852368:FVE852371 GEF852368:GFA852371 GOB852368:GOW852371 GXX852368:GYS852371 HHT852368:HIO852371 HRP852368:HSK852371 IBL852368:ICG852371 ILH852368:IMC852371 IVD852368:IVY852371 JEZ852368:JFU852371 JOV852368:JPQ852371 JYR852368:JZM852371 KIN852368:KJI852371 KSJ852368:KTE852371 LCF852368:LDA852371 LMB852368:LMW852371 LVX852368:LWS852371 MFT852368:MGO852371 MPP852368:MQK852371 MZL852368:NAG852371 NJH852368:NKC852371 NTD852368:NTY852371 OCZ852368:ODU852371 OMV852368:ONQ852371 OWR852368:OXM852371 PGN852368:PHI852371 PQJ852368:PRE852371 QAF852368:QBA852371 QKB852368:QKW852371 QTX852368:QUS852371 RDT852368:REO852371 RNP852368:ROK852371 RXL852368:RYG852371 SHH852368:SIC852371 SRD852368:SRY852371 TAZ852368:TBU852371 TKV852368:TLQ852371 TUR852368:TVM852371 UEN852368:UFI852371 UOJ852368:UPE852371 UYF852368:UZA852371 VIB852368:VIW852371 VRX852368:VSS852371 WBT852368:WCO852371 WLP852368:WMK852371 WVL852368:WWG852371 D917904:Y917907 IZ917904:JU917907 SV917904:TQ917907 ACR917904:ADM917907 AMN917904:ANI917907 AWJ917904:AXE917907 BGF917904:BHA917907 BQB917904:BQW917907 BZX917904:CAS917907 CJT917904:CKO917907 CTP917904:CUK917907 DDL917904:DEG917907 DNH917904:DOC917907 DXD917904:DXY917907 EGZ917904:EHU917907 EQV917904:ERQ917907 FAR917904:FBM917907 FKN917904:FLI917907 FUJ917904:FVE917907 GEF917904:GFA917907 GOB917904:GOW917907 GXX917904:GYS917907 HHT917904:HIO917907 HRP917904:HSK917907 IBL917904:ICG917907 ILH917904:IMC917907 IVD917904:IVY917907 JEZ917904:JFU917907 JOV917904:JPQ917907 JYR917904:JZM917907 KIN917904:KJI917907 KSJ917904:KTE917907 LCF917904:LDA917907 LMB917904:LMW917907 LVX917904:LWS917907 MFT917904:MGO917907 MPP917904:MQK917907 MZL917904:NAG917907 NJH917904:NKC917907 NTD917904:NTY917907 OCZ917904:ODU917907 OMV917904:ONQ917907 OWR917904:OXM917907 PGN917904:PHI917907 PQJ917904:PRE917907 QAF917904:QBA917907 QKB917904:QKW917907 QTX917904:QUS917907 RDT917904:REO917907 RNP917904:ROK917907 RXL917904:RYG917907 SHH917904:SIC917907 SRD917904:SRY917907 TAZ917904:TBU917907 TKV917904:TLQ917907 TUR917904:TVM917907 UEN917904:UFI917907 UOJ917904:UPE917907 UYF917904:UZA917907 VIB917904:VIW917907 VRX917904:VSS917907 WBT917904:WCO917907 WLP917904:WMK917907 WVL917904:WWG917907 D983440:Y983443 IZ983440:JU983443 SV983440:TQ983443 ACR983440:ADM983443 AMN983440:ANI983443 AWJ983440:AXE983443 BGF983440:BHA983443 BQB983440:BQW983443 BZX983440:CAS983443 CJT983440:CKO983443 CTP983440:CUK983443 DDL983440:DEG983443 DNH983440:DOC983443 DXD983440:DXY983443 EGZ983440:EHU983443 EQV983440:ERQ983443 FAR983440:FBM983443 FKN983440:FLI983443 FUJ983440:FVE983443 GEF983440:GFA983443 GOB983440:GOW983443 GXX983440:GYS983443 HHT983440:HIO983443 HRP983440:HSK983443 IBL983440:ICG983443 ILH983440:IMC983443 IVD983440:IVY983443 JEZ983440:JFU983443 JOV983440:JPQ983443 JYR983440:JZM983443 KIN983440:KJI983443 KSJ983440:KTE983443 LCF983440:LDA983443 LMB983440:LMW983443 LVX983440:LWS983443 MFT983440:MGO983443 MPP983440:MQK983443 MZL983440:NAG983443 NJH983440:NKC983443 NTD983440:NTY983443 OCZ983440:ODU983443 OMV983440:ONQ983443 OWR983440:OXM983443 PGN983440:PHI983443 PQJ983440:PRE983443 QAF983440:QBA983443 QKB983440:QKW983443 QTX983440:QUS983443 RDT983440:REO983443 RNP983440:ROK983443 RXL983440:RYG983443 SHH983440:SIC983443 SRD983440:SRY983443 TAZ983440:TBU983443 TKV983440:TLQ983443 TUR983440:TVM983443 UEN983440:UFI983443 UOJ983440:UPE983443 UYF983440:UZA983443 VIB983440:VIW983443 VRX983440:VSS983443 WBT983440:WCO983443 WLP983440:WMK983443 WVL983440:WWG983443 E400:Z401 JA400:JV401 SW400:TR401 ACS400:ADN401 AMO400:ANJ401 AWK400:AXF401 BGG400:BHB401 BQC400:BQX401 BZY400:CAT401 CJU400:CKP401 CTQ400:CUL401 DDM400:DEH401 DNI400:DOD401 DXE400:DXZ401 EHA400:EHV401 EQW400:ERR401 FAS400:FBN401 FKO400:FLJ401 FUK400:FVF401 GEG400:GFB401 GOC400:GOX401 GXY400:GYT401 HHU400:HIP401 HRQ400:HSL401 IBM400:ICH401 ILI400:IMD401 IVE400:IVZ401 JFA400:JFV401 JOW400:JPR401 JYS400:JZN401 KIO400:KJJ401 KSK400:KTF401 LCG400:LDB401 LMC400:LMX401 LVY400:LWT401 MFU400:MGP401 MPQ400:MQL401 MZM400:NAH401 NJI400:NKD401 NTE400:NTZ401 ODA400:ODV401 OMW400:ONR401 OWS400:OXN401 PGO400:PHJ401 PQK400:PRF401 QAG400:QBB401 QKC400:QKX401 QTY400:QUT401 RDU400:REP401 RNQ400:ROL401 RXM400:RYH401 SHI400:SID401 SRE400:SRZ401 TBA400:TBV401 TKW400:TLR401 TUS400:TVN401 UEO400:UFJ401 UOK400:UPF401 UYG400:UZB401 VIC400:VIX401 VRY400:VST401 WBU400:WCP401 WLQ400:WML401 WVM400:WWH401 E65982:Z65983 JA65982:JV65983 SW65982:TR65983 ACS65982:ADN65983 AMO65982:ANJ65983 AWK65982:AXF65983 BGG65982:BHB65983 BQC65982:BQX65983 BZY65982:CAT65983 CJU65982:CKP65983 CTQ65982:CUL65983 DDM65982:DEH65983 DNI65982:DOD65983 DXE65982:DXZ65983 EHA65982:EHV65983 EQW65982:ERR65983 FAS65982:FBN65983 FKO65982:FLJ65983 FUK65982:FVF65983 GEG65982:GFB65983 GOC65982:GOX65983 GXY65982:GYT65983 HHU65982:HIP65983 HRQ65982:HSL65983 IBM65982:ICH65983 ILI65982:IMD65983 IVE65982:IVZ65983 JFA65982:JFV65983 JOW65982:JPR65983 JYS65982:JZN65983 KIO65982:KJJ65983 KSK65982:KTF65983 LCG65982:LDB65983 LMC65982:LMX65983 LVY65982:LWT65983 MFU65982:MGP65983 MPQ65982:MQL65983 MZM65982:NAH65983 NJI65982:NKD65983 NTE65982:NTZ65983 ODA65982:ODV65983 OMW65982:ONR65983 OWS65982:OXN65983 PGO65982:PHJ65983 PQK65982:PRF65983 QAG65982:QBB65983 QKC65982:QKX65983 QTY65982:QUT65983 RDU65982:REP65983 RNQ65982:ROL65983 RXM65982:RYH65983 SHI65982:SID65983 SRE65982:SRZ65983 TBA65982:TBV65983 TKW65982:TLR65983 TUS65982:TVN65983 UEO65982:UFJ65983 UOK65982:UPF65983 UYG65982:UZB65983 VIC65982:VIX65983 VRY65982:VST65983 WBU65982:WCP65983 WLQ65982:WML65983 WVM65982:WWH65983 E131518:Z131519 JA131518:JV131519 SW131518:TR131519 ACS131518:ADN131519 AMO131518:ANJ131519 AWK131518:AXF131519 BGG131518:BHB131519 BQC131518:BQX131519 BZY131518:CAT131519 CJU131518:CKP131519 CTQ131518:CUL131519 DDM131518:DEH131519 DNI131518:DOD131519 DXE131518:DXZ131519 EHA131518:EHV131519 EQW131518:ERR131519 FAS131518:FBN131519 FKO131518:FLJ131519 FUK131518:FVF131519 GEG131518:GFB131519 GOC131518:GOX131519 GXY131518:GYT131519 HHU131518:HIP131519 HRQ131518:HSL131519 IBM131518:ICH131519 ILI131518:IMD131519 IVE131518:IVZ131519 JFA131518:JFV131519 JOW131518:JPR131519 JYS131518:JZN131519 KIO131518:KJJ131519 KSK131518:KTF131519 LCG131518:LDB131519 LMC131518:LMX131519 LVY131518:LWT131519 MFU131518:MGP131519 MPQ131518:MQL131519 MZM131518:NAH131519 NJI131518:NKD131519 NTE131518:NTZ131519 ODA131518:ODV131519 OMW131518:ONR131519 OWS131518:OXN131519 PGO131518:PHJ131519 PQK131518:PRF131519 QAG131518:QBB131519 QKC131518:QKX131519 QTY131518:QUT131519 RDU131518:REP131519 RNQ131518:ROL131519 RXM131518:RYH131519 SHI131518:SID131519 SRE131518:SRZ131519 TBA131518:TBV131519 TKW131518:TLR131519 TUS131518:TVN131519 UEO131518:UFJ131519 UOK131518:UPF131519 UYG131518:UZB131519 VIC131518:VIX131519 VRY131518:VST131519 WBU131518:WCP131519 WLQ131518:WML131519 WVM131518:WWH131519 E197054:Z197055 JA197054:JV197055 SW197054:TR197055 ACS197054:ADN197055 AMO197054:ANJ197055 AWK197054:AXF197055 BGG197054:BHB197055 BQC197054:BQX197055 BZY197054:CAT197055 CJU197054:CKP197055 CTQ197054:CUL197055 DDM197054:DEH197055 DNI197054:DOD197055 DXE197054:DXZ197055 EHA197054:EHV197055 EQW197054:ERR197055 FAS197054:FBN197055 FKO197054:FLJ197055 FUK197054:FVF197055 GEG197054:GFB197055 GOC197054:GOX197055 GXY197054:GYT197055 HHU197054:HIP197055 HRQ197054:HSL197055 IBM197054:ICH197055 ILI197054:IMD197055 IVE197054:IVZ197055 JFA197054:JFV197055 JOW197054:JPR197055 JYS197054:JZN197055 KIO197054:KJJ197055 KSK197054:KTF197055 LCG197054:LDB197055 LMC197054:LMX197055 LVY197054:LWT197055 MFU197054:MGP197055 MPQ197054:MQL197055 MZM197054:NAH197055 NJI197054:NKD197055 NTE197054:NTZ197055 ODA197054:ODV197055 OMW197054:ONR197055 OWS197054:OXN197055 PGO197054:PHJ197055 PQK197054:PRF197055 QAG197054:QBB197055 QKC197054:QKX197055 QTY197054:QUT197055 RDU197054:REP197055 RNQ197054:ROL197055 RXM197054:RYH197055 SHI197054:SID197055 SRE197054:SRZ197055 TBA197054:TBV197055 TKW197054:TLR197055 TUS197054:TVN197055 UEO197054:UFJ197055 UOK197054:UPF197055 UYG197054:UZB197055 VIC197054:VIX197055 VRY197054:VST197055 WBU197054:WCP197055 WLQ197054:WML197055 WVM197054:WWH197055 E262590:Z262591 JA262590:JV262591 SW262590:TR262591 ACS262590:ADN262591 AMO262590:ANJ262591 AWK262590:AXF262591 BGG262590:BHB262591 BQC262590:BQX262591 BZY262590:CAT262591 CJU262590:CKP262591 CTQ262590:CUL262591 DDM262590:DEH262591 DNI262590:DOD262591 DXE262590:DXZ262591 EHA262590:EHV262591 EQW262590:ERR262591 FAS262590:FBN262591 FKO262590:FLJ262591 FUK262590:FVF262591 GEG262590:GFB262591 GOC262590:GOX262591 GXY262590:GYT262591 HHU262590:HIP262591 HRQ262590:HSL262591 IBM262590:ICH262591 ILI262590:IMD262591 IVE262590:IVZ262591 JFA262590:JFV262591 JOW262590:JPR262591 JYS262590:JZN262591 KIO262590:KJJ262591 KSK262590:KTF262591 LCG262590:LDB262591 LMC262590:LMX262591 LVY262590:LWT262591 MFU262590:MGP262591 MPQ262590:MQL262591 MZM262590:NAH262591 NJI262590:NKD262591 NTE262590:NTZ262591 ODA262590:ODV262591 OMW262590:ONR262591 OWS262590:OXN262591 PGO262590:PHJ262591 PQK262590:PRF262591 QAG262590:QBB262591 QKC262590:QKX262591 QTY262590:QUT262591 RDU262590:REP262591 RNQ262590:ROL262591 RXM262590:RYH262591 SHI262590:SID262591 SRE262590:SRZ262591 TBA262590:TBV262591 TKW262590:TLR262591 TUS262590:TVN262591 UEO262590:UFJ262591 UOK262590:UPF262591 UYG262590:UZB262591 VIC262590:VIX262591 VRY262590:VST262591 WBU262590:WCP262591 WLQ262590:WML262591 WVM262590:WWH262591 E328126:Z328127 JA328126:JV328127 SW328126:TR328127 ACS328126:ADN328127 AMO328126:ANJ328127 AWK328126:AXF328127 BGG328126:BHB328127 BQC328126:BQX328127 BZY328126:CAT328127 CJU328126:CKP328127 CTQ328126:CUL328127 DDM328126:DEH328127 DNI328126:DOD328127 DXE328126:DXZ328127 EHA328126:EHV328127 EQW328126:ERR328127 FAS328126:FBN328127 FKO328126:FLJ328127 FUK328126:FVF328127 GEG328126:GFB328127 GOC328126:GOX328127 GXY328126:GYT328127 HHU328126:HIP328127 HRQ328126:HSL328127 IBM328126:ICH328127 ILI328126:IMD328127 IVE328126:IVZ328127 JFA328126:JFV328127 JOW328126:JPR328127 JYS328126:JZN328127 KIO328126:KJJ328127 KSK328126:KTF328127 LCG328126:LDB328127 LMC328126:LMX328127 LVY328126:LWT328127 MFU328126:MGP328127 MPQ328126:MQL328127 MZM328126:NAH328127 NJI328126:NKD328127 NTE328126:NTZ328127 ODA328126:ODV328127 OMW328126:ONR328127 OWS328126:OXN328127 PGO328126:PHJ328127 PQK328126:PRF328127 QAG328126:QBB328127 QKC328126:QKX328127 QTY328126:QUT328127 RDU328126:REP328127 RNQ328126:ROL328127 RXM328126:RYH328127 SHI328126:SID328127 SRE328126:SRZ328127 TBA328126:TBV328127 TKW328126:TLR328127 TUS328126:TVN328127 UEO328126:UFJ328127 UOK328126:UPF328127 UYG328126:UZB328127 VIC328126:VIX328127 VRY328126:VST328127 WBU328126:WCP328127 WLQ328126:WML328127 WVM328126:WWH328127 E393662:Z393663 JA393662:JV393663 SW393662:TR393663 ACS393662:ADN393663 AMO393662:ANJ393663 AWK393662:AXF393663 BGG393662:BHB393663 BQC393662:BQX393663 BZY393662:CAT393663 CJU393662:CKP393663 CTQ393662:CUL393663 DDM393662:DEH393663 DNI393662:DOD393663 DXE393662:DXZ393663 EHA393662:EHV393663 EQW393662:ERR393663 FAS393662:FBN393663 FKO393662:FLJ393663 FUK393662:FVF393663 GEG393662:GFB393663 GOC393662:GOX393663 GXY393662:GYT393663 HHU393662:HIP393663 HRQ393662:HSL393663 IBM393662:ICH393663 ILI393662:IMD393663 IVE393662:IVZ393663 JFA393662:JFV393663 JOW393662:JPR393663 JYS393662:JZN393663 KIO393662:KJJ393663 KSK393662:KTF393663 LCG393662:LDB393663 LMC393662:LMX393663 LVY393662:LWT393663 MFU393662:MGP393663 MPQ393662:MQL393663 MZM393662:NAH393663 NJI393662:NKD393663 NTE393662:NTZ393663 ODA393662:ODV393663 OMW393662:ONR393663 OWS393662:OXN393663 PGO393662:PHJ393663 PQK393662:PRF393663 QAG393662:QBB393663 QKC393662:QKX393663 QTY393662:QUT393663 RDU393662:REP393663 RNQ393662:ROL393663 RXM393662:RYH393663 SHI393662:SID393663 SRE393662:SRZ393663 TBA393662:TBV393663 TKW393662:TLR393663 TUS393662:TVN393663 UEO393662:UFJ393663 UOK393662:UPF393663 UYG393662:UZB393663 VIC393662:VIX393663 VRY393662:VST393663 WBU393662:WCP393663 WLQ393662:WML393663 WVM393662:WWH393663 E459198:Z459199 JA459198:JV459199 SW459198:TR459199 ACS459198:ADN459199 AMO459198:ANJ459199 AWK459198:AXF459199 BGG459198:BHB459199 BQC459198:BQX459199 BZY459198:CAT459199 CJU459198:CKP459199 CTQ459198:CUL459199 DDM459198:DEH459199 DNI459198:DOD459199 DXE459198:DXZ459199 EHA459198:EHV459199 EQW459198:ERR459199 FAS459198:FBN459199 FKO459198:FLJ459199 FUK459198:FVF459199 GEG459198:GFB459199 GOC459198:GOX459199 GXY459198:GYT459199 HHU459198:HIP459199 HRQ459198:HSL459199 IBM459198:ICH459199 ILI459198:IMD459199 IVE459198:IVZ459199 JFA459198:JFV459199 JOW459198:JPR459199 JYS459198:JZN459199 KIO459198:KJJ459199 KSK459198:KTF459199 LCG459198:LDB459199 LMC459198:LMX459199 LVY459198:LWT459199 MFU459198:MGP459199 MPQ459198:MQL459199 MZM459198:NAH459199 NJI459198:NKD459199 NTE459198:NTZ459199 ODA459198:ODV459199 OMW459198:ONR459199 OWS459198:OXN459199 PGO459198:PHJ459199 PQK459198:PRF459199 QAG459198:QBB459199 QKC459198:QKX459199 QTY459198:QUT459199 RDU459198:REP459199 RNQ459198:ROL459199 RXM459198:RYH459199 SHI459198:SID459199 SRE459198:SRZ459199 TBA459198:TBV459199 TKW459198:TLR459199 TUS459198:TVN459199 UEO459198:UFJ459199 UOK459198:UPF459199 UYG459198:UZB459199 VIC459198:VIX459199 VRY459198:VST459199 WBU459198:WCP459199 WLQ459198:WML459199 WVM459198:WWH459199 E524734:Z524735 JA524734:JV524735 SW524734:TR524735 ACS524734:ADN524735 AMO524734:ANJ524735 AWK524734:AXF524735 BGG524734:BHB524735 BQC524734:BQX524735 BZY524734:CAT524735 CJU524734:CKP524735 CTQ524734:CUL524735 DDM524734:DEH524735 DNI524734:DOD524735 DXE524734:DXZ524735 EHA524734:EHV524735 EQW524734:ERR524735 FAS524734:FBN524735 FKO524734:FLJ524735 FUK524734:FVF524735 GEG524734:GFB524735 GOC524734:GOX524735 GXY524734:GYT524735 HHU524734:HIP524735 HRQ524734:HSL524735 IBM524734:ICH524735 ILI524734:IMD524735 IVE524734:IVZ524735 JFA524734:JFV524735 JOW524734:JPR524735 JYS524734:JZN524735 KIO524734:KJJ524735 KSK524734:KTF524735 LCG524734:LDB524735 LMC524734:LMX524735 LVY524734:LWT524735 MFU524734:MGP524735 MPQ524734:MQL524735 MZM524734:NAH524735 NJI524734:NKD524735 NTE524734:NTZ524735 ODA524734:ODV524735 OMW524734:ONR524735 OWS524734:OXN524735 PGO524734:PHJ524735 PQK524734:PRF524735 QAG524734:QBB524735 QKC524734:QKX524735 QTY524734:QUT524735 RDU524734:REP524735 RNQ524734:ROL524735 RXM524734:RYH524735 SHI524734:SID524735 SRE524734:SRZ524735 TBA524734:TBV524735 TKW524734:TLR524735 TUS524734:TVN524735 UEO524734:UFJ524735 UOK524734:UPF524735 UYG524734:UZB524735 VIC524734:VIX524735 VRY524734:VST524735 WBU524734:WCP524735 WLQ524734:WML524735 WVM524734:WWH524735 E590270:Z590271 JA590270:JV590271 SW590270:TR590271 ACS590270:ADN590271 AMO590270:ANJ590271 AWK590270:AXF590271 BGG590270:BHB590271 BQC590270:BQX590271 BZY590270:CAT590271 CJU590270:CKP590271 CTQ590270:CUL590271 DDM590270:DEH590271 DNI590270:DOD590271 DXE590270:DXZ590271 EHA590270:EHV590271 EQW590270:ERR590271 FAS590270:FBN590271 FKO590270:FLJ590271 FUK590270:FVF590271 GEG590270:GFB590271 GOC590270:GOX590271 GXY590270:GYT590271 HHU590270:HIP590271 HRQ590270:HSL590271 IBM590270:ICH590271 ILI590270:IMD590271 IVE590270:IVZ590271 JFA590270:JFV590271 JOW590270:JPR590271 JYS590270:JZN590271 KIO590270:KJJ590271 KSK590270:KTF590271 LCG590270:LDB590271 LMC590270:LMX590271 LVY590270:LWT590271 MFU590270:MGP590271 MPQ590270:MQL590271 MZM590270:NAH590271 NJI590270:NKD590271 NTE590270:NTZ590271 ODA590270:ODV590271 OMW590270:ONR590271 OWS590270:OXN590271 PGO590270:PHJ590271 PQK590270:PRF590271 QAG590270:QBB590271 QKC590270:QKX590271 QTY590270:QUT590271 RDU590270:REP590271 RNQ590270:ROL590271 RXM590270:RYH590271 SHI590270:SID590271 SRE590270:SRZ590271 TBA590270:TBV590271 TKW590270:TLR590271 TUS590270:TVN590271 UEO590270:UFJ590271 UOK590270:UPF590271 UYG590270:UZB590271 VIC590270:VIX590271 VRY590270:VST590271 WBU590270:WCP590271 WLQ590270:WML590271 WVM590270:WWH590271 E655806:Z655807 JA655806:JV655807 SW655806:TR655807 ACS655806:ADN655807 AMO655806:ANJ655807 AWK655806:AXF655807 BGG655806:BHB655807 BQC655806:BQX655807 BZY655806:CAT655807 CJU655806:CKP655807 CTQ655806:CUL655807 DDM655806:DEH655807 DNI655806:DOD655807 DXE655806:DXZ655807 EHA655806:EHV655807 EQW655806:ERR655807 FAS655806:FBN655807 FKO655806:FLJ655807 FUK655806:FVF655807 GEG655806:GFB655807 GOC655806:GOX655807 GXY655806:GYT655807 HHU655806:HIP655807 HRQ655806:HSL655807 IBM655806:ICH655807 ILI655806:IMD655807 IVE655806:IVZ655807 JFA655806:JFV655807 JOW655806:JPR655807 JYS655806:JZN655807 KIO655806:KJJ655807 KSK655806:KTF655807 LCG655806:LDB655807 LMC655806:LMX655807 LVY655806:LWT655807 MFU655806:MGP655807 MPQ655806:MQL655807 MZM655806:NAH655807 NJI655806:NKD655807 NTE655806:NTZ655807 ODA655806:ODV655807 OMW655806:ONR655807 OWS655806:OXN655807 PGO655806:PHJ655807 PQK655806:PRF655807 QAG655806:QBB655807 QKC655806:QKX655807 QTY655806:QUT655807 RDU655806:REP655807 RNQ655806:ROL655807 RXM655806:RYH655807 SHI655806:SID655807 SRE655806:SRZ655807 TBA655806:TBV655807 TKW655806:TLR655807 TUS655806:TVN655807 UEO655806:UFJ655807 UOK655806:UPF655807 UYG655806:UZB655807 VIC655806:VIX655807 VRY655806:VST655807 WBU655806:WCP655807 WLQ655806:WML655807 WVM655806:WWH655807 E721342:Z721343 JA721342:JV721343 SW721342:TR721343 ACS721342:ADN721343 AMO721342:ANJ721343 AWK721342:AXF721343 BGG721342:BHB721343 BQC721342:BQX721343 BZY721342:CAT721343 CJU721342:CKP721343 CTQ721342:CUL721343 DDM721342:DEH721343 DNI721342:DOD721343 DXE721342:DXZ721343 EHA721342:EHV721343 EQW721342:ERR721343 FAS721342:FBN721343 FKO721342:FLJ721343 FUK721342:FVF721343 GEG721342:GFB721343 GOC721342:GOX721343 GXY721342:GYT721343 HHU721342:HIP721343 HRQ721342:HSL721343 IBM721342:ICH721343 ILI721342:IMD721343 IVE721342:IVZ721343 JFA721342:JFV721343 JOW721342:JPR721343 JYS721342:JZN721343 KIO721342:KJJ721343 KSK721342:KTF721343 LCG721342:LDB721343 LMC721342:LMX721343 LVY721342:LWT721343 MFU721342:MGP721343 MPQ721342:MQL721343 MZM721342:NAH721343 NJI721342:NKD721343 NTE721342:NTZ721343 ODA721342:ODV721343 OMW721342:ONR721343 OWS721342:OXN721343 PGO721342:PHJ721343 PQK721342:PRF721343 QAG721342:QBB721343 QKC721342:QKX721343 QTY721342:QUT721343 RDU721342:REP721343 RNQ721342:ROL721343 RXM721342:RYH721343 SHI721342:SID721343 SRE721342:SRZ721343 TBA721342:TBV721343 TKW721342:TLR721343 TUS721342:TVN721343 UEO721342:UFJ721343 UOK721342:UPF721343 UYG721342:UZB721343 VIC721342:VIX721343 VRY721342:VST721343 WBU721342:WCP721343 WLQ721342:WML721343 WVM721342:WWH721343 E786878:Z786879 JA786878:JV786879 SW786878:TR786879 ACS786878:ADN786879 AMO786878:ANJ786879 AWK786878:AXF786879 BGG786878:BHB786879 BQC786878:BQX786879 BZY786878:CAT786879 CJU786878:CKP786879 CTQ786878:CUL786879 DDM786878:DEH786879 DNI786878:DOD786879 DXE786878:DXZ786879 EHA786878:EHV786879 EQW786878:ERR786879 FAS786878:FBN786879 FKO786878:FLJ786879 FUK786878:FVF786879 GEG786878:GFB786879 GOC786878:GOX786879 GXY786878:GYT786879 HHU786878:HIP786879 HRQ786878:HSL786879 IBM786878:ICH786879 ILI786878:IMD786879 IVE786878:IVZ786879 JFA786878:JFV786879 JOW786878:JPR786879 JYS786878:JZN786879 KIO786878:KJJ786879 KSK786878:KTF786879 LCG786878:LDB786879 LMC786878:LMX786879 LVY786878:LWT786879 MFU786878:MGP786879 MPQ786878:MQL786879 MZM786878:NAH786879 NJI786878:NKD786879 NTE786878:NTZ786879 ODA786878:ODV786879 OMW786878:ONR786879 OWS786878:OXN786879 PGO786878:PHJ786879 PQK786878:PRF786879 QAG786878:QBB786879 QKC786878:QKX786879 QTY786878:QUT786879 RDU786878:REP786879 RNQ786878:ROL786879 RXM786878:RYH786879 SHI786878:SID786879 SRE786878:SRZ786879 TBA786878:TBV786879 TKW786878:TLR786879 TUS786878:TVN786879 UEO786878:UFJ786879 UOK786878:UPF786879 UYG786878:UZB786879 VIC786878:VIX786879 VRY786878:VST786879 WBU786878:WCP786879 WLQ786878:WML786879 WVM786878:WWH786879 E852414:Z852415 JA852414:JV852415 SW852414:TR852415 ACS852414:ADN852415 AMO852414:ANJ852415 AWK852414:AXF852415 BGG852414:BHB852415 BQC852414:BQX852415 BZY852414:CAT852415 CJU852414:CKP852415 CTQ852414:CUL852415 DDM852414:DEH852415 DNI852414:DOD852415 DXE852414:DXZ852415 EHA852414:EHV852415 EQW852414:ERR852415 FAS852414:FBN852415 FKO852414:FLJ852415 FUK852414:FVF852415 GEG852414:GFB852415 GOC852414:GOX852415 GXY852414:GYT852415 HHU852414:HIP852415 HRQ852414:HSL852415 IBM852414:ICH852415 ILI852414:IMD852415 IVE852414:IVZ852415 JFA852414:JFV852415 JOW852414:JPR852415 JYS852414:JZN852415 KIO852414:KJJ852415 KSK852414:KTF852415 LCG852414:LDB852415 LMC852414:LMX852415 LVY852414:LWT852415 MFU852414:MGP852415 MPQ852414:MQL852415 MZM852414:NAH852415 NJI852414:NKD852415 NTE852414:NTZ852415 ODA852414:ODV852415 OMW852414:ONR852415 OWS852414:OXN852415 PGO852414:PHJ852415 PQK852414:PRF852415 QAG852414:QBB852415 QKC852414:QKX852415 QTY852414:QUT852415 RDU852414:REP852415 RNQ852414:ROL852415 RXM852414:RYH852415 SHI852414:SID852415 SRE852414:SRZ852415 TBA852414:TBV852415 TKW852414:TLR852415 TUS852414:TVN852415 UEO852414:UFJ852415 UOK852414:UPF852415 UYG852414:UZB852415 VIC852414:VIX852415 VRY852414:VST852415 WBU852414:WCP852415 WLQ852414:WML852415 WVM852414:WWH852415 E917950:Z917951 JA917950:JV917951 SW917950:TR917951 ACS917950:ADN917951 AMO917950:ANJ917951 AWK917950:AXF917951 BGG917950:BHB917951 BQC917950:BQX917951 BZY917950:CAT917951 CJU917950:CKP917951 CTQ917950:CUL917951 DDM917950:DEH917951 DNI917950:DOD917951 DXE917950:DXZ917951 EHA917950:EHV917951 EQW917950:ERR917951 FAS917950:FBN917951 FKO917950:FLJ917951 FUK917950:FVF917951 GEG917950:GFB917951 GOC917950:GOX917951 GXY917950:GYT917951 HHU917950:HIP917951 HRQ917950:HSL917951 IBM917950:ICH917951 ILI917950:IMD917951 IVE917950:IVZ917951 JFA917950:JFV917951 JOW917950:JPR917951 JYS917950:JZN917951 KIO917950:KJJ917951 KSK917950:KTF917951 LCG917950:LDB917951 LMC917950:LMX917951 LVY917950:LWT917951 MFU917950:MGP917951 MPQ917950:MQL917951 MZM917950:NAH917951 NJI917950:NKD917951 NTE917950:NTZ917951 ODA917950:ODV917951 OMW917950:ONR917951 OWS917950:OXN917951 PGO917950:PHJ917951 PQK917950:PRF917951 QAG917950:QBB917951 QKC917950:QKX917951 QTY917950:QUT917951 RDU917950:REP917951 RNQ917950:ROL917951 RXM917950:RYH917951 SHI917950:SID917951 SRE917950:SRZ917951 TBA917950:TBV917951 TKW917950:TLR917951 TUS917950:TVN917951 UEO917950:UFJ917951 UOK917950:UPF917951 UYG917950:UZB917951 VIC917950:VIX917951 VRY917950:VST917951 WBU917950:WCP917951 WLQ917950:WML917951 WVM917950:WWH917951 E983486:Z983487 JA983486:JV983487 SW983486:TR983487 ACS983486:ADN983487 AMO983486:ANJ983487 AWK983486:AXF983487 BGG983486:BHB983487 BQC983486:BQX983487 BZY983486:CAT983487 CJU983486:CKP983487 CTQ983486:CUL983487 DDM983486:DEH983487 DNI983486:DOD983487 DXE983486:DXZ983487 EHA983486:EHV983487 EQW983486:ERR983487 FAS983486:FBN983487 FKO983486:FLJ983487 FUK983486:FVF983487 GEG983486:GFB983487 GOC983486:GOX983487 GXY983486:GYT983487 HHU983486:HIP983487 HRQ983486:HSL983487 IBM983486:ICH983487 ILI983486:IMD983487 IVE983486:IVZ983487 JFA983486:JFV983487 JOW983486:JPR983487 JYS983486:JZN983487 KIO983486:KJJ983487 KSK983486:KTF983487 LCG983486:LDB983487 LMC983486:LMX983487 LVY983486:LWT983487 MFU983486:MGP983487 MPQ983486:MQL983487 MZM983486:NAH983487 NJI983486:NKD983487 NTE983486:NTZ983487 ODA983486:ODV983487 OMW983486:ONR983487 OWS983486:OXN983487 PGO983486:PHJ983487 PQK983486:PRF983487 QAG983486:QBB983487 QKC983486:QKX983487 QTY983486:QUT983487 RDU983486:REP983487 RNQ983486:ROL983487 RXM983486:RYH983487 SHI983486:SID983487 SRE983486:SRZ983487 TBA983486:TBV983487 TKW983486:TLR983487 TUS983486:TVN983487 UEO983486:UFJ983487 UOK983486:UPF983487 UYG983486:UZB983487 VIC983486:VIX983487 VRY983486:VST983487 WBU983486:WCP983487 WLQ983486:WML983487 WVM983486:WWH983487 E426:Z427 JA426:JV427 SW426:TR427 ACS426:ADN427 AMO426:ANJ427 AWK426:AXF427 BGG426:BHB427 BQC426:BQX427 BZY426:CAT427 CJU426:CKP427 CTQ426:CUL427 DDM426:DEH427 DNI426:DOD427 DXE426:DXZ427 EHA426:EHV427 EQW426:ERR427 FAS426:FBN427 FKO426:FLJ427 FUK426:FVF427 GEG426:GFB427 GOC426:GOX427 GXY426:GYT427 HHU426:HIP427 HRQ426:HSL427 IBM426:ICH427 ILI426:IMD427 IVE426:IVZ427 JFA426:JFV427 JOW426:JPR427 JYS426:JZN427 KIO426:KJJ427 KSK426:KTF427 LCG426:LDB427 LMC426:LMX427 LVY426:LWT427 MFU426:MGP427 MPQ426:MQL427 MZM426:NAH427 NJI426:NKD427 NTE426:NTZ427 ODA426:ODV427 OMW426:ONR427 OWS426:OXN427 PGO426:PHJ427 PQK426:PRF427 QAG426:QBB427 QKC426:QKX427 QTY426:QUT427 RDU426:REP427 RNQ426:ROL427 RXM426:RYH427 SHI426:SID427 SRE426:SRZ427 TBA426:TBV427 TKW426:TLR427 TUS426:TVN427 UEO426:UFJ427 UOK426:UPF427 UYG426:UZB427 VIC426:VIX427 VRY426:VST427 WBU426:WCP427 WLQ426:WML427 WVM426:WWH427 E66008:Z66009 JA66008:JV66009 SW66008:TR66009 ACS66008:ADN66009 AMO66008:ANJ66009 AWK66008:AXF66009 BGG66008:BHB66009 BQC66008:BQX66009 BZY66008:CAT66009 CJU66008:CKP66009 CTQ66008:CUL66009 DDM66008:DEH66009 DNI66008:DOD66009 DXE66008:DXZ66009 EHA66008:EHV66009 EQW66008:ERR66009 FAS66008:FBN66009 FKO66008:FLJ66009 FUK66008:FVF66009 GEG66008:GFB66009 GOC66008:GOX66009 GXY66008:GYT66009 HHU66008:HIP66009 HRQ66008:HSL66009 IBM66008:ICH66009 ILI66008:IMD66009 IVE66008:IVZ66009 JFA66008:JFV66009 JOW66008:JPR66009 JYS66008:JZN66009 KIO66008:KJJ66009 KSK66008:KTF66009 LCG66008:LDB66009 LMC66008:LMX66009 LVY66008:LWT66009 MFU66008:MGP66009 MPQ66008:MQL66009 MZM66008:NAH66009 NJI66008:NKD66009 NTE66008:NTZ66009 ODA66008:ODV66009 OMW66008:ONR66009 OWS66008:OXN66009 PGO66008:PHJ66009 PQK66008:PRF66009 QAG66008:QBB66009 QKC66008:QKX66009 QTY66008:QUT66009 RDU66008:REP66009 RNQ66008:ROL66009 RXM66008:RYH66009 SHI66008:SID66009 SRE66008:SRZ66009 TBA66008:TBV66009 TKW66008:TLR66009 TUS66008:TVN66009 UEO66008:UFJ66009 UOK66008:UPF66009 UYG66008:UZB66009 VIC66008:VIX66009 VRY66008:VST66009 WBU66008:WCP66009 WLQ66008:WML66009 WVM66008:WWH66009 E131544:Z131545 JA131544:JV131545 SW131544:TR131545 ACS131544:ADN131545 AMO131544:ANJ131545 AWK131544:AXF131545 BGG131544:BHB131545 BQC131544:BQX131545 BZY131544:CAT131545 CJU131544:CKP131545 CTQ131544:CUL131545 DDM131544:DEH131545 DNI131544:DOD131545 DXE131544:DXZ131545 EHA131544:EHV131545 EQW131544:ERR131545 FAS131544:FBN131545 FKO131544:FLJ131545 FUK131544:FVF131545 GEG131544:GFB131545 GOC131544:GOX131545 GXY131544:GYT131545 HHU131544:HIP131545 HRQ131544:HSL131545 IBM131544:ICH131545 ILI131544:IMD131545 IVE131544:IVZ131545 JFA131544:JFV131545 JOW131544:JPR131545 JYS131544:JZN131545 KIO131544:KJJ131545 KSK131544:KTF131545 LCG131544:LDB131545 LMC131544:LMX131545 LVY131544:LWT131545 MFU131544:MGP131545 MPQ131544:MQL131545 MZM131544:NAH131545 NJI131544:NKD131545 NTE131544:NTZ131545 ODA131544:ODV131545 OMW131544:ONR131545 OWS131544:OXN131545 PGO131544:PHJ131545 PQK131544:PRF131545 QAG131544:QBB131545 QKC131544:QKX131545 QTY131544:QUT131545 RDU131544:REP131545 RNQ131544:ROL131545 RXM131544:RYH131545 SHI131544:SID131545 SRE131544:SRZ131545 TBA131544:TBV131545 TKW131544:TLR131545 TUS131544:TVN131545 UEO131544:UFJ131545 UOK131544:UPF131545 UYG131544:UZB131545 VIC131544:VIX131545 VRY131544:VST131545 WBU131544:WCP131545 WLQ131544:WML131545 WVM131544:WWH131545 E197080:Z197081 JA197080:JV197081 SW197080:TR197081 ACS197080:ADN197081 AMO197080:ANJ197081 AWK197080:AXF197081 BGG197080:BHB197081 BQC197080:BQX197081 BZY197080:CAT197081 CJU197080:CKP197081 CTQ197080:CUL197081 DDM197080:DEH197081 DNI197080:DOD197081 DXE197080:DXZ197081 EHA197080:EHV197081 EQW197080:ERR197081 FAS197080:FBN197081 FKO197080:FLJ197081 FUK197080:FVF197081 GEG197080:GFB197081 GOC197080:GOX197081 GXY197080:GYT197081 HHU197080:HIP197081 HRQ197080:HSL197081 IBM197080:ICH197081 ILI197080:IMD197081 IVE197080:IVZ197081 JFA197080:JFV197081 JOW197080:JPR197081 JYS197080:JZN197081 KIO197080:KJJ197081 KSK197080:KTF197081 LCG197080:LDB197081 LMC197080:LMX197081 LVY197080:LWT197081 MFU197080:MGP197081 MPQ197080:MQL197081 MZM197080:NAH197081 NJI197080:NKD197081 NTE197080:NTZ197081 ODA197080:ODV197081 OMW197080:ONR197081 OWS197080:OXN197081 PGO197080:PHJ197081 PQK197080:PRF197081 QAG197080:QBB197081 QKC197080:QKX197081 QTY197080:QUT197081 RDU197080:REP197081 RNQ197080:ROL197081 RXM197080:RYH197081 SHI197080:SID197081 SRE197080:SRZ197081 TBA197080:TBV197081 TKW197080:TLR197081 TUS197080:TVN197081 UEO197080:UFJ197081 UOK197080:UPF197081 UYG197080:UZB197081 VIC197080:VIX197081 VRY197080:VST197081 WBU197080:WCP197081 WLQ197080:WML197081 WVM197080:WWH197081 E262616:Z262617 JA262616:JV262617 SW262616:TR262617 ACS262616:ADN262617 AMO262616:ANJ262617 AWK262616:AXF262617 BGG262616:BHB262617 BQC262616:BQX262617 BZY262616:CAT262617 CJU262616:CKP262617 CTQ262616:CUL262617 DDM262616:DEH262617 DNI262616:DOD262617 DXE262616:DXZ262617 EHA262616:EHV262617 EQW262616:ERR262617 FAS262616:FBN262617 FKO262616:FLJ262617 FUK262616:FVF262617 GEG262616:GFB262617 GOC262616:GOX262617 GXY262616:GYT262617 HHU262616:HIP262617 HRQ262616:HSL262617 IBM262616:ICH262617 ILI262616:IMD262617 IVE262616:IVZ262617 JFA262616:JFV262617 JOW262616:JPR262617 JYS262616:JZN262617 KIO262616:KJJ262617 KSK262616:KTF262617 LCG262616:LDB262617 LMC262616:LMX262617 LVY262616:LWT262617 MFU262616:MGP262617 MPQ262616:MQL262617 MZM262616:NAH262617 NJI262616:NKD262617 NTE262616:NTZ262617 ODA262616:ODV262617 OMW262616:ONR262617 OWS262616:OXN262617 PGO262616:PHJ262617 PQK262616:PRF262617 QAG262616:QBB262617 QKC262616:QKX262617 QTY262616:QUT262617 RDU262616:REP262617 RNQ262616:ROL262617 RXM262616:RYH262617 SHI262616:SID262617 SRE262616:SRZ262617 TBA262616:TBV262617 TKW262616:TLR262617 TUS262616:TVN262617 UEO262616:UFJ262617 UOK262616:UPF262617 UYG262616:UZB262617 VIC262616:VIX262617 VRY262616:VST262617 WBU262616:WCP262617 WLQ262616:WML262617 WVM262616:WWH262617 E328152:Z328153 JA328152:JV328153 SW328152:TR328153 ACS328152:ADN328153 AMO328152:ANJ328153 AWK328152:AXF328153 BGG328152:BHB328153 BQC328152:BQX328153 BZY328152:CAT328153 CJU328152:CKP328153 CTQ328152:CUL328153 DDM328152:DEH328153 DNI328152:DOD328153 DXE328152:DXZ328153 EHA328152:EHV328153 EQW328152:ERR328153 FAS328152:FBN328153 FKO328152:FLJ328153 FUK328152:FVF328153 GEG328152:GFB328153 GOC328152:GOX328153 GXY328152:GYT328153 HHU328152:HIP328153 HRQ328152:HSL328153 IBM328152:ICH328153 ILI328152:IMD328153 IVE328152:IVZ328153 JFA328152:JFV328153 JOW328152:JPR328153 JYS328152:JZN328153 KIO328152:KJJ328153 KSK328152:KTF328153 LCG328152:LDB328153 LMC328152:LMX328153 LVY328152:LWT328153 MFU328152:MGP328153 MPQ328152:MQL328153 MZM328152:NAH328153 NJI328152:NKD328153 NTE328152:NTZ328153 ODA328152:ODV328153 OMW328152:ONR328153 OWS328152:OXN328153 PGO328152:PHJ328153 PQK328152:PRF328153 QAG328152:QBB328153 QKC328152:QKX328153 QTY328152:QUT328153 RDU328152:REP328153 RNQ328152:ROL328153 RXM328152:RYH328153 SHI328152:SID328153 SRE328152:SRZ328153 TBA328152:TBV328153 TKW328152:TLR328153 TUS328152:TVN328153 UEO328152:UFJ328153 UOK328152:UPF328153 UYG328152:UZB328153 VIC328152:VIX328153 VRY328152:VST328153 WBU328152:WCP328153 WLQ328152:WML328153 WVM328152:WWH328153 E393688:Z393689 JA393688:JV393689 SW393688:TR393689 ACS393688:ADN393689 AMO393688:ANJ393689 AWK393688:AXF393689 BGG393688:BHB393689 BQC393688:BQX393689 BZY393688:CAT393689 CJU393688:CKP393689 CTQ393688:CUL393689 DDM393688:DEH393689 DNI393688:DOD393689 DXE393688:DXZ393689 EHA393688:EHV393689 EQW393688:ERR393689 FAS393688:FBN393689 FKO393688:FLJ393689 FUK393688:FVF393689 GEG393688:GFB393689 GOC393688:GOX393689 GXY393688:GYT393689 HHU393688:HIP393689 HRQ393688:HSL393689 IBM393688:ICH393689 ILI393688:IMD393689 IVE393688:IVZ393689 JFA393688:JFV393689 JOW393688:JPR393689 JYS393688:JZN393689 KIO393688:KJJ393689 KSK393688:KTF393689 LCG393688:LDB393689 LMC393688:LMX393689 LVY393688:LWT393689 MFU393688:MGP393689 MPQ393688:MQL393689 MZM393688:NAH393689 NJI393688:NKD393689 NTE393688:NTZ393689 ODA393688:ODV393689 OMW393688:ONR393689 OWS393688:OXN393689 PGO393688:PHJ393689 PQK393688:PRF393689 QAG393688:QBB393689 QKC393688:QKX393689 QTY393688:QUT393689 RDU393688:REP393689 RNQ393688:ROL393689 RXM393688:RYH393689 SHI393688:SID393689 SRE393688:SRZ393689 TBA393688:TBV393689 TKW393688:TLR393689 TUS393688:TVN393689 UEO393688:UFJ393689 UOK393688:UPF393689 UYG393688:UZB393689 VIC393688:VIX393689 VRY393688:VST393689 WBU393688:WCP393689 WLQ393688:WML393689 WVM393688:WWH393689 E459224:Z459225 JA459224:JV459225 SW459224:TR459225 ACS459224:ADN459225 AMO459224:ANJ459225 AWK459224:AXF459225 BGG459224:BHB459225 BQC459224:BQX459225 BZY459224:CAT459225 CJU459224:CKP459225 CTQ459224:CUL459225 DDM459224:DEH459225 DNI459224:DOD459225 DXE459224:DXZ459225 EHA459224:EHV459225 EQW459224:ERR459225 FAS459224:FBN459225 FKO459224:FLJ459225 FUK459224:FVF459225 GEG459224:GFB459225 GOC459224:GOX459225 GXY459224:GYT459225 HHU459224:HIP459225 HRQ459224:HSL459225 IBM459224:ICH459225 ILI459224:IMD459225 IVE459224:IVZ459225 JFA459224:JFV459225 JOW459224:JPR459225 JYS459224:JZN459225 KIO459224:KJJ459225 KSK459224:KTF459225 LCG459224:LDB459225 LMC459224:LMX459225 LVY459224:LWT459225 MFU459224:MGP459225 MPQ459224:MQL459225 MZM459224:NAH459225 NJI459224:NKD459225 NTE459224:NTZ459225 ODA459224:ODV459225 OMW459224:ONR459225 OWS459224:OXN459225 PGO459224:PHJ459225 PQK459224:PRF459225 QAG459224:QBB459225 QKC459224:QKX459225 QTY459224:QUT459225 RDU459224:REP459225 RNQ459224:ROL459225 RXM459224:RYH459225 SHI459224:SID459225 SRE459224:SRZ459225 TBA459224:TBV459225 TKW459224:TLR459225 TUS459224:TVN459225 UEO459224:UFJ459225 UOK459224:UPF459225 UYG459224:UZB459225 VIC459224:VIX459225 VRY459224:VST459225 WBU459224:WCP459225 WLQ459224:WML459225 WVM459224:WWH459225 E524760:Z524761 JA524760:JV524761 SW524760:TR524761 ACS524760:ADN524761 AMO524760:ANJ524761 AWK524760:AXF524761 BGG524760:BHB524761 BQC524760:BQX524761 BZY524760:CAT524761 CJU524760:CKP524761 CTQ524760:CUL524761 DDM524760:DEH524761 DNI524760:DOD524761 DXE524760:DXZ524761 EHA524760:EHV524761 EQW524760:ERR524761 FAS524760:FBN524761 FKO524760:FLJ524761 FUK524760:FVF524761 GEG524760:GFB524761 GOC524760:GOX524761 GXY524760:GYT524761 HHU524760:HIP524761 HRQ524760:HSL524761 IBM524760:ICH524761 ILI524760:IMD524761 IVE524760:IVZ524761 JFA524760:JFV524761 JOW524760:JPR524761 JYS524760:JZN524761 KIO524760:KJJ524761 KSK524760:KTF524761 LCG524760:LDB524761 LMC524760:LMX524761 LVY524760:LWT524761 MFU524760:MGP524761 MPQ524760:MQL524761 MZM524760:NAH524761 NJI524760:NKD524761 NTE524760:NTZ524761 ODA524760:ODV524761 OMW524760:ONR524761 OWS524760:OXN524761 PGO524760:PHJ524761 PQK524760:PRF524761 QAG524760:QBB524761 QKC524760:QKX524761 QTY524760:QUT524761 RDU524760:REP524761 RNQ524760:ROL524761 RXM524760:RYH524761 SHI524760:SID524761 SRE524760:SRZ524761 TBA524760:TBV524761 TKW524760:TLR524761 TUS524760:TVN524761 UEO524760:UFJ524761 UOK524760:UPF524761 UYG524760:UZB524761 VIC524760:VIX524761 VRY524760:VST524761 WBU524760:WCP524761 WLQ524760:WML524761 WVM524760:WWH524761 E590296:Z590297 JA590296:JV590297 SW590296:TR590297 ACS590296:ADN590297 AMO590296:ANJ590297 AWK590296:AXF590297 BGG590296:BHB590297 BQC590296:BQX590297 BZY590296:CAT590297 CJU590296:CKP590297 CTQ590296:CUL590297 DDM590296:DEH590297 DNI590296:DOD590297 DXE590296:DXZ590297 EHA590296:EHV590297 EQW590296:ERR590297 FAS590296:FBN590297 FKO590296:FLJ590297 FUK590296:FVF590297 GEG590296:GFB590297 GOC590296:GOX590297 GXY590296:GYT590297 HHU590296:HIP590297 HRQ590296:HSL590297 IBM590296:ICH590297 ILI590296:IMD590297 IVE590296:IVZ590297 JFA590296:JFV590297 JOW590296:JPR590297 JYS590296:JZN590297 KIO590296:KJJ590297 KSK590296:KTF590297 LCG590296:LDB590297 LMC590296:LMX590297 LVY590296:LWT590297 MFU590296:MGP590297 MPQ590296:MQL590297 MZM590296:NAH590297 NJI590296:NKD590297 NTE590296:NTZ590297 ODA590296:ODV590297 OMW590296:ONR590297 OWS590296:OXN590297 PGO590296:PHJ590297 PQK590296:PRF590297 QAG590296:QBB590297 QKC590296:QKX590297 QTY590296:QUT590297 RDU590296:REP590297 RNQ590296:ROL590297 RXM590296:RYH590297 SHI590296:SID590297 SRE590296:SRZ590297 TBA590296:TBV590297 TKW590296:TLR590297 TUS590296:TVN590297 UEO590296:UFJ590297 UOK590296:UPF590297 UYG590296:UZB590297 VIC590296:VIX590297 VRY590296:VST590297 WBU590296:WCP590297 WLQ590296:WML590297 WVM590296:WWH590297 E655832:Z655833 JA655832:JV655833 SW655832:TR655833 ACS655832:ADN655833 AMO655832:ANJ655833 AWK655832:AXF655833 BGG655832:BHB655833 BQC655832:BQX655833 BZY655832:CAT655833 CJU655832:CKP655833 CTQ655832:CUL655833 DDM655832:DEH655833 DNI655832:DOD655833 DXE655832:DXZ655833 EHA655832:EHV655833 EQW655832:ERR655833 FAS655832:FBN655833 FKO655832:FLJ655833 FUK655832:FVF655833 GEG655832:GFB655833 GOC655832:GOX655833 GXY655832:GYT655833 HHU655832:HIP655833 HRQ655832:HSL655833 IBM655832:ICH655833 ILI655832:IMD655833 IVE655832:IVZ655833 JFA655832:JFV655833 JOW655832:JPR655833 JYS655832:JZN655833 KIO655832:KJJ655833 KSK655832:KTF655833 LCG655832:LDB655833 LMC655832:LMX655833 LVY655832:LWT655833 MFU655832:MGP655833 MPQ655832:MQL655833 MZM655832:NAH655833 NJI655832:NKD655833 NTE655832:NTZ655833 ODA655832:ODV655833 OMW655832:ONR655833 OWS655832:OXN655833 PGO655832:PHJ655833 PQK655832:PRF655833 QAG655832:QBB655833 QKC655832:QKX655833 QTY655832:QUT655833 RDU655832:REP655833 RNQ655832:ROL655833 RXM655832:RYH655833 SHI655832:SID655833 SRE655832:SRZ655833 TBA655832:TBV655833 TKW655832:TLR655833 TUS655832:TVN655833 UEO655832:UFJ655833 UOK655832:UPF655833 UYG655832:UZB655833 VIC655832:VIX655833 VRY655832:VST655833 WBU655832:WCP655833 WLQ655832:WML655833 WVM655832:WWH655833 E721368:Z721369 JA721368:JV721369 SW721368:TR721369 ACS721368:ADN721369 AMO721368:ANJ721369 AWK721368:AXF721369 BGG721368:BHB721369 BQC721368:BQX721369 BZY721368:CAT721369 CJU721368:CKP721369 CTQ721368:CUL721369 DDM721368:DEH721369 DNI721368:DOD721369 DXE721368:DXZ721369 EHA721368:EHV721369 EQW721368:ERR721369 FAS721368:FBN721369 FKO721368:FLJ721369 FUK721368:FVF721369 GEG721368:GFB721369 GOC721368:GOX721369 GXY721368:GYT721369 HHU721368:HIP721369 HRQ721368:HSL721369 IBM721368:ICH721369 ILI721368:IMD721369 IVE721368:IVZ721369 JFA721368:JFV721369 JOW721368:JPR721369 JYS721368:JZN721369 KIO721368:KJJ721369 KSK721368:KTF721369 LCG721368:LDB721369 LMC721368:LMX721369 LVY721368:LWT721369 MFU721368:MGP721369 MPQ721368:MQL721369 MZM721368:NAH721369 NJI721368:NKD721369 NTE721368:NTZ721369 ODA721368:ODV721369 OMW721368:ONR721369 OWS721368:OXN721369 PGO721368:PHJ721369 PQK721368:PRF721369 QAG721368:QBB721369 QKC721368:QKX721369 QTY721368:QUT721369 RDU721368:REP721369 RNQ721368:ROL721369 RXM721368:RYH721369 SHI721368:SID721369 SRE721368:SRZ721369 TBA721368:TBV721369 TKW721368:TLR721369 TUS721368:TVN721369 UEO721368:UFJ721369 UOK721368:UPF721369 UYG721368:UZB721369 VIC721368:VIX721369 VRY721368:VST721369 WBU721368:WCP721369 WLQ721368:WML721369 WVM721368:WWH721369 E786904:Z786905 JA786904:JV786905 SW786904:TR786905 ACS786904:ADN786905 AMO786904:ANJ786905 AWK786904:AXF786905 BGG786904:BHB786905 BQC786904:BQX786905 BZY786904:CAT786905 CJU786904:CKP786905 CTQ786904:CUL786905 DDM786904:DEH786905 DNI786904:DOD786905 DXE786904:DXZ786905 EHA786904:EHV786905 EQW786904:ERR786905 FAS786904:FBN786905 FKO786904:FLJ786905 FUK786904:FVF786905 GEG786904:GFB786905 GOC786904:GOX786905 GXY786904:GYT786905 HHU786904:HIP786905 HRQ786904:HSL786905 IBM786904:ICH786905 ILI786904:IMD786905 IVE786904:IVZ786905 JFA786904:JFV786905 JOW786904:JPR786905 JYS786904:JZN786905 KIO786904:KJJ786905 KSK786904:KTF786905 LCG786904:LDB786905 LMC786904:LMX786905 LVY786904:LWT786905 MFU786904:MGP786905 MPQ786904:MQL786905 MZM786904:NAH786905 NJI786904:NKD786905 NTE786904:NTZ786905 ODA786904:ODV786905 OMW786904:ONR786905 OWS786904:OXN786905 PGO786904:PHJ786905 PQK786904:PRF786905 QAG786904:QBB786905 QKC786904:QKX786905 QTY786904:QUT786905 RDU786904:REP786905 RNQ786904:ROL786905 RXM786904:RYH786905 SHI786904:SID786905 SRE786904:SRZ786905 TBA786904:TBV786905 TKW786904:TLR786905 TUS786904:TVN786905 UEO786904:UFJ786905 UOK786904:UPF786905 UYG786904:UZB786905 VIC786904:VIX786905 VRY786904:VST786905 WBU786904:WCP786905 WLQ786904:WML786905 WVM786904:WWH786905 E852440:Z852441 JA852440:JV852441 SW852440:TR852441 ACS852440:ADN852441 AMO852440:ANJ852441 AWK852440:AXF852441 BGG852440:BHB852441 BQC852440:BQX852441 BZY852440:CAT852441 CJU852440:CKP852441 CTQ852440:CUL852441 DDM852440:DEH852441 DNI852440:DOD852441 DXE852440:DXZ852441 EHA852440:EHV852441 EQW852440:ERR852441 FAS852440:FBN852441 FKO852440:FLJ852441 FUK852440:FVF852441 GEG852440:GFB852441 GOC852440:GOX852441 GXY852440:GYT852441 HHU852440:HIP852441 HRQ852440:HSL852441 IBM852440:ICH852441 ILI852440:IMD852441 IVE852440:IVZ852441 JFA852440:JFV852441 JOW852440:JPR852441 JYS852440:JZN852441 KIO852440:KJJ852441 KSK852440:KTF852441 LCG852440:LDB852441 LMC852440:LMX852441 LVY852440:LWT852441 MFU852440:MGP852441 MPQ852440:MQL852441 MZM852440:NAH852441 NJI852440:NKD852441 NTE852440:NTZ852441 ODA852440:ODV852441 OMW852440:ONR852441 OWS852440:OXN852441 PGO852440:PHJ852441 PQK852440:PRF852441 QAG852440:QBB852441 QKC852440:QKX852441 QTY852440:QUT852441 RDU852440:REP852441 RNQ852440:ROL852441 RXM852440:RYH852441 SHI852440:SID852441 SRE852440:SRZ852441 TBA852440:TBV852441 TKW852440:TLR852441 TUS852440:TVN852441 UEO852440:UFJ852441 UOK852440:UPF852441 UYG852440:UZB852441 VIC852440:VIX852441 VRY852440:VST852441 WBU852440:WCP852441 WLQ852440:WML852441 WVM852440:WWH852441 E917976:Z917977 JA917976:JV917977 SW917976:TR917977 ACS917976:ADN917977 AMO917976:ANJ917977 AWK917976:AXF917977 BGG917976:BHB917977 BQC917976:BQX917977 BZY917976:CAT917977 CJU917976:CKP917977 CTQ917976:CUL917977 DDM917976:DEH917977 DNI917976:DOD917977 DXE917976:DXZ917977 EHA917976:EHV917977 EQW917976:ERR917977 FAS917976:FBN917977 FKO917976:FLJ917977 FUK917976:FVF917977 GEG917976:GFB917977 GOC917976:GOX917977 GXY917976:GYT917977 HHU917976:HIP917977 HRQ917976:HSL917977 IBM917976:ICH917977 ILI917976:IMD917977 IVE917976:IVZ917977 JFA917976:JFV917977 JOW917976:JPR917977 JYS917976:JZN917977 KIO917976:KJJ917977 KSK917976:KTF917977 LCG917976:LDB917977 LMC917976:LMX917977 LVY917976:LWT917977 MFU917976:MGP917977 MPQ917976:MQL917977 MZM917976:NAH917977 NJI917976:NKD917977 NTE917976:NTZ917977 ODA917976:ODV917977 OMW917976:ONR917977 OWS917976:OXN917977 PGO917976:PHJ917977 PQK917976:PRF917977 QAG917976:QBB917977 QKC917976:QKX917977 QTY917976:QUT917977 RDU917976:REP917977 RNQ917976:ROL917977 RXM917976:RYH917977 SHI917976:SID917977 SRE917976:SRZ917977 TBA917976:TBV917977 TKW917976:TLR917977 TUS917976:TVN917977 UEO917976:UFJ917977 UOK917976:UPF917977 UYG917976:UZB917977 VIC917976:VIX917977 VRY917976:VST917977 WBU917976:WCP917977 WLQ917976:WML917977 WVM917976:WWH917977 E983512:Z983513 JA983512:JV983513 SW983512:TR983513 ACS983512:ADN983513 AMO983512:ANJ983513 AWK983512:AXF983513 BGG983512:BHB983513 BQC983512:BQX983513 BZY983512:CAT983513 CJU983512:CKP983513 CTQ983512:CUL983513 DDM983512:DEH983513 DNI983512:DOD983513 DXE983512:DXZ983513 EHA983512:EHV983513 EQW983512:ERR983513 FAS983512:FBN983513 FKO983512:FLJ983513 FUK983512:FVF983513 GEG983512:GFB983513 GOC983512:GOX983513 GXY983512:GYT983513 HHU983512:HIP983513 HRQ983512:HSL983513 IBM983512:ICH983513 ILI983512:IMD983513 IVE983512:IVZ983513 JFA983512:JFV983513 JOW983512:JPR983513 JYS983512:JZN983513 KIO983512:KJJ983513 KSK983512:KTF983513 LCG983512:LDB983513 LMC983512:LMX983513 LVY983512:LWT983513 MFU983512:MGP983513 MPQ983512:MQL983513 MZM983512:NAH983513 NJI983512:NKD983513 NTE983512:NTZ983513 ODA983512:ODV983513 OMW983512:ONR983513 OWS983512:OXN983513 PGO983512:PHJ983513 PQK983512:PRF983513 QAG983512:QBB983513 QKC983512:QKX983513 QTY983512:QUT983513 RDU983512:REP983513 RNQ983512:ROL983513 RXM983512:RYH983513 SHI983512:SID983513 SRE983512:SRZ983513 TBA983512:TBV983513 TKW983512:TLR983513 TUS983512:TVN983513 UEO983512:UFJ983513 UOK983512:UPF983513 UYG983512:UZB983513 VIC983512:VIX983513 VRY983512:VST983513 WBU983512:WCP983513 WLQ983512:WML983513 WVM983512:WWH983513 E423:Z424 JA423:JV424 SW423:TR424 ACS423:ADN424 AMO423:ANJ424 AWK423:AXF424 BGG423:BHB424 BQC423:BQX424 BZY423:CAT424 CJU423:CKP424 CTQ423:CUL424 DDM423:DEH424 DNI423:DOD424 DXE423:DXZ424 EHA423:EHV424 EQW423:ERR424 FAS423:FBN424 FKO423:FLJ424 FUK423:FVF424 GEG423:GFB424 GOC423:GOX424 GXY423:GYT424 HHU423:HIP424 HRQ423:HSL424 IBM423:ICH424 ILI423:IMD424 IVE423:IVZ424 JFA423:JFV424 JOW423:JPR424 JYS423:JZN424 KIO423:KJJ424 KSK423:KTF424 LCG423:LDB424 LMC423:LMX424 LVY423:LWT424 MFU423:MGP424 MPQ423:MQL424 MZM423:NAH424 NJI423:NKD424 NTE423:NTZ424 ODA423:ODV424 OMW423:ONR424 OWS423:OXN424 PGO423:PHJ424 PQK423:PRF424 QAG423:QBB424 QKC423:QKX424 QTY423:QUT424 RDU423:REP424 RNQ423:ROL424 RXM423:RYH424 SHI423:SID424 SRE423:SRZ424 TBA423:TBV424 TKW423:TLR424 TUS423:TVN424 UEO423:UFJ424 UOK423:UPF424 UYG423:UZB424 VIC423:VIX424 VRY423:VST424 WBU423:WCP424 WLQ423:WML424 WVM423:WWH424 E66005:Z66006 JA66005:JV66006 SW66005:TR66006 ACS66005:ADN66006 AMO66005:ANJ66006 AWK66005:AXF66006 BGG66005:BHB66006 BQC66005:BQX66006 BZY66005:CAT66006 CJU66005:CKP66006 CTQ66005:CUL66006 DDM66005:DEH66006 DNI66005:DOD66006 DXE66005:DXZ66006 EHA66005:EHV66006 EQW66005:ERR66006 FAS66005:FBN66006 FKO66005:FLJ66006 FUK66005:FVF66006 GEG66005:GFB66006 GOC66005:GOX66006 GXY66005:GYT66006 HHU66005:HIP66006 HRQ66005:HSL66006 IBM66005:ICH66006 ILI66005:IMD66006 IVE66005:IVZ66006 JFA66005:JFV66006 JOW66005:JPR66006 JYS66005:JZN66006 KIO66005:KJJ66006 KSK66005:KTF66006 LCG66005:LDB66006 LMC66005:LMX66006 LVY66005:LWT66006 MFU66005:MGP66006 MPQ66005:MQL66006 MZM66005:NAH66006 NJI66005:NKD66006 NTE66005:NTZ66006 ODA66005:ODV66006 OMW66005:ONR66006 OWS66005:OXN66006 PGO66005:PHJ66006 PQK66005:PRF66006 QAG66005:QBB66006 QKC66005:QKX66006 QTY66005:QUT66006 RDU66005:REP66006 RNQ66005:ROL66006 RXM66005:RYH66006 SHI66005:SID66006 SRE66005:SRZ66006 TBA66005:TBV66006 TKW66005:TLR66006 TUS66005:TVN66006 UEO66005:UFJ66006 UOK66005:UPF66006 UYG66005:UZB66006 VIC66005:VIX66006 VRY66005:VST66006 WBU66005:WCP66006 WLQ66005:WML66006 WVM66005:WWH66006 E131541:Z131542 JA131541:JV131542 SW131541:TR131542 ACS131541:ADN131542 AMO131541:ANJ131542 AWK131541:AXF131542 BGG131541:BHB131542 BQC131541:BQX131542 BZY131541:CAT131542 CJU131541:CKP131542 CTQ131541:CUL131542 DDM131541:DEH131542 DNI131541:DOD131542 DXE131541:DXZ131542 EHA131541:EHV131542 EQW131541:ERR131542 FAS131541:FBN131542 FKO131541:FLJ131542 FUK131541:FVF131542 GEG131541:GFB131542 GOC131541:GOX131542 GXY131541:GYT131542 HHU131541:HIP131542 HRQ131541:HSL131542 IBM131541:ICH131542 ILI131541:IMD131542 IVE131541:IVZ131542 JFA131541:JFV131542 JOW131541:JPR131542 JYS131541:JZN131542 KIO131541:KJJ131542 KSK131541:KTF131542 LCG131541:LDB131542 LMC131541:LMX131542 LVY131541:LWT131542 MFU131541:MGP131542 MPQ131541:MQL131542 MZM131541:NAH131542 NJI131541:NKD131542 NTE131541:NTZ131542 ODA131541:ODV131542 OMW131541:ONR131542 OWS131541:OXN131542 PGO131541:PHJ131542 PQK131541:PRF131542 QAG131541:QBB131542 QKC131541:QKX131542 QTY131541:QUT131542 RDU131541:REP131542 RNQ131541:ROL131542 RXM131541:RYH131542 SHI131541:SID131542 SRE131541:SRZ131542 TBA131541:TBV131542 TKW131541:TLR131542 TUS131541:TVN131542 UEO131541:UFJ131542 UOK131541:UPF131542 UYG131541:UZB131542 VIC131541:VIX131542 VRY131541:VST131542 WBU131541:WCP131542 WLQ131541:WML131542 WVM131541:WWH131542 E197077:Z197078 JA197077:JV197078 SW197077:TR197078 ACS197077:ADN197078 AMO197077:ANJ197078 AWK197077:AXF197078 BGG197077:BHB197078 BQC197077:BQX197078 BZY197077:CAT197078 CJU197077:CKP197078 CTQ197077:CUL197078 DDM197077:DEH197078 DNI197077:DOD197078 DXE197077:DXZ197078 EHA197077:EHV197078 EQW197077:ERR197078 FAS197077:FBN197078 FKO197077:FLJ197078 FUK197077:FVF197078 GEG197077:GFB197078 GOC197077:GOX197078 GXY197077:GYT197078 HHU197077:HIP197078 HRQ197077:HSL197078 IBM197077:ICH197078 ILI197077:IMD197078 IVE197077:IVZ197078 JFA197077:JFV197078 JOW197077:JPR197078 JYS197077:JZN197078 KIO197077:KJJ197078 KSK197077:KTF197078 LCG197077:LDB197078 LMC197077:LMX197078 LVY197077:LWT197078 MFU197077:MGP197078 MPQ197077:MQL197078 MZM197077:NAH197078 NJI197077:NKD197078 NTE197077:NTZ197078 ODA197077:ODV197078 OMW197077:ONR197078 OWS197077:OXN197078 PGO197077:PHJ197078 PQK197077:PRF197078 QAG197077:QBB197078 QKC197077:QKX197078 QTY197077:QUT197078 RDU197077:REP197078 RNQ197077:ROL197078 RXM197077:RYH197078 SHI197077:SID197078 SRE197077:SRZ197078 TBA197077:TBV197078 TKW197077:TLR197078 TUS197077:TVN197078 UEO197077:UFJ197078 UOK197077:UPF197078 UYG197077:UZB197078 VIC197077:VIX197078 VRY197077:VST197078 WBU197077:WCP197078 WLQ197077:WML197078 WVM197077:WWH197078 E262613:Z262614 JA262613:JV262614 SW262613:TR262614 ACS262613:ADN262614 AMO262613:ANJ262614 AWK262613:AXF262614 BGG262613:BHB262614 BQC262613:BQX262614 BZY262613:CAT262614 CJU262613:CKP262614 CTQ262613:CUL262614 DDM262613:DEH262614 DNI262613:DOD262614 DXE262613:DXZ262614 EHA262613:EHV262614 EQW262613:ERR262614 FAS262613:FBN262614 FKO262613:FLJ262614 FUK262613:FVF262614 GEG262613:GFB262614 GOC262613:GOX262614 GXY262613:GYT262614 HHU262613:HIP262614 HRQ262613:HSL262614 IBM262613:ICH262614 ILI262613:IMD262614 IVE262613:IVZ262614 JFA262613:JFV262614 JOW262613:JPR262614 JYS262613:JZN262614 KIO262613:KJJ262614 KSK262613:KTF262614 LCG262613:LDB262614 LMC262613:LMX262614 LVY262613:LWT262614 MFU262613:MGP262614 MPQ262613:MQL262614 MZM262613:NAH262614 NJI262613:NKD262614 NTE262613:NTZ262614 ODA262613:ODV262614 OMW262613:ONR262614 OWS262613:OXN262614 PGO262613:PHJ262614 PQK262613:PRF262614 QAG262613:QBB262614 QKC262613:QKX262614 QTY262613:QUT262614 RDU262613:REP262614 RNQ262613:ROL262614 RXM262613:RYH262614 SHI262613:SID262614 SRE262613:SRZ262614 TBA262613:TBV262614 TKW262613:TLR262614 TUS262613:TVN262614 UEO262613:UFJ262614 UOK262613:UPF262614 UYG262613:UZB262614 VIC262613:VIX262614 VRY262613:VST262614 WBU262613:WCP262614 WLQ262613:WML262614 WVM262613:WWH262614 E328149:Z328150 JA328149:JV328150 SW328149:TR328150 ACS328149:ADN328150 AMO328149:ANJ328150 AWK328149:AXF328150 BGG328149:BHB328150 BQC328149:BQX328150 BZY328149:CAT328150 CJU328149:CKP328150 CTQ328149:CUL328150 DDM328149:DEH328150 DNI328149:DOD328150 DXE328149:DXZ328150 EHA328149:EHV328150 EQW328149:ERR328150 FAS328149:FBN328150 FKO328149:FLJ328150 FUK328149:FVF328150 GEG328149:GFB328150 GOC328149:GOX328150 GXY328149:GYT328150 HHU328149:HIP328150 HRQ328149:HSL328150 IBM328149:ICH328150 ILI328149:IMD328150 IVE328149:IVZ328150 JFA328149:JFV328150 JOW328149:JPR328150 JYS328149:JZN328150 KIO328149:KJJ328150 KSK328149:KTF328150 LCG328149:LDB328150 LMC328149:LMX328150 LVY328149:LWT328150 MFU328149:MGP328150 MPQ328149:MQL328150 MZM328149:NAH328150 NJI328149:NKD328150 NTE328149:NTZ328150 ODA328149:ODV328150 OMW328149:ONR328150 OWS328149:OXN328150 PGO328149:PHJ328150 PQK328149:PRF328150 QAG328149:QBB328150 QKC328149:QKX328150 QTY328149:QUT328150 RDU328149:REP328150 RNQ328149:ROL328150 RXM328149:RYH328150 SHI328149:SID328150 SRE328149:SRZ328150 TBA328149:TBV328150 TKW328149:TLR328150 TUS328149:TVN328150 UEO328149:UFJ328150 UOK328149:UPF328150 UYG328149:UZB328150 VIC328149:VIX328150 VRY328149:VST328150 WBU328149:WCP328150 WLQ328149:WML328150 WVM328149:WWH328150 E393685:Z393686 JA393685:JV393686 SW393685:TR393686 ACS393685:ADN393686 AMO393685:ANJ393686 AWK393685:AXF393686 BGG393685:BHB393686 BQC393685:BQX393686 BZY393685:CAT393686 CJU393685:CKP393686 CTQ393685:CUL393686 DDM393685:DEH393686 DNI393685:DOD393686 DXE393685:DXZ393686 EHA393685:EHV393686 EQW393685:ERR393686 FAS393685:FBN393686 FKO393685:FLJ393686 FUK393685:FVF393686 GEG393685:GFB393686 GOC393685:GOX393686 GXY393685:GYT393686 HHU393685:HIP393686 HRQ393685:HSL393686 IBM393685:ICH393686 ILI393685:IMD393686 IVE393685:IVZ393686 JFA393685:JFV393686 JOW393685:JPR393686 JYS393685:JZN393686 KIO393685:KJJ393686 KSK393685:KTF393686 LCG393685:LDB393686 LMC393685:LMX393686 LVY393685:LWT393686 MFU393685:MGP393686 MPQ393685:MQL393686 MZM393685:NAH393686 NJI393685:NKD393686 NTE393685:NTZ393686 ODA393685:ODV393686 OMW393685:ONR393686 OWS393685:OXN393686 PGO393685:PHJ393686 PQK393685:PRF393686 QAG393685:QBB393686 QKC393685:QKX393686 QTY393685:QUT393686 RDU393685:REP393686 RNQ393685:ROL393686 RXM393685:RYH393686 SHI393685:SID393686 SRE393685:SRZ393686 TBA393685:TBV393686 TKW393685:TLR393686 TUS393685:TVN393686 UEO393685:UFJ393686 UOK393685:UPF393686 UYG393685:UZB393686 VIC393685:VIX393686 VRY393685:VST393686 WBU393685:WCP393686 WLQ393685:WML393686 WVM393685:WWH393686 E459221:Z459222 JA459221:JV459222 SW459221:TR459222 ACS459221:ADN459222 AMO459221:ANJ459222 AWK459221:AXF459222 BGG459221:BHB459222 BQC459221:BQX459222 BZY459221:CAT459222 CJU459221:CKP459222 CTQ459221:CUL459222 DDM459221:DEH459222 DNI459221:DOD459222 DXE459221:DXZ459222 EHA459221:EHV459222 EQW459221:ERR459222 FAS459221:FBN459222 FKO459221:FLJ459222 FUK459221:FVF459222 GEG459221:GFB459222 GOC459221:GOX459222 GXY459221:GYT459222 HHU459221:HIP459222 HRQ459221:HSL459222 IBM459221:ICH459222 ILI459221:IMD459222 IVE459221:IVZ459222 JFA459221:JFV459222 JOW459221:JPR459222 JYS459221:JZN459222 KIO459221:KJJ459222 KSK459221:KTF459222 LCG459221:LDB459222 LMC459221:LMX459222 LVY459221:LWT459222 MFU459221:MGP459222 MPQ459221:MQL459222 MZM459221:NAH459222 NJI459221:NKD459222 NTE459221:NTZ459222 ODA459221:ODV459222 OMW459221:ONR459222 OWS459221:OXN459222 PGO459221:PHJ459222 PQK459221:PRF459222 QAG459221:QBB459222 QKC459221:QKX459222 QTY459221:QUT459222 RDU459221:REP459222 RNQ459221:ROL459222 RXM459221:RYH459222 SHI459221:SID459222 SRE459221:SRZ459222 TBA459221:TBV459222 TKW459221:TLR459222 TUS459221:TVN459222 UEO459221:UFJ459222 UOK459221:UPF459222 UYG459221:UZB459222 VIC459221:VIX459222 VRY459221:VST459222 WBU459221:WCP459222 WLQ459221:WML459222 WVM459221:WWH459222 E524757:Z524758 JA524757:JV524758 SW524757:TR524758 ACS524757:ADN524758 AMO524757:ANJ524758 AWK524757:AXF524758 BGG524757:BHB524758 BQC524757:BQX524758 BZY524757:CAT524758 CJU524757:CKP524758 CTQ524757:CUL524758 DDM524757:DEH524758 DNI524757:DOD524758 DXE524757:DXZ524758 EHA524757:EHV524758 EQW524757:ERR524758 FAS524757:FBN524758 FKO524757:FLJ524758 FUK524757:FVF524758 GEG524757:GFB524758 GOC524757:GOX524758 GXY524757:GYT524758 HHU524757:HIP524758 HRQ524757:HSL524758 IBM524757:ICH524758 ILI524757:IMD524758 IVE524757:IVZ524758 JFA524757:JFV524758 JOW524757:JPR524758 JYS524757:JZN524758 KIO524757:KJJ524758 KSK524757:KTF524758 LCG524757:LDB524758 LMC524757:LMX524758 LVY524757:LWT524758 MFU524757:MGP524758 MPQ524757:MQL524758 MZM524757:NAH524758 NJI524757:NKD524758 NTE524757:NTZ524758 ODA524757:ODV524758 OMW524757:ONR524758 OWS524757:OXN524758 PGO524757:PHJ524758 PQK524757:PRF524758 QAG524757:QBB524758 QKC524757:QKX524758 QTY524757:QUT524758 RDU524757:REP524758 RNQ524757:ROL524758 RXM524757:RYH524758 SHI524757:SID524758 SRE524757:SRZ524758 TBA524757:TBV524758 TKW524757:TLR524758 TUS524757:TVN524758 UEO524757:UFJ524758 UOK524757:UPF524758 UYG524757:UZB524758 VIC524757:VIX524758 VRY524757:VST524758 WBU524757:WCP524758 WLQ524757:WML524758 WVM524757:WWH524758 E590293:Z590294 JA590293:JV590294 SW590293:TR590294 ACS590293:ADN590294 AMO590293:ANJ590294 AWK590293:AXF590294 BGG590293:BHB590294 BQC590293:BQX590294 BZY590293:CAT590294 CJU590293:CKP590294 CTQ590293:CUL590294 DDM590293:DEH590294 DNI590293:DOD590294 DXE590293:DXZ590294 EHA590293:EHV590294 EQW590293:ERR590294 FAS590293:FBN590294 FKO590293:FLJ590294 FUK590293:FVF590294 GEG590293:GFB590294 GOC590293:GOX590294 GXY590293:GYT590294 HHU590293:HIP590294 HRQ590293:HSL590294 IBM590293:ICH590294 ILI590293:IMD590294 IVE590293:IVZ590294 JFA590293:JFV590294 JOW590293:JPR590294 JYS590293:JZN590294 KIO590293:KJJ590294 KSK590293:KTF590294 LCG590293:LDB590294 LMC590293:LMX590294 LVY590293:LWT590294 MFU590293:MGP590294 MPQ590293:MQL590294 MZM590293:NAH590294 NJI590293:NKD590294 NTE590293:NTZ590294 ODA590293:ODV590294 OMW590293:ONR590294 OWS590293:OXN590294 PGO590293:PHJ590294 PQK590293:PRF590294 QAG590293:QBB590294 QKC590293:QKX590294 QTY590293:QUT590294 RDU590293:REP590294 RNQ590293:ROL590294 RXM590293:RYH590294 SHI590293:SID590294 SRE590293:SRZ590294 TBA590293:TBV590294 TKW590293:TLR590294 TUS590293:TVN590294 UEO590293:UFJ590294 UOK590293:UPF590294 UYG590293:UZB590294 VIC590293:VIX590294 VRY590293:VST590294 WBU590293:WCP590294 WLQ590293:WML590294 WVM590293:WWH590294 E655829:Z655830 JA655829:JV655830 SW655829:TR655830 ACS655829:ADN655830 AMO655829:ANJ655830 AWK655829:AXF655830 BGG655829:BHB655830 BQC655829:BQX655830 BZY655829:CAT655830 CJU655829:CKP655830 CTQ655829:CUL655830 DDM655829:DEH655830 DNI655829:DOD655830 DXE655829:DXZ655830 EHA655829:EHV655830 EQW655829:ERR655830 FAS655829:FBN655830 FKO655829:FLJ655830 FUK655829:FVF655830 GEG655829:GFB655830 GOC655829:GOX655830 GXY655829:GYT655830 HHU655829:HIP655830 HRQ655829:HSL655830 IBM655829:ICH655830 ILI655829:IMD655830 IVE655829:IVZ655830 JFA655829:JFV655830 JOW655829:JPR655830 JYS655829:JZN655830 KIO655829:KJJ655830 KSK655829:KTF655830 LCG655829:LDB655830 LMC655829:LMX655830 LVY655829:LWT655830 MFU655829:MGP655830 MPQ655829:MQL655830 MZM655829:NAH655830 NJI655829:NKD655830 NTE655829:NTZ655830 ODA655829:ODV655830 OMW655829:ONR655830 OWS655829:OXN655830 PGO655829:PHJ655830 PQK655829:PRF655830 QAG655829:QBB655830 QKC655829:QKX655830 QTY655829:QUT655830 RDU655829:REP655830 RNQ655829:ROL655830 RXM655829:RYH655830 SHI655829:SID655830 SRE655829:SRZ655830 TBA655829:TBV655830 TKW655829:TLR655830 TUS655829:TVN655830 UEO655829:UFJ655830 UOK655829:UPF655830 UYG655829:UZB655830 VIC655829:VIX655830 VRY655829:VST655830 WBU655829:WCP655830 WLQ655829:WML655830 WVM655829:WWH655830 E721365:Z721366 JA721365:JV721366 SW721365:TR721366 ACS721365:ADN721366 AMO721365:ANJ721366 AWK721365:AXF721366 BGG721365:BHB721366 BQC721365:BQX721366 BZY721365:CAT721366 CJU721365:CKP721366 CTQ721365:CUL721366 DDM721365:DEH721366 DNI721365:DOD721366 DXE721365:DXZ721366 EHA721365:EHV721366 EQW721365:ERR721366 FAS721365:FBN721366 FKO721365:FLJ721366 FUK721365:FVF721366 GEG721365:GFB721366 GOC721365:GOX721366 GXY721365:GYT721366 HHU721365:HIP721366 HRQ721365:HSL721366 IBM721365:ICH721366 ILI721365:IMD721366 IVE721365:IVZ721366 JFA721365:JFV721366 JOW721365:JPR721366 JYS721365:JZN721366 KIO721365:KJJ721366 KSK721365:KTF721366 LCG721365:LDB721366 LMC721365:LMX721366 LVY721365:LWT721366 MFU721365:MGP721366 MPQ721365:MQL721366 MZM721365:NAH721366 NJI721365:NKD721366 NTE721365:NTZ721366 ODA721365:ODV721366 OMW721365:ONR721366 OWS721365:OXN721366 PGO721365:PHJ721366 PQK721365:PRF721366 QAG721365:QBB721366 QKC721365:QKX721366 QTY721365:QUT721366 RDU721365:REP721366 RNQ721365:ROL721366 RXM721365:RYH721366 SHI721365:SID721366 SRE721365:SRZ721366 TBA721365:TBV721366 TKW721365:TLR721366 TUS721365:TVN721366 UEO721365:UFJ721366 UOK721365:UPF721366 UYG721365:UZB721366 VIC721365:VIX721366 VRY721365:VST721366 WBU721365:WCP721366 WLQ721365:WML721366 WVM721365:WWH721366 E786901:Z786902 JA786901:JV786902 SW786901:TR786902 ACS786901:ADN786902 AMO786901:ANJ786902 AWK786901:AXF786902 BGG786901:BHB786902 BQC786901:BQX786902 BZY786901:CAT786902 CJU786901:CKP786902 CTQ786901:CUL786902 DDM786901:DEH786902 DNI786901:DOD786902 DXE786901:DXZ786902 EHA786901:EHV786902 EQW786901:ERR786902 FAS786901:FBN786902 FKO786901:FLJ786902 FUK786901:FVF786902 GEG786901:GFB786902 GOC786901:GOX786902 GXY786901:GYT786902 HHU786901:HIP786902 HRQ786901:HSL786902 IBM786901:ICH786902 ILI786901:IMD786902 IVE786901:IVZ786902 JFA786901:JFV786902 JOW786901:JPR786902 JYS786901:JZN786902 KIO786901:KJJ786902 KSK786901:KTF786902 LCG786901:LDB786902 LMC786901:LMX786902 LVY786901:LWT786902 MFU786901:MGP786902 MPQ786901:MQL786902 MZM786901:NAH786902 NJI786901:NKD786902 NTE786901:NTZ786902 ODA786901:ODV786902 OMW786901:ONR786902 OWS786901:OXN786902 PGO786901:PHJ786902 PQK786901:PRF786902 QAG786901:QBB786902 QKC786901:QKX786902 QTY786901:QUT786902 RDU786901:REP786902 RNQ786901:ROL786902 RXM786901:RYH786902 SHI786901:SID786902 SRE786901:SRZ786902 TBA786901:TBV786902 TKW786901:TLR786902 TUS786901:TVN786902 UEO786901:UFJ786902 UOK786901:UPF786902 UYG786901:UZB786902 VIC786901:VIX786902 VRY786901:VST786902 WBU786901:WCP786902 WLQ786901:WML786902 WVM786901:WWH786902 E852437:Z852438 JA852437:JV852438 SW852437:TR852438 ACS852437:ADN852438 AMO852437:ANJ852438 AWK852437:AXF852438 BGG852437:BHB852438 BQC852437:BQX852438 BZY852437:CAT852438 CJU852437:CKP852438 CTQ852437:CUL852438 DDM852437:DEH852438 DNI852437:DOD852438 DXE852437:DXZ852438 EHA852437:EHV852438 EQW852437:ERR852438 FAS852437:FBN852438 FKO852437:FLJ852438 FUK852437:FVF852438 GEG852437:GFB852438 GOC852437:GOX852438 GXY852437:GYT852438 HHU852437:HIP852438 HRQ852437:HSL852438 IBM852437:ICH852438 ILI852437:IMD852438 IVE852437:IVZ852438 JFA852437:JFV852438 JOW852437:JPR852438 JYS852437:JZN852438 KIO852437:KJJ852438 KSK852437:KTF852438 LCG852437:LDB852438 LMC852437:LMX852438 LVY852437:LWT852438 MFU852437:MGP852438 MPQ852437:MQL852438 MZM852437:NAH852438 NJI852437:NKD852438 NTE852437:NTZ852438 ODA852437:ODV852438 OMW852437:ONR852438 OWS852437:OXN852438 PGO852437:PHJ852438 PQK852437:PRF852438 QAG852437:QBB852438 QKC852437:QKX852438 QTY852437:QUT852438 RDU852437:REP852438 RNQ852437:ROL852438 RXM852437:RYH852438 SHI852437:SID852438 SRE852437:SRZ852438 TBA852437:TBV852438 TKW852437:TLR852438 TUS852437:TVN852438 UEO852437:UFJ852438 UOK852437:UPF852438 UYG852437:UZB852438 VIC852437:VIX852438 VRY852437:VST852438 WBU852437:WCP852438 WLQ852437:WML852438 WVM852437:WWH852438 E917973:Z917974 JA917973:JV917974 SW917973:TR917974 ACS917973:ADN917974 AMO917973:ANJ917974 AWK917973:AXF917974 BGG917973:BHB917974 BQC917973:BQX917974 BZY917973:CAT917974 CJU917973:CKP917974 CTQ917973:CUL917974 DDM917973:DEH917974 DNI917973:DOD917974 DXE917973:DXZ917974 EHA917973:EHV917974 EQW917973:ERR917974 FAS917973:FBN917974 FKO917973:FLJ917974 FUK917973:FVF917974 GEG917973:GFB917974 GOC917973:GOX917974 GXY917973:GYT917974 HHU917973:HIP917974 HRQ917973:HSL917974 IBM917973:ICH917974 ILI917973:IMD917974 IVE917973:IVZ917974 JFA917973:JFV917974 JOW917973:JPR917974 JYS917973:JZN917974 KIO917973:KJJ917974 KSK917973:KTF917974 LCG917973:LDB917974 LMC917973:LMX917974 LVY917973:LWT917974 MFU917973:MGP917974 MPQ917973:MQL917974 MZM917973:NAH917974 NJI917973:NKD917974 NTE917973:NTZ917974 ODA917973:ODV917974 OMW917973:ONR917974 OWS917973:OXN917974 PGO917973:PHJ917974 PQK917973:PRF917974 QAG917973:QBB917974 QKC917973:QKX917974 QTY917973:QUT917974 RDU917973:REP917974 RNQ917973:ROL917974 RXM917973:RYH917974 SHI917973:SID917974 SRE917973:SRZ917974 TBA917973:TBV917974 TKW917973:TLR917974 TUS917973:TVN917974 UEO917973:UFJ917974 UOK917973:UPF917974 UYG917973:UZB917974 VIC917973:VIX917974 VRY917973:VST917974 WBU917973:WCP917974 WLQ917973:WML917974 WVM917973:WWH917974 E983509:Z983510 JA983509:JV983510 SW983509:TR983510 ACS983509:ADN983510 AMO983509:ANJ983510 AWK983509:AXF983510 BGG983509:BHB983510 BQC983509:BQX983510 BZY983509:CAT983510 CJU983509:CKP983510 CTQ983509:CUL983510 DDM983509:DEH983510 DNI983509:DOD983510 DXE983509:DXZ983510 EHA983509:EHV983510 EQW983509:ERR983510 FAS983509:FBN983510 FKO983509:FLJ983510 FUK983509:FVF983510 GEG983509:GFB983510 GOC983509:GOX983510 GXY983509:GYT983510 HHU983509:HIP983510 HRQ983509:HSL983510 IBM983509:ICH983510 ILI983509:IMD983510 IVE983509:IVZ983510 JFA983509:JFV983510 JOW983509:JPR983510 JYS983509:JZN983510 KIO983509:KJJ983510 KSK983509:KTF983510 LCG983509:LDB983510 LMC983509:LMX983510 LVY983509:LWT983510 MFU983509:MGP983510 MPQ983509:MQL983510 MZM983509:NAH983510 NJI983509:NKD983510 NTE983509:NTZ983510 ODA983509:ODV983510 OMW983509:ONR983510 OWS983509:OXN983510 PGO983509:PHJ983510 PQK983509:PRF983510 QAG983509:QBB983510 QKC983509:QKX983510 QTY983509:QUT983510 RDU983509:REP983510 RNQ983509:ROL983510 RXM983509:RYH983510 SHI983509:SID983510 SRE983509:SRZ983510 TBA983509:TBV983510 TKW983509:TLR983510 TUS983509:TVN983510 UEO983509:UFJ983510 UOK983509:UPF983510 UYG983509:UZB983510 VIC983509:VIX983510 VRY983509:VST983510 WBU983509:WCP983510 WLQ983509:WML983510 WVM983509:WWH983510 E219:Z220 JA219:JV220 SW219:TR220 ACS219:ADN220 AMO219:ANJ220 AWK219:AXF220 BGG219:BHB220 BQC219:BQX220 BZY219:CAT220 CJU219:CKP220 CTQ219:CUL220 DDM219:DEH220 DNI219:DOD220 DXE219:DXZ220 EHA219:EHV220 EQW219:ERR220 FAS219:FBN220 FKO219:FLJ220 FUK219:FVF220 GEG219:GFB220 GOC219:GOX220 GXY219:GYT220 HHU219:HIP220 HRQ219:HSL220 IBM219:ICH220 ILI219:IMD220 IVE219:IVZ220 JFA219:JFV220 JOW219:JPR220 JYS219:JZN220 KIO219:KJJ220 KSK219:KTF220 LCG219:LDB220 LMC219:LMX220 LVY219:LWT220 MFU219:MGP220 MPQ219:MQL220 MZM219:NAH220 NJI219:NKD220 NTE219:NTZ220 ODA219:ODV220 OMW219:ONR220 OWS219:OXN220 PGO219:PHJ220 PQK219:PRF220 QAG219:QBB220 QKC219:QKX220 QTY219:QUT220 RDU219:REP220 RNQ219:ROL220 RXM219:RYH220 SHI219:SID220 SRE219:SRZ220 TBA219:TBV220 TKW219:TLR220 TUS219:TVN220 UEO219:UFJ220 UOK219:UPF220 UYG219:UZB220 VIC219:VIX220 VRY219:VST220 WBU219:WCP220 WLQ219:WML220 WVM219:WWH220 E65878:Z65879 JA65878:JV65879 SW65878:TR65879 ACS65878:ADN65879 AMO65878:ANJ65879 AWK65878:AXF65879 BGG65878:BHB65879 BQC65878:BQX65879 BZY65878:CAT65879 CJU65878:CKP65879 CTQ65878:CUL65879 DDM65878:DEH65879 DNI65878:DOD65879 DXE65878:DXZ65879 EHA65878:EHV65879 EQW65878:ERR65879 FAS65878:FBN65879 FKO65878:FLJ65879 FUK65878:FVF65879 GEG65878:GFB65879 GOC65878:GOX65879 GXY65878:GYT65879 HHU65878:HIP65879 HRQ65878:HSL65879 IBM65878:ICH65879 ILI65878:IMD65879 IVE65878:IVZ65879 JFA65878:JFV65879 JOW65878:JPR65879 JYS65878:JZN65879 KIO65878:KJJ65879 KSK65878:KTF65879 LCG65878:LDB65879 LMC65878:LMX65879 LVY65878:LWT65879 MFU65878:MGP65879 MPQ65878:MQL65879 MZM65878:NAH65879 NJI65878:NKD65879 NTE65878:NTZ65879 ODA65878:ODV65879 OMW65878:ONR65879 OWS65878:OXN65879 PGO65878:PHJ65879 PQK65878:PRF65879 QAG65878:QBB65879 QKC65878:QKX65879 QTY65878:QUT65879 RDU65878:REP65879 RNQ65878:ROL65879 RXM65878:RYH65879 SHI65878:SID65879 SRE65878:SRZ65879 TBA65878:TBV65879 TKW65878:TLR65879 TUS65878:TVN65879 UEO65878:UFJ65879 UOK65878:UPF65879 UYG65878:UZB65879 VIC65878:VIX65879 VRY65878:VST65879 WBU65878:WCP65879 WLQ65878:WML65879 WVM65878:WWH65879 E131414:Z131415 JA131414:JV131415 SW131414:TR131415 ACS131414:ADN131415 AMO131414:ANJ131415 AWK131414:AXF131415 BGG131414:BHB131415 BQC131414:BQX131415 BZY131414:CAT131415 CJU131414:CKP131415 CTQ131414:CUL131415 DDM131414:DEH131415 DNI131414:DOD131415 DXE131414:DXZ131415 EHA131414:EHV131415 EQW131414:ERR131415 FAS131414:FBN131415 FKO131414:FLJ131415 FUK131414:FVF131415 GEG131414:GFB131415 GOC131414:GOX131415 GXY131414:GYT131415 HHU131414:HIP131415 HRQ131414:HSL131415 IBM131414:ICH131415 ILI131414:IMD131415 IVE131414:IVZ131415 JFA131414:JFV131415 JOW131414:JPR131415 JYS131414:JZN131415 KIO131414:KJJ131415 KSK131414:KTF131415 LCG131414:LDB131415 LMC131414:LMX131415 LVY131414:LWT131415 MFU131414:MGP131415 MPQ131414:MQL131415 MZM131414:NAH131415 NJI131414:NKD131415 NTE131414:NTZ131415 ODA131414:ODV131415 OMW131414:ONR131415 OWS131414:OXN131415 PGO131414:PHJ131415 PQK131414:PRF131415 QAG131414:QBB131415 QKC131414:QKX131415 QTY131414:QUT131415 RDU131414:REP131415 RNQ131414:ROL131415 RXM131414:RYH131415 SHI131414:SID131415 SRE131414:SRZ131415 TBA131414:TBV131415 TKW131414:TLR131415 TUS131414:TVN131415 UEO131414:UFJ131415 UOK131414:UPF131415 UYG131414:UZB131415 VIC131414:VIX131415 VRY131414:VST131415 WBU131414:WCP131415 WLQ131414:WML131415 WVM131414:WWH131415 E196950:Z196951 JA196950:JV196951 SW196950:TR196951 ACS196950:ADN196951 AMO196950:ANJ196951 AWK196950:AXF196951 BGG196950:BHB196951 BQC196950:BQX196951 BZY196950:CAT196951 CJU196950:CKP196951 CTQ196950:CUL196951 DDM196950:DEH196951 DNI196950:DOD196951 DXE196950:DXZ196951 EHA196950:EHV196951 EQW196950:ERR196951 FAS196950:FBN196951 FKO196950:FLJ196951 FUK196950:FVF196951 GEG196950:GFB196951 GOC196950:GOX196951 GXY196950:GYT196951 HHU196950:HIP196951 HRQ196950:HSL196951 IBM196950:ICH196951 ILI196950:IMD196951 IVE196950:IVZ196951 JFA196950:JFV196951 JOW196950:JPR196951 JYS196950:JZN196951 KIO196950:KJJ196951 KSK196950:KTF196951 LCG196950:LDB196951 LMC196950:LMX196951 LVY196950:LWT196951 MFU196950:MGP196951 MPQ196950:MQL196951 MZM196950:NAH196951 NJI196950:NKD196951 NTE196950:NTZ196951 ODA196950:ODV196951 OMW196950:ONR196951 OWS196950:OXN196951 PGO196950:PHJ196951 PQK196950:PRF196951 QAG196950:QBB196951 QKC196950:QKX196951 QTY196950:QUT196951 RDU196950:REP196951 RNQ196950:ROL196951 RXM196950:RYH196951 SHI196950:SID196951 SRE196950:SRZ196951 TBA196950:TBV196951 TKW196950:TLR196951 TUS196950:TVN196951 UEO196950:UFJ196951 UOK196950:UPF196951 UYG196950:UZB196951 VIC196950:VIX196951 VRY196950:VST196951 WBU196950:WCP196951 WLQ196950:WML196951 WVM196950:WWH196951 E262486:Z262487 JA262486:JV262487 SW262486:TR262487 ACS262486:ADN262487 AMO262486:ANJ262487 AWK262486:AXF262487 BGG262486:BHB262487 BQC262486:BQX262487 BZY262486:CAT262487 CJU262486:CKP262487 CTQ262486:CUL262487 DDM262486:DEH262487 DNI262486:DOD262487 DXE262486:DXZ262487 EHA262486:EHV262487 EQW262486:ERR262487 FAS262486:FBN262487 FKO262486:FLJ262487 FUK262486:FVF262487 GEG262486:GFB262487 GOC262486:GOX262487 GXY262486:GYT262487 HHU262486:HIP262487 HRQ262486:HSL262487 IBM262486:ICH262487 ILI262486:IMD262487 IVE262486:IVZ262487 JFA262486:JFV262487 JOW262486:JPR262487 JYS262486:JZN262487 KIO262486:KJJ262487 KSK262486:KTF262487 LCG262486:LDB262487 LMC262486:LMX262487 LVY262486:LWT262487 MFU262486:MGP262487 MPQ262486:MQL262487 MZM262486:NAH262487 NJI262486:NKD262487 NTE262486:NTZ262487 ODA262486:ODV262487 OMW262486:ONR262487 OWS262486:OXN262487 PGO262486:PHJ262487 PQK262486:PRF262487 QAG262486:QBB262487 QKC262486:QKX262487 QTY262486:QUT262487 RDU262486:REP262487 RNQ262486:ROL262487 RXM262486:RYH262487 SHI262486:SID262487 SRE262486:SRZ262487 TBA262486:TBV262487 TKW262486:TLR262487 TUS262486:TVN262487 UEO262486:UFJ262487 UOK262486:UPF262487 UYG262486:UZB262487 VIC262486:VIX262487 VRY262486:VST262487 WBU262486:WCP262487 WLQ262486:WML262487 WVM262486:WWH262487 E328022:Z328023 JA328022:JV328023 SW328022:TR328023 ACS328022:ADN328023 AMO328022:ANJ328023 AWK328022:AXF328023 BGG328022:BHB328023 BQC328022:BQX328023 BZY328022:CAT328023 CJU328022:CKP328023 CTQ328022:CUL328023 DDM328022:DEH328023 DNI328022:DOD328023 DXE328022:DXZ328023 EHA328022:EHV328023 EQW328022:ERR328023 FAS328022:FBN328023 FKO328022:FLJ328023 FUK328022:FVF328023 GEG328022:GFB328023 GOC328022:GOX328023 GXY328022:GYT328023 HHU328022:HIP328023 HRQ328022:HSL328023 IBM328022:ICH328023 ILI328022:IMD328023 IVE328022:IVZ328023 JFA328022:JFV328023 JOW328022:JPR328023 JYS328022:JZN328023 KIO328022:KJJ328023 KSK328022:KTF328023 LCG328022:LDB328023 LMC328022:LMX328023 LVY328022:LWT328023 MFU328022:MGP328023 MPQ328022:MQL328023 MZM328022:NAH328023 NJI328022:NKD328023 NTE328022:NTZ328023 ODA328022:ODV328023 OMW328022:ONR328023 OWS328022:OXN328023 PGO328022:PHJ328023 PQK328022:PRF328023 QAG328022:QBB328023 QKC328022:QKX328023 QTY328022:QUT328023 RDU328022:REP328023 RNQ328022:ROL328023 RXM328022:RYH328023 SHI328022:SID328023 SRE328022:SRZ328023 TBA328022:TBV328023 TKW328022:TLR328023 TUS328022:TVN328023 UEO328022:UFJ328023 UOK328022:UPF328023 UYG328022:UZB328023 VIC328022:VIX328023 VRY328022:VST328023 WBU328022:WCP328023 WLQ328022:WML328023 WVM328022:WWH328023 E393558:Z393559 JA393558:JV393559 SW393558:TR393559 ACS393558:ADN393559 AMO393558:ANJ393559 AWK393558:AXF393559 BGG393558:BHB393559 BQC393558:BQX393559 BZY393558:CAT393559 CJU393558:CKP393559 CTQ393558:CUL393559 DDM393558:DEH393559 DNI393558:DOD393559 DXE393558:DXZ393559 EHA393558:EHV393559 EQW393558:ERR393559 FAS393558:FBN393559 FKO393558:FLJ393559 FUK393558:FVF393559 GEG393558:GFB393559 GOC393558:GOX393559 GXY393558:GYT393559 HHU393558:HIP393559 HRQ393558:HSL393559 IBM393558:ICH393559 ILI393558:IMD393559 IVE393558:IVZ393559 JFA393558:JFV393559 JOW393558:JPR393559 JYS393558:JZN393559 KIO393558:KJJ393559 KSK393558:KTF393559 LCG393558:LDB393559 LMC393558:LMX393559 LVY393558:LWT393559 MFU393558:MGP393559 MPQ393558:MQL393559 MZM393558:NAH393559 NJI393558:NKD393559 NTE393558:NTZ393559 ODA393558:ODV393559 OMW393558:ONR393559 OWS393558:OXN393559 PGO393558:PHJ393559 PQK393558:PRF393559 QAG393558:QBB393559 QKC393558:QKX393559 QTY393558:QUT393559 RDU393558:REP393559 RNQ393558:ROL393559 RXM393558:RYH393559 SHI393558:SID393559 SRE393558:SRZ393559 TBA393558:TBV393559 TKW393558:TLR393559 TUS393558:TVN393559 UEO393558:UFJ393559 UOK393558:UPF393559 UYG393558:UZB393559 VIC393558:VIX393559 VRY393558:VST393559 WBU393558:WCP393559 WLQ393558:WML393559 WVM393558:WWH393559 E459094:Z459095 JA459094:JV459095 SW459094:TR459095 ACS459094:ADN459095 AMO459094:ANJ459095 AWK459094:AXF459095 BGG459094:BHB459095 BQC459094:BQX459095 BZY459094:CAT459095 CJU459094:CKP459095 CTQ459094:CUL459095 DDM459094:DEH459095 DNI459094:DOD459095 DXE459094:DXZ459095 EHA459094:EHV459095 EQW459094:ERR459095 FAS459094:FBN459095 FKO459094:FLJ459095 FUK459094:FVF459095 GEG459094:GFB459095 GOC459094:GOX459095 GXY459094:GYT459095 HHU459094:HIP459095 HRQ459094:HSL459095 IBM459094:ICH459095 ILI459094:IMD459095 IVE459094:IVZ459095 JFA459094:JFV459095 JOW459094:JPR459095 JYS459094:JZN459095 KIO459094:KJJ459095 KSK459094:KTF459095 LCG459094:LDB459095 LMC459094:LMX459095 LVY459094:LWT459095 MFU459094:MGP459095 MPQ459094:MQL459095 MZM459094:NAH459095 NJI459094:NKD459095 NTE459094:NTZ459095 ODA459094:ODV459095 OMW459094:ONR459095 OWS459094:OXN459095 PGO459094:PHJ459095 PQK459094:PRF459095 QAG459094:QBB459095 QKC459094:QKX459095 QTY459094:QUT459095 RDU459094:REP459095 RNQ459094:ROL459095 RXM459094:RYH459095 SHI459094:SID459095 SRE459094:SRZ459095 TBA459094:TBV459095 TKW459094:TLR459095 TUS459094:TVN459095 UEO459094:UFJ459095 UOK459094:UPF459095 UYG459094:UZB459095 VIC459094:VIX459095 VRY459094:VST459095 WBU459094:WCP459095 WLQ459094:WML459095 WVM459094:WWH459095 E524630:Z524631 JA524630:JV524631 SW524630:TR524631 ACS524630:ADN524631 AMO524630:ANJ524631 AWK524630:AXF524631 BGG524630:BHB524631 BQC524630:BQX524631 BZY524630:CAT524631 CJU524630:CKP524631 CTQ524630:CUL524631 DDM524630:DEH524631 DNI524630:DOD524631 DXE524630:DXZ524631 EHA524630:EHV524631 EQW524630:ERR524631 FAS524630:FBN524631 FKO524630:FLJ524631 FUK524630:FVF524631 GEG524630:GFB524631 GOC524630:GOX524631 GXY524630:GYT524631 HHU524630:HIP524631 HRQ524630:HSL524631 IBM524630:ICH524631 ILI524630:IMD524631 IVE524630:IVZ524631 JFA524630:JFV524631 JOW524630:JPR524631 JYS524630:JZN524631 KIO524630:KJJ524631 KSK524630:KTF524631 LCG524630:LDB524631 LMC524630:LMX524631 LVY524630:LWT524631 MFU524630:MGP524631 MPQ524630:MQL524631 MZM524630:NAH524631 NJI524630:NKD524631 NTE524630:NTZ524631 ODA524630:ODV524631 OMW524630:ONR524631 OWS524630:OXN524631 PGO524630:PHJ524631 PQK524630:PRF524631 QAG524630:QBB524631 QKC524630:QKX524631 QTY524630:QUT524631 RDU524630:REP524631 RNQ524630:ROL524631 RXM524630:RYH524631 SHI524630:SID524631 SRE524630:SRZ524631 TBA524630:TBV524631 TKW524630:TLR524631 TUS524630:TVN524631 UEO524630:UFJ524631 UOK524630:UPF524631 UYG524630:UZB524631 VIC524630:VIX524631 VRY524630:VST524631 WBU524630:WCP524631 WLQ524630:WML524631 WVM524630:WWH524631 E590166:Z590167 JA590166:JV590167 SW590166:TR590167 ACS590166:ADN590167 AMO590166:ANJ590167 AWK590166:AXF590167 BGG590166:BHB590167 BQC590166:BQX590167 BZY590166:CAT590167 CJU590166:CKP590167 CTQ590166:CUL590167 DDM590166:DEH590167 DNI590166:DOD590167 DXE590166:DXZ590167 EHA590166:EHV590167 EQW590166:ERR590167 FAS590166:FBN590167 FKO590166:FLJ590167 FUK590166:FVF590167 GEG590166:GFB590167 GOC590166:GOX590167 GXY590166:GYT590167 HHU590166:HIP590167 HRQ590166:HSL590167 IBM590166:ICH590167 ILI590166:IMD590167 IVE590166:IVZ590167 JFA590166:JFV590167 JOW590166:JPR590167 JYS590166:JZN590167 KIO590166:KJJ590167 KSK590166:KTF590167 LCG590166:LDB590167 LMC590166:LMX590167 LVY590166:LWT590167 MFU590166:MGP590167 MPQ590166:MQL590167 MZM590166:NAH590167 NJI590166:NKD590167 NTE590166:NTZ590167 ODA590166:ODV590167 OMW590166:ONR590167 OWS590166:OXN590167 PGO590166:PHJ590167 PQK590166:PRF590167 QAG590166:QBB590167 QKC590166:QKX590167 QTY590166:QUT590167 RDU590166:REP590167 RNQ590166:ROL590167 RXM590166:RYH590167 SHI590166:SID590167 SRE590166:SRZ590167 TBA590166:TBV590167 TKW590166:TLR590167 TUS590166:TVN590167 UEO590166:UFJ590167 UOK590166:UPF590167 UYG590166:UZB590167 VIC590166:VIX590167 VRY590166:VST590167 WBU590166:WCP590167 WLQ590166:WML590167 WVM590166:WWH590167 E655702:Z655703 JA655702:JV655703 SW655702:TR655703 ACS655702:ADN655703 AMO655702:ANJ655703 AWK655702:AXF655703 BGG655702:BHB655703 BQC655702:BQX655703 BZY655702:CAT655703 CJU655702:CKP655703 CTQ655702:CUL655703 DDM655702:DEH655703 DNI655702:DOD655703 DXE655702:DXZ655703 EHA655702:EHV655703 EQW655702:ERR655703 FAS655702:FBN655703 FKO655702:FLJ655703 FUK655702:FVF655703 GEG655702:GFB655703 GOC655702:GOX655703 GXY655702:GYT655703 HHU655702:HIP655703 HRQ655702:HSL655703 IBM655702:ICH655703 ILI655702:IMD655703 IVE655702:IVZ655703 JFA655702:JFV655703 JOW655702:JPR655703 JYS655702:JZN655703 KIO655702:KJJ655703 KSK655702:KTF655703 LCG655702:LDB655703 LMC655702:LMX655703 LVY655702:LWT655703 MFU655702:MGP655703 MPQ655702:MQL655703 MZM655702:NAH655703 NJI655702:NKD655703 NTE655702:NTZ655703 ODA655702:ODV655703 OMW655702:ONR655703 OWS655702:OXN655703 PGO655702:PHJ655703 PQK655702:PRF655703 QAG655702:QBB655703 QKC655702:QKX655703 QTY655702:QUT655703 RDU655702:REP655703 RNQ655702:ROL655703 RXM655702:RYH655703 SHI655702:SID655703 SRE655702:SRZ655703 TBA655702:TBV655703 TKW655702:TLR655703 TUS655702:TVN655703 UEO655702:UFJ655703 UOK655702:UPF655703 UYG655702:UZB655703 VIC655702:VIX655703 VRY655702:VST655703 WBU655702:WCP655703 WLQ655702:WML655703 WVM655702:WWH655703 E721238:Z721239 JA721238:JV721239 SW721238:TR721239 ACS721238:ADN721239 AMO721238:ANJ721239 AWK721238:AXF721239 BGG721238:BHB721239 BQC721238:BQX721239 BZY721238:CAT721239 CJU721238:CKP721239 CTQ721238:CUL721239 DDM721238:DEH721239 DNI721238:DOD721239 DXE721238:DXZ721239 EHA721238:EHV721239 EQW721238:ERR721239 FAS721238:FBN721239 FKO721238:FLJ721239 FUK721238:FVF721239 GEG721238:GFB721239 GOC721238:GOX721239 GXY721238:GYT721239 HHU721238:HIP721239 HRQ721238:HSL721239 IBM721238:ICH721239 ILI721238:IMD721239 IVE721238:IVZ721239 JFA721238:JFV721239 JOW721238:JPR721239 JYS721238:JZN721239 KIO721238:KJJ721239 KSK721238:KTF721239 LCG721238:LDB721239 LMC721238:LMX721239 LVY721238:LWT721239 MFU721238:MGP721239 MPQ721238:MQL721239 MZM721238:NAH721239 NJI721238:NKD721239 NTE721238:NTZ721239 ODA721238:ODV721239 OMW721238:ONR721239 OWS721238:OXN721239 PGO721238:PHJ721239 PQK721238:PRF721239 QAG721238:QBB721239 QKC721238:QKX721239 QTY721238:QUT721239 RDU721238:REP721239 RNQ721238:ROL721239 RXM721238:RYH721239 SHI721238:SID721239 SRE721238:SRZ721239 TBA721238:TBV721239 TKW721238:TLR721239 TUS721238:TVN721239 UEO721238:UFJ721239 UOK721238:UPF721239 UYG721238:UZB721239 VIC721238:VIX721239 VRY721238:VST721239 WBU721238:WCP721239 WLQ721238:WML721239 WVM721238:WWH721239 E786774:Z786775 JA786774:JV786775 SW786774:TR786775 ACS786774:ADN786775 AMO786774:ANJ786775 AWK786774:AXF786775 BGG786774:BHB786775 BQC786774:BQX786775 BZY786774:CAT786775 CJU786774:CKP786775 CTQ786774:CUL786775 DDM786774:DEH786775 DNI786774:DOD786775 DXE786774:DXZ786775 EHA786774:EHV786775 EQW786774:ERR786775 FAS786774:FBN786775 FKO786774:FLJ786775 FUK786774:FVF786775 GEG786774:GFB786775 GOC786774:GOX786775 GXY786774:GYT786775 HHU786774:HIP786775 HRQ786774:HSL786775 IBM786774:ICH786775 ILI786774:IMD786775 IVE786774:IVZ786775 JFA786774:JFV786775 JOW786774:JPR786775 JYS786774:JZN786775 KIO786774:KJJ786775 KSK786774:KTF786775 LCG786774:LDB786775 LMC786774:LMX786775 LVY786774:LWT786775 MFU786774:MGP786775 MPQ786774:MQL786775 MZM786774:NAH786775 NJI786774:NKD786775 NTE786774:NTZ786775 ODA786774:ODV786775 OMW786774:ONR786775 OWS786774:OXN786775 PGO786774:PHJ786775 PQK786774:PRF786775 QAG786774:QBB786775 QKC786774:QKX786775 QTY786774:QUT786775 RDU786774:REP786775 RNQ786774:ROL786775 RXM786774:RYH786775 SHI786774:SID786775 SRE786774:SRZ786775 TBA786774:TBV786775 TKW786774:TLR786775 TUS786774:TVN786775 UEO786774:UFJ786775 UOK786774:UPF786775 UYG786774:UZB786775 VIC786774:VIX786775 VRY786774:VST786775 WBU786774:WCP786775 WLQ786774:WML786775 WVM786774:WWH786775 E852310:Z852311 JA852310:JV852311 SW852310:TR852311 ACS852310:ADN852311 AMO852310:ANJ852311 AWK852310:AXF852311 BGG852310:BHB852311 BQC852310:BQX852311 BZY852310:CAT852311 CJU852310:CKP852311 CTQ852310:CUL852311 DDM852310:DEH852311 DNI852310:DOD852311 DXE852310:DXZ852311 EHA852310:EHV852311 EQW852310:ERR852311 FAS852310:FBN852311 FKO852310:FLJ852311 FUK852310:FVF852311 GEG852310:GFB852311 GOC852310:GOX852311 GXY852310:GYT852311 HHU852310:HIP852311 HRQ852310:HSL852311 IBM852310:ICH852311 ILI852310:IMD852311 IVE852310:IVZ852311 JFA852310:JFV852311 JOW852310:JPR852311 JYS852310:JZN852311 KIO852310:KJJ852311 KSK852310:KTF852311 LCG852310:LDB852311 LMC852310:LMX852311 LVY852310:LWT852311 MFU852310:MGP852311 MPQ852310:MQL852311 MZM852310:NAH852311 NJI852310:NKD852311 NTE852310:NTZ852311 ODA852310:ODV852311 OMW852310:ONR852311 OWS852310:OXN852311 PGO852310:PHJ852311 PQK852310:PRF852311 QAG852310:QBB852311 QKC852310:QKX852311 QTY852310:QUT852311 RDU852310:REP852311 RNQ852310:ROL852311 RXM852310:RYH852311 SHI852310:SID852311 SRE852310:SRZ852311 TBA852310:TBV852311 TKW852310:TLR852311 TUS852310:TVN852311 UEO852310:UFJ852311 UOK852310:UPF852311 UYG852310:UZB852311 VIC852310:VIX852311 VRY852310:VST852311 WBU852310:WCP852311 WLQ852310:WML852311 WVM852310:WWH852311 E917846:Z917847 JA917846:JV917847 SW917846:TR917847 ACS917846:ADN917847 AMO917846:ANJ917847 AWK917846:AXF917847 BGG917846:BHB917847 BQC917846:BQX917847 BZY917846:CAT917847 CJU917846:CKP917847 CTQ917846:CUL917847 DDM917846:DEH917847 DNI917846:DOD917847 DXE917846:DXZ917847 EHA917846:EHV917847 EQW917846:ERR917847 FAS917846:FBN917847 FKO917846:FLJ917847 FUK917846:FVF917847 GEG917846:GFB917847 GOC917846:GOX917847 GXY917846:GYT917847 HHU917846:HIP917847 HRQ917846:HSL917847 IBM917846:ICH917847 ILI917846:IMD917847 IVE917846:IVZ917847 JFA917846:JFV917847 JOW917846:JPR917847 JYS917846:JZN917847 KIO917846:KJJ917847 KSK917846:KTF917847 LCG917846:LDB917847 LMC917846:LMX917847 LVY917846:LWT917847 MFU917846:MGP917847 MPQ917846:MQL917847 MZM917846:NAH917847 NJI917846:NKD917847 NTE917846:NTZ917847 ODA917846:ODV917847 OMW917846:ONR917847 OWS917846:OXN917847 PGO917846:PHJ917847 PQK917846:PRF917847 QAG917846:QBB917847 QKC917846:QKX917847 QTY917846:QUT917847 RDU917846:REP917847 RNQ917846:ROL917847 RXM917846:RYH917847 SHI917846:SID917847 SRE917846:SRZ917847 TBA917846:TBV917847 TKW917846:TLR917847 TUS917846:TVN917847 UEO917846:UFJ917847 UOK917846:UPF917847 UYG917846:UZB917847 VIC917846:VIX917847 VRY917846:VST917847 WBU917846:WCP917847 WLQ917846:WML917847 WVM917846:WWH917847 E983382:Z983383 JA983382:JV983383 SW983382:TR983383 ACS983382:ADN983383 AMO983382:ANJ983383 AWK983382:AXF983383 BGG983382:BHB983383 BQC983382:BQX983383 BZY983382:CAT983383 CJU983382:CKP983383 CTQ983382:CUL983383 DDM983382:DEH983383 DNI983382:DOD983383 DXE983382:DXZ983383 EHA983382:EHV983383 EQW983382:ERR983383 FAS983382:FBN983383 FKO983382:FLJ983383 FUK983382:FVF983383 GEG983382:GFB983383 GOC983382:GOX983383 GXY983382:GYT983383 HHU983382:HIP983383 HRQ983382:HSL983383 IBM983382:ICH983383 ILI983382:IMD983383 IVE983382:IVZ983383 JFA983382:JFV983383 JOW983382:JPR983383 JYS983382:JZN983383 KIO983382:KJJ983383 KSK983382:KTF983383 LCG983382:LDB983383 LMC983382:LMX983383 LVY983382:LWT983383 MFU983382:MGP983383 MPQ983382:MQL983383 MZM983382:NAH983383 NJI983382:NKD983383 NTE983382:NTZ983383 ODA983382:ODV983383 OMW983382:ONR983383 OWS983382:OXN983383 PGO983382:PHJ983383 PQK983382:PRF983383 QAG983382:QBB983383 QKC983382:QKX983383 QTY983382:QUT983383 RDU983382:REP983383 RNQ983382:ROL983383 RXM983382:RYH983383 SHI983382:SID983383 SRE983382:SRZ983383 TBA983382:TBV983383 TKW983382:TLR983383 TUS983382:TVN983383 UEO983382:UFJ983383 UOK983382:UPF983383 UYG983382:UZB983383 VIC983382:VIX983383 VRY983382:VST983383 WBU983382:WCP983383 WLQ983382:WML983383 WVM983382:WWH983383 E222:Z223 JA222:JV223 SW222:TR223 ACS222:ADN223 AMO222:ANJ223 AWK222:AXF223 BGG222:BHB223 BQC222:BQX223 BZY222:CAT223 CJU222:CKP223 CTQ222:CUL223 DDM222:DEH223 DNI222:DOD223 DXE222:DXZ223 EHA222:EHV223 EQW222:ERR223 FAS222:FBN223 FKO222:FLJ223 FUK222:FVF223 GEG222:GFB223 GOC222:GOX223 GXY222:GYT223 HHU222:HIP223 HRQ222:HSL223 IBM222:ICH223 ILI222:IMD223 IVE222:IVZ223 JFA222:JFV223 JOW222:JPR223 JYS222:JZN223 KIO222:KJJ223 KSK222:KTF223 LCG222:LDB223 LMC222:LMX223 LVY222:LWT223 MFU222:MGP223 MPQ222:MQL223 MZM222:NAH223 NJI222:NKD223 NTE222:NTZ223 ODA222:ODV223 OMW222:ONR223 OWS222:OXN223 PGO222:PHJ223 PQK222:PRF223 QAG222:QBB223 QKC222:QKX223 QTY222:QUT223 RDU222:REP223 RNQ222:ROL223 RXM222:RYH223 SHI222:SID223 SRE222:SRZ223 TBA222:TBV223 TKW222:TLR223 TUS222:TVN223 UEO222:UFJ223 UOK222:UPF223 UYG222:UZB223 VIC222:VIX223 VRY222:VST223 WBU222:WCP223 WLQ222:WML223 WVM222:WWH223 E65881:Z65882 JA65881:JV65882 SW65881:TR65882 ACS65881:ADN65882 AMO65881:ANJ65882 AWK65881:AXF65882 BGG65881:BHB65882 BQC65881:BQX65882 BZY65881:CAT65882 CJU65881:CKP65882 CTQ65881:CUL65882 DDM65881:DEH65882 DNI65881:DOD65882 DXE65881:DXZ65882 EHA65881:EHV65882 EQW65881:ERR65882 FAS65881:FBN65882 FKO65881:FLJ65882 FUK65881:FVF65882 GEG65881:GFB65882 GOC65881:GOX65882 GXY65881:GYT65882 HHU65881:HIP65882 HRQ65881:HSL65882 IBM65881:ICH65882 ILI65881:IMD65882 IVE65881:IVZ65882 JFA65881:JFV65882 JOW65881:JPR65882 JYS65881:JZN65882 KIO65881:KJJ65882 KSK65881:KTF65882 LCG65881:LDB65882 LMC65881:LMX65882 LVY65881:LWT65882 MFU65881:MGP65882 MPQ65881:MQL65882 MZM65881:NAH65882 NJI65881:NKD65882 NTE65881:NTZ65882 ODA65881:ODV65882 OMW65881:ONR65882 OWS65881:OXN65882 PGO65881:PHJ65882 PQK65881:PRF65882 QAG65881:QBB65882 QKC65881:QKX65882 QTY65881:QUT65882 RDU65881:REP65882 RNQ65881:ROL65882 RXM65881:RYH65882 SHI65881:SID65882 SRE65881:SRZ65882 TBA65881:TBV65882 TKW65881:TLR65882 TUS65881:TVN65882 UEO65881:UFJ65882 UOK65881:UPF65882 UYG65881:UZB65882 VIC65881:VIX65882 VRY65881:VST65882 WBU65881:WCP65882 WLQ65881:WML65882 WVM65881:WWH65882 E131417:Z131418 JA131417:JV131418 SW131417:TR131418 ACS131417:ADN131418 AMO131417:ANJ131418 AWK131417:AXF131418 BGG131417:BHB131418 BQC131417:BQX131418 BZY131417:CAT131418 CJU131417:CKP131418 CTQ131417:CUL131418 DDM131417:DEH131418 DNI131417:DOD131418 DXE131417:DXZ131418 EHA131417:EHV131418 EQW131417:ERR131418 FAS131417:FBN131418 FKO131417:FLJ131418 FUK131417:FVF131418 GEG131417:GFB131418 GOC131417:GOX131418 GXY131417:GYT131418 HHU131417:HIP131418 HRQ131417:HSL131418 IBM131417:ICH131418 ILI131417:IMD131418 IVE131417:IVZ131418 JFA131417:JFV131418 JOW131417:JPR131418 JYS131417:JZN131418 KIO131417:KJJ131418 KSK131417:KTF131418 LCG131417:LDB131418 LMC131417:LMX131418 LVY131417:LWT131418 MFU131417:MGP131418 MPQ131417:MQL131418 MZM131417:NAH131418 NJI131417:NKD131418 NTE131417:NTZ131418 ODA131417:ODV131418 OMW131417:ONR131418 OWS131417:OXN131418 PGO131417:PHJ131418 PQK131417:PRF131418 QAG131417:QBB131418 QKC131417:QKX131418 QTY131417:QUT131418 RDU131417:REP131418 RNQ131417:ROL131418 RXM131417:RYH131418 SHI131417:SID131418 SRE131417:SRZ131418 TBA131417:TBV131418 TKW131417:TLR131418 TUS131417:TVN131418 UEO131417:UFJ131418 UOK131417:UPF131418 UYG131417:UZB131418 VIC131417:VIX131418 VRY131417:VST131418 WBU131417:WCP131418 WLQ131417:WML131418 WVM131417:WWH131418 E196953:Z196954 JA196953:JV196954 SW196953:TR196954 ACS196953:ADN196954 AMO196953:ANJ196954 AWK196953:AXF196954 BGG196953:BHB196954 BQC196953:BQX196954 BZY196953:CAT196954 CJU196953:CKP196954 CTQ196953:CUL196954 DDM196953:DEH196954 DNI196953:DOD196954 DXE196953:DXZ196954 EHA196953:EHV196954 EQW196953:ERR196954 FAS196953:FBN196954 FKO196953:FLJ196954 FUK196953:FVF196954 GEG196953:GFB196954 GOC196953:GOX196954 GXY196953:GYT196954 HHU196953:HIP196954 HRQ196953:HSL196954 IBM196953:ICH196954 ILI196953:IMD196954 IVE196953:IVZ196954 JFA196953:JFV196954 JOW196953:JPR196954 JYS196953:JZN196954 KIO196953:KJJ196954 KSK196953:KTF196954 LCG196953:LDB196954 LMC196953:LMX196954 LVY196953:LWT196954 MFU196953:MGP196954 MPQ196953:MQL196954 MZM196953:NAH196954 NJI196953:NKD196954 NTE196953:NTZ196954 ODA196953:ODV196954 OMW196953:ONR196954 OWS196953:OXN196954 PGO196953:PHJ196954 PQK196953:PRF196954 QAG196953:QBB196954 QKC196953:QKX196954 QTY196953:QUT196954 RDU196953:REP196954 RNQ196953:ROL196954 RXM196953:RYH196954 SHI196953:SID196954 SRE196953:SRZ196954 TBA196953:TBV196954 TKW196953:TLR196954 TUS196953:TVN196954 UEO196953:UFJ196954 UOK196953:UPF196954 UYG196953:UZB196954 VIC196953:VIX196954 VRY196953:VST196954 WBU196953:WCP196954 WLQ196953:WML196954 WVM196953:WWH196954 E262489:Z262490 JA262489:JV262490 SW262489:TR262490 ACS262489:ADN262490 AMO262489:ANJ262490 AWK262489:AXF262490 BGG262489:BHB262490 BQC262489:BQX262490 BZY262489:CAT262490 CJU262489:CKP262490 CTQ262489:CUL262490 DDM262489:DEH262490 DNI262489:DOD262490 DXE262489:DXZ262490 EHA262489:EHV262490 EQW262489:ERR262490 FAS262489:FBN262490 FKO262489:FLJ262490 FUK262489:FVF262490 GEG262489:GFB262490 GOC262489:GOX262490 GXY262489:GYT262490 HHU262489:HIP262490 HRQ262489:HSL262490 IBM262489:ICH262490 ILI262489:IMD262490 IVE262489:IVZ262490 JFA262489:JFV262490 JOW262489:JPR262490 JYS262489:JZN262490 KIO262489:KJJ262490 KSK262489:KTF262490 LCG262489:LDB262490 LMC262489:LMX262490 LVY262489:LWT262490 MFU262489:MGP262490 MPQ262489:MQL262490 MZM262489:NAH262490 NJI262489:NKD262490 NTE262489:NTZ262490 ODA262489:ODV262490 OMW262489:ONR262490 OWS262489:OXN262490 PGO262489:PHJ262490 PQK262489:PRF262490 QAG262489:QBB262490 QKC262489:QKX262490 QTY262489:QUT262490 RDU262489:REP262490 RNQ262489:ROL262490 RXM262489:RYH262490 SHI262489:SID262490 SRE262489:SRZ262490 TBA262489:TBV262490 TKW262489:TLR262490 TUS262489:TVN262490 UEO262489:UFJ262490 UOK262489:UPF262490 UYG262489:UZB262490 VIC262489:VIX262490 VRY262489:VST262490 WBU262489:WCP262490 WLQ262489:WML262490 WVM262489:WWH262490 E328025:Z328026 JA328025:JV328026 SW328025:TR328026 ACS328025:ADN328026 AMO328025:ANJ328026 AWK328025:AXF328026 BGG328025:BHB328026 BQC328025:BQX328026 BZY328025:CAT328026 CJU328025:CKP328026 CTQ328025:CUL328026 DDM328025:DEH328026 DNI328025:DOD328026 DXE328025:DXZ328026 EHA328025:EHV328026 EQW328025:ERR328026 FAS328025:FBN328026 FKO328025:FLJ328026 FUK328025:FVF328026 GEG328025:GFB328026 GOC328025:GOX328026 GXY328025:GYT328026 HHU328025:HIP328026 HRQ328025:HSL328026 IBM328025:ICH328026 ILI328025:IMD328026 IVE328025:IVZ328026 JFA328025:JFV328026 JOW328025:JPR328026 JYS328025:JZN328026 KIO328025:KJJ328026 KSK328025:KTF328026 LCG328025:LDB328026 LMC328025:LMX328026 LVY328025:LWT328026 MFU328025:MGP328026 MPQ328025:MQL328026 MZM328025:NAH328026 NJI328025:NKD328026 NTE328025:NTZ328026 ODA328025:ODV328026 OMW328025:ONR328026 OWS328025:OXN328026 PGO328025:PHJ328026 PQK328025:PRF328026 QAG328025:QBB328026 QKC328025:QKX328026 QTY328025:QUT328026 RDU328025:REP328026 RNQ328025:ROL328026 RXM328025:RYH328026 SHI328025:SID328026 SRE328025:SRZ328026 TBA328025:TBV328026 TKW328025:TLR328026 TUS328025:TVN328026 UEO328025:UFJ328026 UOK328025:UPF328026 UYG328025:UZB328026 VIC328025:VIX328026 VRY328025:VST328026 WBU328025:WCP328026 WLQ328025:WML328026 WVM328025:WWH328026 E393561:Z393562 JA393561:JV393562 SW393561:TR393562 ACS393561:ADN393562 AMO393561:ANJ393562 AWK393561:AXF393562 BGG393561:BHB393562 BQC393561:BQX393562 BZY393561:CAT393562 CJU393561:CKP393562 CTQ393561:CUL393562 DDM393561:DEH393562 DNI393561:DOD393562 DXE393561:DXZ393562 EHA393561:EHV393562 EQW393561:ERR393562 FAS393561:FBN393562 FKO393561:FLJ393562 FUK393561:FVF393562 GEG393561:GFB393562 GOC393561:GOX393562 GXY393561:GYT393562 HHU393561:HIP393562 HRQ393561:HSL393562 IBM393561:ICH393562 ILI393561:IMD393562 IVE393561:IVZ393562 JFA393561:JFV393562 JOW393561:JPR393562 JYS393561:JZN393562 KIO393561:KJJ393562 KSK393561:KTF393562 LCG393561:LDB393562 LMC393561:LMX393562 LVY393561:LWT393562 MFU393561:MGP393562 MPQ393561:MQL393562 MZM393561:NAH393562 NJI393561:NKD393562 NTE393561:NTZ393562 ODA393561:ODV393562 OMW393561:ONR393562 OWS393561:OXN393562 PGO393561:PHJ393562 PQK393561:PRF393562 QAG393561:QBB393562 QKC393561:QKX393562 QTY393561:QUT393562 RDU393561:REP393562 RNQ393561:ROL393562 RXM393561:RYH393562 SHI393561:SID393562 SRE393561:SRZ393562 TBA393561:TBV393562 TKW393561:TLR393562 TUS393561:TVN393562 UEO393561:UFJ393562 UOK393561:UPF393562 UYG393561:UZB393562 VIC393561:VIX393562 VRY393561:VST393562 WBU393561:WCP393562 WLQ393561:WML393562 WVM393561:WWH393562 E459097:Z459098 JA459097:JV459098 SW459097:TR459098 ACS459097:ADN459098 AMO459097:ANJ459098 AWK459097:AXF459098 BGG459097:BHB459098 BQC459097:BQX459098 BZY459097:CAT459098 CJU459097:CKP459098 CTQ459097:CUL459098 DDM459097:DEH459098 DNI459097:DOD459098 DXE459097:DXZ459098 EHA459097:EHV459098 EQW459097:ERR459098 FAS459097:FBN459098 FKO459097:FLJ459098 FUK459097:FVF459098 GEG459097:GFB459098 GOC459097:GOX459098 GXY459097:GYT459098 HHU459097:HIP459098 HRQ459097:HSL459098 IBM459097:ICH459098 ILI459097:IMD459098 IVE459097:IVZ459098 JFA459097:JFV459098 JOW459097:JPR459098 JYS459097:JZN459098 KIO459097:KJJ459098 KSK459097:KTF459098 LCG459097:LDB459098 LMC459097:LMX459098 LVY459097:LWT459098 MFU459097:MGP459098 MPQ459097:MQL459098 MZM459097:NAH459098 NJI459097:NKD459098 NTE459097:NTZ459098 ODA459097:ODV459098 OMW459097:ONR459098 OWS459097:OXN459098 PGO459097:PHJ459098 PQK459097:PRF459098 QAG459097:QBB459098 QKC459097:QKX459098 QTY459097:QUT459098 RDU459097:REP459098 RNQ459097:ROL459098 RXM459097:RYH459098 SHI459097:SID459098 SRE459097:SRZ459098 TBA459097:TBV459098 TKW459097:TLR459098 TUS459097:TVN459098 UEO459097:UFJ459098 UOK459097:UPF459098 UYG459097:UZB459098 VIC459097:VIX459098 VRY459097:VST459098 WBU459097:WCP459098 WLQ459097:WML459098 WVM459097:WWH459098 E524633:Z524634 JA524633:JV524634 SW524633:TR524634 ACS524633:ADN524634 AMO524633:ANJ524634 AWK524633:AXF524634 BGG524633:BHB524634 BQC524633:BQX524634 BZY524633:CAT524634 CJU524633:CKP524634 CTQ524633:CUL524634 DDM524633:DEH524634 DNI524633:DOD524634 DXE524633:DXZ524634 EHA524633:EHV524634 EQW524633:ERR524634 FAS524633:FBN524634 FKO524633:FLJ524634 FUK524633:FVF524634 GEG524633:GFB524634 GOC524633:GOX524634 GXY524633:GYT524634 HHU524633:HIP524634 HRQ524633:HSL524634 IBM524633:ICH524634 ILI524633:IMD524634 IVE524633:IVZ524634 JFA524633:JFV524634 JOW524633:JPR524634 JYS524633:JZN524634 KIO524633:KJJ524634 KSK524633:KTF524634 LCG524633:LDB524634 LMC524633:LMX524634 LVY524633:LWT524634 MFU524633:MGP524634 MPQ524633:MQL524634 MZM524633:NAH524634 NJI524633:NKD524634 NTE524633:NTZ524634 ODA524633:ODV524634 OMW524633:ONR524634 OWS524633:OXN524634 PGO524633:PHJ524634 PQK524633:PRF524634 QAG524633:QBB524634 QKC524633:QKX524634 QTY524633:QUT524634 RDU524633:REP524634 RNQ524633:ROL524634 RXM524633:RYH524634 SHI524633:SID524634 SRE524633:SRZ524634 TBA524633:TBV524634 TKW524633:TLR524634 TUS524633:TVN524634 UEO524633:UFJ524634 UOK524633:UPF524634 UYG524633:UZB524634 VIC524633:VIX524634 VRY524633:VST524634 WBU524633:WCP524634 WLQ524633:WML524634 WVM524633:WWH524634 E590169:Z590170 JA590169:JV590170 SW590169:TR590170 ACS590169:ADN590170 AMO590169:ANJ590170 AWK590169:AXF590170 BGG590169:BHB590170 BQC590169:BQX590170 BZY590169:CAT590170 CJU590169:CKP590170 CTQ590169:CUL590170 DDM590169:DEH590170 DNI590169:DOD590170 DXE590169:DXZ590170 EHA590169:EHV590170 EQW590169:ERR590170 FAS590169:FBN590170 FKO590169:FLJ590170 FUK590169:FVF590170 GEG590169:GFB590170 GOC590169:GOX590170 GXY590169:GYT590170 HHU590169:HIP590170 HRQ590169:HSL590170 IBM590169:ICH590170 ILI590169:IMD590170 IVE590169:IVZ590170 JFA590169:JFV590170 JOW590169:JPR590170 JYS590169:JZN590170 KIO590169:KJJ590170 KSK590169:KTF590170 LCG590169:LDB590170 LMC590169:LMX590170 LVY590169:LWT590170 MFU590169:MGP590170 MPQ590169:MQL590170 MZM590169:NAH590170 NJI590169:NKD590170 NTE590169:NTZ590170 ODA590169:ODV590170 OMW590169:ONR590170 OWS590169:OXN590170 PGO590169:PHJ590170 PQK590169:PRF590170 QAG590169:QBB590170 QKC590169:QKX590170 QTY590169:QUT590170 RDU590169:REP590170 RNQ590169:ROL590170 RXM590169:RYH590170 SHI590169:SID590170 SRE590169:SRZ590170 TBA590169:TBV590170 TKW590169:TLR590170 TUS590169:TVN590170 UEO590169:UFJ590170 UOK590169:UPF590170 UYG590169:UZB590170 VIC590169:VIX590170 VRY590169:VST590170 WBU590169:WCP590170 WLQ590169:WML590170 WVM590169:WWH590170 E655705:Z655706 JA655705:JV655706 SW655705:TR655706 ACS655705:ADN655706 AMO655705:ANJ655706 AWK655705:AXF655706 BGG655705:BHB655706 BQC655705:BQX655706 BZY655705:CAT655706 CJU655705:CKP655706 CTQ655705:CUL655706 DDM655705:DEH655706 DNI655705:DOD655706 DXE655705:DXZ655706 EHA655705:EHV655706 EQW655705:ERR655706 FAS655705:FBN655706 FKO655705:FLJ655706 FUK655705:FVF655706 GEG655705:GFB655706 GOC655705:GOX655706 GXY655705:GYT655706 HHU655705:HIP655706 HRQ655705:HSL655706 IBM655705:ICH655706 ILI655705:IMD655706 IVE655705:IVZ655706 JFA655705:JFV655706 JOW655705:JPR655706 JYS655705:JZN655706 KIO655705:KJJ655706 KSK655705:KTF655706 LCG655705:LDB655706 LMC655705:LMX655706 LVY655705:LWT655706 MFU655705:MGP655706 MPQ655705:MQL655706 MZM655705:NAH655706 NJI655705:NKD655706 NTE655705:NTZ655706 ODA655705:ODV655706 OMW655705:ONR655706 OWS655705:OXN655706 PGO655705:PHJ655706 PQK655705:PRF655706 QAG655705:QBB655706 QKC655705:QKX655706 QTY655705:QUT655706 RDU655705:REP655706 RNQ655705:ROL655706 RXM655705:RYH655706 SHI655705:SID655706 SRE655705:SRZ655706 TBA655705:TBV655706 TKW655705:TLR655706 TUS655705:TVN655706 UEO655705:UFJ655706 UOK655705:UPF655706 UYG655705:UZB655706 VIC655705:VIX655706 VRY655705:VST655706 WBU655705:WCP655706 WLQ655705:WML655706 WVM655705:WWH655706 E721241:Z721242 JA721241:JV721242 SW721241:TR721242 ACS721241:ADN721242 AMO721241:ANJ721242 AWK721241:AXF721242 BGG721241:BHB721242 BQC721241:BQX721242 BZY721241:CAT721242 CJU721241:CKP721242 CTQ721241:CUL721242 DDM721241:DEH721242 DNI721241:DOD721242 DXE721241:DXZ721242 EHA721241:EHV721242 EQW721241:ERR721242 FAS721241:FBN721242 FKO721241:FLJ721242 FUK721241:FVF721242 GEG721241:GFB721242 GOC721241:GOX721242 GXY721241:GYT721242 HHU721241:HIP721242 HRQ721241:HSL721242 IBM721241:ICH721242 ILI721241:IMD721242 IVE721241:IVZ721242 JFA721241:JFV721242 JOW721241:JPR721242 JYS721241:JZN721242 KIO721241:KJJ721242 KSK721241:KTF721242 LCG721241:LDB721242 LMC721241:LMX721242 LVY721241:LWT721242 MFU721241:MGP721242 MPQ721241:MQL721242 MZM721241:NAH721242 NJI721241:NKD721242 NTE721241:NTZ721242 ODA721241:ODV721242 OMW721241:ONR721242 OWS721241:OXN721242 PGO721241:PHJ721242 PQK721241:PRF721242 QAG721241:QBB721242 QKC721241:QKX721242 QTY721241:QUT721242 RDU721241:REP721242 RNQ721241:ROL721242 RXM721241:RYH721242 SHI721241:SID721242 SRE721241:SRZ721242 TBA721241:TBV721242 TKW721241:TLR721242 TUS721241:TVN721242 UEO721241:UFJ721242 UOK721241:UPF721242 UYG721241:UZB721242 VIC721241:VIX721242 VRY721241:VST721242 WBU721241:WCP721242 WLQ721241:WML721242 WVM721241:WWH721242 E786777:Z786778 JA786777:JV786778 SW786777:TR786778 ACS786777:ADN786778 AMO786777:ANJ786778 AWK786777:AXF786778 BGG786777:BHB786778 BQC786777:BQX786778 BZY786777:CAT786778 CJU786777:CKP786778 CTQ786777:CUL786778 DDM786777:DEH786778 DNI786777:DOD786778 DXE786777:DXZ786778 EHA786777:EHV786778 EQW786777:ERR786778 FAS786777:FBN786778 FKO786777:FLJ786778 FUK786777:FVF786778 GEG786777:GFB786778 GOC786777:GOX786778 GXY786777:GYT786778 HHU786777:HIP786778 HRQ786777:HSL786778 IBM786777:ICH786778 ILI786777:IMD786778 IVE786777:IVZ786778 JFA786777:JFV786778 JOW786777:JPR786778 JYS786777:JZN786778 KIO786777:KJJ786778 KSK786777:KTF786778 LCG786777:LDB786778 LMC786777:LMX786778 LVY786777:LWT786778 MFU786777:MGP786778 MPQ786777:MQL786778 MZM786777:NAH786778 NJI786777:NKD786778 NTE786777:NTZ786778 ODA786777:ODV786778 OMW786777:ONR786778 OWS786777:OXN786778 PGO786777:PHJ786778 PQK786777:PRF786778 QAG786777:QBB786778 QKC786777:QKX786778 QTY786777:QUT786778 RDU786777:REP786778 RNQ786777:ROL786778 RXM786777:RYH786778 SHI786777:SID786778 SRE786777:SRZ786778 TBA786777:TBV786778 TKW786777:TLR786778 TUS786777:TVN786778 UEO786777:UFJ786778 UOK786777:UPF786778 UYG786777:UZB786778 VIC786777:VIX786778 VRY786777:VST786778 WBU786777:WCP786778 WLQ786777:WML786778 WVM786777:WWH786778 E852313:Z852314 JA852313:JV852314 SW852313:TR852314 ACS852313:ADN852314 AMO852313:ANJ852314 AWK852313:AXF852314 BGG852313:BHB852314 BQC852313:BQX852314 BZY852313:CAT852314 CJU852313:CKP852314 CTQ852313:CUL852314 DDM852313:DEH852314 DNI852313:DOD852314 DXE852313:DXZ852314 EHA852313:EHV852314 EQW852313:ERR852314 FAS852313:FBN852314 FKO852313:FLJ852314 FUK852313:FVF852314 GEG852313:GFB852314 GOC852313:GOX852314 GXY852313:GYT852314 HHU852313:HIP852314 HRQ852313:HSL852314 IBM852313:ICH852314 ILI852313:IMD852314 IVE852313:IVZ852314 JFA852313:JFV852314 JOW852313:JPR852314 JYS852313:JZN852314 KIO852313:KJJ852314 KSK852313:KTF852314 LCG852313:LDB852314 LMC852313:LMX852314 LVY852313:LWT852314 MFU852313:MGP852314 MPQ852313:MQL852314 MZM852313:NAH852314 NJI852313:NKD852314 NTE852313:NTZ852314 ODA852313:ODV852314 OMW852313:ONR852314 OWS852313:OXN852314 PGO852313:PHJ852314 PQK852313:PRF852314 QAG852313:QBB852314 QKC852313:QKX852314 QTY852313:QUT852314 RDU852313:REP852314 RNQ852313:ROL852314 RXM852313:RYH852314 SHI852313:SID852314 SRE852313:SRZ852314 TBA852313:TBV852314 TKW852313:TLR852314 TUS852313:TVN852314 UEO852313:UFJ852314 UOK852313:UPF852314 UYG852313:UZB852314 VIC852313:VIX852314 VRY852313:VST852314 WBU852313:WCP852314 WLQ852313:WML852314 WVM852313:WWH852314 E917849:Z917850 JA917849:JV917850 SW917849:TR917850 ACS917849:ADN917850 AMO917849:ANJ917850 AWK917849:AXF917850 BGG917849:BHB917850 BQC917849:BQX917850 BZY917849:CAT917850 CJU917849:CKP917850 CTQ917849:CUL917850 DDM917849:DEH917850 DNI917849:DOD917850 DXE917849:DXZ917850 EHA917849:EHV917850 EQW917849:ERR917850 FAS917849:FBN917850 FKO917849:FLJ917850 FUK917849:FVF917850 GEG917849:GFB917850 GOC917849:GOX917850 GXY917849:GYT917850 HHU917849:HIP917850 HRQ917849:HSL917850 IBM917849:ICH917850 ILI917849:IMD917850 IVE917849:IVZ917850 JFA917849:JFV917850 JOW917849:JPR917850 JYS917849:JZN917850 KIO917849:KJJ917850 KSK917849:KTF917850 LCG917849:LDB917850 LMC917849:LMX917850 LVY917849:LWT917850 MFU917849:MGP917850 MPQ917849:MQL917850 MZM917849:NAH917850 NJI917849:NKD917850 NTE917849:NTZ917850 ODA917849:ODV917850 OMW917849:ONR917850 OWS917849:OXN917850 PGO917849:PHJ917850 PQK917849:PRF917850 QAG917849:QBB917850 QKC917849:QKX917850 QTY917849:QUT917850 RDU917849:REP917850 RNQ917849:ROL917850 RXM917849:RYH917850 SHI917849:SID917850 SRE917849:SRZ917850 TBA917849:TBV917850 TKW917849:TLR917850 TUS917849:TVN917850 UEO917849:UFJ917850 UOK917849:UPF917850 UYG917849:UZB917850 VIC917849:VIX917850 VRY917849:VST917850 WBU917849:WCP917850 WLQ917849:WML917850 WVM917849:WWH917850 E983385:Z983386 JA983385:JV983386 SW983385:TR983386 ACS983385:ADN983386 AMO983385:ANJ983386 AWK983385:AXF983386 BGG983385:BHB983386 BQC983385:BQX983386 BZY983385:CAT983386 CJU983385:CKP983386 CTQ983385:CUL983386 DDM983385:DEH983386 DNI983385:DOD983386 DXE983385:DXZ983386 EHA983385:EHV983386 EQW983385:ERR983386 FAS983385:FBN983386 FKO983385:FLJ983386 FUK983385:FVF983386 GEG983385:GFB983386 GOC983385:GOX983386 GXY983385:GYT983386 HHU983385:HIP983386 HRQ983385:HSL983386 IBM983385:ICH983386 ILI983385:IMD983386 IVE983385:IVZ983386 JFA983385:JFV983386 JOW983385:JPR983386 JYS983385:JZN983386 KIO983385:KJJ983386 KSK983385:KTF983386 LCG983385:LDB983386 LMC983385:LMX983386 LVY983385:LWT983386 MFU983385:MGP983386 MPQ983385:MQL983386 MZM983385:NAH983386 NJI983385:NKD983386 NTE983385:NTZ983386 ODA983385:ODV983386 OMW983385:ONR983386 OWS983385:OXN983386 PGO983385:PHJ983386 PQK983385:PRF983386 QAG983385:QBB983386 QKC983385:QKX983386 QTY983385:QUT983386 RDU983385:REP983386 RNQ983385:ROL983386 RXM983385:RYH983386 SHI983385:SID983386 SRE983385:SRZ983386 TBA983385:TBV983386 TKW983385:TLR983386 TUS983385:TVN983386 UEO983385:UFJ983386 UOK983385:UPF983386 UYG983385:UZB983386 VIC983385:VIX983386 VRY983385:VST983386 WBU983385:WCP983386 WLQ983385:WML983386 WVM983385:WWH983386 E199:Z200 JA199:JV200 SW199:TR200 ACS199:ADN200 AMO199:ANJ200 AWK199:AXF200 BGG199:BHB200 BQC199:BQX200 BZY199:CAT200 CJU199:CKP200 CTQ199:CUL200 DDM199:DEH200 DNI199:DOD200 DXE199:DXZ200 EHA199:EHV200 EQW199:ERR200 FAS199:FBN200 FKO199:FLJ200 FUK199:FVF200 GEG199:GFB200 GOC199:GOX200 GXY199:GYT200 HHU199:HIP200 HRQ199:HSL200 IBM199:ICH200 ILI199:IMD200 IVE199:IVZ200 JFA199:JFV200 JOW199:JPR200 JYS199:JZN200 KIO199:KJJ200 KSK199:KTF200 LCG199:LDB200 LMC199:LMX200 LVY199:LWT200 MFU199:MGP200 MPQ199:MQL200 MZM199:NAH200 NJI199:NKD200 NTE199:NTZ200 ODA199:ODV200 OMW199:ONR200 OWS199:OXN200 PGO199:PHJ200 PQK199:PRF200 QAG199:QBB200 QKC199:QKX200 QTY199:QUT200 RDU199:REP200 RNQ199:ROL200 RXM199:RYH200 SHI199:SID200 SRE199:SRZ200 TBA199:TBV200 TKW199:TLR200 TUS199:TVN200 UEO199:UFJ200 UOK199:UPF200 UYG199:UZB200 VIC199:VIX200 VRY199:VST200 WBU199:WCP200 WLQ199:WML200 WVM199:WWH200 E65858:Z65859 JA65858:JV65859 SW65858:TR65859 ACS65858:ADN65859 AMO65858:ANJ65859 AWK65858:AXF65859 BGG65858:BHB65859 BQC65858:BQX65859 BZY65858:CAT65859 CJU65858:CKP65859 CTQ65858:CUL65859 DDM65858:DEH65859 DNI65858:DOD65859 DXE65858:DXZ65859 EHA65858:EHV65859 EQW65858:ERR65859 FAS65858:FBN65859 FKO65858:FLJ65859 FUK65858:FVF65859 GEG65858:GFB65859 GOC65858:GOX65859 GXY65858:GYT65859 HHU65858:HIP65859 HRQ65858:HSL65859 IBM65858:ICH65859 ILI65858:IMD65859 IVE65858:IVZ65859 JFA65858:JFV65859 JOW65858:JPR65859 JYS65858:JZN65859 KIO65858:KJJ65859 KSK65858:KTF65859 LCG65858:LDB65859 LMC65858:LMX65859 LVY65858:LWT65859 MFU65858:MGP65859 MPQ65858:MQL65859 MZM65858:NAH65859 NJI65858:NKD65859 NTE65858:NTZ65859 ODA65858:ODV65859 OMW65858:ONR65859 OWS65858:OXN65859 PGO65858:PHJ65859 PQK65858:PRF65859 QAG65858:QBB65859 QKC65858:QKX65859 QTY65858:QUT65859 RDU65858:REP65859 RNQ65858:ROL65859 RXM65858:RYH65859 SHI65858:SID65859 SRE65858:SRZ65859 TBA65858:TBV65859 TKW65858:TLR65859 TUS65858:TVN65859 UEO65858:UFJ65859 UOK65858:UPF65859 UYG65858:UZB65859 VIC65858:VIX65859 VRY65858:VST65859 WBU65858:WCP65859 WLQ65858:WML65859 WVM65858:WWH65859 E131394:Z131395 JA131394:JV131395 SW131394:TR131395 ACS131394:ADN131395 AMO131394:ANJ131395 AWK131394:AXF131395 BGG131394:BHB131395 BQC131394:BQX131395 BZY131394:CAT131395 CJU131394:CKP131395 CTQ131394:CUL131395 DDM131394:DEH131395 DNI131394:DOD131395 DXE131394:DXZ131395 EHA131394:EHV131395 EQW131394:ERR131395 FAS131394:FBN131395 FKO131394:FLJ131395 FUK131394:FVF131395 GEG131394:GFB131395 GOC131394:GOX131395 GXY131394:GYT131395 HHU131394:HIP131395 HRQ131394:HSL131395 IBM131394:ICH131395 ILI131394:IMD131395 IVE131394:IVZ131395 JFA131394:JFV131395 JOW131394:JPR131395 JYS131394:JZN131395 KIO131394:KJJ131395 KSK131394:KTF131395 LCG131394:LDB131395 LMC131394:LMX131395 LVY131394:LWT131395 MFU131394:MGP131395 MPQ131394:MQL131395 MZM131394:NAH131395 NJI131394:NKD131395 NTE131394:NTZ131395 ODA131394:ODV131395 OMW131394:ONR131395 OWS131394:OXN131395 PGO131394:PHJ131395 PQK131394:PRF131395 QAG131394:QBB131395 QKC131394:QKX131395 QTY131394:QUT131395 RDU131394:REP131395 RNQ131394:ROL131395 RXM131394:RYH131395 SHI131394:SID131395 SRE131394:SRZ131395 TBA131394:TBV131395 TKW131394:TLR131395 TUS131394:TVN131395 UEO131394:UFJ131395 UOK131394:UPF131395 UYG131394:UZB131395 VIC131394:VIX131395 VRY131394:VST131395 WBU131394:WCP131395 WLQ131394:WML131395 WVM131394:WWH131395 E196930:Z196931 JA196930:JV196931 SW196930:TR196931 ACS196930:ADN196931 AMO196930:ANJ196931 AWK196930:AXF196931 BGG196930:BHB196931 BQC196930:BQX196931 BZY196930:CAT196931 CJU196930:CKP196931 CTQ196930:CUL196931 DDM196930:DEH196931 DNI196930:DOD196931 DXE196930:DXZ196931 EHA196930:EHV196931 EQW196930:ERR196931 FAS196930:FBN196931 FKO196930:FLJ196931 FUK196930:FVF196931 GEG196930:GFB196931 GOC196930:GOX196931 GXY196930:GYT196931 HHU196930:HIP196931 HRQ196930:HSL196931 IBM196930:ICH196931 ILI196930:IMD196931 IVE196930:IVZ196931 JFA196930:JFV196931 JOW196930:JPR196931 JYS196930:JZN196931 KIO196930:KJJ196931 KSK196930:KTF196931 LCG196930:LDB196931 LMC196930:LMX196931 LVY196930:LWT196931 MFU196930:MGP196931 MPQ196930:MQL196931 MZM196930:NAH196931 NJI196930:NKD196931 NTE196930:NTZ196931 ODA196930:ODV196931 OMW196930:ONR196931 OWS196930:OXN196931 PGO196930:PHJ196931 PQK196930:PRF196931 QAG196930:QBB196931 QKC196930:QKX196931 QTY196930:QUT196931 RDU196930:REP196931 RNQ196930:ROL196931 RXM196930:RYH196931 SHI196930:SID196931 SRE196930:SRZ196931 TBA196930:TBV196931 TKW196930:TLR196931 TUS196930:TVN196931 UEO196930:UFJ196931 UOK196930:UPF196931 UYG196930:UZB196931 VIC196930:VIX196931 VRY196930:VST196931 WBU196930:WCP196931 WLQ196930:WML196931 WVM196930:WWH196931 E262466:Z262467 JA262466:JV262467 SW262466:TR262467 ACS262466:ADN262467 AMO262466:ANJ262467 AWK262466:AXF262467 BGG262466:BHB262467 BQC262466:BQX262467 BZY262466:CAT262467 CJU262466:CKP262467 CTQ262466:CUL262467 DDM262466:DEH262467 DNI262466:DOD262467 DXE262466:DXZ262467 EHA262466:EHV262467 EQW262466:ERR262467 FAS262466:FBN262467 FKO262466:FLJ262467 FUK262466:FVF262467 GEG262466:GFB262467 GOC262466:GOX262467 GXY262466:GYT262467 HHU262466:HIP262467 HRQ262466:HSL262467 IBM262466:ICH262467 ILI262466:IMD262467 IVE262466:IVZ262467 JFA262466:JFV262467 JOW262466:JPR262467 JYS262466:JZN262467 KIO262466:KJJ262467 KSK262466:KTF262467 LCG262466:LDB262467 LMC262466:LMX262467 LVY262466:LWT262467 MFU262466:MGP262467 MPQ262466:MQL262467 MZM262466:NAH262467 NJI262466:NKD262467 NTE262466:NTZ262467 ODA262466:ODV262467 OMW262466:ONR262467 OWS262466:OXN262467 PGO262466:PHJ262467 PQK262466:PRF262467 QAG262466:QBB262467 QKC262466:QKX262467 QTY262466:QUT262467 RDU262466:REP262467 RNQ262466:ROL262467 RXM262466:RYH262467 SHI262466:SID262467 SRE262466:SRZ262467 TBA262466:TBV262467 TKW262466:TLR262467 TUS262466:TVN262467 UEO262466:UFJ262467 UOK262466:UPF262467 UYG262466:UZB262467 VIC262466:VIX262467 VRY262466:VST262467 WBU262466:WCP262467 WLQ262466:WML262467 WVM262466:WWH262467 E328002:Z328003 JA328002:JV328003 SW328002:TR328003 ACS328002:ADN328003 AMO328002:ANJ328003 AWK328002:AXF328003 BGG328002:BHB328003 BQC328002:BQX328003 BZY328002:CAT328003 CJU328002:CKP328003 CTQ328002:CUL328003 DDM328002:DEH328003 DNI328002:DOD328003 DXE328002:DXZ328003 EHA328002:EHV328003 EQW328002:ERR328003 FAS328002:FBN328003 FKO328002:FLJ328003 FUK328002:FVF328003 GEG328002:GFB328003 GOC328002:GOX328003 GXY328002:GYT328003 HHU328002:HIP328003 HRQ328002:HSL328003 IBM328002:ICH328003 ILI328002:IMD328003 IVE328002:IVZ328003 JFA328002:JFV328003 JOW328002:JPR328003 JYS328002:JZN328003 KIO328002:KJJ328003 KSK328002:KTF328003 LCG328002:LDB328003 LMC328002:LMX328003 LVY328002:LWT328003 MFU328002:MGP328003 MPQ328002:MQL328003 MZM328002:NAH328003 NJI328002:NKD328003 NTE328002:NTZ328003 ODA328002:ODV328003 OMW328002:ONR328003 OWS328002:OXN328003 PGO328002:PHJ328003 PQK328002:PRF328003 QAG328002:QBB328003 QKC328002:QKX328003 QTY328002:QUT328003 RDU328002:REP328003 RNQ328002:ROL328003 RXM328002:RYH328003 SHI328002:SID328003 SRE328002:SRZ328003 TBA328002:TBV328003 TKW328002:TLR328003 TUS328002:TVN328003 UEO328002:UFJ328003 UOK328002:UPF328003 UYG328002:UZB328003 VIC328002:VIX328003 VRY328002:VST328003 WBU328002:WCP328003 WLQ328002:WML328003 WVM328002:WWH328003 E393538:Z393539 JA393538:JV393539 SW393538:TR393539 ACS393538:ADN393539 AMO393538:ANJ393539 AWK393538:AXF393539 BGG393538:BHB393539 BQC393538:BQX393539 BZY393538:CAT393539 CJU393538:CKP393539 CTQ393538:CUL393539 DDM393538:DEH393539 DNI393538:DOD393539 DXE393538:DXZ393539 EHA393538:EHV393539 EQW393538:ERR393539 FAS393538:FBN393539 FKO393538:FLJ393539 FUK393538:FVF393539 GEG393538:GFB393539 GOC393538:GOX393539 GXY393538:GYT393539 HHU393538:HIP393539 HRQ393538:HSL393539 IBM393538:ICH393539 ILI393538:IMD393539 IVE393538:IVZ393539 JFA393538:JFV393539 JOW393538:JPR393539 JYS393538:JZN393539 KIO393538:KJJ393539 KSK393538:KTF393539 LCG393538:LDB393539 LMC393538:LMX393539 LVY393538:LWT393539 MFU393538:MGP393539 MPQ393538:MQL393539 MZM393538:NAH393539 NJI393538:NKD393539 NTE393538:NTZ393539 ODA393538:ODV393539 OMW393538:ONR393539 OWS393538:OXN393539 PGO393538:PHJ393539 PQK393538:PRF393539 QAG393538:QBB393539 QKC393538:QKX393539 QTY393538:QUT393539 RDU393538:REP393539 RNQ393538:ROL393539 RXM393538:RYH393539 SHI393538:SID393539 SRE393538:SRZ393539 TBA393538:TBV393539 TKW393538:TLR393539 TUS393538:TVN393539 UEO393538:UFJ393539 UOK393538:UPF393539 UYG393538:UZB393539 VIC393538:VIX393539 VRY393538:VST393539 WBU393538:WCP393539 WLQ393538:WML393539 WVM393538:WWH393539 E459074:Z459075 JA459074:JV459075 SW459074:TR459075 ACS459074:ADN459075 AMO459074:ANJ459075 AWK459074:AXF459075 BGG459074:BHB459075 BQC459074:BQX459075 BZY459074:CAT459075 CJU459074:CKP459075 CTQ459074:CUL459075 DDM459074:DEH459075 DNI459074:DOD459075 DXE459074:DXZ459075 EHA459074:EHV459075 EQW459074:ERR459075 FAS459074:FBN459075 FKO459074:FLJ459075 FUK459074:FVF459075 GEG459074:GFB459075 GOC459074:GOX459075 GXY459074:GYT459075 HHU459074:HIP459075 HRQ459074:HSL459075 IBM459074:ICH459075 ILI459074:IMD459075 IVE459074:IVZ459075 JFA459074:JFV459075 JOW459074:JPR459075 JYS459074:JZN459075 KIO459074:KJJ459075 KSK459074:KTF459075 LCG459074:LDB459075 LMC459074:LMX459075 LVY459074:LWT459075 MFU459074:MGP459075 MPQ459074:MQL459075 MZM459074:NAH459075 NJI459074:NKD459075 NTE459074:NTZ459075 ODA459074:ODV459075 OMW459074:ONR459075 OWS459074:OXN459075 PGO459074:PHJ459075 PQK459074:PRF459075 QAG459074:QBB459075 QKC459074:QKX459075 QTY459074:QUT459075 RDU459074:REP459075 RNQ459074:ROL459075 RXM459074:RYH459075 SHI459074:SID459075 SRE459074:SRZ459075 TBA459074:TBV459075 TKW459074:TLR459075 TUS459074:TVN459075 UEO459074:UFJ459075 UOK459074:UPF459075 UYG459074:UZB459075 VIC459074:VIX459075 VRY459074:VST459075 WBU459074:WCP459075 WLQ459074:WML459075 WVM459074:WWH459075 E524610:Z524611 JA524610:JV524611 SW524610:TR524611 ACS524610:ADN524611 AMO524610:ANJ524611 AWK524610:AXF524611 BGG524610:BHB524611 BQC524610:BQX524611 BZY524610:CAT524611 CJU524610:CKP524611 CTQ524610:CUL524611 DDM524610:DEH524611 DNI524610:DOD524611 DXE524610:DXZ524611 EHA524610:EHV524611 EQW524610:ERR524611 FAS524610:FBN524611 FKO524610:FLJ524611 FUK524610:FVF524611 GEG524610:GFB524611 GOC524610:GOX524611 GXY524610:GYT524611 HHU524610:HIP524611 HRQ524610:HSL524611 IBM524610:ICH524611 ILI524610:IMD524611 IVE524610:IVZ524611 JFA524610:JFV524611 JOW524610:JPR524611 JYS524610:JZN524611 KIO524610:KJJ524611 KSK524610:KTF524611 LCG524610:LDB524611 LMC524610:LMX524611 LVY524610:LWT524611 MFU524610:MGP524611 MPQ524610:MQL524611 MZM524610:NAH524611 NJI524610:NKD524611 NTE524610:NTZ524611 ODA524610:ODV524611 OMW524610:ONR524611 OWS524610:OXN524611 PGO524610:PHJ524611 PQK524610:PRF524611 QAG524610:QBB524611 QKC524610:QKX524611 QTY524610:QUT524611 RDU524610:REP524611 RNQ524610:ROL524611 RXM524610:RYH524611 SHI524610:SID524611 SRE524610:SRZ524611 TBA524610:TBV524611 TKW524610:TLR524611 TUS524610:TVN524611 UEO524610:UFJ524611 UOK524610:UPF524611 UYG524610:UZB524611 VIC524610:VIX524611 VRY524610:VST524611 WBU524610:WCP524611 WLQ524610:WML524611 WVM524610:WWH524611 E590146:Z590147 JA590146:JV590147 SW590146:TR590147 ACS590146:ADN590147 AMO590146:ANJ590147 AWK590146:AXF590147 BGG590146:BHB590147 BQC590146:BQX590147 BZY590146:CAT590147 CJU590146:CKP590147 CTQ590146:CUL590147 DDM590146:DEH590147 DNI590146:DOD590147 DXE590146:DXZ590147 EHA590146:EHV590147 EQW590146:ERR590147 FAS590146:FBN590147 FKO590146:FLJ590147 FUK590146:FVF590147 GEG590146:GFB590147 GOC590146:GOX590147 GXY590146:GYT590147 HHU590146:HIP590147 HRQ590146:HSL590147 IBM590146:ICH590147 ILI590146:IMD590147 IVE590146:IVZ590147 JFA590146:JFV590147 JOW590146:JPR590147 JYS590146:JZN590147 KIO590146:KJJ590147 KSK590146:KTF590147 LCG590146:LDB590147 LMC590146:LMX590147 LVY590146:LWT590147 MFU590146:MGP590147 MPQ590146:MQL590147 MZM590146:NAH590147 NJI590146:NKD590147 NTE590146:NTZ590147 ODA590146:ODV590147 OMW590146:ONR590147 OWS590146:OXN590147 PGO590146:PHJ590147 PQK590146:PRF590147 QAG590146:QBB590147 QKC590146:QKX590147 QTY590146:QUT590147 RDU590146:REP590147 RNQ590146:ROL590147 RXM590146:RYH590147 SHI590146:SID590147 SRE590146:SRZ590147 TBA590146:TBV590147 TKW590146:TLR590147 TUS590146:TVN590147 UEO590146:UFJ590147 UOK590146:UPF590147 UYG590146:UZB590147 VIC590146:VIX590147 VRY590146:VST590147 WBU590146:WCP590147 WLQ590146:WML590147 WVM590146:WWH590147 E655682:Z655683 JA655682:JV655683 SW655682:TR655683 ACS655682:ADN655683 AMO655682:ANJ655683 AWK655682:AXF655683 BGG655682:BHB655683 BQC655682:BQX655683 BZY655682:CAT655683 CJU655682:CKP655683 CTQ655682:CUL655683 DDM655682:DEH655683 DNI655682:DOD655683 DXE655682:DXZ655683 EHA655682:EHV655683 EQW655682:ERR655683 FAS655682:FBN655683 FKO655682:FLJ655683 FUK655682:FVF655683 GEG655682:GFB655683 GOC655682:GOX655683 GXY655682:GYT655683 HHU655682:HIP655683 HRQ655682:HSL655683 IBM655682:ICH655683 ILI655682:IMD655683 IVE655682:IVZ655683 JFA655682:JFV655683 JOW655682:JPR655683 JYS655682:JZN655683 KIO655682:KJJ655683 KSK655682:KTF655683 LCG655682:LDB655683 LMC655682:LMX655683 LVY655682:LWT655683 MFU655682:MGP655683 MPQ655682:MQL655683 MZM655682:NAH655683 NJI655682:NKD655683 NTE655682:NTZ655683 ODA655682:ODV655683 OMW655682:ONR655683 OWS655682:OXN655683 PGO655682:PHJ655683 PQK655682:PRF655683 QAG655682:QBB655683 QKC655682:QKX655683 QTY655682:QUT655683 RDU655682:REP655683 RNQ655682:ROL655683 RXM655682:RYH655683 SHI655682:SID655683 SRE655682:SRZ655683 TBA655682:TBV655683 TKW655682:TLR655683 TUS655682:TVN655683 UEO655682:UFJ655683 UOK655682:UPF655683 UYG655682:UZB655683 VIC655682:VIX655683 VRY655682:VST655683 WBU655682:WCP655683 WLQ655682:WML655683 WVM655682:WWH655683 E721218:Z721219 JA721218:JV721219 SW721218:TR721219 ACS721218:ADN721219 AMO721218:ANJ721219 AWK721218:AXF721219 BGG721218:BHB721219 BQC721218:BQX721219 BZY721218:CAT721219 CJU721218:CKP721219 CTQ721218:CUL721219 DDM721218:DEH721219 DNI721218:DOD721219 DXE721218:DXZ721219 EHA721218:EHV721219 EQW721218:ERR721219 FAS721218:FBN721219 FKO721218:FLJ721219 FUK721218:FVF721219 GEG721218:GFB721219 GOC721218:GOX721219 GXY721218:GYT721219 HHU721218:HIP721219 HRQ721218:HSL721219 IBM721218:ICH721219 ILI721218:IMD721219 IVE721218:IVZ721219 JFA721218:JFV721219 JOW721218:JPR721219 JYS721218:JZN721219 KIO721218:KJJ721219 KSK721218:KTF721219 LCG721218:LDB721219 LMC721218:LMX721219 LVY721218:LWT721219 MFU721218:MGP721219 MPQ721218:MQL721219 MZM721218:NAH721219 NJI721218:NKD721219 NTE721218:NTZ721219 ODA721218:ODV721219 OMW721218:ONR721219 OWS721218:OXN721219 PGO721218:PHJ721219 PQK721218:PRF721219 QAG721218:QBB721219 QKC721218:QKX721219 QTY721218:QUT721219 RDU721218:REP721219 RNQ721218:ROL721219 RXM721218:RYH721219 SHI721218:SID721219 SRE721218:SRZ721219 TBA721218:TBV721219 TKW721218:TLR721219 TUS721218:TVN721219 UEO721218:UFJ721219 UOK721218:UPF721219 UYG721218:UZB721219 VIC721218:VIX721219 VRY721218:VST721219 WBU721218:WCP721219 WLQ721218:WML721219 WVM721218:WWH721219 E786754:Z786755 JA786754:JV786755 SW786754:TR786755 ACS786754:ADN786755 AMO786754:ANJ786755 AWK786754:AXF786755 BGG786754:BHB786755 BQC786754:BQX786755 BZY786754:CAT786755 CJU786754:CKP786755 CTQ786754:CUL786755 DDM786754:DEH786755 DNI786754:DOD786755 DXE786754:DXZ786755 EHA786754:EHV786755 EQW786754:ERR786755 FAS786754:FBN786755 FKO786754:FLJ786755 FUK786754:FVF786755 GEG786754:GFB786755 GOC786754:GOX786755 GXY786754:GYT786755 HHU786754:HIP786755 HRQ786754:HSL786755 IBM786754:ICH786755 ILI786754:IMD786755 IVE786754:IVZ786755 JFA786754:JFV786755 JOW786754:JPR786755 JYS786754:JZN786755 KIO786754:KJJ786755 KSK786754:KTF786755 LCG786754:LDB786755 LMC786754:LMX786755 LVY786754:LWT786755 MFU786754:MGP786755 MPQ786754:MQL786755 MZM786754:NAH786755 NJI786754:NKD786755 NTE786754:NTZ786755 ODA786754:ODV786755 OMW786754:ONR786755 OWS786754:OXN786755 PGO786754:PHJ786755 PQK786754:PRF786755 QAG786754:QBB786755 QKC786754:QKX786755 QTY786754:QUT786755 RDU786754:REP786755 RNQ786754:ROL786755 RXM786754:RYH786755 SHI786754:SID786755 SRE786754:SRZ786755 TBA786754:TBV786755 TKW786754:TLR786755 TUS786754:TVN786755 UEO786754:UFJ786755 UOK786754:UPF786755 UYG786754:UZB786755 VIC786754:VIX786755 VRY786754:VST786755 WBU786754:WCP786755 WLQ786754:WML786755 WVM786754:WWH786755 E852290:Z852291 JA852290:JV852291 SW852290:TR852291 ACS852290:ADN852291 AMO852290:ANJ852291 AWK852290:AXF852291 BGG852290:BHB852291 BQC852290:BQX852291 BZY852290:CAT852291 CJU852290:CKP852291 CTQ852290:CUL852291 DDM852290:DEH852291 DNI852290:DOD852291 DXE852290:DXZ852291 EHA852290:EHV852291 EQW852290:ERR852291 FAS852290:FBN852291 FKO852290:FLJ852291 FUK852290:FVF852291 GEG852290:GFB852291 GOC852290:GOX852291 GXY852290:GYT852291 HHU852290:HIP852291 HRQ852290:HSL852291 IBM852290:ICH852291 ILI852290:IMD852291 IVE852290:IVZ852291 JFA852290:JFV852291 JOW852290:JPR852291 JYS852290:JZN852291 KIO852290:KJJ852291 KSK852290:KTF852291 LCG852290:LDB852291 LMC852290:LMX852291 LVY852290:LWT852291 MFU852290:MGP852291 MPQ852290:MQL852291 MZM852290:NAH852291 NJI852290:NKD852291 NTE852290:NTZ852291 ODA852290:ODV852291 OMW852290:ONR852291 OWS852290:OXN852291 PGO852290:PHJ852291 PQK852290:PRF852291 QAG852290:QBB852291 QKC852290:QKX852291 QTY852290:QUT852291 RDU852290:REP852291 RNQ852290:ROL852291 RXM852290:RYH852291 SHI852290:SID852291 SRE852290:SRZ852291 TBA852290:TBV852291 TKW852290:TLR852291 TUS852290:TVN852291 UEO852290:UFJ852291 UOK852290:UPF852291 UYG852290:UZB852291 VIC852290:VIX852291 VRY852290:VST852291 WBU852290:WCP852291 WLQ852290:WML852291 WVM852290:WWH852291 E917826:Z917827 JA917826:JV917827 SW917826:TR917827 ACS917826:ADN917827 AMO917826:ANJ917827 AWK917826:AXF917827 BGG917826:BHB917827 BQC917826:BQX917827 BZY917826:CAT917827 CJU917826:CKP917827 CTQ917826:CUL917827 DDM917826:DEH917827 DNI917826:DOD917827 DXE917826:DXZ917827 EHA917826:EHV917827 EQW917826:ERR917827 FAS917826:FBN917827 FKO917826:FLJ917827 FUK917826:FVF917827 GEG917826:GFB917827 GOC917826:GOX917827 GXY917826:GYT917827 HHU917826:HIP917827 HRQ917826:HSL917827 IBM917826:ICH917827 ILI917826:IMD917827 IVE917826:IVZ917827 JFA917826:JFV917827 JOW917826:JPR917827 JYS917826:JZN917827 KIO917826:KJJ917827 KSK917826:KTF917827 LCG917826:LDB917827 LMC917826:LMX917827 LVY917826:LWT917827 MFU917826:MGP917827 MPQ917826:MQL917827 MZM917826:NAH917827 NJI917826:NKD917827 NTE917826:NTZ917827 ODA917826:ODV917827 OMW917826:ONR917827 OWS917826:OXN917827 PGO917826:PHJ917827 PQK917826:PRF917827 QAG917826:QBB917827 QKC917826:QKX917827 QTY917826:QUT917827 RDU917826:REP917827 RNQ917826:ROL917827 RXM917826:RYH917827 SHI917826:SID917827 SRE917826:SRZ917827 TBA917826:TBV917827 TKW917826:TLR917827 TUS917826:TVN917827 UEO917826:UFJ917827 UOK917826:UPF917827 UYG917826:UZB917827 VIC917826:VIX917827 VRY917826:VST917827 WBU917826:WCP917827 WLQ917826:WML917827 WVM917826:WWH917827 E983362:Z983363 JA983362:JV983363 SW983362:TR983363 ACS983362:ADN983363 AMO983362:ANJ983363 AWK983362:AXF983363 BGG983362:BHB983363 BQC983362:BQX983363 BZY983362:CAT983363 CJU983362:CKP983363 CTQ983362:CUL983363 DDM983362:DEH983363 DNI983362:DOD983363 DXE983362:DXZ983363 EHA983362:EHV983363 EQW983362:ERR983363 FAS983362:FBN983363 FKO983362:FLJ983363 FUK983362:FVF983363 GEG983362:GFB983363 GOC983362:GOX983363 GXY983362:GYT983363 HHU983362:HIP983363 HRQ983362:HSL983363 IBM983362:ICH983363 ILI983362:IMD983363 IVE983362:IVZ983363 JFA983362:JFV983363 JOW983362:JPR983363 JYS983362:JZN983363 KIO983362:KJJ983363 KSK983362:KTF983363 LCG983362:LDB983363 LMC983362:LMX983363 LVY983362:LWT983363 MFU983362:MGP983363 MPQ983362:MQL983363 MZM983362:NAH983363 NJI983362:NKD983363 NTE983362:NTZ983363 ODA983362:ODV983363 OMW983362:ONR983363 OWS983362:OXN983363 PGO983362:PHJ983363 PQK983362:PRF983363 QAG983362:QBB983363 QKC983362:QKX983363 QTY983362:QUT983363 RDU983362:REP983363 RNQ983362:ROL983363 RXM983362:RYH983363 SHI983362:SID983363 SRE983362:SRZ983363 TBA983362:TBV983363 TKW983362:TLR983363 TUS983362:TVN983363 UEO983362:UFJ983363 UOK983362:UPF983363 UYG983362:UZB983363 VIC983362:VIX983363 VRY983362:VST983363 WBU983362:WCP983363 WLQ983362:WML983363 WVM983362:WWH983363 E196:Z197 JA196:JV197 SW196:TR197 ACS196:ADN197 AMO196:ANJ197 AWK196:AXF197 BGG196:BHB197 BQC196:BQX197 BZY196:CAT197 CJU196:CKP197 CTQ196:CUL197 DDM196:DEH197 DNI196:DOD197 DXE196:DXZ197 EHA196:EHV197 EQW196:ERR197 FAS196:FBN197 FKO196:FLJ197 FUK196:FVF197 GEG196:GFB197 GOC196:GOX197 GXY196:GYT197 HHU196:HIP197 HRQ196:HSL197 IBM196:ICH197 ILI196:IMD197 IVE196:IVZ197 JFA196:JFV197 JOW196:JPR197 JYS196:JZN197 KIO196:KJJ197 KSK196:KTF197 LCG196:LDB197 LMC196:LMX197 LVY196:LWT197 MFU196:MGP197 MPQ196:MQL197 MZM196:NAH197 NJI196:NKD197 NTE196:NTZ197 ODA196:ODV197 OMW196:ONR197 OWS196:OXN197 PGO196:PHJ197 PQK196:PRF197 QAG196:QBB197 QKC196:QKX197 QTY196:QUT197 RDU196:REP197 RNQ196:ROL197 RXM196:RYH197 SHI196:SID197 SRE196:SRZ197 TBA196:TBV197 TKW196:TLR197 TUS196:TVN197 UEO196:UFJ197 UOK196:UPF197 UYG196:UZB197 VIC196:VIX197 VRY196:VST197 WBU196:WCP197 WLQ196:WML197 WVM196:WWH197 E65855:Z65856 JA65855:JV65856 SW65855:TR65856 ACS65855:ADN65856 AMO65855:ANJ65856 AWK65855:AXF65856 BGG65855:BHB65856 BQC65855:BQX65856 BZY65855:CAT65856 CJU65855:CKP65856 CTQ65855:CUL65856 DDM65855:DEH65856 DNI65855:DOD65856 DXE65855:DXZ65856 EHA65855:EHV65856 EQW65855:ERR65856 FAS65855:FBN65856 FKO65855:FLJ65856 FUK65855:FVF65856 GEG65855:GFB65856 GOC65855:GOX65856 GXY65855:GYT65856 HHU65855:HIP65856 HRQ65855:HSL65856 IBM65855:ICH65856 ILI65855:IMD65856 IVE65855:IVZ65856 JFA65855:JFV65856 JOW65855:JPR65856 JYS65855:JZN65856 KIO65855:KJJ65856 KSK65855:KTF65856 LCG65855:LDB65856 LMC65855:LMX65856 LVY65855:LWT65856 MFU65855:MGP65856 MPQ65855:MQL65856 MZM65855:NAH65856 NJI65855:NKD65856 NTE65855:NTZ65856 ODA65855:ODV65856 OMW65855:ONR65856 OWS65855:OXN65856 PGO65855:PHJ65856 PQK65855:PRF65856 QAG65855:QBB65856 QKC65855:QKX65856 QTY65855:QUT65856 RDU65855:REP65856 RNQ65855:ROL65856 RXM65855:RYH65856 SHI65855:SID65856 SRE65855:SRZ65856 TBA65855:TBV65856 TKW65855:TLR65856 TUS65855:TVN65856 UEO65855:UFJ65856 UOK65855:UPF65856 UYG65855:UZB65856 VIC65855:VIX65856 VRY65855:VST65856 WBU65855:WCP65856 WLQ65855:WML65856 WVM65855:WWH65856 E131391:Z131392 JA131391:JV131392 SW131391:TR131392 ACS131391:ADN131392 AMO131391:ANJ131392 AWK131391:AXF131392 BGG131391:BHB131392 BQC131391:BQX131392 BZY131391:CAT131392 CJU131391:CKP131392 CTQ131391:CUL131392 DDM131391:DEH131392 DNI131391:DOD131392 DXE131391:DXZ131392 EHA131391:EHV131392 EQW131391:ERR131392 FAS131391:FBN131392 FKO131391:FLJ131392 FUK131391:FVF131392 GEG131391:GFB131392 GOC131391:GOX131392 GXY131391:GYT131392 HHU131391:HIP131392 HRQ131391:HSL131392 IBM131391:ICH131392 ILI131391:IMD131392 IVE131391:IVZ131392 JFA131391:JFV131392 JOW131391:JPR131392 JYS131391:JZN131392 KIO131391:KJJ131392 KSK131391:KTF131392 LCG131391:LDB131392 LMC131391:LMX131392 LVY131391:LWT131392 MFU131391:MGP131392 MPQ131391:MQL131392 MZM131391:NAH131392 NJI131391:NKD131392 NTE131391:NTZ131392 ODA131391:ODV131392 OMW131391:ONR131392 OWS131391:OXN131392 PGO131391:PHJ131392 PQK131391:PRF131392 QAG131391:QBB131392 QKC131391:QKX131392 QTY131391:QUT131392 RDU131391:REP131392 RNQ131391:ROL131392 RXM131391:RYH131392 SHI131391:SID131392 SRE131391:SRZ131392 TBA131391:TBV131392 TKW131391:TLR131392 TUS131391:TVN131392 UEO131391:UFJ131392 UOK131391:UPF131392 UYG131391:UZB131392 VIC131391:VIX131392 VRY131391:VST131392 WBU131391:WCP131392 WLQ131391:WML131392 WVM131391:WWH131392 E196927:Z196928 JA196927:JV196928 SW196927:TR196928 ACS196927:ADN196928 AMO196927:ANJ196928 AWK196927:AXF196928 BGG196927:BHB196928 BQC196927:BQX196928 BZY196927:CAT196928 CJU196927:CKP196928 CTQ196927:CUL196928 DDM196927:DEH196928 DNI196927:DOD196928 DXE196927:DXZ196928 EHA196927:EHV196928 EQW196927:ERR196928 FAS196927:FBN196928 FKO196927:FLJ196928 FUK196927:FVF196928 GEG196927:GFB196928 GOC196927:GOX196928 GXY196927:GYT196928 HHU196927:HIP196928 HRQ196927:HSL196928 IBM196927:ICH196928 ILI196927:IMD196928 IVE196927:IVZ196928 JFA196927:JFV196928 JOW196927:JPR196928 JYS196927:JZN196928 KIO196927:KJJ196928 KSK196927:KTF196928 LCG196927:LDB196928 LMC196927:LMX196928 LVY196927:LWT196928 MFU196927:MGP196928 MPQ196927:MQL196928 MZM196927:NAH196928 NJI196927:NKD196928 NTE196927:NTZ196928 ODA196927:ODV196928 OMW196927:ONR196928 OWS196927:OXN196928 PGO196927:PHJ196928 PQK196927:PRF196928 QAG196927:QBB196928 QKC196927:QKX196928 QTY196927:QUT196928 RDU196927:REP196928 RNQ196927:ROL196928 RXM196927:RYH196928 SHI196927:SID196928 SRE196927:SRZ196928 TBA196927:TBV196928 TKW196927:TLR196928 TUS196927:TVN196928 UEO196927:UFJ196928 UOK196927:UPF196928 UYG196927:UZB196928 VIC196927:VIX196928 VRY196927:VST196928 WBU196927:WCP196928 WLQ196927:WML196928 WVM196927:WWH196928 E262463:Z262464 JA262463:JV262464 SW262463:TR262464 ACS262463:ADN262464 AMO262463:ANJ262464 AWK262463:AXF262464 BGG262463:BHB262464 BQC262463:BQX262464 BZY262463:CAT262464 CJU262463:CKP262464 CTQ262463:CUL262464 DDM262463:DEH262464 DNI262463:DOD262464 DXE262463:DXZ262464 EHA262463:EHV262464 EQW262463:ERR262464 FAS262463:FBN262464 FKO262463:FLJ262464 FUK262463:FVF262464 GEG262463:GFB262464 GOC262463:GOX262464 GXY262463:GYT262464 HHU262463:HIP262464 HRQ262463:HSL262464 IBM262463:ICH262464 ILI262463:IMD262464 IVE262463:IVZ262464 JFA262463:JFV262464 JOW262463:JPR262464 JYS262463:JZN262464 KIO262463:KJJ262464 KSK262463:KTF262464 LCG262463:LDB262464 LMC262463:LMX262464 LVY262463:LWT262464 MFU262463:MGP262464 MPQ262463:MQL262464 MZM262463:NAH262464 NJI262463:NKD262464 NTE262463:NTZ262464 ODA262463:ODV262464 OMW262463:ONR262464 OWS262463:OXN262464 PGO262463:PHJ262464 PQK262463:PRF262464 QAG262463:QBB262464 QKC262463:QKX262464 QTY262463:QUT262464 RDU262463:REP262464 RNQ262463:ROL262464 RXM262463:RYH262464 SHI262463:SID262464 SRE262463:SRZ262464 TBA262463:TBV262464 TKW262463:TLR262464 TUS262463:TVN262464 UEO262463:UFJ262464 UOK262463:UPF262464 UYG262463:UZB262464 VIC262463:VIX262464 VRY262463:VST262464 WBU262463:WCP262464 WLQ262463:WML262464 WVM262463:WWH262464 E327999:Z328000 JA327999:JV328000 SW327999:TR328000 ACS327999:ADN328000 AMO327999:ANJ328000 AWK327999:AXF328000 BGG327999:BHB328000 BQC327999:BQX328000 BZY327999:CAT328000 CJU327999:CKP328000 CTQ327999:CUL328000 DDM327999:DEH328000 DNI327999:DOD328000 DXE327999:DXZ328000 EHA327999:EHV328000 EQW327999:ERR328000 FAS327999:FBN328000 FKO327999:FLJ328000 FUK327999:FVF328000 GEG327999:GFB328000 GOC327999:GOX328000 GXY327999:GYT328000 HHU327999:HIP328000 HRQ327999:HSL328000 IBM327999:ICH328000 ILI327999:IMD328000 IVE327999:IVZ328000 JFA327999:JFV328000 JOW327999:JPR328000 JYS327999:JZN328000 KIO327999:KJJ328000 KSK327999:KTF328000 LCG327999:LDB328000 LMC327999:LMX328000 LVY327999:LWT328000 MFU327999:MGP328000 MPQ327999:MQL328000 MZM327999:NAH328000 NJI327999:NKD328000 NTE327999:NTZ328000 ODA327999:ODV328000 OMW327999:ONR328000 OWS327999:OXN328000 PGO327999:PHJ328000 PQK327999:PRF328000 QAG327999:QBB328000 QKC327999:QKX328000 QTY327999:QUT328000 RDU327999:REP328000 RNQ327999:ROL328000 RXM327999:RYH328000 SHI327999:SID328000 SRE327999:SRZ328000 TBA327999:TBV328000 TKW327999:TLR328000 TUS327999:TVN328000 UEO327999:UFJ328000 UOK327999:UPF328000 UYG327999:UZB328000 VIC327999:VIX328000 VRY327999:VST328000 WBU327999:WCP328000 WLQ327999:WML328000 WVM327999:WWH328000 E393535:Z393536 JA393535:JV393536 SW393535:TR393536 ACS393535:ADN393536 AMO393535:ANJ393536 AWK393535:AXF393536 BGG393535:BHB393536 BQC393535:BQX393536 BZY393535:CAT393536 CJU393535:CKP393536 CTQ393535:CUL393536 DDM393535:DEH393536 DNI393535:DOD393536 DXE393535:DXZ393536 EHA393535:EHV393536 EQW393535:ERR393536 FAS393535:FBN393536 FKO393535:FLJ393536 FUK393535:FVF393536 GEG393535:GFB393536 GOC393535:GOX393536 GXY393535:GYT393536 HHU393535:HIP393536 HRQ393535:HSL393536 IBM393535:ICH393536 ILI393535:IMD393536 IVE393535:IVZ393536 JFA393535:JFV393536 JOW393535:JPR393536 JYS393535:JZN393536 KIO393535:KJJ393536 KSK393535:KTF393536 LCG393535:LDB393536 LMC393535:LMX393536 LVY393535:LWT393536 MFU393535:MGP393536 MPQ393535:MQL393536 MZM393535:NAH393536 NJI393535:NKD393536 NTE393535:NTZ393536 ODA393535:ODV393536 OMW393535:ONR393536 OWS393535:OXN393536 PGO393535:PHJ393536 PQK393535:PRF393536 QAG393535:QBB393536 QKC393535:QKX393536 QTY393535:QUT393536 RDU393535:REP393536 RNQ393535:ROL393536 RXM393535:RYH393536 SHI393535:SID393536 SRE393535:SRZ393536 TBA393535:TBV393536 TKW393535:TLR393536 TUS393535:TVN393536 UEO393535:UFJ393536 UOK393535:UPF393536 UYG393535:UZB393536 VIC393535:VIX393536 VRY393535:VST393536 WBU393535:WCP393536 WLQ393535:WML393536 WVM393535:WWH393536 E459071:Z459072 JA459071:JV459072 SW459071:TR459072 ACS459071:ADN459072 AMO459071:ANJ459072 AWK459071:AXF459072 BGG459071:BHB459072 BQC459071:BQX459072 BZY459071:CAT459072 CJU459071:CKP459072 CTQ459071:CUL459072 DDM459071:DEH459072 DNI459071:DOD459072 DXE459071:DXZ459072 EHA459071:EHV459072 EQW459071:ERR459072 FAS459071:FBN459072 FKO459071:FLJ459072 FUK459071:FVF459072 GEG459071:GFB459072 GOC459071:GOX459072 GXY459071:GYT459072 HHU459071:HIP459072 HRQ459071:HSL459072 IBM459071:ICH459072 ILI459071:IMD459072 IVE459071:IVZ459072 JFA459071:JFV459072 JOW459071:JPR459072 JYS459071:JZN459072 KIO459071:KJJ459072 KSK459071:KTF459072 LCG459071:LDB459072 LMC459071:LMX459072 LVY459071:LWT459072 MFU459071:MGP459072 MPQ459071:MQL459072 MZM459071:NAH459072 NJI459071:NKD459072 NTE459071:NTZ459072 ODA459071:ODV459072 OMW459071:ONR459072 OWS459071:OXN459072 PGO459071:PHJ459072 PQK459071:PRF459072 QAG459071:QBB459072 QKC459071:QKX459072 QTY459071:QUT459072 RDU459071:REP459072 RNQ459071:ROL459072 RXM459071:RYH459072 SHI459071:SID459072 SRE459071:SRZ459072 TBA459071:TBV459072 TKW459071:TLR459072 TUS459071:TVN459072 UEO459071:UFJ459072 UOK459071:UPF459072 UYG459071:UZB459072 VIC459071:VIX459072 VRY459071:VST459072 WBU459071:WCP459072 WLQ459071:WML459072 WVM459071:WWH459072 E524607:Z524608 JA524607:JV524608 SW524607:TR524608 ACS524607:ADN524608 AMO524607:ANJ524608 AWK524607:AXF524608 BGG524607:BHB524608 BQC524607:BQX524608 BZY524607:CAT524608 CJU524607:CKP524608 CTQ524607:CUL524608 DDM524607:DEH524608 DNI524607:DOD524608 DXE524607:DXZ524608 EHA524607:EHV524608 EQW524607:ERR524608 FAS524607:FBN524608 FKO524607:FLJ524608 FUK524607:FVF524608 GEG524607:GFB524608 GOC524607:GOX524608 GXY524607:GYT524608 HHU524607:HIP524608 HRQ524607:HSL524608 IBM524607:ICH524608 ILI524607:IMD524608 IVE524607:IVZ524608 JFA524607:JFV524608 JOW524607:JPR524608 JYS524607:JZN524608 KIO524607:KJJ524608 KSK524607:KTF524608 LCG524607:LDB524608 LMC524607:LMX524608 LVY524607:LWT524608 MFU524607:MGP524608 MPQ524607:MQL524608 MZM524607:NAH524608 NJI524607:NKD524608 NTE524607:NTZ524608 ODA524607:ODV524608 OMW524607:ONR524608 OWS524607:OXN524608 PGO524607:PHJ524608 PQK524607:PRF524608 QAG524607:QBB524608 QKC524607:QKX524608 QTY524607:QUT524608 RDU524607:REP524608 RNQ524607:ROL524608 RXM524607:RYH524608 SHI524607:SID524608 SRE524607:SRZ524608 TBA524607:TBV524608 TKW524607:TLR524608 TUS524607:TVN524608 UEO524607:UFJ524608 UOK524607:UPF524608 UYG524607:UZB524608 VIC524607:VIX524608 VRY524607:VST524608 WBU524607:WCP524608 WLQ524607:WML524608 WVM524607:WWH524608 E590143:Z590144 JA590143:JV590144 SW590143:TR590144 ACS590143:ADN590144 AMO590143:ANJ590144 AWK590143:AXF590144 BGG590143:BHB590144 BQC590143:BQX590144 BZY590143:CAT590144 CJU590143:CKP590144 CTQ590143:CUL590144 DDM590143:DEH590144 DNI590143:DOD590144 DXE590143:DXZ590144 EHA590143:EHV590144 EQW590143:ERR590144 FAS590143:FBN590144 FKO590143:FLJ590144 FUK590143:FVF590144 GEG590143:GFB590144 GOC590143:GOX590144 GXY590143:GYT590144 HHU590143:HIP590144 HRQ590143:HSL590144 IBM590143:ICH590144 ILI590143:IMD590144 IVE590143:IVZ590144 JFA590143:JFV590144 JOW590143:JPR590144 JYS590143:JZN590144 KIO590143:KJJ590144 KSK590143:KTF590144 LCG590143:LDB590144 LMC590143:LMX590144 LVY590143:LWT590144 MFU590143:MGP590144 MPQ590143:MQL590144 MZM590143:NAH590144 NJI590143:NKD590144 NTE590143:NTZ590144 ODA590143:ODV590144 OMW590143:ONR590144 OWS590143:OXN590144 PGO590143:PHJ590144 PQK590143:PRF590144 QAG590143:QBB590144 QKC590143:QKX590144 QTY590143:QUT590144 RDU590143:REP590144 RNQ590143:ROL590144 RXM590143:RYH590144 SHI590143:SID590144 SRE590143:SRZ590144 TBA590143:TBV590144 TKW590143:TLR590144 TUS590143:TVN590144 UEO590143:UFJ590144 UOK590143:UPF590144 UYG590143:UZB590144 VIC590143:VIX590144 VRY590143:VST590144 WBU590143:WCP590144 WLQ590143:WML590144 WVM590143:WWH590144 E655679:Z655680 JA655679:JV655680 SW655679:TR655680 ACS655679:ADN655680 AMO655679:ANJ655680 AWK655679:AXF655680 BGG655679:BHB655680 BQC655679:BQX655680 BZY655679:CAT655680 CJU655679:CKP655680 CTQ655679:CUL655680 DDM655679:DEH655680 DNI655679:DOD655680 DXE655679:DXZ655680 EHA655679:EHV655680 EQW655679:ERR655680 FAS655679:FBN655680 FKO655679:FLJ655680 FUK655679:FVF655680 GEG655679:GFB655680 GOC655679:GOX655680 GXY655679:GYT655680 HHU655679:HIP655680 HRQ655679:HSL655680 IBM655679:ICH655680 ILI655679:IMD655680 IVE655679:IVZ655680 JFA655679:JFV655680 JOW655679:JPR655680 JYS655679:JZN655680 KIO655679:KJJ655680 KSK655679:KTF655680 LCG655679:LDB655680 LMC655679:LMX655680 LVY655679:LWT655680 MFU655679:MGP655680 MPQ655679:MQL655680 MZM655679:NAH655680 NJI655679:NKD655680 NTE655679:NTZ655680 ODA655679:ODV655680 OMW655679:ONR655680 OWS655679:OXN655680 PGO655679:PHJ655680 PQK655679:PRF655680 QAG655679:QBB655680 QKC655679:QKX655680 QTY655679:QUT655680 RDU655679:REP655680 RNQ655679:ROL655680 RXM655679:RYH655680 SHI655679:SID655680 SRE655679:SRZ655680 TBA655679:TBV655680 TKW655679:TLR655680 TUS655679:TVN655680 UEO655679:UFJ655680 UOK655679:UPF655680 UYG655679:UZB655680 VIC655679:VIX655680 VRY655679:VST655680 WBU655679:WCP655680 WLQ655679:WML655680 WVM655679:WWH655680 E721215:Z721216 JA721215:JV721216 SW721215:TR721216 ACS721215:ADN721216 AMO721215:ANJ721216 AWK721215:AXF721216 BGG721215:BHB721216 BQC721215:BQX721216 BZY721215:CAT721216 CJU721215:CKP721216 CTQ721215:CUL721216 DDM721215:DEH721216 DNI721215:DOD721216 DXE721215:DXZ721216 EHA721215:EHV721216 EQW721215:ERR721216 FAS721215:FBN721216 FKO721215:FLJ721216 FUK721215:FVF721216 GEG721215:GFB721216 GOC721215:GOX721216 GXY721215:GYT721216 HHU721215:HIP721216 HRQ721215:HSL721216 IBM721215:ICH721216 ILI721215:IMD721216 IVE721215:IVZ721216 JFA721215:JFV721216 JOW721215:JPR721216 JYS721215:JZN721216 KIO721215:KJJ721216 KSK721215:KTF721216 LCG721215:LDB721216 LMC721215:LMX721216 LVY721215:LWT721216 MFU721215:MGP721216 MPQ721215:MQL721216 MZM721215:NAH721216 NJI721215:NKD721216 NTE721215:NTZ721216 ODA721215:ODV721216 OMW721215:ONR721216 OWS721215:OXN721216 PGO721215:PHJ721216 PQK721215:PRF721216 QAG721215:QBB721216 QKC721215:QKX721216 QTY721215:QUT721216 RDU721215:REP721216 RNQ721215:ROL721216 RXM721215:RYH721216 SHI721215:SID721216 SRE721215:SRZ721216 TBA721215:TBV721216 TKW721215:TLR721216 TUS721215:TVN721216 UEO721215:UFJ721216 UOK721215:UPF721216 UYG721215:UZB721216 VIC721215:VIX721216 VRY721215:VST721216 WBU721215:WCP721216 WLQ721215:WML721216 WVM721215:WWH721216 E786751:Z786752 JA786751:JV786752 SW786751:TR786752 ACS786751:ADN786752 AMO786751:ANJ786752 AWK786751:AXF786752 BGG786751:BHB786752 BQC786751:BQX786752 BZY786751:CAT786752 CJU786751:CKP786752 CTQ786751:CUL786752 DDM786751:DEH786752 DNI786751:DOD786752 DXE786751:DXZ786752 EHA786751:EHV786752 EQW786751:ERR786752 FAS786751:FBN786752 FKO786751:FLJ786752 FUK786751:FVF786752 GEG786751:GFB786752 GOC786751:GOX786752 GXY786751:GYT786752 HHU786751:HIP786752 HRQ786751:HSL786752 IBM786751:ICH786752 ILI786751:IMD786752 IVE786751:IVZ786752 JFA786751:JFV786752 JOW786751:JPR786752 JYS786751:JZN786752 KIO786751:KJJ786752 KSK786751:KTF786752 LCG786751:LDB786752 LMC786751:LMX786752 LVY786751:LWT786752 MFU786751:MGP786752 MPQ786751:MQL786752 MZM786751:NAH786752 NJI786751:NKD786752 NTE786751:NTZ786752 ODA786751:ODV786752 OMW786751:ONR786752 OWS786751:OXN786752 PGO786751:PHJ786752 PQK786751:PRF786752 QAG786751:QBB786752 QKC786751:QKX786752 QTY786751:QUT786752 RDU786751:REP786752 RNQ786751:ROL786752 RXM786751:RYH786752 SHI786751:SID786752 SRE786751:SRZ786752 TBA786751:TBV786752 TKW786751:TLR786752 TUS786751:TVN786752 UEO786751:UFJ786752 UOK786751:UPF786752 UYG786751:UZB786752 VIC786751:VIX786752 VRY786751:VST786752 WBU786751:WCP786752 WLQ786751:WML786752 WVM786751:WWH786752 E852287:Z852288 JA852287:JV852288 SW852287:TR852288 ACS852287:ADN852288 AMO852287:ANJ852288 AWK852287:AXF852288 BGG852287:BHB852288 BQC852287:BQX852288 BZY852287:CAT852288 CJU852287:CKP852288 CTQ852287:CUL852288 DDM852287:DEH852288 DNI852287:DOD852288 DXE852287:DXZ852288 EHA852287:EHV852288 EQW852287:ERR852288 FAS852287:FBN852288 FKO852287:FLJ852288 FUK852287:FVF852288 GEG852287:GFB852288 GOC852287:GOX852288 GXY852287:GYT852288 HHU852287:HIP852288 HRQ852287:HSL852288 IBM852287:ICH852288 ILI852287:IMD852288 IVE852287:IVZ852288 JFA852287:JFV852288 JOW852287:JPR852288 JYS852287:JZN852288 KIO852287:KJJ852288 KSK852287:KTF852288 LCG852287:LDB852288 LMC852287:LMX852288 LVY852287:LWT852288 MFU852287:MGP852288 MPQ852287:MQL852288 MZM852287:NAH852288 NJI852287:NKD852288 NTE852287:NTZ852288 ODA852287:ODV852288 OMW852287:ONR852288 OWS852287:OXN852288 PGO852287:PHJ852288 PQK852287:PRF852288 QAG852287:QBB852288 QKC852287:QKX852288 QTY852287:QUT852288 RDU852287:REP852288 RNQ852287:ROL852288 RXM852287:RYH852288 SHI852287:SID852288 SRE852287:SRZ852288 TBA852287:TBV852288 TKW852287:TLR852288 TUS852287:TVN852288 UEO852287:UFJ852288 UOK852287:UPF852288 UYG852287:UZB852288 VIC852287:VIX852288 VRY852287:VST852288 WBU852287:WCP852288 WLQ852287:WML852288 WVM852287:WWH852288 E917823:Z917824 JA917823:JV917824 SW917823:TR917824 ACS917823:ADN917824 AMO917823:ANJ917824 AWK917823:AXF917824 BGG917823:BHB917824 BQC917823:BQX917824 BZY917823:CAT917824 CJU917823:CKP917824 CTQ917823:CUL917824 DDM917823:DEH917824 DNI917823:DOD917824 DXE917823:DXZ917824 EHA917823:EHV917824 EQW917823:ERR917824 FAS917823:FBN917824 FKO917823:FLJ917824 FUK917823:FVF917824 GEG917823:GFB917824 GOC917823:GOX917824 GXY917823:GYT917824 HHU917823:HIP917824 HRQ917823:HSL917824 IBM917823:ICH917824 ILI917823:IMD917824 IVE917823:IVZ917824 JFA917823:JFV917824 JOW917823:JPR917824 JYS917823:JZN917824 KIO917823:KJJ917824 KSK917823:KTF917824 LCG917823:LDB917824 LMC917823:LMX917824 LVY917823:LWT917824 MFU917823:MGP917824 MPQ917823:MQL917824 MZM917823:NAH917824 NJI917823:NKD917824 NTE917823:NTZ917824 ODA917823:ODV917824 OMW917823:ONR917824 OWS917823:OXN917824 PGO917823:PHJ917824 PQK917823:PRF917824 QAG917823:QBB917824 QKC917823:QKX917824 QTY917823:QUT917824 RDU917823:REP917824 RNQ917823:ROL917824 RXM917823:RYH917824 SHI917823:SID917824 SRE917823:SRZ917824 TBA917823:TBV917824 TKW917823:TLR917824 TUS917823:TVN917824 UEO917823:UFJ917824 UOK917823:UPF917824 UYG917823:UZB917824 VIC917823:VIX917824 VRY917823:VST917824 WBU917823:WCP917824 WLQ917823:WML917824 WVM917823:WWH917824 E983359:Z983360 JA983359:JV983360 SW983359:TR983360 ACS983359:ADN983360 AMO983359:ANJ983360 AWK983359:AXF983360 BGG983359:BHB983360 BQC983359:BQX983360 BZY983359:CAT983360 CJU983359:CKP983360 CTQ983359:CUL983360 DDM983359:DEH983360 DNI983359:DOD983360 DXE983359:DXZ983360 EHA983359:EHV983360 EQW983359:ERR983360 FAS983359:FBN983360 FKO983359:FLJ983360 FUK983359:FVF983360 GEG983359:GFB983360 GOC983359:GOX983360 GXY983359:GYT983360 HHU983359:HIP983360 HRQ983359:HSL983360 IBM983359:ICH983360 ILI983359:IMD983360 IVE983359:IVZ983360 JFA983359:JFV983360 JOW983359:JPR983360 JYS983359:JZN983360 KIO983359:KJJ983360 KSK983359:KTF983360 LCG983359:LDB983360 LMC983359:LMX983360 LVY983359:LWT983360 MFU983359:MGP983360 MPQ983359:MQL983360 MZM983359:NAH983360 NJI983359:NKD983360 NTE983359:NTZ983360 ODA983359:ODV983360 OMW983359:ONR983360 OWS983359:OXN983360 PGO983359:PHJ983360 PQK983359:PRF983360 QAG983359:QBB983360 QKC983359:QKX983360 QTY983359:QUT983360 RDU983359:REP983360 RNQ983359:ROL983360 RXM983359:RYH983360 SHI983359:SID983360 SRE983359:SRZ983360 TBA983359:TBV983360 TKW983359:TLR983360 TUS983359:TVN983360 UEO983359:UFJ983360 UOK983359:UPF983360 UYG983359:UZB983360 VIC983359:VIX983360 VRY983359:VST983360 WBU983359:WCP983360 WLQ983359:WML983360 WVM983359:WWH983360 E242:Z243 JA242:JV243 SW242:TR243 ACS242:ADN243 AMO242:ANJ243 AWK242:AXF243 BGG242:BHB243 BQC242:BQX243 BZY242:CAT243 CJU242:CKP243 CTQ242:CUL243 DDM242:DEH243 DNI242:DOD243 DXE242:DXZ243 EHA242:EHV243 EQW242:ERR243 FAS242:FBN243 FKO242:FLJ243 FUK242:FVF243 GEG242:GFB243 GOC242:GOX243 GXY242:GYT243 HHU242:HIP243 HRQ242:HSL243 IBM242:ICH243 ILI242:IMD243 IVE242:IVZ243 JFA242:JFV243 JOW242:JPR243 JYS242:JZN243 KIO242:KJJ243 KSK242:KTF243 LCG242:LDB243 LMC242:LMX243 LVY242:LWT243 MFU242:MGP243 MPQ242:MQL243 MZM242:NAH243 NJI242:NKD243 NTE242:NTZ243 ODA242:ODV243 OMW242:ONR243 OWS242:OXN243 PGO242:PHJ243 PQK242:PRF243 QAG242:QBB243 QKC242:QKX243 QTY242:QUT243 RDU242:REP243 RNQ242:ROL243 RXM242:RYH243 SHI242:SID243 SRE242:SRZ243 TBA242:TBV243 TKW242:TLR243 TUS242:TVN243 UEO242:UFJ243 UOK242:UPF243 UYG242:UZB243 VIC242:VIX243 VRY242:VST243 WBU242:WCP243 WLQ242:WML243 WVM242:WWH243 E245:Z246 JA245:JV246 SW245:TR246 ACS245:ADN246 AMO245:ANJ246 AWK245:AXF246 BGG245:BHB246 BQC245:BQX246 BZY245:CAT246 CJU245:CKP246 CTQ245:CUL246 DDM245:DEH246 DNI245:DOD246 DXE245:DXZ246 EHA245:EHV246 EQW245:ERR246 FAS245:FBN246 FKO245:FLJ246 FUK245:FVF246 GEG245:GFB246 GOC245:GOX246 GXY245:GYT246 HHU245:HIP246 HRQ245:HSL246 IBM245:ICH246 ILI245:IMD246 IVE245:IVZ246 JFA245:JFV246 JOW245:JPR246 JYS245:JZN246 KIO245:KJJ246 KSK245:KTF246 LCG245:LDB246 LMC245:LMX246 LVY245:LWT246 MFU245:MGP246 MPQ245:MQL246 MZM245:NAH246 NJI245:NKD246 NTE245:NTZ246 ODA245:ODV246 OMW245:ONR246 OWS245:OXN246 PGO245:PHJ246 PQK245:PRF246 QAG245:QBB246 QKC245:QKX246 QTY245:QUT246 RDU245:REP246 RNQ245:ROL246 RXM245:RYH246 SHI245:SID246 SRE245:SRZ246 TBA245:TBV246 TKW245:TLR246 TUS245:TVN246 UEO245:UFJ246 UOK245:UPF246 UYG245:UZB246 VIC245:VIX246 VRY245:VST246 WBU245:WCP246 WLQ245:WML246 WVM245:WWH246 E266:Z267 JA266:JV267 SW266:TR267 ACS266:ADN267 AMO266:ANJ267 AWK266:AXF267 BGG266:BHB267 BQC266:BQX267 BZY266:CAT267 CJU266:CKP267 CTQ266:CUL267 DDM266:DEH267 DNI266:DOD267 DXE266:DXZ267 EHA266:EHV267 EQW266:ERR267 FAS266:FBN267 FKO266:FLJ267 FUK266:FVF267 GEG266:GFB267 GOC266:GOX267 GXY266:GYT267 HHU266:HIP267 HRQ266:HSL267 IBM266:ICH267 ILI266:IMD267 IVE266:IVZ267 JFA266:JFV267 JOW266:JPR267 JYS266:JZN267 KIO266:KJJ267 KSK266:KTF267 LCG266:LDB267 LMC266:LMX267 LVY266:LWT267 MFU266:MGP267 MPQ266:MQL267 MZM266:NAH267 NJI266:NKD267 NTE266:NTZ267 ODA266:ODV267 OMW266:ONR267 OWS266:OXN267 PGO266:PHJ267 PQK266:PRF267 QAG266:QBB267 QKC266:QKX267 QTY266:QUT267 RDU266:REP267 RNQ266:ROL267 RXM266:RYH267 SHI266:SID267 SRE266:SRZ267 TBA266:TBV267 TKW266:TLR267 TUS266:TVN267 UEO266:UFJ267 UOK266:UPF267 UYG266:UZB267 VIC266:VIX267 VRY266:VST267 WBU266:WCP267 WLQ266:WML267 WVM266:WWH267 E269:Z270 JA269:JV270 SW269:TR270 ACS269:ADN270 AMO269:ANJ270 AWK269:AXF270 BGG269:BHB270 BQC269:BQX270 BZY269:CAT270 CJU269:CKP270 CTQ269:CUL270 DDM269:DEH270 DNI269:DOD270 DXE269:DXZ270 EHA269:EHV270 EQW269:ERR270 FAS269:FBN270 FKO269:FLJ270 FUK269:FVF270 GEG269:GFB270 GOC269:GOX270 GXY269:GYT270 HHU269:HIP270 HRQ269:HSL270 IBM269:ICH270 ILI269:IMD270 IVE269:IVZ270 JFA269:JFV270 JOW269:JPR270 JYS269:JZN270 KIO269:KJJ270 KSK269:KTF270 LCG269:LDB270 LMC269:LMX270 LVY269:LWT270 MFU269:MGP270 MPQ269:MQL270 MZM269:NAH270 NJI269:NKD270 NTE269:NTZ270 ODA269:ODV270 OMW269:ONR270 OWS269:OXN270 PGO269:PHJ270 PQK269:PRF270 QAG269:QBB270 QKC269:QKX270 QTY269:QUT270 RDU269:REP270 RNQ269:ROL270 RXM269:RYH270 SHI269:SID270 SRE269:SRZ270 TBA269:TBV270 TKW269:TLR270 TUS269:TVN270 UEO269:UFJ270 UOK269:UPF270 UYG269:UZB270 VIC269:VIX270 VRY269:VST270 WBU269:WCP270 WLQ269:WML270 WVM269:WWH270 E539:Z540 JA539:JV540 SW539:TR540 ACS539:ADN540 AMO539:ANJ540 AWK539:AXF540 BGG539:BHB540 BQC539:BQX540 BZY539:CAT540 CJU539:CKP540 CTQ539:CUL540 DDM539:DEH540 DNI539:DOD540 DXE539:DXZ540 EHA539:EHV540 EQW539:ERR540 FAS539:FBN540 FKO539:FLJ540 FUK539:FVF540 GEG539:GFB540 GOC539:GOX540 GXY539:GYT540 HHU539:HIP540 HRQ539:HSL540 IBM539:ICH540 ILI539:IMD540 IVE539:IVZ540 JFA539:JFV540 JOW539:JPR540 JYS539:JZN540 KIO539:KJJ540 KSK539:KTF540 LCG539:LDB540 LMC539:LMX540 LVY539:LWT540 MFU539:MGP540 MPQ539:MQL540 MZM539:NAH540 NJI539:NKD540 NTE539:NTZ540 ODA539:ODV540 OMW539:ONR540 OWS539:OXN540 PGO539:PHJ540 PQK539:PRF540 QAG539:QBB540 QKC539:QKX540 QTY539:QUT540 RDU539:REP540 RNQ539:ROL540 RXM539:RYH540 SHI539:SID540 SRE539:SRZ540 TBA539:TBV540 TKW539:TLR540 TUS539:TVN540 UEO539:UFJ540 UOK539:UPF540 UYG539:UZB540 VIC539:VIX540 VRY539:VST540 WBU539:WCP540 WLQ539:WML540 WVM539:WWH540 E542:Z543 JA542:JV543 SW542:TR543 ACS542:ADN543 AMO542:ANJ543 AWK542:AXF543 BGG542:BHB543 BQC542:BQX543 BZY542:CAT543 CJU542:CKP543 CTQ542:CUL543 DDM542:DEH543 DNI542:DOD543 DXE542:DXZ543 EHA542:EHV543 EQW542:ERR543 FAS542:FBN543 FKO542:FLJ543 FUK542:FVF543 GEG542:GFB543 GOC542:GOX543 GXY542:GYT543 HHU542:HIP543 HRQ542:HSL543 IBM542:ICH543 ILI542:IMD543 IVE542:IVZ543 JFA542:JFV543 JOW542:JPR543 JYS542:JZN543 KIO542:KJJ543 KSK542:KTF543 LCG542:LDB543 LMC542:LMX543 LVY542:LWT543 MFU542:MGP543 MPQ542:MQL543 MZM542:NAH543 NJI542:NKD543 NTE542:NTZ543 ODA542:ODV543 OMW542:ONR543 OWS542:OXN543 PGO542:PHJ543 PQK542:PRF543 QAG542:QBB543 QKC542:QKX543 QTY542:QUT543 RDU542:REP543 RNQ542:ROL543 RXM542:RYH543 SHI542:SID543 SRE542:SRZ543 TBA542:TBV543 TKW542:TLR543 TUS542:TVN543 UEO542:UFJ543 UOK542:UPF543 UYG542:UZB543 VIC542:VIX543 VRY542:VST543 WBU542:WCP543 WLQ542:WML543 WVM542:WWH543</xm:sqref>
        </x14:dataValidation>
        <x14:dataValidation imeMode="off" allowBlank="1" showInputMessage="1" showErrorMessage="1" xr:uid="{00000000-0002-0000-0400-000001000000}">
          <xm:sqref>E476:H476 JA476:JD476 SW476:SZ476 ACS476:ACV476 AMO476:AMR476 AWK476:AWN476 BGG476:BGJ476 BQC476:BQF476 BZY476:CAB476 CJU476:CJX476 CTQ476:CTT476 DDM476:DDP476 DNI476:DNL476 DXE476:DXH476 EHA476:EHD476 EQW476:EQZ476 FAS476:FAV476 FKO476:FKR476 FUK476:FUN476 GEG476:GEJ476 GOC476:GOF476 GXY476:GYB476 HHU476:HHX476 HRQ476:HRT476 IBM476:IBP476 ILI476:ILL476 IVE476:IVH476 JFA476:JFD476 JOW476:JOZ476 JYS476:JYV476 KIO476:KIR476 KSK476:KSN476 LCG476:LCJ476 LMC476:LMF476 LVY476:LWB476 MFU476:MFX476 MPQ476:MPT476 MZM476:MZP476 NJI476:NJL476 NTE476:NTH476 ODA476:ODD476 OMW476:OMZ476 OWS476:OWV476 PGO476:PGR476 PQK476:PQN476 QAG476:QAJ476 QKC476:QKF476 QTY476:QUB476 RDU476:RDX476 RNQ476:RNT476 RXM476:RXP476 SHI476:SHL476 SRE476:SRH476 TBA476:TBD476 TKW476:TKZ476 TUS476:TUV476 UEO476:UER476 UOK476:UON476 UYG476:UYJ476 VIC476:VIF476 VRY476:VSB476 WBU476:WBX476 WLQ476:WLT476 WVM476:WVP476 E66058:H66058 JA66058:JD66058 SW66058:SZ66058 ACS66058:ACV66058 AMO66058:AMR66058 AWK66058:AWN66058 BGG66058:BGJ66058 BQC66058:BQF66058 BZY66058:CAB66058 CJU66058:CJX66058 CTQ66058:CTT66058 DDM66058:DDP66058 DNI66058:DNL66058 DXE66058:DXH66058 EHA66058:EHD66058 EQW66058:EQZ66058 FAS66058:FAV66058 FKO66058:FKR66058 FUK66058:FUN66058 GEG66058:GEJ66058 GOC66058:GOF66058 GXY66058:GYB66058 HHU66058:HHX66058 HRQ66058:HRT66058 IBM66058:IBP66058 ILI66058:ILL66058 IVE66058:IVH66058 JFA66058:JFD66058 JOW66058:JOZ66058 JYS66058:JYV66058 KIO66058:KIR66058 KSK66058:KSN66058 LCG66058:LCJ66058 LMC66058:LMF66058 LVY66058:LWB66058 MFU66058:MFX66058 MPQ66058:MPT66058 MZM66058:MZP66058 NJI66058:NJL66058 NTE66058:NTH66058 ODA66058:ODD66058 OMW66058:OMZ66058 OWS66058:OWV66058 PGO66058:PGR66058 PQK66058:PQN66058 QAG66058:QAJ66058 QKC66058:QKF66058 QTY66058:QUB66058 RDU66058:RDX66058 RNQ66058:RNT66058 RXM66058:RXP66058 SHI66058:SHL66058 SRE66058:SRH66058 TBA66058:TBD66058 TKW66058:TKZ66058 TUS66058:TUV66058 UEO66058:UER66058 UOK66058:UON66058 UYG66058:UYJ66058 VIC66058:VIF66058 VRY66058:VSB66058 WBU66058:WBX66058 WLQ66058:WLT66058 WVM66058:WVP66058 E131594:H131594 JA131594:JD131594 SW131594:SZ131594 ACS131594:ACV131594 AMO131594:AMR131594 AWK131594:AWN131594 BGG131594:BGJ131594 BQC131594:BQF131594 BZY131594:CAB131594 CJU131594:CJX131594 CTQ131594:CTT131594 DDM131594:DDP131594 DNI131594:DNL131594 DXE131594:DXH131594 EHA131594:EHD131594 EQW131594:EQZ131594 FAS131594:FAV131594 FKO131594:FKR131594 FUK131594:FUN131594 GEG131594:GEJ131594 GOC131594:GOF131594 GXY131594:GYB131594 HHU131594:HHX131594 HRQ131594:HRT131594 IBM131594:IBP131594 ILI131594:ILL131594 IVE131594:IVH131594 JFA131594:JFD131594 JOW131594:JOZ131594 JYS131594:JYV131594 KIO131594:KIR131594 KSK131594:KSN131594 LCG131594:LCJ131594 LMC131594:LMF131594 LVY131594:LWB131594 MFU131594:MFX131594 MPQ131594:MPT131594 MZM131594:MZP131594 NJI131594:NJL131594 NTE131594:NTH131594 ODA131594:ODD131594 OMW131594:OMZ131594 OWS131594:OWV131594 PGO131594:PGR131594 PQK131594:PQN131594 QAG131594:QAJ131594 QKC131594:QKF131594 QTY131594:QUB131594 RDU131594:RDX131594 RNQ131594:RNT131594 RXM131594:RXP131594 SHI131594:SHL131594 SRE131594:SRH131594 TBA131594:TBD131594 TKW131594:TKZ131594 TUS131594:TUV131594 UEO131594:UER131594 UOK131594:UON131594 UYG131594:UYJ131594 VIC131594:VIF131594 VRY131594:VSB131594 WBU131594:WBX131594 WLQ131594:WLT131594 WVM131594:WVP131594 E197130:H197130 JA197130:JD197130 SW197130:SZ197130 ACS197130:ACV197130 AMO197130:AMR197130 AWK197130:AWN197130 BGG197130:BGJ197130 BQC197130:BQF197130 BZY197130:CAB197130 CJU197130:CJX197130 CTQ197130:CTT197130 DDM197130:DDP197130 DNI197130:DNL197130 DXE197130:DXH197130 EHA197130:EHD197130 EQW197130:EQZ197130 FAS197130:FAV197130 FKO197130:FKR197130 FUK197130:FUN197130 GEG197130:GEJ197130 GOC197130:GOF197130 GXY197130:GYB197130 HHU197130:HHX197130 HRQ197130:HRT197130 IBM197130:IBP197130 ILI197130:ILL197130 IVE197130:IVH197130 JFA197130:JFD197130 JOW197130:JOZ197130 JYS197130:JYV197130 KIO197130:KIR197130 KSK197130:KSN197130 LCG197130:LCJ197130 LMC197130:LMF197130 LVY197130:LWB197130 MFU197130:MFX197130 MPQ197130:MPT197130 MZM197130:MZP197130 NJI197130:NJL197130 NTE197130:NTH197130 ODA197130:ODD197130 OMW197130:OMZ197130 OWS197130:OWV197130 PGO197130:PGR197130 PQK197130:PQN197130 QAG197130:QAJ197130 QKC197130:QKF197130 QTY197130:QUB197130 RDU197130:RDX197130 RNQ197130:RNT197130 RXM197130:RXP197130 SHI197130:SHL197130 SRE197130:SRH197130 TBA197130:TBD197130 TKW197130:TKZ197130 TUS197130:TUV197130 UEO197130:UER197130 UOK197130:UON197130 UYG197130:UYJ197130 VIC197130:VIF197130 VRY197130:VSB197130 WBU197130:WBX197130 WLQ197130:WLT197130 WVM197130:WVP197130 E262666:H262666 JA262666:JD262666 SW262666:SZ262666 ACS262666:ACV262666 AMO262666:AMR262666 AWK262666:AWN262666 BGG262666:BGJ262666 BQC262666:BQF262666 BZY262666:CAB262666 CJU262666:CJX262666 CTQ262666:CTT262666 DDM262666:DDP262666 DNI262666:DNL262666 DXE262666:DXH262666 EHA262666:EHD262666 EQW262666:EQZ262666 FAS262666:FAV262666 FKO262666:FKR262666 FUK262666:FUN262666 GEG262666:GEJ262666 GOC262666:GOF262666 GXY262666:GYB262666 HHU262666:HHX262666 HRQ262666:HRT262666 IBM262666:IBP262666 ILI262666:ILL262666 IVE262666:IVH262666 JFA262666:JFD262666 JOW262666:JOZ262666 JYS262666:JYV262666 KIO262666:KIR262666 KSK262666:KSN262666 LCG262666:LCJ262666 LMC262666:LMF262666 LVY262666:LWB262666 MFU262666:MFX262666 MPQ262666:MPT262666 MZM262666:MZP262666 NJI262666:NJL262666 NTE262666:NTH262666 ODA262666:ODD262666 OMW262666:OMZ262666 OWS262666:OWV262666 PGO262666:PGR262666 PQK262666:PQN262666 QAG262666:QAJ262666 QKC262666:QKF262666 QTY262666:QUB262666 RDU262666:RDX262666 RNQ262666:RNT262666 RXM262666:RXP262666 SHI262666:SHL262666 SRE262666:SRH262666 TBA262666:TBD262666 TKW262666:TKZ262666 TUS262666:TUV262666 UEO262666:UER262666 UOK262666:UON262666 UYG262666:UYJ262666 VIC262666:VIF262666 VRY262666:VSB262666 WBU262666:WBX262666 WLQ262666:WLT262666 WVM262666:WVP262666 E328202:H328202 JA328202:JD328202 SW328202:SZ328202 ACS328202:ACV328202 AMO328202:AMR328202 AWK328202:AWN328202 BGG328202:BGJ328202 BQC328202:BQF328202 BZY328202:CAB328202 CJU328202:CJX328202 CTQ328202:CTT328202 DDM328202:DDP328202 DNI328202:DNL328202 DXE328202:DXH328202 EHA328202:EHD328202 EQW328202:EQZ328202 FAS328202:FAV328202 FKO328202:FKR328202 FUK328202:FUN328202 GEG328202:GEJ328202 GOC328202:GOF328202 GXY328202:GYB328202 HHU328202:HHX328202 HRQ328202:HRT328202 IBM328202:IBP328202 ILI328202:ILL328202 IVE328202:IVH328202 JFA328202:JFD328202 JOW328202:JOZ328202 JYS328202:JYV328202 KIO328202:KIR328202 KSK328202:KSN328202 LCG328202:LCJ328202 LMC328202:LMF328202 LVY328202:LWB328202 MFU328202:MFX328202 MPQ328202:MPT328202 MZM328202:MZP328202 NJI328202:NJL328202 NTE328202:NTH328202 ODA328202:ODD328202 OMW328202:OMZ328202 OWS328202:OWV328202 PGO328202:PGR328202 PQK328202:PQN328202 QAG328202:QAJ328202 QKC328202:QKF328202 QTY328202:QUB328202 RDU328202:RDX328202 RNQ328202:RNT328202 RXM328202:RXP328202 SHI328202:SHL328202 SRE328202:SRH328202 TBA328202:TBD328202 TKW328202:TKZ328202 TUS328202:TUV328202 UEO328202:UER328202 UOK328202:UON328202 UYG328202:UYJ328202 VIC328202:VIF328202 VRY328202:VSB328202 WBU328202:WBX328202 WLQ328202:WLT328202 WVM328202:WVP328202 E393738:H393738 JA393738:JD393738 SW393738:SZ393738 ACS393738:ACV393738 AMO393738:AMR393738 AWK393738:AWN393738 BGG393738:BGJ393738 BQC393738:BQF393738 BZY393738:CAB393738 CJU393738:CJX393738 CTQ393738:CTT393738 DDM393738:DDP393738 DNI393738:DNL393738 DXE393738:DXH393738 EHA393738:EHD393738 EQW393738:EQZ393738 FAS393738:FAV393738 FKO393738:FKR393738 FUK393738:FUN393738 GEG393738:GEJ393738 GOC393738:GOF393738 GXY393738:GYB393738 HHU393738:HHX393738 HRQ393738:HRT393738 IBM393738:IBP393738 ILI393738:ILL393738 IVE393738:IVH393738 JFA393738:JFD393738 JOW393738:JOZ393738 JYS393738:JYV393738 KIO393738:KIR393738 KSK393738:KSN393738 LCG393738:LCJ393738 LMC393738:LMF393738 LVY393738:LWB393738 MFU393738:MFX393738 MPQ393738:MPT393738 MZM393738:MZP393738 NJI393738:NJL393738 NTE393738:NTH393738 ODA393738:ODD393738 OMW393738:OMZ393738 OWS393738:OWV393738 PGO393738:PGR393738 PQK393738:PQN393738 QAG393738:QAJ393738 QKC393738:QKF393738 QTY393738:QUB393738 RDU393738:RDX393738 RNQ393738:RNT393738 RXM393738:RXP393738 SHI393738:SHL393738 SRE393738:SRH393738 TBA393738:TBD393738 TKW393738:TKZ393738 TUS393738:TUV393738 UEO393738:UER393738 UOK393738:UON393738 UYG393738:UYJ393738 VIC393738:VIF393738 VRY393738:VSB393738 WBU393738:WBX393738 WLQ393738:WLT393738 WVM393738:WVP393738 E459274:H459274 JA459274:JD459274 SW459274:SZ459274 ACS459274:ACV459274 AMO459274:AMR459274 AWK459274:AWN459274 BGG459274:BGJ459274 BQC459274:BQF459274 BZY459274:CAB459274 CJU459274:CJX459274 CTQ459274:CTT459274 DDM459274:DDP459274 DNI459274:DNL459274 DXE459274:DXH459274 EHA459274:EHD459274 EQW459274:EQZ459274 FAS459274:FAV459274 FKO459274:FKR459274 FUK459274:FUN459274 GEG459274:GEJ459274 GOC459274:GOF459274 GXY459274:GYB459274 HHU459274:HHX459274 HRQ459274:HRT459274 IBM459274:IBP459274 ILI459274:ILL459274 IVE459274:IVH459274 JFA459274:JFD459274 JOW459274:JOZ459274 JYS459274:JYV459274 KIO459274:KIR459274 KSK459274:KSN459274 LCG459274:LCJ459274 LMC459274:LMF459274 LVY459274:LWB459274 MFU459274:MFX459274 MPQ459274:MPT459274 MZM459274:MZP459274 NJI459274:NJL459274 NTE459274:NTH459274 ODA459274:ODD459274 OMW459274:OMZ459274 OWS459274:OWV459274 PGO459274:PGR459274 PQK459274:PQN459274 QAG459274:QAJ459274 QKC459274:QKF459274 QTY459274:QUB459274 RDU459274:RDX459274 RNQ459274:RNT459274 RXM459274:RXP459274 SHI459274:SHL459274 SRE459274:SRH459274 TBA459274:TBD459274 TKW459274:TKZ459274 TUS459274:TUV459274 UEO459274:UER459274 UOK459274:UON459274 UYG459274:UYJ459274 VIC459274:VIF459274 VRY459274:VSB459274 WBU459274:WBX459274 WLQ459274:WLT459274 WVM459274:WVP459274 E524810:H524810 JA524810:JD524810 SW524810:SZ524810 ACS524810:ACV524810 AMO524810:AMR524810 AWK524810:AWN524810 BGG524810:BGJ524810 BQC524810:BQF524810 BZY524810:CAB524810 CJU524810:CJX524810 CTQ524810:CTT524810 DDM524810:DDP524810 DNI524810:DNL524810 DXE524810:DXH524810 EHA524810:EHD524810 EQW524810:EQZ524810 FAS524810:FAV524810 FKO524810:FKR524810 FUK524810:FUN524810 GEG524810:GEJ524810 GOC524810:GOF524810 GXY524810:GYB524810 HHU524810:HHX524810 HRQ524810:HRT524810 IBM524810:IBP524810 ILI524810:ILL524810 IVE524810:IVH524810 JFA524810:JFD524810 JOW524810:JOZ524810 JYS524810:JYV524810 KIO524810:KIR524810 KSK524810:KSN524810 LCG524810:LCJ524810 LMC524810:LMF524810 LVY524810:LWB524810 MFU524810:MFX524810 MPQ524810:MPT524810 MZM524810:MZP524810 NJI524810:NJL524810 NTE524810:NTH524810 ODA524810:ODD524810 OMW524810:OMZ524810 OWS524810:OWV524810 PGO524810:PGR524810 PQK524810:PQN524810 QAG524810:QAJ524810 QKC524810:QKF524810 QTY524810:QUB524810 RDU524810:RDX524810 RNQ524810:RNT524810 RXM524810:RXP524810 SHI524810:SHL524810 SRE524810:SRH524810 TBA524810:TBD524810 TKW524810:TKZ524810 TUS524810:TUV524810 UEO524810:UER524810 UOK524810:UON524810 UYG524810:UYJ524810 VIC524810:VIF524810 VRY524810:VSB524810 WBU524810:WBX524810 WLQ524810:WLT524810 WVM524810:WVP524810 E590346:H590346 JA590346:JD590346 SW590346:SZ590346 ACS590346:ACV590346 AMO590346:AMR590346 AWK590346:AWN590346 BGG590346:BGJ590346 BQC590346:BQF590346 BZY590346:CAB590346 CJU590346:CJX590346 CTQ590346:CTT590346 DDM590346:DDP590346 DNI590346:DNL590346 DXE590346:DXH590346 EHA590346:EHD590346 EQW590346:EQZ590346 FAS590346:FAV590346 FKO590346:FKR590346 FUK590346:FUN590346 GEG590346:GEJ590346 GOC590346:GOF590346 GXY590346:GYB590346 HHU590346:HHX590346 HRQ590346:HRT590346 IBM590346:IBP590346 ILI590346:ILL590346 IVE590346:IVH590346 JFA590346:JFD590346 JOW590346:JOZ590346 JYS590346:JYV590346 KIO590346:KIR590346 KSK590346:KSN590346 LCG590346:LCJ590346 LMC590346:LMF590346 LVY590346:LWB590346 MFU590346:MFX590346 MPQ590346:MPT590346 MZM590346:MZP590346 NJI590346:NJL590346 NTE590346:NTH590346 ODA590346:ODD590346 OMW590346:OMZ590346 OWS590346:OWV590346 PGO590346:PGR590346 PQK590346:PQN590346 QAG590346:QAJ590346 QKC590346:QKF590346 QTY590346:QUB590346 RDU590346:RDX590346 RNQ590346:RNT590346 RXM590346:RXP590346 SHI590346:SHL590346 SRE590346:SRH590346 TBA590346:TBD590346 TKW590346:TKZ590346 TUS590346:TUV590346 UEO590346:UER590346 UOK590346:UON590346 UYG590346:UYJ590346 VIC590346:VIF590346 VRY590346:VSB590346 WBU590346:WBX590346 WLQ590346:WLT590346 WVM590346:WVP590346 E655882:H655882 JA655882:JD655882 SW655882:SZ655882 ACS655882:ACV655882 AMO655882:AMR655882 AWK655882:AWN655882 BGG655882:BGJ655882 BQC655882:BQF655882 BZY655882:CAB655882 CJU655882:CJX655882 CTQ655882:CTT655882 DDM655882:DDP655882 DNI655882:DNL655882 DXE655882:DXH655882 EHA655882:EHD655882 EQW655882:EQZ655882 FAS655882:FAV655882 FKO655882:FKR655882 FUK655882:FUN655882 GEG655882:GEJ655882 GOC655882:GOF655882 GXY655882:GYB655882 HHU655882:HHX655882 HRQ655882:HRT655882 IBM655882:IBP655882 ILI655882:ILL655882 IVE655882:IVH655882 JFA655882:JFD655882 JOW655882:JOZ655882 JYS655882:JYV655882 KIO655882:KIR655882 KSK655882:KSN655882 LCG655882:LCJ655882 LMC655882:LMF655882 LVY655882:LWB655882 MFU655882:MFX655882 MPQ655882:MPT655882 MZM655882:MZP655882 NJI655882:NJL655882 NTE655882:NTH655882 ODA655882:ODD655882 OMW655882:OMZ655882 OWS655882:OWV655882 PGO655882:PGR655882 PQK655882:PQN655882 QAG655882:QAJ655882 QKC655882:QKF655882 QTY655882:QUB655882 RDU655882:RDX655882 RNQ655882:RNT655882 RXM655882:RXP655882 SHI655882:SHL655882 SRE655882:SRH655882 TBA655882:TBD655882 TKW655882:TKZ655882 TUS655882:TUV655882 UEO655882:UER655882 UOK655882:UON655882 UYG655882:UYJ655882 VIC655882:VIF655882 VRY655882:VSB655882 WBU655882:WBX655882 WLQ655882:WLT655882 WVM655882:WVP655882 E721418:H721418 JA721418:JD721418 SW721418:SZ721418 ACS721418:ACV721418 AMO721418:AMR721418 AWK721418:AWN721418 BGG721418:BGJ721418 BQC721418:BQF721418 BZY721418:CAB721418 CJU721418:CJX721418 CTQ721418:CTT721418 DDM721418:DDP721418 DNI721418:DNL721418 DXE721418:DXH721418 EHA721418:EHD721418 EQW721418:EQZ721418 FAS721418:FAV721418 FKO721418:FKR721418 FUK721418:FUN721418 GEG721418:GEJ721418 GOC721418:GOF721418 GXY721418:GYB721418 HHU721418:HHX721418 HRQ721418:HRT721418 IBM721418:IBP721418 ILI721418:ILL721418 IVE721418:IVH721418 JFA721418:JFD721418 JOW721418:JOZ721418 JYS721418:JYV721418 KIO721418:KIR721418 KSK721418:KSN721418 LCG721418:LCJ721418 LMC721418:LMF721418 LVY721418:LWB721418 MFU721418:MFX721418 MPQ721418:MPT721418 MZM721418:MZP721418 NJI721418:NJL721418 NTE721418:NTH721418 ODA721418:ODD721418 OMW721418:OMZ721418 OWS721418:OWV721418 PGO721418:PGR721418 PQK721418:PQN721418 QAG721418:QAJ721418 QKC721418:QKF721418 QTY721418:QUB721418 RDU721418:RDX721418 RNQ721418:RNT721418 RXM721418:RXP721418 SHI721418:SHL721418 SRE721418:SRH721418 TBA721418:TBD721418 TKW721418:TKZ721418 TUS721418:TUV721418 UEO721418:UER721418 UOK721418:UON721418 UYG721418:UYJ721418 VIC721418:VIF721418 VRY721418:VSB721418 WBU721418:WBX721418 WLQ721418:WLT721418 WVM721418:WVP721418 E786954:H786954 JA786954:JD786954 SW786954:SZ786954 ACS786954:ACV786954 AMO786954:AMR786954 AWK786954:AWN786954 BGG786954:BGJ786954 BQC786954:BQF786954 BZY786954:CAB786954 CJU786954:CJX786954 CTQ786954:CTT786954 DDM786954:DDP786954 DNI786954:DNL786954 DXE786954:DXH786954 EHA786954:EHD786954 EQW786954:EQZ786954 FAS786954:FAV786954 FKO786954:FKR786954 FUK786954:FUN786954 GEG786954:GEJ786954 GOC786954:GOF786954 GXY786954:GYB786954 HHU786954:HHX786954 HRQ786954:HRT786954 IBM786954:IBP786954 ILI786954:ILL786954 IVE786954:IVH786954 JFA786954:JFD786954 JOW786954:JOZ786954 JYS786954:JYV786954 KIO786954:KIR786954 KSK786954:KSN786954 LCG786954:LCJ786954 LMC786954:LMF786954 LVY786954:LWB786954 MFU786954:MFX786954 MPQ786954:MPT786954 MZM786954:MZP786954 NJI786954:NJL786954 NTE786954:NTH786954 ODA786954:ODD786954 OMW786954:OMZ786954 OWS786954:OWV786954 PGO786954:PGR786954 PQK786954:PQN786954 QAG786954:QAJ786954 QKC786954:QKF786954 QTY786954:QUB786954 RDU786954:RDX786954 RNQ786954:RNT786954 RXM786954:RXP786954 SHI786954:SHL786954 SRE786954:SRH786954 TBA786954:TBD786954 TKW786954:TKZ786954 TUS786954:TUV786954 UEO786954:UER786954 UOK786954:UON786954 UYG786954:UYJ786954 VIC786954:VIF786954 VRY786954:VSB786954 WBU786954:WBX786954 WLQ786954:WLT786954 WVM786954:WVP786954 E852490:H852490 JA852490:JD852490 SW852490:SZ852490 ACS852490:ACV852490 AMO852490:AMR852490 AWK852490:AWN852490 BGG852490:BGJ852490 BQC852490:BQF852490 BZY852490:CAB852490 CJU852490:CJX852490 CTQ852490:CTT852490 DDM852490:DDP852490 DNI852490:DNL852490 DXE852490:DXH852490 EHA852490:EHD852490 EQW852490:EQZ852490 FAS852490:FAV852490 FKO852490:FKR852490 FUK852490:FUN852490 GEG852490:GEJ852490 GOC852490:GOF852490 GXY852490:GYB852490 HHU852490:HHX852490 HRQ852490:HRT852490 IBM852490:IBP852490 ILI852490:ILL852490 IVE852490:IVH852490 JFA852490:JFD852490 JOW852490:JOZ852490 JYS852490:JYV852490 KIO852490:KIR852490 KSK852490:KSN852490 LCG852490:LCJ852490 LMC852490:LMF852490 LVY852490:LWB852490 MFU852490:MFX852490 MPQ852490:MPT852490 MZM852490:MZP852490 NJI852490:NJL852490 NTE852490:NTH852490 ODA852490:ODD852490 OMW852490:OMZ852490 OWS852490:OWV852490 PGO852490:PGR852490 PQK852490:PQN852490 QAG852490:QAJ852490 QKC852490:QKF852490 QTY852490:QUB852490 RDU852490:RDX852490 RNQ852490:RNT852490 RXM852490:RXP852490 SHI852490:SHL852490 SRE852490:SRH852490 TBA852490:TBD852490 TKW852490:TKZ852490 TUS852490:TUV852490 UEO852490:UER852490 UOK852490:UON852490 UYG852490:UYJ852490 VIC852490:VIF852490 VRY852490:VSB852490 WBU852490:WBX852490 WLQ852490:WLT852490 WVM852490:WVP852490 E918026:H918026 JA918026:JD918026 SW918026:SZ918026 ACS918026:ACV918026 AMO918026:AMR918026 AWK918026:AWN918026 BGG918026:BGJ918026 BQC918026:BQF918026 BZY918026:CAB918026 CJU918026:CJX918026 CTQ918026:CTT918026 DDM918026:DDP918026 DNI918026:DNL918026 DXE918026:DXH918026 EHA918026:EHD918026 EQW918026:EQZ918026 FAS918026:FAV918026 FKO918026:FKR918026 FUK918026:FUN918026 GEG918026:GEJ918026 GOC918026:GOF918026 GXY918026:GYB918026 HHU918026:HHX918026 HRQ918026:HRT918026 IBM918026:IBP918026 ILI918026:ILL918026 IVE918026:IVH918026 JFA918026:JFD918026 JOW918026:JOZ918026 JYS918026:JYV918026 KIO918026:KIR918026 KSK918026:KSN918026 LCG918026:LCJ918026 LMC918026:LMF918026 LVY918026:LWB918026 MFU918026:MFX918026 MPQ918026:MPT918026 MZM918026:MZP918026 NJI918026:NJL918026 NTE918026:NTH918026 ODA918026:ODD918026 OMW918026:OMZ918026 OWS918026:OWV918026 PGO918026:PGR918026 PQK918026:PQN918026 QAG918026:QAJ918026 QKC918026:QKF918026 QTY918026:QUB918026 RDU918026:RDX918026 RNQ918026:RNT918026 RXM918026:RXP918026 SHI918026:SHL918026 SRE918026:SRH918026 TBA918026:TBD918026 TKW918026:TKZ918026 TUS918026:TUV918026 UEO918026:UER918026 UOK918026:UON918026 UYG918026:UYJ918026 VIC918026:VIF918026 VRY918026:VSB918026 WBU918026:WBX918026 WLQ918026:WLT918026 WVM918026:WVP918026 E983562:H983562 JA983562:JD983562 SW983562:SZ983562 ACS983562:ACV983562 AMO983562:AMR983562 AWK983562:AWN983562 BGG983562:BGJ983562 BQC983562:BQF983562 BZY983562:CAB983562 CJU983562:CJX983562 CTQ983562:CTT983562 DDM983562:DDP983562 DNI983562:DNL983562 DXE983562:DXH983562 EHA983562:EHD983562 EQW983562:EQZ983562 FAS983562:FAV983562 FKO983562:FKR983562 FUK983562:FUN983562 GEG983562:GEJ983562 GOC983562:GOF983562 GXY983562:GYB983562 HHU983562:HHX983562 HRQ983562:HRT983562 IBM983562:IBP983562 ILI983562:ILL983562 IVE983562:IVH983562 JFA983562:JFD983562 JOW983562:JOZ983562 JYS983562:JYV983562 KIO983562:KIR983562 KSK983562:KSN983562 LCG983562:LCJ983562 LMC983562:LMF983562 LVY983562:LWB983562 MFU983562:MFX983562 MPQ983562:MPT983562 MZM983562:MZP983562 NJI983562:NJL983562 NTE983562:NTH983562 ODA983562:ODD983562 OMW983562:OMZ983562 OWS983562:OWV983562 PGO983562:PGR983562 PQK983562:PQN983562 QAG983562:QAJ983562 QKC983562:QKF983562 QTY983562:QUB983562 RDU983562:RDX983562 RNQ983562:RNT983562 RXM983562:RXP983562 SHI983562:SHL983562 SRE983562:SRH983562 TBA983562:TBD983562 TKW983562:TKZ983562 TUS983562:TUV983562 UEO983562:UER983562 UOK983562:UON983562 UYG983562:UYJ983562 VIC983562:VIF983562 VRY983562:VSB983562 WBU983562:WBX983562 WLQ983562:WLT983562 WVM983562:WVP983562 E180:H180 JA180:JD180 SW180:SZ180 ACS180:ACV180 AMO180:AMR180 AWK180:AWN180 BGG180:BGJ180 BQC180:BQF180 BZY180:CAB180 CJU180:CJX180 CTQ180:CTT180 DDM180:DDP180 DNI180:DNL180 DXE180:DXH180 EHA180:EHD180 EQW180:EQZ180 FAS180:FAV180 FKO180:FKR180 FUK180:FUN180 GEG180:GEJ180 GOC180:GOF180 GXY180:GYB180 HHU180:HHX180 HRQ180:HRT180 IBM180:IBP180 ILI180:ILL180 IVE180:IVH180 JFA180:JFD180 JOW180:JOZ180 JYS180:JYV180 KIO180:KIR180 KSK180:KSN180 LCG180:LCJ180 LMC180:LMF180 LVY180:LWB180 MFU180:MFX180 MPQ180:MPT180 MZM180:MZP180 NJI180:NJL180 NTE180:NTH180 ODA180:ODD180 OMW180:OMZ180 OWS180:OWV180 PGO180:PGR180 PQK180:PQN180 QAG180:QAJ180 QKC180:QKF180 QTY180:QUB180 RDU180:RDX180 RNQ180:RNT180 RXM180:RXP180 SHI180:SHL180 SRE180:SRH180 TBA180:TBD180 TKW180:TKZ180 TUS180:TUV180 UEO180:UER180 UOK180:UON180 UYG180:UYJ180 VIC180:VIF180 VRY180:VSB180 WBU180:WBX180 WLQ180:WLT180 WVM180:WVP180 E65839:H65839 JA65839:JD65839 SW65839:SZ65839 ACS65839:ACV65839 AMO65839:AMR65839 AWK65839:AWN65839 BGG65839:BGJ65839 BQC65839:BQF65839 BZY65839:CAB65839 CJU65839:CJX65839 CTQ65839:CTT65839 DDM65839:DDP65839 DNI65839:DNL65839 DXE65839:DXH65839 EHA65839:EHD65839 EQW65839:EQZ65839 FAS65839:FAV65839 FKO65839:FKR65839 FUK65839:FUN65839 GEG65839:GEJ65839 GOC65839:GOF65839 GXY65839:GYB65839 HHU65839:HHX65839 HRQ65839:HRT65839 IBM65839:IBP65839 ILI65839:ILL65839 IVE65839:IVH65839 JFA65839:JFD65839 JOW65839:JOZ65839 JYS65839:JYV65839 KIO65839:KIR65839 KSK65839:KSN65839 LCG65839:LCJ65839 LMC65839:LMF65839 LVY65839:LWB65839 MFU65839:MFX65839 MPQ65839:MPT65839 MZM65839:MZP65839 NJI65839:NJL65839 NTE65839:NTH65839 ODA65839:ODD65839 OMW65839:OMZ65839 OWS65839:OWV65839 PGO65839:PGR65839 PQK65839:PQN65839 QAG65839:QAJ65839 QKC65839:QKF65839 QTY65839:QUB65839 RDU65839:RDX65839 RNQ65839:RNT65839 RXM65839:RXP65839 SHI65839:SHL65839 SRE65839:SRH65839 TBA65839:TBD65839 TKW65839:TKZ65839 TUS65839:TUV65839 UEO65839:UER65839 UOK65839:UON65839 UYG65839:UYJ65839 VIC65839:VIF65839 VRY65839:VSB65839 WBU65839:WBX65839 WLQ65839:WLT65839 WVM65839:WVP65839 E131375:H131375 JA131375:JD131375 SW131375:SZ131375 ACS131375:ACV131375 AMO131375:AMR131375 AWK131375:AWN131375 BGG131375:BGJ131375 BQC131375:BQF131375 BZY131375:CAB131375 CJU131375:CJX131375 CTQ131375:CTT131375 DDM131375:DDP131375 DNI131375:DNL131375 DXE131375:DXH131375 EHA131375:EHD131375 EQW131375:EQZ131375 FAS131375:FAV131375 FKO131375:FKR131375 FUK131375:FUN131375 GEG131375:GEJ131375 GOC131375:GOF131375 GXY131375:GYB131375 HHU131375:HHX131375 HRQ131375:HRT131375 IBM131375:IBP131375 ILI131375:ILL131375 IVE131375:IVH131375 JFA131375:JFD131375 JOW131375:JOZ131375 JYS131375:JYV131375 KIO131375:KIR131375 KSK131375:KSN131375 LCG131375:LCJ131375 LMC131375:LMF131375 LVY131375:LWB131375 MFU131375:MFX131375 MPQ131375:MPT131375 MZM131375:MZP131375 NJI131375:NJL131375 NTE131375:NTH131375 ODA131375:ODD131375 OMW131375:OMZ131375 OWS131375:OWV131375 PGO131375:PGR131375 PQK131375:PQN131375 QAG131375:QAJ131375 QKC131375:QKF131375 QTY131375:QUB131375 RDU131375:RDX131375 RNQ131375:RNT131375 RXM131375:RXP131375 SHI131375:SHL131375 SRE131375:SRH131375 TBA131375:TBD131375 TKW131375:TKZ131375 TUS131375:TUV131375 UEO131375:UER131375 UOK131375:UON131375 UYG131375:UYJ131375 VIC131375:VIF131375 VRY131375:VSB131375 WBU131375:WBX131375 WLQ131375:WLT131375 WVM131375:WVP131375 E196911:H196911 JA196911:JD196911 SW196911:SZ196911 ACS196911:ACV196911 AMO196911:AMR196911 AWK196911:AWN196911 BGG196911:BGJ196911 BQC196911:BQF196911 BZY196911:CAB196911 CJU196911:CJX196911 CTQ196911:CTT196911 DDM196911:DDP196911 DNI196911:DNL196911 DXE196911:DXH196911 EHA196911:EHD196911 EQW196911:EQZ196911 FAS196911:FAV196911 FKO196911:FKR196911 FUK196911:FUN196911 GEG196911:GEJ196911 GOC196911:GOF196911 GXY196911:GYB196911 HHU196911:HHX196911 HRQ196911:HRT196911 IBM196911:IBP196911 ILI196911:ILL196911 IVE196911:IVH196911 JFA196911:JFD196911 JOW196911:JOZ196911 JYS196911:JYV196911 KIO196911:KIR196911 KSK196911:KSN196911 LCG196911:LCJ196911 LMC196911:LMF196911 LVY196911:LWB196911 MFU196911:MFX196911 MPQ196911:MPT196911 MZM196911:MZP196911 NJI196911:NJL196911 NTE196911:NTH196911 ODA196911:ODD196911 OMW196911:OMZ196911 OWS196911:OWV196911 PGO196911:PGR196911 PQK196911:PQN196911 QAG196911:QAJ196911 QKC196911:QKF196911 QTY196911:QUB196911 RDU196911:RDX196911 RNQ196911:RNT196911 RXM196911:RXP196911 SHI196911:SHL196911 SRE196911:SRH196911 TBA196911:TBD196911 TKW196911:TKZ196911 TUS196911:TUV196911 UEO196911:UER196911 UOK196911:UON196911 UYG196911:UYJ196911 VIC196911:VIF196911 VRY196911:VSB196911 WBU196911:WBX196911 WLQ196911:WLT196911 WVM196911:WVP196911 E262447:H262447 JA262447:JD262447 SW262447:SZ262447 ACS262447:ACV262447 AMO262447:AMR262447 AWK262447:AWN262447 BGG262447:BGJ262447 BQC262447:BQF262447 BZY262447:CAB262447 CJU262447:CJX262447 CTQ262447:CTT262447 DDM262447:DDP262447 DNI262447:DNL262447 DXE262447:DXH262447 EHA262447:EHD262447 EQW262447:EQZ262447 FAS262447:FAV262447 FKO262447:FKR262447 FUK262447:FUN262447 GEG262447:GEJ262447 GOC262447:GOF262447 GXY262447:GYB262447 HHU262447:HHX262447 HRQ262447:HRT262447 IBM262447:IBP262447 ILI262447:ILL262447 IVE262447:IVH262447 JFA262447:JFD262447 JOW262447:JOZ262447 JYS262447:JYV262447 KIO262447:KIR262447 KSK262447:KSN262447 LCG262447:LCJ262447 LMC262447:LMF262447 LVY262447:LWB262447 MFU262447:MFX262447 MPQ262447:MPT262447 MZM262447:MZP262447 NJI262447:NJL262447 NTE262447:NTH262447 ODA262447:ODD262447 OMW262447:OMZ262447 OWS262447:OWV262447 PGO262447:PGR262447 PQK262447:PQN262447 QAG262447:QAJ262447 QKC262447:QKF262447 QTY262447:QUB262447 RDU262447:RDX262447 RNQ262447:RNT262447 RXM262447:RXP262447 SHI262447:SHL262447 SRE262447:SRH262447 TBA262447:TBD262447 TKW262447:TKZ262447 TUS262447:TUV262447 UEO262447:UER262447 UOK262447:UON262447 UYG262447:UYJ262447 VIC262447:VIF262447 VRY262447:VSB262447 WBU262447:WBX262447 WLQ262447:WLT262447 WVM262447:WVP262447 E327983:H327983 JA327983:JD327983 SW327983:SZ327983 ACS327983:ACV327983 AMO327983:AMR327983 AWK327983:AWN327983 BGG327983:BGJ327983 BQC327983:BQF327983 BZY327983:CAB327983 CJU327983:CJX327983 CTQ327983:CTT327983 DDM327983:DDP327983 DNI327983:DNL327983 DXE327983:DXH327983 EHA327983:EHD327983 EQW327983:EQZ327983 FAS327983:FAV327983 FKO327983:FKR327983 FUK327983:FUN327983 GEG327983:GEJ327983 GOC327983:GOF327983 GXY327983:GYB327983 HHU327983:HHX327983 HRQ327983:HRT327983 IBM327983:IBP327983 ILI327983:ILL327983 IVE327983:IVH327983 JFA327983:JFD327983 JOW327983:JOZ327983 JYS327983:JYV327983 KIO327983:KIR327983 KSK327983:KSN327983 LCG327983:LCJ327983 LMC327983:LMF327983 LVY327983:LWB327983 MFU327983:MFX327983 MPQ327983:MPT327983 MZM327983:MZP327983 NJI327983:NJL327983 NTE327983:NTH327983 ODA327983:ODD327983 OMW327983:OMZ327983 OWS327983:OWV327983 PGO327983:PGR327983 PQK327983:PQN327983 QAG327983:QAJ327983 QKC327983:QKF327983 QTY327983:QUB327983 RDU327983:RDX327983 RNQ327983:RNT327983 RXM327983:RXP327983 SHI327983:SHL327983 SRE327983:SRH327983 TBA327983:TBD327983 TKW327983:TKZ327983 TUS327983:TUV327983 UEO327983:UER327983 UOK327983:UON327983 UYG327983:UYJ327983 VIC327983:VIF327983 VRY327983:VSB327983 WBU327983:WBX327983 WLQ327983:WLT327983 WVM327983:WVP327983 E393519:H393519 JA393519:JD393519 SW393519:SZ393519 ACS393519:ACV393519 AMO393519:AMR393519 AWK393519:AWN393519 BGG393519:BGJ393519 BQC393519:BQF393519 BZY393519:CAB393519 CJU393519:CJX393519 CTQ393519:CTT393519 DDM393519:DDP393519 DNI393519:DNL393519 DXE393519:DXH393519 EHA393519:EHD393519 EQW393519:EQZ393519 FAS393519:FAV393519 FKO393519:FKR393519 FUK393519:FUN393519 GEG393519:GEJ393519 GOC393519:GOF393519 GXY393519:GYB393519 HHU393519:HHX393519 HRQ393519:HRT393519 IBM393519:IBP393519 ILI393519:ILL393519 IVE393519:IVH393519 JFA393519:JFD393519 JOW393519:JOZ393519 JYS393519:JYV393519 KIO393519:KIR393519 KSK393519:KSN393519 LCG393519:LCJ393519 LMC393519:LMF393519 LVY393519:LWB393519 MFU393519:MFX393519 MPQ393519:MPT393519 MZM393519:MZP393519 NJI393519:NJL393519 NTE393519:NTH393519 ODA393519:ODD393519 OMW393519:OMZ393519 OWS393519:OWV393519 PGO393519:PGR393519 PQK393519:PQN393519 QAG393519:QAJ393519 QKC393519:QKF393519 QTY393519:QUB393519 RDU393519:RDX393519 RNQ393519:RNT393519 RXM393519:RXP393519 SHI393519:SHL393519 SRE393519:SRH393519 TBA393519:TBD393519 TKW393519:TKZ393519 TUS393519:TUV393519 UEO393519:UER393519 UOK393519:UON393519 UYG393519:UYJ393519 VIC393519:VIF393519 VRY393519:VSB393519 WBU393519:WBX393519 WLQ393519:WLT393519 WVM393519:WVP393519 E459055:H459055 JA459055:JD459055 SW459055:SZ459055 ACS459055:ACV459055 AMO459055:AMR459055 AWK459055:AWN459055 BGG459055:BGJ459055 BQC459055:BQF459055 BZY459055:CAB459055 CJU459055:CJX459055 CTQ459055:CTT459055 DDM459055:DDP459055 DNI459055:DNL459055 DXE459055:DXH459055 EHA459055:EHD459055 EQW459055:EQZ459055 FAS459055:FAV459055 FKO459055:FKR459055 FUK459055:FUN459055 GEG459055:GEJ459055 GOC459055:GOF459055 GXY459055:GYB459055 HHU459055:HHX459055 HRQ459055:HRT459055 IBM459055:IBP459055 ILI459055:ILL459055 IVE459055:IVH459055 JFA459055:JFD459055 JOW459055:JOZ459055 JYS459055:JYV459055 KIO459055:KIR459055 KSK459055:KSN459055 LCG459055:LCJ459055 LMC459055:LMF459055 LVY459055:LWB459055 MFU459055:MFX459055 MPQ459055:MPT459055 MZM459055:MZP459055 NJI459055:NJL459055 NTE459055:NTH459055 ODA459055:ODD459055 OMW459055:OMZ459055 OWS459055:OWV459055 PGO459055:PGR459055 PQK459055:PQN459055 QAG459055:QAJ459055 QKC459055:QKF459055 QTY459055:QUB459055 RDU459055:RDX459055 RNQ459055:RNT459055 RXM459055:RXP459055 SHI459055:SHL459055 SRE459055:SRH459055 TBA459055:TBD459055 TKW459055:TKZ459055 TUS459055:TUV459055 UEO459055:UER459055 UOK459055:UON459055 UYG459055:UYJ459055 VIC459055:VIF459055 VRY459055:VSB459055 WBU459055:WBX459055 WLQ459055:WLT459055 WVM459055:WVP459055 E524591:H524591 JA524591:JD524591 SW524591:SZ524591 ACS524591:ACV524591 AMO524591:AMR524591 AWK524591:AWN524591 BGG524591:BGJ524591 BQC524591:BQF524591 BZY524591:CAB524591 CJU524591:CJX524591 CTQ524591:CTT524591 DDM524591:DDP524591 DNI524591:DNL524591 DXE524591:DXH524591 EHA524591:EHD524591 EQW524591:EQZ524591 FAS524591:FAV524591 FKO524591:FKR524591 FUK524591:FUN524591 GEG524591:GEJ524591 GOC524591:GOF524591 GXY524591:GYB524591 HHU524591:HHX524591 HRQ524591:HRT524591 IBM524591:IBP524591 ILI524591:ILL524591 IVE524591:IVH524591 JFA524591:JFD524591 JOW524591:JOZ524591 JYS524591:JYV524591 KIO524591:KIR524591 KSK524591:KSN524591 LCG524591:LCJ524591 LMC524591:LMF524591 LVY524591:LWB524591 MFU524591:MFX524591 MPQ524591:MPT524591 MZM524591:MZP524591 NJI524591:NJL524591 NTE524591:NTH524591 ODA524591:ODD524591 OMW524591:OMZ524591 OWS524591:OWV524591 PGO524591:PGR524591 PQK524591:PQN524591 QAG524591:QAJ524591 QKC524591:QKF524591 QTY524591:QUB524591 RDU524591:RDX524591 RNQ524591:RNT524591 RXM524591:RXP524591 SHI524591:SHL524591 SRE524591:SRH524591 TBA524591:TBD524591 TKW524591:TKZ524591 TUS524591:TUV524591 UEO524591:UER524591 UOK524591:UON524591 UYG524591:UYJ524591 VIC524591:VIF524591 VRY524591:VSB524591 WBU524591:WBX524591 WLQ524591:WLT524591 WVM524591:WVP524591 E590127:H590127 JA590127:JD590127 SW590127:SZ590127 ACS590127:ACV590127 AMO590127:AMR590127 AWK590127:AWN590127 BGG590127:BGJ590127 BQC590127:BQF590127 BZY590127:CAB590127 CJU590127:CJX590127 CTQ590127:CTT590127 DDM590127:DDP590127 DNI590127:DNL590127 DXE590127:DXH590127 EHA590127:EHD590127 EQW590127:EQZ590127 FAS590127:FAV590127 FKO590127:FKR590127 FUK590127:FUN590127 GEG590127:GEJ590127 GOC590127:GOF590127 GXY590127:GYB590127 HHU590127:HHX590127 HRQ590127:HRT590127 IBM590127:IBP590127 ILI590127:ILL590127 IVE590127:IVH590127 JFA590127:JFD590127 JOW590127:JOZ590127 JYS590127:JYV590127 KIO590127:KIR590127 KSK590127:KSN590127 LCG590127:LCJ590127 LMC590127:LMF590127 LVY590127:LWB590127 MFU590127:MFX590127 MPQ590127:MPT590127 MZM590127:MZP590127 NJI590127:NJL590127 NTE590127:NTH590127 ODA590127:ODD590127 OMW590127:OMZ590127 OWS590127:OWV590127 PGO590127:PGR590127 PQK590127:PQN590127 QAG590127:QAJ590127 QKC590127:QKF590127 QTY590127:QUB590127 RDU590127:RDX590127 RNQ590127:RNT590127 RXM590127:RXP590127 SHI590127:SHL590127 SRE590127:SRH590127 TBA590127:TBD590127 TKW590127:TKZ590127 TUS590127:TUV590127 UEO590127:UER590127 UOK590127:UON590127 UYG590127:UYJ590127 VIC590127:VIF590127 VRY590127:VSB590127 WBU590127:WBX590127 WLQ590127:WLT590127 WVM590127:WVP590127 E655663:H655663 JA655663:JD655663 SW655663:SZ655663 ACS655663:ACV655663 AMO655663:AMR655663 AWK655663:AWN655663 BGG655663:BGJ655663 BQC655663:BQF655663 BZY655663:CAB655663 CJU655663:CJX655663 CTQ655663:CTT655663 DDM655663:DDP655663 DNI655663:DNL655663 DXE655663:DXH655663 EHA655663:EHD655663 EQW655663:EQZ655663 FAS655663:FAV655663 FKO655663:FKR655663 FUK655663:FUN655663 GEG655663:GEJ655663 GOC655663:GOF655663 GXY655663:GYB655663 HHU655663:HHX655663 HRQ655663:HRT655663 IBM655663:IBP655663 ILI655663:ILL655663 IVE655663:IVH655663 JFA655663:JFD655663 JOW655663:JOZ655663 JYS655663:JYV655663 KIO655663:KIR655663 KSK655663:KSN655663 LCG655663:LCJ655663 LMC655663:LMF655663 LVY655663:LWB655663 MFU655663:MFX655663 MPQ655663:MPT655663 MZM655663:MZP655663 NJI655663:NJL655663 NTE655663:NTH655663 ODA655663:ODD655663 OMW655663:OMZ655663 OWS655663:OWV655663 PGO655663:PGR655663 PQK655663:PQN655663 QAG655663:QAJ655663 QKC655663:QKF655663 QTY655663:QUB655663 RDU655663:RDX655663 RNQ655663:RNT655663 RXM655663:RXP655663 SHI655663:SHL655663 SRE655663:SRH655663 TBA655663:TBD655663 TKW655663:TKZ655663 TUS655663:TUV655663 UEO655663:UER655663 UOK655663:UON655663 UYG655663:UYJ655663 VIC655663:VIF655663 VRY655663:VSB655663 WBU655663:WBX655663 WLQ655663:WLT655663 WVM655663:WVP655663 E721199:H721199 JA721199:JD721199 SW721199:SZ721199 ACS721199:ACV721199 AMO721199:AMR721199 AWK721199:AWN721199 BGG721199:BGJ721199 BQC721199:BQF721199 BZY721199:CAB721199 CJU721199:CJX721199 CTQ721199:CTT721199 DDM721199:DDP721199 DNI721199:DNL721199 DXE721199:DXH721199 EHA721199:EHD721199 EQW721199:EQZ721199 FAS721199:FAV721199 FKO721199:FKR721199 FUK721199:FUN721199 GEG721199:GEJ721199 GOC721199:GOF721199 GXY721199:GYB721199 HHU721199:HHX721199 HRQ721199:HRT721199 IBM721199:IBP721199 ILI721199:ILL721199 IVE721199:IVH721199 JFA721199:JFD721199 JOW721199:JOZ721199 JYS721199:JYV721199 KIO721199:KIR721199 KSK721199:KSN721199 LCG721199:LCJ721199 LMC721199:LMF721199 LVY721199:LWB721199 MFU721199:MFX721199 MPQ721199:MPT721199 MZM721199:MZP721199 NJI721199:NJL721199 NTE721199:NTH721199 ODA721199:ODD721199 OMW721199:OMZ721199 OWS721199:OWV721199 PGO721199:PGR721199 PQK721199:PQN721199 QAG721199:QAJ721199 QKC721199:QKF721199 QTY721199:QUB721199 RDU721199:RDX721199 RNQ721199:RNT721199 RXM721199:RXP721199 SHI721199:SHL721199 SRE721199:SRH721199 TBA721199:TBD721199 TKW721199:TKZ721199 TUS721199:TUV721199 UEO721199:UER721199 UOK721199:UON721199 UYG721199:UYJ721199 VIC721199:VIF721199 VRY721199:VSB721199 WBU721199:WBX721199 WLQ721199:WLT721199 WVM721199:WVP721199 E786735:H786735 JA786735:JD786735 SW786735:SZ786735 ACS786735:ACV786735 AMO786735:AMR786735 AWK786735:AWN786735 BGG786735:BGJ786735 BQC786735:BQF786735 BZY786735:CAB786735 CJU786735:CJX786735 CTQ786735:CTT786735 DDM786735:DDP786735 DNI786735:DNL786735 DXE786735:DXH786735 EHA786735:EHD786735 EQW786735:EQZ786735 FAS786735:FAV786735 FKO786735:FKR786735 FUK786735:FUN786735 GEG786735:GEJ786735 GOC786735:GOF786735 GXY786735:GYB786735 HHU786735:HHX786735 HRQ786735:HRT786735 IBM786735:IBP786735 ILI786735:ILL786735 IVE786735:IVH786735 JFA786735:JFD786735 JOW786735:JOZ786735 JYS786735:JYV786735 KIO786735:KIR786735 KSK786735:KSN786735 LCG786735:LCJ786735 LMC786735:LMF786735 LVY786735:LWB786735 MFU786735:MFX786735 MPQ786735:MPT786735 MZM786735:MZP786735 NJI786735:NJL786735 NTE786735:NTH786735 ODA786735:ODD786735 OMW786735:OMZ786735 OWS786735:OWV786735 PGO786735:PGR786735 PQK786735:PQN786735 QAG786735:QAJ786735 QKC786735:QKF786735 QTY786735:QUB786735 RDU786735:RDX786735 RNQ786735:RNT786735 RXM786735:RXP786735 SHI786735:SHL786735 SRE786735:SRH786735 TBA786735:TBD786735 TKW786735:TKZ786735 TUS786735:TUV786735 UEO786735:UER786735 UOK786735:UON786735 UYG786735:UYJ786735 VIC786735:VIF786735 VRY786735:VSB786735 WBU786735:WBX786735 WLQ786735:WLT786735 WVM786735:WVP786735 E852271:H852271 JA852271:JD852271 SW852271:SZ852271 ACS852271:ACV852271 AMO852271:AMR852271 AWK852271:AWN852271 BGG852271:BGJ852271 BQC852271:BQF852271 BZY852271:CAB852271 CJU852271:CJX852271 CTQ852271:CTT852271 DDM852271:DDP852271 DNI852271:DNL852271 DXE852271:DXH852271 EHA852271:EHD852271 EQW852271:EQZ852271 FAS852271:FAV852271 FKO852271:FKR852271 FUK852271:FUN852271 GEG852271:GEJ852271 GOC852271:GOF852271 GXY852271:GYB852271 HHU852271:HHX852271 HRQ852271:HRT852271 IBM852271:IBP852271 ILI852271:ILL852271 IVE852271:IVH852271 JFA852271:JFD852271 JOW852271:JOZ852271 JYS852271:JYV852271 KIO852271:KIR852271 KSK852271:KSN852271 LCG852271:LCJ852271 LMC852271:LMF852271 LVY852271:LWB852271 MFU852271:MFX852271 MPQ852271:MPT852271 MZM852271:MZP852271 NJI852271:NJL852271 NTE852271:NTH852271 ODA852271:ODD852271 OMW852271:OMZ852271 OWS852271:OWV852271 PGO852271:PGR852271 PQK852271:PQN852271 QAG852271:QAJ852271 QKC852271:QKF852271 QTY852271:QUB852271 RDU852271:RDX852271 RNQ852271:RNT852271 RXM852271:RXP852271 SHI852271:SHL852271 SRE852271:SRH852271 TBA852271:TBD852271 TKW852271:TKZ852271 TUS852271:TUV852271 UEO852271:UER852271 UOK852271:UON852271 UYG852271:UYJ852271 VIC852271:VIF852271 VRY852271:VSB852271 WBU852271:WBX852271 WLQ852271:WLT852271 WVM852271:WVP852271 E917807:H917807 JA917807:JD917807 SW917807:SZ917807 ACS917807:ACV917807 AMO917807:AMR917807 AWK917807:AWN917807 BGG917807:BGJ917807 BQC917807:BQF917807 BZY917807:CAB917807 CJU917807:CJX917807 CTQ917807:CTT917807 DDM917807:DDP917807 DNI917807:DNL917807 DXE917807:DXH917807 EHA917807:EHD917807 EQW917807:EQZ917807 FAS917807:FAV917807 FKO917807:FKR917807 FUK917807:FUN917807 GEG917807:GEJ917807 GOC917807:GOF917807 GXY917807:GYB917807 HHU917807:HHX917807 HRQ917807:HRT917807 IBM917807:IBP917807 ILI917807:ILL917807 IVE917807:IVH917807 JFA917807:JFD917807 JOW917807:JOZ917807 JYS917807:JYV917807 KIO917807:KIR917807 KSK917807:KSN917807 LCG917807:LCJ917807 LMC917807:LMF917807 LVY917807:LWB917807 MFU917807:MFX917807 MPQ917807:MPT917807 MZM917807:MZP917807 NJI917807:NJL917807 NTE917807:NTH917807 ODA917807:ODD917807 OMW917807:OMZ917807 OWS917807:OWV917807 PGO917807:PGR917807 PQK917807:PQN917807 QAG917807:QAJ917807 QKC917807:QKF917807 QTY917807:QUB917807 RDU917807:RDX917807 RNQ917807:RNT917807 RXM917807:RXP917807 SHI917807:SHL917807 SRE917807:SRH917807 TBA917807:TBD917807 TKW917807:TKZ917807 TUS917807:TUV917807 UEO917807:UER917807 UOK917807:UON917807 UYG917807:UYJ917807 VIC917807:VIF917807 VRY917807:VSB917807 WBU917807:WBX917807 WLQ917807:WLT917807 WVM917807:WVP917807 E983343:H983343 JA983343:JD983343 SW983343:SZ983343 ACS983343:ACV983343 AMO983343:AMR983343 AWK983343:AWN983343 BGG983343:BGJ983343 BQC983343:BQF983343 BZY983343:CAB983343 CJU983343:CJX983343 CTQ983343:CTT983343 DDM983343:DDP983343 DNI983343:DNL983343 DXE983343:DXH983343 EHA983343:EHD983343 EQW983343:EQZ983343 FAS983343:FAV983343 FKO983343:FKR983343 FUK983343:FUN983343 GEG983343:GEJ983343 GOC983343:GOF983343 GXY983343:GYB983343 HHU983343:HHX983343 HRQ983343:HRT983343 IBM983343:IBP983343 ILI983343:ILL983343 IVE983343:IVH983343 JFA983343:JFD983343 JOW983343:JOZ983343 JYS983343:JYV983343 KIO983343:KIR983343 KSK983343:KSN983343 LCG983343:LCJ983343 LMC983343:LMF983343 LVY983343:LWB983343 MFU983343:MFX983343 MPQ983343:MPT983343 MZM983343:MZP983343 NJI983343:NJL983343 NTE983343:NTH983343 ODA983343:ODD983343 OMW983343:OMZ983343 OWS983343:OWV983343 PGO983343:PGR983343 PQK983343:PQN983343 QAG983343:QAJ983343 QKC983343:QKF983343 QTY983343:QUB983343 RDU983343:RDX983343 RNQ983343:RNT983343 RXM983343:RXP983343 SHI983343:SHL983343 SRE983343:SRH983343 TBA983343:TBD983343 TKW983343:TKZ983343 TUS983343:TUV983343 UEO983343:UER983343 UOK983343:UON983343 UYG983343:UYJ983343 VIC983343:VIF983343 VRY983343:VSB983343 WBU983343:WBX983343 WLQ983343:WLT983343 WVM983343:WVP983343 B163 IX163 ST163 ACP163 AML163 AWH163 BGD163 BPZ163 BZV163 CJR163 CTN163 DDJ163 DNF163 DXB163 EGX163 EQT163 FAP163 FKL163 FUH163 GED163 GNZ163 GXV163 HHR163 HRN163 IBJ163 ILF163 IVB163 JEX163 JOT163 JYP163 KIL163 KSH163 LCD163 LLZ163 LVV163 MFR163 MPN163 MZJ163 NJF163 NTB163 OCX163 OMT163 OWP163 PGL163 PQH163 QAD163 QJZ163 QTV163 RDR163 RNN163 RXJ163 SHF163 SRB163 TAX163 TKT163 TUP163 UEL163 UOH163 UYD163 VHZ163 VRV163 WBR163 WLN163 WVJ163 B65822 IX65822 ST65822 ACP65822 AML65822 AWH65822 BGD65822 BPZ65822 BZV65822 CJR65822 CTN65822 DDJ65822 DNF65822 DXB65822 EGX65822 EQT65822 FAP65822 FKL65822 FUH65822 GED65822 GNZ65822 GXV65822 HHR65822 HRN65822 IBJ65822 ILF65822 IVB65822 JEX65822 JOT65822 JYP65822 KIL65822 KSH65822 LCD65822 LLZ65822 LVV65822 MFR65822 MPN65822 MZJ65822 NJF65822 NTB65822 OCX65822 OMT65822 OWP65822 PGL65822 PQH65822 QAD65822 QJZ65822 QTV65822 RDR65822 RNN65822 RXJ65822 SHF65822 SRB65822 TAX65822 TKT65822 TUP65822 UEL65822 UOH65822 UYD65822 VHZ65822 VRV65822 WBR65822 WLN65822 WVJ65822 B131358 IX131358 ST131358 ACP131358 AML131358 AWH131358 BGD131358 BPZ131358 BZV131358 CJR131358 CTN131358 DDJ131358 DNF131358 DXB131358 EGX131358 EQT131358 FAP131358 FKL131358 FUH131358 GED131358 GNZ131358 GXV131358 HHR131358 HRN131358 IBJ131358 ILF131358 IVB131358 JEX131358 JOT131358 JYP131358 KIL131358 KSH131358 LCD131358 LLZ131358 LVV131358 MFR131358 MPN131358 MZJ131358 NJF131358 NTB131358 OCX131358 OMT131358 OWP131358 PGL131358 PQH131358 QAD131358 QJZ131358 QTV131358 RDR131358 RNN131358 RXJ131358 SHF131358 SRB131358 TAX131358 TKT131358 TUP131358 UEL131358 UOH131358 UYD131358 VHZ131358 VRV131358 WBR131358 WLN131358 WVJ131358 B196894 IX196894 ST196894 ACP196894 AML196894 AWH196894 BGD196894 BPZ196894 BZV196894 CJR196894 CTN196894 DDJ196894 DNF196894 DXB196894 EGX196894 EQT196894 FAP196894 FKL196894 FUH196894 GED196894 GNZ196894 GXV196894 HHR196894 HRN196894 IBJ196894 ILF196894 IVB196894 JEX196894 JOT196894 JYP196894 KIL196894 KSH196894 LCD196894 LLZ196894 LVV196894 MFR196894 MPN196894 MZJ196894 NJF196894 NTB196894 OCX196894 OMT196894 OWP196894 PGL196894 PQH196894 QAD196894 QJZ196894 QTV196894 RDR196894 RNN196894 RXJ196894 SHF196894 SRB196894 TAX196894 TKT196894 TUP196894 UEL196894 UOH196894 UYD196894 VHZ196894 VRV196894 WBR196894 WLN196894 WVJ196894 B262430 IX262430 ST262430 ACP262430 AML262430 AWH262430 BGD262430 BPZ262430 BZV262430 CJR262430 CTN262430 DDJ262430 DNF262430 DXB262430 EGX262430 EQT262430 FAP262430 FKL262430 FUH262430 GED262430 GNZ262430 GXV262430 HHR262430 HRN262430 IBJ262430 ILF262430 IVB262430 JEX262430 JOT262430 JYP262430 KIL262430 KSH262430 LCD262430 LLZ262430 LVV262430 MFR262430 MPN262430 MZJ262430 NJF262430 NTB262430 OCX262430 OMT262430 OWP262430 PGL262430 PQH262430 QAD262430 QJZ262430 QTV262430 RDR262430 RNN262430 RXJ262430 SHF262430 SRB262430 TAX262430 TKT262430 TUP262430 UEL262430 UOH262430 UYD262430 VHZ262430 VRV262430 WBR262430 WLN262430 WVJ262430 B327966 IX327966 ST327966 ACP327966 AML327966 AWH327966 BGD327966 BPZ327966 BZV327966 CJR327966 CTN327966 DDJ327966 DNF327966 DXB327966 EGX327966 EQT327966 FAP327966 FKL327966 FUH327966 GED327966 GNZ327966 GXV327966 HHR327966 HRN327966 IBJ327966 ILF327966 IVB327966 JEX327966 JOT327966 JYP327966 KIL327966 KSH327966 LCD327966 LLZ327966 LVV327966 MFR327966 MPN327966 MZJ327966 NJF327966 NTB327966 OCX327966 OMT327966 OWP327966 PGL327966 PQH327966 QAD327966 QJZ327966 QTV327966 RDR327966 RNN327966 RXJ327966 SHF327966 SRB327966 TAX327966 TKT327966 TUP327966 UEL327966 UOH327966 UYD327966 VHZ327966 VRV327966 WBR327966 WLN327966 WVJ327966 B393502 IX393502 ST393502 ACP393502 AML393502 AWH393502 BGD393502 BPZ393502 BZV393502 CJR393502 CTN393502 DDJ393502 DNF393502 DXB393502 EGX393502 EQT393502 FAP393502 FKL393502 FUH393502 GED393502 GNZ393502 GXV393502 HHR393502 HRN393502 IBJ393502 ILF393502 IVB393502 JEX393502 JOT393502 JYP393502 KIL393502 KSH393502 LCD393502 LLZ393502 LVV393502 MFR393502 MPN393502 MZJ393502 NJF393502 NTB393502 OCX393502 OMT393502 OWP393502 PGL393502 PQH393502 QAD393502 QJZ393502 QTV393502 RDR393502 RNN393502 RXJ393502 SHF393502 SRB393502 TAX393502 TKT393502 TUP393502 UEL393502 UOH393502 UYD393502 VHZ393502 VRV393502 WBR393502 WLN393502 WVJ393502 B459038 IX459038 ST459038 ACP459038 AML459038 AWH459038 BGD459038 BPZ459038 BZV459038 CJR459038 CTN459038 DDJ459038 DNF459038 DXB459038 EGX459038 EQT459038 FAP459038 FKL459038 FUH459038 GED459038 GNZ459038 GXV459038 HHR459038 HRN459038 IBJ459038 ILF459038 IVB459038 JEX459038 JOT459038 JYP459038 KIL459038 KSH459038 LCD459038 LLZ459038 LVV459038 MFR459038 MPN459038 MZJ459038 NJF459038 NTB459038 OCX459038 OMT459038 OWP459038 PGL459038 PQH459038 QAD459038 QJZ459038 QTV459038 RDR459038 RNN459038 RXJ459038 SHF459038 SRB459038 TAX459038 TKT459038 TUP459038 UEL459038 UOH459038 UYD459038 VHZ459038 VRV459038 WBR459038 WLN459038 WVJ459038 B524574 IX524574 ST524574 ACP524574 AML524574 AWH524574 BGD524574 BPZ524574 BZV524574 CJR524574 CTN524574 DDJ524574 DNF524574 DXB524574 EGX524574 EQT524574 FAP524574 FKL524574 FUH524574 GED524574 GNZ524574 GXV524574 HHR524574 HRN524574 IBJ524574 ILF524574 IVB524574 JEX524574 JOT524574 JYP524574 KIL524574 KSH524574 LCD524574 LLZ524574 LVV524574 MFR524574 MPN524574 MZJ524574 NJF524574 NTB524574 OCX524574 OMT524574 OWP524574 PGL524574 PQH524574 QAD524574 QJZ524574 QTV524574 RDR524574 RNN524574 RXJ524574 SHF524574 SRB524574 TAX524574 TKT524574 TUP524574 UEL524574 UOH524574 UYD524574 VHZ524574 VRV524574 WBR524574 WLN524574 WVJ524574 B590110 IX590110 ST590110 ACP590110 AML590110 AWH590110 BGD590110 BPZ590110 BZV590110 CJR590110 CTN590110 DDJ590110 DNF590110 DXB590110 EGX590110 EQT590110 FAP590110 FKL590110 FUH590110 GED590110 GNZ590110 GXV590110 HHR590110 HRN590110 IBJ590110 ILF590110 IVB590110 JEX590110 JOT590110 JYP590110 KIL590110 KSH590110 LCD590110 LLZ590110 LVV590110 MFR590110 MPN590110 MZJ590110 NJF590110 NTB590110 OCX590110 OMT590110 OWP590110 PGL590110 PQH590110 QAD590110 QJZ590110 QTV590110 RDR590110 RNN590110 RXJ590110 SHF590110 SRB590110 TAX590110 TKT590110 TUP590110 UEL590110 UOH590110 UYD590110 VHZ590110 VRV590110 WBR590110 WLN590110 WVJ590110 B655646 IX655646 ST655646 ACP655646 AML655646 AWH655646 BGD655646 BPZ655646 BZV655646 CJR655646 CTN655646 DDJ655646 DNF655646 DXB655646 EGX655646 EQT655646 FAP655646 FKL655646 FUH655646 GED655646 GNZ655646 GXV655646 HHR655646 HRN655646 IBJ655646 ILF655646 IVB655646 JEX655646 JOT655646 JYP655646 KIL655646 KSH655646 LCD655646 LLZ655646 LVV655646 MFR655646 MPN655646 MZJ655646 NJF655646 NTB655646 OCX655646 OMT655646 OWP655646 PGL655646 PQH655646 QAD655646 QJZ655646 QTV655646 RDR655646 RNN655646 RXJ655646 SHF655646 SRB655646 TAX655646 TKT655646 TUP655646 UEL655646 UOH655646 UYD655646 VHZ655646 VRV655646 WBR655646 WLN655646 WVJ655646 B721182 IX721182 ST721182 ACP721182 AML721182 AWH721182 BGD721182 BPZ721182 BZV721182 CJR721182 CTN721182 DDJ721182 DNF721182 DXB721182 EGX721182 EQT721182 FAP721182 FKL721182 FUH721182 GED721182 GNZ721182 GXV721182 HHR721182 HRN721182 IBJ721182 ILF721182 IVB721182 JEX721182 JOT721182 JYP721182 KIL721182 KSH721182 LCD721182 LLZ721182 LVV721182 MFR721182 MPN721182 MZJ721182 NJF721182 NTB721182 OCX721182 OMT721182 OWP721182 PGL721182 PQH721182 QAD721182 QJZ721182 QTV721182 RDR721182 RNN721182 RXJ721182 SHF721182 SRB721182 TAX721182 TKT721182 TUP721182 UEL721182 UOH721182 UYD721182 VHZ721182 VRV721182 WBR721182 WLN721182 WVJ721182 B786718 IX786718 ST786718 ACP786718 AML786718 AWH786718 BGD786718 BPZ786718 BZV786718 CJR786718 CTN786718 DDJ786718 DNF786718 DXB786718 EGX786718 EQT786718 FAP786718 FKL786718 FUH786718 GED786718 GNZ786718 GXV786718 HHR786718 HRN786718 IBJ786718 ILF786718 IVB786718 JEX786718 JOT786718 JYP786718 KIL786718 KSH786718 LCD786718 LLZ786718 LVV786718 MFR786718 MPN786718 MZJ786718 NJF786718 NTB786718 OCX786718 OMT786718 OWP786718 PGL786718 PQH786718 QAD786718 QJZ786718 QTV786718 RDR786718 RNN786718 RXJ786718 SHF786718 SRB786718 TAX786718 TKT786718 TUP786718 UEL786718 UOH786718 UYD786718 VHZ786718 VRV786718 WBR786718 WLN786718 WVJ786718 B852254 IX852254 ST852254 ACP852254 AML852254 AWH852254 BGD852254 BPZ852254 BZV852254 CJR852254 CTN852254 DDJ852254 DNF852254 DXB852254 EGX852254 EQT852254 FAP852254 FKL852254 FUH852254 GED852254 GNZ852254 GXV852254 HHR852254 HRN852254 IBJ852254 ILF852254 IVB852254 JEX852254 JOT852254 JYP852254 KIL852254 KSH852254 LCD852254 LLZ852254 LVV852254 MFR852254 MPN852254 MZJ852254 NJF852254 NTB852254 OCX852254 OMT852254 OWP852254 PGL852254 PQH852254 QAD852254 QJZ852254 QTV852254 RDR852254 RNN852254 RXJ852254 SHF852254 SRB852254 TAX852254 TKT852254 TUP852254 UEL852254 UOH852254 UYD852254 VHZ852254 VRV852254 WBR852254 WLN852254 WVJ852254 B917790 IX917790 ST917790 ACP917790 AML917790 AWH917790 BGD917790 BPZ917790 BZV917790 CJR917790 CTN917790 DDJ917790 DNF917790 DXB917790 EGX917790 EQT917790 FAP917790 FKL917790 FUH917790 GED917790 GNZ917790 GXV917790 HHR917790 HRN917790 IBJ917790 ILF917790 IVB917790 JEX917790 JOT917790 JYP917790 KIL917790 KSH917790 LCD917790 LLZ917790 LVV917790 MFR917790 MPN917790 MZJ917790 NJF917790 NTB917790 OCX917790 OMT917790 OWP917790 PGL917790 PQH917790 QAD917790 QJZ917790 QTV917790 RDR917790 RNN917790 RXJ917790 SHF917790 SRB917790 TAX917790 TKT917790 TUP917790 UEL917790 UOH917790 UYD917790 VHZ917790 VRV917790 WBR917790 WLN917790 WVJ917790 B983326 IX983326 ST983326 ACP983326 AML983326 AWH983326 BGD983326 BPZ983326 BZV983326 CJR983326 CTN983326 DDJ983326 DNF983326 DXB983326 EGX983326 EQT983326 FAP983326 FKL983326 FUH983326 GED983326 GNZ983326 GXV983326 HHR983326 HRN983326 IBJ983326 ILF983326 IVB983326 JEX983326 JOT983326 JYP983326 KIL983326 KSH983326 LCD983326 LLZ983326 LVV983326 MFR983326 MPN983326 MZJ983326 NJF983326 NTB983326 OCX983326 OMT983326 OWP983326 PGL983326 PQH983326 QAD983326 QJZ983326 QTV983326 RDR983326 RNN983326 RXJ983326 SHF983326 SRB983326 TAX983326 TKT983326 TUP983326 UEL983326 UOH983326 UYD983326 VHZ983326 VRV983326 WBR983326 WLN983326 WVJ983326 D94:G94 IZ94:JC94 SV94:SY94 ACR94:ACU94 AMN94:AMQ94 AWJ94:AWM94 BGF94:BGI94 BQB94:BQE94 BZX94:CAA94 CJT94:CJW94 CTP94:CTS94 DDL94:DDO94 DNH94:DNK94 DXD94:DXG94 EGZ94:EHC94 EQV94:EQY94 FAR94:FAU94 FKN94:FKQ94 FUJ94:FUM94 GEF94:GEI94 GOB94:GOE94 GXX94:GYA94 HHT94:HHW94 HRP94:HRS94 IBL94:IBO94 ILH94:ILK94 IVD94:IVG94 JEZ94:JFC94 JOV94:JOY94 JYR94:JYU94 KIN94:KIQ94 KSJ94:KSM94 LCF94:LCI94 LMB94:LME94 LVX94:LWA94 MFT94:MFW94 MPP94:MPS94 MZL94:MZO94 NJH94:NJK94 NTD94:NTG94 OCZ94:ODC94 OMV94:OMY94 OWR94:OWU94 PGN94:PGQ94 PQJ94:PQM94 QAF94:QAI94 QKB94:QKE94 QTX94:QUA94 RDT94:RDW94 RNP94:RNS94 RXL94:RXO94 SHH94:SHK94 SRD94:SRG94 TAZ94:TBC94 TKV94:TKY94 TUR94:TUU94 UEN94:UEQ94 UOJ94:UOM94 UYF94:UYI94 VIB94:VIE94 VRX94:VSA94 WBT94:WBW94 WLP94:WLS94 WVL94:WVO94 D65753:G65753 IZ65753:JC65753 SV65753:SY65753 ACR65753:ACU65753 AMN65753:AMQ65753 AWJ65753:AWM65753 BGF65753:BGI65753 BQB65753:BQE65753 BZX65753:CAA65753 CJT65753:CJW65753 CTP65753:CTS65753 DDL65753:DDO65753 DNH65753:DNK65753 DXD65753:DXG65753 EGZ65753:EHC65753 EQV65753:EQY65753 FAR65753:FAU65753 FKN65753:FKQ65753 FUJ65753:FUM65753 GEF65753:GEI65753 GOB65753:GOE65753 GXX65753:GYA65753 HHT65753:HHW65753 HRP65753:HRS65753 IBL65753:IBO65753 ILH65753:ILK65753 IVD65753:IVG65753 JEZ65753:JFC65753 JOV65753:JOY65753 JYR65753:JYU65753 KIN65753:KIQ65753 KSJ65753:KSM65753 LCF65753:LCI65753 LMB65753:LME65753 LVX65753:LWA65753 MFT65753:MFW65753 MPP65753:MPS65753 MZL65753:MZO65753 NJH65753:NJK65753 NTD65753:NTG65753 OCZ65753:ODC65753 OMV65753:OMY65753 OWR65753:OWU65753 PGN65753:PGQ65753 PQJ65753:PQM65753 QAF65753:QAI65753 QKB65753:QKE65753 QTX65753:QUA65753 RDT65753:RDW65753 RNP65753:RNS65753 RXL65753:RXO65753 SHH65753:SHK65753 SRD65753:SRG65753 TAZ65753:TBC65753 TKV65753:TKY65753 TUR65753:TUU65753 UEN65753:UEQ65753 UOJ65753:UOM65753 UYF65753:UYI65753 VIB65753:VIE65753 VRX65753:VSA65753 WBT65753:WBW65753 WLP65753:WLS65753 WVL65753:WVO65753 D131289:G131289 IZ131289:JC131289 SV131289:SY131289 ACR131289:ACU131289 AMN131289:AMQ131289 AWJ131289:AWM131289 BGF131289:BGI131289 BQB131289:BQE131289 BZX131289:CAA131289 CJT131289:CJW131289 CTP131289:CTS131289 DDL131289:DDO131289 DNH131289:DNK131289 DXD131289:DXG131289 EGZ131289:EHC131289 EQV131289:EQY131289 FAR131289:FAU131289 FKN131289:FKQ131289 FUJ131289:FUM131289 GEF131289:GEI131289 GOB131289:GOE131289 GXX131289:GYA131289 HHT131289:HHW131289 HRP131289:HRS131289 IBL131289:IBO131289 ILH131289:ILK131289 IVD131289:IVG131289 JEZ131289:JFC131289 JOV131289:JOY131289 JYR131289:JYU131289 KIN131289:KIQ131289 KSJ131289:KSM131289 LCF131289:LCI131289 LMB131289:LME131289 LVX131289:LWA131289 MFT131289:MFW131289 MPP131289:MPS131289 MZL131289:MZO131289 NJH131289:NJK131289 NTD131289:NTG131289 OCZ131289:ODC131289 OMV131289:OMY131289 OWR131289:OWU131289 PGN131289:PGQ131289 PQJ131289:PQM131289 QAF131289:QAI131289 QKB131289:QKE131289 QTX131289:QUA131289 RDT131289:RDW131289 RNP131289:RNS131289 RXL131289:RXO131289 SHH131289:SHK131289 SRD131289:SRG131289 TAZ131289:TBC131289 TKV131289:TKY131289 TUR131289:TUU131289 UEN131289:UEQ131289 UOJ131289:UOM131289 UYF131289:UYI131289 VIB131289:VIE131289 VRX131289:VSA131289 WBT131289:WBW131289 WLP131289:WLS131289 WVL131289:WVO131289 D196825:G196825 IZ196825:JC196825 SV196825:SY196825 ACR196825:ACU196825 AMN196825:AMQ196825 AWJ196825:AWM196825 BGF196825:BGI196825 BQB196825:BQE196825 BZX196825:CAA196825 CJT196825:CJW196825 CTP196825:CTS196825 DDL196825:DDO196825 DNH196825:DNK196825 DXD196825:DXG196825 EGZ196825:EHC196825 EQV196825:EQY196825 FAR196825:FAU196825 FKN196825:FKQ196825 FUJ196825:FUM196825 GEF196825:GEI196825 GOB196825:GOE196825 GXX196825:GYA196825 HHT196825:HHW196825 HRP196825:HRS196825 IBL196825:IBO196825 ILH196825:ILK196825 IVD196825:IVG196825 JEZ196825:JFC196825 JOV196825:JOY196825 JYR196825:JYU196825 KIN196825:KIQ196825 KSJ196825:KSM196825 LCF196825:LCI196825 LMB196825:LME196825 LVX196825:LWA196825 MFT196825:MFW196825 MPP196825:MPS196825 MZL196825:MZO196825 NJH196825:NJK196825 NTD196825:NTG196825 OCZ196825:ODC196825 OMV196825:OMY196825 OWR196825:OWU196825 PGN196825:PGQ196825 PQJ196825:PQM196825 QAF196825:QAI196825 QKB196825:QKE196825 QTX196825:QUA196825 RDT196825:RDW196825 RNP196825:RNS196825 RXL196825:RXO196825 SHH196825:SHK196825 SRD196825:SRG196825 TAZ196825:TBC196825 TKV196825:TKY196825 TUR196825:TUU196825 UEN196825:UEQ196825 UOJ196825:UOM196825 UYF196825:UYI196825 VIB196825:VIE196825 VRX196825:VSA196825 WBT196825:WBW196825 WLP196825:WLS196825 WVL196825:WVO196825 D262361:G262361 IZ262361:JC262361 SV262361:SY262361 ACR262361:ACU262361 AMN262361:AMQ262361 AWJ262361:AWM262361 BGF262361:BGI262361 BQB262361:BQE262361 BZX262361:CAA262361 CJT262361:CJW262361 CTP262361:CTS262361 DDL262361:DDO262361 DNH262361:DNK262361 DXD262361:DXG262361 EGZ262361:EHC262361 EQV262361:EQY262361 FAR262361:FAU262361 FKN262361:FKQ262361 FUJ262361:FUM262361 GEF262361:GEI262361 GOB262361:GOE262361 GXX262361:GYA262361 HHT262361:HHW262361 HRP262361:HRS262361 IBL262361:IBO262361 ILH262361:ILK262361 IVD262361:IVG262361 JEZ262361:JFC262361 JOV262361:JOY262361 JYR262361:JYU262361 KIN262361:KIQ262361 KSJ262361:KSM262361 LCF262361:LCI262361 LMB262361:LME262361 LVX262361:LWA262361 MFT262361:MFW262361 MPP262361:MPS262361 MZL262361:MZO262361 NJH262361:NJK262361 NTD262361:NTG262361 OCZ262361:ODC262361 OMV262361:OMY262361 OWR262361:OWU262361 PGN262361:PGQ262361 PQJ262361:PQM262361 QAF262361:QAI262361 QKB262361:QKE262361 QTX262361:QUA262361 RDT262361:RDW262361 RNP262361:RNS262361 RXL262361:RXO262361 SHH262361:SHK262361 SRD262361:SRG262361 TAZ262361:TBC262361 TKV262361:TKY262361 TUR262361:TUU262361 UEN262361:UEQ262361 UOJ262361:UOM262361 UYF262361:UYI262361 VIB262361:VIE262361 VRX262361:VSA262361 WBT262361:WBW262361 WLP262361:WLS262361 WVL262361:WVO262361 D327897:G327897 IZ327897:JC327897 SV327897:SY327897 ACR327897:ACU327897 AMN327897:AMQ327897 AWJ327897:AWM327897 BGF327897:BGI327897 BQB327897:BQE327897 BZX327897:CAA327897 CJT327897:CJW327897 CTP327897:CTS327897 DDL327897:DDO327897 DNH327897:DNK327897 DXD327897:DXG327897 EGZ327897:EHC327897 EQV327897:EQY327897 FAR327897:FAU327897 FKN327897:FKQ327897 FUJ327897:FUM327897 GEF327897:GEI327897 GOB327897:GOE327897 GXX327897:GYA327897 HHT327897:HHW327897 HRP327897:HRS327897 IBL327897:IBO327897 ILH327897:ILK327897 IVD327897:IVG327897 JEZ327897:JFC327897 JOV327897:JOY327897 JYR327897:JYU327897 KIN327897:KIQ327897 KSJ327897:KSM327897 LCF327897:LCI327897 LMB327897:LME327897 LVX327897:LWA327897 MFT327897:MFW327897 MPP327897:MPS327897 MZL327897:MZO327897 NJH327897:NJK327897 NTD327897:NTG327897 OCZ327897:ODC327897 OMV327897:OMY327897 OWR327897:OWU327897 PGN327897:PGQ327897 PQJ327897:PQM327897 QAF327897:QAI327897 QKB327897:QKE327897 QTX327897:QUA327897 RDT327897:RDW327897 RNP327897:RNS327897 RXL327897:RXO327897 SHH327897:SHK327897 SRD327897:SRG327897 TAZ327897:TBC327897 TKV327897:TKY327897 TUR327897:TUU327897 UEN327897:UEQ327897 UOJ327897:UOM327897 UYF327897:UYI327897 VIB327897:VIE327897 VRX327897:VSA327897 WBT327897:WBW327897 WLP327897:WLS327897 WVL327897:WVO327897 D393433:G393433 IZ393433:JC393433 SV393433:SY393433 ACR393433:ACU393433 AMN393433:AMQ393433 AWJ393433:AWM393433 BGF393433:BGI393433 BQB393433:BQE393433 BZX393433:CAA393433 CJT393433:CJW393433 CTP393433:CTS393433 DDL393433:DDO393433 DNH393433:DNK393433 DXD393433:DXG393433 EGZ393433:EHC393433 EQV393433:EQY393433 FAR393433:FAU393433 FKN393433:FKQ393433 FUJ393433:FUM393433 GEF393433:GEI393433 GOB393433:GOE393433 GXX393433:GYA393433 HHT393433:HHW393433 HRP393433:HRS393433 IBL393433:IBO393433 ILH393433:ILK393433 IVD393433:IVG393433 JEZ393433:JFC393433 JOV393433:JOY393433 JYR393433:JYU393433 KIN393433:KIQ393433 KSJ393433:KSM393433 LCF393433:LCI393433 LMB393433:LME393433 LVX393433:LWA393433 MFT393433:MFW393433 MPP393433:MPS393433 MZL393433:MZO393433 NJH393433:NJK393433 NTD393433:NTG393433 OCZ393433:ODC393433 OMV393433:OMY393433 OWR393433:OWU393433 PGN393433:PGQ393433 PQJ393433:PQM393433 QAF393433:QAI393433 QKB393433:QKE393433 QTX393433:QUA393433 RDT393433:RDW393433 RNP393433:RNS393433 RXL393433:RXO393433 SHH393433:SHK393433 SRD393433:SRG393433 TAZ393433:TBC393433 TKV393433:TKY393433 TUR393433:TUU393433 UEN393433:UEQ393433 UOJ393433:UOM393433 UYF393433:UYI393433 VIB393433:VIE393433 VRX393433:VSA393433 WBT393433:WBW393433 WLP393433:WLS393433 WVL393433:WVO393433 D458969:G458969 IZ458969:JC458969 SV458969:SY458969 ACR458969:ACU458969 AMN458969:AMQ458969 AWJ458969:AWM458969 BGF458969:BGI458969 BQB458969:BQE458969 BZX458969:CAA458969 CJT458969:CJW458969 CTP458969:CTS458969 DDL458969:DDO458969 DNH458969:DNK458969 DXD458969:DXG458969 EGZ458969:EHC458969 EQV458969:EQY458969 FAR458969:FAU458969 FKN458969:FKQ458969 FUJ458969:FUM458969 GEF458969:GEI458969 GOB458969:GOE458969 GXX458969:GYA458969 HHT458969:HHW458969 HRP458969:HRS458969 IBL458969:IBO458969 ILH458969:ILK458969 IVD458969:IVG458969 JEZ458969:JFC458969 JOV458969:JOY458969 JYR458969:JYU458969 KIN458969:KIQ458969 KSJ458969:KSM458969 LCF458969:LCI458969 LMB458969:LME458969 LVX458969:LWA458969 MFT458969:MFW458969 MPP458969:MPS458969 MZL458969:MZO458969 NJH458969:NJK458969 NTD458969:NTG458969 OCZ458969:ODC458969 OMV458969:OMY458969 OWR458969:OWU458969 PGN458969:PGQ458969 PQJ458969:PQM458969 QAF458969:QAI458969 QKB458969:QKE458969 QTX458969:QUA458969 RDT458969:RDW458969 RNP458969:RNS458969 RXL458969:RXO458969 SHH458969:SHK458969 SRD458969:SRG458969 TAZ458969:TBC458969 TKV458969:TKY458969 TUR458969:TUU458969 UEN458969:UEQ458969 UOJ458969:UOM458969 UYF458969:UYI458969 VIB458969:VIE458969 VRX458969:VSA458969 WBT458969:WBW458969 WLP458969:WLS458969 WVL458969:WVO458969 D524505:G524505 IZ524505:JC524505 SV524505:SY524505 ACR524505:ACU524505 AMN524505:AMQ524505 AWJ524505:AWM524505 BGF524505:BGI524505 BQB524505:BQE524505 BZX524505:CAA524505 CJT524505:CJW524505 CTP524505:CTS524505 DDL524505:DDO524505 DNH524505:DNK524505 DXD524505:DXG524505 EGZ524505:EHC524505 EQV524505:EQY524505 FAR524505:FAU524505 FKN524505:FKQ524505 FUJ524505:FUM524505 GEF524505:GEI524505 GOB524505:GOE524505 GXX524505:GYA524505 HHT524505:HHW524505 HRP524505:HRS524505 IBL524505:IBO524505 ILH524505:ILK524505 IVD524505:IVG524505 JEZ524505:JFC524505 JOV524505:JOY524505 JYR524505:JYU524505 KIN524505:KIQ524505 KSJ524505:KSM524505 LCF524505:LCI524505 LMB524505:LME524505 LVX524505:LWA524505 MFT524505:MFW524505 MPP524505:MPS524505 MZL524505:MZO524505 NJH524505:NJK524505 NTD524505:NTG524505 OCZ524505:ODC524505 OMV524505:OMY524505 OWR524505:OWU524505 PGN524505:PGQ524505 PQJ524505:PQM524505 QAF524505:QAI524505 QKB524505:QKE524505 QTX524505:QUA524505 RDT524505:RDW524505 RNP524505:RNS524505 RXL524505:RXO524505 SHH524505:SHK524505 SRD524505:SRG524505 TAZ524505:TBC524505 TKV524505:TKY524505 TUR524505:TUU524505 UEN524505:UEQ524505 UOJ524505:UOM524505 UYF524505:UYI524505 VIB524505:VIE524505 VRX524505:VSA524505 WBT524505:WBW524505 WLP524505:WLS524505 WVL524505:WVO524505 D590041:G590041 IZ590041:JC590041 SV590041:SY590041 ACR590041:ACU590041 AMN590041:AMQ590041 AWJ590041:AWM590041 BGF590041:BGI590041 BQB590041:BQE590041 BZX590041:CAA590041 CJT590041:CJW590041 CTP590041:CTS590041 DDL590041:DDO590041 DNH590041:DNK590041 DXD590041:DXG590041 EGZ590041:EHC590041 EQV590041:EQY590041 FAR590041:FAU590041 FKN590041:FKQ590041 FUJ590041:FUM590041 GEF590041:GEI590041 GOB590041:GOE590041 GXX590041:GYA590041 HHT590041:HHW590041 HRP590041:HRS590041 IBL590041:IBO590041 ILH590041:ILK590041 IVD590041:IVG590041 JEZ590041:JFC590041 JOV590041:JOY590041 JYR590041:JYU590041 KIN590041:KIQ590041 KSJ590041:KSM590041 LCF590041:LCI590041 LMB590041:LME590041 LVX590041:LWA590041 MFT590041:MFW590041 MPP590041:MPS590041 MZL590041:MZO590041 NJH590041:NJK590041 NTD590041:NTG590041 OCZ590041:ODC590041 OMV590041:OMY590041 OWR590041:OWU590041 PGN590041:PGQ590041 PQJ590041:PQM590041 QAF590041:QAI590041 QKB590041:QKE590041 QTX590041:QUA590041 RDT590041:RDW590041 RNP590041:RNS590041 RXL590041:RXO590041 SHH590041:SHK590041 SRD590041:SRG590041 TAZ590041:TBC590041 TKV590041:TKY590041 TUR590041:TUU590041 UEN590041:UEQ590041 UOJ590041:UOM590041 UYF590041:UYI590041 VIB590041:VIE590041 VRX590041:VSA590041 WBT590041:WBW590041 WLP590041:WLS590041 WVL590041:WVO590041 D655577:G655577 IZ655577:JC655577 SV655577:SY655577 ACR655577:ACU655577 AMN655577:AMQ655577 AWJ655577:AWM655577 BGF655577:BGI655577 BQB655577:BQE655577 BZX655577:CAA655577 CJT655577:CJW655577 CTP655577:CTS655577 DDL655577:DDO655577 DNH655577:DNK655577 DXD655577:DXG655577 EGZ655577:EHC655577 EQV655577:EQY655577 FAR655577:FAU655577 FKN655577:FKQ655577 FUJ655577:FUM655577 GEF655577:GEI655577 GOB655577:GOE655577 GXX655577:GYA655577 HHT655577:HHW655577 HRP655577:HRS655577 IBL655577:IBO655577 ILH655577:ILK655577 IVD655577:IVG655577 JEZ655577:JFC655577 JOV655577:JOY655577 JYR655577:JYU655577 KIN655577:KIQ655577 KSJ655577:KSM655577 LCF655577:LCI655577 LMB655577:LME655577 LVX655577:LWA655577 MFT655577:MFW655577 MPP655577:MPS655577 MZL655577:MZO655577 NJH655577:NJK655577 NTD655577:NTG655577 OCZ655577:ODC655577 OMV655577:OMY655577 OWR655577:OWU655577 PGN655577:PGQ655577 PQJ655577:PQM655577 QAF655577:QAI655577 QKB655577:QKE655577 QTX655577:QUA655577 RDT655577:RDW655577 RNP655577:RNS655577 RXL655577:RXO655577 SHH655577:SHK655577 SRD655577:SRG655577 TAZ655577:TBC655577 TKV655577:TKY655577 TUR655577:TUU655577 UEN655577:UEQ655577 UOJ655577:UOM655577 UYF655577:UYI655577 VIB655577:VIE655577 VRX655577:VSA655577 WBT655577:WBW655577 WLP655577:WLS655577 WVL655577:WVO655577 D721113:G721113 IZ721113:JC721113 SV721113:SY721113 ACR721113:ACU721113 AMN721113:AMQ721113 AWJ721113:AWM721113 BGF721113:BGI721113 BQB721113:BQE721113 BZX721113:CAA721113 CJT721113:CJW721113 CTP721113:CTS721113 DDL721113:DDO721113 DNH721113:DNK721113 DXD721113:DXG721113 EGZ721113:EHC721113 EQV721113:EQY721113 FAR721113:FAU721113 FKN721113:FKQ721113 FUJ721113:FUM721113 GEF721113:GEI721113 GOB721113:GOE721113 GXX721113:GYA721113 HHT721113:HHW721113 HRP721113:HRS721113 IBL721113:IBO721113 ILH721113:ILK721113 IVD721113:IVG721113 JEZ721113:JFC721113 JOV721113:JOY721113 JYR721113:JYU721113 KIN721113:KIQ721113 KSJ721113:KSM721113 LCF721113:LCI721113 LMB721113:LME721113 LVX721113:LWA721113 MFT721113:MFW721113 MPP721113:MPS721113 MZL721113:MZO721113 NJH721113:NJK721113 NTD721113:NTG721113 OCZ721113:ODC721113 OMV721113:OMY721113 OWR721113:OWU721113 PGN721113:PGQ721113 PQJ721113:PQM721113 QAF721113:QAI721113 QKB721113:QKE721113 QTX721113:QUA721113 RDT721113:RDW721113 RNP721113:RNS721113 RXL721113:RXO721113 SHH721113:SHK721113 SRD721113:SRG721113 TAZ721113:TBC721113 TKV721113:TKY721113 TUR721113:TUU721113 UEN721113:UEQ721113 UOJ721113:UOM721113 UYF721113:UYI721113 VIB721113:VIE721113 VRX721113:VSA721113 WBT721113:WBW721113 WLP721113:WLS721113 WVL721113:WVO721113 D786649:G786649 IZ786649:JC786649 SV786649:SY786649 ACR786649:ACU786649 AMN786649:AMQ786649 AWJ786649:AWM786649 BGF786649:BGI786649 BQB786649:BQE786649 BZX786649:CAA786649 CJT786649:CJW786649 CTP786649:CTS786649 DDL786649:DDO786649 DNH786649:DNK786649 DXD786649:DXG786649 EGZ786649:EHC786649 EQV786649:EQY786649 FAR786649:FAU786649 FKN786649:FKQ786649 FUJ786649:FUM786649 GEF786649:GEI786649 GOB786649:GOE786649 GXX786649:GYA786649 HHT786649:HHW786649 HRP786649:HRS786649 IBL786649:IBO786649 ILH786649:ILK786649 IVD786649:IVG786649 JEZ786649:JFC786649 JOV786649:JOY786649 JYR786649:JYU786649 KIN786649:KIQ786649 KSJ786649:KSM786649 LCF786649:LCI786649 LMB786649:LME786649 LVX786649:LWA786649 MFT786649:MFW786649 MPP786649:MPS786649 MZL786649:MZO786649 NJH786649:NJK786649 NTD786649:NTG786649 OCZ786649:ODC786649 OMV786649:OMY786649 OWR786649:OWU786649 PGN786649:PGQ786649 PQJ786649:PQM786649 QAF786649:QAI786649 QKB786649:QKE786649 QTX786649:QUA786649 RDT786649:RDW786649 RNP786649:RNS786649 RXL786649:RXO786649 SHH786649:SHK786649 SRD786649:SRG786649 TAZ786649:TBC786649 TKV786649:TKY786649 TUR786649:TUU786649 UEN786649:UEQ786649 UOJ786649:UOM786649 UYF786649:UYI786649 VIB786649:VIE786649 VRX786649:VSA786649 WBT786649:WBW786649 WLP786649:WLS786649 WVL786649:WVO786649 D852185:G852185 IZ852185:JC852185 SV852185:SY852185 ACR852185:ACU852185 AMN852185:AMQ852185 AWJ852185:AWM852185 BGF852185:BGI852185 BQB852185:BQE852185 BZX852185:CAA852185 CJT852185:CJW852185 CTP852185:CTS852185 DDL852185:DDO852185 DNH852185:DNK852185 DXD852185:DXG852185 EGZ852185:EHC852185 EQV852185:EQY852185 FAR852185:FAU852185 FKN852185:FKQ852185 FUJ852185:FUM852185 GEF852185:GEI852185 GOB852185:GOE852185 GXX852185:GYA852185 HHT852185:HHW852185 HRP852185:HRS852185 IBL852185:IBO852185 ILH852185:ILK852185 IVD852185:IVG852185 JEZ852185:JFC852185 JOV852185:JOY852185 JYR852185:JYU852185 KIN852185:KIQ852185 KSJ852185:KSM852185 LCF852185:LCI852185 LMB852185:LME852185 LVX852185:LWA852185 MFT852185:MFW852185 MPP852185:MPS852185 MZL852185:MZO852185 NJH852185:NJK852185 NTD852185:NTG852185 OCZ852185:ODC852185 OMV852185:OMY852185 OWR852185:OWU852185 PGN852185:PGQ852185 PQJ852185:PQM852185 QAF852185:QAI852185 QKB852185:QKE852185 QTX852185:QUA852185 RDT852185:RDW852185 RNP852185:RNS852185 RXL852185:RXO852185 SHH852185:SHK852185 SRD852185:SRG852185 TAZ852185:TBC852185 TKV852185:TKY852185 TUR852185:TUU852185 UEN852185:UEQ852185 UOJ852185:UOM852185 UYF852185:UYI852185 VIB852185:VIE852185 VRX852185:VSA852185 WBT852185:WBW852185 WLP852185:WLS852185 WVL852185:WVO852185 D917721:G917721 IZ917721:JC917721 SV917721:SY917721 ACR917721:ACU917721 AMN917721:AMQ917721 AWJ917721:AWM917721 BGF917721:BGI917721 BQB917721:BQE917721 BZX917721:CAA917721 CJT917721:CJW917721 CTP917721:CTS917721 DDL917721:DDO917721 DNH917721:DNK917721 DXD917721:DXG917721 EGZ917721:EHC917721 EQV917721:EQY917721 FAR917721:FAU917721 FKN917721:FKQ917721 FUJ917721:FUM917721 GEF917721:GEI917721 GOB917721:GOE917721 GXX917721:GYA917721 HHT917721:HHW917721 HRP917721:HRS917721 IBL917721:IBO917721 ILH917721:ILK917721 IVD917721:IVG917721 JEZ917721:JFC917721 JOV917721:JOY917721 JYR917721:JYU917721 KIN917721:KIQ917721 KSJ917721:KSM917721 LCF917721:LCI917721 LMB917721:LME917721 LVX917721:LWA917721 MFT917721:MFW917721 MPP917721:MPS917721 MZL917721:MZO917721 NJH917721:NJK917721 NTD917721:NTG917721 OCZ917721:ODC917721 OMV917721:OMY917721 OWR917721:OWU917721 PGN917721:PGQ917721 PQJ917721:PQM917721 QAF917721:QAI917721 QKB917721:QKE917721 QTX917721:QUA917721 RDT917721:RDW917721 RNP917721:RNS917721 RXL917721:RXO917721 SHH917721:SHK917721 SRD917721:SRG917721 TAZ917721:TBC917721 TKV917721:TKY917721 TUR917721:TUU917721 UEN917721:UEQ917721 UOJ917721:UOM917721 UYF917721:UYI917721 VIB917721:VIE917721 VRX917721:VSA917721 WBT917721:WBW917721 WLP917721:WLS917721 WVL917721:WVO917721 D983257:G983257 IZ983257:JC983257 SV983257:SY983257 ACR983257:ACU983257 AMN983257:AMQ983257 AWJ983257:AWM983257 BGF983257:BGI983257 BQB983257:BQE983257 BZX983257:CAA983257 CJT983257:CJW983257 CTP983257:CTS983257 DDL983257:DDO983257 DNH983257:DNK983257 DXD983257:DXG983257 EGZ983257:EHC983257 EQV983257:EQY983257 FAR983257:FAU983257 FKN983257:FKQ983257 FUJ983257:FUM983257 GEF983257:GEI983257 GOB983257:GOE983257 GXX983257:GYA983257 HHT983257:HHW983257 HRP983257:HRS983257 IBL983257:IBO983257 ILH983257:ILK983257 IVD983257:IVG983257 JEZ983257:JFC983257 JOV983257:JOY983257 JYR983257:JYU983257 KIN983257:KIQ983257 KSJ983257:KSM983257 LCF983257:LCI983257 LMB983257:LME983257 LVX983257:LWA983257 MFT983257:MFW983257 MPP983257:MPS983257 MZL983257:MZO983257 NJH983257:NJK983257 NTD983257:NTG983257 OCZ983257:ODC983257 OMV983257:OMY983257 OWR983257:OWU983257 PGN983257:PGQ983257 PQJ983257:PQM983257 QAF983257:QAI983257 QKB983257:QKE983257 QTX983257:QUA983257 RDT983257:RDW983257 RNP983257:RNS983257 RXL983257:RXO983257 SHH983257:SHK983257 SRD983257:SRG983257 TAZ983257:TBC983257 TKV983257:TKY983257 TUR983257:TUU983257 UEN983257:UEQ983257 UOJ983257:UOM983257 UYF983257:UYI983257 VIB983257:VIE983257 VRX983257:VSA983257 WBT983257:WBW983257 WLP983257:WLS983257 WVL983257:WVO983257 E88:H93 JA88:JD93 SW88:SZ93 ACS88:ACV93 AMO88:AMR93 AWK88:AWN93 BGG88:BGJ93 BQC88:BQF93 BZY88:CAB93 CJU88:CJX93 CTQ88:CTT93 DDM88:DDP93 DNI88:DNL93 DXE88:DXH93 EHA88:EHD93 EQW88:EQZ93 FAS88:FAV93 FKO88:FKR93 FUK88:FUN93 GEG88:GEJ93 GOC88:GOF93 GXY88:GYB93 HHU88:HHX93 HRQ88:HRT93 IBM88:IBP93 ILI88:ILL93 IVE88:IVH93 JFA88:JFD93 JOW88:JOZ93 JYS88:JYV93 KIO88:KIR93 KSK88:KSN93 LCG88:LCJ93 LMC88:LMF93 LVY88:LWB93 MFU88:MFX93 MPQ88:MPT93 MZM88:MZP93 NJI88:NJL93 NTE88:NTH93 ODA88:ODD93 OMW88:OMZ93 OWS88:OWV93 PGO88:PGR93 PQK88:PQN93 QAG88:QAJ93 QKC88:QKF93 QTY88:QUB93 RDU88:RDX93 RNQ88:RNT93 RXM88:RXP93 SHI88:SHL93 SRE88:SRH93 TBA88:TBD93 TKW88:TKZ93 TUS88:TUV93 UEO88:UER93 UOK88:UON93 UYG88:UYJ93 VIC88:VIF93 VRY88:VSB93 WBU88:WBX93 WLQ88:WLT93 WVM88:WVP93 E65747:H65752 JA65747:JD65752 SW65747:SZ65752 ACS65747:ACV65752 AMO65747:AMR65752 AWK65747:AWN65752 BGG65747:BGJ65752 BQC65747:BQF65752 BZY65747:CAB65752 CJU65747:CJX65752 CTQ65747:CTT65752 DDM65747:DDP65752 DNI65747:DNL65752 DXE65747:DXH65752 EHA65747:EHD65752 EQW65747:EQZ65752 FAS65747:FAV65752 FKO65747:FKR65752 FUK65747:FUN65752 GEG65747:GEJ65752 GOC65747:GOF65752 GXY65747:GYB65752 HHU65747:HHX65752 HRQ65747:HRT65752 IBM65747:IBP65752 ILI65747:ILL65752 IVE65747:IVH65752 JFA65747:JFD65752 JOW65747:JOZ65752 JYS65747:JYV65752 KIO65747:KIR65752 KSK65747:KSN65752 LCG65747:LCJ65752 LMC65747:LMF65752 LVY65747:LWB65752 MFU65747:MFX65752 MPQ65747:MPT65752 MZM65747:MZP65752 NJI65747:NJL65752 NTE65747:NTH65752 ODA65747:ODD65752 OMW65747:OMZ65752 OWS65747:OWV65752 PGO65747:PGR65752 PQK65747:PQN65752 QAG65747:QAJ65752 QKC65747:QKF65752 QTY65747:QUB65752 RDU65747:RDX65752 RNQ65747:RNT65752 RXM65747:RXP65752 SHI65747:SHL65752 SRE65747:SRH65752 TBA65747:TBD65752 TKW65747:TKZ65752 TUS65747:TUV65752 UEO65747:UER65752 UOK65747:UON65752 UYG65747:UYJ65752 VIC65747:VIF65752 VRY65747:VSB65752 WBU65747:WBX65752 WLQ65747:WLT65752 WVM65747:WVP65752 E131283:H131288 JA131283:JD131288 SW131283:SZ131288 ACS131283:ACV131288 AMO131283:AMR131288 AWK131283:AWN131288 BGG131283:BGJ131288 BQC131283:BQF131288 BZY131283:CAB131288 CJU131283:CJX131288 CTQ131283:CTT131288 DDM131283:DDP131288 DNI131283:DNL131288 DXE131283:DXH131288 EHA131283:EHD131288 EQW131283:EQZ131288 FAS131283:FAV131288 FKO131283:FKR131288 FUK131283:FUN131288 GEG131283:GEJ131288 GOC131283:GOF131288 GXY131283:GYB131288 HHU131283:HHX131288 HRQ131283:HRT131288 IBM131283:IBP131288 ILI131283:ILL131288 IVE131283:IVH131288 JFA131283:JFD131288 JOW131283:JOZ131288 JYS131283:JYV131288 KIO131283:KIR131288 KSK131283:KSN131288 LCG131283:LCJ131288 LMC131283:LMF131288 LVY131283:LWB131288 MFU131283:MFX131288 MPQ131283:MPT131288 MZM131283:MZP131288 NJI131283:NJL131288 NTE131283:NTH131288 ODA131283:ODD131288 OMW131283:OMZ131288 OWS131283:OWV131288 PGO131283:PGR131288 PQK131283:PQN131288 QAG131283:QAJ131288 QKC131283:QKF131288 QTY131283:QUB131288 RDU131283:RDX131288 RNQ131283:RNT131288 RXM131283:RXP131288 SHI131283:SHL131288 SRE131283:SRH131288 TBA131283:TBD131288 TKW131283:TKZ131288 TUS131283:TUV131288 UEO131283:UER131288 UOK131283:UON131288 UYG131283:UYJ131288 VIC131283:VIF131288 VRY131283:VSB131288 WBU131283:WBX131288 WLQ131283:WLT131288 WVM131283:WVP131288 E196819:H196824 JA196819:JD196824 SW196819:SZ196824 ACS196819:ACV196824 AMO196819:AMR196824 AWK196819:AWN196824 BGG196819:BGJ196824 BQC196819:BQF196824 BZY196819:CAB196824 CJU196819:CJX196824 CTQ196819:CTT196824 DDM196819:DDP196824 DNI196819:DNL196824 DXE196819:DXH196824 EHA196819:EHD196824 EQW196819:EQZ196824 FAS196819:FAV196824 FKO196819:FKR196824 FUK196819:FUN196824 GEG196819:GEJ196824 GOC196819:GOF196824 GXY196819:GYB196824 HHU196819:HHX196824 HRQ196819:HRT196824 IBM196819:IBP196824 ILI196819:ILL196824 IVE196819:IVH196824 JFA196819:JFD196824 JOW196819:JOZ196824 JYS196819:JYV196824 KIO196819:KIR196824 KSK196819:KSN196824 LCG196819:LCJ196824 LMC196819:LMF196824 LVY196819:LWB196824 MFU196819:MFX196824 MPQ196819:MPT196824 MZM196819:MZP196824 NJI196819:NJL196824 NTE196819:NTH196824 ODA196819:ODD196824 OMW196819:OMZ196824 OWS196819:OWV196824 PGO196819:PGR196824 PQK196819:PQN196824 QAG196819:QAJ196824 QKC196819:QKF196824 QTY196819:QUB196824 RDU196819:RDX196824 RNQ196819:RNT196824 RXM196819:RXP196824 SHI196819:SHL196824 SRE196819:SRH196824 TBA196819:TBD196824 TKW196819:TKZ196824 TUS196819:TUV196824 UEO196819:UER196824 UOK196819:UON196824 UYG196819:UYJ196824 VIC196819:VIF196824 VRY196819:VSB196824 WBU196819:WBX196824 WLQ196819:WLT196824 WVM196819:WVP196824 E262355:H262360 JA262355:JD262360 SW262355:SZ262360 ACS262355:ACV262360 AMO262355:AMR262360 AWK262355:AWN262360 BGG262355:BGJ262360 BQC262355:BQF262360 BZY262355:CAB262360 CJU262355:CJX262360 CTQ262355:CTT262360 DDM262355:DDP262360 DNI262355:DNL262360 DXE262355:DXH262360 EHA262355:EHD262360 EQW262355:EQZ262360 FAS262355:FAV262360 FKO262355:FKR262360 FUK262355:FUN262360 GEG262355:GEJ262360 GOC262355:GOF262360 GXY262355:GYB262360 HHU262355:HHX262360 HRQ262355:HRT262360 IBM262355:IBP262360 ILI262355:ILL262360 IVE262355:IVH262360 JFA262355:JFD262360 JOW262355:JOZ262360 JYS262355:JYV262360 KIO262355:KIR262360 KSK262355:KSN262360 LCG262355:LCJ262360 LMC262355:LMF262360 LVY262355:LWB262360 MFU262355:MFX262360 MPQ262355:MPT262360 MZM262355:MZP262360 NJI262355:NJL262360 NTE262355:NTH262360 ODA262355:ODD262360 OMW262355:OMZ262360 OWS262355:OWV262360 PGO262355:PGR262360 PQK262355:PQN262360 QAG262355:QAJ262360 QKC262355:QKF262360 QTY262355:QUB262360 RDU262355:RDX262360 RNQ262355:RNT262360 RXM262355:RXP262360 SHI262355:SHL262360 SRE262355:SRH262360 TBA262355:TBD262360 TKW262355:TKZ262360 TUS262355:TUV262360 UEO262355:UER262360 UOK262355:UON262360 UYG262355:UYJ262360 VIC262355:VIF262360 VRY262355:VSB262360 WBU262355:WBX262360 WLQ262355:WLT262360 WVM262355:WVP262360 E327891:H327896 JA327891:JD327896 SW327891:SZ327896 ACS327891:ACV327896 AMO327891:AMR327896 AWK327891:AWN327896 BGG327891:BGJ327896 BQC327891:BQF327896 BZY327891:CAB327896 CJU327891:CJX327896 CTQ327891:CTT327896 DDM327891:DDP327896 DNI327891:DNL327896 DXE327891:DXH327896 EHA327891:EHD327896 EQW327891:EQZ327896 FAS327891:FAV327896 FKO327891:FKR327896 FUK327891:FUN327896 GEG327891:GEJ327896 GOC327891:GOF327896 GXY327891:GYB327896 HHU327891:HHX327896 HRQ327891:HRT327896 IBM327891:IBP327896 ILI327891:ILL327896 IVE327891:IVH327896 JFA327891:JFD327896 JOW327891:JOZ327896 JYS327891:JYV327896 KIO327891:KIR327896 KSK327891:KSN327896 LCG327891:LCJ327896 LMC327891:LMF327896 LVY327891:LWB327896 MFU327891:MFX327896 MPQ327891:MPT327896 MZM327891:MZP327896 NJI327891:NJL327896 NTE327891:NTH327896 ODA327891:ODD327896 OMW327891:OMZ327896 OWS327891:OWV327896 PGO327891:PGR327896 PQK327891:PQN327896 QAG327891:QAJ327896 QKC327891:QKF327896 QTY327891:QUB327896 RDU327891:RDX327896 RNQ327891:RNT327896 RXM327891:RXP327896 SHI327891:SHL327896 SRE327891:SRH327896 TBA327891:TBD327896 TKW327891:TKZ327896 TUS327891:TUV327896 UEO327891:UER327896 UOK327891:UON327896 UYG327891:UYJ327896 VIC327891:VIF327896 VRY327891:VSB327896 WBU327891:WBX327896 WLQ327891:WLT327896 WVM327891:WVP327896 E393427:H393432 JA393427:JD393432 SW393427:SZ393432 ACS393427:ACV393432 AMO393427:AMR393432 AWK393427:AWN393432 BGG393427:BGJ393432 BQC393427:BQF393432 BZY393427:CAB393432 CJU393427:CJX393432 CTQ393427:CTT393432 DDM393427:DDP393432 DNI393427:DNL393432 DXE393427:DXH393432 EHA393427:EHD393432 EQW393427:EQZ393432 FAS393427:FAV393432 FKO393427:FKR393432 FUK393427:FUN393432 GEG393427:GEJ393432 GOC393427:GOF393432 GXY393427:GYB393432 HHU393427:HHX393432 HRQ393427:HRT393432 IBM393427:IBP393432 ILI393427:ILL393432 IVE393427:IVH393432 JFA393427:JFD393432 JOW393427:JOZ393432 JYS393427:JYV393432 KIO393427:KIR393432 KSK393427:KSN393432 LCG393427:LCJ393432 LMC393427:LMF393432 LVY393427:LWB393432 MFU393427:MFX393432 MPQ393427:MPT393432 MZM393427:MZP393432 NJI393427:NJL393432 NTE393427:NTH393432 ODA393427:ODD393432 OMW393427:OMZ393432 OWS393427:OWV393432 PGO393427:PGR393432 PQK393427:PQN393432 QAG393427:QAJ393432 QKC393427:QKF393432 QTY393427:QUB393432 RDU393427:RDX393432 RNQ393427:RNT393432 RXM393427:RXP393432 SHI393427:SHL393432 SRE393427:SRH393432 TBA393427:TBD393432 TKW393427:TKZ393432 TUS393427:TUV393432 UEO393427:UER393432 UOK393427:UON393432 UYG393427:UYJ393432 VIC393427:VIF393432 VRY393427:VSB393432 WBU393427:WBX393432 WLQ393427:WLT393432 WVM393427:WVP393432 E458963:H458968 JA458963:JD458968 SW458963:SZ458968 ACS458963:ACV458968 AMO458963:AMR458968 AWK458963:AWN458968 BGG458963:BGJ458968 BQC458963:BQF458968 BZY458963:CAB458968 CJU458963:CJX458968 CTQ458963:CTT458968 DDM458963:DDP458968 DNI458963:DNL458968 DXE458963:DXH458968 EHA458963:EHD458968 EQW458963:EQZ458968 FAS458963:FAV458968 FKO458963:FKR458968 FUK458963:FUN458968 GEG458963:GEJ458968 GOC458963:GOF458968 GXY458963:GYB458968 HHU458963:HHX458968 HRQ458963:HRT458968 IBM458963:IBP458968 ILI458963:ILL458968 IVE458963:IVH458968 JFA458963:JFD458968 JOW458963:JOZ458968 JYS458963:JYV458968 KIO458963:KIR458968 KSK458963:KSN458968 LCG458963:LCJ458968 LMC458963:LMF458968 LVY458963:LWB458968 MFU458963:MFX458968 MPQ458963:MPT458968 MZM458963:MZP458968 NJI458963:NJL458968 NTE458963:NTH458968 ODA458963:ODD458968 OMW458963:OMZ458968 OWS458963:OWV458968 PGO458963:PGR458968 PQK458963:PQN458968 QAG458963:QAJ458968 QKC458963:QKF458968 QTY458963:QUB458968 RDU458963:RDX458968 RNQ458963:RNT458968 RXM458963:RXP458968 SHI458963:SHL458968 SRE458963:SRH458968 TBA458963:TBD458968 TKW458963:TKZ458968 TUS458963:TUV458968 UEO458963:UER458968 UOK458963:UON458968 UYG458963:UYJ458968 VIC458963:VIF458968 VRY458963:VSB458968 WBU458963:WBX458968 WLQ458963:WLT458968 WVM458963:WVP458968 E524499:H524504 JA524499:JD524504 SW524499:SZ524504 ACS524499:ACV524504 AMO524499:AMR524504 AWK524499:AWN524504 BGG524499:BGJ524504 BQC524499:BQF524504 BZY524499:CAB524504 CJU524499:CJX524504 CTQ524499:CTT524504 DDM524499:DDP524504 DNI524499:DNL524504 DXE524499:DXH524504 EHA524499:EHD524504 EQW524499:EQZ524504 FAS524499:FAV524504 FKO524499:FKR524504 FUK524499:FUN524504 GEG524499:GEJ524504 GOC524499:GOF524504 GXY524499:GYB524504 HHU524499:HHX524504 HRQ524499:HRT524504 IBM524499:IBP524504 ILI524499:ILL524504 IVE524499:IVH524504 JFA524499:JFD524504 JOW524499:JOZ524504 JYS524499:JYV524504 KIO524499:KIR524504 KSK524499:KSN524504 LCG524499:LCJ524504 LMC524499:LMF524504 LVY524499:LWB524504 MFU524499:MFX524504 MPQ524499:MPT524504 MZM524499:MZP524504 NJI524499:NJL524504 NTE524499:NTH524504 ODA524499:ODD524504 OMW524499:OMZ524504 OWS524499:OWV524504 PGO524499:PGR524504 PQK524499:PQN524504 QAG524499:QAJ524504 QKC524499:QKF524504 QTY524499:QUB524504 RDU524499:RDX524504 RNQ524499:RNT524504 RXM524499:RXP524504 SHI524499:SHL524504 SRE524499:SRH524504 TBA524499:TBD524504 TKW524499:TKZ524504 TUS524499:TUV524504 UEO524499:UER524504 UOK524499:UON524504 UYG524499:UYJ524504 VIC524499:VIF524504 VRY524499:VSB524504 WBU524499:WBX524504 WLQ524499:WLT524504 WVM524499:WVP524504 E590035:H590040 JA590035:JD590040 SW590035:SZ590040 ACS590035:ACV590040 AMO590035:AMR590040 AWK590035:AWN590040 BGG590035:BGJ590040 BQC590035:BQF590040 BZY590035:CAB590040 CJU590035:CJX590040 CTQ590035:CTT590040 DDM590035:DDP590040 DNI590035:DNL590040 DXE590035:DXH590040 EHA590035:EHD590040 EQW590035:EQZ590040 FAS590035:FAV590040 FKO590035:FKR590040 FUK590035:FUN590040 GEG590035:GEJ590040 GOC590035:GOF590040 GXY590035:GYB590040 HHU590035:HHX590040 HRQ590035:HRT590040 IBM590035:IBP590040 ILI590035:ILL590040 IVE590035:IVH590040 JFA590035:JFD590040 JOW590035:JOZ590040 JYS590035:JYV590040 KIO590035:KIR590040 KSK590035:KSN590040 LCG590035:LCJ590040 LMC590035:LMF590040 LVY590035:LWB590040 MFU590035:MFX590040 MPQ590035:MPT590040 MZM590035:MZP590040 NJI590035:NJL590040 NTE590035:NTH590040 ODA590035:ODD590040 OMW590035:OMZ590040 OWS590035:OWV590040 PGO590035:PGR590040 PQK590035:PQN590040 QAG590035:QAJ590040 QKC590035:QKF590040 QTY590035:QUB590040 RDU590035:RDX590040 RNQ590035:RNT590040 RXM590035:RXP590040 SHI590035:SHL590040 SRE590035:SRH590040 TBA590035:TBD590040 TKW590035:TKZ590040 TUS590035:TUV590040 UEO590035:UER590040 UOK590035:UON590040 UYG590035:UYJ590040 VIC590035:VIF590040 VRY590035:VSB590040 WBU590035:WBX590040 WLQ590035:WLT590040 WVM590035:WVP590040 E655571:H655576 JA655571:JD655576 SW655571:SZ655576 ACS655571:ACV655576 AMO655571:AMR655576 AWK655571:AWN655576 BGG655571:BGJ655576 BQC655571:BQF655576 BZY655571:CAB655576 CJU655571:CJX655576 CTQ655571:CTT655576 DDM655571:DDP655576 DNI655571:DNL655576 DXE655571:DXH655576 EHA655571:EHD655576 EQW655571:EQZ655576 FAS655571:FAV655576 FKO655571:FKR655576 FUK655571:FUN655576 GEG655571:GEJ655576 GOC655571:GOF655576 GXY655571:GYB655576 HHU655571:HHX655576 HRQ655571:HRT655576 IBM655571:IBP655576 ILI655571:ILL655576 IVE655571:IVH655576 JFA655571:JFD655576 JOW655571:JOZ655576 JYS655571:JYV655576 KIO655571:KIR655576 KSK655571:KSN655576 LCG655571:LCJ655576 LMC655571:LMF655576 LVY655571:LWB655576 MFU655571:MFX655576 MPQ655571:MPT655576 MZM655571:MZP655576 NJI655571:NJL655576 NTE655571:NTH655576 ODA655571:ODD655576 OMW655571:OMZ655576 OWS655571:OWV655576 PGO655571:PGR655576 PQK655571:PQN655576 QAG655571:QAJ655576 QKC655571:QKF655576 QTY655571:QUB655576 RDU655571:RDX655576 RNQ655571:RNT655576 RXM655571:RXP655576 SHI655571:SHL655576 SRE655571:SRH655576 TBA655571:TBD655576 TKW655571:TKZ655576 TUS655571:TUV655576 UEO655571:UER655576 UOK655571:UON655576 UYG655571:UYJ655576 VIC655571:VIF655576 VRY655571:VSB655576 WBU655571:WBX655576 WLQ655571:WLT655576 WVM655571:WVP655576 E721107:H721112 JA721107:JD721112 SW721107:SZ721112 ACS721107:ACV721112 AMO721107:AMR721112 AWK721107:AWN721112 BGG721107:BGJ721112 BQC721107:BQF721112 BZY721107:CAB721112 CJU721107:CJX721112 CTQ721107:CTT721112 DDM721107:DDP721112 DNI721107:DNL721112 DXE721107:DXH721112 EHA721107:EHD721112 EQW721107:EQZ721112 FAS721107:FAV721112 FKO721107:FKR721112 FUK721107:FUN721112 GEG721107:GEJ721112 GOC721107:GOF721112 GXY721107:GYB721112 HHU721107:HHX721112 HRQ721107:HRT721112 IBM721107:IBP721112 ILI721107:ILL721112 IVE721107:IVH721112 JFA721107:JFD721112 JOW721107:JOZ721112 JYS721107:JYV721112 KIO721107:KIR721112 KSK721107:KSN721112 LCG721107:LCJ721112 LMC721107:LMF721112 LVY721107:LWB721112 MFU721107:MFX721112 MPQ721107:MPT721112 MZM721107:MZP721112 NJI721107:NJL721112 NTE721107:NTH721112 ODA721107:ODD721112 OMW721107:OMZ721112 OWS721107:OWV721112 PGO721107:PGR721112 PQK721107:PQN721112 QAG721107:QAJ721112 QKC721107:QKF721112 QTY721107:QUB721112 RDU721107:RDX721112 RNQ721107:RNT721112 RXM721107:RXP721112 SHI721107:SHL721112 SRE721107:SRH721112 TBA721107:TBD721112 TKW721107:TKZ721112 TUS721107:TUV721112 UEO721107:UER721112 UOK721107:UON721112 UYG721107:UYJ721112 VIC721107:VIF721112 VRY721107:VSB721112 WBU721107:WBX721112 WLQ721107:WLT721112 WVM721107:WVP721112 E786643:H786648 JA786643:JD786648 SW786643:SZ786648 ACS786643:ACV786648 AMO786643:AMR786648 AWK786643:AWN786648 BGG786643:BGJ786648 BQC786643:BQF786648 BZY786643:CAB786648 CJU786643:CJX786648 CTQ786643:CTT786648 DDM786643:DDP786648 DNI786643:DNL786648 DXE786643:DXH786648 EHA786643:EHD786648 EQW786643:EQZ786648 FAS786643:FAV786648 FKO786643:FKR786648 FUK786643:FUN786648 GEG786643:GEJ786648 GOC786643:GOF786648 GXY786643:GYB786648 HHU786643:HHX786648 HRQ786643:HRT786648 IBM786643:IBP786648 ILI786643:ILL786648 IVE786643:IVH786648 JFA786643:JFD786648 JOW786643:JOZ786648 JYS786643:JYV786648 KIO786643:KIR786648 KSK786643:KSN786648 LCG786643:LCJ786648 LMC786643:LMF786648 LVY786643:LWB786648 MFU786643:MFX786648 MPQ786643:MPT786648 MZM786643:MZP786648 NJI786643:NJL786648 NTE786643:NTH786648 ODA786643:ODD786648 OMW786643:OMZ786648 OWS786643:OWV786648 PGO786643:PGR786648 PQK786643:PQN786648 QAG786643:QAJ786648 QKC786643:QKF786648 QTY786643:QUB786648 RDU786643:RDX786648 RNQ786643:RNT786648 RXM786643:RXP786648 SHI786643:SHL786648 SRE786643:SRH786648 TBA786643:TBD786648 TKW786643:TKZ786648 TUS786643:TUV786648 UEO786643:UER786648 UOK786643:UON786648 UYG786643:UYJ786648 VIC786643:VIF786648 VRY786643:VSB786648 WBU786643:WBX786648 WLQ786643:WLT786648 WVM786643:WVP786648 E852179:H852184 JA852179:JD852184 SW852179:SZ852184 ACS852179:ACV852184 AMO852179:AMR852184 AWK852179:AWN852184 BGG852179:BGJ852184 BQC852179:BQF852184 BZY852179:CAB852184 CJU852179:CJX852184 CTQ852179:CTT852184 DDM852179:DDP852184 DNI852179:DNL852184 DXE852179:DXH852184 EHA852179:EHD852184 EQW852179:EQZ852184 FAS852179:FAV852184 FKO852179:FKR852184 FUK852179:FUN852184 GEG852179:GEJ852184 GOC852179:GOF852184 GXY852179:GYB852184 HHU852179:HHX852184 HRQ852179:HRT852184 IBM852179:IBP852184 ILI852179:ILL852184 IVE852179:IVH852184 JFA852179:JFD852184 JOW852179:JOZ852184 JYS852179:JYV852184 KIO852179:KIR852184 KSK852179:KSN852184 LCG852179:LCJ852184 LMC852179:LMF852184 LVY852179:LWB852184 MFU852179:MFX852184 MPQ852179:MPT852184 MZM852179:MZP852184 NJI852179:NJL852184 NTE852179:NTH852184 ODA852179:ODD852184 OMW852179:OMZ852184 OWS852179:OWV852184 PGO852179:PGR852184 PQK852179:PQN852184 QAG852179:QAJ852184 QKC852179:QKF852184 QTY852179:QUB852184 RDU852179:RDX852184 RNQ852179:RNT852184 RXM852179:RXP852184 SHI852179:SHL852184 SRE852179:SRH852184 TBA852179:TBD852184 TKW852179:TKZ852184 TUS852179:TUV852184 UEO852179:UER852184 UOK852179:UON852184 UYG852179:UYJ852184 VIC852179:VIF852184 VRY852179:VSB852184 WBU852179:WBX852184 WLQ852179:WLT852184 WVM852179:WVP852184 E917715:H917720 JA917715:JD917720 SW917715:SZ917720 ACS917715:ACV917720 AMO917715:AMR917720 AWK917715:AWN917720 BGG917715:BGJ917720 BQC917715:BQF917720 BZY917715:CAB917720 CJU917715:CJX917720 CTQ917715:CTT917720 DDM917715:DDP917720 DNI917715:DNL917720 DXE917715:DXH917720 EHA917715:EHD917720 EQW917715:EQZ917720 FAS917715:FAV917720 FKO917715:FKR917720 FUK917715:FUN917720 GEG917715:GEJ917720 GOC917715:GOF917720 GXY917715:GYB917720 HHU917715:HHX917720 HRQ917715:HRT917720 IBM917715:IBP917720 ILI917715:ILL917720 IVE917715:IVH917720 JFA917715:JFD917720 JOW917715:JOZ917720 JYS917715:JYV917720 KIO917715:KIR917720 KSK917715:KSN917720 LCG917715:LCJ917720 LMC917715:LMF917720 LVY917715:LWB917720 MFU917715:MFX917720 MPQ917715:MPT917720 MZM917715:MZP917720 NJI917715:NJL917720 NTE917715:NTH917720 ODA917715:ODD917720 OMW917715:OMZ917720 OWS917715:OWV917720 PGO917715:PGR917720 PQK917715:PQN917720 QAG917715:QAJ917720 QKC917715:QKF917720 QTY917715:QUB917720 RDU917715:RDX917720 RNQ917715:RNT917720 RXM917715:RXP917720 SHI917715:SHL917720 SRE917715:SRH917720 TBA917715:TBD917720 TKW917715:TKZ917720 TUS917715:TUV917720 UEO917715:UER917720 UOK917715:UON917720 UYG917715:UYJ917720 VIC917715:VIF917720 VRY917715:VSB917720 WBU917715:WBX917720 WLQ917715:WLT917720 WVM917715:WVP917720 E983251:H983256 JA983251:JD983256 SW983251:SZ983256 ACS983251:ACV983256 AMO983251:AMR983256 AWK983251:AWN983256 BGG983251:BGJ983256 BQC983251:BQF983256 BZY983251:CAB983256 CJU983251:CJX983256 CTQ983251:CTT983256 DDM983251:DDP983256 DNI983251:DNL983256 DXE983251:DXH983256 EHA983251:EHD983256 EQW983251:EQZ983256 FAS983251:FAV983256 FKO983251:FKR983256 FUK983251:FUN983256 GEG983251:GEJ983256 GOC983251:GOF983256 GXY983251:GYB983256 HHU983251:HHX983256 HRQ983251:HRT983256 IBM983251:IBP983256 ILI983251:ILL983256 IVE983251:IVH983256 JFA983251:JFD983256 JOW983251:JOZ983256 JYS983251:JYV983256 KIO983251:KIR983256 KSK983251:KSN983256 LCG983251:LCJ983256 LMC983251:LMF983256 LVY983251:LWB983256 MFU983251:MFX983256 MPQ983251:MPT983256 MZM983251:MZP983256 NJI983251:NJL983256 NTE983251:NTH983256 ODA983251:ODD983256 OMW983251:OMZ983256 OWS983251:OWV983256 PGO983251:PGR983256 PQK983251:PQN983256 QAG983251:QAJ983256 QKC983251:QKF983256 QTY983251:QUB983256 RDU983251:RDX983256 RNQ983251:RNT983256 RXM983251:RXP983256 SHI983251:SHL983256 SRE983251:SRH983256 TBA983251:TBD983256 TKW983251:TKZ983256 TUS983251:TUV983256 UEO983251:UER983256 UOK983251:UON983256 UYG983251:UYJ983256 VIC983251:VIF983256 VRY983251:VSB983256 WBU983251:WBX983256 WLQ983251:WLT983256 WVM983251:WVP983256 I94:K94 JE94:JG94 TA94:TC94 ACW94:ACY94 AMS94:AMU94 AWO94:AWQ94 BGK94:BGM94 BQG94:BQI94 CAC94:CAE94 CJY94:CKA94 CTU94:CTW94 DDQ94:DDS94 DNM94:DNO94 DXI94:DXK94 EHE94:EHG94 ERA94:ERC94 FAW94:FAY94 FKS94:FKU94 FUO94:FUQ94 GEK94:GEM94 GOG94:GOI94 GYC94:GYE94 HHY94:HIA94 HRU94:HRW94 IBQ94:IBS94 ILM94:ILO94 IVI94:IVK94 JFE94:JFG94 JPA94:JPC94 JYW94:JYY94 KIS94:KIU94 KSO94:KSQ94 LCK94:LCM94 LMG94:LMI94 LWC94:LWE94 MFY94:MGA94 MPU94:MPW94 MZQ94:MZS94 NJM94:NJO94 NTI94:NTK94 ODE94:ODG94 ONA94:ONC94 OWW94:OWY94 PGS94:PGU94 PQO94:PQQ94 QAK94:QAM94 QKG94:QKI94 QUC94:QUE94 RDY94:REA94 RNU94:RNW94 RXQ94:RXS94 SHM94:SHO94 SRI94:SRK94 TBE94:TBG94 TLA94:TLC94 TUW94:TUY94 UES94:UEU94 UOO94:UOQ94 UYK94:UYM94 VIG94:VII94 VSC94:VSE94 WBY94:WCA94 WLU94:WLW94 WVQ94:WVS94 I65753:K65753 JE65753:JG65753 TA65753:TC65753 ACW65753:ACY65753 AMS65753:AMU65753 AWO65753:AWQ65753 BGK65753:BGM65753 BQG65753:BQI65753 CAC65753:CAE65753 CJY65753:CKA65753 CTU65753:CTW65753 DDQ65753:DDS65753 DNM65753:DNO65753 DXI65753:DXK65753 EHE65753:EHG65753 ERA65753:ERC65753 FAW65753:FAY65753 FKS65753:FKU65753 FUO65753:FUQ65753 GEK65753:GEM65753 GOG65753:GOI65753 GYC65753:GYE65753 HHY65753:HIA65753 HRU65753:HRW65753 IBQ65753:IBS65753 ILM65753:ILO65753 IVI65753:IVK65753 JFE65753:JFG65753 JPA65753:JPC65753 JYW65753:JYY65753 KIS65753:KIU65753 KSO65753:KSQ65753 LCK65753:LCM65753 LMG65753:LMI65753 LWC65753:LWE65753 MFY65753:MGA65753 MPU65753:MPW65753 MZQ65753:MZS65753 NJM65753:NJO65753 NTI65753:NTK65753 ODE65753:ODG65753 ONA65753:ONC65753 OWW65753:OWY65753 PGS65753:PGU65753 PQO65753:PQQ65753 QAK65753:QAM65753 QKG65753:QKI65753 QUC65753:QUE65753 RDY65753:REA65753 RNU65753:RNW65753 RXQ65753:RXS65753 SHM65753:SHO65753 SRI65753:SRK65753 TBE65753:TBG65753 TLA65753:TLC65753 TUW65753:TUY65753 UES65753:UEU65753 UOO65753:UOQ65753 UYK65753:UYM65753 VIG65753:VII65753 VSC65753:VSE65753 WBY65753:WCA65753 WLU65753:WLW65753 WVQ65753:WVS65753 I131289:K131289 JE131289:JG131289 TA131289:TC131289 ACW131289:ACY131289 AMS131289:AMU131289 AWO131289:AWQ131289 BGK131289:BGM131289 BQG131289:BQI131289 CAC131289:CAE131289 CJY131289:CKA131289 CTU131289:CTW131289 DDQ131289:DDS131289 DNM131289:DNO131289 DXI131289:DXK131289 EHE131289:EHG131289 ERA131289:ERC131289 FAW131289:FAY131289 FKS131289:FKU131289 FUO131289:FUQ131289 GEK131289:GEM131289 GOG131289:GOI131289 GYC131289:GYE131289 HHY131289:HIA131289 HRU131289:HRW131289 IBQ131289:IBS131289 ILM131289:ILO131289 IVI131289:IVK131289 JFE131289:JFG131289 JPA131289:JPC131289 JYW131289:JYY131289 KIS131289:KIU131289 KSO131289:KSQ131289 LCK131289:LCM131289 LMG131289:LMI131289 LWC131289:LWE131289 MFY131289:MGA131289 MPU131289:MPW131289 MZQ131289:MZS131289 NJM131289:NJO131289 NTI131289:NTK131289 ODE131289:ODG131289 ONA131289:ONC131289 OWW131289:OWY131289 PGS131289:PGU131289 PQO131289:PQQ131289 QAK131289:QAM131289 QKG131289:QKI131289 QUC131289:QUE131289 RDY131289:REA131289 RNU131289:RNW131289 RXQ131289:RXS131289 SHM131289:SHO131289 SRI131289:SRK131289 TBE131289:TBG131289 TLA131289:TLC131289 TUW131289:TUY131289 UES131289:UEU131289 UOO131289:UOQ131289 UYK131289:UYM131289 VIG131289:VII131289 VSC131289:VSE131289 WBY131289:WCA131289 WLU131289:WLW131289 WVQ131289:WVS131289 I196825:K196825 JE196825:JG196825 TA196825:TC196825 ACW196825:ACY196825 AMS196825:AMU196825 AWO196825:AWQ196825 BGK196825:BGM196825 BQG196825:BQI196825 CAC196825:CAE196825 CJY196825:CKA196825 CTU196825:CTW196825 DDQ196825:DDS196825 DNM196825:DNO196825 DXI196825:DXK196825 EHE196825:EHG196825 ERA196825:ERC196825 FAW196825:FAY196825 FKS196825:FKU196825 FUO196825:FUQ196825 GEK196825:GEM196825 GOG196825:GOI196825 GYC196825:GYE196825 HHY196825:HIA196825 HRU196825:HRW196825 IBQ196825:IBS196825 ILM196825:ILO196825 IVI196825:IVK196825 JFE196825:JFG196825 JPA196825:JPC196825 JYW196825:JYY196825 KIS196825:KIU196825 KSO196825:KSQ196825 LCK196825:LCM196825 LMG196825:LMI196825 LWC196825:LWE196825 MFY196825:MGA196825 MPU196825:MPW196825 MZQ196825:MZS196825 NJM196825:NJO196825 NTI196825:NTK196825 ODE196825:ODG196825 ONA196825:ONC196825 OWW196825:OWY196825 PGS196825:PGU196825 PQO196825:PQQ196825 QAK196825:QAM196825 QKG196825:QKI196825 QUC196825:QUE196825 RDY196825:REA196825 RNU196825:RNW196825 RXQ196825:RXS196825 SHM196825:SHO196825 SRI196825:SRK196825 TBE196825:TBG196825 TLA196825:TLC196825 TUW196825:TUY196825 UES196825:UEU196825 UOO196825:UOQ196825 UYK196825:UYM196825 VIG196825:VII196825 VSC196825:VSE196825 WBY196825:WCA196825 WLU196825:WLW196825 WVQ196825:WVS196825 I262361:K262361 JE262361:JG262361 TA262361:TC262361 ACW262361:ACY262361 AMS262361:AMU262361 AWO262361:AWQ262361 BGK262361:BGM262361 BQG262361:BQI262361 CAC262361:CAE262361 CJY262361:CKA262361 CTU262361:CTW262361 DDQ262361:DDS262361 DNM262361:DNO262361 DXI262361:DXK262361 EHE262361:EHG262361 ERA262361:ERC262361 FAW262361:FAY262361 FKS262361:FKU262361 FUO262361:FUQ262361 GEK262361:GEM262361 GOG262361:GOI262361 GYC262361:GYE262361 HHY262361:HIA262361 HRU262361:HRW262361 IBQ262361:IBS262361 ILM262361:ILO262361 IVI262361:IVK262361 JFE262361:JFG262361 JPA262361:JPC262361 JYW262361:JYY262361 KIS262361:KIU262361 KSO262361:KSQ262361 LCK262361:LCM262361 LMG262361:LMI262361 LWC262361:LWE262361 MFY262361:MGA262361 MPU262361:MPW262361 MZQ262361:MZS262361 NJM262361:NJO262361 NTI262361:NTK262361 ODE262361:ODG262361 ONA262361:ONC262361 OWW262361:OWY262361 PGS262361:PGU262361 PQO262361:PQQ262361 QAK262361:QAM262361 QKG262361:QKI262361 QUC262361:QUE262361 RDY262361:REA262361 RNU262361:RNW262361 RXQ262361:RXS262361 SHM262361:SHO262361 SRI262361:SRK262361 TBE262361:TBG262361 TLA262361:TLC262361 TUW262361:TUY262361 UES262361:UEU262361 UOO262361:UOQ262361 UYK262361:UYM262361 VIG262361:VII262361 VSC262361:VSE262361 WBY262361:WCA262361 WLU262361:WLW262361 WVQ262361:WVS262361 I327897:K327897 JE327897:JG327897 TA327897:TC327897 ACW327897:ACY327897 AMS327897:AMU327897 AWO327897:AWQ327897 BGK327897:BGM327897 BQG327897:BQI327897 CAC327897:CAE327897 CJY327897:CKA327897 CTU327897:CTW327897 DDQ327897:DDS327897 DNM327897:DNO327897 DXI327897:DXK327897 EHE327897:EHG327897 ERA327897:ERC327897 FAW327897:FAY327897 FKS327897:FKU327897 FUO327897:FUQ327897 GEK327897:GEM327897 GOG327897:GOI327897 GYC327897:GYE327897 HHY327897:HIA327897 HRU327897:HRW327897 IBQ327897:IBS327897 ILM327897:ILO327897 IVI327897:IVK327897 JFE327897:JFG327897 JPA327897:JPC327897 JYW327897:JYY327897 KIS327897:KIU327897 KSO327897:KSQ327897 LCK327897:LCM327897 LMG327897:LMI327897 LWC327897:LWE327897 MFY327897:MGA327897 MPU327897:MPW327897 MZQ327897:MZS327897 NJM327897:NJO327897 NTI327897:NTK327897 ODE327897:ODG327897 ONA327897:ONC327897 OWW327897:OWY327897 PGS327897:PGU327897 PQO327897:PQQ327897 QAK327897:QAM327897 QKG327897:QKI327897 QUC327897:QUE327897 RDY327897:REA327897 RNU327897:RNW327897 RXQ327897:RXS327897 SHM327897:SHO327897 SRI327897:SRK327897 TBE327897:TBG327897 TLA327897:TLC327897 TUW327897:TUY327897 UES327897:UEU327897 UOO327897:UOQ327897 UYK327897:UYM327897 VIG327897:VII327897 VSC327897:VSE327897 WBY327897:WCA327897 WLU327897:WLW327897 WVQ327897:WVS327897 I393433:K393433 JE393433:JG393433 TA393433:TC393433 ACW393433:ACY393433 AMS393433:AMU393433 AWO393433:AWQ393433 BGK393433:BGM393433 BQG393433:BQI393433 CAC393433:CAE393433 CJY393433:CKA393433 CTU393433:CTW393433 DDQ393433:DDS393433 DNM393433:DNO393433 DXI393433:DXK393433 EHE393433:EHG393433 ERA393433:ERC393433 FAW393433:FAY393433 FKS393433:FKU393433 FUO393433:FUQ393433 GEK393433:GEM393433 GOG393433:GOI393433 GYC393433:GYE393433 HHY393433:HIA393433 HRU393433:HRW393433 IBQ393433:IBS393433 ILM393433:ILO393433 IVI393433:IVK393433 JFE393433:JFG393433 JPA393433:JPC393433 JYW393433:JYY393433 KIS393433:KIU393433 KSO393433:KSQ393433 LCK393433:LCM393433 LMG393433:LMI393433 LWC393433:LWE393433 MFY393433:MGA393433 MPU393433:MPW393433 MZQ393433:MZS393433 NJM393433:NJO393433 NTI393433:NTK393433 ODE393433:ODG393433 ONA393433:ONC393433 OWW393433:OWY393433 PGS393433:PGU393433 PQO393433:PQQ393433 QAK393433:QAM393433 QKG393433:QKI393433 QUC393433:QUE393433 RDY393433:REA393433 RNU393433:RNW393433 RXQ393433:RXS393433 SHM393433:SHO393433 SRI393433:SRK393433 TBE393433:TBG393433 TLA393433:TLC393433 TUW393433:TUY393433 UES393433:UEU393433 UOO393433:UOQ393433 UYK393433:UYM393433 VIG393433:VII393433 VSC393433:VSE393433 WBY393433:WCA393433 WLU393433:WLW393433 WVQ393433:WVS393433 I458969:K458969 JE458969:JG458969 TA458969:TC458969 ACW458969:ACY458969 AMS458969:AMU458969 AWO458969:AWQ458969 BGK458969:BGM458969 BQG458969:BQI458969 CAC458969:CAE458969 CJY458969:CKA458969 CTU458969:CTW458969 DDQ458969:DDS458969 DNM458969:DNO458969 DXI458969:DXK458969 EHE458969:EHG458969 ERA458969:ERC458969 FAW458969:FAY458969 FKS458969:FKU458969 FUO458969:FUQ458969 GEK458969:GEM458969 GOG458969:GOI458969 GYC458969:GYE458969 HHY458969:HIA458969 HRU458969:HRW458969 IBQ458969:IBS458969 ILM458969:ILO458969 IVI458969:IVK458969 JFE458969:JFG458969 JPA458969:JPC458969 JYW458969:JYY458969 KIS458969:KIU458969 KSO458969:KSQ458969 LCK458969:LCM458969 LMG458969:LMI458969 LWC458969:LWE458969 MFY458969:MGA458969 MPU458969:MPW458969 MZQ458969:MZS458969 NJM458969:NJO458969 NTI458969:NTK458969 ODE458969:ODG458969 ONA458969:ONC458969 OWW458969:OWY458969 PGS458969:PGU458969 PQO458969:PQQ458969 QAK458969:QAM458969 QKG458969:QKI458969 QUC458969:QUE458969 RDY458969:REA458969 RNU458969:RNW458969 RXQ458969:RXS458969 SHM458969:SHO458969 SRI458969:SRK458969 TBE458969:TBG458969 TLA458969:TLC458969 TUW458969:TUY458969 UES458969:UEU458969 UOO458969:UOQ458969 UYK458969:UYM458969 VIG458969:VII458969 VSC458969:VSE458969 WBY458969:WCA458969 WLU458969:WLW458969 WVQ458969:WVS458969 I524505:K524505 JE524505:JG524505 TA524505:TC524505 ACW524505:ACY524505 AMS524505:AMU524505 AWO524505:AWQ524505 BGK524505:BGM524505 BQG524505:BQI524505 CAC524505:CAE524505 CJY524505:CKA524505 CTU524505:CTW524505 DDQ524505:DDS524505 DNM524505:DNO524505 DXI524505:DXK524505 EHE524505:EHG524505 ERA524505:ERC524505 FAW524505:FAY524505 FKS524505:FKU524505 FUO524505:FUQ524505 GEK524505:GEM524505 GOG524505:GOI524505 GYC524505:GYE524505 HHY524505:HIA524505 HRU524505:HRW524505 IBQ524505:IBS524505 ILM524505:ILO524505 IVI524505:IVK524505 JFE524505:JFG524505 JPA524505:JPC524505 JYW524505:JYY524505 KIS524505:KIU524505 KSO524505:KSQ524505 LCK524505:LCM524505 LMG524505:LMI524505 LWC524505:LWE524505 MFY524505:MGA524505 MPU524505:MPW524505 MZQ524505:MZS524505 NJM524505:NJO524505 NTI524505:NTK524505 ODE524505:ODG524505 ONA524505:ONC524505 OWW524505:OWY524505 PGS524505:PGU524505 PQO524505:PQQ524505 QAK524505:QAM524505 QKG524505:QKI524505 QUC524505:QUE524505 RDY524505:REA524505 RNU524505:RNW524505 RXQ524505:RXS524505 SHM524505:SHO524505 SRI524505:SRK524505 TBE524505:TBG524505 TLA524505:TLC524505 TUW524505:TUY524505 UES524505:UEU524505 UOO524505:UOQ524505 UYK524505:UYM524505 VIG524505:VII524505 VSC524505:VSE524505 WBY524505:WCA524505 WLU524505:WLW524505 WVQ524505:WVS524505 I590041:K590041 JE590041:JG590041 TA590041:TC590041 ACW590041:ACY590041 AMS590041:AMU590041 AWO590041:AWQ590041 BGK590041:BGM590041 BQG590041:BQI590041 CAC590041:CAE590041 CJY590041:CKA590041 CTU590041:CTW590041 DDQ590041:DDS590041 DNM590041:DNO590041 DXI590041:DXK590041 EHE590041:EHG590041 ERA590041:ERC590041 FAW590041:FAY590041 FKS590041:FKU590041 FUO590041:FUQ590041 GEK590041:GEM590041 GOG590041:GOI590041 GYC590041:GYE590041 HHY590041:HIA590041 HRU590041:HRW590041 IBQ590041:IBS590041 ILM590041:ILO590041 IVI590041:IVK590041 JFE590041:JFG590041 JPA590041:JPC590041 JYW590041:JYY590041 KIS590041:KIU590041 KSO590041:KSQ590041 LCK590041:LCM590041 LMG590041:LMI590041 LWC590041:LWE590041 MFY590041:MGA590041 MPU590041:MPW590041 MZQ590041:MZS590041 NJM590041:NJO590041 NTI590041:NTK590041 ODE590041:ODG590041 ONA590041:ONC590041 OWW590041:OWY590041 PGS590041:PGU590041 PQO590041:PQQ590041 QAK590041:QAM590041 QKG590041:QKI590041 QUC590041:QUE590041 RDY590041:REA590041 RNU590041:RNW590041 RXQ590041:RXS590041 SHM590041:SHO590041 SRI590041:SRK590041 TBE590041:TBG590041 TLA590041:TLC590041 TUW590041:TUY590041 UES590041:UEU590041 UOO590041:UOQ590041 UYK590041:UYM590041 VIG590041:VII590041 VSC590041:VSE590041 WBY590041:WCA590041 WLU590041:WLW590041 WVQ590041:WVS590041 I655577:K655577 JE655577:JG655577 TA655577:TC655577 ACW655577:ACY655577 AMS655577:AMU655577 AWO655577:AWQ655577 BGK655577:BGM655577 BQG655577:BQI655577 CAC655577:CAE655577 CJY655577:CKA655577 CTU655577:CTW655577 DDQ655577:DDS655577 DNM655577:DNO655577 DXI655577:DXK655577 EHE655577:EHG655577 ERA655577:ERC655577 FAW655577:FAY655577 FKS655577:FKU655577 FUO655577:FUQ655577 GEK655577:GEM655577 GOG655577:GOI655577 GYC655577:GYE655577 HHY655577:HIA655577 HRU655577:HRW655577 IBQ655577:IBS655577 ILM655577:ILO655577 IVI655577:IVK655577 JFE655577:JFG655577 JPA655577:JPC655577 JYW655577:JYY655577 KIS655577:KIU655577 KSO655577:KSQ655577 LCK655577:LCM655577 LMG655577:LMI655577 LWC655577:LWE655577 MFY655577:MGA655577 MPU655577:MPW655577 MZQ655577:MZS655577 NJM655577:NJO655577 NTI655577:NTK655577 ODE655577:ODG655577 ONA655577:ONC655577 OWW655577:OWY655577 PGS655577:PGU655577 PQO655577:PQQ655577 QAK655577:QAM655577 QKG655577:QKI655577 QUC655577:QUE655577 RDY655577:REA655577 RNU655577:RNW655577 RXQ655577:RXS655577 SHM655577:SHO655577 SRI655577:SRK655577 TBE655577:TBG655577 TLA655577:TLC655577 TUW655577:TUY655577 UES655577:UEU655577 UOO655577:UOQ655577 UYK655577:UYM655577 VIG655577:VII655577 VSC655577:VSE655577 WBY655577:WCA655577 WLU655577:WLW655577 WVQ655577:WVS655577 I721113:K721113 JE721113:JG721113 TA721113:TC721113 ACW721113:ACY721113 AMS721113:AMU721113 AWO721113:AWQ721113 BGK721113:BGM721113 BQG721113:BQI721113 CAC721113:CAE721113 CJY721113:CKA721113 CTU721113:CTW721113 DDQ721113:DDS721113 DNM721113:DNO721113 DXI721113:DXK721113 EHE721113:EHG721113 ERA721113:ERC721113 FAW721113:FAY721113 FKS721113:FKU721113 FUO721113:FUQ721113 GEK721113:GEM721113 GOG721113:GOI721113 GYC721113:GYE721113 HHY721113:HIA721113 HRU721113:HRW721113 IBQ721113:IBS721113 ILM721113:ILO721113 IVI721113:IVK721113 JFE721113:JFG721113 JPA721113:JPC721113 JYW721113:JYY721113 KIS721113:KIU721113 KSO721113:KSQ721113 LCK721113:LCM721113 LMG721113:LMI721113 LWC721113:LWE721113 MFY721113:MGA721113 MPU721113:MPW721113 MZQ721113:MZS721113 NJM721113:NJO721113 NTI721113:NTK721113 ODE721113:ODG721113 ONA721113:ONC721113 OWW721113:OWY721113 PGS721113:PGU721113 PQO721113:PQQ721113 QAK721113:QAM721113 QKG721113:QKI721113 QUC721113:QUE721113 RDY721113:REA721113 RNU721113:RNW721113 RXQ721113:RXS721113 SHM721113:SHO721113 SRI721113:SRK721113 TBE721113:TBG721113 TLA721113:TLC721113 TUW721113:TUY721113 UES721113:UEU721113 UOO721113:UOQ721113 UYK721113:UYM721113 VIG721113:VII721113 VSC721113:VSE721113 WBY721113:WCA721113 WLU721113:WLW721113 WVQ721113:WVS721113 I786649:K786649 JE786649:JG786649 TA786649:TC786649 ACW786649:ACY786649 AMS786649:AMU786649 AWO786649:AWQ786649 BGK786649:BGM786649 BQG786649:BQI786649 CAC786649:CAE786649 CJY786649:CKA786649 CTU786649:CTW786649 DDQ786649:DDS786649 DNM786649:DNO786649 DXI786649:DXK786649 EHE786649:EHG786649 ERA786649:ERC786649 FAW786649:FAY786649 FKS786649:FKU786649 FUO786649:FUQ786649 GEK786649:GEM786649 GOG786649:GOI786649 GYC786649:GYE786649 HHY786649:HIA786649 HRU786649:HRW786649 IBQ786649:IBS786649 ILM786649:ILO786649 IVI786649:IVK786649 JFE786649:JFG786649 JPA786649:JPC786649 JYW786649:JYY786649 KIS786649:KIU786649 KSO786649:KSQ786649 LCK786649:LCM786649 LMG786649:LMI786649 LWC786649:LWE786649 MFY786649:MGA786649 MPU786649:MPW786649 MZQ786649:MZS786649 NJM786649:NJO786649 NTI786649:NTK786649 ODE786649:ODG786649 ONA786649:ONC786649 OWW786649:OWY786649 PGS786649:PGU786649 PQO786649:PQQ786649 QAK786649:QAM786649 QKG786649:QKI786649 QUC786649:QUE786649 RDY786649:REA786649 RNU786649:RNW786649 RXQ786649:RXS786649 SHM786649:SHO786649 SRI786649:SRK786649 TBE786649:TBG786649 TLA786649:TLC786649 TUW786649:TUY786649 UES786649:UEU786649 UOO786649:UOQ786649 UYK786649:UYM786649 VIG786649:VII786649 VSC786649:VSE786649 WBY786649:WCA786649 WLU786649:WLW786649 WVQ786649:WVS786649 I852185:K852185 JE852185:JG852185 TA852185:TC852185 ACW852185:ACY852185 AMS852185:AMU852185 AWO852185:AWQ852185 BGK852185:BGM852185 BQG852185:BQI852185 CAC852185:CAE852185 CJY852185:CKA852185 CTU852185:CTW852185 DDQ852185:DDS852185 DNM852185:DNO852185 DXI852185:DXK852185 EHE852185:EHG852185 ERA852185:ERC852185 FAW852185:FAY852185 FKS852185:FKU852185 FUO852185:FUQ852185 GEK852185:GEM852185 GOG852185:GOI852185 GYC852185:GYE852185 HHY852185:HIA852185 HRU852185:HRW852185 IBQ852185:IBS852185 ILM852185:ILO852185 IVI852185:IVK852185 JFE852185:JFG852185 JPA852185:JPC852185 JYW852185:JYY852185 KIS852185:KIU852185 KSO852185:KSQ852185 LCK852185:LCM852185 LMG852185:LMI852185 LWC852185:LWE852185 MFY852185:MGA852185 MPU852185:MPW852185 MZQ852185:MZS852185 NJM852185:NJO852185 NTI852185:NTK852185 ODE852185:ODG852185 ONA852185:ONC852185 OWW852185:OWY852185 PGS852185:PGU852185 PQO852185:PQQ852185 QAK852185:QAM852185 QKG852185:QKI852185 QUC852185:QUE852185 RDY852185:REA852185 RNU852185:RNW852185 RXQ852185:RXS852185 SHM852185:SHO852185 SRI852185:SRK852185 TBE852185:TBG852185 TLA852185:TLC852185 TUW852185:TUY852185 UES852185:UEU852185 UOO852185:UOQ852185 UYK852185:UYM852185 VIG852185:VII852185 VSC852185:VSE852185 WBY852185:WCA852185 WLU852185:WLW852185 WVQ852185:WVS852185 I917721:K917721 JE917721:JG917721 TA917721:TC917721 ACW917721:ACY917721 AMS917721:AMU917721 AWO917721:AWQ917721 BGK917721:BGM917721 BQG917721:BQI917721 CAC917721:CAE917721 CJY917721:CKA917721 CTU917721:CTW917721 DDQ917721:DDS917721 DNM917721:DNO917721 DXI917721:DXK917721 EHE917721:EHG917721 ERA917721:ERC917721 FAW917721:FAY917721 FKS917721:FKU917721 FUO917721:FUQ917721 GEK917721:GEM917721 GOG917721:GOI917721 GYC917721:GYE917721 HHY917721:HIA917721 HRU917721:HRW917721 IBQ917721:IBS917721 ILM917721:ILO917721 IVI917721:IVK917721 JFE917721:JFG917721 JPA917721:JPC917721 JYW917721:JYY917721 KIS917721:KIU917721 KSO917721:KSQ917721 LCK917721:LCM917721 LMG917721:LMI917721 LWC917721:LWE917721 MFY917721:MGA917721 MPU917721:MPW917721 MZQ917721:MZS917721 NJM917721:NJO917721 NTI917721:NTK917721 ODE917721:ODG917721 ONA917721:ONC917721 OWW917721:OWY917721 PGS917721:PGU917721 PQO917721:PQQ917721 QAK917721:QAM917721 QKG917721:QKI917721 QUC917721:QUE917721 RDY917721:REA917721 RNU917721:RNW917721 RXQ917721:RXS917721 SHM917721:SHO917721 SRI917721:SRK917721 TBE917721:TBG917721 TLA917721:TLC917721 TUW917721:TUY917721 UES917721:UEU917721 UOO917721:UOQ917721 UYK917721:UYM917721 VIG917721:VII917721 VSC917721:VSE917721 WBY917721:WCA917721 WLU917721:WLW917721 WVQ917721:WVS917721 I983257:K983257 JE983257:JG983257 TA983257:TC983257 ACW983257:ACY983257 AMS983257:AMU983257 AWO983257:AWQ983257 BGK983257:BGM983257 BQG983257:BQI983257 CAC983257:CAE983257 CJY983257:CKA983257 CTU983257:CTW983257 DDQ983257:DDS983257 DNM983257:DNO983257 DXI983257:DXK983257 EHE983257:EHG983257 ERA983257:ERC983257 FAW983257:FAY983257 FKS983257:FKU983257 FUO983257:FUQ983257 GEK983257:GEM983257 GOG983257:GOI983257 GYC983257:GYE983257 HHY983257:HIA983257 HRU983257:HRW983257 IBQ983257:IBS983257 ILM983257:ILO983257 IVI983257:IVK983257 JFE983257:JFG983257 JPA983257:JPC983257 JYW983257:JYY983257 KIS983257:KIU983257 KSO983257:KSQ983257 LCK983257:LCM983257 LMG983257:LMI983257 LWC983257:LWE983257 MFY983257:MGA983257 MPU983257:MPW983257 MZQ983257:MZS983257 NJM983257:NJO983257 NTI983257:NTK983257 ODE983257:ODG983257 ONA983257:ONC983257 OWW983257:OWY983257 PGS983257:PGU983257 PQO983257:PQQ983257 QAK983257:QAM983257 QKG983257:QKI983257 QUC983257:QUE983257 RDY983257:REA983257 RNU983257:RNW983257 RXQ983257:RXS983257 SHM983257:SHO983257 SRI983257:SRK983257 TBE983257:TBG983257 TLA983257:TLC983257 TUW983257:TUY983257 UES983257:UEU983257 UOO983257:UOQ983257 UYK983257:UYM983257 VIG983257:VII983257 VSC983257:VSE983257 WBY983257:WCA983257 WLU983257:WLW983257 WVQ983257:WVS983257 J88:L93 JF88:JH93 TB88:TD93 ACX88:ACZ93 AMT88:AMV93 AWP88:AWR93 BGL88:BGN93 BQH88:BQJ93 CAD88:CAF93 CJZ88:CKB93 CTV88:CTX93 DDR88:DDT93 DNN88:DNP93 DXJ88:DXL93 EHF88:EHH93 ERB88:ERD93 FAX88:FAZ93 FKT88:FKV93 FUP88:FUR93 GEL88:GEN93 GOH88:GOJ93 GYD88:GYF93 HHZ88:HIB93 HRV88:HRX93 IBR88:IBT93 ILN88:ILP93 IVJ88:IVL93 JFF88:JFH93 JPB88:JPD93 JYX88:JYZ93 KIT88:KIV93 KSP88:KSR93 LCL88:LCN93 LMH88:LMJ93 LWD88:LWF93 MFZ88:MGB93 MPV88:MPX93 MZR88:MZT93 NJN88:NJP93 NTJ88:NTL93 ODF88:ODH93 ONB88:OND93 OWX88:OWZ93 PGT88:PGV93 PQP88:PQR93 QAL88:QAN93 QKH88:QKJ93 QUD88:QUF93 RDZ88:REB93 RNV88:RNX93 RXR88:RXT93 SHN88:SHP93 SRJ88:SRL93 TBF88:TBH93 TLB88:TLD93 TUX88:TUZ93 UET88:UEV93 UOP88:UOR93 UYL88:UYN93 VIH88:VIJ93 VSD88:VSF93 WBZ88:WCB93 WLV88:WLX93 WVR88:WVT93 J65747:L65752 JF65747:JH65752 TB65747:TD65752 ACX65747:ACZ65752 AMT65747:AMV65752 AWP65747:AWR65752 BGL65747:BGN65752 BQH65747:BQJ65752 CAD65747:CAF65752 CJZ65747:CKB65752 CTV65747:CTX65752 DDR65747:DDT65752 DNN65747:DNP65752 DXJ65747:DXL65752 EHF65747:EHH65752 ERB65747:ERD65752 FAX65747:FAZ65752 FKT65747:FKV65752 FUP65747:FUR65752 GEL65747:GEN65752 GOH65747:GOJ65752 GYD65747:GYF65752 HHZ65747:HIB65752 HRV65747:HRX65752 IBR65747:IBT65752 ILN65747:ILP65752 IVJ65747:IVL65752 JFF65747:JFH65752 JPB65747:JPD65752 JYX65747:JYZ65752 KIT65747:KIV65752 KSP65747:KSR65752 LCL65747:LCN65752 LMH65747:LMJ65752 LWD65747:LWF65752 MFZ65747:MGB65752 MPV65747:MPX65752 MZR65747:MZT65752 NJN65747:NJP65752 NTJ65747:NTL65752 ODF65747:ODH65752 ONB65747:OND65752 OWX65747:OWZ65752 PGT65747:PGV65752 PQP65747:PQR65752 QAL65747:QAN65752 QKH65747:QKJ65752 QUD65747:QUF65752 RDZ65747:REB65752 RNV65747:RNX65752 RXR65747:RXT65752 SHN65747:SHP65752 SRJ65747:SRL65752 TBF65747:TBH65752 TLB65747:TLD65752 TUX65747:TUZ65752 UET65747:UEV65752 UOP65747:UOR65752 UYL65747:UYN65752 VIH65747:VIJ65752 VSD65747:VSF65752 WBZ65747:WCB65752 WLV65747:WLX65752 WVR65747:WVT65752 J131283:L131288 JF131283:JH131288 TB131283:TD131288 ACX131283:ACZ131288 AMT131283:AMV131288 AWP131283:AWR131288 BGL131283:BGN131288 BQH131283:BQJ131288 CAD131283:CAF131288 CJZ131283:CKB131288 CTV131283:CTX131288 DDR131283:DDT131288 DNN131283:DNP131288 DXJ131283:DXL131288 EHF131283:EHH131288 ERB131283:ERD131288 FAX131283:FAZ131288 FKT131283:FKV131288 FUP131283:FUR131288 GEL131283:GEN131288 GOH131283:GOJ131288 GYD131283:GYF131288 HHZ131283:HIB131288 HRV131283:HRX131288 IBR131283:IBT131288 ILN131283:ILP131288 IVJ131283:IVL131288 JFF131283:JFH131288 JPB131283:JPD131288 JYX131283:JYZ131288 KIT131283:KIV131288 KSP131283:KSR131288 LCL131283:LCN131288 LMH131283:LMJ131288 LWD131283:LWF131288 MFZ131283:MGB131288 MPV131283:MPX131288 MZR131283:MZT131288 NJN131283:NJP131288 NTJ131283:NTL131288 ODF131283:ODH131288 ONB131283:OND131288 OWX131283:OWZ131288 PGT131283:PGV131288 PQP131283:PQR131288 QAL131283:QAN131288 QKH131283:QKJ131288 QUD131283:QUF131288 RDZ131283:REB131288 RNV131283:RNX131288 RXR131283:RXT131288 SHN131283:SHP131288 SRJ131283:SRL131288 TBF131283:TBH131288 TLB131283:TLD131288 TUX131283:TUZ131288 UET131283:UEV131288 UOP131283:UOR131288 UYL131283:UYN131288 VIH131283:VIJ131288 VSD131283:VSF131288 WBZ131283:WCB131288 WLV131283:WLX131288 WVR131283:WVT131288 J196819:L196824 JF196819:JH196824 TB196819:TD196824 ACX196819:ACZ196824 AMT196819:AMV196824 AWP196819:AWR196824 BGL196819:BGN196824 BQH196819:BQJ196824 CAD196819:CAF196824 CJZ196819:CKB196824 CTV196819:CTX196824 DDR196819:DDT196824 DNN196819:DNP196824 DXJ196819:DXL196824 EHF196819:EHH196824 ERB196819:ERD196824 FAX196819:FAZ196824 FKT196819:FKV196824 FUP196819:FUR196824 GEL196819:GEN196824 GOH196819:GOJ196824 GYD196819:GYF196824 HHZ196819:HIB196824 HRV196819:HRX196824 IBR196819:IBT196824 ILN196819:ILP196824 IVJ196819:IVL196824 JFF196819:JFH196824 JPB196819:JPD196824 JYX196819:JYZ196824 KIT196819:KIV196824 KSP196819:KSR196824 LCL196819:LCN196824 LMH196819:LMJ196824 LWD196819:LWF196824 MFZ196819:MGB196824 MPV196819:MPX196824 MZR196819:MZT196824 NJN196819:NJP196824 NTJ196819:NTL196824 ODF196819:ODH196824 ONB196819:OND196824 OWX196819:OWZ196824 PGT196819:PGV196824 PQP196819:PQR196824 QAL196819:QAN196824 QKH196819:QKJ196824 QUD196819:QUF196824 RDZ196819:REB196824 RNV196819:RNX196824 RXR196819:RXT196824 SHN196819:SHP196824 SRJ196819:SRL196824 TBF196819:TBH196824 TLB196819:TLD196824 TUX196819:TUZ196824 UET196819:UEV196824 UOP196819:UOR196824 UYL196819:UYN196824 VIH196819:VIJ196824 VSD196819:VSF196824 WBZ196819:WCB196824 WLV196819:WLX196824 WVR196819:WVT196824 J262355:L262360 JF262355:JH262360 TB262355:TD262360 ACX262355:ACZ262360 AMT262355:AMV262360 AWP262355:AWR262360 BGL262355:BGN262360 BQH262355:BQJ262360 CAD262355:CAF262360 CJZ262355:CKB262360 CTV262355:CTX262360 DDR262355:DDT262360 DNN262355:DNP262360 DXJ262355:DXL262360 EHF262355:EHH262360 ERB262355:ERD262360 FAX262355:FAZ262360 FKT262355:FKV262360 FUP262355:FUR262360 GEL262355:GEN262360 GOH262355:GOJ262360 GYD262355:GYF262360 HHZ262355:HIB262360 HRV262355:HRX262360 IBR262355:IBT262360 ILN262355:ILP262360 IVJ262355:IVL262360 JFF262355:JFH262360 JPB262355:JPD262360 JYX262355:JYZ262360 KIT262355:KIV262360 KSP262355:KSR262360 LCL262355:LCN262360 LMH262355:LMJ262360 LWD262355:LWF262360 MFZ262355:MGB262360 MPV262355:MPX262360 MZR262355:MZT262360 NJN262355:NJP262360 NTJ262355:NTL262360 ODF262355:ODH262360 ONB262355:OND262360 OWX262355:OWZ262360 PGT262355:PGV262360 PQP262355:PQR262360 QAL262355:QAN262360 QKH262355:QKJ262360 QUD262355:QUF262360 RDZ262355:REB262360 RNV262355:RNX262360 RXR262355:RXT262360 SHN262355:SHP262360 SRJ262355:SRL262360 TBF262355:TBH262360 TLB262355:TLD262360 TUX262355:TUZ262360 UET262355:UEV262360 UOP262355:UOR262360 UYL262355:UYN262360 VIH262355:VIJ262360 VSD262355:VSF262360 WBZ262355:WCB262360 WLV262355:WLX262360 WVR262355:WVT262360 J327891:L327896 JF327891:JH327896 TB327891:TD327896 ACX327891:ACZ327896 AMT327891:AMV327896 AWP327891:AWR327896 BGL327891:BGN327896 BQH327891:BQJ327896 CAD327891:CAF327896 CJZ327891:CKB327896 CTV327891:CTX327896 DDR327891:DDT327896 DNN327891:DNP327896 DXJ327891:DXL327896 EHF327891:EHH327896 ERB327891:ERD327896 FAX327891:FAZ327896 FKT327891:FKV327896 FUP327891:FUR327896 GEL327891:GEN327896 GOH327891:GOJ327896 GYD327891:GYF327896 HHZ327891:HIB327896 HRV327891:HRX327896 IBR327891:IBT327896 ILN327891:ILP327896 IVJ327891:IVL327896 JFF327891:JFH327896 JPB327891:JPD327896 JYX327891:JYZ327896 KIT327891:KIV327896 KSP327891:KSR327896 LCL327891:LCN327896 LMH327891:LMJ327896 LWD327891:LWF327896 MFZ327891:MGB327896 MPV327891:MPX327896 MZR327891:MZT327896 NJN327891:NJP327896 NTJ327891:NTL327896 ODF327891:ODH327896 ONB327891:OND327896 OWX327891:OWZ327896 PGT327891:PGV327896 PQP327891:PQR327896 QAL327891:QAN327896 QKH327891:QKJ327896 QUD327891:QUF327896 RDZ327891:REB327896 RNV327891:RNX327896 RXR327891:RXT327896 SHN327891:SHP327896 SRJ327891:SRL327896 TBF327891:TBH327896 TLB327891:TLD327896 TUX327891:TUZ327896 UET327891:UEV327896 UOP327891:UOR327896 UYL327891:UYN327896 VIH327891:VIJ327896 VSD327891:VSF327896 WBZ327891:WCB327896 WLV327891:WLX327896 WVR327891:WVT327896 J393427:L393432 JF393427:JH393432 TB393427:TD393432 ACX393427:ACZ393432 AMT393427:AMV393432 AWP393427:AWR393432 BGL393427:BGN393432 BQH393427:BQJ393432 CAD393427:CAF393432 CJZ393427:CKB393432 CTV393427:CTX393432 DDR393427:DDT393432 DNN393427:DNP393432 DXJ393427:DXL393432 EHF393427:EHH393432 ERB393427:ERD393432 FAX393427:FAZ393432 FKT393427:FKV393432 FUP393427:FUR393432 GEL393427:GEN393432 GOH393427:GOJ393432 GYD393427:GYF393432 HHZ393427:HIB393432 HRV393427:HRX393432 IBR393427:IBT393432 ILN393427:ILP393432 IVJ393427:IVL393432 JFF393427:JFH393432 JPB393427:JPD393432 JYX393427:JYZ393432 KIT393427:KIV393432 KSP393427:KSR393432 LCL393427:LCN393432 LMH393427:LMJ393432 LWD393427:LWF393432 MFZ393427:MGB393432 MPV393427:MPX393432 MZR393427:MZT393432 NJN393427:NJP393432 NTJ393427:NTL393432 ODF393427:ODH393432 ONB393427:OND393432 OWX393427:OWZ393432 PGT393427:PGV393432 PQP393427:PQR393432 QAL393427:QAN393432 QKH393427:QKJ393432 QUD393427:QUF393432 RDZ393427:REB393432 RNV393427:RNX393432 RXR393427:RXT393432 SHN393427:SHP393432 SRJ393427:SRL393432 TBF393427:TBH393432 TLB393427:TLD393432 TUX393427:TUZ393432 UET393427:UEV393432 UOP393427:UOR393432 UYL393427:UYN393432 VIH393427:VIJ393432 VSD393427:VSF393432 WBZ393427:WCB393432 WLV393427:WLX393432 WVR393427:WVT393432 J458963:L458968 JF458963:JH458968 TB458963:TD458968 ACX458963:ACZ458968 AMT458963:AMV458968 AWP458963:AWR458968 BGL458963:BGN458968 BQH458963:BQJ458968 CAD458963:CAF458968 CJZ458963:CKB458968 CTV458963:CTX458968 DDR458963:DDT458968 DNN458963:DNP458968 DXJ458963:DXL458968 EHF458963:EHH458968 ERB458963:ERD458968 FAX458963:FAZ458968 FKT458963:FKV458968 FUP458963:FUR458968 GEL458963:GEN458968 GOH458963:GOJ458968 GYD458963:GYF458968 HHZ458963:HIB458968 HRV458963:HRX458968 IBR458963:IBT458968 ILN458963:ILP458968 IVJ458963:IVL458968 JFF458963:JFH458968 JPB458963:JPD458968 JYX458963:JYZ458968 KIT458963:KIV458968 KSP458963:KSR458968 LCL458963:LCN458968 LMH458963:LMJ458968 LWD458963:LWF458968 MFZ458963:MGB458968 MPV458963:MPX458968 MZR458963:MZT458968 NJN458963:NJP458968 NTJ458963:NTL458968 ODF458963:ODH458968 ONB458963:OND458968 OWX458963:OWZ458968 PGT458963:PGV458968 PQP458963:PQR458968 QAL458963:QAN458968 QKH458963:QKJ458968 QUD458963:QUF458968 RDZ458963:REB458968 RNV458963:RNX458968 RXR458963:RXT458968 SHN458963:SHP458968 SRJ458963:SRL458968 TBF458963:TBH458968 TLB458963:TLD458968 TUX458963:TUZ458968 UET458963:UEV458968 UOP458963:UOR458968 UYL458963:UYN458968 VIH458963:VIJ458968 VSD458963:VSF458968 WBZ458963:WCB458968 WLV458963:WLX458968 WVR458963:WVT458968 J524499:L524504 JF524499:JH524504 TB524499:TD524504 ACX524499:ACZ524504 AMT524499:AMV524504 AWP524499:AWR524504 BGL524499:BGN524504 BQH524499:BQJ524504 CAD524499:CAF524504 CJZ524499:CKB524504 CTV524499:CTX524504 DDR524499:DDT524504 DNN524499:DNP524504 DXJ524499:DXL524504 EHF524499:EHH524504 ERB524499:ERD524504 FAX524499:FAZ524504 FKT524499:FKV524504 FUP524499:FUR524504 GEL524499:GEN524504 GOH524499:GOJ524504 GYD524499:GYF524504 HHZ524499:HIB524504 HRV524499:HRX524504 IBR524499:IBT524504 ILN524499:ILP524504 IVJ524499:IVL524504 JFF524499:JFH524504 JPB524499:JPD524504 JYX524499:JYZ524504 KIT524499:KIV524504 KSP524499:KSR524504 LCL524499:LCN524504 LMH524499:LMJ524504 LWD524499:LWF524504 MFZ524499:MGB524504 MPV524499:MPX524504 MZR524499:MZT524504 NJN524499:NJP524504 NTJ524499:NTL524504 ODF524499:ODH524504 ONB524499:OND524504 OWX524499:OWZ524504 PGT524499:PGV524504 PQP524499:PQR524504 QAL524499:QAN524504 QKH524499:QKJ524504 QUD524499:QUF524504 RDZ524499:REB524504 RNV524499:RNX524504 RXR524499:RXT524504 SHN524499:SHP524504 SRJ524499:SRL524504 TBF524499:TBH524504 TLB524499:TLD524504 TUX524499:TUZ524504 UET524499:UEV524504 UOP524499:UOR524504 UYL524499:UYN524504 VIH524499:VIJ524504 VSD524499:VSF524504 WBZ524499:WCB524504 WLV524499:WLX524504 WVR524499:WVT524504 J590035:L590040 JF590035:JH590040 TB590035:TD590040 ACX590035:ACZ590040 AMT590035:AMV590040 AWP590035:AWR590040 BGL590035:BGN590040 BQH590035:BQJ590040 CAD590035:CAF590040 CJZ590035:CKB590040 CTV590035:CTX590040 DDR590035:DDT590040 DNN590035:DNP590040 DXJ590035:DXL590040 EHF590035:EHH590040 ERB590035:ERD590040 FAX590035:FAZ590040 FKT590035:FKV590040 FUP590035:FUR590040 GEL590035:GEN590040 GOH590035:GOJ590040 GYD590035:GYF590040 HHZ590035:HIB590040 HRV590035:HRX590040 IBR590035:IBT590040 ILN590035:ILP590040 IVJ590035:IVL590040 JFF590035:JFH590040 JPB590035:JPD590040 JYX590035:JYZ590040 KIT590035:KIV590040 KSP590035:KSR590040 LCL590035:LCN590040 LMH590035:LMJ590040 LWD590035:LWF590040 MFZ590035:MGB590040 MPV590035:MPX590040 MZR590035:MZT590040 NJN590035:NJP590040 NTJ590035:NTL590040 ODF590035:ODH590040 ONB590035:OND590040 OWX590035:OWZ590040 PGT590035:PGV590040 PQP590035:PQR590040 QAL590035:QAN590040 QKH590035:QKJ590040 QUD590035:QUF590040 RDZ590035:REB590040 RNV590035:RNX590040 RXR590035:RXT590040 SHN590035:SHP590040 SRJ590035:SRL590040 TBF590035:TBH590040 TLB590035:TLD590040 TUX590035:TUZ590040 UET590035:UEV590040 UOP590035:UOR590040 UYL590035:UYN590040 VIH590035:VIJ590040 VSD590035:VSF590040 WBZ590035:WCB590040 WLV590035:WLX590040 WVR590035:WVT590040 J655571:L655576 JF655571:JH655576 TB655571:TD655576 ACX655571:ACZ655576 AMT655571:AMV655576 AWP655571:AWR655576 BGL655571:BGN655576 BQH655571:BQJ655576 CAD655571:CAF655576 CJZ655571:CKB655576 CTV655571:CTX655576 DDR655571:DDT655576 DNN655571:DNP655576 DXJ655571:DXL655576 EHF655571:EHH655576 ERB655571:ERD655576 FAX655571:FAZ655576 FKT655571:FKV655576 FUP655571:FUR655576 GEL655571:GEN655576 GOH655571:GOJ655576 GYD655571:GYF655576 HHZ655571:HIB655576 HRV655571:HRX655576 IBR655571:IBT655576 ILN655571:ILP655576 IVJ655571:IVL655576 JFF655571:JFH655576 JPB655571:JPD655576 JYX655571:JYZ655576 KIT655571:KIV655576 KSP655571:KSR655576 LCL655571:LCN655576 LMH655571:LMJ655576 LWD655571:LWF655576 MFZ655571:MGB655576 MPV655571:MPX655576 MZR655571:MZT655576 NJN655571:NJP655576 NTJ655571:NTL655576 ODF655571:ODH655576 ONB655571:OND655576 OWX655571:OWZ655576 PGT655571:PGV655576 PQP655571:PQR655576 QAL655571:QAN655576 QKH655571:QKJ655576 QUD655571:QUF655576 RDZ655571:REB655576 RNV655571:RNX655576 RXR655571:RXT655576 SHN655571:SHP655576 SRJ655571:SRL655576 TBF655571:TBH655576 TLB655571:TLD655576 TUX655571:TUZ655576 UET655571:UEV655576 UOP655571:UOR655576 UYL655571:UYN655576 VIH655571:VIJ655576 VSD655571:VSF655576 WBZ655571:WCB655576 WLV655571:WLX655576 WVR655571:WVT655576 J721107:L721112 JF721107:JH721112 TB721107:TD721112 ACX721107:ACZ721112 AMT721107:AMV721112 AWP721107:AWR721112 BGL721107:BGN721112 BQH721107:BQJ721112 CAD721107:CAF721112 CJZ721107:CKB721112 CTV721107:CTX721112 DDR721107:DDT721112 DNN721107:DNP721112 DXJ721107:DXL721112 EHF721107:EHH721112 ERB721107:ERD721112 FAX721107:FAZ721112 FKT721107:FKV721112 FUP721107:FUR721112 GEL721107:GEN721112 GOH721107:GOJ721112 GYD721107:GYF721112 HHZ721107:HIB721112 HRV721107:HRX721112 IBR721107:IBT721112 ILN721107:ILP721112 IVJ721107:IVL721112 JFF721107:JFH721112 JPB721107:JPD721112 JYX721107:JYZ721112 KIT721107:KIV721112 KSP721107:KSR721112 LCL721107:LCN721112 LMH721107:LMJ721112 LWD721107:LWF721112 MFZ721107:MGB721112 MPV721107:MPX721112 MZR721107:MZT721112 NJN721107:NJP721112 NTJ721107:NTL721112 ODF721107:ODH721112 ONB721107:OND721112 OWX721107:OWZ721112 PGT721107:PGV721112 PQP721107:PQR721112 QAL721107:QAN721112 QKH721107:QKJ721112 QUD721107:QUF721112 RDZ721107:REB721112 RNV721107:RNX721112 RXR721107:RXT721112 SHN721107:SHP721112 SRJ721107:SRL721112 TBF721107:TBH721112 TLB721107:TLD721112 TUX721107:TUZ721112 UET721107:UEV721112 UOP721107:UOR721112 UYL721107:UYN721112 VIH721107:VIJ721112 VSD721107:VSF721112 WBZ721107:WCB721112 WLV721107:WLX721112 WVR721107:WVT721112 J786643:L786648 JF786643:JH786648 TB786643:TD786648 ACX786643:ACZ786648 AMT786643:AMV786648 AWP786643:AWR786648 BGL786643:BGN786648 BQH786643:BQJ786648 CAD786643:CAF786648 CJZ786643:CKB786648 CTV786643:CTX786648 DDR786643:DDT786648 DNN786643:DNP786648 DXJ786643:DXL786648 EHF786643:EHH786648 ERB786643:ERD786648 FAX786643:FAZ786648 FKT786643:FKV786648 FUP786643:FUR786648 GEL786643:GEN786648 GOH786643:GOJ786648 GYD786643:GYF786648 HHZ786643:HIB786648 HRV786643:HRX786648 IBR786643:IBT786648 ILN786643:ILP786648 IVJ786643:IVL786648 JFF786643:JFH786648 JPB786643:JPD786648 JYX786643:JYZ786648 KIT786643:KIV786648 KSP786643:KSR786648 LCL786643:LCN786648 LMH786643:LMJ786648 LWD786643:LWF786648 MFZ786643:MGB786648 MPV786643:MPX786648 MZR786643:MZT786648 NJN786643:NJP786648 NTJ786643:NTL786648 ODF786643:ODH786648 ONB786643:OND786648 OWX786643:OWZ786648 PGT786643:PGV786648 PQP786643:PQR786648 QAL786643:QAN786648 QKH786643:QKJ786648 QUD786643:QUF786648 RDZ786643:REB786648 RNV786643:RNX786648 RXR786643:RXT786648 SHN786643:SHP786648 SRJ786643:SRL786648 TBF786643:TBH786648 TLB786643:TLD786648 TUX786643:TUZ786648 UET786643:UEV786648 UOP786643:UOR786648 UYL786643:UYN786648 VIH786643:VIJ786648 VSD786643:VSF786648 WBZ786643:WCB786648 WLV786643:WLX786648 WVR786643:WVT786648 J852179:L852184 JF852179:JH852184 TB852179:TD852184 ACX852179:ACZ852184 AMT852179:AMV852184 AWP852179:AWR852184 BGL852179:BGN852184 BQH852179:BQJ852184 CAD852179:CAF852184 CJZ852179:CKB852184 CTV852179:CTX852184 DDR852179:DDT852184 DNN852179:DNP852184 DXJ852179:DXL852184 EHF852179:EHH852184 ERB852179:ERD852184 FAX852179:FAZ852184 FKT852179:FKV852184 FUP852179:FUR852184 GEL852179:GEN852184 GOH852179:GOJ852184 GYD852179:GYF852184 HHZ852179:HIB852184 HRV852179:HRX852184 IBR852179:IBT852184 ILN852179:ILP852184 IVJ852179:IVL852184 JFF852179:JFH852184 JPB852179:JPD852184 JYX852179:JYZ852184 KIT852179:KIV852184 KSP852179:KSR852184 LCL852179:LCN852184 LMH852179:LMJ852184 LWD852179:LWF852184 MFZ852179:MGB852184 MPV852179:MPX852184 MZR852179:MZT852184 NJN852179:NJP852184 NTJ852179:NTL852184 ODF852179:ODH852184 ONB852179:OND852184 OWX852179:OWZ852184 PGT852179:PGV852184 PQP852179:PQR852184 QAL852179:QAN852184 QKH852179:QKJ852184 QUD852179:QUF852184 RDZ852179:REB852184 RNV852179:RNX852184 RXR852179:RXT852184 SHN852179:SHP852184 SRJ852179:SRL852184 TBF852179:TBH852184 TLB852179:TLD852184 TUX852179:TUZ852184 UET852179:UEV852184 UOP852179:UOR852184 UYL852179:UYN852184 VIH852179:VIJ852184 VSD852179:VSF852184 WBZ852179:WCB852184 WLV852179:WLX852184 WVR852179:WVT852184 J917715:L917720 JF917715:JH917720 TB917715:TD917720 ACX917715:ACZ917720 AMT917715:AMV917720 AWP917715:AWR917720 BGL917715:BGN917720 BQH917715:BQJ917720 CAD917715:CAF917720 CJZ917715:CKB917720 CTV917715:CTX917720 DDR917715:DDT917720 DNN917715:DNP917720 DXJ917715:DXL917720 EHF917715:EHH917720 ERB917715:ERD917720 FAX917715:FAZ917720 FKT917715:FKV917720 FUP917715:FUR917720 GEL917715:GEN917720 GOH917715:GOJ917720 GYD917715:GYF917720 HHZ917715:HIB917720 HRV917715:HRX917720 IBR917715:IBT917720 ILN917715:ILP917720 IVJ917715:IVL917720 JFF917715:JFH917720 JPB917715:JPD917720 JYX917715:JYZ917720 KIT917715:KIV917720 KSP917715:KSR917720 LCL917715:LCN917720 LMH917715:LMJ917720 LWD917715:LWF917720 MFZ917715:MGB917720 MPV917715:MPX917720 MZR917715:MZT917720 NJN917715:NJP917720 NTJ917715:NTL917720 ODF917715:ODH917720 ONB917715:OND917720 OWX917715:OWZ917720 PGT917715:PGV917720 PQP917715:PQR917720 QAL917715:QAN917720 QKH917715:QKJ917720 QUD917715:QUF917720 RDZ917715:REB917720 RNV917715:RNX917720 RXR917715:RXT917720 SHN917715:SHP917720 SRJ917715:SRL917720 TBF917715:TBH917720 TLB917715:TLD917720 TUX917715:TUZ917720 UET917715:UEV917720 UOP917715:UOR917720 UYL917715:UYN917720 VIH917715:VIJ917720 VSD917715:VSF917720 WBZ917715:WCB917720 WLV917715:WLX917720 WVR917715:WVT917720 J983251:L983256 JF983251:JH983256 TB983251:TD983256 ACX983251:ACZ983256 AMT983251:AMV983256 AWP983251:AWR983256 BGL983251:BGN983256 BQH983251:BQJ983256 CAD983251:CAF983256 CJZ983251:CKB983256 CTV983251:CTX983256 DDR983251:DDT983256 DNN983251:DNP983256 DXJ983251:DXL983256 EHF983251:EHH983256 ERB983251:ERD983256 FAX983251:FAZ983256 FKT983251:FKV983256 FUP983251:FUR983256 GEL983251:GEN983256 GOH983251:GOJ983256 GYD983251:GYF983256 HHZ983251:HIB983256 HRV983251:HRX983256 IBR983251:IBT983256 ILN983251:ILP983256 IVJ983251:IVL983256 JFF983251:JFH983256 JPB983251:JPD983256 JYX983251:JYZ983256 KIT983251:KIV983256 KSP983251:KSR983256 LCL983251:LCN983256 LMH983251:LMJ983256 LWD983251:LWF983256 MFZ983251:MGB983256 MPV983251:MPX983256 MZR983251:MZT983256 NJN983251:NJP983256 NTJ983251:NTL983256 ODF983251:ODH983256 ONB983251:OND983256 OWX983251:OWZ983256 PGT983251:PGV983256 PQP983251:PQR983256 QAL983251:QAN983256 QKH983251:QKJ983256 QUD983251:QUF983256 RDZ983251:REB983256 RNV983251:RNX983256 RXR983251:RXT983256 SHN983251:SHP983256 SRJ983251:SRL983256 TBF983251:TBH983256 TLB983251:TLD983256 TUX983251:TUZ983256 UET983251:UEV983256 UOP983251:UOR983256 UYL983251:UYN983256 VIH983251:VIJ983256 VSD983251:VSF983256 WBZ983251:WCB983256 WLV983251:WLX983256 WVR983251:WVT983256 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D65691:G65691 IZ65691:JC65691 SV65691:SY65691 ACR65691:ACU65691 AMN65691:AMQ65691 AWJ65691:AWM65691 BGF65691:BGI65691 BQB65691:BQE65691 BZX65691:CAA65691 CJT65691:CJW65691 CTP65691:CTS65691 DDL65691:DDO65691 DNH65691:DNK65691 DXD65691:DXG65691 EGZ65691:EHC65691 EQV65691:EQY65691 FAR65691:FAU65691 FKN65691:FKQ65691 FUJ65691:FUM65691 GEF65691:GEI65691 GOB65691:GOE65691 GXX65691:GYA65691 HHT65691:HHW65691 HRP65691:HRS65691 IBL65691:IBO65691 ILH65691:ILK65691 IVD65691:IVG65691 JEZ65691:JFC65691 JOV65691:JOY65691 JYR65691:JYU65691 KIN65691:KIQ65691 KSJ65691:KSM65691 LCF65691:LCI65691 LMB65691:LME65691 LVX65691:LWA65691 MFT65691:MFW65691 MPP65691:MPS65691 MZL65691:MZO65691 NJH65691:NJK65691 NTD65691:NTG65691 OCZ65691:ODC65691 OMV65691:OMY65691 OWR65691:OWU65691 PGN65691:PGQ65691 PQJ65691:PQM65691 QAF65691:QAI65691 QKB65691:QKE65691 QTX65691:QUA65691 RDT65691:RDW65691 RNP65691:RNS65691 RXL65691:RXO65691 SHH65691:SHK65691 SRD65691:SRG65691 TAZ65691:TBC65691 TKV65691:TKY65691 TUR65691:TUU65691 UEN65691:UEQ65691 UOJ65691:UOM65691 UYF65691:UYI65691 VIB65691:VIE65691 VRX65691:VSA65691 WBT65691:WBW65691 WLP65691:WLS65691 WVL65691:WVO65691 D131227:G131227 IZ131227:JC131227 SV131227:SY131227 ACR131227:ACU131227 AMN131227:AMQ131227 AWJ131227:AWM131227 BGF131227:BGI131227 BQB131227:BQE131227 BZX131227:CAA131227 CJT131227:CJW131227 CTP131227:CTS131227 DDL131227:DDO131227 DNH131227:DNK131227 DXD131227:DXG131227 EGZ131227:EHC131227 EQV131227:EQY131227 FAR131227:FAU131227 FKN131227:FKQ131227 FUJ131227:FUM131227 GEF131227:GEI131227 GOB131227:GOE131227 GXX131227:GYA131227 HHT131227:HHW131227 HRP131227:HRS131227 IBL131227:IBO131227 ILH131227:ILK131227 IVD131227:IVG131227 JEZ131227:JFC131227 JOV131227:JOY131227 JYR131227:JYU131227 KIN131227:KIQ131227 KSJ131227:KSM131227 LCF131227:LCI131227 LMB131227:LME131227 LVX131227:LWA131227 MFT131227:MFW131227 MPP131227:MPS131227 MZL131227:MZO131227 NJH131227:NJK131227 NTD131227:NTG131227 OCZ131227:ODC131227 OMV131227:OMY131227 OWR131227:OWU131227 PGN131227:PGQ131227 PQJ131227:PQM131227 QAF131227:QAI131227 QKB131227:QKE131227 QTX131227:QUA131227 RDT131227:RDW131227 RNP131227:RNS131227 RXL131227:RXO131227 SHH131227:SHK131227 SRD131227:SRG131227 TAZ131227:TBC131227 TKV131227:TKY131227 TUR131227:TUU131227 UEN131227:UEQ131227 UOJ131227:UOM131227 UYF131227:UYI131227 VIB131227:VIE131227 VRX131227:VSA131227 WBT131227:WBW131227 WLP131227:WLS131227 WVL131227:WVO131227 D196763:G196763 IZ196763:JC196763 SV196763:SY196763 ACR196763:ACU196763 AMN196763:AMQ196763 AWJ196763:AWM196763 BGF196763:BGI196763 BQB196763:BQE196763 BZX196763:CAA196763 CJT196763:CJW196763 CTP196763:CTS196763 DDL196763:DDO196763 DNH196763:DNK196763 DXD196763:DXG196763 EGZ196763:EHC196763 EQV196763:EQY196763 FAR196763:FAU196763 FKN196763:FKQ196763 FUJ196763:FUM196763 GEF196763:GEI196763 GOB196763:GOE196763 GXX196763:GYA196763 HHT196763:HHW196763 HRP196763:HRS196763 IBL196763:IBO196763 ILH196763:ILK196763 IVD196763:IVG196763 JEZ196763:JFC196763 JOV196763:JOY196763 JYR196763:JYU196763 KIN196763:KIQ196763 KSJ196763:KSM196763 LCF196763:LCI196763 LMB196763:LME196763 LVX196763:LWA196763 MFT196763:MFW196763 MPP196763:MPS196763 MZL196763:MZO196763 NJH196763:NJK196763 NTD196763:NTG196763 OCZ196763:ODC196763 OMV196763:OMY196763 OWR196763:OWU196763 PGN196763:PGQ196763 PQJ196763:PQM196763 QAF196763:QAI196763 QKB196763:QKE196763 QTX196763:QUA196763 RDT196763:RDW196763 RNP196763:RNS196763 RXL196763:RXO196763 SHH196763:SHK196763 SRD196763:SRG196763 TAZ196763:TBC196763 TKV196763:TKY196763 TUR196763:TUU196763 UEN196763:UEQ196763 UOJ196763:UOM196763 UYF196763:UYI196763 VIB196763:VIE196763 VRX196763:VSA196763 WBT196763:WBW196763 WLP196763:WLS196763 WVL196763:WVO196763 D262299:G262299 IZ262299:JC262299 SV262299:SY262299 ACR262299:ACU262299 AMN262299:AMQ262299 AWJ262299:AWM262299 BGF262299:BGI262299 BQB262299:BQE262299 BZX262299:CAA262299 CJT262299:CJW262299 CTP262299:CTS262299 DDL262299:DDO262299 DNH262299:DNK262299 DXD262299:DXG262299 EGZ262299:EHC262299 EQV262299:EQY262299 FAR262299:FAU262299 FKN262299:FKQ262299 FUJ262299:FUM262299 GEF262299:GEI262299 GOB262299:GOE262299 GXX262299:GYA262299 HHT262299:HHW262299 HRP262299:HRS262299 IBL262299:IBO262299 ILH262299:ILK262299 IVD262299:IVG262299 JEZ262299:JFC262299 JOV262299:JOY262299 JYR262299:JYU262299 KIN262299:KIQ262299 KSJ262299:KSM262299 LCF262299:LCI262299 LMB262299:LME262299 LVX262299:LWA262299 MFT262299:MFW262299 MPP262299:MPS262299 MZL262299:MZO262299 NJH262299:NJK262299 NTD262299:NTG262299 OCZ262299:ODC262299 OMV262299:OMY262299 OWR262299:OWU262299 PGN262299:PGQ262299 PQJ262299:PQM262299 QAF262299:QAI262299 QKB262299:QKE262299 QTX262299:QUA262299 RDT262299:RDW262299 RNP262299:RNS262299 RXL262299:RXO262299 SHH262299:SHK262299 SRD262299:SRG262299 TAZ262299:TBC262299 TKV262299:TKY262299 TUR262299:TUU262299 UEN262299:UEQ262299 UOJ262299:UOM262299 UYF262299:UYI262299 VIB262299:VIE262299 VRX262299:VSA262299 WBT262299:WBW262299 WLP262299:WLS262299 WVL262299:WVO262299 D327835:G327835 IZ327835:JC327835 SV327835:SY327835 ACR327835:ACU327835 AMN327835:AMQ327835 AWJ327835:AWM327835 BGF327835:BGI327835 BQB327835:BQE327835 BZX327835:CAA327835 CJT327835:CJW327835 CTP327835:CTS327835 DDL327835:DDO327835 DNH327835:DNK327835 DXD327835:DXG327835 EGZ327835:EHC327835 EQV327835:EQY327835 FAR327835:FAU327835 FKN327835:FKQ327835 FUJ327835:FUM327835 GEF327835:GEI327835 GOB327835:GOE327835 GXX327835:GYA327835 HHT327835:HHW327835 HRP327835:HRS327835 IBL327835:IBO327835 ILH327835:ILK327835 IVD327835:IVG327835 JEZ327835:JFC327835 JOV327835:JOY327835 JYR327835:JYU327835 KIN327835:KIQ327835 KSJ327835:KSM327835 LCF327835:LCI327835 LMB327835:LME327835 LVX327835:LWA327835 MFT327835:MFW327835 MPP327835:MPS327835 MZL327835:MZO327835 NJH327835:NJK327835 NTD327835:NTG327835 OCZ327835:ODC327835 OMV327835:OMY327835 OWR327835:OWU327835 PGN327835:PGQ327835 PQJ327835:PQM327835 QAF327835:QAI327835 QKB327835:QKE327835 QTX327835:QUA327835 RDT327835:RDW327835 RNP327835:RNS327835 RXL327835:RXO327835 SHH327835:SHK327835 SRD327835:SRG327835 TAZ327835:TBC327835 TKV327835:TKY327835 TUR327835:TUU327835 UEN327835:UEQ327835 UOJ327835:UOM327835 UYF327835:UYI327835 VIB327835:VIE327835 VRX327835:VSA327835 WBT327835:WBW327835 WLP327835:WLS327835 WVL327835:WVO327835 D393371:G393371 IZ393371:JC393371 SV393371:SY393371 ACR393371:ACU393371 AMN393371:AMQ393371 AWJ393371:AWM393371 BGF393371:BGI393371 BQB393371:BQE393371 BZX393371:CAA393371 CJT393371:CJW393371 CTP393371:CTS393371 DDL393371:DDO393371 DNH393371:DNK393371 DXD393371:DXG393371 EGZ393371:EHC393371 EQV393371:EQY393371 FAR393371:FAU393371 FKN393371:FKQ393371 FUJ393371:FUM393371 GEF393371:GEI393371 GOB393371:GOE393371 GXX393371:GYA393371 HHT393371:HHW393371 HRP393371:HRS393371 IBL393371:IBO393371 ILH393371:ILK393371 IVD393371:IVG393371 JEZ393371:JFC393371 JOV393371:JOY393371 JYR393371:JYU393371 KIN393371:KIQ393371 KSJ393371:KSM393371 LCF393371:LCI393371 LMB393371:LME393371 LVX393371:LWA393371 MFT393371:MFW393371 MPP393371:MPS393371 MZL393371:MZO393371 NJH393371:NJK393371 NTD393371:NTG393371 OCZ393371:ODC393371 OMV393371:OMY393371 OWR393371:OWU393371 PGN393371:PGQ393371 PQJ393371:PQM393371 QAF393371:QAI393371 QKB393371:QKE393371 QTX393371:QUA393371 RDT393371:RDW393371 RNP393371:RNS393371 RXL393371:RXO393371 SHH393371:SHK393371 SRD393371:SRG393371 TAZ393371:TBC393371 TKV393371:TKY393371 TUR393371:TUU393371 UEN393371:UEQ393371 UOJ393371:UOM393371 UYF393371:UYI393371 VIB393371:VIE393371 VRX393371:VSA393371 WBT393371:WBW393371 WLP393371:WLS393371 WVL393371:WVO393371 D458907:G458907 IZ458907:JC458907 SV458907:SY458907 ACR458907:ACU458907 AMN458907:AMQ458907 AWJ458907:AWM458907 BGF458907:BGI458907 BQB458907:BQE458907 BZX458907:CAA458907 CJT458907:CJW458907 CTP458907:CTS458907 DDL458907:DDO458907 DNH458907:DNK458907 DXD458907:DXG458907 EGZ458907:EHC458907 EQV458907:EQY458907 FAR458907:FAU458907 FKN458907:FKQ458907 FUJ458907:FUM458907 GEF458907:GEI458907 GOB458907:GOE458907 GXX458907:GYA458907 HHT458907:HHW458907 HRP458907:HRS458907 IBL458907:IBO458907 ILH458907:ILK458907 IVD458907:IVG458907 JEZ458907:JFC458907 JOV458907:JOY458907 JYR458907:JYU458907 KIN458907:KIQ458907 KSJ458907:KSM458907 LCF458907:LCI458907 LMB458907:LME458907 LVX458907:LWA458907 MFT458907:MFW458907 MPP458907:MPS458907 MZL458907:MZO458907 NJH458907:NJK458907 NTD458907:NTG458907 OCZ458907:ODC458907 OMV458907:OMY458907 OWR458907:OWU458907 PGN458907:PGQ458907 PQJ458907:PQM458907 QAF458907:QAI458907 QKB458907:QKE458907 QTX458907:QUA458907 RDT458907:RDW458907 RNP458907:RNS458907 RXL458907:RXO458907 SHH458907:SHK458907 SRD458907:SRG458907 TAZ458907:TBC458907 TKV458907:TKY458907 TUR458907:TUU458907 UEN458907:UEQ458907 UOJ458907:UOM458907 UYF458907:UYI458907 VIB458907:VIE458907 VRX458907:VSA458907 WBT458907:WBW458907 WLP458907:WLS458907 WVL458907:WVO458907 D524443:G524443 IZ524443:JC524443 SV524443:SY524443 ACR524443:ACU524443 AMN524443:AMQ524443 AWJ524443:AWM524443 BGF524443:BGI524443 BQB524443:BQE524443 BZX524443:CAA524443 CJT524443:CJW524443 CTP524443:CTS524443 DDL524443:DDO524443 DNH524443:DNK524443 DXD524443:DXG524443 EGZ524443:EHC524443 EQV524443:EQY524443 FAR524443:FAU524443 FKN524443:FKQ524443 FUJ524443:FUM524443 GEF524443:GEI524443 GOB524443:GOE524443 GXX524443:GYA524443 HHT524443:HHW524443 HRP524443:HRS524443 IBL524443:IBO524443 ILH524443:ILK524443 IVD524443:IVG524443 JEZ524443:JFC524443 JOV524443:JOY524443 JYR524443:JYU524443 KIN524443:KIQ524443 KSJ524443:KSM524443 LCF524443:LCI524443 LMB524443:LME524443 LVX524443:LWA524443 MFT524443:MFW524443 MPP524443:MPS524443 MZL524443:MZO524443 NJH524443:NJK524443 NTD524443:NTG524443 OCZ524443:ODC524443 OMV524443:OMY524443 OWR524443:OWU524443 PGN524443:PGQ524443 PQJ524443:PQM524443 QAF524443:QAI524443 QKB524443:QKE524443 QTX524443:QUA524443 RDT524443:RDW524443 RNP524443:RNS524443 RXL524443:RXO524443 SHH524443:SHK524443 SRD524443:SRG524443 TAZ524443:TBC524443 TKV524443:TKY524443 TUR524443:TUU524443 UEN524443:UEQ524443 UOJ524443:UOM524443 UYF524443:UYI524443 VIB524443:VIE524443 VRX524443:VSA524443 WBT524443:WBW524443 WLP524443:WLS524443 WVL524443:WVO524443 D589979:G589979 IZ589979:JC589979 SV589979:SY589979 ACR589979:ACU589979 AMN589979:AMQ589979 AWJ589979:AWM589979 BGF589979:BGI589979 BQB589979:BQE589979 BZX589979:CAA589979 CJT589979:CJW589979 CTP589979:CTS589979 DDL589979:DDO589979 DNH589979:DNK589979 DXD589979:DXG589979 EGZ589979:EHC589979 EQV589979:EQY589979 FAR589979:FAU589979 FKN589979:FKQ589979 FUJ589979:FUM589979 GEF589979:GEI589979 GOB589979:GOE589979 GXX589979:GYA589979 HHT589979:HHW589979 HRP589979:HRS589979 IBL589979:IBO589979 ILH589979:ILK589979 IVD589979:IVG589979 JEZ589979:JFC589979 JOV589979:JOY589979 JYR589979:JYU589979 KIN589979:KIQ589979 KSJ589979:KSM589979 LCF589979:LCI589979 LMB589979:LME589979 LVX589979:LWA589979 MFT589979:MFW589979 MPP589979:MPS589979 MZL589979:MZO589979 NJH589979:NJK589979 NTD589979:NTG589979 OCZ589979:ODC589979 OMV589979:OMY589979 OWR589979:OWU589979 PGN589979:PGQ589979 PQJ589979:PQM589979 QAF589979:QAI589979 QKB589979:QKE589979 QTX589979:QUA589979 RDT589979:RDW589979 RNP589979:RNS589979 RXL589979:RXO589979 SHH589979:SHK589979 SRD589979:SRG589979 TAZ589979:TBC589979 TKV589979:TKY589979 TUR589979:TUU589979 UEN589979:UEQ589979 UOJ589979:UOM589979 UYF589979:UYI589979 VIB589979:VIE589979 VRX589979:VSA589979 WBT589979:WBW589979 WLP589979:WLS589979 WVL589979:WVO589979 D655515:G655515 IZ655515:JC655515 SV655515:SY655515 ACR655515:ACU655515 AMN655515:AMQ655515 AWJ655515:AWM655515 BGF655515:BGI655515 BQB655515:BQE655515 BZX655515:CAA655515 CJT655515:CJW655515 CTP655515:CTS655515 DDL655515:DDO655515 DNH655515:DNK655515 DXD655515:DXG655515 EGZ655515:EHC655515 EQV655515:EQY655515 FAR655515:FAU655515 FKN655515:FKQ655515 FUJ655515:FUM655515 GEF655515:GEI655515 GOB655515:GOE655515 GXX655515:GYA655515 HHT655515:HHW655515 HRP655515:HRS655515 IBL655515:IBO655515 ILH655515:ILK655515 IVD655515:IVG655515 JEZ655515:JFC655515 JOV655515:JOY655515 JYR655515:JYU655515 KIN655515:KIQ655515 KSJ655515:KSM655515 LCF655515:LCI655515 LMB655515:LME655515 LVX655515:LWA655515 MFT655515:MFW655515 MPP655515:MPS655515 MZL655515:MZO655515 NJH655515:NJK655515 NTD655515:NTG655515 OCZ655515:ODC655515 OMV655515:OMY655515 OWR655515:OWU655515 PGN655515:PGQ655515 PQJ655515:PQM655515 QAF655515:QAI655515 QKB655515:QKE655515 QTX655515:QUA655515 RDT655515:RDW655515 RNP655515:RNS655515 RXL655515:RXO655515 SHH655515:SHK655515 SRD655515:SRG655515 TAZ655515:TBC655515 TKV655515:TKY655515 TUR655515:TUU655515 UEN655515:UEQ655515 UOJ655515:UOM655515 UYF655515:UYI655515 VIB655515:VIE655515 VRX655515:VSA655515 WBT655515:WBW655515 WLP655515:WLS655515 WVL655515:WVO655515 D721051:G721051 IZ721051:JC721051 SV721051:SY721051 ACR721051:ACU721051 AMN721051:AMQ721051 AWJ721051:AWM721051 BGF721051:BGI721051 BQB721051:BQE721051 BZX721051:CAA721051 CJT721051:CJW721051 CTP721051:CTS721051 DDL721051:DDO721051 DNH721051:DNK721051 DXD721051:DXG721051 EGZ721051:EHC721051 EQV721051:EQY721051 FAR721051:FAU721051 FKN721051:FKQ721051 FUJ721051:FUM721051 GEF721051:GEI721051 GOB721051:GOE721051 GXX721051:GYA721051 HHT721051:HHW721051 HRP721051:HRS721051 IBL721051:IBO721051 ILH721051:ILK721051 IVD721051:IVG721051 JEZ721051:JFC721051 JOV721051:JOY721051 JYR721051:JYU721051 KIN721051:KIQ721051 KSJ721051:KSM721051 LCF721051:LCI721051 LMB721051:LME721051 LVX721051:LWA721051 MFT721051:MFW721051 MPP721051:MPS721051 MZL721051:MZO721051 NJH721051:NJK721051 NTD721051:NTG721051 OCZ721051:ODC721051 OMV721051:OMY721051 OWR721051:OWU721051 PGN721051:PGQ721051 PQJ721051:PQM721051 QAF721051:QAI721051 QKB721051:QKE721051 QTX721051:QUA721051 RDT721051:RDW721051 RNP721051:RNS721051 RXL721051:RXO721051 SHH721051:SHK721051 SRD721051:SRG721051 TAZ721051:TBC721051 TKV721051:TKY721051 TUR721051:TUU721051 UEN721051:UEQ721051 UOJ721051:UOM721051 UYF721051:UYI721051 VIB721051:VIE721051 VRX721051:VSA721051 WBT721051:WBW721051 WLP721051:WLS721051 WVL721051:WVO721051 D786587:G786587 IZ786587:JC786587 SV786587:SY786587 ACR786587:ACU786587 AMN786587:AMQ786587 AWJ786587:AWM786587 BGF786587:BGI786587 BQB786587:BQE786587 BZX786587:CAA786587 CJT786587:CJW786587 CTP786587:CTS786587 DDL786587:DDO786587 DNH786587:DNK786587 DXD786587:DXG786587 EGZ786587:EHC786587 EQV786587:EQY786587 FAR786587:FAU786587 FKN786587:FKQ786587 FUJ786587:FUM786587 GEF786587:GEI786587 GOB786587:GOE786587 GXX786587:GYA786587 HHT786587:HHW786587 HRP786587:HRS786587 IBL786587:IBO786587 ILH786587:ILK786587 IVD786587:IVG786587 JEZ786587:JFC786587 JOV786587:JOY786587 JYR786587:JYU786587 KIN786587:KIQ786587 KSJ786587:KSM786587 LCF786587:LCI786587 LMB786587:LME786587 LVX786587:LWA786587 MFT786587:MFW786587 MPP786587:MPS786587 MZL786587:MZO786587 NJH786587:NJK786587 NTD786587:NTG786587 OCZ786587:ODC786587 OMV786587:OMY786587 OWR786587:OWU786587 PGN786587:PGQ786587 PQJ786587:PQM786587 QAF786587:QAI786587 QKB786587:QKE786587 QTX786587:QUA786587 RDT786587:RDW786587 RNP786587:RNS786587 RXL786587:RXO786587 SHH786587:SHK786587 SRD786587:SRG786587 TAZ786587:TBC786587 TKV786587:TKY786587 TUR786587:TUU786587 UEN786587:UEQ786587 UOJ786587:UOM786587 UYF786587:UYI786587 VIB786587:VIE786587 VRX786587:VSA786587 WBT786587:WBW786587 WLP786587:WLS786587 WVL786587:WVO786587 D852123:G852123 IZ852123:JC852123 SV852123:SY852123 ACR852123:ACU852123 AMN852123:AMQ852123 AWJ852123:AWM852123 BGF852123:BGI852123 BQB852123:BQE852123 BZX852123:CAA852123 CJT852123:CJW852123 CTP852123:CTS852123 DDL852123:DDO852123 DNH852123:DNK852123 DXD852123:DXG852123 EGZ852123:EHC852123 EQV852123:EQY852123 FAR852123:FAU852123 FKN852123:FKQ852123 FUJ852123:FUM852123 GEF852123:GEI852123 GOB852123:GOE852123 GXX852123:GYA852123 HHT852123:HHW852123 HRP852123:HRS852123 IBL852123:IBO852123 ILH852123:ILK852123 IVD852123:IVG852123 JEZ852123:JFC852123 JOV852123:JOY852123 JYR852123:JYU852123 KIN852123:KIQ852123 KSJ852123:KSM852123 LCF852123:LCI852123 LMB852123:LME852123 LVX852123:LWA852123 MFT852123:MFW852123 MPP852123:MPS852123 MZL852123:MZO852123 NJH852123:NJK852123 NTD852123:NTG852123 OCZ852123:ODC852123 OMV852123:OMY852123 OWR852123:OWU852123 PGN852123:PGQ852123 PQJ852123:PQM852123 QAF852123:QAI852123 QKB852123:QKE852123 QTX852123:QUA852123 RDT852123:RDW852123 RNP852123:RNS852123 RXL852123:RXO852123 SHH852123:SHK852123 SRD852123:SRG852123 TAZ852123:TBC852123 TKV852123:TKY852123 TUR852123:TUU852123 UEN852123:UEQ852123 UOJ852123:UOM852123 UYF852123:UYI852123 VIB852123:VIE852123 VRX852123:VSA852123 WBT852123:WBW852123 WLP852123:WLS852123 WVL852123:WVO852123 D917659:G917659 IZ917659:JC917659 SV917659:SY917659 ACR917659:ACU917659 AMN917659:AMQ917659 AWJ917659:AWM917659 BGF917659:BGI917659 BQB917659:BQE917659 BZX917659:CAA917659 CJT917659:CJW917659 CTP917659:CTS917659 DDL917659:DDO917659 DNH917659:DNK917659 DXD917659:DXG917659 EGZ917659:EHC917659 EQV917659:EQY917659 FAR917659:FAU917659 FKN917659:FKQ917659 FUJ917659:FUM917659 GEF917659:GEI917659 GOB917659:GOE917659 GXX917659:GYA917659 HHT917659:HHW917659 HRP917659:HRS917659 IBL917659:IBO917659 ILH917659:ILK917659 IVD917659:IVG917659 JEZ917659:JFC917659 JOV917659:JOY917659 JYR917659:JYU917659 KIN917659:KIQ917659 KSJ917659:KSM917659 LCF917659:LCI917659 LMB917659:LME917659 LVX917659:LWA917659 MFT917659:MFW917659 MPP917659:MPS917659 MZL917659:MZO917659 NJH917659:NJK917659 NTD917659:NTG917659 OCZ917659:ODC917659 OMV917659:OMY917659 OWR917659:OWU917659 PGN917659:PGQ917659 PQJ917659:PQM917659 QAF917659:QAI917659 QKB917659:QKE917659 QTX917659:QUA917659 RDT917659:RDW917659 RNP917659:RNS917659 RXL917659:RXO917659 SHH917659:SHK917659 SRD917659:SRG917659 TAZ917659:TBC917659 TKV917659:TKY917659 TUR917659:TUU917659 UEN917659:UEQ917659 UOJ917659:UOM917659 UYF917659:UYI917659 VIB917659:VIE917659 VRX917659:VSA917659 WBT917659:WBW917659 WLP917659:WLS917659 WVL917659:WVO917659 D983195:G983195 IZ983195:JC983195 SV983195:SY983195 ACR983195:ACU983195 AMN983195:AMQ983195 AWJ983195:AWM983195 BGF983195:BGI983195 BQB983195:BQE983195 BZX983195:CAA983195 CJT983195:CJW983195 CTP983195:CTS983195 DDL983195:DDO983195 DNH983195:DNK983195 DXD983195:DXG983195 EGZ983195:EHC983195 EQV983195:EQY983195 FAR983195:FAU983195 FKN983195:FKQ983195 FUJ983195:FUM983195 GEF983195:GEI983195 GOB983195:GOE983195 GXX983195:GYA983195 HHT983195:HHW983195 HRP983195:HRS983195 IBL983195:IBO983195 ILH983195:ILK983195 IVD983195:IVG983195 JEZ983195:JFC983195 JOV983195:JOY983195 JYR983195:JYU983195 KIN983195:KIQ983195 KSJ983195:KSM983195 LCF983195:LCI983195 LMB983195:LME983195 LVX983195:LWA983195 MFT983195:MFW983195 MPP983195:MPS983195 MZL983195:MZO983195 NJH983195:NJK983195 NTD983195:NTG983195 OCZ983195:ODC983195 OMV983195:OMY983195 OWR983195:OWU983195 PGN983195:PGQ983195 PQJ983195:PQM983195 QAF983195:QAI983195 QKB983195:QKE983195 QTX983195:QUA983195 RDT983195:RDW983195 RNP983195:RNS983195 RXL983195:RXO983195 SHH983195:SHK983195 SRD983195:SRG983195 TAZ983195:TBC983195 TKV983195:TKY983195 TUR983195:TUU983195 UEN983195:UEQ983195 UOJ983195:UOM983195 UYF983195:UYI983195 VIB983195:VIE983195 VRX983195:VSA983195 WBT983195:WBW983195 WLP983195:WLS983195 WVL983195:WVO983195 B94 IX94 ST94 ACP94 AML94 AWH94 BGD94 BPZ94 BZV94 CJR94 CTN94 DDJ94 DNF94 DXB94 EGX94 EQT94 FAP94 FKL94 FUH94 GED94 GNZ94 GXV94 HHR94 HRN94 IBJ94 ILF94 IVB94 JEX94 JOT94 JYP94 KIL94 KSH94 LCD94 LLZ94 LVV94 MFR94 MPN94 MZJ94 NJF94 NTB94 OCX94 OMT94 OWP94 PGL94 PQH94 QAD94 QJZ94 QTV94 RDR94 RNN94 RXJ94 SHF94 SRB94 TAX94 TKT94 TUP94 UEL94 UOH94 UYD94 VHZ94 VRV94 WBR94 WLN94 WVJ94 B65753 IX65753 ST65753 ACP65753 AML65753 AWH65753 BGD65753 BPZ65753 BZV65753 CJR65753 CTN65753 DDJ65753 DNF65753 DXB65753 EGX65753 EQT65753 FAP65753 FKL65753 FUH65753 GED65753 GNZ65753 GXV65753 HHR65753 HRN65753 IBJ65753 ILF65753 IVB65753 JEX65753 JOT65753 JYP65753 KIL65753 KSH65753 LCD65753 LLZ65753 LVV65753 MFR65753 MPN65753 MZJ65753 NJF65753 NTB65753 OCX65753 OMT65753 OWP65753 PGL65753 PQH65753 QAD65753 QJZ65753 QTV65753 RDR65753 RNN65753 RXJ65753 SHF65753 SRB65753 TAX65753 TKT65753 TUP65753 UEL65753 UOH65753 UYD65753 VHZ65753 VRV65753 WBR65753 WLN65753 WVJ65753 B131289 IX131289 ST131289 ACP131289 AML131289 AWH131289 BGD131289 BPZ131289 BZV131289 CJR131289 CTN131289 DDJ131289 DNF131289 DXB131289 EGX131289 EQT131289 FAP131289 FKL131289 FUH131289 GED131289 GNZ131289 GXV131289 HHR131289 HRN131289 IBJ131289 ILF131289 IVB131289 JEX131289 JOT131289 JYP131289 KIL131289 KSH131289 LCD131289 LLZ131289 LVV131289 MFR131289 MPN131289 MZJ131289 NJF131289 NTB131289 OCX131289 OMT131289 OWP131289 PGL131289 PQH131289 QAD131289 QJZ131289 QTV131289 RDR131289 RNN131289 RXJ131289 SHF131289 SRB131289 TAX131289 TKT131289 TUP131289 UEL131289 UOH131289 UYD131289 VHZ131289 VRV131289 WBR131289 WLN131289 WVJ131289 B196825 IX196825 ST196825 ACP196825 AML196825 AWH196825 BGD196825 BPZ196825 BZV196825 CJR196825 CTN196825 DDJ196825 DNF196825 DXB196825 EGX196825 EQT196825 FAP196825 FKL196825 FUH196825 GED196825 GNZ196825 GXV196825 HHR196825 HRN196825 IBJ196825 ILF196825 IVB196825 JEX196825 JOT196825 JYP196825 KIL196825 KSH196825 LCD196825 LLZ196825 LVV196825 MFR196825 MPN196825 MZJ196825 NJF196825 NTB196825 OCX196825 OMT196825 OWP196825 PGL196825 PQH196825 QAD196825 QJZ196825 QTV196825 RDR196825 RNN196825 RXJ196825 SHF196825 SRB196825 TAX196825 TKT196825 TUP196825 UEL196825 UOH196825 UYD196825 VHZ196825 VRV196825 WBR196825 WLN196825 WVJ196825 B262361 IX262361 ST262361 ACP262361 AML262361 AWH262361 BGD262361 BPZ262361 BZV262361 CJR262361 CTN262361 DDJ262361 DNF262361 DXB262361 EGX262361 EQT262361 FAP262361 FKL262361 FUH262361 GED262361 GNZ262361 GXV262361 HHR262361 HRN262361 IBJ262361 ILF262361 IVB262361 JEX262361 JOT262361 JYP262361 KIL262361 KSH262361 LCD262361 LLZ262361 LVV262361 MFR262361 MPN262361 MZJ262361 NJF262361 NTB262361 OCX262361 OMT262361 OWP262361 PGL262361 PQH262361 QAD262361 QJZ262361 QTV262361 RDR262361 RNN262361 RXJ262361 SHF262361 SRB262361 TAX262361 TKT262361 TUP262361 UEL262361 UOH262361 UYD262361 VHZ262361 VRV262361 WBR262361 WLN262361 WVJ262361 B327897 IX327897 ST327897 ACP327897 AML327897 AWH327897 BGD327897 BPZ327897 BZV327897 CJR327897 CTN327897 DDJ327897 DNF327897 DXB327897 EGX327897 EQT327897 FAP327897 FKL327897 FUH327897 GED327897 GNZ327897 GXV327897 HHR327897 HRN327897 IBJ327897 ILF327897 IVB327897 JEX327897 JOT327897 JYP327897 KIL327897 KSH327897 LCD327897 LLZ327897 LVV327897 MFR327897 MPN327897 MZJ327897 NJF327897 NTB327897 OCX327897 OMT327897 OWP327897 PGL327897 PQH327897 QAD327897 QJZ327897 QTV327897 RDR327897 RNN327897 RXJ327897 SHF327897 SRB327897 TAX327897 TKT327897 TUP327897 UEL327897 UOH327897 UYD327897 VHZ327897 VRV327897 WBR327897 WLN327897 WVJ327897 B393433 IX393433 ST393433 ACP393433 AML393433 AWH393433 BGD393433 BPZ393433 BZV393433 CJR393433 CTN393433 DDJ393433 DNF393433 DXB393433 EGX393433 EQT393433 FAP393433 FKL393433 FUH393433 GED393433 GNZ393433 GXV393433 HHR393433 HRN393433 IBJ393433 ILF393433 IVB393433 JEX393433 JOT393433 JYP393433 KIL393433 KSH393433 LCD393433 LLZ393433 LVV393433 MFR393433 MPN393433 MZJ393433 NJF393433 NTB393433 OCX393433 OMT393433 OWP393433 PGL393433 PQH393433 QAD393433 QJZ393433 QTV393433 RDR393433 RNN393433 RXJ393433 SHF393433 SRB393433 TAX393433 TKT393433 TUP393433 UEL393433 UOH393433 UYD393433 VHZ393433 VRV393433 WBR393433 WLN393433 WVJ393433 B458969 IX458969 ST458969 ACP458969 AML458969 AWH458969 BGD458969 BPZ458969 BZV458969 CJR458969 CTN458969 DDJ458969 DNF458969 DXB458969 EGX458969 EQT458969 FAP458969 FKL458969 FUH458969 GED458969 GNZ458969 GXV458969 HHR458969 HRN458969 IBJ458969 ILF458969 IVB458969 JEX458969 JOT458969 JYP458969 KIL458969 KSH458969 LCD458969 LLZ458969 LVV458969 MFR458969 MPN458969 MZJ458969 NJF458969 NTB458969 OCX458969 OMT458969 OWP458969 PGL458969 PQH458969 QAD458969 QJZ458969 QTV458969 RDR458969 RNN458969 RXJ458969 SHF458969 SRB458969 TAX458969 TKT458969 TUP458969 UEL458969 UOH458969 UYD458969 VHZ458969 VRV458969 WBR458969 WLN458969 WVJ458969 B524505 IX524505 ST524505 ACP524505 AML524505 AWH524505 BGD524505 BPZ524505 BZV524505 CJR524505 CTN524505 DDJ524505 DNF524505 DXB524505 EGX524505 EQT524505 FAP524505 FKL524505 FUH524505 GED524505 GNZ524505 GXV524505 HHR524505 HRN524505 IBJ524505 ILF524505 IVB524505 JEX524505 JOT524505 JYP524505 KIL524505 KSH524505 LCD524505 LLZ524505 LVV524505 MFR524505 MPN524505 MZJ524505 NJF524505 NTB524505 OCX524505 OMT524505 OWP524505 PGL524505 PQH524505 QAD524505 QJZ524505 QTV524505 RDR524505 RNN524505 RXJ524505 SHF524505 SRB524505 TAX524505 TKT524505 TUP524505 UEL524505 UOH524505 UYD524505 VHZ524505 VRV524505 WBR524505 WLN524505 WVJ524505 B590041 IX590041 ST590041 ACP590041 AML590041 AWH590041 BGD590041 BPZ590041 BZV590041 CJR590041 CTN590041 DDJ590041 DNF590041 DXB590041 EGX590041 EQT590041 FAP590041 FKL590041 FUH590041 GED590041 GNZ590041 GXV590041 HHR590041 HRN590041 IBJ590041 ILF590041 IVB590041 JEX590041 JOT590041 JYP590041 KIL590041 KSH590041 LCD590041 LLZ590041 LVV590041 MFR590041 MPN590041 MZJ590041 NJF590041 NTB590041 OCX590041 OMT590041 OWP590041 PGL590041 PQH590041 QAD590041 QJZ590041 QTV590041 RDR590041 RNN590041 RXJ590041 SHF590041 SRB590041 TAX590041 TKT590041 TUP590041 UEL590041 UOH590041 UYD590041 VHZ590041 VRV590041 WBR590041 WLN590041 WVJ590041 B655577 IX655577 ST655577 ACP655577 AML655577 AWH655577 BGD655577 BPZ655577 BZV655577 CJR655577 CTN655577 DDJ655577 DNF655577 DXB655577 EGX655577 EQT655577 FAP655577 FKL655577 FUH655577 GED655577 GNZ655577 GXV655577 HHR655577 HRN655577 IBJ655577 ILF655577 IVB655577 JEX655577 JOT655577 JYP655577 KIL655577 KSH655577 LCD655577 LLZ655577 LVV655577 MFR655577 MPN655577 MZJ655577 NJF655577 NTB655577 OCX655577 OMT655577 OWP655577 PGL655577 PQH655577 QAD655577 QJZ655577 QTV655577 RDR655577 RNN655577 RXJ655577 SHF655577 SRB655577 TAX655577 TKT655577 TUP655577 UEL655577 UOH655577 UYD655577 VHZ655577 VRV655577 WBR655577 WLN655577 WVJ655577 B721113 IX721113 ST721113 ACP721113 AML721113 AWH721113 BGD721113 BPZ721113 BZV721113 CJR721113 CTN721113 DDJ721113 DNF721113 DXB721113 EGX721113 EQT721113 FAP721113 FKL721113 FUH721113 GED721113 GNZ721113 GXV721113 HHR721113 HRN721113 IBJ721113 ILF721113 IVB721113 JEX721113 JOT721113 JYP721113 KIL721113 KSH721113 LCD721113 LLZ721113 LVV721113 MFR721113 MPN721113 MZJ721113 NJF721113 NTB721113 OCX721113 OMT721113 OWP721113 PGL721113 PQH721113 QAD721113 QJZ721113 QTV721113 RDR721113 RNN721113 RXJ721113 SHF721113 SRB721113 TAX721113 TKT721113 TUP721113 UEL721113 UOH721113 UYD721113 VHZ721113 VRV721113 WBR721113 WLN721113 WVJ721113 B786649 IX786649 ST786649 ACP786649 AML786649 AWH786649 BGD786649 BPZ786649 BZV786649 CJR786649 CTN786649 DDJ786649 DNF786649 DXB786649 EGX786649 EQT786649 FAP786649 FKL786649 FUH786649 GED786649 GNZ786649 GXV786649 HHR786649 HRN786649 IBJ786649 ILF786649 IVB786649 JEX786649 JOT786649 JYP786649 KIL786649 KSH786649 LCD786649 LLZ786649 LVV786649 MFR786649 MPN786649 MZJ786649 NJF786649 NTB786649 OCX786649 OMT786649 OWP786649 PGL786649 PQH786649 QAD786649 QJZ786649 QTV786649 RDR786649 RNN786649 RXJ786649 SHF786649 SRB786649 TAX786649 TKT786649 TUP786649 UEL786649 UOH786649 UYD786649 VHZ786649 VRV786649 WBR786649 WLN786649 WVJ786649 B852185 IX852185 ST852185 ACP852185 AML852185 AWH852185 BGD852185 BPZ852185 BZV852185 CJR852185 CTN852185 DDJ852185 DNF852185 DXB852185 EGX852185 EQT852185 FAP852185 FKL852185 FUH852185 GED852185 GNZ852185 GXV852185 HHR852185 HRN852185 IBJ852185 ILF852185 IVB852185 JEX852185 JOT852185 JYP852185 KIL852185 KSH852185 LCD852185 LLZ852185 LVV852185 MFR852185 MPN852185 MZJ852185 NJF852185 NTB852185 OCX852185 OMT852185 OWP852185 PGL852185 PQH852185 QAD852185 QJZ852185 QTV852185 RDR852185 RNN852185 RXJ852185 SHF852185 SRB852185 TAX852185 TKT852185 TUP852185 UEL852185 UOH852185 UYD852185 VHZ852185 VRV852185 WBR852185 WLN852185 WVJ852185 B917721 IX917721 ST917721 ACP917721 AML917721 AWH917721 BGD917721 BPZ917721 BZV917721 CJR917721 CTN917721 DDJ917721 DNF917721 DXB917721 EGX917721 EQT917721 FAP917721 FKL917721 FUH917721 GED917721 GNZ917721 GXV917721 HHR917721 HRN917721 IBJ917721 ILF917721 IVB917721 JEX917721 JOT917721 JYP917721 KIL917721 KSH917721 LCD917721 LLZ917721 LVV917721 MFR917721 MPN917721 MZJ917721 NJF917721 NTB917721 OCX917721 OMT917721 OWP917721 PGL917721 PQH917721 QAD917721 QJZ917721 QTV917721 RDR917721 RNN917721 RXJ917721 SHF917721 SRB917721 TAX917721 TKT917721 TUP917721 UEL917721 UOH917721 UYD917721 VHZ917721 VRV917721 WBR917721 WLN917721 WVJ917721 B983257 IX983257 ST983257 ACP983257 AML983257 AWH983257 BGD983257 BPZ983257 BZV983257 CJR983257 CTN983257 DDJ983257 DNF983257 DXB983257 EGX983257 EQT983257 FAP983257 FKL983257 FUH983257 GED983257 GNZ983257 GXV983257 HHR983257 HRN983257 IBJ983257 ILF983257 IVB983257 JEX983257 JOT983257 JYP983257 KIL983257 KSH983257 LCD983257 LLZ983257 LVV983257 MFR983257 MPN983257 MZJ983257 NJF983257 NTB983257 OCX983257 OMT983257 OWP983257 PGL983257 PQH983257 QAD983257 QJZ983257 QTV983257 RDR983257 RNN983257 RXJ983257 SHF983257 SRB983257 TAX983257 TKT983257 TUP983257 UEL983257 UOH983257 UYD983257 VHZ983257 VRV983257 WBR983257 WLN983257 WVJ983257 E111:H116 JA111:JD116 SW111:SZ116 ACS111:ACV116 AMO111:AMR116 AWK111:AWN116 BGG111:BGJ116 BQC111:BQF116 BZY111:CAB116 CJU111:CJX116 CTQ111:CTT116 DDM111:DDP116 DNI111:DNL116 DXE111:DXH116 EHA111:EHD116 EQW111:EQZ116 FAS111:FAV116 FKO111:FKR116 FUK111:FUN116 GEG111:GEJ116 GOC111:GOF116 GXY111:GYB116 HHU111:HHX116 HRQ111:HRT116 IBM111:IBP116 ILI111:ILL116 IVE111:IVH116 JFA111:JFD116 JOW111:JOZ116 JYS111:JYV116 KIO111:KIR116 KSK111:KSN116 LCG111:LCJ116 LMC111:LMF116 LVY111:LWB116 MFU111:MFX116 MPQ111:MPT116 MZM111:MZP116 NJI111:NJL116 NTE111:NTH116 ODA111:ODD116 OMW111:OMZ116 OWS111:OWV116 PGO111:PGR116 PQK111:PQN116 QAG111:QAJ116 QKC111:QKF116 QTY111:QUB116 RDU111:RDX116 RNQ111:RNT116 RXM111:RXP116 SHI111:SHL116 SRE111:SRH116 TBA111:TBD116 TKW111:TKZ116 TUS111:TUV116 UEO111:UER116 UOK111:UON116 UYG111:UYJ116 VIC111:VIF116 VRY111:VSB116 WBU111:WBX116 WLQ111:WLT116 WVM111:WVP116 E65770:H65775 JA65770:JD65775 SW65770:SZ65775 ACS65770:ACV65775 AMO65770:AMR65775 AWK65770:AWN65775 BGG65770:BGJ65775 BQC65770:BQF65775 BZY65770:CAB65775 CJU65770:CJX65775 CTQ65770:CTT65775 DDM65770:DDP65775 DNI65770:DNL65775 DXE65770:DXH65775 EHA65770:EHD65775 EQW65770:EQZ65775 FAS65770:FAV65775 FKO65770:FKR65775 FUK65770:FUN65775 GEG65770:GEJ65775 GOC65770:GOF65775 GXY65770:GYB65775 HHU65770:HHX65775 HRQ65770:HRT65775 IBM65770:IBP65775 ILI65770:ILL65775 IVE65770:IVH65775 JFA65770:JFD65775 JOW65770:JOZ65775 JYS65770:JYV65775 KIO65770:KIR65775 KSK65770:KSN65775 LCG65770:LCJ65775 LMC65770:LMF65775 LVY65770:LWB65775 MFU65770:MFX65775 MPQ65770:MPT65775 MZM65770:MZP65775 NJI65770:NJL65775 NTE65770:NTH65775 ODA65770:ODD65775 OMW65770:OMZ65775 OWS65770:OWV65775 PGO65770:PGR65775 PQK65770:PQN65775 QAG65770:QAJ65775 QKC65770:QKF65775 QTY65770:QUB65775 RDU65770:RDX65775 RNQ65770:RNT65775 RXM65770:RXP65775 SHI65770:SHL65775 SRE65770:SRH65775 TBA65770:TBD65775 TKW65770:TKZ65775 TUS65770:TUV65775 UEO65770:UER65775 UOK65770:UON65775 UYG65770:UYJ65775 VIC65770:VIF65775 VRY65770:VSB65775 WBU65770:WBX65775 WLQ65770:WLT65775 WVM65770:WVP65775 E131306:H131311 JA131306:JD131311 SW131306:SZ131311 ACS131306:ACV131311 AMO131306:AMR131311 AWK131306:AWN131311 BGG131306:BGJ131311 BQC131306:BQF131311 BZY131306:CAB131311 CJU131306:CJX131311 CTQ131306:CTT131311 DDM131306:DDP131311 DNI131306:DNL131311 DXE131306:DXH131311 EHA131306:EHD131311 EQW131306:EQZ131311 FAS131306:FAV131311 FKO131306:FKR131311 FUK131306:FUN131311 GEG131306:GEJ131311 GOC131306:GOF131311 GXY131306:GYB131311 HHU131306:HHX131311 HRQ131306:HRT131311 IBM131306:IBP131311 ILI131306:ILL131311 IVE131306:IVH131311 JFA131306:JFD131311 JOW131306:JOZ131311 JYS131306:JYV131311 KIO131306:KIR131311 KSK131306:KSN131311 LCG131306:LCJ131311 LMC131306:LMF131311 LVY131306:LWB131311 MFU131306:MFX131311 MPQ131306:MPT131311 MZM131306:MZP131311 NJI131306:NJL131311 NTE131306:NTH131311 ODA131306:ODD131311 OMW131306:OMZ131311 OWS131306:OWV131311 PGO131306:PGR131311 PQK131306:PQN131311 QAG131306:QAJ131311 QKC131306:QKF131311 QTY131306:QUB131311 RDU131306:RDX131311 RNQ131306:RNT131311 RXM131306:RXP131311 SHI131306:SHL131311 SRE131306:SRH131311 TBA131306:TBD131311 TKW131306:TKZ131311 TUS131306:TUV131311 UEO131306:UER131311 UOK131306:UON131311 UYG131306:UYJ131311 VIC131306:VIF131311 VRY131306:VSB131311 WBU131306:WBX131311 WLQ131306:WLT131311 WVM131306:WVP131311 E196842:H196847 JA196842:JD196847 SW196842:SZ196847 ACS196842:ACV196847 AMO196842:AMR196847 AWK196842:AWN196847 BGG196842:BGJ196847 BQC196842:BQF196847 BZY196842:CAB196847 CJU196842:CJX196847 CTQ196842:CTT196847 DDM196842:DDP196847 DNI196842:DNL196847 DXE196842:DXH196847 EHA196842:EHD196847 EQW196842:EQZ196847 FAS196842:FAV196847 FKO196842:FKR196847 FUK196842:FUN196847 GEG196842:GEJ196847 GOC196842:GOF196847 GXY196842:GYB196847 HHU196842:HHX196847 HRQ196842:HRT196847 IBM196842:IBP196847 ILI196842:ILL196847 IVE196842:IVH196847 JFA196842:JFD196847 JOW196842:JOZ196847 JYS196842:JYV196847 KIO196842:KIR196847 KSK196842:KSN196847 LCG196842:LCJ196847 LMC196842:LMF196847 LVY196842:LWB196847 MFU196842:MFX196847 MPQ196842:MPT196847 MZM196842:MZP196847 NJI196842:NJL196847 NTE196842:NTH196847 ODA196842:ODD196847 OMW196842:OMZ196847 OWS196842:OWV196847 PGO196842:PGR196847 PQK196842:PQN196847 QAG196842:QAJ196847 QKC196842:QKF196847 QTY196842:QUB196847 RDU196842:RDX196847 RNQ196842:RNT196847 RXM196842:RXP196847 SHI196842:SHL196847 SRE196842:SRH196847 TBA196842:TBD196847 TKW196842:TKZ196847 TUS196842:TUV196847 UEO196842:UER196847 UOK196842:UON196847 UYG196842:UYJ196847 VIC196842:VIF196847 VRY196842:VSB196847 WBU196842:WBX196847 WLQ196842:WLT196847 WVM196842:WVP196847 E262378:H262383 JA262378:JD262383 SW262378:SZ262383 ACS262378:ACV262383 AMO262378:AMR262383 AWK262378:AWN262383 BGG262378:BGJ262383 BQC262378:BQF262383 BZY262378:CAB262383 CJU262378:CJX262383 CTQ262378:CTT262383 DDM262378:DDP262383 DNI262378:DNL262383 DXE262378:DXH262383 EHA262378:EHD262383 EQW262378:EQZ262383 FAS262378:FAV262383 FKO262378:FKR262383 FUK262378:FUN262383 GEG262378:GEJ262383 GOC262378:GOF262383 GXY262378:GYB262383 HHU262378:HHX262383 HRQ262378:HRT262383 IBM262378:IBP262383 ILI262378:ILL262383 IVE262378:IVH262383 JFA262378:JFD262383 JOW262378:JOZ262383 JYS262378:JYV262383 KIO262378:KIR262383 KSK262378:KSN262383 LCG262378:LCJ262383 LMC262378:LMF262383 LVY262378:LWB262383 MFU262378:MFX262383 MPQ262378:MPT262383 MZM262378:MZP262383 NJI262378:NJL262383 NTE262378:NTH262383 ODA262378:ODD262383 OMW262378:OMZ262383 OWS262378:OWV262383 PGO262378:PGR262383 PQK262378:PQN262383 QAG262378:QAJ262383 QKC262378:QKF262383 QTY262378:QUB262383 RDU262378:RDX262383 RNQ262378:RNT262383 RXM262378:RXP262383 SHI262378:SHL262383 SRE262378:SRH262383 TBA262378:TBD262383 TKW262378:TKZ262383 TUS262378:TUV262383 UEO262378:UER262383 UOK262378:UON262383 UYG262378:UYJ262383 VIC262378:VIF262383 VRY262378:VSB262383 WBU262378:WBX262383 WLQ262378:WLT262383 WVM262378:WVP262383 E327914:H327919 JA327914:JD327919 SW327914:SZ327919 ACS327914:ACV327919 AMO327914:AMR327919 AWK327914:AWN327919 BGG327914:BGJ327919 BQC327914:BQF327919 BZY327914:CAB327919 CJU327914:CJX327919 CTQ327914:CTT327919 DDM327914:DDP327919 DNI327914:DNL327919 DXE327914:DXH327919 EHA327914:EHD327919 EQW327914:EQZ327919 FAS327914:FAV327919 FKO327914:FKR327919 FUK327914:FUN327919 GEG327914:GEJ327919 GOC327914:GOF327919 GXY327914:GYB327919 HHU327914:HHX327919 HRQ327914:HRT327919 IBM327914:IBP327919 ILI327914:ILL327919 IVE327914:IVH327919 JFA327914:JFD327919 JOW327914:JOZ327919 JYS327914:JYV327919 KIO327914:KIR327919 KSK327914:KSN327919 LCG327914:LCJ327919 LMC327914:LMF327919 LVY327914:LWB327919 MFU327914:MFX327919 MPQ327914:MPT327919 MZM327914:MZP327919 NJI327914:NJL327919 NTE327914:NTH327919 ODA327914:ODD327919 OMW327914:OMZ327919 OWS327914:OWV327919 PGO327914:PGR327919 PQK327914:PQN327919 QAG327914:QAJ327919 QKC327914:QKF327919 QTY327914:QUB327919 RDU327914:RDX327919 RNQ327914:RNT327919 RXM327914:RXP327919 SHI327914:SHL327919 SRE327914:SRH327919 TBA327914:TBD327919 TKW327914:TKZ327919 TUS327914:TUV327919 UEO327914:UER327919 UOK327914:UON327919 UYG327914:UYJ327919 VIC327914:VIF327919 VRY327914:VSB327919 WBU327914:WBX327919 WLQ327914:WLT327919 WVM327914:WVP327919 E393450:H393455 JA393450:JD393455 SW393450:SZ393455 ACS393450:ACV393455 AMO393450:AMR393455 AWK393450:AWN393455 BGG393450:BGJ393455 BQC393450:BQF393455 BZY393450:CAB393455 CJU393450:CJX393455 CTQ393450:CTT393455 DDM393450:DDP393455 DNI393450:DNL393455 DXE393450:DXH393455 EHA393450:EHD393455 EQW393450:EQZ393455 FAS393450:FAV393455 FKO393450:FKR393455 FUK393450:FUN393455 GEG393450:GEJ393455 GOC393450:GOF393455 GXY393450:GYB393455 HHU393450:HHX393455 HRQ393450:HRT393455 IBM393450:IBP393455 ILI393450:ILL393455 IVE393450:IVH393455 JFA393450:JFD393455 JOW393450:JOZ393455 JYS393450:JYV393455 KIO393450:KIR393455 KSK393450:KSN393455 LCG393450:LCJ393455 LMC393450:LMF393455 LVY393450:LWB393455 MFU393450:MFX393455 MPQ393450:MPT393455 MZM393450:MZP393455 NJI393450:NJL393455 NTE393450:NTH393455 ODA393450:ODD393455 OMW393450:OMZ393455 OWS393450:OWV393455 PGO393450:PGR393455 PQK393450:PQN393455 QAG393450:QAJ393455 QKC393450:QKF393455 QTY393450:QUB393455 RDU393450:RDX393455 RNQ393450:RNT393455 RXM393450:RXP393455 SHI393450:SHL393455 SRE393450:SRH393455 TBA393450:TBD393455 TKW393450:TKZ393455 TUS393450:TUV393455 UEO393450:UER393455 UOK393450:UON393455 UYG393450:UYJ393455 VIC393450:VIF393455 VRY393450:VSB393455 WBU393450:WBX393455 WLQ393450:WLT393455 WVM393450:WVP393455 E458986:H458991 JA458986:JD458991 SW458986:SZ458991 ACS458986:ACV458991 AMO458986:AMR458991 AWK458986:AWN458991 BGG458986:BGJ458991 BQC458986:BQF458991 BZY458986:CAB458991 CJU458986:CJX458991 CTQ458986:CTT458991 DDM458986:DDP458991 DNI458986:DNL458991 DXE458986:DXH458991 EHA458986:EHD458991 EQW458986:EQZ458991 FAS458986:FAV458991 FKO458986:FKR458991 FUK458986:FUN458991 GEG458986:GEJ458991 GOC458986:GOF458991 GXY458986:GYB458991 HHU458986:HHX458991 HRQ458986:HRT458991 IBM458986:IBP458991 ILI458986:ILL458991 IVE458986:IVH458991 JFA458986:JFD458991 JOW458986:JOZ458991 JYS458986:JYV458991 KIO458986:KIR458991 KSK458986:KSN458991 LCG458986:LCJ458991 LMC458986:LMF458991 LVY458986:LWB458991 MFU458986:MFX458991 MPQ458986:MPT458991 MZM458986:MZP458991 NJI458986:NJL458991 NTE458986:NTH458991 ODA458986:ODD458991 OMW458986:OMZ458991 OWS458986:OWV458991 PGO458986:PGR458991 PQK458986:PQN458991 QAG458986:QAJ458991 QKC458986:QKF458991 QTY458986:QUB458991 RDU458986:RDX458991 RNQ458986:RNT458991 RXM458986:RXP458991 SHI458986:SHL458991 SRE458986:SRH458991 TBA458986:TBD458991 TKW458986:TKZ458991 TUS458986:TUV458991 UEO458986:UER458991 UOK458986:UON458991 UYG458986:UYJ458991 VIC458986:VIF458991 VRY458986:VSB458991 WBU458986:WBX458991 WLQ458986:WLT458991 WVM458986:WVP458991 E524522:H524527 JA524522:JD524527 SW524522:SZ524527 ACS524522:ACV524527 AMO524522:AMR524527 AWK524522:AWN524527 BGG524522:BGJ524527 BQC524522:BQF524527 BZY524522:CAB524527 CJU524522:CJX524527 CTQ524522:CTT524527 DDM524522:DDP524527 DNI524522:DNL524527 DXE524522:DXH524527 EHA524522:EHD524527 EQW524522:EQZ524527 FAS524522:FAV524527 FKO524522:FKR524527 FUK524522:FUN524527 GEG524522:GEJ524527 GOC524522:GOF524527 GXY524522:GYB524527 HHU524522:HHX524527 HRQ524522:HRT524527 IBM524522:IBP524527 ILI524522:ILL524527 IVE524522:IVH524527 JFA524522:JFD524527 JOW524522:JOZ524527 JYS524522:JYV524527 KIO524522:KIR524527 KSK524522:KSN524527 LCG524522:LCJ524527 LMC524522:LMF524527 LVY524522:LWB524527 MFU524522:MFX524527 MPQ524522:MPT524527 MZM524522:MZP524527 NJI524522:NJL524527 NTE524522:NTH524527 ODA524522:ODD524527 OMW524522:OMZ524527 OWS524522:OWV524527 PGO524522:PGR524527 PQK524522:PQN524527 QAG524522:QAJ524527 QKC524522:QKF524527 QTY524522:QUB524527 RDU524522:RDX524527 RNQ524522:RNT524527 RXM524522:RXP524527 SHI524522:SHL524527 SRE524522:SRH524527 TBA524522:TBD524527 TKW524522:TKZ524527 TUS524522:TUV524527 UEO524522:UER524527 UOK524522:UON524527 UYG524522:UYJ524527 VIC524522:VIF524527 VRY524522:VSB524527 WBU524522:WBX524527 WLQ524522:WLT524527 WVM524522:WVP524527 E590058:H590063 JA590058:JD590063 SW590058:SZ590063 ACS590058:ACV590063 AMO590058:AMR590063 AWK590058:AWN590063 BGG590058:BGJ590063 BQC590058:BQF590063 BZY590058:CAB590063 CJU590058:CJX590063 CTQ590058:CTT590063 DDM590058:DDP590063 DNI590058:DNL590063 DXE590058:DXH590063 EHA590058:EHD590063 EQW590058:EQZ590063 FAS590058:FAV590063 FKO590058:FKR590063 FUK590058:FUN590063 GEG590058:GEJ590063 GOC590058:GOF590063 GXY590058:GYB590063 HHU590058:HHX590063 HRQ590058:HRT590063 IBM590058:IBP590063 ILI590058:ILL590063 IVE590058:IVH590063 JFA590058:JFD590063 JOW590058:JOZ590063 JYS590058:JYV590063 KIO590058:KIR590063 KSK590058:KSN590063 LCG590058:LCJ590063 LMC590058:LMF590063 LVY590058:LWB590063 MFU590058:MFX590063 MPQ590058:MPT590063 MZM590058:MZP590063 NJI590058:NJL590063 NTE590058:NTH590063 ODA590058:ODD590063 OMW590058:OMZ590063 OWS590058:OWV590063 PGO590058:PGR590063 PQK590058:PQN590063 QAG590058:QAJ590063 QKC590058:QKF590063 QTY590058:QUB590063 RDU590058:RDX590063 RNQ590058:RNT590063 RXM590058:RXP590063 SHI590058:SHL590063 SRE590058:SRH590063 TBA590058:TBD590063 TKW590058:TKZ590063 TUS590058:TUV590063 UEO590058:UER590063 UOK590058:UON590063 UYG590058:UYJ590063 VIC590058:VIF590063 VRY590058:VSB590063 WBU590058:WBX590063 WLQ590058:WLT590063 WVM590058:WVP590063 E655594:H655599 JA655594:JD655599 SW655594:SZ655599 ACS655594:ACV655599 AMO655594:AMR655599 AWK655594:AWN655599 BGG655594:BGJ655599 BQC655594:BQF655599 BZY655594:CAB655599 CJU655594:CJX655599 CTQ655594:CTT655599 DDM655594:DDP655599 DNI655594:DNL655599 DXE655594:DXH655599 EHA655594:EHD655599 EQW655594:EQZ655599 FAS655594:FAV655599 FKO655594:FKR655599 FUK655594:FUN655599 GEG655594:GEJ655599 GOC655594:GOF655599 GXY655594:GYB655599 HHU655594:HHX655599 HRQ655594:HRT655599 IBM655594:IBP655599 ILI655594:ILL655599 IVE655594:IVH655599 JFA655594:JFD655599 JOW655594:JOZ655599 JYS655594:JYV655599 KIO655594:KIR655599 KSK655594:KSN655599 LCG655594:LCJ655599 LMC655594:LMF655599 LVY655594:LWB655599 MFU655594:MFX655599 MPQ655594:MPT655599 MZM655594:MZP655599 NJI655594:NJL655599 NTE655594:NTH655599 ODA655594:ODD655599 OMW655594:OMZ655599 OWS655594:OWV655599 PGO655594:PGR655599 PQK655594:PQN655599 QAG655594:QAJ655599 QKC655594:QKF655599 QTY655594:QUB655599 RDU655594:RDX655599 RNQ655594:RNT655599 RXM655594:RXP655599 SHI655594:SHL655599 SRE655594:SRH655599 TBA655594:TBD655599 TKW655594:TKZ655599 TUS655594:TUV655599 UEO655594:UER655599 UOK655594:UON655599 UYG655594:UYJ655599 VIC655594:VIF655599 VRY655594:VSB655599 WBU655594:WBX655599 WLQ655594:WLT655599 WVM655594:WVP655599 E721130:H721135 JA721130:JD721135 SW721130:SZ721135 ACS721130:ACV721135 AMO721130:AMR721135 AWK721130:AWN721135 BGG721130:BGJ721135 BQC721130:BQF721135 BZY721130:CAB721135 CJU721130:CJX721135 CTQ721130:CTT721135 DDM721130:DDP721135 DNI721130:DNL721135 DXE721130:DXH721135 EHA721130:EHD721135 EQW721130:EQZ721135 FAS721130:FAV721135 FKO721130:FKR721135 FUK721130:FUN721135 GEG721130:GEJ721135 GOC721130:GOF721135 GXY721130:GYB721135 HHU721130:HHX721135 HRQ721130:HRT721135 IBM721130:IBP721135 ILI721130:ILL721135 IVE721130:IVH721135 JFA721130:JFD721135 JOW721130:JOZ721135 JYS721130:JYV721135 KIO721130:KIR721135 KSK721130:KSN721135 LCG721130:LCJ721135 LMC721130:LMF721135 LVY721130:LWB721135 MFU721130:MFX721135 MPQ721130:MPT721135 MZM721130:MZP721135 NJI721130:NJL721135 NTE721130:NTH721135 ODA721130:ODD721135 OMW721130:OMZ721135 OWS721130:OWV721135 PGO721130:PGR721135 PQK721130:PQN721135 QAG721130:QAJ721135 QKC721130:QKF721135 QTY721130:QUB721135 RDU721130:RDX721135 RNQ721130:RNT721135 RXM721130:RXP721135 SHI721130:SHL721135 SRE721130:SRH721135 TBA721130:TBD721135 TKW721130:TKZ721135 TUS721130:TUV721135 UEO721130:UER721135 UOK721130:UON721135 UYG721130:UYJ721135 VIC721130:VIF721135 VRY721130:VSB721135 WBU721130:WBX721135 WLQ721130:WLT721135 WVM721130:WVP721135 E786666:H786671 JA786666:JD786671 SW786666:SZ786671 ACS786666:ACV786671 AMO786666:AMR786671 AWK786666:AWN786671 BGG786666:BGJ786671 BQC786666:BQF786671 BZY786666:CAB786671 CJU786666:CJX786671 CTQ786666:CTT786671 DDM786666:DDP786671 DNI786666:DNL786671 DXE786666:DXH786671 EHA786666:EHD786671 EQW786666:EQZ786671 FAS786666:FAV786671 FKO786666:FKR786671 FUK786666:FUN786671 GEG786666:GEJ786671 GOC786666:GOF786671 GXY786666:GYB786671 HHU786666:HHX786671 HRQ786666:HRT786671 IBM786666:IBP786671 ILI786666:ILL786671 IVE786666:IVH786671 JFA786666:JFD786671 JOW786666:JOZ786671 JYS786666:JYV786671 KIO786666:KIR786671 KSK786666:KSN786671 LCG786666:LCJ786671 LMC786666:LMF786671 LVY786666:LWB786671 MFU786666:MFX786671 MPQ786666:MPT786671 MZM786666:MZP786671 NJI786666:NJL786671 NTE786666:NTH786671 ODA786666:ODD786671 OMW786666:OMZ786671 OWS786666:OWV786671 PGO786666:PGR786671 PQK786666:PQN786671 QAG786666:QAJ786671 QKC786666:QKF786671 QTY786666:QUB786671 RDU786666:RDX786671 RNQ786666:RNT786671 RXM786666:RXP786671 SHI786666:SHL786671 SRE786666:SRH786671 TBA786666:TBD786671 TKW786666:TKZ786671 TUS786666:TUV786671 UEO786666:UER786671 UOK786666:UON786671 UYG786666:UYJ786671 VIC786666:VIF786671 VRY786666:VSB786671 WBU786666:WBX786671 WLQ786666:WLT786671 WVM786666:WVP786671 E852202:H852207 JA852202:JD852207 SW852202:SZ852207 ACS852202:ACV852207 AMO852202:AMR852207 AWK852202:AWN852207 BGG852202:BGJ852207 BQC852202:BQF852207 BZY852202:CAB852207 CJU852202:CJX852207 CTQ852202:CTT852207 DDM852202:DDP852207 DNI852202:DNL852207 DXE852202:DXH852207 EHA852202:EHD852207 EQW852202:EQZ852207 FAS852202:FAV852207 FKO852202:FKR852207 FUK852202:FUN852207 GEG852202:GEJ852207 GOC852202:GOF852207 GXY852202:GYB852207 HHU852202:HHX852207 HRQ852202:HRT852207 IBM852202:IBP852207 ILI852202:ILL852207 IVE852202:IVH852207 JFA852202:JFD852207 JOW852202:JOZ852207 JYS852202:JYV852207 KIO852202:KIR852207 KSK852202:KSN852207 LCG852202:LCJ852207 LMC852202:LMF852207 LVY852202:LWB852207 MFU852202:MFX852207 MPQ852202:MPT852207 MZM852202:MZP852207 NJI852202:NJL852207 NTE852202:NTH852207 ODA852202:ODD852207 OMW852202:OMZ852207 OWS852202:OWV852207 PGO852202:PGR852207 PQK852202:PQN852207 QAG852202:QAJ852207 QKC852202:QKF852207 QTY852202:QUB852207 RDU852202:RDX852207 RNQ852202:RNT852207 RXM852202:RXP852207 SHI852202:SHL852207 SRE852202:SRH852207 TBA852202:TBD852207 TKW852202:TKZ852207 TUS852202:TUV852207 UEO852202:UER852207 UOK852202:UON852207 UYG852202:UYJ852207 VIC852202:VIF852207 VRY852202:VSB852207 WBU852202:WBX852207 WLQ852202:WLT852207 WVM852202:WVP852207 E917738:H917743 JA917738:JD917743 SW917738:SZ917743 ACS917738:ACV917743 AMO917738:AMR917743 AWK917738:AWN917743 BGG917738:BGJ917743 BQC917738:BQF917743 BZY917738:CAB917743 CJU917738:CJX917743 CTQ917738:CTT917743 DDM917738:DDP917743 DNI917738:DNL917743 DXE917738:DXH917743 EHA917738:EHD917743 EQW917738:EQZ917743 FAS917738:FAV917743 FKO917738:FKR917743 FUK917738:FUN917743 GEG917738:GEJ917743 GOC917738:GOF917743 GXY917738:GYB917743 HHU917738:HHX917743 HRQ917738:HRT917743 IBM917738:IBP917743 ILI917738:ILL917743 IVE917738:IVH917743 JFA917738:JFD917743 JOW917738:JOZ917743 JYS917738:JYV917743 KIO917738:KIR917743 KSK917738:KSN917743 LCG917738:LCJ917743 LMC917738:LMF917743 LVY917738:LWB917743 MFU917738:MFX917743 MPQ917738:MPT917743 MZM917738:MZP917743 NJI917738:NJL917743 NTE917738:NTH917743 ODA917738:ODD917743 OMW917738:OMZ917743 OWS917738:OWV917743 PGO917738:PGR917743 PQK917738:PQN917743 QAG917738:QAJ917743 QKC917738:QKF917743 QTY917738:QUB917743 RDU917738:RDX917743 RNQ917738:RNT917743 RXM917738:RXP917743 SHI917738:SHL917743 SRE917738:SRH917743 TBA917738:TBD917743 TKW917738:TKZ917743 TUS917738:TUV917743 UEO917738:UER917743 UOK917738:UON917743 UYG917738:UYJ917743 VIC917738:VIF917743 VRY917738:VSB917743 WBU917738:WBX917743 WLQ917738:WLT917743 WVM917738:WVP917743 E983274:H983279 JA983274:JD983279 SW983274:SZ983279 ACS983274:ACV983279 AMO983274:AMR983279 AWK983274:AWN983279 BGG983274:BGJ983279 BQC983274:BQF983279 BZY983274:CAB983279 CJU983274:CJX983279 CTQ983274:CTT983279 DDM983274:DDP983279 DNI983274:DNL983279 DXE983274:DXH983279 EHA983274:EHD983279 EQW983274:EQZ983279 FAS983274:FAV983279 FKO983274:FKR983279 FUK983274:FUN983279 GEG983274:GEJ983279 GOC983274:GOF983279 GXY983274:GYB983279 HHU983274:HHX983279 HRQ983274:HRT983279 IBM983274:IBP983279 ILI983274:ILL983279 IVE983274:IVH983279 JFA983274:JFD983279 JOW983274:JOZ983279 JYS983274:JYV983279 KIO983274:KIR983279 KSK983274:KSN983279 LCG983274:LCJ983279 LMC983274:LMF983279 LVY983274:LWB983279 MFU983274:MFX983279 MPQ983274:MPT983279 MZM983274:MZP983279 NJI983274:NJL983279 NTE983274:NTH983279 ODA983274:ODD983279 OMW983274:OMZ983279 OWS983274:OWV983279 PGO983274:PGR983279 PQK983274:PQN983279 QAG983274:QAJ983279 QKC983274:QKF983279 QTY983274:QUB983279 RDU983274:RDX983279 RNQ983274:RNT983279 RXM983274:RXP983279 SHI983274:SHL983279 SRE983274:SRH983279 TBA983274:TBD983279 TKW983274:TKZ983279 TUS983274:TUV983279 UEO983274:UER983279 UOK983274:UON983279 UYG983274:UYJ983279 VIC983274:VIF983279 VRY983274:VSB983279 WBU983274:WBX983279 WLQ983274:WLT983279 WVM983274:WVP983279 E134:H139 JA134:JD139 SW134:SZ139 ACS134:ACV139 AMO134:AMR139 AWK134:AWN139 BGG134:BGJ139 BQC134:BQF139 BZY134:CAB139 CJU134:CJX139 CTQ134:CTT139 DDM134:DDP139 DNI134:DNL139 DXE134:DXH139 EHA134:EHD139 EQW134:EQZ139 FAS134:FAV139 FKO134:FKR139 FUK134:FUN139 GEG134:GEJ139 GOC134:GOF139 GXY134:GYB139 HHU134:HHX139 HRQ134:HRT139 IBM134:IBP139 ILI134:ILL139 IVE134:IVH139 JFA134:JFD139 JOW134:JOZ139 JYS134:JYV139 KIO134:KIR139 KSK134:KSN139 LCG134:LCJ139 LMC134:LMF139 LVY134:LWB139 MFU134:MFX139 MPQ134:MPT139 MZM134:MZP139 NJI134:NJL139 NTE134:NTH139 ODA134:ODD139 OMW134:OMZ139 OWS134:OWV139 PGO134:PGR139 PQK134:PQN139 QAG134:QAJ139 QKC134:QKF139 QTY134:QUB139 RDU134:RDX139 RNQ134:RNT139 RXM134:RXP139 SHI134:SHL139 SRE134:SRH139 TBA134:TBD139 TKW134:TKZ139 TUS134:TUV139 UEO134:UER139 UOK134:UON139 UYG134:UYJ139 VIC134:VIF139 VRY134:VSB139 WBU134:WBX139 WLQ134:WLT139 WVM134:WVP139 E65793:H65798 JA65793:JD65798 SW65793:SZ65798 ACS65793:ACV65798 AMO65793:AMR65798 AWK65793:AWN65798 BGG65793:BGJ65798 BQC65793:BQF65798 BZY65793:CAB65798 CJU65793:CJX65798 CTQ65793:CTT65798 DDM65793:DDP65798 DNI65793:DNL65798 DXE65793:DXH65798 EHA65793:EHD65798 EQW65793:EQZ65798 FAS65793:FAV65798 FKO65793:FKR65798 FUK65793:FUN65798 GEG65793:GEJ65798 GOC65793:GOF65798 GXY65793:GYB65798 HHU65793:HHX65798 HRQ65793:HRT65798 IBM65793:IBP65798 ILI65793:ILL65798 IVE65793:IVH65798 JFA65793:JFD65798 JOW65793:JOZ65798 JYS65793:JYV65798 KIO65793:KIR65798 KSK65793:KSN65798 LCG65793:LCJ65798 LMC65793:LMF65798 LVY65793:LWB65798 MFU65793:MFX65798 MPQ65793:MPT65798 MZM65793:MZP65798 NJI65793:NJL65798 NTE65793:NTH65798 ODA65793:ODD65798 OMW65793:OMZ65798 OWS65793:OWV65798 PGO65793:PGR65798 PQK65793:PQN65798 QAG65793:QAJ65798 QKC65793:QKF65798 QTY65793:QUB65798 RDU65793:RDX65798 RNQ65793:RNT65798 RXM65793:RXP65798 SHI65793:SHL65798 SRE65793:SRH65798 TBA65793:TBD65798 TKW65793:TKZ65798 TUS65793:TUV65798 UEO65793:UER65798 UOK65793:UON65798 UYG65793:UYJ65798 VIC65793:VIF65798 VRY65793:VSB65798 WBU65793:WBX65798 WLQ65793:WLT65798 WVM65793:WVP65798 E131329:H131334 JA131329:JD131334 SW131329:SZ131334 ACS131329:ACV131334 AMO131329:AMR131334 AWK131329:AWN131334 BGG131329:BGJ131334 BQC131329:BQF131334 BZY131329:CAB131334 CJU131329:CJX131334 CTQ131329:CTT131334 DDM131329:DDP131334 DNI131329:DNL131334 DXE131329:DXH131334 EHA131329:EHD131334 EQW131329:EQZ131334 FAS131329:FAV131334 FKO131329:FKR131334 FUK131329:FUN131334 GEG131329:GEJ131334 GOC131329:GOF131334 GXY131329:GYB131334 HHU131329:HHX131334 HRQ131329:HRT131334 IBM131329:IBP131334 ILI131329:ILL131334 IVE131329:IVH131334 JFA131329:JFD131334 JOW131329:JOZ131334 JYS131329:JYV131334 KIO131329:KIR131334 KSK131329:KSN131334 LCG131329:LCJ131334 LMC131329:LMF131334 LVY131329:LWB131334 MFU131329:MFX131334 MPQ131329:MPT131334 MZM131329:MZP131334 NJI131329:NJL131334 NTE131329:NTH131334 ODA131329:ODD131334 OMW131329:OMZ131334 OWS131329:OWV131334 PGO131329:PGR131334 PQK131329:PQN131334 QAG131329:QAJ131334 QKC131329:QKF131334 QTY131329:QUB131334 RDU131329:RDX131334 RNQ131329:RNT131334 RXM131329:RXP131334 SHI131329:SHL131334 SRE131329:SRH131334 TBA131329:TBD131334 TKW131329:TKZ131334 TUS131329:TUV131334 UEO131329:UER131334 UOK131329:UON131334 UYG131329:UYJ131334 VIC131329:VIF131334 VRY131329:VSB131334 WBU131329:WBX131334 WLQ131329:WLT131334 WVM131329:WVP131334 E196865:H196870 JA196865:JD196870 SW196865:SZ196870 ACS196865:ACV196870 AMO196865:AMR196870 AWK196865:AWN196870 BGG196865:BGJ196870 BQC196865:BQF196870 BZY196865:CAB196870 CJU196865:CJX196870 CTQ196865:CTT196870 DDM196865:DDP196870 DNI196865:DNL196870 DXE196865:DXH196870 EHA196865:EHD196870 EQW196865:EQZ196870 FAS196865:FAV196870 FKO196865:FKR196870 FUK196865:FUN196870 GEG196865:GEJ196870 GOC196865:GOF196870 GXY196865:GYB196870 HHU196865:HHX196870 HRQ196865:HRT196870 IBM196865:IBP196870 ILI196865:ILL196870 IVE196865:IVH196870 JFA196865:JFD196870 JOW196865:JOZ196870 JYS196865:JYV196870 KIO196865:KIR196870 KSK196865:KSN196870 LCG196865:LCJ196870 LMC196865:LMF196870 LVY196865:LWB196870 MFU196865:MFX196870 MPQ196865:MPT196870 MZM196865:MZP196870 NJI196865:NJL196870 NTE196865:NTH196870 ODA196865:ODD196870 OMW196865:OMZ196870 OWS196865:OWV196870 PGO196865:PGR196870 PQK196865:PQN196870 QAG196865:QAJ196870 QKC196865:QKF196870 QTY196865:QUB196870 RDU196865:RDX196870 RNQ196865:RNT196870 RXM196865:RXP196870 SHI196865:SHL196870 SRE196865:SRH196870 TBA196865:TBD196870 TKW196865:TKZ196870 TUS196865:TUV196870 UEO196865:UER196870 UOK196865:UON196870 UYG196865:UYJ196870 VIC196865:VIF196870 VRY196865:VSB196870 WBU196865:WBX196870 WLQ196865:WLT196870 WVM196865:WVP196870 E262401:H262406 JA262401:JD262406 SW262401:SZ262406 ACS262401:ACV262406 AMO262401:AMR262406 AWK262401:AWN262406 BGG262401:BGJ262406 BQC262401:BQF262406 BZY262401:CAB262406 CJU262401:CJX262406 CTQ262401:CTT262406 DDM262401:DDP262406 DNI262401:DNL262406 DXE262401:DXH262406 EHA262401:EHD262406 EQW262401:EQZ262406 FAS262401:FAV262406 FKO262401:FKR262406 FUK262401:FUN262406 GEG262401:GEJ262406 GOC262401:GOF262406 GXY262401:GYB262406 HHU262401:HHX262406 HRQ262401:HRT262406 IBM262401:IBP262406 ILI262401:ILL262406 IVE262401:IVH262406 JFA262401:JFD262406 JOW262401:JOZ262406 JYS262401:JYV262406 KIO262401:KIR262406 KSK262401:KSN262406 LCG262401:LCJ262406 LMC262401:LMF262406 LVY262401:LWB262406 MFU262401:MFX262406 MPQ262401:MPT262406 MZM262401:MZP262406 NJI262401:NJL262406 NTE262401:NTH262406 ODA262401:ODD262406 OMW262401:OMZ262406 OWS262401:OWV262406 PGO262401:PGR262406 PQK262401:PQN262406 QAG262401:QAJ262406 QKC262401:QKF262406 QTY262401:QUB262406 RDU262401:RDX262406 RNQ262401:RNT262406 RXM262401:RXP262406 SHI262401:SHL262406 SRE262401:SRH262406 TBA262401:TBD262406 TKW262401:TKZ262406 TUS262401:TUV262406 UEO262401:UER262406 UOK262401:UON262406 UYG262401:UYJ262406 VIC262401:VIF262406 VRY262401:VSB262406 WBU262401:WBX262406 WLQ262401:WLT262406 WVM262401:WVP262406 E327937:H327942 JA327937:JD327942 SW327937:SZ327942 ACS327937:ACV327942 AMO327937:AMR327942 AWK327937:AWN327942 BGG327937:BGJ327942 BQC327937:BQF327942 BZY327937:CAB327942 CJU327937:CJX327942 CTQ327937:CTT327942 DDM327937:DDP327942 DNI327937:DNL327942 DXE327937:DXH327942 EHA327937:EHD327942 EQW327937:EQZ327942 FAS327937:FAV327942 FKO327937:FKR327942 FUK327937:FUN327942 GEG327937:GEJ327942 GOC327937:GOF327942 GXY327937:GYB327942 HHU327937:HHX327942 HRQ327937:HRT327942 IBM327937:IBP327942 ILI327937:ILL327942 IVE327937:IVH327942 JFA327937:JFD327942 JOW327937:JOZ327942 JYS327937:JYV327942 KIO327937:KIR327942 KSK327937:KSN327942 LCG327937:LCJ327942 LMC327937:LMF327942 LVY327937:LWB327942 MFU327937:MFX327942 MPQ327937:MPT327942 MZM327937:MZP327942 NJI327937:NJL327942 NTE327937:NTH327942 ODA327937:ODD327942 OMW327937:OMZ327942 OWS327937:OWV327942 PGO327937:PGR327942 PQK327937:PQN327942 QAG327937:QAJ327942 QKC327937:QKF327942 QTY327937:QUB327942 RDU327937:RDX327942 RNQ327937:RNT327942 RXM327937:RXP327942 SHI327937:SHL327942 SRE327937:SRH327942 TBA327937:TBD327942 TKW327937:TKZ327942 TUS327937:TUV327942 UEO327937:UER327942 UOK327937:UON327942 UYG327937:UYJ327942 VIC327937:VIF327942 VRY327937:VSB327942 WBU327937:WBX327942 WLQ327937:WLT327942 WVM327937:WVP327942 E393473:H393478 JA393473:JD393478 SW393473:SZ393478 ACS393473:ACV393478 AMO393473:AMR393478 AWK393473:AWN393478 BGG393473:BGJ393478 BQC393473:BQF393478 BZY393473:CAB393478 CJU393473:CJX393478 CTQ393473:CTT393478 DDM393473:DDP393478 DNI393473:DNL393478 DXE393473:DXH393478 EHA393473:EHD393478 EQW393473:EQZ393478 FAS393473:FAV393478 FKO393473:FKR393478 FUK393473:FUN393478 GEG393473:GEJ393478 GOC393473:GOF393478 GXY393473:GYB393478 HHU393473:HHX393478 HRQ393473:HRT393478 IBM393473:IBP393478 ILI393473:ILL393478 IVE393473:IVH393478 JFA393473:JFD393478 JOW393473:JOZ393478 JYS393473:JYV393478 KIO393473:KIR393478 KSK393473:KSN393478 LCG393473:LCJ393478 LMC393473:LMF393478 LVY393473:LWB393478 MFU393473:MFX393478 MPQ393473:MPT393478 MZM393473:MZP393478 NJI393473:NJL393478 NTE393473:NTH393478 ODA393473:ODD393478 OMW393473:OMZ393478 OWS393473:OWV393478 PGO393473:PGR393478 PQK393473:PQN393478 QAG393473:QAJ393478 QKC393473:QKF393478 QTY393473:QUB393478 RDU393473:RDX393478 RNQ393473:RNT393478 RXM393473:RXP393478 SHI393473:SHL393478 SRE393473:SRH393478 TBA393473:TBD393478 TKW393473:TKZ393478 TUS393473:TUV393478 UEO393473:UER393478 UOK393473:UON393478 UYG393473:UYJ393478 VIC393473:VIF393478 VRY393473:VSB393478 WBU393473:WBX393478 WLQ393473:WLT393478 WVM393473:WVP393478 E459009:H459014 JA459009:JD459014 SW459009:SZ459014 ACS459009:ACV459014 AMO459009:AMR459014 AWK459009:AWN459014 BGG459009:BGJ459014 BQC459009:BQF459014 BZY459009:CAB459014 CJU459009:CJX459014 CTQ459009:CTT459014 DDM459009:DDP459014 DNI459009:DNL459014 DXE459009:DXH459014 EHA459009:EHD459014 EQW459009:EQZ459014 FAS459009:FAV459014 FKO459009:FKR459014 FUK459009:FUN459014 GEG459009:GEJ459014 GOC459009:GOF459014 GXY459009:GYB459014 HHU459009:HHX459014 HRQ459009:HRT459014 IBM459009:IBP459014 ILI459009:ILL459014 IVE459009:IVH459014 JFA459009:JFD459014 JOW459009:JOZ459014 JYS459009:JYV459014 KIO459009:KIR459014 KSK459009:KSN459014 LCG459009:LCJ459014 LMC459009:LMF459014 LVY459009:LWB459014 MFU459009:MFX459014 MPQ459009:MPT459014 MZM459009:MZP459014 NJI459009:NJL459014 NTE459009:NTH459014 ODA459009:ODD459014 OMW459009:OMZ459014 OWS459009:OWV459014 PGO459009:PGR459014 PQK459009:PQN459014 QAG459009:QAJ459014 QKC459009:QKF459014 QTY459009:QUB459014 RDU459009:RDX459014 RNQ459009:RNT459014 RXM459009:RXP459014 SHI459009:SHL459014 SRE459009:SRH459014 TBA459009:TBD459014 TKW459009:TKZ459014 TUS459009:TUV459014 UEO459009:UER459014 UOK459009:UON459014 UYG459009:UYJ459014 VIC459009:VIF459014 VRY459009:VSB459014 WBU459009:WBX459014 WLQ459009:WLT459014 WVM459009:WVP459014 E524545:H524550 JA524545:JD524550 SW524545:SZ524550 ACS524545:ACV524550 AMO524545:AMR524550 AWK524545:AWN524550 BGG524545:BGJ524550 BQC524545:BQF524550 BZY524545:CAB524550 CJU524545:CJX524550 CTQ524545:CTT524550 DDM524545:DDP524550 DNI524545:DNL524550 DXE524545:DXH524550 EHA524545:EHD524550 EQW524545:EQZ524550 FAS524545:FAV524550 FKO524545:FKR524550 FUK524545:FUN524550 GEG524545:GEJ524550 GOC524545:GOF524550 GXY524545:GYB524550 HHU524545:HHX524550 HRQ524545:HRT524550 IBM524545:IBP524550 ILI524545:ILL524550 IVE524545:IVH524550 JFA524545:JFD524550 JOW524545:JOZ524550 JYS524545:JYV524550 KIO524545:KIR524550 KSK524545:KSN524550 LCG524545:LCJ524550 LMC524545:LMF524550 LVY524545:LWB524550 MFU524545:MFX524550 MPQ524545:MPT524550 MZM524545:MZP524550 NJI524545:NJL524550 NTE524545:NTH524550 ODA524545:ODD524550 OMW524545:OMZ524550 OWS524545:OWV524550 PGO524545:PGR524550 PQK524545:PQN524550 QAG524545:QAJ524550 QKC524545:QKF524550 QTY524545:QUB524550 RDU524545:RDX524550 RNQ524545:RNT524550 RXM524545:RXP524550 SHI524545:SHL524550 SRE524545:SRH524550 TBA524545:TBD524550 TKW524545:TKZ524550 TUS524545:TUV524550 UEO524545:UER524550 UOK524545:UON524550 UYG524545:UYJ524550 VIC524545:VIF524550 VRY524545:VSB524550 WBU524545:WBX524550 WLQ524545:WLT524550 WVM524545:WVP524550 E590081:H590086 JA590081:JD590086 SW590081:SZ590086 ACS590081:ACV590086 AMO590081:AMR590086 AWK590081:AWN590086 BGG590081:BGJ590086 BQC590081:BQF590086 BZY590081:CAB590086 CJU590081:CJX590086 CTQ590081:CTT590086 DDM590081:DDP590086 DNI590081:DNL590086 DXE590081:DXH590086 EHA590081:EHD590086 EQW590081:EQZ590086 FAS590081:FAV590086 FKO590081:FKR590086 FUK590081:FUN590086 GEG590081:GEJ590086 GOC590081:GOF590086 GXY590081:GYB590086 HHU590081:HHX590086 HRQ590081:HRT590086 IBM590081:IBP590086 ILI590081:ILL590086 IVE590081:IVH590086 JFA590081:JFD590086 JOW590081:JOZ590086 JYS590081:JYV590086 KIO590081:KIR590086 KSK590081:KSN590086 LCG590081:LCJ590086 LMC590081:LMF590086 LVY590081:LWB590086 MFU590081:MFX590086 MPQ590081:MPT590086 MZM590081:MZP590086 NJI590081:NJL590086 NTE590081:NTH590086 ODA590081:ODD590086 OMW590081:OMZ590086 OWS590081:OWV590086 PGO590081:PGR590086 PQK590081:PQN590086 QAG590081:QAJ590086 QKC590081:QKF590086 QTY590081:QUB590086 RDU590081:RDX590086 RNQ590081:RNT590086 RXM590081:RXP590086 SHI590081:SHL590086 SRE590081:SRH590086 TBA590081:TBD590086 TKW590081:TKZ590086 TUS590081:TUV590086 UEO590081:UER590086 UOK590081:UON590086 UYG590081:UYJ590086 VIC590081:VIF590086 VRY590081:VSB590086 WBU590081:WBX590086 WLQ590081:WLT590086 WVM590081:WVP590086 E655617:H655622 JA655617:JD655622 SW655617:SZ655622 ACS655617:ACV655622 AMO655617:AMR655622 AWK655617:AWN655622 BGG655617:BGJ655622 BQC655617:BQF655622 BZY655617:CAB655622 CJU655617:CJX655622 CTQ655617:CTT655622 DDM655617:DDP655622 DNI655617:DNL655622 DXE655617:DXH655622 EHA655617:EHD655622 EQW655617:EQZ655622 FAS655617:FAV655622 FKO655617:FKR655622 FUK655617:FUN655622 GEG655617:GEJ655622 GOC655617:GOF655622 GXY655617:GYB655622 HHU655617:HHX655622 HRQ655617:HRT655622 IBM655617:IBP655622 ILI655617:ILL655622 IVE655617:IVH655622 JFA655617:JFD655622 JOW655617:JOZ655622 JYS655617:JYV655622 KIO655617:KIR655622 KSK655617:KSN655622 LCG655617:LCJ655622 LMC655617:LMF655622 LVY655617:LWB655622 MFU655617:MFX655622 MPQ655617:MPT655622 MZM655617:MZP655622 NJI655617:NJL655622 NTE655617:NTH655622 ODA655617:ODD655622 OMW655617:OMZ655622 OWS655617:OWV655622 PGO655617:PGR655622 PQK655617:PQN655622 QAG655617:QAJ655622 QKC655617:QKF655622 QTY655617:QUB655622 RDU655617:RDX655622 RNQ655617:RNT655622 RXM655617:RXP655622 SHI655617:SHL655622 SRE655617:SRH655622 TBA655617:TBD655622 TKW655617:TKZ655622 TUS655617:TUV655622 UEO655617:UER655622 UOK655617:UON655622 UYG655617:UYJ655622 VIC655617:VIF655622 VRY655617:VSB655622 WBU655617:WBX655622 WLQ655617:WLT655622 WVM655617:WVP655622 E721153:H721158 JA721153:JD721158 SW721153:SZ721158 ACS721153:ACV721158 AMO721153:AMR721158 AWK721153:AWN721158 BGG721153:BGJ721158 BQC721153:BQF721158 BZY721153:CAB721158 CJU721153:CJX721158 CTQ721153:CTT721158 DDM721153:DDP721158 DNI721153:DNL721158 DXE721153:DXH721158 EHA721153:EHD721158 EQW721153:EQZ721158 FAS721153:FAV721158 FKO721153:FKR721158 FUK721153:FUN721158 GEG721153:GEJ721158 GOC721153:GOF721158 GXY721153:GYB721158 HHU721153:HHX721158 HRQ721153:HRT721158 IBM721153:IBP721158 ILI721153:ILL721158 IVE721153:IVH721158 JFA721153:JFD721158 JOW721153:JOZ721158 JYS721153:JYV721158 KIO721153:KIR721158 KSK721153:KSN721158 LCG721153:LCJ721158 LMC721153:LMF721158 LVY721153:LWB721158 MFU721153:MFX721158 MPQ721153:MPT721158 MZM721153:MZP721158 NJI721153:NJL721158 NTE721153:NTH721158 ODA721153:ODD721158 OMW721153:OMZ721158 OWS721153:OWV721158 PGO721153:PGR721158 PQK721153:PQN721158 QAG721153:QAJ721158 QKC721153:QKF721158 QTY721153:QUB721158 RDU721153:RDX721158 RNQ721153:RNT721158 RXM721153:RXP721158 SHI721153:SHL721158 SRE721153:SRH721158 TBA721153:TBD721158 TKW721153:TKZ721158 TUS721153:TUV721158 UEO721153:UER721158 UOK721153:UON721158 UYG721153:UYJ721158 VIC721153:VIF721158 VRY721153:VSB721158 WBU721153:WBX721158 WLQ721153:WLT721158 WVM721153:WVP721158 E786689:H786694 JA786689:JD786694 SW786689:SZ786694 ACS786689:ACV786694 AMO786689:AMR786694 AWK786689:AWN786694 BGG786689:BGJ786694 BQC786689:BQF786694 BZY786689:CAB786694 CJU786689:CJX786694 CTQ786689:CTT786694 DDM786689:DDP786694 DNI786689:DNL786694 DXE786689:DXH786694 EHA786689:EHD786694 EQW786689:EQZ786694 FAS786689:FAV786694 FKO786689:FKR786694 FUK786689:FUN786694 GEG786689:GEJ786694 GOC786689:GOF786694 GXY786689:GYB786694 HHU786689:HHX786694 HRQ786689:HRT786694 IBM786689:IBP786694 ILI786689:ILL786694 IVE786689:IVH786694 JFA786689:JFD786694 JOW786689:JOZ786694 JYS786689:JYV786694 KIO786689:KIR786694 KSK786689:KSN786694 LCG786689:LCJ786694 LMC786689:LMF786694 LVY786689:LWB786694 MFU786689:MFX786694 MPQ786689:MPT786694 MZM786689:MZP786694 NJI786689:NJL786694 NTE786689:NTH786694 ODA786689:ODD786694 OMW786689:OMZ786694 OWS786689:OWV786694 PGO786689:PGR786694 PQK786689:PQN786694 QAG786689:QAJ786694 QKC786689:QKF786694 QTY786689:QUB786694 RDU786689:RDX786694 RNQ786689:RNT786694 RXM786689:RXP786694 SHI786689:SHL786694 SRE786689:SRH786694 TBA786689:TBD786694 TKW786689:TKZ786694 TUS786689:TUV786694 UEO786689:UER786694 UOK786689:UON786694 UYG786689:UYJ786694 VIC786689:VIF786694 VRY786689:VSB786694 WBU786689:WBX786694 WLQ786689:WLT786694 WVM786689:WVP786694 E852225:H852230 JA852225:JD852230 SW852225:SZ852230 ACS852225:ACV852230 AMO852225:AMR852230 AWK852225:AWN852230 BGG852225:BGJ852230 BQC852225:BQF852230 BZY852225:CAB852230 CJU852225:CJX852230 CTQ852225:CTT852230 DDM852225:DDP852230 DNI852225:DNL852230 DXE852225:DXH852230 EHA852225:EHD852230 EQW852225:EQZ852230 FAS852225:FAV852230 FKO852225:FKR852230 FUK852225:FUN852230 GEG852225:GEJ852230 GOC852225:GOF852230 GXY852225:GYB852230 HHU852225:HHX852230 HRQ852225:HRT852230 IBM852225:IBP852230 ILI852225:ILL852230 IVE852225:IVH852230 JFA852225:JFD852230 JOW852225:JOZ852230 JYS852225:JYV852230 KIO852225:KIR852230 KSK852225:KSN852230 LCG852225:LCJ852230 LMC852225:LMF852230 LVY852225:LWB852230 MFU852225:MFX852230 MPQ852225:MPT852230 MZM852225:MZP852230 NJI852225:NJL852230 NTE852225:NTH852230 ODA852225:ODD852230 OMW852225:OMZ852230 OWS852225:OWV852230 PGO852225:PGR852230 PQK852225:PQN852230 QAG852225:QAJ852230 QKC852225:QKF852230 QTY852225:QUB852230 RDU852225:RDX852230 RNQ852225:RNT852230 RXM852225:RXP852230 SHI852225:SHL852230 SRE852225:SRH852230 TBA852225:TBD852230 TKW852225:TKZ852230 TUS852225:TUV852230 UEO852225:UER852230 UOK852225:UON852230 UYG852225:UYJ852230 VIC852225:VIF852230 VRY852225:VSB852230 WBU852225:WBX852230 WLQ852225:WLT852230 WVM852225:WVP852230 E917761:H917766 JA917761:JD917766 SW917761:SZ917766 ACS917761:ACV917766 AMO917761:AMR917766 AWK917761:AWN917766 BGG917761:BGJ917766 BQC917761:BQF917766 BZY917761:CAB917766 CJU917761:CJX917766 CTQ917761:CTT917766 DDM917761:DDP917766 DNI917761:DNL917766 DXE917761:DXH917766 EHA917761:EHD917766 EQW917761:EQZ917766 FAS917761:FAV917766 FKO917761:FKR917766 FUK917761:FUN917766 GEG917761:GEJ917766 GOC917761:GOF917766 GXY917761:GYB917766 HHU917761:HHX917766 HRQ917761:HRT917766 IBM917761:IBP917766 ILI917761:ILL917766 IVE917761:IVH917766 JFA917761:JFD917766 JOW917761:JOZ917766 JYS917761:JYV917766 KIO917761:KIR917766 KSK917761:KSN917766 LCG917761:LCJ917766 LMC917761:LMF917766 LVY917761:LWB917766 MFU917761:MFX917766 MPQ917761:MPT917766 MZM917761:MZP917766 NJI917761:NJL917766 NTE917761:NTH917766 ODA917761:ODD917766 OMW917761:OMZ917766 OWS917761:OWV917766 PGO917761:PGR917766 PQK917761:PQN917766 QAG917761:QAJ917766 QKC917761:QKF917766 QTY917761:QUB917766 RDU917761:RDX917766 RNQ917761:RNT917766 RXM917761:RXP917766 SHI917761:SHL917766 SRE917761:SRH917766 TBA917761:TBD917766 TKW917761:TKZ917766 TUS917761:TUV917766 UEO917761:UER917766 UOK917761:UON917766 UYG917761:UYJ917766 VIC917761:VIF917766 VRY917761:VSB917766 WBU917761:WBX917766 WLQ917761:WLT917766 WVM917761:WVP917766 E983297:H983302 JA983297:JD983302 SW983297:SZ983302 ACS983297:ACV983302 AMO983297:AMR983302 AWK983297:AWN983302 BGG983297:BGJ983302 BQC983297:BQF983302 BZY983297:CAB983302 CJU983297:CJX983302 CTQ983297:CTT983302 DDM983297:DDP983302 DNI983297:DNL983302 DXE983297:DXH983302 EHA983297:EHD983302 EQW983297:EQZ983302 FAS983297:FAV983302 FKO983297:FKR983302 FUK983297:FUN983302 GEG983297:GEJ983302 GOC983297:GOF983302 GXY983297:GYB983302 HHU983297:HHX983302 HRQ983297:HRT983302 IBM983297:IBP983302 ILI983297:ILL983302 IVE983297:IVH983302 JFA983297:JFD983302 JOW983297:JOZ983302 JYS983297:JYV983302 KIO983297:KIR983302 KSK983297:KSN983302 LCG983297:LCJ983302 LMC983297:LMF983302 LVY983297:LWB983302 MFU983297:MFX983302 MPQ983297:MPT983302 MZM983297:MZP983302 NJI983297:NJL983302 NTE983297:NTH983302 ODA983297:ODD983302 OMW983297:OMZ983302 OWS983297:OWV983302 PGO983297:PGR983302 PQK983297:PQN983302 QAG983297:QAJ983302 QKC983297:QKF983302 QTY983297:QUB983302 RDU983297:RDX983302 RNQ983297:RNT983302 RXM983297:RXP983302 SHI983297:SHL983302 SRE983297:SRH983302 TBA983297:TBD983302 TKW983297:TKZ983302 TUS983297:TUV983302 UEO983297:UER983302 UOK983297:UON983302 UYG983297:UYJ983302 VIC983297:VIF983302 VRY983297:VSB983302 WBU983297:WBX983302 WLQ983297:WLT983302 WVM983297:WVP983302 E157:H162 JA157:JD162 SW157:SZ162 ACS157:ACV162 AMO157:AMR162 AWK157:AWN162 BGG157:BGJ162 BQC157:BQF162 BZY157:CAB162 CJU157:CJX162 CTQ157:CTT162 DDM157:DDP162 DNI157:DNL162 DXE157:DXH162 EHA157:EHD162 EQW157:EQZ162 FAS157:FAV162 FKO157:FKR162 FUK157:FUN162 GEG157:GEJ162 GOC157:GOF162 GXY157:GYB162 HHU157:HHX162 HRQ157:HRT162 IBM157:IBP162 ILI157:ILL162 IVE157:IVH162 JFA157:JFD162 JOW157:JOZ162 JYS157:JYV162 KIO157:KIR162 KSK157:KSN162 LCG157:LCJ162 LMC157:LMF162 LVY157:LWB162 MFU157:MFX162 MPQ157:MPT162 MZM157:MZP162 NJI157:NJL162 NTE157:NTH162 ODA157:ODD162 OMW157:OMZ162 OWS157:OWV162 PGO157:PGR162 PQK157:PQN162 QAG157:QAJ162 QKC157:QKF162 QTY157:QUB162 RDU157:RDX162 RNQ157:RNT162 RXM157:RXP162 SHI157:SHL162 SRE157:SRH162 TBA157:TBD162 TKW157:TKZ162 TUS157:TUV162 UEO157:UER162 UOK157:UON162 UYG157:UYJ162 VIC157:VIF162 VRY157:VSB162 WBU157:WBX162 WLQ157:WLT162 WVM157:WVP162 E65816:H65821 JA65816:JD65821 SW65816:SZ65821 ACS65816:ACV65821 AMO65816:AMR65821 AWK65816:AWN65821 BGG65816:BGJ65821 BQC65816:BQF65821 BZY65816:CAB65821 CJU65816:CJX65821 CTQ65816:CTT65821 DDM65816:DDP65821 DNI65816:DNL65821 DXE65816:DXH65821 EHA65816:EHD65821 EQW65816:EQZ65821 FAS65816:FAV65821 FKO65816:FKR65821 FUK65816:FUN65821 GEG65816:GEJ65821 GOC65816:GOF65821 GXY65816:GYB65821 HHU65816:HHX65821 HRQ65816:HRT65821 IBM65816:IBP65821 ILI65816:ILL65821 IVE65816:IVH65821 JFA65816:JFD65821 JOW65816:JOZ65821 JYS65816:JYV65821 KIO65816:KIR65821 KSK65816:KSN65821 LCG65816:LCJ65821 LMC65816:LMF65821 LVY65816:LWB65821 MFU65816:MFX65821 MPQ65816:MPT65821 MZM65816:MZP65821 NJI65816:NJL65821 NTE65816:NTH65821 ODA65816:ODD65821 OMW65816:OMZ65821 OWS65816:OWV65821 PGO65816:PGR65821 PQK65816:PQN65821 QAG65816:QAJ65821 QKC65816:QKF65821 QTY65816:QUB65821 RDU65816:RDX65821 RNQ65816:RNT65821 RXM65816:RXP65821 SHI65816:SHL65821 SRE65816:SRH65821 TBA65816:TBD65821 TKW65816:TKZ65821 TUS65816:TUV65821 UEO65816:UER65821 UOK65816:UON65821 UYG65816:UYJ65821 VIC65816:VIF65821 VRY65816:VSB65821 WBU65816:WBX65821 WLQ65816:WLT65821 WVM65816:WVP65821 E131352:H131357 JA131352:JD131357 SW131352:SZ131357 ACS131352:ACV131357 AMO131352:AMR131357 AWK131352:AWN131357 BGG131352:BGJ131357 BQC131352:BQF131357 BZY131352:CAB131357 CJU131352:CJX131357 CTQ131352:CTT131357 DDM131352:DDP131357 DNI131352:DNL131357 DXE131352:DXH131357 EHA131352:EHD131357 EQW131352:EQZ131357 FAS131352:FAV131357 FKO131352:FKR131357 FUK131352:FUN131357 GEG131352:GEJ131357 GOC131352:GOF131357 GXY131352:GYB131357 HHU131352:HHX131357 HRQ131352:HRT131357 IBM131352:IBP131357 ILI131352:ILL131357 IVE131352:IVH131357 JFA131352:JFD131357 JOW131352:JOZ131357 JYS131352:JYV131357 KIO131352:KIR131357 KSK131352:KSN131357 LCG131352:LCJ131357 LMC131352:LMF131357 LVY131352:LWB131357 MFU131352:MFX131357 MPQ131352:MPT131357 MZM131352:MZP131357 NJI131352:NJL131357 NTE131352:NTH131357 ODA131352:ODD131357 OMW131352:OMZ131357 OWS131352:OWV131357 PGO131352:PGR131357 PQK131352:PQN131357 QAG131352:QAJ131357 QKC131352:QKF131357 QTY131352:QUB131357 RDU131352:RDX131357 RNQ131352:RNT131357 RXM131352:RXP131357 SHI131352:SHL131357 SRE131352:SRH131357 TBA131352:TBD131357 TKW131352:TKZ131357 TUS131352:TUV131357 UEO131352:UER131357 UOK131352:UON131357 UYG131352:UYJ131357 VIC131352:VIF131357 VRY131352:VSB131357 WBU131352:WBX131357 WLQ131352:WLT131357 WVM131352:WVP131357 E196888:H196893 JA196888:JD196893 SW196888:SZ196893 ACS196888:ACV196893 AMO196888:AMR196893 AWK196888:AWN196893 BGG196888:BGJ196893 BQC196888:BQF196893 BZY196888:CAB196893 CJU196888:CJX196893 CTQ196888:CTT196893 DDM196888:DDP196893 DNI196888:DNL196893 DXE196888:DXH196893 EHA196888:EHD196893 EQW196888:EQZ196893 FAS196888:FAV196893 FKO196888:FKR196893 FUK196888:FUN196893 GEG196888:GEJ196893 GOC196888:GOF196893 GXY196888:GYB196893 HHU196888:HHX196893 HRQ196888:HRT196893 IBM196888:IBP196893 ILI196888:ILL196893 IVE196888:IVH196893 JFA196888:JFD196893 JOW196888:JOZ196893 JYS196888:JYV196893 KIO196888:KIR196893 KSK196888:KSN196893 LCG196888:LCJ196893 LMC196888:LMF196893 LVY196888:LWB196893 MFU196888:MFX196893 MPQ196888:MPT196893 MZM196888:MZP196893 NJI196888:NJL196893 NTE196888:NTH196893 ODA196888:ODD196893 OMW196888:OMZ196893 OWS196888:OWV196893 PGO196888:PGR196893 PQK196888:PQN196893 QAG196888:QAJ196893 QKC196888:QKF196893 QTY196888:QUB196893 RDU196888:RDX196893 RNQ196888:RNT196893 RXM196888:RXP196893 SHI196888:SHL196893 SRE196888:SRH196893 TBA196888:TBD196893 TKW196888:TKZ196893 TUS196888:TUV196893 UEO196888:UER196893 UOK196888:UON196893 UYG196888:UYJ196893 VIC196888:VIF196893 VRY196888:VSB196893 WBU196888:WBX196893 WLQ196888:WLT196893 WVM196888:WVP196893 E262424:H262429 JA262424:JD262429 SW262424:SZ262429 ACS262424:ACV262429 AMO262424:AMR262429 AWK262424:AWN262429 BGG262424:BGJ262429 BQC262424:BQF262429 BZY262424:CAB262429 CJU262424:CJX262429 CTQ262424:CTT262429 DDM262424:DDP262429 DNI262424:DNL262429 DXE262424:DXH262429 EHA262424:EHD262429 EQW262424:EQZ262429 FAS262424:FAV262429 FKO262424:FKR262429 FUK262424:FUN262429 GEG262424:GEJ262429 GOC262424:GOF262429 GXY262424:GYB262429 HHU262424:HHX262429 HRQ262424:HRT262429 IBM262424:IBP262429 ILI262424:ILL262429 IVE262424:IVH262429 JFA262424:JFD262429 JOW262424:JOZ262429 JYS262424:JYV262429 KIO262424:KIR262429 KSK262424:KSN262429 LCG262424:LCJ262429 LMC262424:LMF262429 LVY262424:LWB262429 MFU262424:MFX262429 MPQ262424:MPT262429 MZM262424:MZP262429 NJI262424:NJL262429 NTE262424:NTH262429 ODA262424:ODD262429 OMW262424:OMZ262429 OWS262424:OWV262429 PGO262424:PGR262429 PQK262424:PQN262429 QAG262424:QAJ262429 QKC262424:QKF262429 QTY262424:QUB262429 RDU262424:RDX262429 RNQ262424:RNT262429 RXM262424:RXP262429 SHI262424:SHL262429 SRE262424:SRH262429 TBA262424:TBD262429 TKW262424:TKZ262429 TUS262424:TUV262429 UEO262424:UER262429 UOK262424:UON262429 UYG262424:UYJ262429 VIC262424:VIF262429 VRY262424:VSB262429 WBU262424:WBX262429 WLQ262424:WLT262429 WVM262424:WVP262429 E327960:H327965 JA327960:JD327965 SW327960:SZ327965 ACS327960:ACV327965 AMO327960:AMR327965 AWK327960:AWN327965 BGG327960:BGJ327965 BQC327960:BQF327965 BZY327960:CAB327965 CJU327960:CJX327965 CTQ327960:CTT327965 DDM327960:DDP327965 DNI327960:DNL327965 DXE327960:DXH327965 EHA327960:EHD327965 EQW327960:EQZ327965 FAS327960:FAV327965 FKO327960:FKR327965 FUK327960:FUN327965 GEG327960:GEJ327965 GOC327960:GOF327965 GXY327960:GYB327965 HHU327960:HHX327965 HRQ327960:HRT327965 IBM327960:IBP327965 ILI327960:ILL327965 IVE327960:IVH327965 JFA327960:JFD327965 JOW327960:JOZ327965 JYS327960:JYV327965 KIO327960:KIR327965 KSK327960:KSN327965 LCG327960:LCJ327965 LMC327960:LMF327965 LVY327960:LWB327965 MFU327960:MFX327965 MPQ327960:MPT327965 MZM327960:MZP327965 NJI327960:NJL327965 NTE327960:NTH327965 ODA327960:ODD327965 OMW327960:OMZ327965 OWS327960:OWV327965 PGO327960:PGR327965 PQK327960:PQN327965 QAG327960:QAJ327965 QKC327960:QKF327965 QTY327960:QUB327965 RDU327960:RDX327965 RNQ327960:RNT327965 RXM327960:RXP327965 SHI327960:SHL327965 SRE327960:SRH327965 TBA327960:TBD327965 TKW327960:TKZ327965 TUS327960:TUV327965 UEO327960:UER327965 UOK327960:UON327965 UYG327960:UYJ327965 VIC327960:VIF327965 VRY327960:VSB327965 WBU327960:WBX327965 WLQ327960:WLT327965 WVM327960:WVP327965 E393496:H393501 JA393496:JD393501 SW393496:SZ393501 ACS393496:ACV393501 AMO393496:AMR393501 AWK393496:AWN393501 BGG393496:BGJ393501 BQC393496:BQF393501 BZY393496:CAB393501 CJU393496:CJX393501 CTQ393496:CTT393501 DDM393496:DDP393501 DNI393496:DNL393501 DXE393496:DXH393501 EHA393496:EHD393501 EQW393496:EQZ393501 FAS393496:FAV393501 FKO393496:FKR393501 FUK393496:FUN393501 GEG393496:GEJ393501 GOC393496:GOF393501 GXY393496:GYB393501 HHU393496:HHX393501 HRQ393496:HRT393501 IBM393496:IBP393501 ILI393496:ILL393501 IVE393496:IVH393501 JFA393496:JFD393501 JOW393496:JOZ393501 JYS393496:JYV393501 KIO393496:KIR393501 KSK393496:KSN393501 LCG393496:LCJ393501 LMC393496:LMF393501 LVY393496:LWB393501 MFU393496:MFX393501 MPQ393496:MPT393501 MZM393496:MZP393501 NJI393496:NJL393501 NTE393496:NTH393501 ODA393496:ODD393501 OMW393496:OMZ393501 OWS393496:OWV393501 PGO393496:PGR393501 PQK393496:PQN393501 QAG393496:QAJ393501 QKC393496:QKF393501 QTY393496:QUB393501 RDU393496:RDX393501 RNQ393496:RNT393501 RXM393496:RXP393501 SHI393496:SHL393501 SRE393496:SRH393501 TBA393496:TBD393501 TKW393496:TKZ393501 TUS393496:TUV393501 UEO393496:UER393501 UOK393496:UON393501 UYG393496:UYJ393501 VIC393496:VIF393501 VRY393496:VSB393501 WBU393496:WBX393501 WLQ393496:WLT393501 WVM393496:WVP393501 E459032:H459037 JA459032:JD459037 SW459032:SZ459037 ACS459032:ACV459037 AMO459032:AMR459037 AWK459032:AWN459037 BGG459032:BGJ459037 BQC459032:BQF459037 BZY459032:CAB459037 CJU459032:CJX459037 CTQ459032:CTT459037 DDM459032:DDP459037 DNI459032:DNL459037 DXE459032:DXH459037 EHA459032:EHD459037 EQW459032:EQZ459037 FAS459032:FAV459037 FKO459032:FKR459037 FUK459032:FUN459037 GEG459032:GEJ459037 GOC459032:GOF459037 GXY459032:GYB459037 HHU459032:HHX459037 HRQ459032:HRT459037 IBM459032:IBP459037 ILI459032:ILL459037 IVE459032:IVH459037 JFA459032:JFD459037 JOW459032:JOZ459037 JYS459032:JYV459037 KIO459032:KIR459037 KSK459032:KSN459037 LCG459032:LCJ459037 LMC459032:LMF459037 LVY459032:LWB459037 MFU459032:MFX459037 MPQ459032:MPT459037 MZM459032:MZP459037 NJI459032:NJL459037 NTE459032:NTH459037 ODA459032:ODD459037 OMW459032:OMZ459037 OWS459032:OWV459037 PGO459032:PGR459037 PQK459032:PQN459037 QAG459032:QAJ459037 QKC459032:QKF459037 QTY459032:QUB459037 RDU459032:RDX459037 RNQ459032:RNT459037 RXM459032:RXP459037 SHI459032:SHL459037 SRE459032:SRH459037 TBA459032:TBD459037 TKW459032:TKZ459037 TUS459032:TUV459037 UEO459032:UER459037 UOK459032:UON459037 UYG459032:UYJ459037 VIC459032:VIF459037 VRY459032:VSB459037 WBU459032:WBX459037 WLQ459032:WLT459037 WVM459032:WVP459037 E524568:H524573 JA524568:JD524573 SW524568:SZ524573 ACS524568:ACV524573 AMO524568:AMR524573 AWK524568:AWN524573 BGG524568:BGJ524573 BQC524568:BQF524573 BZY524568:CAB524573 CJU524568:CJX524573 CTQ524568:CTT524573 DDM524568:DDP524573 DNI524568:DNL524573 DXE524568:DXH524573 EHA524568:EHD524573 EQW524568:EQZ524573 FAS524568:FAV524573 FKO524568:FKR524573 FUK524568:FUN524573 GEG524568:GEJ524573 GOC524568:GOF524573 GXY524568:GYB524573 HHU524568:HHX524573 HRQ524568:HRT524573 IBM524568:IBP524573 ILI524568:ILL524573 IVE524568:IVH524573 JFA524568:JFD524573 JOW524568:JOZ524573 JYS524568:JYV524573 KIO524568:KIR524573 KSK524568:KSN524573 LCG524568:LCJ524573 LMC524568:LMF524573 LVY524568:LWB524573 MFU524568:MFX524573 MPQ524568:MPT524573 MZM524568:MZP524573 NJI524568:NJL524573 NTE524568:NTH524573 ODA524568:ODD524573 OMW524568:OMZ524573 OWS524568:OWV524573 PGO524568:PGR524573 PQK524568:PQN524573 QAG524568:QAJ524573 QKC524568:QKF524573 QTY524568:QUB524573 RDU524568:RDX524573 RNQ524568:RNT524573 RXM524568:RXP524573 SHI524568:SHL524573 SRE524568:SRH524573 TBA524568:TBD524573 TKW524568:TKZ524573 TUS524568:TUV524573 UEO524568:UER524573 UOK524568:UON524573 UYG524568:UYJ524573 VIC524568:VIF524573 VRY524568:VSB524573 WBU524568:WBX524573 WLQ524568:WLT524573 WVM524568:WVP524573 E590104:H590109 JA590104:JD590109 SW590104:SZ590109 ACS590104:ACV590109 AMO590104:AMR590109 AWK590104:AWN590109 BGG590104:BGJ590109 BQC590104:BQF590109 BZY590104:CAB590109 CJU590104:CJX590109 CTQ590104:CTT590109 DDM590104:DDP590109 DNI590104:DNL590109 DXE590104:DXH590109 EHA590104:EHD590109 EQW590104:EQZ590109 FAS590104:FAV590109 FKO590104:FKR590109 FUK590104:FUN590109 GEG590104:GEJ590109 GOC590104:GOF590109 GXY590104:GYB590109 HHU590104:HHX590109 HRQ590104:HRT590109 IBM590104:IBP590109 ILI590104:ILL590109 IVE590104:IVH590109 JFA590104:JFD590109 JOW590104:JOZ590109 JYS590104:JYV590109 KIO590104:KIR590109 KSK590104:KSN590109 LCG590104:LCJ590109 LMC590104:LMF590109 LVY590104:LWB590109 MFU590104:MFX590109 MPQ590104:MPT590109 MZM590104:MZP590109 NJI590104:NJL590109 NTE590104:NTH590109 ODA590104:ODD590109 OMW590104:OMZ590109 OWS590104:OWV590109 PGO590104:PGR590109 PQK590104:PQN590109 QAG590104:QAJ590109 QKC590104:QKF590109 QTY590104:QUB590109 RDU590104:RDX590109 RNQ590104:RNT590109 RXM590104:RXP590109 SHI590104:SHL590109 SRE590104:SRH590109 TBA590104:TBD590109 TKW590104:TKZ590109 TUS590104:TUV590109 UEO590104:UER590109 UOK590104:UON590109 UYG590104:UYJ590109 VIC590104:VIF590109 VRY590104:VSB590109 WBU590104:WBX590109 WLQ590104:WLT590109 WVM590104:WVP590109 E655640:H655645 JA655640:JD655645 SW655640:SZ655645 ACS655640:ACV655645 AMO655640:AMR655645 AWK655640:AWN655645 BGG655640:BGJ655645 BQC655640:BQF655645 BZY655640:CAB655645 CJU655640:CJX655645 CTQ655640:CTT655645 DDM655640:DDP655645 DNI655640:DNL655645 DXE655640:DXH655645 EHA655640:EHD655645 EQW655640:EQZ655645 FAS655640:FAV655645 FKO655640:FKR655645 FUK655640:FUN655645 GEG655640:GEJ655645 GOC655640:GOF655645 GXY655640:GYB655645 HHU655640:HHX655645 HRQ655640:HRT655645 IBM655640:IBP655645 ILI655640:ILL655645 IVE655640:IVH655645 JFA655640:JFD655645 JOW655640:JOZ655645 JYS655640:JYV655645 KIO655640:KIR655645 KSK655640:KSN655645 LCG655640:LCJ655645 LMC655640:LMF655645 LVY655640:LWB655645 MFU655640:MFX655645 MPQ655640:MPT655645 MZM655640:MZP655645 NJI655640:NJL655645 NTE655640:NTH655645 ODA655640:ODD655645 OMW655640:OMZ655645 OWS655640:OWV655645 PGO655640:PGR655645 PQK655640:PQN655645 QAG655640:QAJ655645 QKC655640:QKF655645 QTY655640:QUB655645 RDU655640:RDX655645 RNQ655640:RNT655645 RXM655640:RXP655645 SHI655640:SHL655645 SRE655640:SRH655645 TBA655640:TBD655645 TKW655640:TKZ655645 TUS655640:TUV655645 UEO655640:UER655645 UOK655640:UON655645 UYG655640:UYJ655645 VIC655640:VIF655645 VRY655640:VSB655645 WBU655640:WBX655645 WLQ655640:WLT655645 WVM655640:WVP655645 E721176:H721181 JA721176:JD721181 SW721176:SZ721181 ACS721176:ACV721181 AMO721176:AMR721181 AWK721176:AWN721181 BGG721176:BGJ721181 BQC721176:BQF721181 BZY721176:CAB721181 CJU721176:CJX721181 CTQ721176:CTT721181 DDM721176:DDP721181 DNI721176:DNL721181 DXE721176:DXH721181 EHA721176:EHD721181 EQW721176:EQZ721181 FAS721176:FAV721181 FKO721176:FKR721181 FUK721176:FUN721181 GEG721176:GEJ721181 GOC721176:GOF721181 GXY721176:GYB721181 HHU721176:HHX721181 HRQ721176:HRT721181 IBM721176:IBP721181 ILI721176:ILL721181 IVE721176:IVH721181 JFA721176:JFD721181 JOW721176:JOZ721181 JYS721176:JYV721181 KIO721176:KIR721181 KSK721176:KSN721181 LCG721176:LCJ721181 LMC721176:LMF721181 LVY721176:LWB721181 MFU721176:MFX721181 MPQ721176:MPT721181 MZM721176:MZP721181 NJI721176:NJL721181 NTE721176:NTH721181 ODA721176:ODD721181 OMW721176:OMZ721181 OWS721176:OWV721181 PGO721176:PGR721181 PQK721176:PQN721181 QAG721176:QAJ721181 QKC721176:QKF721181 QTY721176:QUB721181 RDU721176:RDX721181 RNQ721176:RNT721181 RXM721176:RXP721181 SHI721176:SHL721181 SRE721176:SRH721181 TBA721176:TBD721181 TKW721176:TKZ721181 TUS721176:TUV721181 UEO721176:UER721181 UOK721176:UON721181 UYG721176:UYJ721181 VIC721176:VIF721181 VRY721176:VSB721181 WBU721176:WBX721181 WLQ721176:WLT721181 WVM721176:WVP721181 E786712:H786717 JA786712:JD786717 SW786712:SZ786717 ACS786712:ACV786717 AMO786712:AMR786717 AWK786712:AWN786717 BGG786712:BGJ786717 BQC786712:BQF786717 BZY786712:CAB786717 CJU786712:CJX786717 CTQ786712:CTT786717 DDM786712:DDP786717 DNI786712:DNL786717 DXE786712:DXH786717 EHA786712:EHD786717 EQW786712:EQZ786717 FAS786712:FAV786717 FKO786712:FKR786717 FUK786712:FUN786717 GEG786712:GEJ786717 GOC786712:GOF786717 GXY786712:GYB786717 HHU786712:HHX786717 HRQ786712:HRT786717 IBM786712:IBP786717 ILI786712:ILL786717 IVE786712:IVH786717 JFA786712:JFD786717 JOW786712:JOZ786717 JYS786712:JYV786717 KIO786712:KIR786717 KSK786712:KSN786717 LCG786712:LCJ786717 LMC786712:LMF786717 LVY786712:LWB786717 MFU786712:MFX786717 MPQ786712:MPT786717 MZM786712:MZP786717 NJI786712:NJL786717 NTE786712:NTH786717 ODA786712:ODD786717 OMW786712:OMZ786717 OWS786712:OWV786717 PGO786712:PGR786717 PQK786712:PQN786717 QAG786712:QAJ786717 QKC786712:QKF786717 QTY786712:QUB786717 RDU786712:RDX786717 RNQ786712:RNT786717 RXM786712:RXP786717 SHI786712:SHL786717 SRE786712:SRH786717 TBA786712:TBD786717 TKW786712:TKZ786717 TUS786712:TUV786717 UEO786712:UER786717 UOK786712:UON786717 UYG786712:UYJ786717 VIC786712:VIF786717 VRY786712:VSB786717 WBU786712:WBX786717 WLQ786712:WLT786717 WVM786712:WVP786717 E852248:H852253 JA852248:JD852253 SW852248:SZ852253 ACS852248:ACV852253 AMO852248:AMR852253 AWK852248:AWN852253 BGG852248:BGJ852253 BQC852248:BQF852253 BZY852248:CAB852253 CJU852248:CJX852253 CTQ852248:CTT852253 DDM852248:DDP852253 DNI852248:DNL852253 DXE852248:DXH852253 EHA852248:EHD852253 EQW852248:EQZ852253 FAS852248:FAV852253 FKO852248:FKR852253 FUK852248:FUN852253 GEG852248:GEJ852253 GOC852248:GOF852253 GXY852248:GYB852253 HHU852248:HHX852253 HRQ852248:HRT852253 IBM852248:IBP852253 ILI852248:ILL852253 IVE852248:IVH852253 JFA852248:JFD852253 JOW852248:JOZ852253 JYS852248:JYV852253 KIO852248:KIR852253 KSK852248:KSN852253 LCG852248:LCJ852253 LMC852248:LMF852253 LVY852248:LWB852253 MFU852248:MFX852253 MPQ852248:MPT852253 MZM852248:MZP852253 NJI852248:NJL852253 NTE852248:NTH852253 ODA852248:ODD852253 OMW852248:OMZ852253 OWS852248:OWV852253 PGO852248:PGR852253 PQK852248:PQN852253 QAG852248:QAJ852253 QKC852248:QKF852253 QTY852248:QUB852253 RDU852248:RDX852253 RNQ852248:RNT852253 RXM852248:RXP852253 SHI852248:SHL852253 SRE852248:SRH852253 TBA852248:TBD852253 TKW852248:TKZ852253 TUS852248:TUV852253 UEO852248:UER852253 UOK852248:UON852253 UYG852248:UYJ852253 VIC852248:VIF852253 VRY852248:VSB852253 WBU852248:WBX852253 WLQ852248:WLT852253 WVM852248:WVP852253 E917784:H917789 JA917784:JD917789 SW917784:SZ917789 ACS917784:ACV917789 AMO917784:AMR917789 AWK917784:AWN917789 BGG917784:BGJ917789 BQC917784:BQF917789 BZY917784:CAB917789 CJU917784:CJX917789 CTQ917784:CTT917789 DDM917784:DDP917789 DNI917784:DNL917789 DXE917784:DXH917789 EHA917784:EHD917789 EQW917784:EQZ917789 FAS917784:FAV917789 FKO917784:FKR917789 FUK917784:FUN917789 GEG917784:GEJ917789 GOC917784:GOF917789 GXY917784:GYB917789 HHU917784:HHX917789 HRQ917784:HRT917789 IBM917784:IBP917789 ILI917784:ILL917789 IVE917784:IVH917789 JFA917784:JFD917789 JOW917784:JOZ917789 JYS917784:JYV917789 KIO917784:KIR917789 KSK917784:KSN917789 LCG917784:LCJ917789 LMC917784:LMF917789 LVY917784:LWB917789 MFU917784:MFX917789 MPQ917784:MPT917789 MZM917784:MZP917789 NJI917784:NJL917789 NTE917784:NTH917789 ODA917784:ODD917789 OMW917784:OMZ917789 OWS917784:OWV917789 PGO917784:PGR917789 PQK917784:PQN917789 QAG917784:QAJ917789 QKC917784:QKF917789 QTY917784:QUB917789 RDU917784:RDX917789 RNQ917784:RNT917789 RXM917784:RXP917789 SHI917784:SHL917789 SRE917784:SRH917789 TBA917784:TBD917789 TKW917784:TKZ917789 TUS917784:TUV917789 UEO917784:UER917789 UOK917784:UON917789 UYG917784:UYJ917789 VIC917784:VIF917789 VRY917784:VSB917789 WBU917784:WBX917789 WLQ917784:WLT917789 WVM917784:WVP917789 E983320:H983325 JA983320:JD983325 SW983320:SZ983325 ACS983320:ACV983325 AMO983320:AMR983325 AWK983320:AWN983325 BGG983320:BGJ983325 BQC983320:BQF983325 BZY983320:CAB983325 CJU983320:CJX983325 CTQ983320:CTT983325 DDM983320:DDP983325 DNI983320:DNL983325 DXE983320:DXH983325 EHA983320:EHD983325 EQW983320:EQZ983325 FAS983320:FAV983325 FKO983320:FKR983325 FUK983320:FUN983325 GEG983320:GEJ983325 GOC983320:GOF983325 GXY983320:GYB983325 HHU983320:HHX983325 HRQ983320:HRT983325 IBM983320:IBP983325 ILI983320:ILL983325 IVE983320:IVH983325 JFA983320:JFD983325 JOW983320:JOZ983325 JYS983320:JYV983325 KIO983320:KIR983325 KSK983320:KSN983325 LCG983320:LCJ983325 LMC983320:LMF983325 LVY983320:LWB983325 MFU983320:MFX983325 MPQ983320:MPT983325 MZM983320:MZP983325 NJI983320:NJL983325 NTE983320:NTH983325 ODA983320:ODD983325 OMW983320:OMZ983325 OWS983320:OWV983325 PGO983320:PGR983325 PQK983320:PQN983325 QAG983320:QAJ983325 QKC983320:QKF983325 QTY983320:QUB983325 RDU983320:RDX983325 RNQ983320:RNT983325 RXM983320:RXP983325 SHI983320:SHL983325 SRE983320:SRH983325 TBA983320:TBD983325 TKW983320:TKZ983325 TUS983320:TUV983325 UEO983320:UER983325 UOK983320:UON983325 UYG983320:UYJ983325 VIC983320:VIF983325 VRY983320:VSB983325 WBU983320:WBX983325 WLQ983320:WLT983325 WVM983320:WVP983325 V120:Y125 JR120:JU125 TN120:TQ125 ADJ120:ADM125 ANF120:ANI125 AXB120:AXE125 BGX120:BHA125 BQT120:BQW125 CAP120:CAS125 CKL120:CKO125 CUH120:CUK125 DED120:DEG125 DNZ120:DOC125 DXV120:DXY125 EHR120:EHU125 ERN120:ERQ125 FBJ120:FBM125 FLF120:FLI125 FVB120:FVE125 GEX120:GFA125 GOT120:GOW125 GYP120:GYS125 HIL120:HIO125 HSH120:HSK125 ICD120:ICG125 ILZ120:IMC125 IVV120:IVY125 JFR120:JFU125 JPN120:JPQ125 JZJ120:JZM125 KJF120:KJI125 KTB120:KTE125 LCX120:LDA125 LMT120:LMW125 LWP120:LWS125 MGL120:MGO125 MQH120:MQK125 NAD120:NAG125 NJZ120:NKC125 NTV120:NTY125 ODR120:ODU125 ONN120:ONQ125 OXJ120:OXM125 PHF120:PHI125 PRB120:PRE125 QAX120:QBA125 QKT120:QKW125 QUP120:QUS125 REL120:REO125 ROH120:ROK125 RYD120:RYG125 SHZ120:SIC125 SRV120:SRY125 TBR120:TBU125 TLN120:TLQ125 TVJ120:TVM125 UFF120:UFI125 UPB120:UPE125 UYX120:UZA125 VIT120:VIW125 VSP120:VSS125 WCL120:WCO125 WMH120:WMK125 WWD120:WWG125 V65779:Y65784 JR65779:JU65784 TN65779:TQ65784 ADJ65779:ADM65784 ANF65779:ANI65784 AXB65779:AXE65784 BGX65779:BHA65784 BQT65779:BQW65784 CAP65779:CAS65784 CKL65779:CKO65784 CUH65779:CUK65784 DED65779:DEG65784 DNZ65779:DOC65784 DXV65779:DXY65784 EHR65779:EHU65784 ERN65779:ERQ65784 FBJ65779:FBM65784 FLF65779:FLI65784 FVB65779:FVE65784 GEX65779:GFA65784 GOT65779:GOW65784 GYP65779:GYS65784 HIL65779:HIO65784 HSH65779:HSK65784 ICD65779:ICG65784 ILZ65779:IMC65784 IVV65779:IVY65784 JFR65779:JFU65784 JPN65779:JPQ65784 JZJ65779:JZM65784 KJF65779:KJI65784 KTB65779:KTE65784 LCX65779:LDA65784 LMT65779:LMW65784 LWP65779:LWS65784 MGL65779:MGO65784 MQH65779:MQK65784 NAD65779:NAG65784 NJZ65779:NKC65784 NTV65779:NTY65784 ODR65779:ODU65784 ONN65779:ONQ65784 OXJ65779:OXM65784 PHF65779:PHI65784 PRB65779:PRE65784 QAX65779:QBA65784 QKT65779:QKW65784 QUP65779:QUS65784 REL65779:REO65784 ROH65779:ROK65784 RYD65779:RYG65784 SHZ65779:SIC65784 SRV65779:SRY65784 TBR65779:TBU65784 TLN65779:TLQ65784 TVJ65779:TVM65784 UFF65779:UFI65784 UPB65779:UPE65784 UYX65779:UZA65784 VIT65779:VIW65784 VSP65779:VSS65784 WCL65779:WCO65784 WMH65779:WMK65784 WWD65779:WWG65784 V131315:Y131320 JR131315:JU131320 TN131315:TQ131320 ADJ131315:ADM131320 ANF131315:ANI131320 AXB131315:AXE131320 BGX131315:BHA131320 BQT131315:BQW131320 CAP131315:CAS131320 CKL131315:CKO131320 CUH131315:CUK131320 DED131315:DEG131320 DNZ131315:DOC131320 DXV131315:DXY131320 EHR131315:EHU131320 ERN131315:ERQ131320 FBJ131315:FBM131320 FLF131315:FLI131320 FVB131315:FVE131320 GEX131315:GFA131320 GOT131315:GOW131320 GYP131315:GYS131320 HIL131315:HIO131320 HSH131315:HSK131320 ICD131315:ICG131320 ILZ131315:IMC131320 IVV131315:IVY131320 JFR131315:JFU131320 JPN131315:JPQ131320 JZJ131315:JZM131320 KJF131315:KJI131320 KTB131315:KTE131320 LCX131315:LDA131320 LMT131315:LMW131320 LWP131315:LWS131320 MGL131315:MGO131320 MQH131315:MQK131320 NAD131315:NAG131320 NJZ131315:NKC131320 NTV131315:NTY131320 ODR131315:ODU131320 ONN131315:ONQ131320 OXJ131315:OXM131320 PHF131315:PHI131320 PRB131315:PRE131320 QAX131315:QBA131320 QKT131315:QKW131320 QUP131315:QUS131320 REL131315:REO131320 ROH131315:ROK131320 RYD131315:RYG131320 SHZ131315:SIC131320 SRV131315:SRY131320 TBR131315:TBU131320 TLN131315:TLQ131320 TVJ131315:TVM131320 UFF131315:UFI131320 UPB131315:UPE131320 UYX131315:UZA131320 VIT131315:VIW131320 VSP131315:VSS131320 WCL131315:WCO131320 WMH131315:WMK131320 WWD131315:WWG131320 V196851:Y196856 JR196851:JU196856 TN196851:TQ196856 ADJ196851:ADM196856 ANF196851:ANI196856 AXB196851:AXE196856 BGX196851:BHA196856 BQT196851:BQW196856 CAP196851:CAS196856 CKL196851:CKO196856 CUH196851:CUK196856 DED196851:DEG196856 DNZ196851:DOC196856 DXV196851:DXY196856 EHR196851:EHU196856 ERN196851:ERQ196856 FBJ196851:FBM196856 FLF196851:FLI196856 FVB196851:FVE196856 GEX196851:GFA196856 GOT196851:GOW196856 GYP196851:GYS196856 HIL196851:HIO196856 HSH196851:HSK196856 ICD196851:ICG196856 ILZ196851:IMC196856 IVV196851:IVY196856 JFR196851:JFU196856 JPN196851:JPQ196856 JZJ196851:JZM196856 KJF196851:KJI196856 KTB196851:KTE196856 LCX196851:LDA196856 LMT196851:LMW196856 LWP196851:LWS196856 MGL196851:MGO196856 MQH196851:MQK196856 NAD196851:NAG196856 NJZ196851:NKC196856 NTV196851:NTY196856 ODR196851:ODU196856 ONN196851:ONQ196856 OXJ196851:OXM196856 PHF196851:PHI196856 PRB196851:PRE196856 QAX196851:QBA196856 QKT196851:QKW196856 QUP196851:QUS196856 REL196851:REO196856 ROH196851:ROK196856 RYD196851:RYG196856 SHZ196851:SIC196856 SRV196851:SRY196856 TBR196851:TBU196856 TLN196851:TLQ196856 TVJ196851:TVM196856 UFF196851:UFI196856 UPB196851:UPE196856 UYX196851:UZA196856 VIT196851:VIW196856 VSP196851:VSS196856 WCL196851:WCO196856 WMH196851:WMK196856 WWD196851:WWG196856 V262387:Y262392 JR262387:JU262392 TN262387:TQ262392 ADJ262387:ADM262392 ANF262387:ANI262392 AXB262387:AXE262392 BGX262387:BHA262392 BQT262387:BQW262392 CAP262387:CAS262392 CKL262387:CKO262392 CUH262387:CUK262392 DED262387:DEG262392 DNZ262387:DOC262392 DXV262387:DXY262392 EHR262387:EHU262392 ERN262387:ERQ262392 FBJ262387:FBM262392 FLF262387:FLI262392 FVB262387:FVE262392 GEX262387:GFA262392 GOT262387:GOW262392 GYP262387:GYS262392 HIL262387:HIO262392 HSH262387:HSK262392 ICD262387:ICG262392 ILZ262387:IMC262392 IVV262387:IVY262392 JFR262387:JFU262392 JPN262387:JPQ262392 JZJ262387:JZM262392 KJF262387:KJI262392 KTB262387:KTE262392 LCX262387:LDA262392 LMT262387:LMW262392 LWP262387:LWS262392 MGL262387:MGO262392 MQH262387:MQK262392 NAD262387:NAG262392 NJZ262387:NKC262392 NTV262387:NTY262392 ODR262387:ODU262392 ONN262387:ONQ262392 OXJ262387:OXM262392 PHF262387:PHI262392 PRB262387:PRE262392 QAX262387:QBA262392 QKT262387:QKW262392 QUP262387:QUS262392 REL262387:REO262392 ROH262387:ROK262392 RYD262387:RYG262392 SHZ262387:SIC262392 SRV262387:SRY262392 TBR262387:TBU262392 TLN262387:TLQ262392 TVJ262387:TVM262392 UFF262387:UFI262392 UPB262387:UPE262392 UYX262387:UZA262392 VIT262387:VIW262392 VSP262387:VSS262392 WCL262387:WCO262392 WMH262387:WMK262392 WWD262387:WWG262392 V327923:Y327928 JR327923:JU327928 TN327923:TQ327928 ADJ327923:ADM327928 ANF327923:ANI327928 AXB327923:AXE327928 BGX327923:BHA327928 BQT327923:BQW327928 CAP327923:CAS327928 CKL327923:CKO327928 CUH327923:CUK327928 DED327923:DEG327928 DNZ327923:DOC327928 DXV327923:DXY327928 EHR327923:EHU327928 ERN327923:ERQ327928 FBJ327923:FBM327928 FLF327923:FLI327928 FVB327923:FVE327928 GEX327923:GFA327928 GOT327923:GOW327928 GYP327923:GYS327928 HIL327923:HIO327928 HSH327923:HSK327928 ICD327923:ICG327928 ILZ327923:IMC327928 IVV327923:IVY327928 JFR327923:JFU327928 JPN327923:JPQ327928 JZJ327923:JZM327928 KJF327923:KJI327928 KTB327923:KTE327928 LCX327923:LDA327928 LMT327923:LMW327928 LWP327923:LWS327928 MGL327923:MGO327928 MQH327923:MQK327928 NAD327923:NAG327928 NJZ327923:NKC327928 NTV327923:NTY327928 ODR327923:ODU327928 ONN327923:ONQ327928 OXJ327923:OXM327928 PHF327923:PHI327928 PRB327923:PRE327928 QAX327923:QBA327928 QKT327923:QKW327928 QUP327923:QUS327928 REL327923:REO327928 ROH327923:ROK327928 RYD327923:RYG327928 SHZ327923:SIC327928 SRV327923:SRY327928 TBR327923:TBU327928 TLN327923:TLQ327928 TVJ327923:TVM327928 UFF327923:UFI327928 UPB327923:UPE327928 UYX327923:UZA327928 VIT327923:VIW327928 VSP327923:VSS327928 WCL327923:WCO327928 WMH327923:WMK327928 WWD327923:WWG327928 V393459:Y393464 JR393459:JU393464 TN393459:TQ393464 ADJ393459:ADM393464 ANF393459:ANI393464 AXB393459:AXE393464 BGX393459:BHA393464 BQT393459:BQW393464 CAP393459:CAS393464 CKL393459:CKO393464 CUH393459:CUK393464 DED393459:DEG393464 DNZ393459:DOC393464 DXV393459:DXY393464 EHR393459:EHU393464 ERN393459:ERQ393464 FBJ393459:FBM393464 FLF393459:FLI393464 FVB393459:FVE393464 GEX393459:GFA393464 GOT393459:GOW393464 GYP393459:GYS393464 HIL393459:HIO393464 HSH393459:HSK393464 ICD393459:ICG393464 ILZ393459:IMC393464 IVV393459:IVY393464 JFR393459:JFU393464 JPN393459:JPQ393464 JZJ393459:JZM393464 KJF393459:KJI393464 KTB393459:KTE393464 LCX393459:LDA393464 LMT393459:LMW393464 LWP393459:LWS393464 MGL393459:MGO393464 MQH393459:MQK393464 NAD393459:NAG393464 NJZ393459:NKC393464 NTV393459:NTY393464 ODR393459:ODU393464 ONN393459:ONQ393464 OXJ393459:OXM393464 PHF393459:PHI393464 PRB393459:PRE393464 QAX393459:QBA393464 QKT393459:QKW393464 QUP393459:QUS393464 REL393459:REO393464 ROH393459:ROK393464 RYD393459:RYG393464 SHZ393459:SIC393464 SRV393459:SRY393464 TBR393459:TBU393464 TLN393459:TLQ393464 TVJ393459:TVM393464 UFF393459:UFI393464 UPB393459:UPE393464 UYX393459:UZA393464 VIT393459:VIW393464 VSP393459:VSS393464 WCL393459:WCO393464 WMH393459:WMK393464 WWD393459:WWG393464 V458995:Y459000 JR458995:JU459000 TN458995:TQ459000 ADJ458995:ADM459000 ANF458995:ANI459000 AXB458995:AXE459000 BGX458995:BHA459000 BQT458995:BQW459000 CAP458995:CAS459000 CKL458995:CKO459000 CUH458995:CUK459000 DED458995:DEG459000 DNZ458995:DOC459000 DXV458995:DXY459000 EHR458995:EHU459000 ERN458995:ERQ459000 FBJ458995:FBM459000 FLF458995:FLI459000 FVB458995:FVE459000 GEX458995:GFA459000 GOT458995:GOW459000 GYP458995:GYS459000 HIL458995:HIO459000 HSH458995:HSK459000 ICD458995:ICG459000 ILZ458995:IMC459000 IVV458995:IVY459000 JFR458995:JFU459000 JPN458995:JPQ459000 JZJ458995:JZM459000 KJF458995:KJI459000 KTB458995:KTE459000 LCX458995:LDA459000 LMT458995:LMW459000 LWP458995:LWS459000 MGL458995:MGO459000 MQH458995:MQK459000 NAD458995:NAG459000 NJZ458995:NKC459000 NTV458995:NTY459000 ODR458995:ODU459000 ONN458995:ONQ459000 OXJ458995:OXM459000 PHF458995:PHI459000 PRB458995:PRE459000 QAX458995:QBA459000 QKT458995:QKW459000 QUP458995:QUS459000 REL458995:REO459000 ROH458995:ROK459000 RYD458995:RYG459000 SHZ458995:SIC459000 SRV458995:SRY459000 TBR458995:TBU459000 TLN458995:TLQ459000 TVJ458995:TVM459000 UFF458995:UFI459000 UPB458995:UPE459000 UYX458995:UZA459000 VIT458995:VIW459000 VSP458995:VSS459000 WCL458995:WCO459000 WMH458995:WMK459000 WWD458995:WWG459000 V524531:Y524536 JR524531:JU524536 TN524531:TQ524536 ADJ524531:ADM524536 ANF524531:ANI524536 AXB524531:AXE524536 BGX524531:BHA524536 BQT524531:BQW524536 CAP524531:CAS524536 CKL524531:CKO524536 CUH524531:CUK524536 DED524531:DEG524536 DNZ524531:DOC524536 DXV524531:DXY524536 EHR524531:EHU524536 ERN524531:ERQ524536 FBJ524531:FBM524536 FLF524531:FLI524536 FVB524531:FVE524536 GEX524531:GFA524536 GOT524531:GOW524536 GYP524531:GYS524536 HIL524531:HIO524536 HSH524531:HSK524536 ICD524531:ICG524536 ILZ524531:IMC524536 IVV524531:IVY524536 JFR524531:JFU524536 JPN524531:JPQ524536 JZJ524531:JZM524536 KJF524531:KJI524536 KTB524531:KTE524536 LCX524531:LDA524536 LMT524531:LMW524536 LWP524531:LWS524536 MGL524531:MGO524536 MQH524531:MQK524536 NAD524531:NAG524536 NJZ524531:NKC524536 NTV524531:NTY524536 ODR524531:ODU524536 ONN524531:ONQ524536 OXJ524531:OXM524536 PHF524531:PHI524536 PRB524531:PRE524536 QAX524531:QBA524536 QKT524531:QKW524536 QUP524531:QUS524536 REL524531:REO524536 ROH524531:ROK524536 RYD524531:RYG524536 SHZ524531:SIC524536 SRV524531:SRY524536 TBR524531:TBU524536 TLN524531:TLQ524536 TVJ524531:TVM524536 UFF524531:UFI524536 UPB524531:UPE524536 UYX524531:UZA524536 VIT524531:VIW524536 VSP524531:VSS524536 WCL524531:WCO524536 WMH524531:WMK524536 WWD524531:WWG524536 V590067:Y590072 JR590067:JU590072 TN590067:TQ590072 ADJ590067:ADM590072 ANF590067:ANI590072 AXB590067:AXE590072 BGX590067:BHA590072 BQT590067:BQW590072 CAP590067:CAS590072 CKL590067:CKO590072 CUH590067:CUK590072 DED590067:DEG590072 DNZ590067:DOC590072 DXV590067:DXY590072 EHR590067:EHU590072 ERN590067:ERQ590072 FBJ590067:FBM590072 FLF590067:FLI590072 FVB590067:FVE590072 GEX590067:GFA590072 GOT590067:GOW590072 GYP590067:GYS590072 HIL590067:HIO590072 HSH590067:HSK590072 ICD590067:ICG590072 ILZ590067:IMC590072 IVV590067:IVY590072 JFR590067:JFU590072 JPN590067:JPQ590072 JZJ590067:JZM590072 KJF590067:KJI590072 KTB590067:KTE590072 LCX590067:LDA590072 LMT590067:LMW590072 LWP590067:LWS590072 MGL590067:MGO590072 MQH590067:MQK590072 NAD590067:NAG590072 NJZ590067:NKC590072 NTV590067:NTY590072 ODR590067:ODU590072 ONN590067:ONQ590072 OXJ590067:OXM590072 PHF590067:PHI590072 PRB590067:PRE590072 QAX590067:QBA590072 QKT590067:QKW590072 QUP590067:QUS590072 REL590067:REO590072 ROH590067:ROK590072 RYD590067:RYG590072 SHZ590067:SIC590072 SRV590067:SRY590072 TBR590067:TBU590072 TLN590067:TLQ590072 TVJ590067:TVM590072 UFF590067:UFI590072 UPB590067:UPE590072 UYX590067:UZA590072 VIT590067:VIW590072 VSP590067:VSS590072 WCL590067:WCO590072 WMH590067:WMK590072 WWD590067:WWG590072 V655603:Y655608 JR655603:JU655608 TN655603:TQ655608 ADJ655603:ADM655608 ANF655603:ANI655608 AXB655603:AXE655608 BGX655603:BHA655608 BQT655603:BQW655608 CAP655603:CAS655608 CKL655603:CKO655608 CUH655603:CUK655608 DED655603:DEG655608 DNZ655603:DOC655608 DXV655603:DXY655608 EHR655603:EHU655608 ERN655603:ERQ655608 FBJ655603:FBM655608 FLF655603:FLI655608 FVB655603:FVE655608 GEX655603:GFA655608 GOT655603:GOW655608 GYP655603:GYS655608 HIL655603:HIO655608 HSH655603:HSK655608 ICD655603:ICG655608 ILZ655603:IMC655608 IVV655603:IVY655608 JFR655603:JFU655608 JPN655603:JPQ655608 JZJ655603:JZM655608 KJF655603:KJI655608 KTB655603:KTE655608 LCX655603:LDA655608 LMT655603:LMW655608 LWP655603:LWS655608 MGL655603:MGO655608 MQH655603:MQK655608 NAD655603:NAG655608 NJZ655603:NKC655608 NTV655603:NTY655608 ODR655603:ODU655608 ONN655603:ONQ655608 OXJ655603:OXM655608 PHF655603:PHI655608 PRB655603:PRE655608 QAX655603:QBA655608 QKT655603:QKW655608 QUP655603:QUS655608 REL655603:REO655608 ROH655603:ROK655608 RYD655603:RYG655608 SHZ655603:SIC655608 SRV655603:SRY655608 TBR655603:TBU655608 TLN655603:TLQ655608 TVJ655603:TVM655608 UFF655603:UFI655608 UPB655603:UPE655608 UYX655603:UZA655608 VIT655603:VIW655608 VSP655603:VSS655608 WCL655603:WCO655608 WMH655603:WMK655608 WWD655603:WWG655608 V721139:Y721144 JR721139:JU721144 TN721139:TQ721144 ADJ721139:ADM721144 ANF721139:ANI721144 AXB721139:AXE721144 BGX721139:BHA721144 BQT721139:BQW721144 CAP721139:CAS721144 CKL721139:CKO721144 CUH721139:CUK721144 DED721139:DEG721144 DNZ721139:DOC721144 DXV721139:DXY721144 EHR721139:EHU721144 ERN721139:ERQ721144 FBJ721139:FBM721144 FLF721139:FLI721144 FVB721139:FVE721144 GEX721139:GFA721144 GOT721139:GOW721144 GYP721139:GYS721144 HIL721139:HIO721144 HSH721139:HSK721144 ICD721139:ICG721144 ILZ721139:IMC721144 IVV721139:IVY721144 JFR721139:JFU721144 JPN721139:JPQ721144 JZJ721139:JZM721144 KJF721139:KJI721144 KTB721139:KTE721144 LCX721139:LDA721144 LMT721139:LMW721144 LWP721139:LWS721144 MGL721139:MGO721144 MQH721139:MQK721144 NAD721139:NAG721144 NJZ721139:NKC721144 NTV721139:NTY721144 ODR721139:ODU721144 ONN721139:ONQ721144 OXJ721139:OXM721144 PHF721139:PHI721144 PRB721139:PRE721144 QAX721139:QBA721144 QKT721139:QKW721144 QUP721139:QUS721144 REL721139:REO721144 ROH721139:ROK721144 RYD721139:RYG721144 SHZ721139:SIC721144 SRV721139:SRY721144 TBR721139:TBU721144 TLN721139:TLQ721144 TVJ721139:TVM721144 UFF721139:UFI721144 UPB721139:UPE721144 UYX721139:UZA721144 VIT721139:VIW721144 VSP721139:VSS721144 WCL721139:WCO721144 WMH721139:WMK721144 WWD721139:WWG721144 V786675:Y786680 JR786675:JU786680 TN786675:TQ786680 ADJ786675:ADM786680 ANF786675:ANI786680 AXB786675:AXE786680 BGX786675:BHA786680 BQT786675:BQW786680 CAP786675:CAS786680 CKL786675:CKO786680 CUH786675:CUK786680 DED786675:DEG786680 DNZ786675:DOC786680 DXV786675:DXY786680 EHR786675:EHU786680 ERN786675:ERQ786680 FBJ786675:FBM786680 FLF786675:FLI786680 FVB786675:FVE786680 GEX786675:GFA786680 GOT786675:GOW786680 GYP786675:GYS786680 HIL786675:HIO786680 HSH786675:HSK786680 ICD786675:ICG786680 ILZ786675:IMC786680 IVV786675:IVY786680 JFR786675:JFU786680 JPN786675:JPQ786680 JZJ786675:JZM786680 KJF786675:KJI786680 KTB786675:KTE786680 LCX786675:LDA786680 LMT786675:LMW786680 LWP786675:LWS786680 MGL786675:MGO786680 MQH786675:MQK786680 NAD786675:NAG786680 NJZ786675:NKC786680 NTV786675:NTY786680 ODR786675:ODU786680 ONN786675:ONQ786680 OXJ786675:OXM786680 PHF786675:PHI786680 PRB786675:PRE786680 QAX786675:QBA786680 QKT786675:QKW786680 QUP786675:QUS786680 REL786675:REO786680 ROH786675:ROK786680 RYD786675:RYG786680 SHZ786675:SIC786680 SRV786675:SRY786680 TBR786675:TBU786680 TLN786675:TLQ786680 TVJ786675:TVM786680 UFF786675:UFI786680 UPB786675:UPE786680 UYX786675:UZA786680 VIT786675:VIW786680 VSP786675:VSS786680 WCL786675:WCO786680 WMH786675:WMK786680 WWD786675:WWG786680 V852211:Y852216 JR852211:JU852216 TN852211:TQ852216 ADJ852211:ADM852216 ANF852211:ANI852216 AXB852211:AXE852216 BGX852211:BHA852216 BQT852211:BQW852216 CAP852211:CAS852216 CKL852211:CKO852216 CUH852211:CUK852216 DED852211:DEG852216 DNZ852211:DOC852216 DXV852211:DXY852216 EHR852211:EHU852216 ERN852211:ERQ852216 FBJ852211:FBM852216 FLF852211:FLI852216 FVB852211:FVE852216 GEX852211:GFA852216 GOT852211:GOW852216 GYP852211:GYS852216 HIL852211:HIO852216 HSH852211:HSK852216 ICD852211:ICG852216 ILZ852211:IMC852216 IVV852211:IVY852216 JFR852211:JFU852216 JPN852211:JPQ852216 JZJ852211:JZM852216 KJF852211:KJI852216 KTB852211:KTE852216 LCX852211:LDA852216 LMT852211:LMW852216 LWP852211:LWS852216 MGL852211:MGO852216 MQH852211:MQK852216 NAD852211:NAG852216 NJZ852211:NKC852216 NTV852211:NTY852216 ODR852211:ODU852216 ONN852211:ONQ852216 OXJ852211:OXM852216 PHF852211:PHI852216 PRB852211:PRE852216 QAX852211:QBA852216 QKT852211:QKW852216 QUP852211:QUS852216 REL852211:REO852216 ROH852211:ROK852216 RYD852211:RYG852216 SHZ852211:SIC852216 SRV852211:SRY852216 TBR852211:TBU852216 TLN852211:TLQ852216 TVJ852211:TVM852216 UFF852211:UFI852216 UPB852211:UPE852216 UYX852211:UZA852216 VIT852211:VIW852216 VSP852211:VSS852216 WCL852211:WCO852216 WMH852211:WMK852216 WWD852211:WWG852216 V917747:Y917752 JR917747:JU917752 TN917747:TQ917752 ADJ917747:ADM917752 ANF917747:ANI917752 AXB917747:AXE917752 BGX917747:BHA917752 BQT917747:BQW917752 CAP917747:CAS917752 CKL917747:CKO917752 CUH917747:CUK917752 DED917747:DEG917752 DNZ917747:DOC917752 DXV917747:DXY917752 EHR917747:EHU917752 ERN917747:ERQ917752 FBJ917747:FBM917752 FLF917747:FLI917752 FVB917747:FVE917752 GEX917747:GFA917752 GOT917747:GOW917752 GYP917747:GYS917752 HIL917747:HIO917752 HSH917747:HSK917752 ICD917747:ICG917752 ILZ917747:IMC917752 IVV917747:IVY917752 JFR917747:JFU917752 JPN917747:JPQ917752 JZJ917747:JZM917752 KJF917747:KJI917752 KTB917747:KTE917752 LCX917747:LDA917752 LMT917747:LMW917752 LWP917747:LWS917752 MGL917747:MGO917752 MQH917747:MQK917752 NAD917747:NAG917752 NJZ917747:NKC917752 NTV917747:NTY917752 ODR917747:ODU917752 ONN917747:ONQ917752 OXJ917747:OXM917752 PHF917747:PHI917752 PRB917747:PRE917752 QAX917747:QBA917752 QKT917747:QKW917752 QUP917747:QUS917752 REL917747:REO917752 ROH917747:ROK917752 RYD917747:RYG917752 SHZ917747:SIC917752 SRV917747:SRY917752 TBR917747:TBU917752 TLN917747:TLQ917752 TVJ917747:TVM917752 UFF917747:UFI917752 UPB917747:UPE917752 UYX917747:UZA917752 VIT917747:VIW917752 VSP917747:VSS917752 WCL917747:WCO917752 WMH917747:WMK917752 WWD917747:WWG917752 V983283:Y983288 JR983283:JU983288 TN983283:TQ983288 ADJ983283:ADM983288 ANF983283:ANI983288 AXB983283:AXE983288 BGX983283:BHA983288 BQT983283:BQW983288 CAP983283:CAS983288 CKL983283:CKO983288 CUH983283:CUK983288 DED983283:DEG983288 DNZ983283:DOC983288 DXV983283:DXY983288 EHR983283:EHU983288 ERN983283:ERQ983288 FBJ983283:FBM983288 FLF983283:FLI983288 FVB983283:FVE983288 GEX983283:GFA983288 GOT983283:GOW983288 GYP983283:GYS983288 HIL983283:HIO983288 HSH983283:HSK983288 ICD983283:ICG983288 ILZ983283:IMC983288 IVV983283:IVY983288 JFR983283:JFU983288 JPN983283:JPQ983288 JZJ983283:JZM983288 KJF983283:KJI983288 KTB983283:KTE983288 LCX983283:LDA983288 LMT983283:LMW983288 LWP983283:LWS983288 MGL983283:MGO983288 MQH983283:MQK983288 NAD983283:NAG983288 NJZ983283:NKC983288 NTV983283:NTY983288 ODR983283:ODU983288 ONN983283:ONQ983288 OXJ983283:OXM983288 PHF983283:PHI983288 PRB983283:PRE983288 QAX983283:QBA983288 QKT983283:QKW983288 QUP983283:QUS983288 REL983283:REO983288 ROH983283:ROK983288 RYD983283:RYG983288 SHZ983283:SIC983288 SRV983283:SRY983288 TBR983283:TBU983288 TLN983283:TLQ983288 TVJ983283:TVM983288 UFF983283:UFI983288 UPB983283:UPE983288 UYX983283:UZA983288 VIT983283:VIW983288 VSP983283:VSS983288 WCL983283:WCO983288 WMH983283:WMK983288 WWD983283:WWG983288 U97:Y102 JQ97:JU102 TM97:TQ102 ADI97:ADM102 ANE97:ANI102 AXA97:AXE102 BGW97:BHA102 BQS97:BQW102 CAO97:CAS102 CKK97:CKO102 CUG97:CUK102 DEC97:DEG102 DNY97:DOC102 DXU97:DXY102 EHQ97:EHU102 ERM97:ERQ102 FBI97:FBM102 FLE97:FLI102 FVA97:FVE102 GEW97:GFA102 GOS97:GOW102 GYO97:GYS102 HIK97:HIO102 HSG97:HSK102 ICC97:ICG102 ILY97:IMC102 IVU97:IVY102 JFQ97:JFU102 JPM97:JPQ102 JZI97:JZM102 KJE97:KJI102 KTA97:KTE102 LCW97:LDA102 LMS97:LMW102 LWO97:LWS102 MGK97:MGO102 MQG97:MQK102 NAC97:NAG102 NJY97:NKC102 NTU97:NTY102 ODQ97:ODU102 ONM97:ONQ102 OXI97:OXM102 PHE97:PHI102 PRA97:PRE102 QAW97:QBA102 QKS97:QKW102 QUO97:QUS102 REK97:REO102 ROG97:ROK102 RYC97:RYG102 SHY97:SIC102 SRU97:SRY102 TBQ97:TBU102 TLM97:TLQ102 TVI97:TVM102 UFE97:UFI102 UPA97:UPE102 UYW97:UZA102 VIS97:VIW102 VSO97:VSS102 WCK97:WCO102 WMG97:WMK102 WWC97:WWG102 U65756:Y65761 JQ65756:JU65761 TM65756:TQ65761 ADI65756:ADM65761 ANE65756:ANI65761 AXA65756:AXE65761 BGW65756:BHA65761 BQS65756:BQW65761 CAO65756:CAS65761 CKK65756:CKO65761 CUG65756:CUK65761 DEC65756:DEG65761 DNY65756:DOC65761 DXU65756:DXY65761 EHQ65756:EHU65761 ERM65756:ERQ65761 FBI65756:FBM65761 FLE65756:FLI65761 FVA65756:FVE65761 GEW65756:GFA65761 GOS65756:GOW65761 GYO65756:GYS65761 HIK65756:HIO65761 HSG65756:HSK65761 ICC65756:ICG65761 ILY65756:IMC65761 IVU65756:IVY65761 JFQ65756:JFU65761 JPM65756:JPQ65761 JZI65756:JZM65761 KJE65756:KJI65761 KTA65756:KTE65761 LCW65756:LDA65761 LMS65756:LMW65761 LWO65756:LWS65761 MGK65756:MGO65761 MQG65756:MQK65761 NAC65756:NAG65761 NJY65756:NKC65761 NTU65756:NTY65761 ODQ65756:ODU65761 ONM65756:ONQ65761 OXI65756:OXM65761 PHE65756:PHI65761 PRA65756:PRE65761 QAW65756:QBA65761 QKS65756:QKW65761 QUO65756:QUS65761 REK65756:REO65761 ROG65756:ROK65761 RYC65756:RYG65761 SHY65756:SIC65761 SRU65756:SRY65761 TBQ65756:TBU65761 TLM65756:TLQ65761 TVI65756:TVM65761 UFE65756:UFI65761 UPA65756:UPE65761 UYW65756:UZA65761 VIS65756:VIW65761 VSO65756:VSS65761 WCK65756:WCO65761 WMG65756:WMK65761 WWC65756:WWG65761 U131292:Y131297 JQ131292:JU131297 TM131292:TQ131297 ADI131292:ADM131297 ANE131292:ANI131297 AXA131292:AXE131297 BGW131292:BHA131297 BQS131292:BQW131297 CAO131292:CAS131297 CKK131292:CKO131297 CUG131292:CUK131297 DEC131292:DEG131297 DNY131292:DOC131297 DXU131292:DXY131297 EHQ131292:EHU131297 ERM131292:ERQ131297 FBI131292:FBM131297 FLE131292:FLI131297 FVA131292:FVE131297 GEW131292:GFA131297 GOS131292:GOW131297 GYO131292:GYS131297 HIK131292:HIO131297 HSG131292:HSK131297 ICC131292:ICG131297 ILY131292:IMC131297 IVU131292:IVY131297 JFQ131292:JFU131297 JPM131292:JPQ131297 JZI131292:JZM131297 KJE131292:KJI131297 KTA131292:KTE131297 LCW131292:LDA131297 LMS131292:LMW131297 LWO131292:LWS131297 MGK131292:MGO131297 MQG131292:MQK131297 NAC131292:NAG131297 NJY131292:NKC131297 NTU131292:NTY131297 ODQ131292:ODU131297 ONM131292:ONQ131297 OXI131292:OXM131297 PHE131292:PHI131297 PRA131292:PRE131297 QAW131292:QBA131297 QKS131292:QKW131297 QUO131292:QUS131297 REK131292:REO131297 ROG131292:ROK131297 RYC131292:RYG131297 SHY131292:SIC131297 SRU131292:SRY131297 TBQ131292:TBU131297 TLM131292:TLQ131297 TVI131292:TVM131297 UFE131292:UFI131297 UPA131292:UPE131297 UYW131292:UZA131297 VIS131292:VIW131297 VSO131292:VSS131297 WCK131292:WCO131297 WMG131292:WMK131297 WWC131292:WWG131297 U196828:Y196833 JQ196828:JU196833 TM196828:TQ196833 ADI196828:ADM196833 ANE196828:ANI196833 AXA196828:AXE196833 BGW196828:BHA196833 BQS196828:BQW196833 CAO196828:CAS196833 CKK196828:CKO196833 CUG196828:CUK196833 DEC196828:DEG196833 DNY196828:DOC196833 DXU196828:DXY196833 EHQ196828:EHU196833 ERM196828:ERQ196833 FBI196828:FBM196833 FLE196828:FLI196833 FVA196828:FVE196833 GEW196828:GFA196833 GOS196828:GOW196833 GYO196828:GYS196833 HIK196828:HIO196833 HSG196828:HSK196833 ICC196828:ICG196833 ILY196828:IMC196833 IVU196828:IVY196833 JFQ196828:JFU196833 JPM196828:JPQ196833 JZI196828:JZM196833 KJE196828:KJI196833 KTA196828:KTE196833 LCW196828:LDA196833 LMS196828:LMW196833 LWO196828:LWS196833 MGK196828:MGO196833 MQG196828:MQK196833 NAC196828:NAG196833 NJY196828:NKC196833 NTU196828:NTY196833 ODQ196828:ODU196833 ONM196828:ONQ196833 OXI196828:OXM196833 PHE196828:PHI196833 PRA196828:PRE196833 QAW196828:QBA196833 QKS196828:QKW196833 QUO196828:QUS196833 REK196828:REO196833 ROG196828:ROK196833 RYC196828:RYG196833 SHY196828:SIC196833 SRU196828:SRY196833 TBQ196828:TBU196833 TLM196828:TLQ196833 TVI196828:TVM196833 UFE196828:UFI196833 UPA196828:UPE196833 UYW196828:UZA196833 VIS196828:VIW196833 VSO196828:VSS196833 WCK196828:WCO196833 WMG196828:WMK196833 WWC196828:WWG196833 U262364:Y262369 JQ262364:JU262369 TM262364:TQ262369 ADI262364:ADM262369 ANE262364:ANI262369 AXA262364:AXE262369 BGW262364:BHA262369 BQS262364:BQW262369 CAO262364:CAS262369 CKK262364:CKO262369 CUG262364:CUK262369 DEC262364:DEG262369 DNY262364:DOC262369 DXU262364:DXY262369 EHQ262364:EHU262369 ERM262364:ERQ262369 FBI262364:FBM262369 FLE262364:FLI262369 FVA262364:FVE262369 GEW262364:GFA262369 GOS262364:GOW262369 GYO262364:GYS262369 HIK262364:HIO262369 HSG262364:HSK262369 ICC262364:ICG262369 ILY262364:IMC262369 IVU262364:IVY262369 JFQ262364:JFU262369 JPM262364:JPQ262369 JZI262364:JZM262369 KJE262364:KJI262369 KTA262364:KTE262369 LCW262364:LDA262369 LMS262364:LMW262369 LWO262364:LWS262369 MGK262364:MGO262369 MQG262364:MQK262369 NAC262364:NAG262369 NJY262364:NKC262369 NTU262364:NTY262369 ODQ262364:ODU262369 ONM262364:ONQ262369 OXI262364:OXM262369 PHE262364:PHI262369 PRA262364:PRE262369 QAW262364:QBA262369 QKS262364:QKW262369 QUO262364:QUS262369 REK262364:REO262369 ROG262364:ROK262369 RYC262364:RYG262369 SHY262364:SIC262369 SRU262364:SRY262369 TBQ262364:TBU262369 TLM262364:TLQ262369 TVI262364:TVM262369 UFE262364:UFI262369 UPA262364:UPE262369 UYW262364:UZA262369 VIS262364:VIW262369 VSO262364:VSS262369 WCK262364:WCO262369 WMG262364:WMK262369 WWC262364:WWG262369 U327900:Y327905 JQ327900:JU327905 TM327900:TQ327905 ADI327900:ADM327905 ANE327900:ANI327905 AXA327900:AXE327905 BGW327900:BHA327905 BQS327900:BQW327905 CAO327900:CAS327905 CKK327900:CKO327905 CUG327900:CUK327905 DEC327900:DEG327905 DNY327900:DOC327905 DXU327900:DXY327905 EHQ327900:EHU327905 ERM327900:ERQ327905 FBI327900:FBM327905 FLE327900:FLI327905 FVA327900:FVE327905 GEW327900:GFA327905 GOS327900:GOW327905 GYO327900:GYS327905 HIK327900:HIO327905 HSG327900:HSK327905 ICC327900:ICG327905 ILY327900:IMC327905 IVU327900:IVY327905 JFQ327900:JFU327905 JPM327900:JPQ327905 JZI327900:JZM327905 KJE327900:KJI327905 KTA327900:KTE327905 LCW327900:LDA327905 LMS327900:LMW327905 LWO327900:LWS327905 MGK327900:MGO327905 MQG327900:MQK327905 NAC327900:NAG327905 NJY327900:NKC327905 NTU327900:NTY327905 ODQ327900:ODU327905 ONM327900:ONQ327905 OXI327900:OXM327905 PHE327900:PHI327905 PRA327900:PRE327905 QAW327900:QBA327905 QKS327900:QKW327905 QUO327900:QUS327905 REK327900:REO327905 ROG327900:ROK327905 RYC327900:RYG327905 SHY327900:SIC327905 SRU327900:SRY327905 TBQ327900:TBU327905 TLM327900:TLQ327905 TVI327900:TVM327905 UFE327900:UFI327905 UPA327900:UPE327905 UYW327900:UZA327905 VIS327900:VIW327905 VSO327900:VSS327905 WCK327900:WCO327905 WMG327900:WMK327905 WWC327900:WWG327905 U393436:Y393441 JQ393436:JU393441 TM393436:TQ393441 ADI393436:ADM393441 ANE393436:ANI393441 AXA393436:AXE393441 BGW393436:BHA393441 BQS393436:BQW393441 CAO393436:CAS393441 CKK393436:CKO393441 CUG393436:CUK393441 DEC393436:DEG393441 DNY393436:DOC393441 DXU393436:DXY393441 EHQ393436:EHU393441 ERM393436:ERQ393441 FBI393436:FBM393441 FLE393436:FLI393441 FVA393436:FVE393441 GEW393436:GFA393441 GOS393436:GOW393441 GYO393436:GYS393441 HIK393436:HIO393441 HSG393436:HSK393441 ICC393436:ICG393441 ILY393436:IMC393441 IVU393436:IVY393441 JFQ393436:JFU393441 JPM393436:JPQ393441 JZI393436:JZM393441 KJE393436:KJI393441 KTA393436:KTE393441 LCW393436:LDA393441 LMS393436:LMW393441 LWO393436:LWS393441 MGK393436:MGO393441 MQG393436:MQK393441 NAC393436:NAG393441 NJY393436:NKC393441 NTU393436:NTY393441 ODQ393436:ODU393441 ONM393436:ONQ393441 OXI393436:OXM393441 PHE393436:PHI393441 PRA393436:PRE393441 QAW393436:QBA393441 QKS393436:QKW393441 QUO393436:QUS393441 REK393436:REO393441 ROG393436:ROK393441 RYC393436:RYG393441 SHY393436:SIC393441 SRU393436:SRY393441 TBQ393436:TBU393441 TLM393436:TLQ393441 TVI393436:TVM393441 UFE393436:UFI393441 UPA393436:UPE393441 UYW393436:UZA393441 VIS393436:VIW393441 VSO393436:VSS393441 WCK393436:WCO393441 WMG393436:WMK393441 WWC393436:WWG393441 U458972:Y458977 JQ458972:JU458977 TM458972:TQ458977 ADI458972:ADM458977 ANE458972:ANI458977 AXA458972:AXE458977 BGW458972:BHA458977 BQS458972:BQW458977 CAO458972:CAS458977 CKK458972:CKO458977 CUG458972:CUK458977 DEC458972:DEG458977 DNY458972:DOC458977 DXU458972:DXY458977 EHQ458972:EHU458977 ERM458972:ERQ458977 FBI458972:FBM458977 FLE458972:FLI458977 FVA458972:FVE458977 GEW458972:GFA458977 GOS458972:GOW458977 GYO458972:GYS458977 HIK458972:HIO458977 HSG458972:HSK458977 ICC458972:ICG458977 ILY458972:IMC458977 IVU458972:IVY458977 JFQ458972:JFU458977 JPM458972:JPQ458977 JZI458972:JZM458977 KJE458972:KJI458977 KTA458972:KTE458977 LCW458972:LDA458977 LMS458972:LMW458977 LWO458972:LWS458977 MGK458972:MGO458977 MQG458972:MQK458977 NAC458972:NAG458977 NJY458972:NKC458977 NTU458972:NTY458977 ODQ458972:ODU458977 ONM458972:ONQ458977 OXI458972:OXM458977 PHE458972:PHI458977 PRA458972:PRE458977 QAW458972:QBA458977 QKS458972:QKW458977 QUO458972:QUS458977 REK458972:REO458977 ROG458972:ROK458977 RYC458972:RYG458977 SHY458972:SIC458977 SRU458972:SRY458977 TBQ458972:TBU458977 TLM458972:TLQ458977 TVI458972:TVM458977 UFE458972:UFI458977 UPA458972:UPE458977 UYW458972:UZA458977 VIS458972:VIW458977 VSO458972:VSS458977 WCK458972:WCO458977 WMG458972:WMK458977 WWC458972:WWG458977 U524508:Y524513 JQ524508:JU524513 TM524508:TQ524513 ADI524508:ADM524513 ANE524508:ANI524513 AXA524508:AXE524513 BGW524508:BHA524513 BQS524508:BQW524513 CAO524508:CAS524513 CKK524508:CKO524513 CUG524508:CUK524513 DEC524508:DEG524513 DNY524508:DOC524513 DXU524508:DXY524513 EHQ524508:EHU524513 ERM524508:ERQ524513 FBI524508:FBM524513 FLE524508:FLI524513 FVA524508:FVE524513 GEW524508:GFA524513 GOS524508:GOW524513 GYO524508:GYS524513 HIK524508:HIO524513 HSG524508:HSK524513 ICC524508:ICG524513 ILY524508:IMC524513 IVU524508:IVY524513 JFQ524508:JFU524513 JPM524508:JPQ524513 JZI524508:JZM524513 KJE524508:KJI524513 KTA524508:KTE524513 LCW524508:LDA524513 LMS524508:LMW524513 LWO524508:LWS524513 MGK524508:MGO524513 MQG524508:MQK524513 NAC524508:NAG524513 NJY524508:NKC524513 NTU524508:NTY524513 ODQ524508:ODU524513 ONM524508:ONQ524513 OXI524508:OXM524513 PHE524508:PHI524513 PRA524508:PRE524513 QAW524508:QBA524513 QKS524508:QKW524513 QUO524508:QUS524513 REK524508:REO524513 ROG524508:ROK524513 RYC524508:RYG524513 SHY524508:SIC524513 SRU524508:SRY524513 TBQ524508:TBU524513 TLM524508:TLQ524513 TVI524508:TVM524513 UFE524508:UFI524513 UPA524508:UPE524513 UYW524508:UZA524513 VIS524508:VIW524513 VSO524508:VSS524513 WCK524508:WCO524513 WMG524508:WMK524513 WWC524508:WWG524513 U590044:Y590049 JQ590044:JU590049 TM590044:TQ590049 ADI590044:ADM590049 ANE590044:ANI590049 AXA590044:AXE590049 BGW590044:BHA590049 BQS590044:BQW590049 CAO590044:CAS590049 CKK590044:CKO590049 CUG590044:CUK590049 DEC590044:DEG590049 DNY590044:DOC590049 DXU590044:DXY590049 EHQ590044:EHU590049 ERM590044:ERQ590049 FBI590044:FBM590049 FLE590044:FLI590049 FVA590044:FVE590049 GEW590044:GFA590049 GOS590044:GOW590049 GYO590044:GYS590049 HIK590044:HIO590049 HSG590044:HSK590049 ICC590044:ICG590049 ILY590044:IMC590049 IVU590044:IVY590049 JFQ590044:JFU590049 JPM590044:JPQ590049 JZI590044:JZM590049 KJE590044:KJI590049 KTA590044:KTE590049 LCW590044:LDA590049 LMS590044:LMW590049 LWO590044:LWS590049 MGK590044:MGO590049 MQG590044:MQK590049 NAC590044:NAG590049 NJY590044:NKC590049 NTU590044:NTY590049 ODQ590044:ODU590049 ONM590044:ONQ590049 OXI590044:OXM590049 PHE590044:PHI590049 PRA590044:PRE590049 QAW590044:QBA590049 QKS590044:QKW590049 QUO590044:QUS590049 REK590044:REO590049 ROG590044:ROK590049 RYC590044:RYG590049 SHY590044:SIC590049 SRU590044:SRY590049 TBQ590044:TBU590049 TLM590044:TLQ590049 TVI590044:TVM590049 UFE590044:UFI590049 UPA590044:UPE590049 UYW590044:UZA590049 VIS590044:VIW590049 VSO590044:VSS590049 WCK590044:WCO590049 WMG590044:WMK590049 WWC590044:WWG590049 U655580:Y655585 JQ655580:JU655585 TM655580:TQ655585 ADI655580:ADM655585 ANE655580:ANI655585 AXA655580:AXE655585 BGW655580:BHA655585 BQS655580:BQW655585 CAO655580:CAS655585 CKK655580:CKO655585 CUG655580:CUK655585 DEC655580:DEG655585 DNY655580:DOC655585 DXU655580:DXY655585 EHQ655580:EHU655585 ERM655580:ERQ655585 FBI655580:FBM655585 FLE655580:FLI655585 FVA655580:FVE655585 GEW655580:GFA655585 GOS655580:GOW655585 GYO655580:GYS655585 HIK655580:HIO655585 HSG655580:HSK655585 ICC655580:ICG655585 ILY655580:IMC655585 IVU655580:IVY655585 JFQ655580:JFU655585 JPM655580:JPQ655585 JZI655580:JZM655585 KJE655580:KJI655585 KTA655580:KTE655585 LCW655580:LDA655585 LMS655580:LMW655585 LWO655580:LWS655585 MGK655580:MGO655585 MQG655580:MQK655585 NAC655580:NAG655585 NJY655580:NKC655585 NTU655580:NTY655585 ODQ655580:ODU655585 ONM655580:ONQ655585 OXI655580:OXM655585 PHE655580:PHI655585 PRA655580:PRE655585 QAW655580:QBA655585 QKS655580:QKW655585 QUO655580:QUS655585 REK655580:REO655585 ROG655580:ROK655585 RYC655580:RYG655585 SHY655580:SIC655585 SRU655580:SRY655585 TBQ655580:TBU655585 TLM655580:TLQ655585 TVI655580:TVM655585 UFE655580:UFI655585 UPA655580:UPE655585 UYW655580:UZA655585 VIS655580:VIW655585 VSO655580:VSS655585 WCK655580:WCO655585 WMG655580:WMK655585 WWC655580:WWG655585 U721116:Y721121 JQ721116:JU721121 TM721116:TQ721121 ADI721116:ADM721121 ANE721116:ANI721121 AXA721116:AXE721121 BGW721116:BHA721121 BQS721116:BQW721121 CAO721116:CAS721121 CKK721116:CKO721121 CUG721116:CUK721121 DEC721116:DEG721121 DNY721116:DOC721121 DXU721116:DXY721121 EHQ721116:EHU721121 ERM721116:ERQ721121 FBI721116:FBM721121 FLE721116:FLI721121 FVA721116:FVE721121 GEW721116:GFA721121 GOS721116:GOW721121 GYO721116:GYS721121 HIK721116:HIO721121 HSG721116:HSK721121 ICC721116:ICG721121 ILY721116:IMC721121 IVU721116:IVY721121 JFQ721116:JFU721121 JPM721116:JPQ721121 JZI721116:JZM721121 KJE721116:KJI721121 KTA721116:KTE721121 LCW721116:LDA721121 LMS721116:LMW721121 LWO721116:LWS721121 MGK721116:MGO721121 MQG721116:MQK721121 NAC721116:NAG721121 NJY721116:NKC721121 NTU721116:NTY721121 ODQ721116:ODU721121 ONM721116:ONQ721121 OXI721116:OXM721121 PHE721116:PHI721121 PRA721116:PRE721121 QAW721116:QBA721121 QKS721116:QKW721121 QUO721116:QUS721121 REK721116:REO721121 ROG721116:ROK721121 RYC721116:RYG721121 SHY721116:SIC721121 SRU721116:SRY721121 TBQ721116:TBU721121 TLM721116:TLQ721121 TVI721116:TVM721121 UFE721116:UFI721121 UPA721116:UPE721121 UYW721116:UZA721121 VIS721116:VIW721121 VSO721116:VSS721121 WCK721116:WCO721121 WMG721116:WMK721121 WWC721116:WWG721121 U786652:Y786657 JQ786652:JU786657 TM786652:TQ786657 ADI786652:ADM786657 ANE786652:ANI786657 AXA786652:AXE786657 BGW786652:BHA786657 BQS786652:BQW786657 CAO786652:CAS786657 CKK786652:CKO786657 CUG786652:CUK786657 DEC786652:DEG786657 DNY786652:DOC786657 DXU786652:DXY786657 EHQ786652:EHU786657 ERM786652:ERQ786657 FBI786652:FBM786657 FLE786652:FLI786657 FVA786652:FVE786657 GEW786652:GFA786657 GOS786652:GOW786657 GYO786652:GYS786657 HIK786652:HIO786657 HSG786652:HSK786657 ICC786652:ICG786657 ILY786652:IMC786657 IVU786652:IVY786657 JFQ786652:JFU786657 JPM786652:JPQ786657 JZI786652:JZM786657 KJE786652:KJI786657 KTA786652:KTE786657 LCW786652:LDA786657 LMS786652:LMW786657 LWO786652:LWS786657 MGK786652:MGO786657 MQG786652:MQK786657 NAC786652:NAG786657 NJY786652:NKC786657 NTU786652:NTY786657 ODQ786652:ODU786657 ONM786652:ONQ786657 OXI786652:OXM786657 PHE786652:PHI786657 PRA786652:PRE786657 QAW786652:QBA786657 QKS786652:QKW786657 QUO786652:QUS786657 REK786652:REO786657 ROG786652:ROK786657 RYC786652:RYG786657 SHY786652:SIC786657 SRU786652:SRY786657 TBQ786652:TBU786657 TLM786652:TLQ786657 TVI786652:TVM786657 UFE786652:UFI786657 UPA786652:UPE786657 UYW786652:UZA786657 VIS786652:VIW786657 VSO786652:VSS786657 WCK786652:WCO786657 WMG786652:WMK786657 WWC786652:WWG786657 U852188:Y852193 JQ852188:JU852193 TM852188:TQ852193 ADI852188:ADM852193 ANE852188:ANI852193 AXA852188:AXE852193 BGW852188:BHA852193 BQS852188:BQW852193 CAO852188:CAS852193 CKK852188:CKO852193 CUG852188:CUK852193 DEC852188:DEG852193 DNY852188:DOC852193 DXU852188:DXY852193 EHQ852188:EHU852193 ERM852188:ERQ852193 FBI852188:FBM852193 FLE852188:FLI852193 FVA852188:FVE852193 GEW852188:GFA852193 GOS852188:GOW852193 GYO852188:GYS852193 HIK852188:HIO852193 HSG852188:HSK852193 ICC852188:ICG852193 ILY852188:IMC852193 IVU852188:IVY852193 JFQ852188:JFU852193 JPM852188:JPQ852193 JZI852188:JZM852193 KJE852188:KJI852193 KTA852188:KTE852193 LCW852188:LDA852193 LMS852188:LMW852193 LWO852188:LWS852193 MGK852188:MGO852193 MQG852188:MQK852193 NAC852188:NAG852193 NJY852188:NKC852193 NTU852188:NTY852193 ODQ852188:ODU852193 ONM852188:ONQ852193 OXI852188:OXM852193 PHE852188:PHI852193 PRA852188:PRE852193 QAW852188:QBA852193 QKS852188:QKW852193 QUO852188:QUS852193 REK852188:REO852193 ROG852188:ROK852193 RYC852188:RYG852193 SHY852188:SIC852193 SRU852188:SRY852193 TBQ852188:TBU852193 TLM852188:TLQ852193 TVI852188:TVM852193 UFE852188:UFI852193 UPA852188:UPE852193 UYW852188:UZA852193 VIS852188:VIW852193 VSO852188:VSS852193 WCK852188:WCO852193 WMG852188:WMK852193 WWC852188:WWG852193 U917724:Y917729 JQ917724:JU917729 TM917724:TQ917729 ADI917724:ADM917729 ANE917724:ANI917729 AXA917724:AXE917729 BGW917724:BHA917729 BQS917724:BQW917729 CAO917724:CAS917729 CKK917724:CKO917729 CUG917724:CUK917729 DEC917724:DEG917729 DNY917724:DOC917729 DXU917724:DXY917729 EHQ917724:EHU917729 ERM917724:ERQ917729 FBI917724:FBM917729 FLE917724:FLI917729 FVA917724:FVE917729 GEW917724:GFA917729 GOS917724:GOW917729 GYO917724:GYS917729 HIK917724:HIO917729 HSG917724:HSK917729 ICC917724:ICG917729 ILY917724:IMC917729 IVU917724:IVY917729 JFQ917724:JFU917729 JPM917724:JPQ917729 JZI917724:JZM917729 KJE917724:KJI917729 KTA917724:KTE917729 LCW917724:LDA917729 LMS917724:LMW917729 LWO917724:LWS917729 MGK917724:MGO917729 MQG917724:MQK917729 NAC917724:NAG917729 NJY917724:NKC917729 NTU917724:NTY917729 ODQ917724:ODU917729 ONM917724:ONQ917729 OXI917724:OXM917729 PHE917724:PHI917729 PRA917724:PRE917729 QAW917724:QBA917729 QKS917724:QKW917729 QUO917724:QUS917729 REK917724:REO917729 ROG917724:ROK917729 RYC917724:RYG917729 SHY917724:SIC917729 SRU917724:SRY917729 TBQ917724:TBU917729 TLM917724:TLQ917729 TVI917724:TVM917729 UFE917724:UFI917729 UPA917724:UPE917729 UYW917724:UZA917729 VIS917724:VIW917729 VSO917724:VSS917729 WCK917724:WCO917729 WMG917724:WMK917729 WWC917724:WWG917729 U983260:Y983265 JQ983260:JU983265 TM983260:TQ983265 ADI983260:ADM983265 ANE983260:ANI983265 AXA983260:AXE983265 BGW983260:BHA983265 BQS983260:BQW983265 CAO983260:CAS983265 CKK983260:CKO983265 CUG983260:CUK983265 DEC983260:DEG983265 DNY983260:DOC983265 DXU983260:DXY983265 EHQ983260:EHU983265 ERM983260:ERQ983265 FBI983260:FBM983265 FLE983260:FLI983265 FVA983260:FVE983265 GEW983260:GFA983265 GOS983260:GOW983265 GYO983260:GYS983265 HIK983260:HIO983265 HSG983260:HSK983265 ICC983260:ICG983265 ILY983260:IMC983265 IVU983260:IVY983265 JFQ983260:JFU983265 JPM983260:JPQ983265 JZI983260:JZM983265 KJE983260:KJI983265 KTA983260:KTE983265 LCW983260:LDA983265 LMS983260:LMW983265 LWO983260:LWS983265 MGK983260:MGO983265 MQG983260:MQK983265 NAC983260:NAG983265 NJY983260:NKC983265 NTU983260:NTY983265 ODQ983260:ODU983265 ONM983260:ONQ983265 OXI983260:OXM983265 PHE983260:PHI983265 PRA983260:PRE983265 QAW983260:QBA983265 QKS983260:QKW983265 QUO983260:QUS983265 REK983260:REO983265 ROG983260:ROK983265 RYC983260:RYG983265 SHY983260:SIC983265 SRU983260:SRY983265 TBQ983260:TBU983265 TLM983260:TLQ983265 TVI983260:TVM983265 UFE983260:UFI983265 UPA983260:UPE983265 UYW983260:UZA983265 VIS983260:VIW983265 VSO983260:VSS983265 WCK983260:WCO983265 WMG983260:WMK983265 WWC983260:WWG983265 V166:Y171 JR166:JU171 TN166:TQ171 ADJ166:ADM171 ANF166:ANI171 AXB166:AXE171 BGX166:BHA171 BQT166:BQW171 CAP166:CAS171 CKL166:CKO171 CUH166:CUK171 DED166:DEG171 DNZ166:DOC171 DXV166:DXY171 EHR166:EHU171 ERN166:ERQ171 FBJ166:FBM171 FLF166:FLI171 FVB166:FVE171 GEX166:GFA171 GOT166:GOW171 GYP166:GYS171 HIL166:HIO171 HSH166:HSK171 ICD166:ICG171 ILZ166:IMC171 IVV166:IVY171 JFR166:JFU171 JPN166:JPQ171 JZJ166:JZM171 KJF166:KJI171 KTB166:KTE171 LCX166:LDA171 LMT166:LMW171 LWP166:LWS171 MGL166:MGO171 MQH166:MQK171 NAD166:NAG171 NJZ166:NKC171 NTV166:NTY171 ODR166:ODU171 ONN166:ONQ171 OXJ166:OXM171 PHF166:PHI171 PRB166:PRE171 QAX166:QBA171 QKT166:QKW171 QUP166:QUS171 REL166:REO171 ROH166:ROK171 RYD166:RYG171 SHZ166:SIC171 SRV166:SRY171 TBR166:TBU171 TLN166:TLQ171 TVJ166:TVM171 UFF166:UFI171 UPB166:UPE171 UYX166:UZA171 VIT166:VIW171 VSP166:VSS171 WCL166:WCO171 WMH166:WMK171 WWD166:WWG171 V65825:Y65830 JR65825:JU65830 TN65825:TQ65830 ADJ65825:ADM65830 ANF65825:ANI65830 AXB65825:AXE65830 BGX65825:BHA65830 BQT65825:BQW65830 CAP65825:CAS65830 CKL65825:CKO65830 CUH65825:CUK65830 DED65825:DEG65830 DNZ65825:DOC65830 DXV65825:DXY65830 EHR65825:EHU65830 ERN65825:ERQ65830 FBJ65825:FBM65830 FLF65825:FLI65830 FVB65825:FVE65830 GEX65825:GFA65830 GOT65825:GOW65830 GYP65825:GYS65830 HIL65825:HIO65830 HSH65825:HSK65830 ICD65825:ICG65830 ILZ65825:IMC65830 IVV65825:IVY65830 JFR65825:JFU65830 JPN65825:JPQ65830 JZJ65825:JZM65830 KJF65825:KJI65830 KTB65825:KTE65830 LCX65825:LDA65830 LMT65825:LMW65830 LWP65825:LWS65830 MGL65825:MGO65830 MQH65825:MQK65830 NAD65825:NAG65830 NJZ65825:NKC65830 NTV65825:NTY65830 ODR65825:ODU65830 ONN65825:ONQ65830 OXJ65825:OXM65830 PHF65825:PHI65830 PRB65825:PRE65830 QAX65825:QBA65830 QKT65825:QKW65830 QUP65825:QUS65830 REL65825:REO65830 ROH65825:ROK65830 RYD65825:RYG65830 SHZ65825:SIC65830 SRV65825:SRY65830 TBR65825:TBU65830 TLN65825:TLQ65830 TVJ65825:TVM65830 UFF65825:UFI65830 UPB65825:UPE65830 UYX65825:UZA65830 VIT65825:VIW65830 VSP65825:VSS65830 WCL65825:WCO65830 WMH65825:WMK65830 WWD65825:WWG65830 V131361:Y131366 JR131361:JU131366 TN131361:TQ131366 ADJ131361:ADM131366 ANF131361:ANI131366 AXB131361:AXE131366 BGX131361:BHA131366 BQT131361:BQW131366 CAP131361:CAS131366 CKL131361:CKO131366 CUH131361:CUK131366 DED131361:DEG131366 DNZ131361:DOC131366 DXV131361:DXY131366 EHR131361:EHU131366 ERN131361:ERQ131366 FBJ131361:FBM131366 FLF131361:FLI131366 FVB131361:FVE131366 GEX131361:GFA131366 GOT131361:GOW131366 GYP131361:GYS131366 HIL131361:HIO131366 HSH131361:HSK131366 ICD131361:ICG131366 ILZ131361:IMC131366 IVV131361:IVY131366 JFR131361:JFU131366 JPN131361:JPQ131366 JZJ131361:JZM131366 KJF131361:KJI131366 KTB131361:KTE131366 LCX131361:LDA131366 LMT131361:LMW131366 LWP131361:LWS131366 MGL131361:MGO131366 MQH131361:MQK131366 NAD131361:NAG131366 NJZ131361:NKC131366 NTV131361:NTY131366 ODR131361:ODU131366 ONN131361:ONQ131366 OXJ131361:OXM131366 PHF131361:PHI131366 PRB131361:PRE131366 QAX131361:QBA131366 QKT131361:QKW131366 QUP131361:QUS131366 REL131361:REO131366 ROH131361:ROK131366 RYD131361:RYG131366 SHZ131361:SIC131366 SRV131361:SRY131366 TBR131361:TBU131366 TLN131361:TLQ131366 TVJ131361:TVM131366 UFF131361:UFI131366 UPB131361:UPE131366 UYX131361:UZA131366 VIT131361:VIW131366 VSP131361:VSS131366 WCL131361:WCO131366 WMH131361:WMK131366 WWD131361:WWG131366 V196897:Y196902 JR196897:JU196902 TN196897:TQ196902 ADJ196897:ADM196902 ANF196897:ANI196902 AXB196897:AXE196902 BGX196897:BHA196902 BQT196897:BQW196902 CAP196897:CAS196902 CKL196897:CKO196902 CUH196897:CUK196902 DED196897:DEG196902 DNZ196897:DOC196902 DXV196897:DXY196902 EHR196897:EHU196902 ERN196897:ERQ196902 FBJ196897:FBM196902 FLF196897:FLI196902 FVB196897:FVE196902 GEX196897:GFA196902 GOT196897:GOW196902 GYP196897:GYS196902 HIL196897:HIO196902 HSH196897:HSK196902 ICD196897:ICG196902 ILZ196897:IMC196902 IVV196897:IVY196902 JFR196897:JFU196902 JPN196897:JPQ196902 JZJ196897:JZM196902 KJF196897:KJI196902 KTB196897:KTE196902 LCX196897:LDA196902 LMT196897:LMW196902 LWP196897:LWS196902 MGL196897:MGO196902 MQH196897:MQK196902 NAD196897:NAG196902 NJZ196897:NKC196902 NTV196897:NTY196902 ODR196897:ODU196902 ONN196897:ONQ196902 OXJ196897:OXM196902 PHF196897:PHI196902 PRB196897:PRE196902 QAX196897:QBA196902 QKT196897:QKW196902 QUP196897:QUS196902 REL196897:REO196902 ROH196897:ROK196902 RYD196897:RYG196902 SHZ196897:SIC196902 SRV196897:SRY196902 TBR196897:TBU196902 TLN196897:TLQ196902 TVJ196897:TVM196902 UFF196897:UFI196902 UPB196897:UPE196902 UYX196897:UZA196902 VIT196897:VIW196902 VSP196897:VSS196902 WCL196897:WCO196902 WMH196897:WMK196902 WWD196897:WWG196902 V262433:Y262438 JR262433:JU262438 TN262433:TQ262438 ADJ262433:ADM262438 ANF262433:ANI262438 AXB262433:AXE262438 BGX262433:BHA262438 BQT262433:BQW262438 CAP262433:CAS262438 CKL262433:CKO262438 CUH262433:CUK262438 DED262433:DEG262438 DNZ262433:DOC262438 DXV262433:DXY262438 EHR262433:EHU262438 ERN262433:ERQ262438 FBJ262433:FBM262438 FLF262433:FLI262438 FVB262433:FVE262438 GEX262433:GFA262438 GOT262433:GOW262438 GYP262433:GYS262438 HIL262433:HIO262438 HSH262433:HSK262438 ICD262433:ICG262438 ILZ262433:IMC262438 IVV262433:IVY262438 JFR262433:JFU262438 JPN262433:JPQ262438 JZJ262433:JZM262438 KJF262433:KJI262438 KTB262433:KTE262438 LCX262433:LDA262438 LMT262433:LMW262438 LWP262433:LWS262438 MGL262433:MGO262438 MQH262433:MQK262438 NAD262433:NAG262438 NJZ262433:NKC262438 NTV262433:NTY262438 ODR262433:ODU262438 ONN262433:ONQ262438 OXJ262433:OXM262438 PHF262433:PHI262438 PRB262433:PRE262438 QAX262433:QBA262438 QKT262433:QKW262438 QUP262433:QUS262438 REL262433:REO262438 ROH262433:ROK262438 RYD262433:RYG262438 SHZ262433:SIC262438 SRV262433:SRY262438 TBR262433:TBU262438 TLN262433:TLQ262438 TVJ262433:TVM262438 UFF262433:UFI262438 UPB262433:UPE262438 UYX262433:UZA262438 VIT262433:VIW262438 VSP262433:VSS262438 WCL262433:WCO262438 WMH262433:WMK262438 WWD262433:WWG262438 V327969:Y327974 JR327969:JU327974 TN327969:TQ327974 ADJ327969:ADM327974 ANF327969:ANI327974 AXB327969:AXE327974 BGX327969:BHA327974 BQT327969:BQW327974 CAP327969:CAS327974 CKL327969:CKO327974 CUH327969:CUK327974 DED327969:DEG327974 DNZ327969:DOC327974 DXV327969:DXY327974 EHR327969:EHU327974 ERN327969:ERQ327974 FBJ327969:FBM327974 FLF327969:FLI327974 FVB327969:FVE327974 GEX327969:GFA327974 GOT327969:GOW327974 GYP327969:GYS327974 HIL327969:HIO327974 HSH327969:HSK327974 ICD327969:ICG327974 ILZ327969:IMC327974 IVV327969:IVY327974 JFR327969:JFU327974 JPN327969:JPQ327974 JZJ327969:JZM327974 KJF327969:KJI327974 KTB327969:KTE327974 LCX327969:LDA327974 LMT327969:LMW327974 LWP327969:LWS327974 MGL327969:MGO327974 MQH327969:MQK327974 NAD327969:NAG327974 NJZ327969:NKC327974 NTV327969:NTY327974 ODR327969:ODU327974 ONN327969:ONQ327974 OXJ327969:OXM327974 PHF327969:PHI327974 PRB327969:PRE327974 QAX327969:QBA327974 QKT327969:QKW327974 QUP327969:QUS327974 REL327969:REO327974 ROH327969:ROK327974 RYD327969:RYG327974 SHZ327969:SIC327974 SRV327969:SRY327974 TBR327969:TBU327974 TLN327969:TLQ327974 TVJ327969:TVM327974 UFF327969:UFI327974 UPB327969:UPE327974 UYX327969:UZA327974 VIT327969:VIW327974 VSP327969:VSS327974 WCL327969:WCO327974 WMH327969:WMK327974 WWD327969:WWG327974 V393505:Y393510 JR393505:JU393510 TN393505:TQ393510 ADJ393505:ADM393510 ANF393505:ANI393510 AXB393505:AXE393510 BGX393505:BHA393510 BQT393505:BQW393510 CAP393505:CAS393510 CKL393505:CKO393510 CUH393505:CUK393510 DED393505:DEG393510 DNZ393505:DOC393510 DXV393505:DXY393510 EHR393505:EHU393510 ERN393505:ERQ393510 FBJ393505:FBM393510 FLF393505:FLI393510 FVB393505:FVE393510 GEX393505:GFA393510 GOT393505:GOW393510 GYP393505:GYS393510 HIL393505:HIO393510 HSH393505:HSK393510 ICD393505:ICG393510 ILZ393505:IMC393510 IVV393505:IVY393510 JFR393505:JFU393510 JPN393505:JPQ393510 JZJ393505:JZM393510 KJF393505:KJI393510 KTB393505:KTE393510 LCX393505:LDA393510 LMT393505:LMW393510 LWP393505:LWS393510 MGL393505:MGO393510 MQH393505:MQK393510 NAD393505:NAG393510 NJZ393505:NKC393510 NTV393505:NTY393510 ODR393505:ODU393510 ONN393505:ONQ393510 OXJ393505:OXM393510 PHF393505:PHI393510 PRB393505:PRE393510 QAX393505:QBA393510 QKT393505:QKW393510 QUP393505:QUS393510 REL393505:REO393510 ROH393505:ROK393510 RYD393505:RYG393510 SHZ393505:SIC393510 SRV393505:SRY393510 TBR393505:TBU393510 TLN393505:TLQ393510 TVJ393505:TVM393510 UFF393505:UFI393510 UPB393505:UPE393510 UYX393505:UZA393510 VIT393505:VIW393510 VSP393505:VSS393510 WCL393505:WCO393510 WMH393505:WMK393510 WWD393505:WWG393510 V459041:Y459046 JR459041:JU459046 TN459041:TQ459046 ADJ459041:ADM459046 ANF459041:ANI459046 AXB459041:AXE459046 BGX459041:BHA459046 BQT459041:BQW459046 CAP459041:CAS459046 CKL459041:CKO459046 CUH459041:CUK459046 DED459041:DEG459046 DNZ459041:DOC459046 DXV459041:DXY459046 EHR459041:EHU459046 ERN459041:ERQ459046 FBJ459041:FBM459046 FLF459041:FLI459046 FVB459041:FVE459046 GEX459041:GFA459046 GOT459041:GOW459046 GYP459041:GYS459046 HIL459041:HIO459046 HSH459041:HSK459046 ICD459041:ICG459046 ILZ459041:IMC459046 IVV459041:IVY459046 JFR459041:JFU459046 JPN459041:JPQ459046 JZJ459041:JZM459046 KJF459041:KJI459046 KTB459041:KTE459046 LCX459041:LDA459046 LMT459041:LMW459046 LWP459041:LWS459046 MGL459041:MGO459046 MQH459041:MQK459046 NAD459041:NAG459046 NJZ459041:NKC459046 NTV459041:NTY459046 ODR459041:ODU459046 ONN459041:ONQ459046 OXJ459041:OXM459046 PHF459041:PHI459046 PRB459041:PRE459046 QAX459041:QBA459046 QKT459041:QKW459046 QUP459041:QUS459046 REL459041:REO459046 ROH459041:ROK459046 RYD459041:RYG459046 SHZ459041:SIC459046 SRV459041:SRY459046 TBR459041:TBU459046 TLN459041:TLQ459046 TVJ459041:TVM459046 UFF459041:UFI459046 UPB459041:UPE459046 UYX459041:UZA459046 VIT459041:VIW459046 VSP459041:VSS459046 WCL459041:WCO459046 WMH459041:WMK459046 WWD459041:WWG459046 V524577:Y524582 JR524577:JU524582 TN524577:TQ524582 ADJ524577:ADM524582 ANF524577:ANI524582 AXB524577:AXE524582 BGX524577:BHA524582 BQT524577:BQW524582 CAP524577:CAS524582 CKL524577:CKO524582 CUH524577:CUK524582 DED524577:DEG524582 DNZ524577:DOC524582 DXV524577:DXY524582 EHR524577:EHU524582 ERN524577:ERQ524582 FBJ524577:FBM524582 FLF524577:FLI524582 FVB524577:FVE524582 GEX524577:GFA524582 GOT524577:GOW524582 GYP524577:GYS524582 HIL524577:HIO524582 HSH524577:HSK524582 ICD524577:ICG524582 ILZ524577:IMC524582 IVV524577:IVY524582 JFR524577:JFU524582 JPN524577:JPQ524582 JZJ524577:JZM524582 KJF524577:KJI524582 KTB524577:KTE524582 LCX524577:LDA524582 LMT524577:LMW524582 LWP524577:LWS524582 MGL524577:MGO524582 MQH524577:MQK524582 NAD524577:NAG524582 NJZ524577:NKC524582 NTV524577:NTY524582 ODR524577:ODU524582 ONN524577:ONQ524582 OXJ524577:OXM524582 PHF524577:PHI524582 PRB524577:PRE524582 QAX524577:QBA524582 QKT524577:QKW524582 QUP524577:QUS524582 REL524577:REO524582 ROH524577:ROK524582 RYD524577:RYG524582 SHZ524577:SIC524582 SRV524577:SRY524582 TBR524577:TBU524582 TLN524577:TLQ524582 TVJ524577:TVM524582 UFF524577:UFI524582 UPB524577:UPE524582 UYX524577:UZA524582 VIT524577:VIW524582 VSP524577:VSS524582 WCL524577:WCO524582 WMH524577:WMK524582 WWD524577:WWG524582 V590113:Y590118 JR590113:JU590118 TN590113:TQ590118 ADJ590113:ADM590118 ANF590113:ANI590118 AXB590113:AXE590118 BGX590113:BHA590118 BQT590113:BQW590118 CAP590113:CAS590118 CKL590113:CKO590118 CUH590113:CUK590118 DED590113:DEG590118 DNZ590113:DOC590118 DXV590113:DXY590118 EHR590113:EHU590118 ERN590113:ERQ590118 FBJ590113:FBM590118 FLF590113:FLI590118 FVB590113:FVE590118 GEX590113:GFA590118 GOT590113:GOW590118 GYP590113:GYS590118 HIL590113:HIO590118 HSH590113:HSK590118 ICD590113:ICG590118 ILZ590113:IMC590118 IVV590113:IVY590118 JFR590113:JFU590118 JPN590113:JPQ590118 JZJ590113:JZM590118 KJF590113:KJI590118 KTB590113:KTE590118 LCX590113:LDA590118 LMT590113:LMW590118 LWP590113:LWS590118 MGL590113:MGO590118 MQH590113:MQK590118 NAD590113:NAG590118 NJZ590113:NKC590118 NTV590113:NTY590118 ODR590113:ODU590118 ONN590113:ONQ590118 OXJ590113:OXM590118 PHF590113:PHI590118 PRB590113:PRE590118 QAX590113:QBA590118 QKT590113:QKW590118 QUP590113:QUS590118 REL590113:REO590118 ROH590113:ROK590118 RYD590113:RYG590118 SHZ590113:SIC590118 SRV590113:SRY590118 TBR590113:TBU590118 TLN590113:TLQ590118 TVJ590113:TVM590118 UFF590113:UFI590118 UPB590113:UPE590118 UYX590113:UZA590118 VIT590113:VIW590118 VSP590113:VSS590118 WCL590113:WCO590118 WMH590113:WMK590118 WWD590113:WWG590118 V655649:Y655654 JR655649:JU655654 TN655649:TQ655654 ADJ655649:ADM655654 ANF655649:ANI655654 AXB655649:AXE655654 BGX655649:BHA655654 BQT655649:BQW655654 CAP655649:CAS655654 CKL655649:CKO655654 CUH655649:CUK655654 DED655649:DEG655654 DNZ655649:DOC655654 DXV655649:DXY655654 EHR655649:EHU655654 ERN655649:ERQ655654 FBJ655649:FBM655654 FLF655649:FLI655654 FVB655649:FVE655654 GEX655649:GFA655654 GOT655649:GOW655654 GYP655649:GYS655654 HIL655649:HIO655654 HSH655649:HSK655654 ICD655649:ICG655654 ILZ655649:IMC655654 IVV655649:IVY655654 JFR655649:JFU655654 JPN655649:JPQ655654 JZJ655649:JZM655654 KJF655649:KJI655654 KTB655649:KTE655654 LCX655649:LDA655654 LMT655649:LMW655654 LWP655649:LWS655654 MGL655649:MGO655654 MQH655649:MQK655654 NAD655649:NAG655654 NJZ655649:NKC655654 NTV655649:NTY655654 ODR655649:ODU655654 ONN655649:ONQ655654 OXJ655649:OXM655654 PHF655649:PHI655654 PRB655649:PRE655654 QAX655649:QBA655654 QKT655649:QKW655654 QUP655649:QUS655654 REL655649:REO655654 ROH655649:ROK655654 RYD655649:RYG655654 SHZ655649:SIC655654 SRV655649:SRY655654 TBR655649:TBU655654 TLN655649:TLQ655654 TVJ655649:TVM655654 UFF655649:UFI655654 UPB655649:UPE655654 UYX655649:UZA655654 VIT655649:VIW655654 VSP655649:VSS655654 WCL655649:WCO655654 WMH655649:WMK655654 WWD655649:WWG655654 V721185:Y721190 JR721185:JU721190 TN721185:TQ721190 ADJ721185:ADM721190 ANF721185:ANI721190 AXB721185:AXE721190 BGX721185:BHA721190 BQT721185:BQW721190 CAP721185:CAS721190 CKL721185:CKO721190 CUH721185:CUK721190 DED721185:DEG721190 DNZ721185:DOC721190 DXV721185:DXY721190 EHR721185:EHU721190 ERN721185:ERQ721190 FBJ721185:FBM721190 FLF721185:FLI721190 FVB721185:FVE721190 GEX721185:GFA721190 GOT721185:GOW721190 GYP721185:GYS721190 HIL721185:HIO721190 HSH721185:HSK721190 ICD721185:ICG721190 ILZ721185:IMC721190 IVV721185:IVY721190 JFR721185:JFU721190 JPN721185:JPQ721190 JZJ721185:JZM721190 KJF721185:KJI721190 KTB721185:KTE721190 LCX721185:LDA721190 LMT721185:LMW721190 LWP721185:LWS721190 MGL721185:MGO721190 MQH721185:MQK721190 NAD721185:NAG721190 NJZ721185:NKC721190 NTV721185:NTY721190 ODR721185:ODU721190 ONN721185:ONQ721190 OXJ721185:OXM721190 PHF721185:PHI721190 PRB721185:PRE721190 QAX721185:QBA721190 QKT721185:QKW721190 QUP721185:QUS721190 REL721185:REO721190 ROH721185:ROK721190 RYD721185:RYG721190 SHZ721185:SIC721190 SRV721185:SRY721190 TBR721185:TBU721190 TLN721185:TLQ721190 TVJ721185:TVM721190 UFF721185:UFI721190 UPB721185:UPE721190 UYX721185:UZA721190 VIT721185:VIW721190 VSP721185:VSS721190 WCL721185:WCO721190 WMH721185:WMK721190 WWD721185:WWG721190 V786721:Y786726 JR786721:JU786726 TN786721:TQ786726 ADJ786721:ADM786726 ANF786721:ANI786726 AXB786721:AXE786726 BGX786721:BHA786726 BQT786721:BQW786726 CAP786721:CAS786726 CKL786721:CKO786726 CUH786721:CUK786726 DED786721:DEG786726 DNZ786721:DOC786726 DXV786721:DXY786726 EHR786721:EHU786726 ERN786721:ERQ786726 FBJ786721:FBM786726 FLF786721:FLI786726 FVB786721:FVE786726 GEX786721:GFA786726 GOT786721:GOW786726 GYP786721:GYS786726 HIL786721:HIO786726 HSH786721:HSK786726 ICD786721:ICG786726 ILZ786721:IMC786726 IVV786721:IVY786726 JFR786721:JFU786726 JPN786721:JPQ786726 JZJ786721:JZM786726 KJF786721:KJI786726 KTB786721:KTE786726 LCX786721:LDA786726 LMT786721:LMW786726 LWP786721:LWS786726 MGL786721:MGO786726 MQH786721:MQK786726 NAD786721:NAG786726 NJZ786721:NKC786726 NTV786721:NTY786726 ODR786721:ODU786726 ONN786721:ONQ786726 OXJ786721:OXM786726 PHF786721:PHI786726 PRB786721:PRE786726 QAX786721:QBA786726 QKT786721:QKW786726 QUP786721:QUS786726 REL786721:REO786726 ROH786721:ROK786726 RYD786721:RYG786726 SHZ786721:SIC786726 SRV786721:SRY786726 TBR786721:TBU786726 TLN786721:TLQ786726 TVJ786721:TVM786726 UFF786721:UFI786726 UPB786721:UPE786726 UYX786721:UZA786726 VIT786721:VIW786726 VSP786721:VSS786726 WCL786721:WCO786726 WMH786721:WMK786726 WWD786721:WWG786726 V852257:Y852262 JR852257:JU852262 TN852257:TQ852262 ADJ852257:ADM852262 ANF852257:ANI852262 AXB852257:AXE852262 BGX852257:BHA852262 BQT852257:BQW852262 CAP852257:CAS852262 CKL852257:CKO852262 CUH852257:CUK852262 DED852257:DEG852262 DNZ852257:DOC852262 DXV852257:DXY852262 EHR852257:EHU852262 ERN852257:ERQ852262 FBJ852257:FBM852262 FLF852257:FLI852262 FVB852257:FVE852262 GEX852257:GFA852262 GOT852257:GOW852262 GYP852257:GYS852262 HIL852257:HIO852262 HSH852257:HSK852262 ICD852257:ICG852262 ILZ852257:IMC852262 IVV852257:IVY852262 JFR852257:JFU852262 JPN852257:JPQ852262 JZJ852257:JZM852262 KJF852257:KJI852262 KTB852257:KTE852262 LCX852257:LDA852262 LMT852257:LMW852262 LWP852257:LWS852262 MGL852257:MGO852262 MQH852257:MQK852262 NAD852257:NAG852262 NJZ852257:NKC852262 NTV852257:NTY852262 ODR852257:ODU852262 ONN852257:ONQ852262 OXJ852257:OXM852262 PHF852257:PHI852262 PRB852257:PRE852262 QAX852257:QBA852262 QKT852257:QKW852262 QUP852257:QUS852262 REL852257:REO852262 ROH852257:ROK852262 RYD852257:RYG852262 SHZ852257:SIC852262 SRV852257:SRY852262 TBR852257:TBU852262 TLN852257:TLQ852262 TVJ852257:TVM852262 UFF852257:UFI852262 UPB852257:UPE852262 UYX852257:UZA852262 VIT852257:VIW852262 VSP852257:VSS852262 WCL852257:WCO852262 WMH852257:WMK852262 WWD852257:WWG852262 V917793:Y917798 JR917793:JU917798 TN917793:TQ917798 ADJ917793:ADM917798 ANF917793:ANI917798 AXB917793:AXE917798 BGX917793:BHA917798 BQT917793:BQW917798 CAP917793:CAS917798 CKL917793:CKO917798 CUH917793:CUK917798 DED917793:DEG917798 DNZ917793:DOC917798 DXV917793:DXY917798 EHR917793:EHU917798 ERN917793:ERQ917798 FBJ917793:FBM917798 FLF917793:FLI917798 FVB917793:FVE917798 GEX917793:GFA917798 GOT917793:GOW917798 GYP917793:GYS917798 HIL917793:HIO917798 HSH917793:HSK917798 ICD917793:ICG917798 ILZ917793:IMC917798 IVV917793:IVY917798 JFR917793:JFU917798 JPN917793:JPQ917798 JZJ917793:JZM917798 KJF917793:KJI917798 KTB917793:KTE917798 LCX917793:LDA917798 LMT917793:LMW917798 LWP917793:LWS917798 MGL917793:MGO917798 MQH917793:MQK917798 NAD917793:NAG917798 NJZ917793:NKC917798 NTV917793:NTY917798 ODR917793:ODU917798 ONN917793:ONQ917798 OXJ917793:OXM917798 PHF917793:PHI917798 PRB917793:PRE917798 QAX917793:QBA917798 QKT917793:QKW917798 QUP917793:QUS917798 REL917793:REO917798 ROH917793:ROK917798 RYD917793:RYG917798 SHZ917793:SIC917798 SRV917793:SRY917798 TBR917793:TBU917798 TLN917793:TLQ917798 TVJ917793:TVM917798 UFF917793:UFI917798 UPB917793:UPE917798 UYX917793:UZA917798 VIT917793:VIW917798 VSP917793:VSS917798 WCL917793:WCO917798 WMH917793:WMK917798 WWD917793:WWG917798 V983329:Y983334 JR983329:JU983334 TN983329:TQ983334 ADJ983329:ADM983334 ANF983329:ANI983334 AXB983329:AXE983334 BGX983329:BHA983334 BQT983329:BQW983334 CAP983329:CAS983334 CKL983329:CKO983334 CUH983329:CUK983334 DED983329:DEG983334 DNZ983329:DOC983334 DXV983329:DXY983334 EHR983329:EHU983334 ERN983329:ERQ983334 FBJ983329:FBM983334 FLF983329:FLI983334 FVB983329:FVE983334 GEX983329:GFA983334 GOT983329:GOW983334 GYP983329:GYS983334 HIL983329:HIO983334 HSH983329:HSK983334 ICD983329:ICG983334 ILZ983329:IMC983334 IVV983329:IVY983334 JFR983329:JFU983334 JPN983329:JPQ983334 JZJ983329:JZM983334 KJF983329:KJI983334 KTB983329:KTE983334 LCX983329:LDA983334 LMT983329:LMW983334 LWP983329:LWS983334 MGL983329:MGO983334 MQH983329:MQK983334 NAD983329:NAG983334 NJZ983329:NKC983334 NTV983329:NTY983334 ODR983329:ODU983334 ONN983329:ONQ983334 OXJ983329:OXM983334 PHF983329:PHI983334 PRB983329:PRE983334 QAX983329:QBA983334 QKT983329:QKW983334 QUP983329:QUS983334 REL983329:REO983334 ROH983329:ROK983334 RYD983329:RYG983334 SHZ983329:SIC983334 SRV983329:SRY983334 TBR983329:TBU983334 TLN983329:TLQ983334 TVJ983329:TVM983334 UFF983329:UFI983334 UPB983329:UPE983334 UYX983329:UZA983334 VIT983329:VIW983334 VSP983329:VSS983334 WCL983329:WCO983334 WMH983329:WMK983334 WWD983329:WWG983334 B117 IX117 ST117 ACP117 AML117 AWH117 BGD117 BPZ117 BZV117 CJR117 CTN117 DDJ117 DNF117 DXB117 EGX117 EQT117 FAP117 FKL117 FUH117 GED117 GNZ117 GXV117 HHR117 HRN117 IBJ117 ILF117 IVB117 JEX117 JOT117 JYP117 KIL117 KSH117 LCD117 LLZ117 LVV117 MFR117 MPN117 MZJ117 NJF117 NTB117 OCX117 OMT117 OWP117 PGL117 PQH117 QAD117 QJZ117 QTV117 RDR117 RNN117 RXJ117 SHF117 SRB117 TAX117 TKT117 TUP117 UEL117 UOH117 UYD117 VHZ117 VRV117 WBR117 WLN117 WVJ117 B65776 IX65776 ST65776 ACP65776 AML65776 AWH65776 BGD65776 BPZ65776 BZV65776 CJR65776 CTN65776 DDJ65776 DNF65776 DXB65776 EGX65776 EQT65776 FAP65776 FKL65776 FUH65776 GED65776 GNZ65776 GXV65776 HHR65776 HRN65776 IBJ65776 ILF65776 IVB65776 JEX65776 JOT65776 JYP65776 KIL65776 KSH65776 LCD65776 LLZ65776 LVV65776 MFR65776 MPN65776 MZJ65776 NJF65776 NTB65776 OCX65776 OMT65776 OWP65776 PGL65776 PQH65776 QAD65776 QJZ65776 QTV65776 RDR65776 RNN65776 RXJ65776 SHF65776 SRB65776 TAX65776 TKT65776 TUP65776 UEL65776 UOH65776 UYD65776 VHZ65776 VRV65776 WBR65776 WLN65776 WVJ65776 B131312 IX131312 ST131312 ACP131312 AML131312 AWH131312 BGD131312 BPZ131312 BZV131312 CJR131312 CTN131312 DDJ131312 DNF131312 DXB131312 EGX131312 EQT131312 FAP131312 FKL131312 FUH131312 GED131312 GNZ131312 GXV131312 HHR131312 HRN131312 IBJ131312 ILF131312 IVB131312 JEX131312 JOT131312 JYP131312 KIL131312 KSH131312 LCD131312 LLZ131312 LVV131312 MFR131312 MPN131312 MZJ131312 NJF131312 NTB131312 OCX131312 OMT131312 OWP131312 PGL131312 PQH131312 QAD131312 QJZ131312 QTV131312 RDR131312 RNN131312 RXJ131312 SHF131312 SRB131312 TAX131312 TKT131312 TUP131312 UEL131312 UOH131312 UYD131312 VHZ131312 VRV131312 WBR131312 WLN131312 WVJ131312 B196848 IX196848 ST196848 ACP196848 AML196848 AWH196848 BGD196848 BPZ196848 BZV196848 CJR196848 CTN196848 DDJ196848 DNF196848 DXB196848 EGX196848 EQT196848 FAP196848 FKL196848 FUH196848 GED196848 GNZ196848 GXV196848 HHR196848 HRN196848 IBJ196848 ILF196848 IVB196848 JEX196848 JOT196848 JYP196848 KIL196848 KSH196848 LCD196848 LLZ196848 LVV196848 MFR196848 MPN196848 MZJ196848 NJF196848 NTB196848 OCX196848 OMT196848 OWP196848 PGL196848 PQH196848 QAD196848 QJZ196848 QTV196848 RDR196848 RNN196848 RXJ196848 SHF196848 SRB196848 TAX196848 TKT196848 TUP196848 UEL196848 UOH196848 UYD196848 VHZ196848 VRV196848 WBR196848 WLN196848 WVJ196848 B262384 IX262384 ST262384 ACP262384 AML262384 AWH262384 BGD262384 BPZ262384 BZV262384 CJR262384 CTN262384 DDJ262384 DNF262384 DXB262384 EGX262384 EQT262384 FAP262384 FKL262384 FUH262384 GED262384 GNZ262384 GXV262384 HHR262384 HRN262384 IBJ262384 ILF262384 IVB262384 JEX262384 JOT262384 JYP262384 KIL262384 KSH262384 LCD262384 LLZ262384 LVV262384 MFR262384 MPN262384 MZJ262384 NJF262384 NTB262384 OCX262384 OMT262384 OWP262384 PGL262384 PQH262384 QAD262384 QJZ262384 QTV262384 RDR262384 RNN262384 RXJ262384 SHF262384 SRB262384 TAX262384 TKT262384 TUP262384 UEL262384 UOH262384 UYD262384 VHZ262384 VRV262384 WBR262384 WLN262384 WVJ262384 B327920 IX327920 ST327920 ACP327920 AML327920 AWH327920 BGD327920 BPZ327920 BZV327920 CJR327920 CTN327920 DDJ327920 DNF327920 DXB327920 EGX327920 EQT327920 FAP327920 FKL327920 FUH327920 GED327920 GNZ327920 GXV327920 HHR327920 HRN327920 IBJ327920 ILF327920 IVB327920 JEX327920 JOT327920 JYP327920 KIL327920 KSH327920 LCD327920 LLZ327920 LVV327920 MFR327920 MPN327920 MZJ327920 NJF327920 NTB327920 OCX327920 OMT327920 OWP327920 PGL327920 PQH327920 QAD327920 QJZ327920 QTV327920 RDR327920 RNN327920 RXJ327920 SHF327920 SRB327920 TAX327920 TKT327920 TUP327920 UEL327920 UOH327920 UYD327920 VHZ327920 VRV327920 WBR327920 WLN327920 WVJ327920 B393456 IX393456 ST393456 ACP393456 AML393456 AWH393456 BGD393456 BPZ393456 BZV393456 CJR393456 CTN393456 DDJ393456 DNF393456 DXB393456 EGX393456 EQT393456 FAP393456 FKL393456 FUH393456 GED393456 GNZ393456 GXV393456 HHR393456 HRN393456 IBJ393456 ILF393456 IVB393456 JEX393456 JOT393456 JYP393456 KIL393456 KSH393456 LCD393456 LLZ393456 LVV393456 MFR393456 MPN393456 MZJ393456 NJF393456 NTB393456 OCX393456 OMT393456 OWP393456 PGL393456 PQH393456 QAD393456 QJZ393456 QTV393456 RDR393456 RNN393456 RXJ393456 SHF393456 SRB393456 TAX393456 TKT393456 TUP393456 UEL393456 UOH393456 UYD393456 VHZ393456 VRV393456 WBR393456 WLN393456 WVJ393456 B458992 IX458992 ST458992 ACP458992 AML458992 AWH458992 BGD458992 BPZ458992 BZV458992 CJR458992 CTN458992 DDJ458992 DNF458992 DXB458992 EGX458992 EQT458992 FAP458992 FKL458992 FUH458992 GED458992 GNZ458992 GXV458992 HHR458992 HRN458992 IBJ458992 ILF458992 IVB458992 JEX458992 JOT458992 JYP458992 KIL458992 KSH458992 LCD458992 LLZ458992 LVV458992 MFR458992 MPN458992 MZJ458992 NJF458992 NTB458992 OCX458992 OMT458992 OWP458992 PGL458992 PQH458992 QAD458992 QJZ458992 QTV458992 RDR458992 RNN458992 RXJ458992 SHF458992 SRB458992 TAX458992 TKT458992 TUP458992 UEL458992 UOH458992 UYD458992 VHZ458992 VRV458992 WBR458992 WLN458992 WVJ458992 B524528 IX524528 ST524528 ACP524528 AML524528 AWH524528 BGD524528 BPZ524528 BZV524528 CJR524528 CTN524528 DDJ524528 DNF524528 DXB524528 EGX524528 EQT524528 FAP524528 FKL524528 FUH524528 GED524528 GNZ524528 GXV524528 HHR524528 HRN524528 IBJ524528 ILF524528 IVB524528 JEX524528 JOT524528 JYP524528 KIL524528 KSH524528 LCD524528 LLZ524528 LVV524528 MFR524528 MPN524528 MZJ524528 NJF524528 NTB524528 OCX524528 OMT524528 OWP524528 PGL524528 PQH524528 QAD524528 QJZ524528 QTV524528 RDR524528 RNN524528 RXJ524528 SHF524528 SRB524528 TAX524528 TKT524528 TUP524528 UEL524528 UOH524528 UYD524528 VHZ524528 VRV524528 WBR524528 WLN524528 WVJ524528 B590064 IX590064 ST590064 ACP590064 AML590064 AWH590064 BGD590064 BPZ590064 BZV590064 CJR590064 CTN590064 DDJ590064 DNF590064 DXB590064 EGX590064 EQT590064 FAP590064 FKL590064 FUH590064 GED590064 GNZ590064 GXV590064 HHR590064 HRN590064 IBJ590064 ILF590064 IVB590064 JEX590064 JOT590064 JYP590064 KIL590064 KSH590064 LCD590064 LLZ590064 LVV590064 MFR590064 MPN590064 MZJ590064 NJF590064 NTB590064 OCX590064 OMT590064 OWP590064 PGL590064 PQH590064 QAD590064 QJZ590064 QTV590064 RDR590064 RNN590064 RXJ590064 SHF590064 SRB590064 TAX590064 TKT590064 TUP590064 UEL590064 UOH590064 UYD590064 VHZ590064 VRV590064 WBR590064 WLN590064 WVJ590064 B655600 IX655600 ST655600 ACP655600 AML655600 AWH655600 BGD655600 BPZ655600 BZV655600 CJR655600 CTN655600 DDJ655600 DNF655600 DXB655600 EGX655600 EQT655600 FAP655600 FKL655600 FUH655600 GED655600 GNZ655600 GXV655600 HHR655600 HRN655600 IBJ655600 ILF655600 IVB655600 JEX655600 JOT655600 JYP655600 KIL655600 KSH655600 LCD655600 LLZ655600 LVV655600 MFR655600 MPN655600 MZJ655600 NJF655600 NTB655600 OCX655600 OMT655600 OWP655600 PGL655600 PQH655600 QAD655600 QJZ655600 QTV655600 RDR655600 RNN655600 RXJ655600 SHF655600 SRB655600 TAX655600 TKT655600 TUP655600 UEL655600 UOH655600 UYD655600 VHZ655600 VRV655600 WBR655600 WLN655600 WVJ655600 B721136 IX721136 ST721136 ACP721136 AML721136 AWH721136 BGD721136 BPZ721136 BZV721136 CJR721136 CTN721136 DDJ721136 DNF721136 DXB721136 EGX721136 EQT721136 FAP721136 FKL721136 FUH721136 GED721136 GNZ721136 GXV721136 HHR721136 HRN721136 IBJ721136 ILF721136 IVB721136 JEX721136 JOT721136 JYP721136 KIL721136 KSH721136 LCD721136 LLZ721136 LVV721136 MFR721136 MPN721136 MZJ721136 NJF721136 NTB721136 OCX721136 OMT721136 OWP721136 PGL721136 PQH721136 QAD721136 QJZ721136 QTV721136 RDR721136 RNN721136 RXJ721136 SHF721136 SRB721136 TAX721136 TKT721136 TUP721136 UEL721136 UOH721136 UYD721136 VHZ721136 VRV721136 WBR721136 WLN721136 WVJ721136 B786672 IX786672 ST786672 ACP786672 AML786672 AWH786672 BGD786672 BPZ786672 BZV786672 CJR786672 CTN786672 DDJ786672 DNF786672 DXB786672 EGX786672 EQT786672 FAP786672 FKL786672 FUH786672 GED786672 GNZ786672 GXV786672 HHR786672 HRN786672 IBJ786672 ILF786672 IVB786672 JEX786672 JOT786672 JYP786672 KIL786672 KSH786672 LCD786672 LLZ786672 LVV786672 MFR786672 MPN786672 MZJ786672 NJF786672 NTB786672 OCX786672 OMT786672 OWP786672 PGL786672 PQH786672 QAD786672 QJZ786672 QTV786672 RDR786672 RNN786672 RXJ786672 SHF786672 SRB786672 TAX786672 TKT786672 TUP786672 UEL786672 UOH786672 UYD786672 VHZ786672 VRV786672 WBR786672 WLN786672 WVJ786672 B852208 IX852208 ST852208 ACP852208 AML852208 AWH852208 BGD852208 BPZ852208 BZV852208 CJR852208 CTN852208 DDJ852208 DNF852208 DXB852208 EGX852208 EQT852208 FAP852208 FKL852208 FUH852208 GED852208 GNZ852208 GXV852208 HHR852208 HRN852208 IBJ852208 ILF852208 IVB852208 JEX852208 JOT852208 JYP852208 KIL852208 KSH852208 LCD852208 LLZ852208 LVV852208 MFR852208 MPN852208 MZJ852208 NJF852208 NTB852208 OCX852208 OMT852208 OWP852208 PGL852208 PQH852208 QAD852208 QJZ852208 QTV852208 RDR852208 RNN852208 RXJ852208 SHF852208 SRB852208 TAX852208 TKT852208 TUP852208 UEL852208 UOH852208 UYD852208 VHZ852208 VRV852208 WBR852208 WLN852208 WVJ852208 B917744 IX917744 ST917744 ACP917744 AML917744 AWH917744 BGD917744 BPZ917744 BZV917744 CJR917744 CTN917744 DDJ917744 DNF917744 DXB917744 EGX917744 EQT917744 FAP917744 FKL917744 FUH917744 GED917744 GNZ917744 GXV917744 HHR917744 HRN917744 IBJ917744 ILF917744 IVB917744 JEX917744 JOT917744 JYP917744 KIL917744 KSH917744 LCD917744 LLZ917744 LVV917744 MFR917744 MPN917744 MZJ917744 NJF917744 NTB917744 OCX917744 OMT917744 OWP917744 PGL917744 PQH917744 QAD917744 QJZ917744 QTV917744 RDR917744 RNN917744 RXJ917744 SHF917744 SRB917744 TAX917744 TKT917744 TUP917744 UEL917744 UOH917744 UYD917744 VHZ917744 VRV917744 WBR917744 WLN917744 WVJ917744 B983280 IX983280 ST983280 ACP983280 AML983280 AWH983280 BGD983280 BPZ983280 BZV983280 CJR983280 CTN983280 DDJ983280 DNF983280 DXB983280 EGX983280 EQT983280 FAP983280 FKL983280 FUH983280 GED983280 GNZ983280 GXV983280 HHR983280 HRN983280 IBJ983280 ILF983280 IVB983280 JEX983280 JOT983280 JYP983280 KIL983280 KSH983280 LCD983280 LLZ983280 LVV983280 MFR983280 MPN983280 MZJ983280 NJF983280 NTB983280 OCX983280 OMT983280 OWP983280 PGL983280 PQH983280 QAD983280 QJZ983280 QTV983280 RDR983280 RNN983280 RXJ983280 SHF983280 SRB983280 TAX983280 TKT983280 TUP983280 UEL983280 UOH983280 UYD983280 VHZ983280 VRV983280 WBR983280 WLN983280 WVJ983280 JR143:JU148 TN143:TQ148 ADJ143:ADM148 ANF143:ANI148 AXB143:AXE148 BGX143:BHA148 BQT143:BQW148 CAP143:CAS148 CKL143:CKO148 CUH143:CUK148 DED143:DEG148 DNZ143:DOC148 DXV143:DXY148 EHR143:EHU148 ERN143:ERQ148 FBJ143:FBM148 FLF143:FLI148 FVB143:FVE148 GEX143:GFA148 GOT143:GOW148 GYP143:GYS148 HIL143:HIO148 HSH143:HSK148 ICD143:ICG148 ILZ143:IMC148 IVV143:IVY148 JFR143:JFU148 JPN143:JPQ148 JZJ143:JZM148 KJF143:KJI148 KTB143:KTE148 LCX143:LDA148 LMT143:LMW148 LWP143:LWS148 MGL143:MGO148 MQH143:MQK148 NAD143:NAG148 NJZ143:NKC148 NTV143:NTY148 ODR143:ODU148 ONN143:ONQ148 OXJ143:OXM148 PHF143:PHI148 PRB143:PRE148 QAX143:QBA148 QKT143:QKW148 QUP143:QUS148 REL143:REO148 ROH143:ROK148 RYD143:RYG148 SHZ143:SIC148 SRV143:SRY148 TBR143:TBU148 TLN143:TLQ148 TVJ143:TVM148 UFF143:UFI148 UPB143:UPE148 UYX143:UZA148 VIT143:VIW148 VSP143:VSS148 WCL143:WCO148 WMH143:WMK148 WWD143:WWG148 V65802:Y65807 JR65802:JU65807 TN65802:TQ65807 ADJ65802:ADM65807 ANF65802:ANI65807 AXB65802:AXE65807 BGX65802:BHA65807 BQT65802:BQW65807 CAP65802:CAS65807 CKL65802:CKO65807 CUH65802:CUK65807 DED65802:DEG65807 DNZ65802:DOC65807 DXV65802:DXY65807 EHR65802:EHU65807 ERN65802:ERQ65807 FBJ65802:FBM65807 FLF65802:FLI65807 FVB65802:FVE65807 GEX65802:GFA65807 GOT65802:GOW65807 GYP65802:GYS65807 HIL65802:HIO65807 HSH65802:HSK65807 ICD65802:ICG65807 ILZ65802:IMC65807 IVV65802:IVY65807 JFR65802:JFU65807 JPN65802:JPQ65807 JZJ65802:JZM65807 KJF65802:KJI65807 KTB65802:KTE65807 LCX65802:LDA65807 LMT65802:LMW65807 LWP65802:LWS65807 MGL65802:MGO65807 MQH65802:MQK65807 NAD65802:NAG65807 NJZ65802:NKC65807 NTV65802:NTY65807 ODR65802:ODU65807 ONN65802:ONQ65807 OXJ65802:OXM65807 PHF65802:PHI65807 PRB65802:PRE65807 QAX65802:QBA65807 QKT65802:QKW65807 QUP65802:QUS65807 REL65802:REO65807 ROH65802:ROK65807 RYD65802:RYG65807 SHZ65802:SIC65807 SRV65802:SRY65807 TBR65802:TBU65807 TLN65802:TLQ65807 TVJ65802:TVM65807 UFF65802:UFI65807 UPB65802:UPE65807 UYX65802:UZA65807 VIT65802:VIW65807 VSP65802:VSS65807 WCL65802:WCO65807 WMH65802:WMK65807 WWD65802:WWG65807 V131338:Y131343 JR131338:JU131343 TN131338:TQ131343 ADJ131338:ADM131343 ANF131338:ANI131343 AXB131338:AXE131343 BGX131338:BHA131343 BQT131338:BQW131343 CAP131338:CAS131343 CKL131338:CKO131343 CUH131338:CUK131343 DED131338:DEG131343 DNZ131338:DOC131343 DXV131338:DXY131343 EHR131338:EHU131343 ERN131338:ERQ131343 FBJ131338:FBM131343 FLF131338:FLI131343 FVB131338:FVE131343 GEX131338:GFA131343 GOT131338:GOW131343 GYP131338:GYS131343 HIL131338:HIO131343 HSH131338:HSK131343 ICD131338:ICG131343 ILZ131338:IMC131343 IVV131338:IVY131343 JFR131338:JFU131343 JPN131338:JPQ131343 JZJ131338:JZM131343 KJF131338:KJI131343 KTB131338:KTE131343 LCX131338:LDA131343 LMT131338:LMW131343 LWP131338:LWS131343 MGL131338:MGO131343 MQH131338:MQK131343 NAD131338:NAG131343 NJZ131338:NKC131343 NTV131338:NTY131343 ODR131338:ODU131343 ONN131338:ONQ131343 OXJ131338:OXM131343 PHF131338:PHI131343 PRB131338:PRE131343 QAX131338:QBA131343 QKT131338:QKW131343 QUP131338:QUS131343 REL131338:REO131343 ROH131338:ROK131343 RYD131338:RYG131343 SHZ131338:SIC131343 SRV131338:SRY131343 TBR131338:TBU131343 TLN131338:TLQ131343 TVJ131338:TVM131343 UFF131338:UFI131343 UPB131338:UPE131343 UYX131338:UZA131343 VIT131338:VIW131343 VSP131338:VSS131343 WCL131338:WCO131343 WMH131338:WMK131343 WWD131338:WWG131343 V196874:Y196879 JR196874:JU196879 TN196874:TQ196879 ADJ196874:ADM196879 ANF196874:ANI196879 AXB196874:AXE196879 BGX196874:BHA196879 BQT196874:BQW196879 CAP196874:CAS196879 CKL196874:CKO196879 CUH196874:CUK196879 DED196874:DEG196879 DNZ196874:DOC196879 DXV196874:DXY196879 EHR196874:EHU196879 ERN196874:ERQ196879 FBJ196874:FBM196879 FLF196874:FLI196879 FVB196874:FVE196879 GEX196874:GFA196879 GOT196874:GOW196879 GYP196874:GYS196879 HIL196874:HIO196879 HSH196874:HSK196879 ICD196874:ICG196879 ILZ196874:IMC196879 IVV196874:IVY196879 JFR196874:JFU196879 JPN196874:JPQ196879 JZJ196874:JZM196879 KJF196874:KJI196879 KTB196874:KTE196879 LCX196874:LDA196879 LMT196874:LMW196879 LWP196874:LWS196879 MGL196874:MGO196879 MQH196874:MQK196879 NAD196874:NAG196879 NJZ196874:NKC196879 NTV196874:NTY196879 ODR196874:ODU196879 ONN196874:ONQ196879 OXJ196874:OXM196879 PHF196874:PHI196879 PRB196874:PRE196879 QAX196874:QBA196879 QKT196874:QKW196879 QUP196874:QUS196879 REL196874:REO196879 ROH196874:ROK196879 RYD196874:RYG196879 SHZ196874:SIC196879 SRV196874:SRY196879 TBR196874:TBU196879 TLN196874:TLQ196879 TVJ196874:TVM196879 UFF196874:UFI196879 UPB196874:UPE196879 UYX196874:UZA196879 VIT196874:VIW196879 VSP196874:VSS196879 WCL196874:WCO196879 WMH196874:WMK196879 WWD196874:WWG196879 V262410:Y262415 JR262410:JU262415 TN262410:TQ262415 ADJ262410:ADM262415 ANF262410:ANI262415 AXB262410:AXE262415 BGX262410:BHA262415 BQT262410:BQW262415 CAP262410:CAS262415 CKL262410:CKO262415 CUH262410:CUK262415 DED262410:DEG262415 DNZ262410:DOC262415 DXV262410:DXY262415 EHR262410:EHU262415 ERN262410:ERQ262415 FBJ262410:FBM262415 FLF262410:FLI262415 FVB262410:FVE262415 GEX262410:GFA262415 GOT262410:GOW262415 GYP262410:GYS262415 HIL262410:HIO262415 HSH262410:HSK262415 ICD262410:ICG262415 ILZ262410:IMC262415 IVV262410:IVY262415 JFR262410:JFU262415 JPN262410:JPQ262415 JZJ262410:JZM262415 KJF262410:KJI262415 KTB262410:KTE262415 LCX262410:LDA262415 LMT262410:LMW262415 LWP262410:LWS262415 MGL262410:MGO262415 MQH262410:MQK262415 NAD262410:NAG262415 NJZ262410:NKC262415 NTV262410:NTY262415 ODR262410:ODU262415 ONN262410:ONQ262415 OXJ262410:OXM262415 PHF262410:PHI262415 PRB262410:PRE262415 QAX262410:QBA262415 QKT262410:QKW262415 QUP262410:QUS262415 REL262410:REO262415 ROH262410:ROK262415 RYD262410:RYG262415 SHZ262410:SIC262415 SRV262410:SRY262415 TBR262410:TBU262415 TLN262410:TLQ262415 TVJ262410:TVM262415 UFF262410:UFI262415 UPB262410:UPE262415 UYX262410:UZA262415 VIT262410:VIW262415 VSP262410:VSS262415 WCL262410:WCO262415 WMH262410:WMK262415 WWD262410:WWG262415 V327946:Y327951 JR327946:JU327951 TN327946:TQ327951 ADJ327946:ADM327951 ANF327946:ANI327951 AXB327946:AXE327951 BGX327946:BHA327951 BQT327946:BQW327951 CAP327946:CAS327951 CKL327946:CKO327951 CUH327946:CUK327951 DED327946:DEG327951 DNZ327946:DOC327951 DXV327946:DXY327951 EHR327946:EHU327951 ERN327946:ERQ327951 FBJ327946:FBM327951 FLF327946:FLI327951 FVB327946:FVE327951 GEX327946:GFA327951 GOT327946:GOW327951 GYP327946:GYS327951 HIL327946:HIO327951 HSH327946:HSK327951 ICD327946:ICG327951 ILZ327946:IMC327951 IVV327946:IVY327951 JFR327946:JFU327951 JPN327946:JPQ327951 JZJ327946:JZM327951 KJF327946:KJI327951 KTB327946:KTE327951 LCX327946:LDA327951 LMT327946:LMW327951 LWP327946:LWS327951 MGL327946:MGO327951 MQH327946:MQK327951 NAD327946:NAG327951 NJZ327946:NKC327951 NTV327946:NTY327951 ODR327946:ODU327951 ONN327946:ONQ327951 OXJ327946:OXM327951 PHF327946:PHI327951 PRB327946:PRE327951 QAX327946:QBA327951 QKT327946:QKW327951 QUP327946:QUS327951 REL327946:REO327951 ROH327946:ROK327951 RYD327946:RYG327951 SHZ327946:SIC327951 SRV327946:SRY327951 TBR327946:TBU327951 TLN327946:TLQ327951 TVJ327946:TVM327951 UFF327946:UFI327951 UPB327946:UPE327951 UYX327946:UZA327951 VIT327946:VIW327951 VSP327946:VSS327951 WCL327946:WCO327951 WMH327946:WMK327951 WWD327946:WWG327951 V393482:Y393487 JR393482:JU393487 TN393482:TQ393487 ADJ393482:ADM393487 ANF393482:ANI393487 AXB393482:AXE393487 BGX393482:BHA393487 BQT393482:BQW393487 CAP393482:CAS393487 CKL393482:CKO393487 CUH393482:CUK393487 DED393482:DEG393487 DNZ393482:DOC393487 DXV393482:DXY393487 EHR393482:EHU393487 ERN393482:ERQ393487 FBJ393482:FBM393487 FLF393482:FLI393487 FVB393482:FVE393487 GEX393482:GFA393487 GOT393482:GOW393487 GYP393482:GYS393487 HIL393482:HIO393487 HSH393482:HSK393487 ICD393482:ICG393487 ILZ393482:IMC393487 IVV393482:IVY393487 JFR393482:JFU393487 JPN393482:JPQ393487 JZJ393482:JZM393487 KJF393482:KJI393487 KTB393482:KTE393487 LCX393482:LDA393487 LMT393482:LMW393487 LWP393482:LWS393487 MGL393482:MGO393487 MQH393482:MQK393487 NAD393482:NAG393487 NJZ393482:NKC393487 NTV393482:NTY393487 ODR393482:ODU393487 ONN393482:ONQ393487 OXJ393482:OXM393487 PHF393482:PHI393487 PRB393482:PRE393487 QAX393482:QBA393487 QKT393482:QKW393487 QUP393482:QUS393487 REL393482:REO393487 ROH393482:ROK393487 RYD393482:RYG393487 SHZ393482:SIC393487 SRV393482:SRY393487 TBR393482:TBU393487 TLN393482:TLQ393487 TVJ393482:TVM393487 UFF393482:UFI393487 UPB393482:UPE393487 UYX393482:UZA393487 VIT393482:VIW393487 VSP393482:VSS393487 WCL393482:WCO393487 WMH393482:WMK393487 WWD393482:WWG393487 V459018:Y459023 JR459018:JU459023 TN459018:TQ459023 ADJ459018:ADM459023 ANF459018:ANI459023 AXB459018:AXE459023 BGX459018:BHA459023 BQT459018:BQW459023 CAP459018:CAS459023 CKL459018:CKO459023 CUH459018:CUK459023 DED459018:DEG459023 DNZ459018:DOC459023 DXV459018:DXY459023 EHR459018:EHU459023 ERN459018:ERQ459023 FBJ459018:FBM459023 FLF459018:FLI459023 FVB459018:FVE459023 GEX459018:GFA459023 GOT459018:GOW459023 GYP459018:GYS459023 HIL459018:HIO459023 HSH459018:HSK459023 ICD459018:ICG459023 ILZ459018:IMC459023 IVV459018:IVY459023 JFR459018:JFU459023 JPN459018:JPQ459023 JZJ459018:JZM459023 KJF459018:KJI459023 KTB459018:KTE459023 LCX459018:LDA459023 LMT459018:LMW459023 LWP459018:LWS459023 MGL459018:MGO459023 MQH459018:MQK459023 NAD459018:NAG459023 NJZ459018:NKC459023 NTV459018:NTY459023 ODR459018:ODU459023 ONN459018:ONQ459023 OXJ459018:OXM459023 PHF459018:PHI459023 PRB459018:PRE459023 QAX459018:QBA459023 QKT459018:QKW459023 QUP459018:QUS459023 REL459018:REO459023 ROH459018:ROK459023 RYD459018:RYG459023 SHZ459018:SIC459023 SRV459018:SRY459023 TBR459018:TBU459023 TLN459018:TLQ459023 TVJ459018:TVM459023 UFF459018:UFI459023 UPB459018:UPE459023 UYX459018:UZA459023 VIT459018:VIW459023 VSP459018:VSS459023 WCL459018:WCO459023 WMH459018:WMK459023 WWD459018:WWG459023 V524554:Y524559 JR524554:JU524559 TN524554:TQ524559 ADJ524554:ADM524559 ANF524554:ANI524559 AXB524554:AXE524559 BGX524554:BHA524559 BQT524554:BQW524559 CAP524554:CAS524559 CKL524554:CKO524559 CUH524554:CUK524559 DED524554:DEG524559 DNZ524554:DOC524559 DXV524554:DXY524559 EHR524554:EHU524559 ERN524554:ERQ524559 FBJ524554:FBM524559 FLF524554:FLI524559 FVB524554:FVE524559 GEX524554:GFA524559 GOT524554:GOW524559 GYP524554:GYS524559 HIL524554:HIO524559 HSH524554:HSK524559 ICD524554:ICG524559 ILZ524554:IMC524559 IVV524554:IVY524559 JFR524554:JFU524559 JPN524554:JPQ524559 JZJ524554:JZM524559 KJF524554:KJI524559 KTB524554:KTE524559 LCX524554:LDA524559 LMT524554:LMW524559 LWP524554:LWS524559 MGL524554:MGO524559 MQH524554:MQK524559 NAD524554:NAG524559 NJZ524554:NKC524559 NTV524554:NTY524559 ODR524554:ODU524559 ONN524554:ONQ524559 OXJ524554:OXM524559 PHF524554:PHI524559 PRB524554:PRE524559 QAX524554:QBA524559 QKT524554:QKW524559 QUP524554:QUS524559 REL524554:REO524559 ROH524554:ROK524559 RYD524554:RYG524559 SHZ524554:SIC524559 SRV524554:SRY524559 TBR524554:TBU524559 TLN524554:TLQ524559 TVJ524554:TVM524559 UFF524554:UFI524559 UPB524554:UPE524559 UYX524554:UZA524559 VIT524554:VIW524559 VSP524554:VSS524559 WCL524554:WCO524559 WMH524554:WMK524559 WWD524554:WWG524559 V590090:Y590095 JR590090:JU590095 TN590090:TQ590095 ADJ590090:ADM590095 ANF590090:ANI590095 AXB590090:AXE590095 BGX590090:BHA590095 BQT590090:BQW590095 CAP590090:CAS590095 CKL590090:CKO590095 CUH590090:CUK590095 DED590090:DEG590095 DNZ590090:DOC590095 DXV590090:DXY590095 EHR590090:EHU590095 ERN590090:ERQ590095 FBJ590090:FBM590095 FLF590090:FLI590095 FVB590090:FVE590095 GEX590090:GFA590095 GOT590090:GOW590095 GYP590090:GYS590095 HIL590090:HIO590095 HSH590090:HSK590095 ICD590090:ICG590095 ILZ590090:IMC590095 IVV590090:IVY590095 JFR590090:JFU590095 JPN590090:JPQ590095 JZJ590090:JZM590095 KJF590090:KJI590095 KTB590090:KTE590095 LCX590090:LDA590095 LMT590090:LMW590095 LWP590090:LWS590095 MGL590090:MGO590095 MQH590090:MQK590095 NAD590090:NAG590095 NJZ590090:NKC590095 NTV590090:NTY590095 ODR590090:ODU590095 ONN590090:ONQ590095 OXJ590090:OXM590095 PHF590090:PHI590095 PRB590090:PRE590095 QAX590090:QBA590095 QKT590090:QKW590095 QUP590090:QUS590095 REL590090:REO590095 ROH590090:ROK590095 RYD590090:RYG590095 SHZ590090:SIC590095 SRV590090:SRY590095 TBR590090:TBU590095 TLN590090:TLQ590095 TVJ590090:TVM590095 UFF590090:UFI590095 UPB590090:UPE590095 UYX590090:UZA590095 VIT590090:VIW590095 VSP590090:VSS590095 WCL590090:WCO590095 WMH590090:WMK590095 WWD590090:WWG590095 V655626:Y655631 JR655626:JU655631 TN655626:TQ655631 ADJ655626:ADM655631 ANF655626:ANI655631 AXB655626:AXE655631 BGX655626:BHA655631 BQT655626:BQW655631 CAP655626:CAS655631 CKL655626:CKO655631 CUH655626:CUK655631 DED655626:DEG655631 DNZ655626:DOC655631 DXV655626:DXY655631 EHR655626:EHU655631 ERN655626:ERQ655631 FBJ655626:FBM655631 FLF655626:FLI655631 FVB655626:FVE655631 GEX655626:GFA655631 GOT655626:GOW655631 GYP655626:GYS655631 HIL655626:HIO655631 HSH655626:HSK655631 ICD655626:ICG655631 ILZ655626:IMC655631 IVV655626:IVY655631 JFR655626:JFU655631 JPN655626:JPQ655631 JZJ655626:JZM655631 KJF655626:KJI655631 KTB655626:KTE655631 LCX655626:LDA655631 LMT655626:LMW655631 LWP655626:LWS655631 MGL655626:MGO655631 MQH655626:MQK655631 NAD655626:NAG655631 NJZ655626:NKC655631 NTV655626:NTY655631 ODR655626:ODU655631 ONN655626:ONQ655631 OXJ655626:OXM655631 PHF655626:PHI655631 PRB655626:PRE655631 QAX655626:QBA655631 QKT655626:QKW655631 QUP655626:QUS655631 REL655626:REO655631 ROH655626:ROK655631 RYD655626:RYG655631 SHZ655626:SIC655631 SRV655626:SRY655631 TBR655626:TBU655631 TLN655626:TLQ655631 TVJ655626:TVM655631 UFF655626:UFI655631 UPB655626:UPE655631 UYX655626:UZA655631 VIT655626:VIW655631 VSP655626:VSS655631 WCL655626:WCO655631 WMH655626:WMK655631 WWD655626:WWG655631 V721162:Y721167 JR721162:JU721167 TN721162:TQ721167 ADJ721162:ADM721167 ANF721162:ANI721167 AXB721162:AXE721167 BGX721162:BHA721167 BQT721162:BQW721167 CAP721162:CAS721167 CKL721162:CKO721167 CUH721162:CUK721167 DED721162:DEG721167 DNZ721162:DOC721167 DXV721162:DXY721167 EHR721162:EHU721167 ERN721162:ERQ721167 FBJ721162:FBM721167 FLF721162:FLI721167 FVB721162:FVE721167 GEX721162:GFA721167 GOT721162:GOW721167 GYP721162:GYS721167 HIL721162:HIO721167 HSH721162:HSK721167 ICD721162:ICG721167 ILZ721162:IMC721167 IVV721162:IVY721167 JFR721162:JFU721167 JPN721162:JPQ721167 JZJ721162:JZM721167 KJF721162:KJI721167 KTB721162:KTE721167 LCX721162:LDA721167 LMT721162:LMW721167 LWP721162:LWS721167 MGL721162:MGO721167 MQH721162:MQK721167 NAD721162:NAG721167 NJZ721162:NKC721167 NTV721162:NTY721167 ODR721162:ODU721167 ONN721162:ONQ721167 OXJ721162:OXM721167 PHF721162:PHI721167 PRB721162:PRE721167 QAX721162:QBA721167 QKT721162:QKW721167 QUP721162:QUS721167 REL721162:REO721167 ROH721162:ROK721167 RYD721162:RYG721167 SHZ721162:SIC721167 SRV721162:SRY721167 TBR721162:TBU721167 TLN721162:TLQ721167 TVJ721162:TVM721167 UFF721162:UFI721167 UPB721162:UPE721167 UYX721162:UZA721167 VIT721162:VIW721167 VSP721162:VSS721167 WCL721162:WCO721167 WMH721162:WMK721167 WWD721162:WWG721167 V786698:Y786703 JR786698:JU786703 TN786698:TQ786703 ADJ786698:ADM786703 ANF786698:ANI786703 AXB786698:AXE786703 BGX786698:BHA786703 BQT786698:BQW786703 CAP786698:CAS786703 CKL786698:CKO786703 CUH786698:CUK786703 DED786698:DEG786703 DNZ786698:DOC786703 DXV786698:DXY786703 EHR786698:EHU786703 ERN786698:ERQ786703 FBJ786698:FBM786703 FLF786698:FLI786703 FVB786698:FVE786703 GEX786698:GFA786703 GOT786698:GOW786703 GYP786698:GYS786703 HIL786698:HIO786703 HSH786698:HSK786703 ICD786698:ICG786703 ILZ786698:IMC786703 IVV786698:IVY786703 JFR786698:JFU786703 JPN786698:JPQ786703 JZJ786698:JZM786703 KJF786698:KJI786703 KTB786698:KTE786703 LCX786698:LDA786703 LMT786698:LMW786703 LWP786698:LWS786703 MGL786698:MGO786703 MQH786698:MQK786703 NAD786698:NAG786703 NJZ786698:NKC786703 NTV786698:NTY786703 ODR786698:ODU786703 ONN786698:ONQ786703 OXJ786698:OXM786703 PHF786698:PHI786703 PRB786698:PRE786703 QAX786698:QBA786703 QKT786698:QKW786703 QUP786698:QUS786703 REL786698:REO786703 ROH786698:ROK786703 RYD786698:RYG786703 SHZ786698:SIC786703 SRV786698:SRY786703 TBR786698:TBU786703 TLN786698:TLQ786703 TVJ786698:TVM786703 UFF786698:UFI786703 UPB786698:UPE786703 UYX786698:UZA786703 VIT786698:VIW786703 VSP786698:VSS786703 WCL786698:WCO786703 WMH786698:WMK786703 WWD786698:WWG786703 V852234:Y852239 JR852234:JU852239 TN852234:TQ852239 ADJ852234:ADM852239 ANF852234:ANI852239 AXB852234:AXE852239 BGX852234:BHA852239 BQT852234:BQW852239 CAP852234:CAS852239 CKL852234:CKO852239 CUH852234:CUK852239 DED852234:DEG852239 DNZ852234:DOC852239 DXV852234:DXY852239 EHR852234:EHU852239 ERN852234:ERQ852239 FBJ852234:FBM852239 FLF852234:FLI852239 FVB852234:FVE852239 GEX852234:GFA852239 GOT852234:GOW852239 GYP852234:GYS852239 HIL852234:HIO852239 HSH852234:HSK852239 ICD852234:ICG852239 ILZ852234:IMC852239 IVV852234:IVY852239 JFR852234:JFU852239 JPN852234:JPQ852239 JZJ852234:JZM852239 KJF852234:KJI852239 KTB852234:KTE852239 LCX852234:LDA852239 LMT852234:LMW852239 LWP852234:LWS852239 MGL852234:MGO852239 MQH852234:MQK852239 NAD852234:NAG852239 NJZ852234:NKC852239 NTV852234:NTY852239 ODR852234:ODU852239 ONN852234:ONQ852239 OXJ852234:OXM852239 PHF852234:PHI852239 PRB852234:PRE852239 QAX852234:QBA852239 QKT852234:QKW852239 QUP852234:QUS852239 REL852234:REO852239 ROH852234:ROK852239 RYD852234:RYG852239 SHZ852234:SIC852239 SRV852234:SRY852239 TBR852234:TBU852239 TLN852234:TLQ852239 TVJ852234:TVM852239 UFF852234:UFI852239 UPB852234:UPE852239 UYX852234:UZA852239 VIT852234:VIW852239 VSP852234:VSS852239 WCL852234:WCO852239 WMH852234:WMK852239 WWD852234:WWG852239 V917770:Y917775 JR917770:JU917775 TN917770:TQ917775 ADJ917770:ADM917775 ANF917770:ANI917775 AXB917770:AXE917775 BGX917770:BHA917775 BQT917770:BQW917775 CAP917770:CAS917775 CKL917770:CKO917775 CUH917770:CUK917775 DED917770:DEG917775 DNZ917770:DOC917775 DXV917770:DXY917775 EHR917770:EHU917775 ERN917770:ERQ917775 FBJ917770:FBM917775 FLF917770:FLI917775 FVB917770:FVE917775 GEX917770:GFA917775 GOT917770:GOW917775 GYP917770:GYS917775 HIL917770:HIO917775 HSH917770:HSK917775 ICD917770:ICG917775 ILZ917770:IMC917775 IVV917770:IVY917775 JFR917770:JFU917775 JPN917770:JPQ917775 JZJ917770:JZM917775 KJF917770:KJI917775 KTB917770:KTE917775 LCX917770:LDA917775 LMT917770:LMW917775 LWP917770:LWS917775 MGL917770:MGO917775 MQH917770:MQK917775 NAD917770:NAG917775 NJZ917770:NKC917775 NTV917770:NTY917775 ODR917770:ODU917775 ONN917770:ONQ917775 OXJ917770:OXM917775 PHF917770:PHI917775 PRB917770:PRE917775 QAX917770:QBA917775 QKT917770:QKW917775 QUP917770:QUS917775 REL917770:REO917775 ROH917770:ROK917775 RYD917770:RYG917775 SHZ917770:SIC917775 SRV917770:SRY917775 TBR917770:TBU917775 TLN917770:TLQ917775 TVJ917770:TVM917775 UFF917770:UFI917775 UPB917770:UPE917775 UYX917770:UZA917775 VIT917770:VIW917775 VSP917770:VSS917775 WCL917770:WCO917775 WMH917770:WMK917775 WWD917770:WWG917775 V983306:Y983311 JR983306:JU983311 TN983306:TQ983311 ADJ983306:ADM983311 ANF983306:ANI983311 AXB983306:AXE983311 BGX983306:BHA983311 BQT983306:BQW983311 CAP983306:CAS983311 CKL983306:CKO983311 CUH983306:CUK983311 DED983306:DEG983311 DNZ983306:DOC983311 DXV983306:DXY983311 EHR983306:EHU983311 ERN983306:ERQ983311 FBJ983306:FBM983311 FLF983306:FLI983311 FVB983306:FVE983311 GEX983306:GFA983311 GOT983306:GOW983311 GYP983306:GYS983311 HIL983306:HIO983311 HSH983306:HSK983311 ICD983306:ICG983311 ILZ983306:IMC983311 IVV983306:IVY983311 JFR983306:JFU983311 JPN983306:JPQ983311 JZJ983306:JZM983311 KJF983306:KJI983311 KTB983306:KTE983311 LCX983306:LDA983311 LMT983306:LMW983311 LWP983306:LWS983311 MGL983306:MGO983311 MQH983306:MQK983311 NAD983306:NAG983311 NJZ983306:NKC983311 NTV983306:NTY983311 ODR983306:ODU983311 ONN983306:ONQ983311 OXJ983306:OXM983311 PHF983306:PHI983311 PRB983306:PRE983311 QAX983306:QBA983311 QKT983306:QKW983311 QUP983306:QUS983311 REL983306:REO983311 ROH983306:ROK983311 RYD983306:RYG983311 SHZ983306:SIC983311 SRV983306:SRY983311 TBR983306:TBU983311 TLN983306:TLQ983311 TVJ983306:TVM983311 UFF983306:UFI983311 UPB983306:UPE983311 UYX983306:UZA983311 VIT983306:VIW983311 VSP983306:VSS983311 WCL983306:WCO983311 WMH983306:WMK983311 WWD983306:WWG983311 D459:G459 IZ459:JC459 SV459:SY459 ACR459:ACU459 AMN459:AMQ459 AWJ459:AWM459 BGF459:BGI459 BQB459:BQE459 BZX459:CAA459 CJT459:CJW459 CTP459:CTS459 DDL459:DDO459 DNH459:DNK459 DXD459:DXG459 EGZ459:EHC459 EQV459:EQY459 FAR459:FAU459 FKN459:FKQ459 FUJ459:FUM459 GEF459:GEI459 GOB459:GOE459 GXX459:GYA459 HHT459:HHW459 HRP459:HRS459 IBL459:IBO459 ILH459:ILK459 IVD459:IVG459 JEZ459:JFC459 JOV459:JOY459 JYR459:JYU459 KIN459:KIQ459 KSJ459:KSM459 LCF459:LCI459 LMB459:LME459 LVX459:LWA459 MFT459:MFW459 MPP459:MPS459 MZL459:MZO459 NJH459:NJK459 NTD459:NTG459 OCZ459:ODC459 OMV459:OMY459 OWR459:OWU459 PGN459:PGQ459 PQJ459:PQM459 QAF459:QAI459 QKB459:QKE459 QTX459:QUA459 RDT459:RDW459 RNP459:RNS459 RXL459:RXO459 SHH459:SHK459 SRD459:SRG459 TAZ459:TBC459 TKV459:TKY459 TUR459:TUU459 UEN459:UEQ459 UOJ459:UOM459 UYF459:UYI459 VIB459:VIE459 VRX459:VSA459 WBT459:WBW459 WLP459:WLS459 WVL459:WVO459 D66041:G66041 IZ66041:JC66041 SV66041:SY66041 ACR66041:ACU66041 AMN66041:AMQ66041 AWJ66041:AWM66041 BGF66041:BGI66041 BQB66041:BQE66041 BZX66041:CAA66041 CJT66041:CJW66041 CTP66041:CTS66041 DDL66041:DDO66041 DNH66041:DNK66041 DXD66041:DXG66041 EGZ66041:EHC66041 EQV66041:EQY66041 FAR66041:FAU66041 FKN66041:FKQ66041 FUJ66041:FUM66041 GEF66041:GEI66041 GOB66041:GOE66041 GXX66041:GYA66041 HHT66041:HHW66041 HRP66041:HRS66041 IBL66041:IBO66041 ILH66041:ILK66041 IVD66041:IVG66041 JEZ66041:JFC66041 JOV66041:JOY66041 JYR66041:JYU66041 KIN66041:KIQ66041 KSJ66041:KSM66041 LCF66041:LCI66041 LMB66041:LME66041 LVX66041:LWA66041 MFT66041:MFW66041 MPP66041:MPS66041 MZL66041:MZO66041 NJH66041:NJK66041 NTD66041:NTG66041 OCZ66041:ODC66041 OMV66041:OMY66041 OWR66041:OWU66041 PGN66041:PGQ66041 PQJ66041:PQM66041 QAF66041:QAI66041 QKB66041:QKE66041 QTX66041:QUA66041 RDT66041:RDW66041 RNP66041:RNS66041 RXL66041:RXO66041 SHH66041:SHK66041 SRD66041:SRG66041 TAZ66041:TBC66041 TKV66041:TKY66041 TUR66041:TUU66041 UEN66041:UEQ66041 UOJ66041:UOM66041 UYF66041:UYI66041 VIB66041:VIE66041 VRX66041:VSA66041 WBT66041:WBW66041 WLP66041:WLS66041 WVL66041:WVO66041 D131577:G131577 IZ131577:JC131577 SV131577:SY131577 ACR131577:ACU131577 AMN131577:AMQ131577 AWJ131577:AWM131577 BGF131577:BGI131577 BQB131577:BQE131577 BZX131577:CAA131577 CJT131577:CJW131577 CTP131577:CTS131577 DDL131577:DDO131577 DNH131577:DNK131577 DXD131577:DXG131577 EGZ131577:EHC131577 EQV131577:EQY131577 FAR131577:FAU131577 FKN131577:FKQ131577 FUJ131577:FUM131577 GEF131577:GEI131577 GOB131577:GOE131577 GXX131577:GYA131577 HHT131577:HHW131577 HRP131577:HRS131577 IBL131577:IBO131577 ILH131577:ILK131577 IVD131577:IVG131577 JEZ131577:JFC131577 JOV131577:JOY131577 JYR131577:JYU131577 KIN131577:KIQ131577 KSJ131577:KSM131577 LCF131577:LCI131577 LMB131577:LME131577 LVX131577:LWA131577 MFT131577:MFW131577 MPP131577:MPS131577 MZL131577:MZO131577 NJH131577:NJK131577 NTD131577:NTG131577 OCZ131577:ODC131577 OMV131577:OMY131577 OWR131577:OWU131577 PGN131577:PGQ131577 PQJ131577:PQM131577 QAF131577:QAI131577 QKB131577:QKE131577 QTX131577:QUA131577 RDT131577:RDW131577 RNP131577:RNS131577 RXL131577:RXO131577 SHH131577:SHK131577 SRD131577:SRG131577 TAZ131577:TBC131577 TKV131577:TKY131577 TUR131577:TUU131577 UEN131577:UEQ131577 UOJ131577:UOM131577 UYF131577:UYI131577 VIB131577:VIE131577 VRX131577:VSA131577 WBT131577:WBW131577 WLP131577:WLS131577 WVL131577:WVO131577 D197113:G197113 IZ197113:JC197113 SV197113:SY197113 ACR197113:ACU197113 AMN197113:AMQ197113 AWJ197113:AWM197113 BGF197113:BGI197113 BQB197113:BQE197113 BZX197113:CAA197113 CJT197113:CJW197113 CTP197113:CTS197113 DDL197113:DDO197113 DNH197113:DNK197113 DXD197113:DXG197113 EGZ197113:EHC197113 EQV197113:EQY197113 FAR197113:FAU197113 FKN197113:FKQ197113 FUJ197113:FUM197113 GEF197113:GEI197113 GOB197113:GOE197113 GXX197113:GYA197113 HHT197113:HHW197113 HRP197113:HRS197113 IBL197113:IBO197113 ILH197113:ILK197113 IVD197113:IVG197113 JEZ197113:JFC197113 JOV197113:JOY197113 JYR197113:JYU197113 KIN197113:KIQ197113 KSJ197113:KSM197113 LCF197113:LCI197113 LMB197113:LME197113 LVX197113:LWA197113 MFT197113:MFW197113 MPP197113:MPS197113 MZL197113:MZO197113 NJH197113:NJK197113 NTD197113:NTG197113 OCZ197113:ODC197113 OMV197113:OMY197113 OWR197113:OWU197113 PGN197113:PGQ197113 PQJ197113:PQM197113 QAF197113:QAI197113 QKB197113:QKE197113 QTX197113:QUA197113 RDT197113:RDW197113 RNP197113:RNS197113 RXL197113:RXO197113 SHH197113:SHK197113 SRD197113:SRG197113 TAZ197113:TBC197113 TKV197113:TKY197113 TUR197113:TUU197113 UEN197113:UEQ197113 UOJ197113:UOM197113 UYF197113:UYI197113 VIB197113:VIE197113 VRX197113:VSA197113 WBT197113:WBW197113 WLP197113:WLS197113 WVL197113:WVO197113 D262649:G262649 IZ262649:JC262649 SV262649:SY262649 ACR262649:ACU262649 AMN262649:AMQ262649 AWJ262649:AWM262649 BGF262649:BGI262649 BQB262649:BQE262649 BZX262649:CAA262649 CJT262649:CJW262649 CTP262649:CTS262649 DDL262649:DDO262649 DNH262649:DNK262649 DXD262649:DXG262649 EGZ262649:EHC262649 EQV262649:EQY262649 FAR262649:FAU262649 FKN262649:FKQ262649 FUJ262649:FUM262649 GEF262649:GEI262649 GOB262649:GOE262649 GXX262649:GYA262649 HHT262649:HHW262649 HRP262649:HRS262649 IBL262649:IBO262649 ILH262649:ILK262649 IVD262649:IVG262649 JEZ262649:JFC262649 JOV262649:JOY262649 JYR262649:JYU262649 KIN262649:KIQ262649 KSJ262649:KSM262649 LCF262649:LCI262649 LMB262649:LME262649 LVX262649:LWA262649 MFT262649:MFW262649 MPP262649:MPS262649 MZL262649:MZO262649 NJH262649:NJK262649 NTD262649:NTG262649 OCZ262649:ODC262649 OMV262649:OMY262649 OWR262649:OWU262649 PGN262649:PGQ262649 PQJ262649:PQM262649 QAF262649:QAI262649 QKB262649:QKE262649 QTX262649:QUA262649 RDT262649:RDW262649 RNP262649:RNS262649 RXL262649:RXO262649 SHH262649:SHK262649 SRD262649:SRG262649 TAZ262649:TBC262649 TKV262649:TKY262649 TUR262649:TUU262649 UEN262649:UEQ262649 UOJ262649:UOM262649 UYF262649:UYI262649 VIB262649:VIE262649 VRX262649:VSA262649 WBT262649:WBW262649 WLP262649:WLS262649 WVL262649:WVO262649 D328185:G328185 IZ328185:JC328185 SV328185:SY328185 ACR328185:ACU328185 AMN328185:AMQ328185 AWJ328185:AWM328185 BGF328185:BGI328185 BQB328185:BQE328185 BZX328185:CAA328185 CJT328185:CJW328185 CTP328185:CTS328185 DDL328185:DDO328185 DNH328185:DNK328185 DXD328185:DXG328185 EGZ328185:EHC328185 EQV328185:EQY328185 FAR328185:FAU328185 FKN328185:FKQ328185 FUJ328185:FUM328185 GEF328185:GEI328185 GOB328185:GOE328185 GXX328185:GYA328185 HHT328185:HHW328185 HRP328185:HRS328185 IBL328185:IBO328185 ILH328185:ILK328185 IVD328185:IVG328185 JEZ328185:JFC328185 JOV328185:JOY328185 JYR328185:JYU328185 KIN328185:KIQ328185 KSJ328185:KSM328185 LCF328185:LCI328185 LMB328185:LME328185 LVX328185:LWA328185 MFT328185:MFW328185 MPP328185:MPS328185 MZL328185:MZO328185 NJH328185:NJK328185 NTD328185:NTG328185 OCZ328185:ODC328185 OMV328185:OMY328185 OWR328185:OWU328185 PGN328185:PGQ328185 PQJ328185:PQM328185 QAF328185:QAI328185 QKB328185:QKE328185 QTX328185:QUA328185 RDT328185:RDW328185 RNP328185:RNS328185 RXL328185:RXO328185 SHH328185:SHK328185 SRD328185:SRG328185 TAZ328185:TBC328185 TKV328185:TKY328185 TUR328185:TUU328185 UEN328185:UEQ328185 UOJ328185:UOM328185 UYF328185:UYI328185 VIB328185:VIE328185 VRX328185:VSA328185 WBT328185:WBW328185 WLP328185:WLS328185 WVL328185:WVO328185 D393721:G393721 IZ393721:JC393721 SV393721:SY393721 ACR393721:ACU393721 AMN393721:AMQ393721 AWJ393721:AWM393721 BGF393721:BGI393721 BQB393721:BQE393721 BZX393721:CAA393721 CJT393721:CJW393721 CTP393721:CTS393721 DDL393721:DDO393721 DNH393721:DNK393721 DXD393721:DXG393721 EGZ393721:EHC393721 EQV393721:EQY393721 FAR393721:FAU393721 FKN393721:FKQ393721 FUJ393721:FUM393721 GEF393721:GEI393721 GOB393721:GOE393721 GXX393721:GYA393721 HHT393721:HHW393721 HRP393721:HRS393721 IBL393721:IBO393721 ILH393721:ILK393721 IVD393721:IVG393721 JEZ393721:JFC393721 JOV393721:JOY393721 JYR393721:JYU393721 KIN393721:KIQ393721 KSJ393721:KSM393721 LCF393721:LCI393721 LMB393721:LME393721 LVX393721:LWA393721 MFT393721:MFW393721 MPP393721:MPS393721 MZL393721:MZO393721 NJH393721:NJK393721 NTD393721:NTG393721 OCZ393721:ODC393721 OMV393721:OMY393721 OWR393721:OWU393721 PGN393721:PGQ393721 PQJ393721:PQM393721 QAF393721:QAI393721 QKB393721:QKE393721 QTX393721:QUA393721 RDT393721:RDW393721 RNP393721:RNS393721 RXL393721:RXO393721 SHH393721:SHK393721 SRD393721:SRG393721 TAZ393721:TBC393721 TKV393721:TKY393721 TUR393721:TUU393721 UEN393721:UEQ393721 UOJ393721:UOM393721 UYF393721:UYI393721 VIB393721:VIE393721 VRX393721:VSA393721 WBT393721:WBW393721 WLP393721:WLS393721 WVL393721:WVO393721 D459257:G459257 IZ459257:JC459257 SV459257:SY459257 ACR459257:ACU459257 AMN459257:AMQ459257 AWJ459257:AWM459257 BGF459257:BGI459257 BQB459257:BQE459257 BZX459257:CAA459257 CJT459257:CJW459257 CTP459257:CTS459257 DDL459257:DDO459257 DNH459257:DNK459257 DXD459257:DXG459257 EGZ459257:EHC459257 EQV459257:EQY459257 FAR459257:FAU459257 FKN459257:FKQ459257 FUJ459257:FUM459257 GEF459257:GEI459257 GOB459257:GOE459257 GXX459257:GYA459257 HHT459257:HHW459257 HRP459257:HRS459257 IBL459257:IBO459257 ILH459257:ILK459257 IVD459257:IVG459257 JEZ459257:JFC459257 JOV459257:JOY459257 JYR459257:JYU459257 KIN459257:KIQ459257 KSJ459257:KSM459257 LCF459257:LCI459257 LMB459257:LME459257 LVX459257:LWA459257 MFT459257:MFW459257 MPP459257:MPS459257 MZL459257:MZO459257 NJH459257:NJK459257 NTD459257:NTG459257 OCZ459257:ODC459257 OMV459257:OMY459257 OWR459257:OWU459257 PGN459257:PGQ459257 PQJ459257:PQM459257 QAF459257:QAI459257 QKB459257:QKE459257 QTX459257:QUA459257 RDT459257:RDW459257 RNP459257:RNS459257 RXL459257:RXO459257 SHH459257:SHK459257 SRD459257:SRG459257 TAZ459257:TBC459257 TKV459257:TKY459257 TUR459257:TUU459257 UEN459257:UEQ459257 UOJ459257:UOM459257 UYF459257:UYI459257 VIB459257:VIE459257 VRX459257:VSA459257 WBT459257:WBW459257 WLP459257:WLS459257 WVL459257:WVO459257 D524793:G524793 IZ524793:JC524793 SV524793:SY524793 ACR524793:ACU524793 AMN524793:AMQ524793 AWJ524793:AWM524793 BGF524793:BGI524793 BQB524793:BQE524793 BZX524793:CAA524793 CJT524793:CJW524793 CTP524793:CTS524793 DDL524793:DDO524793 DNH524793:DNK524793 DXD524793:DXG524793 EGZ524793:EHC524793 EQV524793:EQY524793 FAR524793:FAU524793 FKN524793:FKQ524793 FUJ524793:FUM524793 GEF524793:GEI524793 GOB524793:GOE524793 GXX524793:GYA524793 HHT524793:HHW524793 HRP524793:HRS524793 IBL524793:IBO524793 ILH524793:ILK524793 IVD524793:IVG524793 JEZ524793:JFC524793 JOV524793:JOY524793 JYR524793:JYU524793 KIN524793:KIQ524793 KSJ524793:KSM524793 LCF524793:LCI524793 LMB524793:LME524793 LVX524793:LWA524793 MFT524793:MFW524793 MPP524793:MPS524793 MZL524793:MZO524793 NJH524793:NJK524793 NTD524793:NTG524793 OCZ524793:ODC524793 OMV524793:OMY524793 OWR524793:OWU524793 PGN524793:PGQ524793 PQJ524793:PQM524793 QAF524793:QAI524793 QKB524793:QKE524793 QTX524793:QUA524793 RDT524793:RDW524793 RNP524793:RNS524793 RXL524793:RXO524793 SHH524793:SHK524793 SRD524793:SRG524793 TAZ524793:TBC524793 TKV524793:TKY524793 TUR524793:TUU524793 UEN524793:UEQ524793 UOJ524793:UOM524793 UYF524793:UYI524793 VIB524793:VIE524793 VRX524793:VSA524793 WBT524793:WBW524793 WLP524793:WLS524793 WVL524793:WVO524793 D590329:G590329 IZ590329:JC590329 SV590329:SY590329 ACR590329:ACU590329 AMN590329:AMQ590329 AWJ590329:AWM590329 BGF590329:BGI590329 BQB590329:BQE590329 BZX590329:CAA590329 CJT590329:CJW590329 CTP590329:CTS590329 DDL590329:DDO590329 DNH590329:DNK590329 DXD590329:DXG590329 EGZ590329:EHC590329 EQV590329:EQY590329 FAR590329:FAU590329 FKN590329:FKQ590329 FUJ590329:FUM590329 GEF590329:GEI590329 GOB590329:GOE590329 GXX590329:GYA590329 HHT590329:HHW590329 HRP590329:HRS590329 IBL590329:IBO590329 ILH590329:ILK590329 IVD590329:IVG590329 JEZ590329:JFC590329 JOV590329:JOY590329 JYR590329:JYU590329 KIN590329:KIQ590329 KSJ590329:KSM590329 LCF590329:LCI590329 LMB590329:LME590329 LVX590329:LWA590329 MFT590329:MFW590329 MPP590329:MPS590329 MZL590329:MZO590329 NJH590329:NJK590329 NTD590329:NTG590329 OCZ590329:ODC590329 OMV590329:OMY590329 OWR590329:OWU590329 PGN590329:PGQ590329 PQJ590329:PQM590329 QAF590329:QAI590329 QKB590329:QKE590329 QTX590329:QUA590329 RDT590329:RDW590329 RNP590329:RNS590329 RXL590329:RXO590329 SHH590329:SHK590329 SRD590329:SRG590329 TAZ590329:TBC590329 TKV590329:TKY590329 TUR590329:TUU590329 UEN590329:UEQ590329 UOJ590329:UOM590329 UYF590329:UYI590329 VIB590329:VIE590329 VRX590329:VSA590329 WBT590329:WBW590329 WLP590329:WLS590329 WVL590329:WVO590329 D655865:G655865 IZ655865:JC655865 SV655865:SY655865 ACR655865:ACU655865 AMN655865:AMQ655865 AWJ655865:AWM655865 BGF655865:BGI655865 BQB655865:BQE655865 BZX655865:CAA655865 CJT655865:CJW655865 CTP655865:CTS655865 DDL655865:DDO655865 DNH655865:DNK655865 DXD655865:DXG655865 EGZ655865:EHC655865 EQV655865:EQY655865 FAR655865:FAU655865 FKN655865:FKQ655865 FUJ655865:FUM655865 GEF655865:GEI655865 GOB655865:GOE655865 GXX655865:GYA655865 HHT655865:HHW655865 HRP655865:HRS655865 IBL655865:IBO655865 ILH655865:ILK655865 IVD655865:IVG655865 JEZ655865:JFC655865 JOV655865:JOY655865 JYR655865:JYU655865 KIN655865:KIQ655865 KSJ655865:KSM655865 LCF655865:LCI655865 LMB655865:LME655865 LVX655865:LWA655865 MFT655865:MFW655865 MPP655865:MPS655865 MZL655865:MZO655865 NJH655865:NJK655865 NTD655865:NTG655865 OCZ655865:ODC655865 OMV655865:OMY655865 OWR655865:OWU655865 PGN655865:PGQ655865 PQJ655865:PQM655865 QAF655865:QAI655865 QKB655865:QKE655865 QTX655865:QUA655865 RDT655865:RDW655865 RNP655865:RNS655865 RXL655865:RXO655865 SHH655865:SHK655865 SRD655865:SRG655865 TAZ655865:TBC655865 TKV655865:TKY655865 TUR655865:TUU655865 UEN655865:UEQ655865 UOJ655865:UOM655865 UYF655865:UYI655865 VIB655865:VIE655865 VRX655865:VSA655865 WBT655865:WBW655865 WLP655865:WLS655865 WVL655865:WVO655865 D721401:G721401 IZ721401:JC721401 SV721401:SY721401 ACR721401:ACU721401 AMN721401:AMQ721401 AWJ721401:AWM721401 BGF721401:BGI721401 BQB721401:BQE721401 BZX721401:CAA721401 CJT721401:CJW721401 CTP721401:CTS721401 DDL721401:DDO721401 DNH721401:DNK721401 DXD721401:DXG721401 EGZ721401:EHC721401 EQV721401:EQY721401 FAR721401:FAU721401 FKN721401:FKQ721401 FUJ721401:FUM721401 GEF721401:GEI721401 GOB721401:GOE721401 GXX721401:GYA721401 HHT721401:HHW721401 HRP721401:HRS721401 IBL721401:IBO721401 ILH721401:ILK721401 IVD721401:IVG721401 JEZ721401:JFC721401 JOV721401:JOY721401 JYR721401:JYU721401 KIN721401:KIQ721401 KSJ721401:KSM721401 LCF721401:LCI721401 LMB721401:LME721401 LVX721401:LWA721401 MFT721401:MFW721401 MPP721401:MPS721401 MZL721401:MZO721401 NJH721401:NJK721401 NTD721401:NTG721401 OCZ721401:ODC721401 OMV721401:OMY721401 OWR721401:OWU721401 PGN721401:PGQ721401 PQJ721401:PQM721401 QAF721401:QAI721401 QKB721401:QKE721401 QTX721401:QUA721401 RDT721401:RDW721401 RNP721401:RNS721401 RXL721401:RXO721401 SHH721401:SHK721401 SRD721401:SRG721401 TAZ721401:TBC721401 TKV721401:TKY721401 TUR721401:TUU721401 UEN721401:UEQ721401 UOJ721401:UOM721401 UYF721401:UYI721401 VIB721401:VIE721401 VRX721401:VSA721401 WBT721401:WBW721401 WLP721401:WLS721401 WVL721401:WVO721401 D786937:G786937 IZ786937:JC786937 SV786937:SY786937 ACR786937:ACU786937 AMN786937:AMQ786937 AWJ786937:AWM786937 BGF786937:BGI786937 BQB786937:BQE786937 BZX786937:CAA786937 CJT786937:CJW786937 CTP786937:CTS786937 DDL786937:DDO786937 DNH786937:DNK786937 DXD786937:DXG786937 EGZ786937:EHC786937 EQV786937:EQY786937 FAR786937:FAU786937 FKN786937:FKQ786937 FUJ786937:FUM786937 GEF786937:GEI786937 GOB786937:GOE786937 GXX786937:GYA786937 HHT786937:HHW786937 HRP786937:HRS786937 IBL786937:IBO786937 ILH786937:ILK786937 IVD786937:IVG786937 JEZ786937:JFC786937 JOV786937:JOY786937 JYR786937:JYU786937 KIN786937:KIQ786937 KSJ786937:KSM786937 LCF786937:LCI786937 LMB786937:LME786937 LVX786937:LWA786937 MFT786937:MFW786937 MPP786937:MPS786937 MZL786937:MZO786937 NJH786937:NJK786937 NTD786937:NTG786937 OCZ786937:ODC786937 OMV786937:OMY786937 OWR786937:OWU786937 PGN786937:PGQ786937 PQJ786937:PQM786937 QAF786937:QAI786937 QKB786937:QKE786937 QTX786937:QUA786937 RDT786937:RDW786937 RNP786937:RNS786937 RXL786937:RXO786937 SHH786937:SHK786937 SRD786937:SRG786937 TAZ786937:TBC786937 TKV786937:TKY786937 TUR786937:TUU786937 UEN786937:UEQ786937 UOJ786937:UOM786937 UYF786937:UYI786937 VIB786937:VIE786937 VRX786937:VSA786937 WBT786937:WBW786937 WLP786937:WLS786937 WVL786937:WVO786937 D852473:G852473 IZ852473:JC852473 SV852473:SY852473 ACR852473:ACU852473 AMN852473:AMQ852473 AWJ852473:AWM852473 BGF852473:BGI852473 BQB852473:BQE852473 BZX852473:CAA852473 CJT852473:CJW852473 CTP852473:CTS852473 DDL852473:DDO852473 DNH852473:DNK852473 DXD852473:DXG852473 EGZ852473:EHC852473 EQV852473:EQY852473 FAR852473:FAU852473 FKN852473:FKQ852473 FUJ852473:FUM852473 GEF852473:GEI852473 GOB852473:GOE852473 GXX852473:GYA852473 HHT852473:HHW852473 HRP852473:HRS852473 IBL852473:IBO852473 ILH852473:ILK852473 IVD852473:IVG852473 JEZ852473:JFC852473 JOV852473:JOY852473 JYR852473:JYU852473 KIN852473:KIQ852473 KSJ852473:KSM852473 LCF852473:LCI852473 LMB852473:LME852473 LVX852473:LWA852473 MFT852473:MFW852473 MPP852473:MPS852473 MZL852473:MZO852473 NJH852473:NJK852473 NTD852473:NTG852473 OCZ852473:ODC852473 OMV852473:OMY852473 OWR852473:OWU852473 PGN852473:PGQ852473 PQJ852473:PQM852473 QAF852473:QAI852473 QKB852473:QKE852473 QTX852473:QUA852473 RDT852473:RDW852473 RNP852473:RNS852473 RXL852473:RXO852473 SHH852473:SHK852473 SRD852473:SRG852473 TAZ852473:TBC852473 TKV852473:TKY852473 TUR852473:TUU852473 UEN852473:UEQ852473 UOJ852473:UOM852473 UYF852473:UYI852473 VIB852473:VIE852473 VRX852473:VSA852473 WBT852473:WBW852473 WLP852473:WLS852473 WVL852473:WVO852473 D918009:G918009 IZ918009:JC918009 SV918009:SY918009 ACR918009:ACU918009 AMN918009:AMQ918009 AWJ918009:AWM918009 BGF918009:BGI918009 BQB918009:BQE918009 BZX918009:CAA918009 CJT918009:CJW918009 CTP918009:CTS918009 DDL918009:DDO918009 DNH918009:DNK918009 DXD918009:DXG918009 EGZ918009:EHC918009 EQV918009:EQY918009 FAR918009:FAU918009 FKN918009:FKQ918009 FUJ918009:FUM918009 GEF918009:GEI918009 GOB918009:GOE918009 GXX918009:GYA918009 HHT918009:HHW918009 HRP918009:HRS918009 IBL918009:IBO918009 ILH918009:ILK918009 IVD918009:IVG918009 JEZ918009:JFC918009 JOV918009:JOY918009 JYR918009:JYU918009 KIN918009:KIQ918009 KSJ918009:KSM918009 LCF918009:LCI918009 LMB918009:LME918009 LVX918009:LWA918009 MFT918009:MFW918009 MPP918009:MPS918009 MZL918009:MZO918009 NJH918009:NJK918009 NTD918009:NTG918009 OCZ918009:ODC918009 OMV918009:OMY918009 OWR918009:OWU918009 PGN918009:PGQ918009 PQJ918009:PQM918009 QAF918009:QAI918009 QKB918009:QKE918009 QTX918009:QUA918009 RDT918009:RDW918009 RNP918009:RNS918009 RXL918009:RXO918009 SHH918009:SHK918009 SRD918009:SRG918009 TAZ918009:TBC918009 TKV918009:TKY918009 TUR918009:TUU918009 UEN918009:UEQ918009 UOJ918009:UOM918009 UYF918009:UYI918009 VIB918009:VIE918009 VRX918009:VSA918009 WBT918009:WBW918009 WLP918009:WLS918009 WVL918009:WVO918009 D983545:G983545 IZ983545:JC983545 SV983545:SY983545 ACR983545:ACU983545 AMN983545:AMQ983545 AWJ983545:AWM983545 BGF983545:BGI983545 BQB983545:BQE983545 BZX983545:CAA983545 CJT983545:CJW983545 CTP983545:CTS983545 DDL983545:DDO983545 DNH983545:DNK983545 DXD983545:DXG983545 EGZ983545:EHC983545 EQV983545:EQY983545 FAR983545:FAU983545 FKN983545:FKQ983545 FUJ983545:FUM983545 GEF983545:GEI983545 GOB983545:GOE983545 GXX983545:GYA983545 HHT983545:HHW983545 HRP983545:HRS983545 IBL983545:IBO983545 ILH983545:ILK983545 IVD983545:IVG983545 JEZ983545:JFC983545 JOV983545:JOY983545 JYR983545:JYU983545 KIN983545:KIQ983545 KSJ983545:KSM983545 LCF983545:LCI983545 LMB983545:LME983545 LVX983545:LWA983545 MFT983545:MFW983545 MPP983545:MPS983545 MZL983545:MZO983545 NJH983545:NJK983545 NTD983545:NTG983545 OCZ983545:ODC983545 OMV983545:OMY983545 OWR983545:OWU983545 PGN983545:PGQ983545 PQJ983545:PQM983545 QAF983545:QAI983545 QKB983545:QKE983545 QTX983545:QUA983545 RDT983545:RDW983545 RNP983545:RNS983545 RXL983545:RXO983545 SHH983545:SHK983545 SRD983545:SRG983545 TAZ983545:TBC983545 TKV983545:TKY983545 TUR983545:TUU983545 UEN983545:UEQ983545 UOJ983545:UOM983545 UYF983545:UYI983545 VIB983545:VIE983545 VRX983545:VSA983545 WBT983545:WBW983545 WLP983545:WLS983545 WVL983545:WVO983545 B140 IX140 ST140 ACP140 AML140 AWH140 BGD140 BPZ140 BZV140 CJR140 CTN140 DDJ140 DNF140 DXB140 EGX140 EQT140 FAP140 FKL140 FUH140 GED140 GNZ140 GXV140 HHR140 HRN140 IBJ140 ILF140 IVB140 JEX140 JOT140 JYP140 KIL140 KSH140 LCD140 LLZ140 LVV140 MFR140 MPN140 MZJ140 NJF140 NTB140 OCX140 OMT140 OWP140 PGL140 PQH140 QAD140 QJZ140 QTV140 RDR140 RNN140 RXJ140 SHF140 SRB140 TAX140 TKT140 TUP140 UEL140 UOH140 UYD140 VHZ140 VRV140 WBR140 WLN140 WVJ140 B65799 IX65799 ST65799 ACP65799 AML65799 AWH65799 BGD65799 BPZ65799 BZV65799 CJR65799 CTN65799 DDJ65799 DNF65799 DXB65799 EGX65799 EQT65799 FAP65799 FKL65799 FUH65799 GED65799 GNZ65799 GXV65799 HHR65799 HRN65799 IBJ65799 ILF65799 IVB65799 JEX65799 JOT65799 JYP65799 KIL65799 KSH65799 LCD65799 LLZ65799 LVV65799 MFR65799 MPN65799 MZJ65799 NJF65799 NTB65799 OCX65799 OMT65799 OWP65799 PGL65799 PQH65799 QAD65799 QJZ65799 QTV65799 RDR65799 RNN65799 RXJ65799 SHF65799 SRB65799 TAX65799 TKT65799 TUP65799 UEL65799 UOH65799 UYD65799 VHZ65799 VRV65799 WBR65799 WLN65799 WVJ65799 B131335 IX131335 ST131335 ACP131335 AML131335 AWH131335 BGD131335 BPZ131335 BZV131335 CJR131335 CTN131335 DDJ131335 DNF131335 DXB131335 EGX131335 EQT131335 FAP131335 FKL131335 FUH131335 GED131335 GNZ131335 GXV131335 HHR131335 HRN131335 IBJ131335 ILF131335 IVB131335 JEX131335 JOT131335 JYP131335 KIL131335 KSH131335 LCD131335 LLZ131335 LVV131335 MFR131335 MPN131335 MZJ131335 NJF131335 NTB131335 OCX131335 OMT131335 OWP131335 PGL131335 PQH131335 QAD131335 QJZ131335 QTV131335 RDR131335 RNN131335 RXJ131335 SHF131335 SRB131335 TAX131335 TKT131335 TUP131335 UEL131335 UOH131335 UYD131335 VHZ131335 VRV131335 WBR131335 WLN131335 WVJ131335 B196871 IX196871 ST196871 ACP196871 AML196871 AWH196871 BGD196871 BPZ196871 BZV196871 CJR196871 CTN196871 DDJ196871 DNF196871 DXB196871 EGX196871 EQT196871 FAP196871 FKL196871 FUH196871 GED196871 GNZ196871 GXV196871 HHR196871 HRN196871 IBJ196871 ILF196871 IVB196871 JEX196871 JOT196871 JYP196871 KIL196871 KSH196871 LCD196871 LLZ196871 LVV196871 MFR196871 MPN196871 MZJ196871 NJF196871 NTB196871 OCX196871 OMT196871 OWP196871 PGL196871 PQH196871 QAD196871 QJZ196871 QTV196871 RDR196871 RNN196871 RXJ196871 SHF196871 SRB196871 TAX196871 TKT196871 TUP196871 UEL196871 UOH196871 UYD196871 VHZ196871 VRV196871 WBR196871 WLN196871 WVJ196871 B262407 IX262407 ST262407 ACP262407 AML262407 AWH262407 BGD262407 BPZ262407 BZV262407 CJR262407 CTN262407 DDJ262407 DNF262407 DXB262407 EGX262407 EQT262407 FAP262407 FKL262407 FUH262407 GED262407 GNZ262407 GXV262407 HHR262407 HRN262407 IBJ262407 ILF262407 IVB262407 JEX262407 JOT262407 JYP262407 KIL262407 KSH262407 LCD262407 LLZ262407 LVV262407 MFR262407 MPN262407 MZJ262407 NJF262407 NTB262407 OCX262407 OMT262407 OWP262407 PGL262407 PQH262407 QAD262407 QJZ262407 QTV262407 RDR262407 RNN262407 RXJ262407 SHF262407 SRB262407 TAX262407 TKT262407 TUP262407 UEL262407 UOH262407 UYD262407 VHZ262407 VRV262407 WBR262407 WLN262407 WVJ262407 B327943 IX327943 ST327943 ACP327943 AML327943 AWH327943 BGD327943 BPZ327943 BZV327943 CJR327943 CTN327943 DDJ327943 DNF327943 DXB327943 EGX327943 EQT327943 FAP327943 FKL327943 FUH327943 GED327943 GNZ327943 GXV327943 HHR327943 HRN327943 IBJ327943 ILF327943 IVB327943 JEX327943 JOT327943 JYP327943 KIL327943 KSH327943 LCD327943 LLZ327943 LVV327943 MFR327943 MPN327943 MZJ327943 NJF327943 NTB327943 OCX327943 OMT327943 OWP327943 PGL327943 PQH327943 QAD327943 QJZ327943 QTV327943 RDR327943 RNN327943 RXJ327943 SHF327943 SRB327943 TAX327943 TKT327943 TUP327943 UEL327943 UOH327943 UYD327943 VHZ327943 VRV327943 WBR327943 WLN327943 WVJ327943 B393479 IX393479 ST393479 ACP393479 AML393479 AWH393479 BGD393479 BPZ393479 BZV393479 CJR393479 CTN393479 DDJ393479 DNF393479 DXB393479 EGX393479 EQT393479 FAP393479 FKL393479 FUH393479 GED393479 GNZ393479 GXV393479 HHR393479 HRN393479 IBJ393479 ILF393479 IVB393479 JEX393479 JOT393479 JYP393479 KIL393479 KSH393479 LCD393479 LLZ393479 LVV393479 MFR393479 MPN393479 MZJ393479 NJF393479 NTB393479 OCX393479 OMT393479 OWP393479 PGL393479 PQH393479 QAD393479 QJZ393479 QTV393479 RDR393479 RNN393479 RXJ393479 SHF393479 SRB393479 TAX393479 TKT393479 TUP393479 UEL393479 UOH393479 UYD393479 VHZ393479 VRV393479 WBR393479 WLN393479 WVJ393479 B459015 IX459015 ST459015 ACP459015 AML459015 AWH459015 BGD459015 BPZ459015 BZV459015 CJR459015 CTN459015 DDJ459015 DNF459015 DXB459015 EGX459015 EQT459015 FAP459015 FKL459015 FUH459015 GED459015 GNZ459015 GXV459015 HHR459015 HRN459015 IBJ459015 ILF459015 IVB459015 JEX459015 JOT459015 JYP459015 KIL459015 KSH459015 LCD459015 LLZ459015 LVV459015 MFR459015 MPN459015 MZJ459015 NJF459015 NTB459015 OCX459015 OMT459015 OWP459015 PGL459015 PQH459015 QAD459015 QJZ459015 QTV459015 RDR459015 RNN459015 RXJ459015 SHF459015 SRB459015 TAX459015 TKT459015 TUP459015 UEL459015 UOH459015 UYD459015 VHZ459015 VRV459015 WBR459015 WLN459015 WVJ459015 B524551 IX524551 ST524551 ACP524551 AML524551 AWH524551 BGD524551 BPZ524551 BZV524551 CJR524551 CTN524551 DDJ524551 DNF524551 DXB524551 EGX524551 EQT524551 FAP524551 FKL524551 FUH524551 GED524551 GNZ524551 GXV524551 HHR524551 HRN524551 IBJ524551 ILF524551 IVB524551 JEX524551 JOT524551 JYP524551 KIL524551 KSH524551 LCD524551 LLZ524551 LVV524551 MFR524551 MPN524551 MZJ524551 NJF524551 NTB524551 OCX524551 OMT524551 OWP524551 PGL524551 PQH524551 QAD524551 QJZ524551 QTV524551 RDR524551 RNN524551 RXJ524551 SHF524551 SRB524551 TAX524551 TKT524551 TUP524551 UEL524551 UOH524551 UYD524551 VHZ524551 VRV524551 WBR524551 WLN524551 WVJ524551 B590087 IX590087 ST590087 ACP590087 AML590087 AWH590087 BGD590087 BPZ590087 BZV590087 CJR590087 CTN590087 DDJ590087 DNF590087 DXB590087 EGX590087 EQT590087 FAP590087 FKL590087 FUH590087 GED590087 GNZ590087 GXV590087 HHR590087 HRN590087 IBJ590087 ILF590087 IVB590087 JEX590087 JOT590087 JYP590087 KIL590087 KSH590087 LCD590087 LLZ590087 LVV590087 MFR590087 MPN590087 MZJ590087 NJF590087 NTB590087 OCX590087 OMT590087 OWP590087 PGL590087 PQH590087 QAD590087 QJZ590087 QTV590087 RDR590087 RNN590087 RXJ590087 SHF590087 SRB590087 TAX590087 TKT590087 TUP590087 UEL590087 UOH590087 UYD590087 VHZ590087 VRV590087 WBR590087 WLN590087 WVJ590087 B655623 IX655623 ST655623 ACP655623 AML655623 AWH655623 BGD655623 BPZ655623 BZV655623 CJR655623 CTN655623 DDJ655623 DNF655623 DXB655623 EGX655623 EQT655623 FAP655623 FKL655623 FUH655623 GED655623 GNZ655623 GXV655623 HHR655623 HRN655623 IBJ655623 ILF655623 IVB655623 JEX655623 JOT655623 JYP655623 KIL655623 KSH655623 LCD655623 LLZ655623 LVV655623 MFR655623 MPN655623 MZJ655623 NJF655623 NTB655623 OCX655623 OMT655623 OWP655623 PGL655623 PQH655623 QAD655623 QJZ655623 QTV655623 RDR655623 RNN655623 RXJ655623 SHF655623 SRB655623 TAX655623 TKT655623 TUP655623 UEL655623 UOH655623 UYD655623 VHZ655623 VRV655623 WBR655623 WLN655623 WVJ655623 B721159 IX721159 ST721159 ACP721159 AML721159 AWH721159 BGD721159 BPZ721159 BZV721159 CJR721159 CTN721159 DDJ721159 DNF721159 DXB721159 EGX721159 EQT721159 FAP721159 FKL721159 FUH721159 GED721159 GNZ721159 GXV721159 HHR721159 HRN721159 IBJ721159 ILF721159 IVB721159 JEX721159 JOT721159 JYP721159 KIL721159 KSH721159 LCD721159 LLZ721159 LVV721159 MFR721159 MPN721159 MZJ721159 NJF721159 NTB721159 OCX721159 OMT721159 OWP721159 PGL721159 PQH721159 QAD721159 QJZ721159 QTV721159 RDR721159 RNN721159 RXJ721159 SHF721159 SRB721159 TAX721159 TKT721159 TUP721159 UEL721159 UOH721159 UYD721159 VHZ721159 VRV721159 WBR721159 WLN721159 WVJ721159 B786695 IX786695 ST786695 ACP786695 AML786695 AWH786695 BGD786695 BPZ786695 BZV786695 CJR786695 CTN786695 DDJ786695 DNF786695 DXB786695 EGX786695 EQT786695 FAP786695 FKL786695 FUH786695 GED786695 GNZ786695 GXV786695 HHR786695 HRN786695 IBJ786695 ILF786695 IVB786695 JEX786695 JOT786695 JYP786695 KIL786695 KSH786695 LCD786695 LLZ786695 LVV786695 MFR786695 MPN786695 MZJ786695 NJF786695 NTB786695 OCX786695 OMT786695 OWP786695 PGL786695 PQH786695 QAD786695 QJZ786695 QTV786695 RDR786695 RNN786695 RXJ786695 SHF786695 SRB786695 TAX786695 TKT786695 TUP786695 UEL786695 UOH786695 UYD786695 VHZ786695 VRV786695 WBR786695 WLN786695 WVJ786695 B852231 IX852231 ST852231 ACP852231 AML852231 AWH852231 BGD852231 BPZ852231 BZV852231 CJR852231 CTN852231 DDJ852231 DNF852231 DXB852231 EGX852231 EQT852231 FAP852231 FKL852231 FUH852231 GED852231 GNZ852231 GXV852231 HHR852231 HRN852231 IBJ852231 ILF852231 IVB852231 JEX852231 JOT852231 JYP852231 KIL852231 KSH852231 LCD852231 LLZ852231 LVV852231 MFR852231 MPN852231 MZJ852231 NJF852231 NTB852231 OCX852231 OMT852231 OWP852231 PGL852231 PQH852231 QAD852231 QJZ852231 QTV852231 RDR852231 RNN852231 RXJ852231 SHF852231 SRB852231 TAX852231 TKT852231 TUP852231 UEL852231 UOH852231 UYD852231 VHZ852231 VRV852231 WBR852231 WLN852231 WVJ852231 B917767 IX917767 ST917767 ACP917767 AML917767 AWH917767 BGD917767 BPZ917767 BZV917767 CJR917767 CTN917767 DDJ917767 DNF917767 DXB917767 EGX917767 EQT917767 FAP917767 FKL917767 FUH917767 GED917767 GNZ917767 GXV917767 HHR917767 HRN917767 IBJ917767 ILF917767 IVB917767 JEX917767 JOT917767 JYP917767 KIL917767 KSH917767 LCD917767 LLZ917767 LVV917767 MFR917767 MPN917767 MZJ917767 NJF917767 NTB917767 OCX917767 OMT917767 OWP917767 PGL917767 PQH917767 QAD917767 QJZ917767 QTV917767 RDR917767 RNN917767 RXJ917767 SHF917767 SRB917767 TAX917767 TKT917767 TUP917767 UEL917767 UOH917767 UYD917767 VHZ917767 VRV917767 WBR917767 WLN917767 WVJ917767 B983303 IX983303 ST983303 ACP983303 AML983303 AWH983303 BGD983303 BPZ983303 BZV983303 CJR983303 CTN983303 DDJ983303 DNF983303 DXB983303 EGX983303 EQT983303 FAP983303 FKL983303 FUH983303 GED983303 GNZ983303 GXV983303 HHR983303 HRN983303 IBJ983303 ILF983303 IVB983303 JEX983303 JOT983303 JYP983303 KIL983303 KSH983303 LCD983303 LLZ983303 LVV983303 MFR983303 MPN983303 MZJ983303 NJF983303 NTB983303 OCX983303 OMT983303 OWP983303 PGL983303 PQH983303 QAD983303 QJZ983303 QTV983303 RDR983303 RNN983303 RXJ983303 SHF983303 SRB983303 TAX983303 TKT983303 TUP983303 UEL983303 UOH983303 UYD983303 VHZ983303 VRV983303 WBR983303 WLN983303 WVJ983303 D275:G275 IZ275:JC275 SV275:SY275 ACR275:ACU275 AMN275:AMQ275 AWJ275:AWM275 BGF275:BGI275 BQB275:BQE275 BZX275:CAA275 CJT275:CJW275 CTP275:CTS275 DDL275:DDO275 DNH275:DNK275 DXD275:DXG275 EGZ275:EHC275 EQV275:EQY275 FAR275:FAU275 FKN275:FKQ275 FUJ275:FUM275 GEF275:GEI275 GOB275:GOE275 GXX275:GYA275 HHT275:HHW275 HRP275:HRS275 IBL275:IBO275 ILH275:ILK275 IVD275:IVG275 JEZ275:JFC275 JOV275:JOY275 JYR275:JYU275 KIN275:KIQ275 KSJ275:KSM275 LCF275:LCI275 LMB275:LME275 LVX275:LWA275 MFT275:MFW275 MPP275:MPS275 MZL275:MZO275 NJH275:NJK275 NTD275:NTG275 OCZ275:ODC275 OMV275:OMY275 OWR275:OWU275 PGN275:PGQ275 PQJ275:PQM275 QAF275:QAI275 QKB275:QKE275 QTX275:QUA275 RDT275:RDW275 RNP275:RNS275 RXL275:RXO275 SHH275:SHK275 SRD275:SRG275 TAZ275:TBC275 TKV275:TKY275 TUR275:TUU275 UEN275:UEQ275 UOJ275:UOM275 UYF275:UYI275 VIB275:VIE275 VRX275:VSA275 WBT275:WBW275 WLP275:WLS275 WVL275:WVO275 D65887:G65887 IZ65887:JC65887 SV65887:SY65887 ACR65887:ACU65887 AMN65887:AMQ65887 AWJ65887:AWM65887 BGF65887:BGI65887 BQB65887:BQE65887 BZX65887:CAA65887 CJT65887:CJW65887 CTP65887:CTS65887 DDL65887:DDO65887 DNH65887:DNK65887 DXD65887:DXG65887 EGZ65887:EHC65887 EQV65887:EQY65887 FAR65887:FAU65887 FKN65887:FKQ65887 FUJ65887:FUM65887 GEF65887:GEI65887 GOB65887:GOE65887 GXX65887:GYA65887 HHT65887:HHW65887 HRP65887:HRS65887 IBL65887:IBO65887 ILH65887:ILK65887 IVD65887:IVG65887 JEZ65887:JFC65887 JOV65887:JOY65887 JYR65887:JYU65887 KIN65887:KIQ65887 KSJ65887:KSM65887 LCF65887:LCI65887 LMB65887:LME65887 LVX65887:LWA65887 MFT65887:MFW65887 MPP65887:MPS65887 MZL65887:MZO65887 NJH65887:NJK65887 NTD65887:NTG65887 OCZ65887:ODC65887 OMV65887:OMY65887 OWR65887:OWU65887 PGN65887:PGQ65887 PQJ65887:PQM65887 QAF65887:QAI65887 QKB65887:QKE65887 QTX65887:QUA65887 RDT65887:RDW65887 RNP65887:RNS65887 RXL65887:RXO65887 SHH65887:SHK65887 SRD65887:SRG65887 TAZ65887:TBC65887 TKV65887:TKY65887 TUR65887:TUU65887 UEN65887:UEQ65887 UOJ65887:UOM65887 UYF65887:UYI65887 VIB65887:VIE65887 VRX65887:VSA65887 WBT65887:WBW65887 WLP65887:WLS65887 WVL65887:WVO65887 D131423:G131423 IZ131423:JC131423 SV131423:SY131423 ACR131423:ACU131423 AMN131423:AMQ131423 AWJ131423:AWM131423 BGF131423:BGI131423 BQB131423:BQE131423 BZX131423:CAA131423 CJT131423:CJW131423 CTP131423:CTS131423 DDL131423:DDO131423 DNH131423:DNK131423 DXD131423:DXG131423 EGZ131423:EHC131423 EQV131423:EQY131423 FAR131423:FAU131423 FKN131423:FKQ131423 FUJ131423:FUM131423 GEF131423:GEI131423 GOB131423:GOE131423 GXX131423:GYA131423 HHT131423:HHW131423 HRP131423:HRS131423 IBL131423:IBO131423 ILH131423:ILK131423 IVD131423:IVG131423 JEZ131423:JFC131423 JOV131423:JOY131423 JYR131423:JYU131423 KIN131423:KIQ131423 KSJ131423:KSM131423 LCF131423:LCI131423 LMB131423:LME131423 LVX131423:LWA131423 MFT131423:MFW131423 MPP131423:MPS131423 MZL131423:MZO131423 NJH131423:NJK131423 NTD131423:NTG131423 OCZ131423:ODC131423 OMV131423:OMY131423 OWR131423:OWU131423 PGN131423:PGQ131423 PQJ131423:PQM131423 QAF131423:QAI131423 QKB131423:QKE131423 QTX131423:QUA131423 RDT131423:RDW131423 RNP131423:RNS131423 RXL131423:RXO131423 SHH131423:SHK131423 SRD131423:SRG131423 TAZ131423:TBC131423 TKV131423:TKY131423 TUR131423:TUU131423 UEN131423:UEQ131423 UOJ131423:UOM131423 UYF131423:UYI131423 VIB131423:VIE131423 VRX131423:VSA131423 WBT131423:WBW131423 WLP131423:WLS131423 WVL131423:WVO131423 D196959:G196959 IZ196959:JC196959 SV196959:SY196959 ACR196959:ACU196959 AMN196959:AMQ196959 AWJ196959:AWM196959 BGF196959:BGI196959 BQB196959:BQE196959 BZX196959:CAA196959 CJT196959:CJW196959 CTP196959:CTS196959 DDL196959:DDO196959 DNH196959:DNK196959 DXD196959:DXG196959 EGZ196959:EHC196959 EQV196959:EQY196959 FAR196959:FAU196959 FKN196959:FKQ196959 FUJ196959:FUM196959 GEF196959:GEI196959 GOB196959:GOE196959 GXX196959:GYA196959 HHT196959:HHW196959 HRP196959:HRS196959 IBL196959:IBO196959 ILH196959:ILK196959 IVD196959:IVG196959 JEZ196959:JFC196959 JOV196959:JOY196959 JYR196959:JYU196959 KIN196959:KIQ196959 KSJ196959:KSM196959 LCF196959:LCI196959 LMB196959:LME196959 LVX196959:LWA196959 MFT196959:MFW196959 MPP196959:MPS196959 MZL196959:MZO196959 NJH196959:NJK196959 NTD196959:NTG196959 OCZ196959:ODC196959 OMV196959:OMY196959 OWR196959:OWU196959 PGN196959:PGQ196959 PQJ196959:PQM196959 QAF196959:QAI196959 QKB196959:QKE196959 QTX196959:QUA196959 RDT196959:RDW196959 RNP196959:RNS196959 RXL196959:RXO196959 SHH196959:SHK196959 SRD196959:SRG196959 TAZ196959:TBC196959 TKV196959:TKY196959 TUR196959:TUU196959 UEN196959:UEQ196959 UOJ196959:UOM196959 UYF196959:UYI196959 VIB196959:VIE196959 VRX196959:VSA196959 WBT196959:WBW196959 WLP196959:WLS196959 WVL196959:WVO196959 D262495:G262495 IZ262495:JC262495 SV262495:SY262495 ACR262495:ACU262495 AMN262495:AMQ262495 AWJ262495:AWM262495 BGF262495:BGI262495 BQB262495:BQE262495 BZX262495:CAA262495 CJT262495:CJW262495 CTP262495:CTS262495 DDL262495:DDO262495 DNH262495:DNK262495 DXD262495:DXG262495 EGZ262495:EHC262495 EQV262495:EQY262495 FAR262495:FAU262495 FKN262495:FKQ262495 FUJ262495:FUM262495 GEF262495:GEI262495 GOB262495:GOE262495 GXX262495:GYA262495 HHT262495:HHW262495 HRP262495:HRS262495 IBL262495:IBO262495 ILH262495:ILK262495 IVD262495:IVG262495 JEZ262495:JFC262495 JOV262495:JOY262495 JYR262495:JYU262495 KIN262495:KIQ262495 KSJ262495:KSM262495 LCF262495:LCI262495 LMB262495:LME262495 LVX262495:LWA262495 MFT262495:MFW262495 MPP262495:MPS262495 MZL262495:MZO262495 NJH262495:NJK262495 NTD262495:NTG262495 OCZ262495:ODC262495 OMV262495:OMY262495 OWR262495:OWU262495 PGN262495:PGQ262495 PQJ262495:PQM262495 QAF262495:QAI262495 QKB262495:QKE262495 QTX262495:QUA262495 RDT262495:RDW262495 RNP262495:RNS262495 RXL262495:RXO262495 SHH262495:SHK262495 SRD262495:SRG262495 TAZ262495:TBC262495 TKV262495:TKY262495 TUR262495:TUU262495 UEN262495:UEQ262495 UOJ262495:UOM262495 UYF262495:UYI262495 VIB262495:VIE262495 VRX262495:VSA262495 WBT262495:WBW262495 WLP262495:WLS262495 WVL262495:WVO262495 D328031:G328031 IZ328031:JC328031 SV328031:SY328031 ACR328031:ACU328031 AMN328031:AMQ328031 AWJ328031:AWM328031 BGF328031:BGI328031 BQB328031:BQE328031 BZX328031:CAA328031 CJT328031:CJW328031 CTP328031:CTS328031 DDL328031:DDO328031 DNH328031:DNK328031 DXD328031:DXG328031 EGZ328031:EHC328031 EQV328031:EQY328031 FAR328031:FAU328031 FKN328031:FKQ328031 FUJ328031:FUM328031 GEF328031:GEI328031 GOB328031:GOE328031 GXX328031:GYA328031 HHT328031:HHW328031 HRP328031:HRS328031 IBL328031:IBO328031 ILH328031:ILK328031 IVD328031:IVG328031 JEZ328031:JFC328031 JOV328031:JOY328031 JYR328031:JYU328031 KIN328031:KIQ328031 KSJ328031:KSM328031 LCF328031:LCI328031 LMB328031:LME328031 LVX328031:LWA328031 MFT328031:MFW328031 MPP328031:MPS328031 MZL328031:MZO328031 NJH328031:NJK328031 NTD328031:NTG328031 OCZ328031:ODC328031 OMV328031:OMY328031 OWR328031:OWU328031 PGN328031:PGQ328031 PQJ328031:PQM328031 QAF328031:QAI328031 QKB328031:QKE328031 QTX328031:QUA328031 RDT328031:RDW328031 RNP328031:RNS328031 RXL328031:RXO328031 SHH328031:SHK328031 SRD328031:SRG328031 TAZ328031:TBC328031 TKV328031:TKY328031 TUR328031:TUU328031 UEN328031:UEQ328031 UOJ328031:UOM328031 UYF328031:UYI328031 VIB328031:VIE328031 VRX328031:VSA328031 WBT328031:WBW328031 WLP328031:WLS328031 WVL328031:WVO328031 D393567:G393567 IZ393567:JC393567 SV393567:SY393567 ACR393567:ACU393567 AMN393567:AMQ393567 AWJ393567:AWM393567 BGF393567:BGI393567 BQB393567:BQE393567 BZX393567:CAA393567 CJT393567:CJW393567 CTP393567:CTS393567 DDL393567:DDO393567 DNH393567:DNK393567 DXD393567:DXG393567 EGZ393567:EHC393567 EQV393567:EQY393567 FAR393567:FAU393567 FKN393567:FKQ393567 FUJ393567:FUM393567 GEF393567:GEI393567 GOB393567:GOE393567 GXX393567:GYA393567 HHT393567:HHW393567 HRP393567:HRS393567 IBL393567:IBO393567 ILH393567:ILK393567 IVD393567:IVG393567 JEZ393567:JFC393567 JOV393567:JOY393567 JYR393567:JYU393567 KIN393567:KIQ393567 KSJ393567:KSM393567 LCF393567:LCI393567 LMB393567:LME393567 LVX393567:LWA393567 MFT393567:MFW393567 MPP393567:MPS393567 MZL393567:MZO393567 NJH393567:NJK393567 NTD393567:NTG393567 OCZ393567:ODC393567 OMV393567:OMY393567 OWR393567:OWU393567 PGN393567:PGQ393567 PQJ393567:PQM393567 QAF393567:QAI393567 QKB393567:QKE393567 QTX393567:QUA393567 RDT393567:RDW393567 RNP393567:RNS393567 RXL393567:RXO393567 SHH393567:SHK393567 SRD393567:SRG393567 TAZ393567:TBC393567 TKV393567:TKY393567 TUR393567:TUU393567 UEN393567:UEQ393567 UOJ393567:UOM393567 UYF393567:UYI393567 VIB393567:VIE393567 VRX393567:VSA393567 WBT393567:WBW393567 WLP393567:WLS393567 WVL393567:WVO393567 D459103:G459103 IZ459103:JC459103 SV459103:SY459103 ACR459103:ACU459103 AMN459103:AMQ459103 AWJ459103:AWM459103 BGF459103:BGI459103 BQB459103:BQE459103 BZX459103:CAA459103 CJT459103:CJW459103 CTP459103:CTS459103 DDL459103:DDO459103 DNH459103:DNK459103 DXD459103:DXG459103 EGZ459103:EHC459103 EQV459103:EQY459103 FAR459103:FAU459103 FKN459103:FKQ459103 FUJ459103:FUM459103 GEF459103:GEI459103 GOB459103:GOE459103 GXX459103:GYA459103 HHT459103:HHW459103 HRP459103:HRS459103 IBL459103:IBO459103 ILH459103:ILK459103 IVD459103:IVG459103 JEZ459103:JFC459103 JOV459103:JOY459103 JYR459103:JYU459103 KIN459103:KIQ459103 KSJ459103:KSM459103 LCF459103:LCI459103 LMB459103:LME459103 LVX459103:LWA459103 MFT459103:MFW459103 MPP459103:MPS459103 MZL459103:MZO459103 NJH459103:NJK459103 NTD459103:NTG459103 OCZ459103:ODC459103 OMV459103:OMY459103 OWR459103:OWU459103 PGN459103:PGQ459103 PQJ459103:PQM459103 QAF459103:QAI459103 QKB459103:QKE459103 QTX459103:QUA459103 RDT459103:RDW459103 RNP459103:RNS459103 RXL459103:RXO459103 SHH459103:SHK459103 SRD459103:SRG459103 TAZ459103:TBC459103 TKV459103:TKY459103 TUR459103:TUU459103 UEN459103:UEQ459103 UOJ459103:UOM459103 UYF459103:UYI459103 VIB459103:VIE459103 VRX459103:VSA459103 WBT459103:WBW459103 WLP459103:WLS459103 WVL459103:WVO459103 D524639:G524639 IZ524639:JC524639 SV524639:SY524639 ACR524639:ACU524639 AMN524639:AMQ524639 AWJ524639:AWM524639 BGF524639:BGI524639 BQB524639:BQE524639 BZX524639:CAA524639 CJT524639:CJW524639 CTP524639:CTS524639 DDL524639:DDO524639 DNH524639:DNK524639 DXD524639:DXG524639 EGZ524639:EHC524639 EQV524639:EQY524639 FAR524639:FAU524639 FKN524639:FKQ524639 FUJ524639:FUM524639 GEF524639:GEI524639 GOB524639:GOE524639 GXX524639:GYA524639 HHT524639:HHW524639 HRP524639:HRS524639 IBL524639:IBO524639 ILH524639:ILK524639 IVD524639:IVG524639 JEZ524639:JFC524639 JOV524639:JOY524639 JYR524639:JYU524639 KIN524639:KIQ524639 KSJ524639:KSM524639 LCF524639:LCI524639 LMB524639:LME524639 LVX524639:LWA524639 MFT524639:MFW524639 MPP524639:MPS524639 MZL524639:MZO524639 NJH524639:NJK524639 NTD524639:NTG524639 OCZ524639:ODC524639 OMV524639:OMY524639 OWR524639:OWU524639 PGN524639:PGQ524639 PQJ524639:PQM524639 QAF524639:QAI524639 QKB524639:QKE524639 QTX524639:QUA524639 RDT524639:RDW524639 RNP524639:RNS524639 RXL524639:RXO524639 SHH524639:SHK524639 SRD524639:SRG524639 TAZ524639:TBC524639 TKV524639:TKY524639 TUR524639:TUU524639 UEN524639:UEQ524639 UOJ524639:UOM524639 UYF524639:UYI524639 VIB524639:VIE524639 VRX524639:VSA524639 WBT524639:WBW524639 WLP524639:WLS524639 WVL524639:WVO524639 D590175:G590175 IZ590175:JC590175 SV590175:SY590175 ACR590175:ACU590175 AMN590175:AMQ590175 AWJ590175:AWM590175 BGF590175:BGI590175 BQB590175:BQE590175 BZX590175:CAA590175 CJT590175:CJW590175 CTP590175:CTS590175 DDL590175:DDO590175 DNH590175:DNK590175 DXD590175:DXG590175 EGZ590175:EHC590175 EQV590175:EQY590175 FAR590175:FAU590175 FKN590175:FKQ590175 FUJ590175:FUM590175 GEF590175:GEI590175 GOB590175:GOE590175 GXX590175:GYA590175 HHT590175:HHW590175 HRP590175:HRS590175 IBL590175:IBO590175 ILH590175:ILK590175 IVD590175:IVG590175 JEZ590175:JFC590175 JOV590175:JOY590175 JYR590175:JYU590175 KIN590175:KIQ590175 KSJ590175:KSM590175 LCF590175:LCI590175 LMB590175:LME590175 LVX590175:LWA590175 MFT590175:MFW590175 MPP590175:MPS590175 MZL590175:MZO590175 NJH590175:NJK590175 NTD590175:NTG590175 OCZ590175:ODC590175 OMV590175:OMY590175 OWR590175:OWU590175 PGN590175:PGQ590175 PQJ590175:PQM590175 QAF590175:QAI590175 QKB590175:QKE590175 QTX590175:QUA590175 RDT590175:RDW590175 RNP590175:RNS590175 RXL590175:RXO590175 SHH590175:SHK590175 SRD590175:SRG590175 TAZ590175:TBC590175 TKV590175:TKY590175 TUR590175:TUU590175 UEN590175:UEQ590175 UOJ590175:UOM590175 UYF590175:UYI590175 VIB590175:VIE590175 VRX590175:VSA590175 WBT590175:WBW590175 WLP590175:WLS590175 WVL590175:WVO590175 D655711:G655711 IZ655711:JC655711 SV655711:SY655711 ACR655711:ACU655711 AMN655711:AMQ655711 AWJ655711:AWM655711 BGF655711:BGI655711 BQB655711:BQE655711 BZX655711:CAA655711 CJT655711:CJW655711 CTP655711:CTS655711 DDL655711:DDO655711 DNH655711:DNK655711 DXD655711:DXG655711 EGZ655711:EHC655711 EQV655711:EQY655711 FAR655711:FAU655711 FKN655711:FKQ655711 FUJ655711:FUM655711 GEF655711:GEI655711 GOB655711:GOE655711 GXX655711:GYA655711 HHT655711:HHW655711 HRP655711:HRS655711 IBL655711:IBO655711 ILH655711:ILK655711 IVD655711:IVG655711 JEZ655711:JFC655711 JOV655711:JOY655711 JYR655711:JYU655711 KIN655711:KIQ655711 KSJ655711:KSM655711 LCF655711:LCI655711 LMB655711:LME655711 LVX655711:LWA655711 MFT655711:MFW655711 MPP655711:MPS655711 MZL655711:MZO655711 NJH655711:NJK655711 NTD655711:NTG655711 OCZ655711:ODC655711 OMV655711:OMY655711 OWR655711:OWU655711 PGN655711:PGQ655711 PQJ655711:PQM655711 QAF655711:QAI655711 QKB655711:QKE655711 QTX655711:QUA655711 RDT655711:RDW655711 RNP655711:RNS655711 RXL655711:RXO655711 SHH655711:SHK655711 SRD655711:SRG655711 TAZ655711:TBC655711 TKV655711:TKY655711 TUR655711:TUU655711 UEN655711:UEQ655711 UOJ655711:UOM655711 UYF655711:UYI655711 VIB655711:VIE655711 VRX655711:VSA655711 WBT655711:WBW655711 WLP655711:WLS655711 WVL655711:WVO655711 D721247:G721247 IZ721247:JC721247 SV721247:SY721247 ACR721247:ACU721247 AMN721247:AMQ721247 AWJ721247:AWM721247 BGF721247:BGI721247 BQB721247:BQE721247 BZX721247:CAA721247 CJT721247:CJW721247 CTP721247:CTS721247 DDL721247:DDO721247 DNH721247:DNK721247 DXD721247:DXG721247 EGZ721247:EHC721247 EQV721247:EQY721247 FAR721247:FAU721247 FKN721247:FKQ721247 FUJ721247:FUM721247 GEF721247:GEI721247 GOB721247:GOE721247 GXX721247:GYA721247 HHT721247:HHW721247 HRP721247:HRS721247 IBL721247:IBO721247 ILH721247:ILK721247 IVD721247:IVG721247 JEZ721247:JFC721247 JOV721247:JOY721247 JYR721247:JYU721247 KIN721247:KIQ721247 KSJ721247:KSM721247 LCF721247:LCI721247 LMB721247:LME721247 LVX721247:LWA721247 MFT721247:MFW721247 MPP721247:MPS721247 MZL721247:MZO721247 NJH721247:NJK721247 NTD721247:NTG721247 OCZ721247:ODC721247 OMV721247:OMY721247 OWR721247:OWU721247 PGN721247:PGQ721247 PQJ721247:PQM721247 QAF721247:QAI721247 QKB721247:QKE721247 QTX721247:QUA721247 RDT721247:RDW721247 RNP721247:RNS721247 RXL721247:RXO721247 SHH721247:SHK721247 SRD721247:SRG721247 TAZ721247:TBC721247 TKV721247:TKY721247 TUR721247:TUU721247 UEN721247:UEQ721247 UOJ721247:UOM721247 UYF721247:UYI721247 VIB721247:VIE721247 VRX721247:VSA721247 WBT721247:WBW721247 WLP721247:WLS721247 WVL721247:WVO721247 D786783:G786783 IZ786783:JC786783 SV786783:SY786783 ACR786783:ACU786783 AMN786783:AMQ786783 AWJ786783:AWM786783 BGF786783:BGI786783 BQB786783:BQE786783 BZX786783:CAA786783 CJT786783:CJW786783 CTP786783:CTS786783 DDL786783:DDO786783 DNH786783:DNK786783 DXD786783:DXG786783 EGZ786783:EHC786783 EQV786783:EQY786783 FAR786783:FAU786783 FKN786783:FKQ786783 FUJ786783:FUM786783 GEF786783:GEI786783 GOB786783:GOE786783 GXX786783:GYA786783 HHT786783:HHW786783 HRP786783:HRS786783 IBL786783:IBO786783 ILH786783:ILK786783 IVD786783:IVG786783 JEZ786783:JFC786783 JOV786783:JOY786783 JYR786783:JYU786783 KIN786783:KIQ786783 KSJ786783:KSM786783 LCF786783:LCI786783 LMB786783:LME786783 LVX786783:LWA786783 MFT786783:MFW786783 MPP786783:MPS786783 MZL786783:MZO786783 NJH786783:NJK786783 NTD786783:NTG786783 OCZ786783:ODC786783 OMV786783:OMY786783 OWR786783:OWU786783 PGN786783:PGQ786783 PQJ786783:PQM786783 QAF786783:QAI786783 QKB786783:QKE786783 QTX786783:QUA786783 RDT786783:RDW786783 RNP786783:RNS786783 RXL786783:RXO786783 SHH786783:SHK786783 SRD786783:SRG786783 TAZ786783:TBC786783 TKV786783:TKY786783 TUR786783:TUU786783 UEN786783:UEQ786783 UOJ786783:UOM786783 UYF786783:UYI786783 VIB786783:VIE786783 VRX786783:VSA786783 WBT786783:WBW786783 WLP786783:WLS786783 WVL786783:WVO786783 D852319:G852319 IZ852319:JC852319 SV852319:SY852319 ACR852319:ACU852319 AMN852319:AMQ852319 AWJ852319:AWM852319 BGF852319:BGI852319 BQB852319:BQE852319 BZX852319:CAA852319 CJT852319:CJW852319 CTP852319:CTS852319 DDL852319:DDO852319 DNH852319:DNK852319 DXD852319:DXG852319 EGZ852319:EHC852319 EQV852319:EQY852319 FAR852319:FAU852319 FKN852319:FKQ852319 FUJ852319:FUM852319 GEF852319:GEI852319 GOB852319:GOE852319 GXX852319:GYA852319 HHT852319:HHW852319 HRP852319:HRS852319 IBL852319:IBO852319 ILH852319:ILK852319 IVD852319:IVG852319 JEZ852319:JFC852319 JOV852319:JOY852319 JYR852319:JYU852319 KIN852319:KIQ852319 KSJ852319:KSM852319 LCF852319:LCI852319 LMB852319:LME852319 LVX852319:LWA852319 MFT852319:MFW852319 MPP852319:MPS852319 MZL852319:MZO852319 NJH852319:NJK852319 NTD852319:NTG852319 OCZ852319:ODC852319 OMV852319:OMY852319 OWR852319:OWU852319 PGN852319:PGQ852319 PQJ852319:PQM852319 QAF852319:QAI852319 QKB852319:QKE852319 QTX852319:QUA852319 RDT852319:RDW852319 RNP852319:RNS852319 RXL852319:RXO852319 SHH852319:SHK852319 SRD852319:SRG852319 TAZ852319:TBC852319 TKV852319:TKY852319 TUR852319:TUU852319 UEN852319:UEQ852319 UOJ852319:UOM852319 UYF852319:UYI852319 VIB852319:VIE852319 VRX852319:VSA852319 WBT852319:WBW852319 WLP852319:WLS852319 WVL852319:WVO852319 D917855:G917855 IZ917855:JC917855 SV917855:SY917855 ACR917855:ACU917855 AMN917855:AMQ917855 AWJ917855:AWM917855 BGF917855:BGI917855 BQB917855:BQE917855 BZX917855:CAA917855 CJT917855:CJW917855 CTP917855:CTS917855 DDL917855:DDO917855 DNH917855:DNK917855 DXD917855:DXG917855 EGZ917855:EHC917855 EQV917855:EQY917855 FAR917855:FAU917855 FKN917855:FKQ917855 FUJ917855:FUM917855 GEF917855:GEI917855 GOB917855:GOE917855 GXX917855:GYA917855 HHT917855:HHW917855 HRP917855:HRS917855 IBL917855:IBO917855 ILH917855:ILK917855 IVD917855:IVG917855 JEZ917855:JFC917855 JOV917855:JOY917855 JYR917855:JYU917855 KIN917855:KIQ917855 KSJ917855:KSM917855 LCF917855:LCI917855 LMB917855:LME917855 LVX917855:LWA917855 MFT917855:MFW917855 MPP917855:MPS917855 MZL917855:MZO917855 NJH917855:NJK917855 NTD917855:NTG917855 OCZ917855:ODC917855 OMV917855:OMY917855 OWR917855:OWU917855 PGN917855:PGQ917855 PQJ917855:PQM917855 QAF917855:QAI917855 QKB917855:QKE917855 QTX917855:QUA917855 RDT917855:RDW917855 RNP917855:RNS917855 RXL917855:RXO917855 SHH917855:SHK917855 SRD917855:SRG917855 TAZ917855:TBC917855 TKV917855:TKY917855 TUR917855:TUU917855 UEN917855:UEQ917855 UOJ917855:UOM917855 UYF917855:UYI917855 VIB917855:VIE917855 VRX917855:VSA917855 WBT917855:WBW917855 WLP917855:WLS917855 WVL917855:WVO917855 D983391:G983391 IZ983391:JC983391 SV983391:SY983391 ACR983391:ACU983391 AMN983391:AMQ983391 AWJ983391:AWM983391 BGF983391:BGI983391 BQB983391:BQE983391 BZX983391:CAA983391 CJT983391:CJW983391 CTP983391:CTS983391 DDL983391:DDO983391 DNH983391:DNK983391 DXD983391:DXG983391 EGZ983391:EHC983391 EQV983391:EQY983391 FAR983391:FAU983391 FKN983391:FKQ983391 FUJ983391:FUM983391 GEF983391:GEI983391 GOB983391:GOE983391 GXX983391:GYA983391 HHT983391:HHW983391 HRP983391:HRS983391 IBL983391:IBO983391 ILH983391:ILK983391 IVD983391:IVG983391 JEZ983391:JFC983391 JOV983391:JOY983391 JYR983391:JYU983391 KIN983391:KIQ983391 KSJ983391:KSM983391 LCF983391:LCI983391 LMB983391:LME983391 LVX983391:LWA983391 MFT983391:MFW983391 MPP983391:MPS983391 MZL983391:MZO983391 NJH983391:NJK983391 NTD983391:NTG983391 OCZ983391:ODC983391 OMV983391:OMY983391 OWR983391:OWU983391 PGN983391:PGQ983391 PQJ983391:PQM983391 QAF983391:QAI983391 QKB983391:QKE983391 QTX983391:QUA983391 RDT983391:RDW983391 RNP983391:RNS983391 RXL983391:RXO983391 SHH983391:SHK983391 SRD983391:SRG983391 TAZ983391:TBC983391 TKV983391:TKY983391 TUR983391:TUU983391 UEN983391:UEQ983391 UOJ983391:UOM983391 UYF983391:UYI983391 VIB983391:VIE983391 VRX983391:VSA983391 WBT983391:WBW983391 WLP983391:WLS983391 WVL983391:WVO983391 V393:Y398 JR393:JU398 TN393:TQ398 ADJ393:ADM398 ANF393:ANI398 AXB393:AXE398 BGX393:BHA398 BQT393:BQW398 CAP393:CAS398 CKL393:CKO398 CUH393:CUK398 DED393:DEG398 DNZ393:DOC398 DXV393:DXY398 EHR393:EHU398 ERN393:ERQ398 FBJ393:FBM398 FLF393:FLI398 FVB393:FVE398 GEX393:GFA398 GOT393:GOW398 GYP393:GYS398 HIL393:HIO398 HSH393:HSK398 ICD393:ICG398 ILZ393:IMC398 IVV393:IVY398 JFR393:JFU398 JPN393:JPQ398 JZJ393:JZM398 KJF393:KJI398 KTB393:KTE398 LCX393:LDA398 LMT393:LMW398 LWP393:LWS398 MGL393:MGO398 MQH393:MQK398 NAD393:NAG398 NJZ393:NKC398 NTV393:NTY398 ODR393:ODU398 ONN393:ONQ398 OXJ393:OXM398 PHF393:PHI398 PRB393:PRE398 QAX393:QBA398 QKT393:QKW398 QUP393:QUS398 REL393:REO398 ROH393:ROK398 RYD393:RYG398 SHZ393:SIC398 SRV393:SRY398 TBR393:TBU398 TLN393:TLQ398 TVJ393:TVM398 UFF393:UFI398 UPB393:UPE398 UYX393:UZA398 VIT393:VIW398 VSP393:VSS398 WCL393:WCO398 WMH393:WMK398 WWD393:WWG398 V65975:Y65980 JR65975:JU65980 TN65975:TQ65980 ADJ65975:ADM65980 ANF65975:ANI65980 AXB65975:AXE65980 BGX65975:BHA65980 BQT65975:BQW65980 CAP65975:CAS65980 CKL65975:CKO65980 CUH65975:CUK65980 DED65975:DEG65980 DNZ65975:DOC65980 DXV65975:DXY65980 EHR65975:EHU65980 ERN65975:ERQ65980 FBJ65975:FBM65980 FLF65975:FLI65980 FVB65975:FVE65980 GEX65975:GFA65980 GOT65975:GOW65980 GYP65975:GYS65980 HIL65975:HIO65980 HSH65975:HSK65980 ICD65975:ICG65980 ILZ65975:IMC65980 IVV65975:IVY65980 JFR65975:JFU65980 JPN65975:JPQ65980 JZJ65975:JZM65980 KJF65975:KJI65980 KTB65975:KTE65980 LCX65975:LDA65980 LMT65975:LMW65980 LWP65975:LWS65980 MGL65975:MGO65980 MQH65975:MQK65980 NAD65975:NAG65980 NJZ65975:NKC65980 NTV65975:NTY65980 ODR65975:ODU65980 ONN65975:ONQ65980 OXJ65975:OXM65980 PHF65975:PHI65980 PRB65975:PRE65980 QAX65975:QBA65980 QKT65975:QKW65980 QUP65975:QUS65980 REL65975:REO65980 ROH65975:ROK65980 RYD65975:RYG65980 SHZ65975:SIC65980 SRV65975:SRY65980 TBR65975:TBU65980 TLN65975:TLQ65980 TVJ65975:TVM65980 UFF65975:UFI65980 UPB65975:UPE65980 UYX65975:UZA65980 VIT65975:VIW65980 VSP65975:VSS65980 WCL65975:WCO65980 WMH65975:WMK65980 WWD65975:WWG65980 V131511:Y131516 JR131511:JU131516 TN131511:TQ131516 ADJ131511:ADM131516 ANF131511:ANI131516 AXB131511:AXE131516 BGX131511:BHA131516 BQT131511:BQW131516 CAP131511:CAS131516 CKL131511:CKO131516 CUH131511:CUK131516 DED131511:DEG131516 DNZ131511:DOC131516 DXV131511:DXY131516 EHR131511:EHU131516 ERN131511:ERQ131516 FBJ131511:FBM131516 FLF131511:FLI131516 FVB131511:FVE131516 GEX131511:GFA131516 GOT131511:GOW131516 GYP131511:GYS131516 HIL131511:HIO131516 HSH131511:HSK131516 ICD131511:ICG131516 ILZ131511:IMC131516 IVV131511:IVY131516 JFR131511:JFU131516 JPN131511:JPQ131516 JZJ131511:JZM131516 KJF131511:KJI131516 KTB131511:KTE131516 LCX131511:LDA131516 LMT131511:LMW131516 LWP131511:LWS131516 MGL131511:MGO131516 MQH131511:MQK131516 NAD131511:NAG131516 NJZ131511:NKC131516 NTV131511:NTY131516 ODR131511:ODU131516 ONN131511:ONQ131516 OXJ131511:OXM131516 PHF131511:PHI131516 PRB131511:PRE131516 QAX131511:QBA131516 QKT131511:QKW131516 QUP131511:QUS131516 REL131511:REO131516 ROH131511:ROK131516 RYD131511:RYG131516 SHZ131511:SIC131516 SRV131511:SRY131516 TBR131511:TBU131516 TLN131511:TLQ131516 TVJ131511:TVM131516 UFF131511:UFI131516 UPB131511:UPE131516 UYX131511:UZA131516 VIT131511:VIW131516 VSP131511:VSS131516 WCL131511:WCO131516 WMH131511:WMK131516 WWD131511:WWG131516 V197047:Y197052 JR197047:JU197052 TN197047:TQ197052 ADJ197047:ADM197052 ANF197047:ANI197052 AXB197047:AXE197052 BGX197047:BHA197052 BQT197047:BQW197052 CAP197047:CAS197052 CKL197047:CKO197052 CUH197047:CUK197052 DED197047:DEG197052 DNZ197047:DOC197052 DXV197047:DXY197052 EHR197047:EHU197052 ERN197047:ERQ197052 FBJ197047:FBM197052 FLF197047:FLI197052 FVB197047:FVE197052 GEX197047:GFA197052 GOT197047:GOW197052 GYP197047:GYS197052 HIL197047:HIO197052 HSH197047:HSK197052 ICD197047:ICG197052 ILZ197047:IMC197052 IVV197047:IVY197052 JFR197047:JFU197052 JPN197047:JPQ197052 JZJ197047:JZM197052 KJF197047:KJI197052 KTB197047:KTE197052 LCX197047:LDA197052 LMT197047:LMW197052 LWP197047:LWS197052 MGL197047:MGO197052 MQH197047:MQK197052 NAD197047:NAG197052 NJZ197047:NKC197052 NTV197047:NTY197052 ODR197047:ODU197052 ONN197047:ONQ197052 OXJ197047:OXM197052 PHF197047:PHI197052 PRB197047:PRE197052 QAX197047:QBA197052 QKT197047:QKW197052 QUP197047:QUS197052 REL197047:REO197052 ROH197047:ROK197052 RYD197047:RYG197052 SHZ197047:SIC197052 SRV197047:SRY197052 TBR197047:TBU197052 TLN197047:TLQ197052 TVJ197047:TVM197052 UFF197047:UFI197052 UPB197047:UPE197052 UYX197047:UZA197052 VIT197047:VIW197052 VSP197047:VSS197052 WCL197047:WCO197052 WMH197047:WMK197052 WWD197047:WWG197052 V262583:Y262588 JR262583:JU262588 TN262583:TQ262588 ADJ262583:ADM262588 ANF262583:ANI262588 AXB262583:AXE262588 BGX262583:BHA262588 BQT262583:BQW262588 CAP262583:CAS262588 CKL262583:CKO262588 CUH262583:CUK262588 DED262583:DEG262588 DNZ262583:DOC262588 DXV262583:DXY262588 EHR262583:EHU262588 ERN262583:ERQ262588 FBJ262583:FBM262588 FLF262583:FLI262588 FVB262583:FVE262588 GEX262583:GFA262588 GOT262583:GOW262588 GYP262583:GYS262588 HIL262583:HIO262588 HSH262583:HSK262588 ICD262583:ICG262588 ILZ262583:IMC262588 IVV262583:IVY262588 JFR262583:JFU262588 JPN262583:JPQ262588 JZJ262583:JZM262588 KJF262583:KJI262588 KTB262583:KTE262588 LCX262583:LDA262588 LMT262583:LMW262588 LWP262583:LWS262588 MGL262583:MGO262588 MQH262583:MQK262588 NAD262583:NAG262588 NJZ262583:NKC262588 NTV262583:NTY262588 ODR262583:ODU262588 ONN262583:ONQ262588 OXJ262583:OXM262588 PHF262583:PHI262588 PRB262583:PRE262588 QAX262583:QBA262588 QKT262583:QKW262588 QUP262583:QUS262588 REL262583:REO262588 ROH262583:ROK262588 RYD262583:RYG262588 SHZ262583:SIC262588 SRV262583:SRY262588 TBR262583:TBU262588 TLN262583:TLQ262588 TVJ262583:TVM262588 UFF262583:UFI262588 UPB262583:UPE262588 UYX262583:UZA262588 VIT262583:VIW262588 VSP262583:VSS262588 WCL262583:WCO262588 WMH262583:WMK262588 WWD262583:WWG262588 V328119:Y328124 JR328119:JU328124 TN328119:TQ328124 ADJ328119:ADM328124 ANF328119:ANI328124 AXB328119:AXE328124 BGX328119:BHA328124 BQT328119:BQW328124 CAP328119:CAS328124 CKL328119:CKO328124 CUH328119:CUK328124 DED328119:DEG328124 DNZ328119:DOC328124 DXV328119:DXY328124 EHR328119:EHU328124 ERN328119:ERQ328124 FBJ328119:FBM328124 FLF328119:FLI328124 FVB328119:FVE328124 GEX328119:GFA328124 GOT328119:GOW328124 GYP328119:GYS328124 HIL328119:HIO328124 HSH328119:HSK328124 ICD328119:ICG328124 ILZ328119:IMC328124 IVV328119:IVY328124 JFR328119:JFU328124 JPN328119:JPQ328124 JZJ328119:JZM328124 KJF328119:KJI328124 KTB328119:KTE328124 LCX328119:LDA328124 LMT328119:LMW328124 LWP328119:LWS328124 MGL328119:MGO328124 MQH328119:MQK328124 NAD328119:NAG328124 NJZ328119:NKC328124 NTV328119:NTY328124 ODR328119:ODU328124 ONN328119:ONQ328124 OXJ328119:OXM328124 PHF328119:PHI328124 PRB328119:PRE328124 QAX328119:QBA328124 QKT328119:QKW328124 QUP328119:QUS328124 REL328119:REO328124 ROH328119:ROK328124 RYD328119:RYG328124 SHZ328119:SIC328124 SRV328119:SRY328124 TBR328119:TBU328124 TLN328119:TLQ328124 TVJ328119:TVM328124 UFF328119:UFI328124 UPB328119:UPE328124 UYX328119:UZA328124 VIT328119:VIW328124 VSP328119:VSS328124 WCL328119:WCO328124 WMH328119:WMK328124 WWD328119:WWG328124 V393655:Y393660 JR393655:JU393660 TN393655:TQ393660 ADJ393655:ADM393660 ANF393655:ANI393660 AXB393655:AXE393660 BGX393655:BHA393660 BQT393655:BQW393660 CAP393655:CAS393660 CKL393655:CKO393660 CUH393655:CUK393660 DED393655:DEG393660 DNZ393655:DOC393660 DXV393655:DXY393660 EHR393655:EHU393660 ERN393655:ERQ393660 FBJ393655:FBM393660 FLF393655:FLI393660 FVB393655:FVE393660 GEX393655:GFA393660 GOT393655:GOW393660 GYP393655:GYS393660 HIL393655:HIO393660 HSH393655:HSK393660 ICD393655:ICG393660 ILZ393655:IMC393660 IVV393655:IVY393660 JFR393655:JFU393660 JPN393655:JPQ393660 JZJ393655:JZM393660 KJF393655:KJI393660 KTB393655:KTE393660 LCX393655:LDA393660 LMT393655:LMW393660 LWP393655:LWS393660 MGL393655:MGO393660 MQH393655:MQK393660 NAD393655:NAG393660 NJZ393655:NKC393660 NTV393655:NTY393660 ODR393655:ODU393660 ONN393655:ONQ393660 OXJ393655:OXM393660 PHF393655:PHI393660 PRB393655:PRE393660 QAX393655:QBA393660 QKT393655:QKW393660 QUP393655:QUS393660 REL393655:REO393660 ROH393655:ROK393660 RYD393655:RYG393660 SHZ393655:SIC393660 SRV393655:SRY393660 TBR393655:TBU393660 TLN393655:TLQ393660 TVJ393655:TVM393660 UFF393655:UFI393660 UPB393655:UPE393660 UYX393655:UZA393660 VIT393655:VIW393660 VSP393655:VSS393660 WCL393655:WCO393660 WMH393655:WMK393660 WWD393655:WWG393660 V459191:Y459196 JR459191:JU459196 TN459191:TQ459196 ADJ459191:ADM459196 ANF459191:ANI459196 AXB459191:AXE459196 BGX459191:BHA459196 BQT459191:BQW459196 CAP459191:CAS459196 CKL459191:CKO459196 CUH459191:CUK459196 DED459191:DEG459196 DNZ459191:DOC459196 DXV459191:DXY459196 EHR459191:EHU459196 ERN459191:ERQ459196 FBJ459191:FBM459196 FLF459191:FLI459196 FVB459191:FVE459196 GEX459191:GFA459196 GOT459191:GOW459196 GYP459191:GYS459196 HIL459191:HIO459196 HSH459191:HSK459196 ICD459191:ICG459196 ILZ459191:IMC459196 IVV459191:IVY459196 JFR459191:JFU459196 JPN459191:JPQ459196 JZJ459191:JZM459196 KJF459191:KJI459196 KTB459191:KTE459196 LCX459191:LDA459196 LMT459191:LMW459196 LWP459191:LWS459196 MGL459191:MGO459196 MQH459191:MQK459196 NAD459191:NAG459196 NJZ459191:NKC459196 NTV459191:NTY459196 ODR459191:ODU459196 ONN459191:ONQ459196 OXJ459191:OXM459196 PHF459191:PHI459196 PRB459191:PRE459196 QAX459191:QBA459196 QKT459191:QKW459196 QUP459191:QUS459196 REL459191:REO459196 ROH459191:ROK459196 RYD459191:RYG459196 SHZ459191:SIC459196 SRV459191:SRY459196 TBR459191:TBU459196 TLN459191:TLQ459196 TVJ459191:TVM459196 UFF459191:UFI459196 UPB459191:UPE459196 UYX459191:UZA459196 VIT459191:VIW459196 VSP459191:VSS459196 WCL459191:WCO459196 WMH459191:WMK459196 WWD459191:WWG459196 V524727:Y524732 JR524727:JU524732 TN524727:TQ524732 ADJ524727:ADM524732 ANF524727:ANI524732 AXB524727:AXE524732 BGX524727:BHA524732 BQT524727:BQW524732 CAP524727:CAS524732 CKL524727:CKO524732 CUH524727:CUK524732 DED524727:DEG524732 DNZ524727:DOC524732 DXV524727:DXY524732 EHR524727:EHU524732 ERN524727:ERQ524732 FBJ524727:FBM524732 FLF524727:FLI524732 FVB524727:FVE524732 GEX524727:GFA524732 GOT524727:GOW524732 GYP524727:GYS524732 HIL524727:HIO524732 HSH524727:HSK524732 ICD524727:ICG524732 ILZ524727:IMC524732 IVV524727:IVY524732 JFR524727:JFU524732 JPN524727:JPQ524732 JZJ524727:JZM524732 KJF524727:KJI524732 KTB524727:KTE524732 LCX524727:LDA524732 LMT524727:LMW524732 LWP524727:LWS524732 MGL524727:MGO524732 MQH524727:MQK524732 NAD524727:NAG524732 NJZ524727:NKC524732 NTV524727:NTY524732 ODR524727:ODU524732 ONN524727:ONQ524732 OXJ524727:OXM524732 PHF524727:PHI524732 PRB524727:PRE524732 QAX524727:QBA524732 QKT524727:QKW524732 QUP524727:QUS524732 REL524727:REO524732 ROH524727:ROK524732 RYD524727:RYG524732 SHZ524727:SIC524732 SRV524727:SRY524732 TBR524727:TBU524732 TLN524727:TLQ524732 TVJ524727:TVM524732 UFF524727:UFI524732 UPB524727:UPE524732 UYX524727:UZA524732 VIT524727:VIW524732 VSP524727:VSS524732 WCL524727:WCO524732 WMH524727:WMK524732 WWD524727:WWG524732 V590263:Y590268 JR590263:JU590268 TN590263:TQ590268 ADJ590263:ADM590268 ANF590263:ANI590268 AXB590263:AXE590268 BGX590263:BHA590268 BQT590263:BQW590268 CAP590263:CAS590268 CKL590263:CKO590268 CUH590263:CUK590268 DED590263:DEG590268 DNZ590263:DOC590268 DXV590263:DXY590268 EHR590263:EHU590268 ERN590263:ERQ590268 FBJ590263:FBM590268 FLF590263:FLI590268 FVB590263:FVE590268 GEX590263:GFA590268 GOT590263:GOW590268 GYP590263:GYS590268 HIL590263:HIO590268 HSH590263:HSK590268 ICD590263:ICG590268 ILZ590263:IMC590268 IVV590263:IVY590268 JFR590263:JFU590268 JPN590263:JPQ590268 JZJ590263:JZM590268 KJF590263:KJI590268 KTB590263:KTE590268 LCX590263:LDA590268 LMT590263:LMW590268 LWP590263:LWS590268 MGL590263:MGO590268 MQH590263:MQK590268 NAD590263:NAG590268 NJZ590263:NKC590268 NTV590263:NTY590268 ODR590263:ODU590268 ONN590263:ONQ590268 OXJ590263:OXM590268 PHF590263:PHI590268 PRB590263:PRE590268 QAX590263:QBA590268 QKT590263:QKW590268 QUP590263:QUS590268 REL590263:REO590268 ROH590263:ROK590268 RYD590263:RYG590268 SHZ590263:SIC590268 SRV590263:SRY590268 TBR590263:TBU590268 TLN590263:TLQ590268 TVJ590263:TVM590268 UFF590263:UFI590268 UPB590263:UPE590268 UYX590263:UZA590268 VIT590263:VIW590268 VSP590263:VSS590268 WCL590263:WCO590268 WMH590263:WMK590268 WWD590263:WWG590268 V655799:Y655804 JR655799:JU655804 TN655799:TQ655804 ADJ655799:ADM655804 ANF655799:ANI655804 AXB655799:AXE655804 BGX655799:BHA655804 BQT655799:BQW655804 CAP655799:CAS655804 CKL655799:CKO655804 CUH655799:CUK655804 DED655799:DEG655804 DNZ655799:DOC655804 DXV655799:DXY655804 EHR655799:EHU655804 ERN655799:ERQ655804 FBJ655799:FBM655804 FLF655799:FLI655804 FVB655799:FVE655804 GEX655799:GFA655804 GOT655799:GOW655804 GYP655799:GYS655804 HIL655799:HIO655804 HSH655799:HSK655804 ICD655799:ICG655804 ILZ655799:IMC655804 IVV655799:IVY655804 JFR655799:JFU655804 JPN655799:JPQ655804 JZJ655799:JZM655804 KJF655799:KJI655804 KTB655799:KTE655804 LCX655799:LDA655804 LMT655799:LMW655804 LWP655799:LWS655804 MGL655799:MGO655804 MQH655799:MQK655804 NAD655799:NAG655804 NJZ655799:NKC655804 NTV655799:NTY655804 ODR655799:ODU655804 ONN655799:ONQ655804 OXJ655799:OXM655804 PHF655799:PHI655804 PRB655799:PRE655804 QAX655799:QBA655804 QKT655799:QKW655804 QUP655799:QUS655804 REL655799:REO655804 ROH655799:ROK655804 RYD655799:RYG655804 SHZ655799:SIC655804 SRV655799:SRY655804 TBR655799:TBU655804 TLN655799:TLQ655804 TVJ655799:TVM655804 UFF655799:UFI655804 UPB655799:UPE655804 UYX655799:UZA655804 VIT655799:VIW655804 VSP655799:VSS655804 WCL655799:WCO655804 WMH655799:WMK655804 WWD655799:WWG655804 V721335:Y721340 JR721335:JU721340 TN721335:TQ721340 ADJ721335:ADM721340 ANF721335:ANI721340 AXB721335:AXE721340 BGX721335:BHA721340 BQT721335:BQW721340 CAP721335:CAS721340 CKL721335:CKO721340 CUH721335:CUK721340 DED721335:DEG721340 DNZ721335:DOC721340 DXV721335:DXY721340 EHR721335:EHU721340 ERN721335:ERQ721340 FBJ721335:FBM721340 FLF721335:FLI721340 FVB721335:FVE721340 GEX721335:GFA721340 GOT721335:GOW721340 GYP721335:GYS721340 HIL721335:HIO721340 HSH721335:HSK721340 ICD721335:ICG721340 ILZ721335:IMC721340 IVV721335:IVY721340 JFR721335:JFU721340 JPN721335:JPQ721340 JZJ721335:JZM721340 KJF721335:KJI721340 KTB721335:KTE721340 LCX721335:LDA721340 LMT721335:LMW721340 LWP721335:LWS721340 MGL721335:MGO721340 MQH721335:MQK721340 NAD721335:NAG721340 NJZ721335:NKC721340 NTV721335:NTY721340 ODR721335:ODU721340 ONN721335:ONQ721340 OXJ721335:OXM721340 PHF721335:PHI721340 PRB721335:PRE721340 QAX721335:QBA721340 QKT721335:QKW721340 QUP721335:QUS721340 REL721335:REO721340 ROH721335:ROK721340 RYD721335:RYG721340 SHZ721335:SIC721340 SRV721335:SRY721340 TBR721335:TBU721340 TLN721335:TLQ721340 TVJ721335:TVM721340 UFF721335:UFI721340 UPB721335:UPE721340 UYX721335:UZA721340 VIT721335:VIW721340 VSP721335:VSS721340 WCL721335:WCO721340 WMH721335:WMK721340 WWD721335:WWG721340 V786871:Y786876 JR786871:JU786876 TN786871:TQ786876 ADJ786871:ADM786876 ANF786871:ANI786876 AXB786871:AXE786876 BGX786871:BHA786876 BQT786871:BQW786876 CAP786871:CAS786876 CKL786871:CKO786876 CUH786871:CUK786876 DED786871:DEG786876 DNZ786871:DOC786876 DXV786871:DXY786876 EHR786871:EHU786876 ERN786871:ERQ786876 FBJ786871:FBM786876 FLF786871:FLI786876 FVB786871:FVE786876 GEX786871:GFA786876 GOT786871:GOW786876 GYP786871:GYS786876 HIL786871:HIO786876 HSH786871:HSK786876 ICD786871:ICG786876 ILZ786871:IMC786876 IVV786871:IVY786876 JFR786871:JFU786876 JPN786871:JPQ786876 JZJ786871:JZM786876 KJF786871:KJI786876 KTB786871:KTE786876 LCX786871:LDA786876 LMT786871:LMW786876 LWP786871:LWS786876 MGL786871:MGO786876 MQH786871:MQK786876 NAD786871:NAG786876 NJZ786871:NKC786876 NTV786871:NTY786876 ODR786871:ODU786876 ONN786871:ONQ786876 OXJ786871:OXM786876 PHF786871:PHI786876 PRB786871:PRE786876 QAX786871:QBA786876 QKT786871:QKW786876 QUP786871:QUS786876 REL786871:REO786876 ROH786871:ROK786876 RYD786871:RYG786876 SHZ786871:SIC786876 SRV786871:SRY786876 TBR786871:TBU786876 TLN786871:TLQ786876 TVJ786871:TVM786876 UFF786871:UFI786876 UPB786871:UPE786876 UYX786871:UZA786876 VIT786871:VIW786876 VSP786871:VSS786876 WCL786871:WCO786876 WMH786871:WMK786876 WWD786871:WWG786876 V852407:Y852412 JR852407:JU852412 TN852407:TQ852412 ADJ852407:ADM852412 ANF852407:ANI852412 AXB852407:AXE852412 BGX852407:BHA852412 BQT852407:BQW852412 CAP852407:CAS852412 CKL852407:CKO852412 CUH852407:CUK852412 DED852407:DEG852412 DNZ852407:DOC852412 DXV852407:DXY852412 EHR852407:EHU852412 ERN852407:ERQ852412 FBJ852407:FBM852412 FLF852407:FLI852412 FVB852407:FVE852412 GEX852407:GFA852412 GOT852407:GOW852412 GYP852407:GYS852412 HIL852407:HIO852412 HSH852407:HSK852412 ICD852407:ICG852412 ILZ852407:IMC852412 IVV852407:IVY852412 JFR852407:JFU852412 JPN852407:JPQ852412 JZJ852407:JZM852412 KJF852407:KJI852412 KTB852407:KTE852412 LCX852407:LDA852412 LMT852407:LMW852412 LWP852407:LWS852412 MGL852407:MGO852412 MQH852407:MQK852412 NAD852407:NAG852412 NJZ852407:NKC852412 NTV852407:NTY852412 ODR852407:ODU852412 ONN852407:ONQ852412 OXJ852407:OXM852412 PHF852407:PHI852412 PRB852407:PRE852412 QAX852407:QBA852412 QKT852407:QKW852412 QUP852407:QUS852412 REL852407:REO852412 ROH852407:ROK852412 RYD852407:RYG852412 SHZ852407:SIC852412 SRV852407:SRY852412 TBR852407:TBU852412 TLN852407:TLQ852412 TVJ852407:TVM852412 UFF852407:UFI852412 UPB852407:UPE852412 UYX852407:UZA852412 VIT852407:VIW852412 VSP852407:VSS852412 WCL852407:WCO852412 WMH852407:WMK852412 WWD852407:WWG852412 V917943:Y917948 JR917943:JU917948 TN917943:TQ917948 ADJ917943:ADM917948 ANF917943:ANI917948 AXB917943:AXE917948 BGX917943:BHA917948 BQT917943:BQW917948 CAP917943:CAS917948 CKL917943:CKO917948 CUH917943:CUK917948 DED917943:DEG917948 DNZ917943:DOC917948 DXV917943:DXY917948 EHR917943:EHU917948 ERN917943:ERQ917948 FBJ917943:FBM917948 FLF917943:FLI917948 FVB917943:FVE917948 GEX917943:GFA917948 GOT917943:GOW917948 GYP917943:GYS917948 HIL917943:HIO917948 HSH917943:HSK917948 ICD917943:ICG917948 ILZ917943:IMC917948 IVV917943:IVY917948 JFR917943:JFU917948 JPN917943:JPQ917948 JZJ917943:JZM917948 KJF917943:KJI917948 KTB917943:KTE917948 LCX917943:LDA917948 LMT917943:LMW917948 LWP917943:LWS917948 MGL917943:MGO917948 MQH917943:MQK917948 NAD917943:NAG917948 NJZ917943:NKC917948 NTV917943:NTY917948 ODR917943:ODU917948 ONN917943:ONQ917948 OXJ917943:OXM917948 PHF917943:PHI917948 PRB917943:PRE917948 QAX917943:QBA917948 QKT917943:QKW917948 QUP917943:QUS917948 REL917943:REO917948 ROH917943:ROK917948 RYD917943:RYG917948 SHZ917943:SIC917948 SRV917943:SRY917948 TBR917943:TBU917948 TLN917943:TLQ917948 TVJ917943:TVM917948 UFF917943:UFI917948 UPB917943:UPE917948 UYX917943:UZA917948 VIT917943:VIW917948 VSP917943:VSS917948 WCL917943:WCO917948 WMH917943:WMK917948 WWD917943:WWG917948 V983479:Y983484 JR983479:JU983484 TN983479:TQ983484 ADJ983479:ADM983484 ANF983479:ANI983484 AXB983479:AXE983484 BGX983479:BHA983484 BQT983479:BQW983484 CAP983479:CAS983484 CKL983479:CKO983484 CUH983479:CUK983484 DED983479:DEG983484 DNZ983479:DOC983484 DXV983479:DXY983484 EHR983479:EHU983484 ERN983479:ERQ983484 FBJ983479:FBM983484 FLF983479:FLI983484 FVB983479:FVE983484 GEX983479:GFA983484 GOT983479:GOW983484 GYP983479:GYS983484 HIL983479:HIO983484 HSH983479:HSK983484 ICD983479:ICG983484 ILZ983479:IMC983484 IVV983479:IVY983484 JFR983479:JFU983484 JPN983479:JPQ983484 JZJ983479:JZM983484 KJF983479:KJI983484 KTB983479:KTE983484 LCX983479:LDA983484 LMT983479:LMW983484 LWP983479:LWS983484 MGL983479:MGO983484 MQH983479:MQK983484 NAD983479:NAG983484 NJZ983479:NKC983484 NTV983479:NTY983484 ODR983479:ODU983484 ONN983479:ONQ983484 OXJ983479:OXM983484 PHF983479:PHI983484 PRB983479:PRE983484 QAX983479:QBA983484 QKT983479:QKW983484 QUP983479:QUS983484 REL983479:REO983484 ROH983479:ROK983484 RYD983479:RYG983484 SHZ983479:SIC983484 SRV983479:SRY983484 TBR983479:TBU983484 TLN983479:TLQ983484 TVJ983479:TVM983484 UFF983479:UFI983484 UPB983479:UPE983484 UYX983479:UZA983484 VIT983479:VIW983484 VSP983479:VSS983484 WCL983479:WCO983484 WMH983479:WMK983484 WWD983479:WWG983484 U370:Y375 JQ370:JU375 TM370:TQ375 ADI370:ADM375 ANE370:ANI375 AXA370:AXE375 BGW370:BHA375 BQS370:BQW375 CAO370:CAS375 CKK370:CKO375 CUG370:CUK375 DEC370:DEG375 DNY370:DOC375 DXU370:DXY375 EHQ370:EHU375 ERM370:ERQ375 FBI370:FBM375 FLE370:FLI375 FVA370:FVE375 GEW370:GFA375 GOS370:GOW375 GYO370:GYS375 HIK370:HIO375 HSG370:HSK375 ICC370:ICG375 ILY370:IMC375 IVU370:IVY375 JFQ370:JFU375 JPM370:JPQ375 JZI370:JZM375 KJE370:KJI375 KTA370:KTE375 LCW370:LDA375 LMS370:LMW375 LWO370:LWS375 MGK370:MGO375 MQG370:MQK375 NAC370:NAG375 NJY370:NKC375 NTU370:NTY375 ODQ370:ODU375 ONM370:ONQ375 OXI370:OXM375 PHE370:PHI375 PRA370:PRE375 QAW370:QBA375 QKS370:QKW375 QUO370:QUS375 REK370:REO375 ROG370:ROK375 RYC370:RYG375 SHY370:SIC375 SRU370:SRY375 TBQ370:TBU375 TLM370:TLQ375 TVI370:TVM375 UFE370:UFI375 UPA370:UPE375 UYW370:UZA375 VIS370:VIW375 VSO370:VSS375 WCK370:WCO375 WMG370:WMK375 WWC370:WWG375 U65952:Y65957 JQ65952:JU65957 TM65952:TQ65957 ADI65952:ADM65957 ANE65952:ANI65957 AXA65952:AXE65957 BGW65952:BHA65957 BQS65952:BQW65957 CAO65952:CAS65957 CKK65952:CKO65957 CUG65952:CUK65957 DEC65952:DEG65957 DNY65952:DOC65957 DXU65952:DXY65957 EHQ65952:EHU65957 ERM65952:ERQ65957 FBI65952:FBM65957 FLE65952:FLI65957 FVA65952:FVE65957 GEW65952:GFA65957 GOS65952:GOW65957 GYO65952:GYS65957 HIK65952:HIO65957 HSG65952:HSK65957 ICC65952:ICG65957 ILY65952:IMC65957 IVU65952:IVY65957 JFQ65952:JFU65957 JPM65952:JPQ65957 JZI65952:JZM65957 KJE65952:KJI65957 KTA65952:KTE65957 LCW65952:LDA65957 LMS65952:LMW65957 LWO65952:LWS65957 MGK65952:MGO65957 MQG65952:MQK65957 NAC65952:NAG65957 NJY65952:NKC65957 NTU65952:NTY65957 ODQ65952:ODU65957 ONM65952:ONQ65957 OXI65952:OXM65957 PHE65952:PHI65957 PRA65952:PRE65957 QAW65952:QBA65957 QKS65952:QKW65957 QUO65952:QUS65957 REK65952:REO65957 ROG65952:ROK65957 RYC65952:RYG65957 SHY65952:SIC65957 SRU65952:SRY65957 TBQ65952:TBU65957 TLM65952:TLQ65957 TVI65952:TVM65957 UFE65952:UFI65957 UPA65952:UPE65957 UYW65952:UZA65957 VIS65952:VIW65957 VSO65952:VSS65957 WCK65952:WCO65957 WMG65952:WMK65957 WWC65952:WWG65957 U131488:Y131493 JQ131488:JU131493 TM131488:TQ131493 ADI131488:ADM131493 ANE131488:ANI131493 AXA131488:AXE131493 BGW131488:BHA131493 BQS131488:BQW131493 CAO131488:CAS131493 CKK131488:CKO131493 CUG131488:CUK131493 DEC131488:DEG131493 DNY131488:DOC131493 DXU131488:DXY131493 EHQ131488:EHU131493 ERM131488:ERQ131493 FBI131488:FBM131493 FLE131488:FLI131493 FVA131488:FVE131493 GEW131488:GFA131493 GOS131488:GOW131493 GYO131488:GYS131493 HIK131488:HIO131493 HSG131488:HSK131493 ICC131488:ICG131493 ILY131488:IMC131493 IVU131488:IVY131493 JFQ131488:JFU131493 JPM131488:JPQ131493 JZI131488:JZM131493 KJE131488:KJI131493 KTA131488:KTE131493 LCW131488:LDA131493 LMS131488:LMW131493 LWO131488:LWS131493 MGK131488:MGO131493 MQG131488:MQK131493 NAC131488:NAG131493 NJY131488:NKC131493 NTU131488:NTY131493 ODQ131488:ODU131493 ONM131488:ONQ131493 OXI131488:OXM131493 PHE131488:PHI131493 PRA131488:PRE131493 QAW131488:QBA131493 QKS131488:QKW131493 QUO131488:QUS131493 REK131488:REO131493 ROG131488:ROK131493 RYC131488:RYG131493 SHY131488:SIC131493 SRU131488:SRY131493 TBQ131488:TBU131493 TLM131488:TLQ131493 TVI131488:TVM131493 UFE131488:UFI131493 UPA131488:UPE131493 UYW131488:UZA131493 VIS131488:VIW131493 VSO131488:VSS131493 WCK131488:WCO131493 WMG131488:WMK131493 WWC131488:WWG131493 U197024:Y197029 JQ197024:JU197029 TM197024:TQ197029 ADI197024:ADM197029 ANE197024:ANI197029 AXA197024:AXE197029 BGW197024:BHA197029 BQS197024:BQW197029 CAO197024:CAS197029 CKK197024:CKO197029 CUG197024:CUK197029 DEC197024:DEG197029 DNY197024:DOC197029 DXU197024:DXY197029 EHQ197024:EHU197029 ERM197024:ERQ197029 FBI197024:FBM197029 FLE197024:FLI197029 FVA197024:FVE197029 GEW197024:GFA197029 GOS197024:GOW197029 GYO197024:GYS197029 HIK197024:HIO197029 HSG197024:HSK197029 ICC197024:ICG197029 ILY197024:IMC197029 IVU197024:IVY197029 JFQ197024:JFU197029 JPM197024:JPQ197029 JZI197024:JZM197029 KJE197024:KJI197029 KTA197024:KTE197029 LCW197024:LDA197029 LMS197024:LMW197029 LWO197024:LWS197029 MGK197024:MGO197029 MQG197024:MQK197029 NAC197024:NAG197029 NJY197024:NKC197029 NTU197024:NTY197029 ODQ197024:ODU197029 ONM197024:ONQ197029 OXI197024:OXM197029 PHE197024:PHI197029 PRA197024:PRE197029 QAW197024:QBA197029 QKS197024:QKW197029 QUO197024:QUS197029 REK197024:REO197029 ROG197024:ROK197029 RYC197024:RYG197029 SHY197024:SIC197029 SRU197024:SRY197029 TBQ197024:TBU197029 TLM197024:TLQ197029 TVI197024:TVM197029 UFE197024:UFI197029 UPA197024:UPE197029 UYW197024:UZA197029 VIS197024:VIW197029 VSO197024:VSS197029 WCK197024:WCO197029 WMG197024:WMK197029 WWC197024:WWG197029 U262560:Y262565 JQ262560:JU262565 TM262560:TQ262565 ADI262560:ADM262565 ANE262560:ANI262565 AXA262560:AXE262565 BGW262560:BHA262565 BQS262560:BQW262565 CAO262560:CAS262565 CKK262560:CKO262565 CUG262560:CUK262565 DEC262560:DEG262565 DNY262560:DOC262565 DXU262560:DXY262565 EHQ262560:EHU262565 ERM262560:ERQ262565 FBI262560:FBM262565 FLE262560:FLI262565 FVA262560:FVE262565 GEW262560:GFA262565 GOS262560:GOW262565 GYO262560:GYS262565 HIK262560:HIO262565 HSG262560:HSK262565 ICC262560:ICG262565 ILY262560:IMC262565 IVU262560:IVY262565 JFQ262560:JFU262565 JPM262560:JPQ262565 JZI262560:JZM262565 KJE262560:KJI262565 KTA262560:KTE262565 LCW262560:LDA262565 LMS262560:LMW262565 LWO262560:LWS262565 MGK262560:MGO262565 MQG262560:MQK262565 NAC262560:NAG262565 NJY262560:NKC262565 NTU262560:NTY262565 ODQ262560:ODU262565 ONM262560:ONQ262565 OXI262560:OXM262565 PHE262560:PHI262565 PRA262560:PRE262565 QAW262560:QBA262565 QKS262560:QKW262565 QUO262560:QUS262565 REK262560:REO262565 ROG262560:ROK262565 RYC262560:RYG262565 SHY262560:SIC262565 SRU262560:SRY262565 TBQ262560:TBU262565 TLM262560:TLQ262565 TVI262560:TVM262565 UFE262560:UFI262565 UPA262560:UPE262565 UYW262560:UZA262565 VIS262560:VIW262565 VSO262560:VSS262565 WCK262560:WCO262565 WMG262560:WMK262565 WWC262560:WWG262565 U328096:Y328101 JQ328096:JU328101 TM328096:TQ328101 ADI328096:ADM328101 ANE328096:ANI328101 AXA328096:AXE328101 BGW328096:BHA328101 BQS328096:BQW328101 CAO328096:CAS328101 CKK328096:CKO328101 CUG328096:CUK328101 DEC328096:DEG328101 DNY328096:DOC328101 DXU328096:DXY328101 EHQ328096:EHU328101 ERM328096:ERQ328101 FBI328096:FBM328101 FLE328096:FLI328101 FVA328096:FVE328101 GEW328096:GFA328101 GOS328096:GOW328101 GYO328096:GYS328101 HIK328096:HIO328101 HSG328096:HSK328101 ICC328096:ICG328101 ILY328096:IMC328101 IVU328096:IVY328101 JFQ328096:JFU328101 JPM328096:JPQ328101 JZI328096:JZM328101 KJE328096:KJI328101 KTA328096:KTE328101 LCW328096:LDA328101 LMS328096:LMW328101 LWO328096:LWS328101 MGK328096:MGO328101 MQG328096:MQK328101 NAC328096:NAG328101 NJY328096:NKC328101 NTU328096:NTY328101 ODQ328096:ODU328101 ONM328096:ONQ328101 OXI328096:OXM328101 PHE328096:PHI328101 PRA328096:PRE328101 QAW328096:QBA328101 QKS328096:QKW328101 QUO328096:QUS328101 REK328096:REO328101 ROG328096:ROK328101 RYC328096:RYG328101 SHY328096:SIC328101 SRU328096:SRY328101 TBQ328096:TBU328101 TLM328096:TLQ328101 TVI328096:TVM328101 UFE328096:UFI328101 UPA328096:UPE328101 UYW328096:UZA328101 VIS328096:VIW328101 VSO328096:VSS328101 WCK328096:WCO328101 WMG328096:WMK328101 WWC328096:WWG328101 U393632:Y393637 JQ393632:JU393637 TM393632:TQ393637 ADI393632:ADM393637 ANE393632:ANI393637 AXA393632:AXE393637 BGW393632:BHA393637 BQS393632:BQW393637 CAO393632:CAS393637 CKK393632:CKO393637 CUG393632:CUK393637 DEC393632:DEG393637 DNY393632:DOC393637 DXU393632:DXY393637 EHQ393632:EHU393637 ERM393632:ERQ393637 FBI393632:FBM393637 FLE393632:FLI393637 FVA393632:FVE393637 GEW393632:GFA393637 GOS393632:GOW393637 GYO393632:GYS393637 HIK393632:HIO393637 HSG393632:HSK393637 ICC393632:ICG393637 ILY393632:IMC393637 IVU393632:IVY393637 JFQ393632:JFU393637 JPM393632:JPQ393637 JZI393632:JZM393637 KJE393632:KJI393637 KTA393632:KTE393637 LCW393632:LDA393637 LMS393632:LMW393637 LWO393632:LWS393637 MGK393632:MGO393637 MQG393632:MQK393637 NAC393632:NAG393637 NJY393632:NKC393637 NTU393632:NTY393637 ODQ393632:ODU393637 ONM393632:ONQ393637 OXI393632:OXM393637 PHE393632:PHI393637 PRA393632:PRE393637 QAW393632:QBA393637 QKS393632:QKW393637 QUO393632:QUS393637 REK393632:REO393637 ROG393632:ROK393637 RYC393632:RYG393637 SHY393632:SIC393637 SRU393632:SRY393637 TBQ393632:TBU393637 TLM393632:TLQ393637 TVI393632:TVM393637 UFE393632:UFI393637 UPA393632:UPE393637 UYW393632:UZA393637 VIS393632:VIW393637 VSO393632:VSS393637 WCK393632:WCO393637 WMG393632:WMK393637 WWC393632:WWG393637 U459168:Y459173 JQ459168:JU459173 TM459168:TQ459173 ADI459168:ADM459173 ANE459168:ANI459173 AXA459168:AXE459173 BGW459168:BHA459173 BQS459168:BQW459173 CAO459168:CAS459173 CKK459168:CKO459173 CUG459168:CUK459173 DEC459168:DEG459173 DNY459168:DOC459173 DXU459168:DXY459173 EHQ459168:EHU459173 ERM459168:ERQ459173 FBI459168:FBM459173 FLE459168:FLI459173 FVA459168:FVE459173 GEW459168:GFA459173 GOS459168:GOW459173 GYO459168:GYS459173 HIK459168:HIO459173 HSG459168:HSK459173 ICC459168:ICG459173 ILY459168:IMC459173 IVU459168:IVY459173 JFQ459168:JFU459173 JPM459168:JPQ459173 JZI459168:JZM459173 KJE459168:KJI459173 KTA459168:KTE459173 LCW459168:LDA459173 LMS459168:LMW459173 LWO459168:LWS459173 MGK459168:MGO459173 MQG459168:MQK459173 NAC459168:NAG459173 NJY459168:NKC459173 NTU459168:NTY459173 ODQ459168:ODU459173 ONM459168:ONQ459173 OXI459168:OXM459173 PHE459168:PHI459173 PRA459168:PRE459173 QAW459168:QBA459173 QKS459168:QKW459173 QUO459168:QUS459173 REK459168:REO459173 ROG459168:ROK459173 RYC459168:RYG459173 SHY459168:SIC459173 SRU459168:SRY459173 TBQ459168:TBU459173 TLM459168:TLQ459173 TVI459168:TVM459173 UFE459168:UFI459173 UPA459168:UPE459173 UYW459168:UZA459173 VIS459168:VIW459173 VSO459168:VSS459173 WCK459168:WCO459173 WMG459168:WMK459173 WWC459168:WWG459173 U524704:Y524709 JQ524704:JU524709 TM524704:TQ524709 ADI524704:ADM524709 ANE524704:ANI524709 AXA524704:AXE524709 BGW524704:BHA524709 BQS524704:BQW524709 CAO524704:CAS524709 CKK524704:CKO524709 CUG524704:CUK524709 DEC524704:DEG524709 DNY524704:DOC524709 DXU524704:DXY524709 EHQ524704:EHU524709 ERM524704:ERQ524709 FBI524704:FBM524709 FLE524704:FLI524709 FVA524704:FVE524709 GEW524704:GFA524709 GOS524704:GOW524709 GYO524704:GYS524709 HIK524704:HIO524709 HSG524704:HSK524709 ICC524704:ICG524709 ILY524704:IMC524709 IVU524704:IVY524709 JFQ524704:JFU524709 JPM524704:JPQ524709 JZI524704:JZM524709 KJE524704:KJI524709 KTA524704:KTE524709 LCW524704:LDA524709 LMS524704:LMW524709 LWO524704:LWS524709 MGK524704:MGO524709 MQG524704:MQK524709 NAC524704:NAG524709 NJY524704:NKC524709 NTU524704:NTY524709 ODQ524704:ODU524709 ONM524704:ONQ524709 OXI524704:OXM524709 PHE524704:PHI524709 PRA524704:PRE524709 QAW524704:QBA524709 QKS524704:QKW524709 QUO524704:QUS524709 REK524704:REO524709 ROG524704:ROK524709 RYC524704:RYG524709 SHY524704:SIC524709 SRU524704:SRY524709 TBQ524704:TBU524709 TLM524704:TLQ524709 TVI524704:TVM524709 UFE524704:UFI524709 UPA524704:UPE524709 UYW524704:UZA524709 VIS524704:VIW524709 VSO524704:VSS524709 WCK524704:WCO524709 WMG524704:WMK524709 WWC524704:WWG524709 U590240:Y590245 JQ590240:JU590245 TM590240:TQ590245 ADI590240:ADM590245 ANE590240:ANI590245 AXA590240:AXE590245 BGW590240:BHA590245 BQS590240:BQW590245 CAO590240:CAS590245 CKK590240:CKO590245 CUG590240:CUK590245 DEC590240:DEG590245 DNY590240:DOC590245 DXU590240:DXY590245 EHQ590240:EHU590245 ERM590240:ERQ590245 FBI590240:FBM590245 FLE590240:FLI590245 FVA590240:FVE590245 GEW590240:GFA590245 GOS590240:GOW590245 GYO590240:GYS590245 HIK590240:HIO590245 HSG590240:HSK590245 ICC590240:ICG590245 ILY590240:IMC590245 IVU590240:IVY590245 JFQ590240:JFU590245 JPM590240:JPQ590245 JZI590240:JZM590245 KJE590240:KJI590245 KTA590240:KTE590245 LCW590240:LDA590245 LMS590240:LMW590245 LWO590240:LWS590245 MGK590240:MGO590245 MQG590240:MQK590245 NAC590240:NAG590245 NJY590240:NKC590245 NTU590240:NTY590245 ODQ590240:ODU590245 ONM590240:ONQ590245 OXI590240:OXM590245 PHE590240:PHI590245 PRA590240:PRE590245 QAW590240:QBA590245 QKS590240:QKW590245 QUO590240:QUS590245 REK590240:REO590245 ROG590240:ROK590245 RYC590240:RYG590245 SHY590240:SIC590245 SRU590240:SRY590245 TBQ590240:TBU590245 TLM590240:TLQ590245 TVI590240:TVM590245 UFE590240:UFI590245 UPA590240:UPE590245 UYW590240:UZA590245 VIS590240:VIW590245 VSO590240:VSS590245 WCK590240:WCO590245 WMG590240:WMK590245 WWC590240:WWG590245 U655776:Y655781 JQ655776:JU655781 TM655776:TQ655781 ADI655776:ADM655781 ANE655776:ANI655781 AXA655776:AXE655781 BGW655776:BHA655781 BQS655776:BQW655781 CAO655776:CAS655781 CKK655776:CKO655781 CUG655776:CUK655781 DEC655776:DEG655781 DNY655776:DOC655781 DXU655776:DXY655781 EHQ655776:EHU655781 ERM655776:ERQ655781 FBI655776:FBM655781 FLE655776:FLI655781 FVA655776:FVE655781 GEW655776:GFA655781 GOS655776:GOW655781 GYO655776:GYS655781 HIK655776:HIO655781 HSG655776:HSK655781 ICC655776:ICG655781 ILY655776:IMC655781 IVU655776:IVY655781 JFQ655776:JFU655781 JPM655776:JPQ655781 JZI655776:JZM655781 KJE655776:KJI655781 KTA655776:KTE655781 LCW655776:LDA655781 LMS655776:LMW655781 LWO655776:LWS655781 MGK655776:MGO655781 MQG655776:MQK655781 NAC655776:NAG655781 NJY655776:NKC655781 NTU655776:NTY655781 ODQ655776:ODU655781 ONM655776:ONQ655781 OXI655776:OXM655781 PHE655776:PHI655781 PRA655776:PRE655781 QAW655776:QBA655781 QKS655776:QKW655781 QUO655776:QUS655781 REK655776:REO655781 ROG655776:ROK655781 RYC655776:RYG655781 SHY655776:SIC655781 SRU655776:SRY655781 TBQ655776:TBU655781 TLM655776:TLQ655781 TVI655776:TVM655781 UFE655776:UFI655781 UPA655776:UPE655781 UYW655776:UZA655781 VIS655776:VIW655781 VSO655776:VSS655781 WCK655776:WCO655781 WMG655776:WMK655781 WWC655776:WWG655781 U721312:Y721317 JQ721312:JU721317 TM721312:TQ721317 ADI721312:ADM721317 ANE721312:ANI721317 AXA721312:AXE721317 BGW721312:BHA721317 BQS721312:BQW721317 CAO721312:CAS721317 CKK721312:CKO721317 CUG721312:CUK721317 DEC721312:DEG721317 DNY721312:DOC721317 DXU721312:DXY721317 EHQ721312:EHU721317 ERM721312:ERQ721317 FBI721312:FBM721317 FLE721312:FLI721317 FVA721312:FVE721317 GEW721312:GFA721317 GOS721312:GOW721317 GYO721312:GYS721317 HIK721312:HIO721317 HSG721312:HSK721317 ICC721312:ICG721317 ILY721312:IMC721317 IVU721312:IVY721317 JFQ721312:JFU721317 JPM721312:JPQ721317 JZI721312:JZM721317 KJE721312:KJI721317 KTA721312:KTE721317 LCW721312:LDA721317 LMS721312:LMW721317 LWO721312:LWS721317 MGK721312:MGO721317 MQG721312:MQK721317 NAC721312:NAG721317 NJY721312:NKC721317 NTU721312:NTY721317 ODQ721312:ODU721317 ONM721312:ONQ721317 OXI721312:OXM721317 PHE721312:PHI721317 PRA721312:PRE721317 QAW721312:QBA721317 QKS721312:QKW721317 QUO721312:QUS721317 REK721312:REO721317 ROG721312:ROK721317 RYC721312:RYG721317 SHY721312:SIC721317 SRU721312:SRY721317 TBQ721312:TBU721317 TLM721312:TLQ721317 TVI721312:TVM721317 UFE721312:UFI721317 UPA721312:UPE721317 UYW721312:UZA721317 VIS721312:VIW721317 VSO721312:VSS721317 WCK721312:WCO721317 WMG721312:WMK721317 WWC721312:WWG721317 U786848:Y786853 JQ786848:JU786853 TM786848:TQ786853 ADI786848:ADM786853 ANE786848:ANI786853 AXA786848:AXE786853 BGW786848:BHA786853 BQS786848:BQW786853 CAO786848:CAS786853 CKK786848:CKO786853 CUG786848:CUK786853 DEC786848:DEG786853 DNY786848:DOC786853 DXU786848:DXY786853 EHQ786848:EHU786853 ERM786848:ERQ786853 FBI786848:FBM786853 FLE786848:FLI786853 FVA786848:FVE786853 GEW786848:GFA786853 GOS786848:GOW786853 GYO786848:GYS786853 HIK786848:HIO786853 HSG786848:HSK786853 ICC786848:ICG786853 ILY786848:IMC786853 IVU786848:IVY786853 JFQ786848:JFU786853 JPM786848:JPQ786853 JZI786848:JZM786853 KJE786848:KJI786853 KTA786848:KTE786853 LCW786848:LDA786853 LMS786848:LMW786853 LWO786848:LWS786853 MGK786848:MGO786853 MQG786848:MQK786853 NAC786848:NAG786853 NJY786848:NKC786853 NTU786848:NTY786853 ODQ786848:ODU786853 ONM786848:ONQ786853 OXI786848:OXM786853 PHE786848:PHI786853 PRA786848:PRE786853 QAW786848:QBA786853 QKS786848:QKW786853 QUO786848:QUS786853 REK786848:REO786853 ROG786848:ROK786853 RYC786848:RYG786853 SHY786848:SIC786853 SRU786848:SRY786853 TBQ786848:TBU786853 TLM786848:TLQ786853 TVI786848:TVM786853 UFE786848:UFI786853 UPA786848:UPE786853 UYW786848:UZA786853 VIS786848:VIW786853 VSO786848:VSS786853 WCK786848:WCO786853 WMG786848:WMK786853 WWC786848:WWG786853 U852384:Y852389 JQ852384:JU852389 TM852384:TQ852389 ADI852384:ADM852389 ANE852384:ANI852389 AXA852384:AXE852389 BGW852384:BHA852389 BQS852384:BQW852389 CAO852384:CAS852389 CKK852384:CKO852389 CUG852384:CUK852389 DEC852384:DEG852389 DNY852384:DOC852389 DXU852384:DXY852389 EHQ852384:EHU852389 ERM852384:ERQ852389 FBI852384:FBM852389 FLE852384:FLI852389 FVA852384:FVE852389 GEW852384:GFA852389 GOS852384:GOW852389 GYO852384:GYS852389 HIK852384:HIO852389 HSG852384:HSK852389 ICC852384:ICG852389 ILY852384:IMC852389 IVU852384:IVY852389 JFQ852384:JFU852389 JPM852384:JPQ852389 JZI852384:JZM852389 KJE852384:KJI852389 KTA852384:KTE852389 LCW852384:LDA852389 LMS852384:LMW852389 LWO852384:LWS852389 MGK852384:MGO852389 MQG852384:MQK852389 NAC852384:NAG852389 NJY852384:NKC852389 NTU852384:NTY852389 ODQ852384:ODU852389 ONM852384:ONQ852389 OXI852384:OXM852389 PHE852384:PHI852389 PRA852384:PRE852389 QAW852384:QBA852389 QKS852384:QKW852389 QUO852384:QUS852389 REK852384:REO852389 ROG852384:ROK852389 RYC852384:RYG852389 SHY852384:SIC852389 SRU852384:SRY852389 TBQ852384:TBU852389 TLM852384:TLQ852389 TVI852384:TVM852389 UFE852384:UFI852389 UPA852384:UPE852389 UYW852384:UZA852389 VIS852384:VIW852389 VSO852384:VSS852389 WCK852384:WCO852389 WMG852384:WMK852389 WWC852384:WWG852389 U917920:Y917925 JQ917920:JU917925 TM917920:TQ917925 ADI917920:ADM917925 ANE917920:ANI917925 AXA917920:AXE917925 BGW917920:BHA917925 BQS917920:BQW917925 CAO917920:CAS917925 CKK917920:CKO917925 CUG917920:CUK917925 DEC917920:DEG917925 DNY917920:DOC917925 DXU917920:DXY917925 EHQ917920:EHU917925 ERM917920:ERQ917925 FBI917920:FBM917925 FLE917920:FLI917925 FVA917920:FVE917925 GEW917920:GFA917925 GOS917920:GOW917925 GYO917920:GYS917925 HIK917920:HIO917925 HSG917920:HSK917925 ICC917920:ICG917925 ILY917920:IMC917925 IVU917920:IVY917925 JFQ917920:JFU917925 JPM917920:JPQ917925 JZI917920:JZM917925 KJE917920:KJI917925 KTA917920:KTE917925 LCW917920:LDA917925 LMS917920:LMW917925 LWO917920:LWS917925 MGK917920:MGO917925 MQG917920:MQK917925 NAC917920:NAG917925 NJY917920:NKC917925 NTU917920:NTY917925 ODQ917920:ODU917925 ONM917920:ONQ917925 OXI917920:OXM917925 PHE917920:PHI917925 PRA917920:PRE917925 QAW917920:QBA917925 QKS917920:QKW917925 QUO917920:QUS917925 REK917920:REO917925 ROG917920:ROK917925 RYC917920:RYG917925 SHY917920:SIC917925 SRU917920:SRY917925 TBQ917920:TBU917925 TLM917920:TLQ917925 TVI917920:TVM917925 UFE917920:UFI917925 UPA917920:UPE917925 UYW917920:UZA917925 VIS917920:VIW917925 VSO917920:VSS917925 WCK917920:WCO917925 WMG917920:WMK917925 WWC917920:WWG917925 U983456:Y983461 JQ983456:JU983461 TM983456:TQ983461 ADI983456:ADM983461 ANE983456:ANI983461 AXA983456:AXE983461 BGW983456:BHA983461 BQS983456:BQW983461 CAO983456:CAS983461 CKK983456:CKO983461 CUG983456:CUK983461 DEC983456:DEG983461 DNY983456:DOC983461 DXU983456:DXY983461 EHQ983456:EHU983461 ERM983456:ERQ983461 FBI983456:FBM983461 FLE983456:FLI983461 FVA983456:FVE983461 GEW983456:GFA983461 GOS983456:GOW983461 GYO983456:GYS983461 HIK983456:HIO983461 HSG983456:HSK983461 ICC983456:ICG983461 ILY983456:IMC983461 IVU983456:IVY983461 JFQ983456:JFU983461 JPM983456:JPQ983461 JZI983456:JZM983461 KJE983456:KJI983461 KTA983456:KTE983461 LCW983456:LDA983461 LMS983456:LMW983461 LWO983456:LWS983461 MGK983456:MGO983461 MQG983456:MQK983461 NAC983456:NAG983461 NJY983456:NKC983461 NTU983456:NTY983461 ODQ983456:ODU983461 ONM983456:ONQ983461 OXI983456:OXM983461 PHE983456:PHI983461 PRA983456:PRE983461 QAW983456:QBA983461 QKS983456:QKW983461 QUO983456:QUS983461 REK983456:REO983461 ROG983456:ROK983461 RYC983456:RYG983461 SHY983456:SIC983461 SRU983456:SRY983461 TBQ983456:TBU983461 TLM983456:TLQ983461 TVI983456:TVM983461 UFE983456:UFI983461 UPA983456:UPE983461 UYW983456:UZA983461 VIS983456:VIW983461 VSO983456:VSS983461 WCK983456:WCO983461 WMG983456:WMK983461 WWC983456:WWG983461 B209 IX209 ST209 ACP209 AML209 AWH209 BGD209 BPZ209 BZV209 CJR209 CTN209 DDJ209 DNF209 DXB209 EGX209 EQT209 FAP209 FKL209 FUH209 GED209 GNZ209 GXV209 HHR209 HRN209 IBJ209 ILF209 IVB209 JEX209 JOT209 JYP209 KIL209 KSH209 LCD209 LLZ209 LVV209 MFR209 MPN209 MZJ209 NJF209 NTB209 OCX209 OMT209 OWP209 PGL209 PQH209 QAD209 QJZ209 QTV209 RDR209 RNN209 RXJ209 SHF209 SRB209 TAX209 TKT209 TUP209 UEL209 UOH209 UYD209 VHZ209 VRV209 WBR209 WLN209 WVJ209 B65868 IX65868 ST65868 ACP65868 AML65868 AWH65868 BGD65868 BPZ65868 BZV65868 CJR65868 CTN65868 DDJ65868 DNF65868 DXB65868 EGX65868 EQT65868 FAP65868 FKL65868 FUH65868 GED65868 GNZ65868 GXV65868 HHR65868 HRN65868 IBJ65868 ILF65868 IVB65868 JEX65868 JOT65868 JYP65868 KIL65868 KSH65868 LCD65868 LLZ65868 LVV65868 MFR65868 MPN65868 MZJ65868 NJF65868 NTB65868 OCX65868 OMT65868 OWP65868 PGL65868 PQH65868 QAD65868 QJZ65868 QTV65868 RDR65868 RNN65868 RXJ65868 SHF65868 SRB65868 TAX65868 TKT65868 TUP65868 UEL65868 UOH65868 UYD65868 VHZ65868 VRV65868 WBR65868 WLN65868 WVJ65868 B131404 IX131404 ST131404 ACP131404 AML131404 AWH131404 BGD131404 BPZ131404 BZV131404 CJR131404 CTN131404 DDJ131404 DNF131404 DXB131404 EGX131404 EQT131404 FAP131404 FKL131404 FUH131404 GED131404 GNZ131404 GXV131404 HHR131404 HRN131404 IBJ131404 ILF131404 IVB131404 JEX131404 JOT131404 JYP131404 KIL131404 KSH131404 LCD131404 LLZ131404 LVV131404 MFR131404 MPN131404 MZJ131404 NJF131404 NTB131404 OCX131404 OMT131404 OWP131404 PGL131404 PQH131404 QAD131404 QJZ131404 QTV131404 RDR131404 RNN131404 RXJ131404 SHF131404 SRB131404 TAX131404 TKT131404 TUP131404 UEL131404 UOH131404 UYD131404 VHZ131404 VRV131404 WBR131404 WLN131404 WVJ131404 B196940 IX196940 ST196940 ACP196940 AML196940 AWH196940 BGD196940 BPZ196940 BZV196940 CJR196940 CTN196940 DDJ196940 DNF196940 DXB196940 EGX196940 EQT196940 FAP196940 FKL196940 FUH196940 GED196940 GNZ196940 GXV196940 HHR196940 HRN196940 IBJ196940 ILF196940 IVB196940 JEX196940 JOT196940 JYP196940 KIL196940 KSH196940 LCD196940 LLZ196940 LVV196940 MFR196940 MPN196940 MZJ196940 NJF196940 NTB196940 OCX196940 OMT196940 OWP196940 PGL196940 PQH196940 QAD196940 QJZ196940 QTV196940 RDR196940 RNN196940 RXJ196940 SHF196940 SRB196940 TAX196940 TKT196940 TUP196940 UEL196940 UOH196940 UYD196940 VHZ196940 VRV196940 WBR196940 WLN196940 WVJ196940 B262476 IX262476 ST262476 ACP262476 AML262476 AWH262476 BGD262476 BPZ262476 BZV262476 CJR262476 CTN262476 DDJ262476 DNF262476 DXB262476 EGX262476 EQT262476 FAP262476 FKL262476 FUH262476 GED262476 GNZ262476 GXV262476 HHR262476 HRN262476 IBJ262476 ILF262476 IVB262476 JEX262476 JOT262476 JYP262476 KIL262476 KSH262476 LCD262476 LLZ262476 LVV262476 MFR262476 MPN262476 MZJ262476 NJF262476 NTB262476 OCX262476 OMT262476 OWP262476 PGL262476 PQH262476 QAD262476 QJZ262476 QTV262476 RDR262476 RNN262476 RXJ262476 SHF262476 SRB262476 TAX262476 TKT262476 TUP262476 UEL262476 UOH262476 UYD262476 VHZ262476 VRV262476 WBR262476 WLN262476 WVJ262476 B328012 IX328012 ST328012 ACP328012 AML328012 AWH328012 BGD328012 BPZ328012 BZV328012 CJR328012 CTN328012 DDJ328012 DNF328012 DXB328012 EGX328012 EQT328012 FAP328012 FKL328012 FUH328012 GED328012 GNZ328012 GXV328012 HHR328012 HRN328012 IBJ328012 ILF328012 IVB328012 JEX328012 JOT328012 JYP328012 KIL328012 KSH328012 LCD328012 LLZ328012 LVV328012 MFR328012 MPN328012 MZJ328012 NJF328012 NTB328012 OCX328012 OMT328012 OWP328012 PGL328012 PQH328012 QAD328012 QJZ328012 QTV328012 RDR328012 RNN328012 RXJ328012 SHF328012 SRB328012 TAX328012 TKT328012 TUP328012 UEL328012 UOH328012 UYD328012 VHZ328012 VRV328012 WBR328012 WLN328012 WVJ328012 B393548 IX393548 ST393548 ACP393548 AML393548 AWH393548 BGD393548 BPZ393548 BZV393548 CJR393548 CTN393548 DDJ393548 DNF393548 DXB393548 EGX393548 EQT393548 FAP393548 FKL393548 FUH393548 GED393548 GNZ393548 GXV393548 HHR393548 HRN393548 IBJ393548 ILF393548 IVB393548 JEX393548 JOT393548 JYP393548 KIL393548 KSH393548 LCD393548 LLZ393548 LVV393548 MFR393548 MPN393548 MZJ393548 NJF393548 NTB393548 OCX393548 OMT393548 OWP393548 PGL393548 PQH393548 QAD393548 QJZ393548 QTV393548 RDR393548 RNN393548 RXJ393548 SHF393548 SRB393548 TAX393548 TKT393548 TUP393548 UEL393548 UOH393548 UYD393548 VHZ393548 VRV393548 WBR393548 WLN393548 WVJ393548 B459084 IX459084 ST459084 ACP459084 AML459084 AWH459084 BGD459084 BPZ459084 BZV459084 CJR459084 CTN459084 DDJ459084 DNF459084 DXB459084 EGX459084 EQT459084 FAP459084 FKL459084 FUH459084 GED459084 GNZ459084 GXV459084 HHR459084 HRN459084 IBJ459084 ILF459084 IVB459084 JEX459084 JOT459084 JYP459084 KIL459084 KSH459084 LCD459084 LLZ459084 LVV459084 MFR459084 MPN459084 MZJ459084 NJF459084 NTB459084 OCX459084 OMT459084 OWP459084 PGL459084 PQH459084 QAD459084 QJZ459084 QTV459084 RDR459084 RNN459084 RXJ459084 SHF459084 SRB459084 TAX459084 TKT459084 TUP459084 UEL459084 UOH459084 UYD459084 VHZ459084 VRV459084 WBR459084 WLN459084 WVJ459084 B524620 IX524620 ST524620 ACP524620 AML524620 AWH524620 BGD524620 BPZ524620 BZV524620 CJR524620 CTN524620 DDJ524620 DNF524620 DXB524620 EGX524620 EQT524620 FAP524620 FKL524620 FUH524620 GED524620 GNZ524620 GXV524620 HHR524620 HRN524620 IBJ524620 ILF524620 IVB524620 JEX524620 JOT524620 JYP524620 KIL524620 KSH524620 LCD524620 LLZ524620 LVV524620 MFR524620 MPN524620 MZJ524620 NJF524620 NTB524620 OCX524620 OMT524620 OWP524620 PGL524620 PQH524620 QAD524620 QJZ524620 QTV524620 RDR524620 RNN524620 RXJ524620 SHF524620 SRB524620 TAX524620 TKT524620 TUP524620 UEL524620 UOH524620 UYD524620 VHZ524620 VRV524620 WBR524620 WLN524620 WVJ524620 B590156 IX590156 ST590156 ACP590156 AML590156 AWH590156 BGD590156 BPZ590156 BZV590156 CJR590156 CTN590156 DDJ590156 DNF590156 DXB590156 EGX590156 EQT590156 FAP590156 FKL590156 FUH590156 GED590156 GNZ590156 GXV590156 HHR590156 HRN590156 IBJ590156 ILF590156 IVB590156 JEX590156 JOT590156 JYP590156 KIL590156 KSH590156 LCD590156 LLZ590156 LVV590156 MFR590156 MPN590156 MZJ590156 NJF590156 NTB590156 OCX590156 OMT590156 OWP590156 PGL590156 PQH590156 QAD590156 QJZ590156 QTV590156 RDR590156 RNN590156 RXJ590156 SHF590156 SRB590156 TAX590156 TKT590156 TUP590156 UEL590156 UOH590156 UYD590156 VHZ590156 VRV590156 WBR590156 WLN590156 WVJ590156 B655692 IX655692 ST655692 ACP655692 AML655692 AWH655692 BGD655692 BPZ655692 BZV655692 CJR655692 CTN655692 DDJ655692 DNF655692 DXB655692 EGX655692 EQT655692 FAP655692 FKL655692 FUH655692 GED655692 GNZ655692 GXV655692 HHR655692 HRN655692 IBJ655692 ILF655692 IVB655692 JEX655692 JOT655692 JYP655692 KIL655692 KSH655692 LCD655692 LLZ655692 LVV655692 MFR655692 MPN655692 MZJ655692 NJF655692 NTB655692 OCX655692 OMT655692 OWP655692 PGL655692 PQH655692 QAD655692 QJZ655692 QTV655692 RDR655692 RNN655692 RXJ655692 SHF655692 SRB655692 TAX655692 TKT655692 TUP655692 UEL655692 UOH655692 UYD655692 VHZ655692 VRV655692 WBR655692 WLN655692 WVJ655692 B721228 IX721228 ST721228 ACP721228 AML721228 AWH721228 BGD721228 BPZ721228 BZV721228 CJR721228 CTN721228 DDJ721228 DNF721228 DXB721228 EGX721228 EQT721228 FAP721228 FKL721228 FUH721228 GED721228 GNZ721228 GXV721228 HHR721228 HRN721228 IBJ721228 ILF721228 IVB721228 JEX721228 JOT721228 JYP721228 KIL721228 KSH721228 LCD721228 LLZ721228 LVV721228 MFR721228 MPN721228 MZJ721228 NJF721228 NTB721228 OCX721228 OMT721228 OWP721228 PGL721228 PQH721228 QAD721228 QJZ721228 QTV721228 RDR721228 RNN721228 RXJ721228 SHF721228 SRB721228 TAX721228 TKT721228 TUP721228 UEL721228 UOH721228 UYD721228 VHZ721228 VRV721228 WBR721228 WLN721228 WVJ721228 B786764 IX786764 ST786764 ACP786764 AML786764 AWH786764 BGD786764 BPZ786764 BZV786764 CJR786764 CTN786764 DDJ786764 DNF786764 DXB786764 EGX786764 EQT786764 FAP786764 FKL786764 FUH786764 GED786764 GNZ786764 GXV786764 HHR786764 HRN786764 IBJ786764 ILF786764 IVB786764 JEX786764 JOT786764 JYP786764 KIL786764 KSH786764 LCD786764 LLZ786764 LVV786764 MFR786764 MPN786764 MZJ786764 NJF786764 NTB786764 OCX786764 OMT786764 OWP786764 PGL786764 PQH786764 QAD786764 QJZ786764 QTV786764 RDR786764 RNN786764 RXJ786764 SHF786764 SRB786764 TAX786764 TKT786764 TUP786764 UEL786764 UOH786764 UYD786764 VHZ786764 VRV786764 WBR786764 WLN786764 WVJ786764 B852300 IX852300 ST852300 ACP852300 AML852300 AWH852300 BGD852300 BPZ852300 BZV852300 CJR852300 CTN852300 DDJ852300 DNF852300 DXB852300 EGX852300 EQT852300 FAP852300 FKL852300 FUH852300 GED852300 GNZ852300 GXV852300 HHR852300 HRN852300 IBJ852300 ILF852300 IVB852300 JEX852300 JOT852300 JYP852300 KIL852300 KSH852300 LCD852300 LLZ852300 LVV852300 MFR852300 MPN852300 MZJ852300 NJF852300 NTB852300 OCX852300 OMT852300 OWP852300 PGL852300 PQH852300 QAD852300 QJZ852300 QTV852300 RDR852300 RNN852300 RXJ852300 SHF852300 SRB852300 TAX852300 TKT852300 TUP852300 UEL852300 UOH852300 UYD852300 VHZ852300 VRV852300 WBR852300 WLN852300 WVJ852300 B917836 IX917836 ST917836 ACP917836 AML917836 AWH917836 BGD917836 BPZ917836 BZV917836 CJR917836 CTN917836 DDJ917836 DNF917836 DXB917836 EGX917836 EQT917836 FAP917836 FKL917836 FUH917836 GED917836 GNZ917836 GXV917836 HHR917836 HRN917836 IBJ917836 ILF917836 IVB917836 JEX917836 JOT917836 JYP917836 KIL917836 KSH917836 LCD917836 LLZ917836 LVV917836 MFR917836 MPN917836 MZJ917836 NJF917836 NTB917836 OCX917836 OMT917836 OWP917836 PGL917836 PQH917836 QAD917836 QJZ917836 QTV917836 RDR917836 RNN917836 RXJ917836 SHF917836 SRB917836 TAX917836 TKT917836 TUP917836 UEL917836 UOH917836 UYD917836 VHZ917836 VRV917836 WBR917836 WLN917836 WVJ917836 B983372 IX983372 ST983372 ACP983372 AML983372 AWH983372 BGD983372 BPZ983372 BZV983372 CJR983372 CTN983372 DDJ983372 DNF983372 DXB983372 EGX983372 EQT983372 FAP983372 FKL983372 FUH983372 GED983372 GNZ983372 GXV983372 HHR983372 HRN983372 IBJ983372 ILF983372 IVB983372 JEX983372 JOT983372 JYP983372 KIL983372 KSH983372 LCD983372 LLZ983372 LVV983372 MFR983372 MPN983372 MZJ983372 NJF983372 NTB983372 OCX983372 OMT983372 OWP983372 PGL983372 PQH983372 QAD983372 QJZ983372 QTV983372 RDR983372 RNN983372 RXJ983372 SHF983372 SRB983372 TAX983372 TKT983372 TUP983372 UEL983372 UOH983372 UYD983372 VHZ983372 VRV983372 WBR983372 WLN983372 WVJ983372 V439:Y444 JR439:JU444 TN439:TQ444 ADJ439:ADM444 ANF439:ANI444 AXB439:AXE444 BGX439:BHA444 BQT439:BQW444 CAP439:CAS444 CKL439:CKO444 CUH439:CUK444 DED439:DEG444 DNZ439:DOC444 DXV439:DXY444 EHR439:EHU444 ERN439:ERQ444 FBJ439:FBM444 FLF439:FLI444 FVB439:FVE444 GEX439:GFA444 GOT439:GOW444 GYP439:GYS444 HIL439:HIO444 HSH439:HSK444 ICD439:ICG444 ILZ439:IMC444 IVV439:IVY444 JFR439:JFU444 JPN439:JPQ444 JZJ439:JZM444 KJF439:KJI444 KTB439:KTE444 LCX439:LDA444 LMT439:LMW444 LWP439:LWS444 MGL439:MGO444 MQH439:MQK444 NAD439:NAG444 NJZ439:NKC444 NTV439:NTY444 ODR439:ODU444 ONN439:ONQ444 OXJ439:OXM444 PHF439:PHI444 PRB439:PRE444 QAX439:QBA444 QKT439:QKW444 QUP439:QUS444 REL439:REO444 ROH439:ROK444 RYD439:RYG444 SHZ439:SIC444 SRV439:SRY444 TBR439:TBU444 TLN439:TLQ444 TVJ439:TVM444 UFF439:UFI444 UPB439:UPE444 UYX439:UZA444 VIT439:VIW444 VSP439:VSS444 WCL439:WCO444 WMH439:WMK444 WWD439:WWG444 V66021:Y66026 JR66021:JU66026 TN66021:TQ66026 ADJ66021:ADM66026 ANF66021:ANI66026 AXB66021:AXE66026 BGX66021:BHA66026 BQT66021:BQW66026 CAP66021:CAS66026 CKL66021:CKO66026 CUH66021:CUK66026 DED66021:DEG66026 DNZ66021:DOC66026 DXV66021:DXY66026 EHR66021:EHU66026 ERN66021:ERQ66026 FBJ66021:FBM66026 FLF66021:FLI66026 FVB66021:FVE66026 GEX66021:GFA66026 GOT66021:GOW66026 GYP66021:GYS66026 HIL66021:HIO66026 HSH66021:HSK66026 ICD66021:ICG66026 ILZ66021:IMC66026 IVV66021:IVY66026 JFR66021:JFU66026 JPN66021:JPQ66026 JZJ66021:JZM66026 KJF66021:KJI66026 KTB66021:KTE66026 LCX66021:LDA66026 LMT66021:LMW66026 LWP66021:LWS66026 MGL66021:MGO66026 MQH66021:MQK66026 NAD66021:NAG66026 NJZ66021:NKC66026 NTV66021:NTY66026 ODR66021:ODU66026 ONN66021:ONQ66026 OXJ66021:OXM66026 PHF66021:PHI66026 PRB66021:PRE66026 QAX66021:QBA66026 QKT66021:QKW66026 QUP66021:QUS66026 REL66021:REO66026 ROH66021:ROK66026 RYD66021:RYG66026 SHZ66021:SIC66026 SRV66021:SRY66026 TBR66021:TBU66026 TLN66021:TLQ66026 TVJ66021:TVM66026 UFF66021:UFI66026 UPB66021:UPE66026 UYX66021:UZA66026 VIT66021:VIW66026 VSP66021:VSS66026 WCL66021:WCO66026 WMH66021:WMK66026 WWD66021:WWG66026 V131557:Y131562 JR131557:JU131562 TN131557:TQ131562 ADJ131557:ADM131562 ANF131557:ANI131562 AXB131557:AXE131562 BGX131557:BHA131562 BQT131557:BQW131562 CAP131557:CAS131562 CKL131557:CKO131562 CUH131557:CUK131562 DED131557:DEG131562 DNZ131557:DOC131562 DXV131557:DXY131562 EHR131557:EHU131562 ERN131557:ERQ131562 FBJ131557:FBM131562 FLF131557:FLI131562 FVB131557:FVE131562 GEX131557:GFA131562 GOT131557:GOW131562 GYP131557:GYS131562 HIL131557:HIO131562 HSH131557:HSK131562 ICD131557:ICG131562 ILZ131557:IMC131562 IVV131557:IVY131562 JFR131557:JFU131562 JPN131557:JPQ131562 JZJ131557:JZM131562 KJF131557:KJI131562 KTB131557:KTE131562 LCX131557:LDA131562 LMT131557:LMW131562 LWP131557:LWS131562 MGL131557:MGO131562 MQH131557:MQK131562 NAD131557:NAG131562 NJZ131557:NKC131562 NTV131557:NTY131562 ODR131557:ODU131562 ONN131557:ONQ131562 OXJ131557:OXM131562 PHF131557:PHI131562 PRB131557:PRE131562 QAX131557:QBA131562 QKT131557:QKW131562 QUP131557:QUS131562 REL131557:REO131562 ROH131557:ROK131562 RYD131557:RYG131562 SHZ131557:SIC131562 SRV131557:SRY131562 TBR131557:TBU131562 TLN131557:TLQ131562 TVJ131557:TVM131562 UFF131557:UFI131562 UPB131557:UPE131562 UYX131557:UZA131562 VIT131557:VIW131562 VSP131557:VSS131562 WCL131557:WCO131562 WMH131557:WMK131562 WWD131557:WWG131562 V197093:Y197098 JR197093:JU197098 TN197093:TQ197098 ADJ197093:ADM197098 ANF197093:ANI197098 AXB197093:AXE197098 BGX197093:BHA197098 BQT197093:BQW197098 CAP197093:CAS197098 CKL197093:CKO197098 CUH197093:CUK197098 DED197093:DEG197098 DNZ197093:DOC197098 DXV197093:DXY197098 EHR197093:EHU197098 ERN197093:ERQ197098 FBJ197093:FBM197098 FLF197093:FLI197098 FVB197093:FVE197098 GEX197093:GFA197098 GOT197093:GOW197098 GYP197093:GYS197098 HIL197093:HIO197098 HSH197093:HSK197098 ICD197093:ICG197098 ILZ197093:IMC197098 IVV197093:IVY197098 JFR197093:JFU197098 JPN197093:JPQ197098 JZJ197093:JZM197098 KJF197093:KJI197098 KTB197093:KTE197098 LCX197093:LDA197098 LMT197093:LMW197098 LWP197093:LWS197098 MGL197093:MGO197098 MQH197093:MQK197098 NAD197093:NAG197098 NJZ197093:NKC197098 NTV197093:NTY197098 ODR197093:ODU197098 ONN197093:ONQ197098 OXJ197093:OXM197098 PHF197093:PHI197098 PRB197093:PRE197098 QAX197093:QBA197098 QKT197093:QKW197098 QUP197093:QUS197098 REL197093:REO197098 ROH197093:ROK197098 RYD197093:RYG197098 SHZ197093:SIC197098 SRV197093:SRY197098 TBR197093:TBU197098 TLN197093:TLQ197098 TVJ197093:TVM197098 UFF197093:UFI197098 UPB197093:UPE197098 UYX197093:UZA197098 VIT197093:VIW197098 VSP197093:VSS197098 WCL197093:WCO197098 WMH197093:WMK197098 WWD197093:WWG197098 V262629:Y262634 JR262629:JU262634 TN262629:TQ262634 ADJ262629:ADM262634 ANF262629:ANI262634 AXB262629:AXE262634 BGX262629:BHA262634 BQT262629:BQW262634 CAP262629:CAS262634 CKL262629:CKO262634 CUH262629:CUK262634 DED262629:DEG262634 DNZ262629:DOC262634 DXV262629:DXY262634 EHR262629:EHU262634 ERN262629:ERQ262634 FBJ262629:FBM262634 FLF262629:FLI262634 FVB262629:FVE262634 GEX262629:GFA262634 GOT262629:GOW262634 GYP262629:GYS262634 HIL262629:HIO262634 HSH262629:HSK262634 ICD262629:ICG262634 ILZ262629:IMC262634 IVV262629:IVY262634 JFR262629:JFU262634 JPN262629:JPQ262634 JZJ262629:JZM262634 KJF262629:KJI262634 KTB262629:KTE262634 LCX262629:LDA262634 LMT262629:LMW262634 LWP262629:LWS262634 MGL262629:MGO262634 MQH262629:MQK262634 NAD262629:NAG262634 NJZ262629:NKC262634 NTV262629:NTY262634 ODR262629:ODU262634 ONN262629:ONQ262634 OXJ262629:OXM262634 PHF262629:PHI262634 PRB262629:PRE262634 QAX262629:QBA262634 QKT262629:QKW262634 QUP262629:QUS262634 REL262629:REO262634 ROH262629:ROK262634 RYD262629:RYG262634 SHZ262629:SIC262634 SRV262629:SRY262634 TBR262629:TBU262634 TLN262629:TLQ262634 TVJ262629:TVM262634 UFF262629:UFI262634 UPB262629:UPE262634 UYX262629:UZA262634 VIT262629:VIW262634 VSP262629:VSS262634 WCL262629:WCO262634 WMH262629:WMK262634 WWD262629:WWG262634 V328165:Y328170 JR328165:JU328170 TN328165:TQ328170 ADJ328165:ADM328170 ANF328165:ANI328170 AXB328165:AXE328170 BGX328165:BHA328170 BQT328165:BQW328170 CAP328165:CAS328170 CKL328165:CKO328170 CUH328165:CUK328170 DED328165:DEG328170 DNZ328165:DOC328170 DXV328165:DXY328170 EHR328165:EHU328170 ERN328165:ERQ328170 FBJ328165:FBM328170 FLF328165:FLI328170 FVB328165:FVE328170 GEX328165:GFA328170 GOT328165:GOW328170 GYP328165:GYS328170 HIL328165:HIO328170 HSH328165:HSK328170 ICD328165:ICG328170 ILZ328165:IMC328170 IVV328165:IVY328170 JFR328165:JFU328170 JPN328165:JPQ328170 JZJ328165:JZM328170 KJF328165:KJI328170 KTB328165:KTE328170 LCX328165:LDA328170 LMT328165:LMW328170 LWP328165:LWS328170 MGL328165:MGO328170 MQH328165:MQK328170 NAD328165:NAG328170 NJZ328165:NKC328170 NTV328165:NTY328170 ODR328165:ODU328170 ONN328165:ONQ328170 OXJ328165:OXM328170 PHF328165:PHI328170 PRB328165:PRE328170 QAX328165:QBA328170 QKT328165:QKW328170 QUP328165:QUS328170 REL328165:REO328170 ROH328165:ROK328170 RYD328165:RYG328170 SHZ328165:SIC328170 SRV328165:SRY328170 TBR328165:TBU328170 TLN328165:TLQ328170 TVJ328165:TVM328170 UFF328165:UFI328170 UPB328165:UPE328170 UYX328165:UZA328170 VIT328165:VIW328170 VSP328165:VSS328170 WCL328165:WCO328170 WMH328165:WMK328170 WWD328165:WWG328170 V393701:Y393706 JR393701:JU393706 TN393701:TQ393706 ADJ393701:ADM393706 ANF393701:ANI393706 AXB393701:AXE393706 BGX393701:BHA393706 BQT393701:BQW393706 CAP393701:CAS393706 CKL393701:CKO393706 CUH393701:CUK393706 DED393701:DEG393706 DNZ393701:DOC393706 DXV393701:DXY393706 EHR393701:EHU393706 ERN393701:ERQ393706 FBJ393701:FBM393706 FLF393701:FLI393706 FVB393701:FVE393706 GEX393701:GFA393706 GOT393701:GOW393706 GYP393701:GYS393706 HIL393701:HIO393706 HSH393701:HSK393706 ICD393701:ICG393706 ILZ393701:IMC393706 IVV393701:IVY393706 JFR393701:JFU393706 JPN393701:JPQ393706 JZJ393701:JZM393706 KJF393701:KJI393706 KTB393701:KTE393706 LCX393701:LDA393706 LMT393701:LMW393706 LWP393701:LWS393706 MGL393701:MGO393706 MQH393701:MQK393706 NAD393701:NAG393706 NJZ393701:NKC393706 NTV393701:NTY393706 ODR393701:ODU393706 ONN393701:ONQ393706 OXJ393701:OXM393706 PHF393701:PHI393706 PRB393701:PRE393706 QAX393701:QBA393706 QKT393701:QKW393706 QUP393701:QUS393706 REL393701:REO393706 ROH393701:ROK393706 RYD393701:RYG393706 SHZ393701:SIC393706 SRV393701:SRY393706 TBR393701:TBU393706 TLN393701:TLQ393706 TVJ393701:TVM393706 UFF393701:UFI393706 UPB393701:UPE393706 UYX393701:UZA393706 VIT393701:VIW393706 VSP393701:VSS393706 WCL393701:WCO393706 WMH393701:WMK393706 WWD393701:WWG393706 V459237:Y459242 JR459237:JU459242 TN459237:TQ459242 ADJ459237:ADM459242 ANF459237:ANI459242 AXB459237:AXE459242 BGX459237:BHA459242 BQT459237:BQW459242 CAP459237:CAS459242 CKL459237:CKO459242 CUH459237:CUK459242 DED459237:DEG459242 DNZ459237:DOC459242 DXV459237:DXY459242 EHR459237:EHU459242 ERN459237:ERQ459242 FBJ459237:FBM459242 FLF459237:FLI459242 FVB459237:FVE459242 GEX459237:GFA459242 GOT459237:GOW459242 GYP459237:GYS459242 HIL459237:HIO459242 HSH459237:HSK459242 ICD459237:ICG459242 ILZ459237:IMC459242 IVV459237:IVY459242 JFR459237:JFU459242 JPN459237:JPQ459242 JZJ459237:JZM459242 KJF459237:KJI459242 KTB459237:KTE459242 LCX459237:LDA459242 LMT459237:LMW459242 LWP459237:LWS459242 MGL459237:MGO459242 MQH459237:MQK459242 NAD459237:NAG459242 NJZ459237:NKC459242 NTV459237:NTY459242 ODR459237:ODU459242 ONN459237:ONQ459242 OXJ459237:OXM459242 PHF459237:PHI459242 PRB459237:PRE459242 QAX459237:QBA459242 QKT459237:QKW459242 QUP459237:QUS459242 REL459237:REO459242 ROH459237:ROK459242 RYD459237:RYG459242 SHZ459237:SIC459242 SRV459237:SRY459242 TBR459237:TBU459242 TLN459237:TLQ459242 TVJ459237:TVM459242 UFF459237:UFI459242 UPB459237:UPE459242 UYX459237:UZA459242 VIT459237:VIW459242 VSP459237:VSS459242 WCL459237:WCO459242 WMH459237:WMK459242 WWD459237:WWG459242 V524773:Y524778 JR524773:JU524778 TN524773:TQ524778 ADJ524773:ADM524778 ANF524773:ANI524778 AXB524773:AXE524778 BGX524773:BHA524778 BQT524773:BQW524778 CAP524773:CAS524778 CKL524773:CKO524778 CUH524773:CUK524778 DED524773:DEG524778 DNZ524773:DOC524778 DXV524773:DXY524778 EHR524773:EHU524778 ERN524773:ERQ524778 FBJ524773:FBM524778 FLF524773:FLI524778 FVB524773:FVE524778 GEX524773:GFA524778 GOT524773:GOW524778 GYP524773:GYS524778 HIL524773:HIO524778 HSH524773:HSK524778 ICD524773:ICG524778 ILZ524773:IMC524778 IVV524773:IVY524778 JFR524773:JFU524778 JPN524773:JPQ524778 JZJ524773:JZM524778 KJF524773:KJI524778 KTB524773:KTE524778 LCX524773:LDA524778 LMT524773:LMW524778 LWP524773:LWS524778 MGL524773:MGO524778 MQH524773:MQK524778 NAD524773:NAG524778 NJZ524773:NKC524778 NTV524773:NTY524778 ODR524773:ODU524778 ONN524773:ONQ524778 OXJ524773:OXM524778 PHF524773:PHI524778 PRB524773:PRE524778 QAX524773:QBA524778 QKT524773:QKW524778 QUP524773:QUS524778 REL524773:REO524778 ROH524773:ROK524778 RYD524773:RYG524778 SHZ524773:SIC524778 SRV524773:SRY524778 TBR524773:TBU524778 TLN524773:TLQ524778 TVJ524773:TVM524778 UFF524773:UFI524778 UPB524773:UPE524778 UYX524773:UZA524778 VIT524773:VIW524778 VSP524773:VSS524778 WCL524773:WCO524778 WMH524773:WMK524778 WWD524773:WWG524778 V590309:Y590314 JR590309:JU590314 TN590309:TQ590314 ADJ590309:ADM590314 ANF590309:ANI590314 AXB590309:AXE590314 BGX590309:BHA590314 BQT590309:BQW590314 CAP590309:CAS590314 CKL590309:CKO590314 CUH590309:CUK590314 DED590309:DEG590314 DNZ590309:DOC590314 DXV590309:DXY590314 EHR590309:EHU590314 ERN590309:ERQ590314 FBJ590309:FBM590314 FLF590309:FLI590314 FVB590309:FVE590314 GEX590309:GFA590314 GOT590309:GOW590314 GYP590309:GYS590314 HIL590309:HIO590314 HSH590309:HSK590314 ICD590309:ICG590314 ILZ590309:IMC590314 IVV590309:IVY590314 JFR590309:JFU590314 JPN590309:JPQ590314 JZJ590309:JZM590314 KJF590309:KJI590314 KTB590309:KTE590314 LCX590309:LDA590314 LMT590309:LMW590314 LWP590309:LWS590314 MGL590309:MGO590314 MQH590309:MQK590314 NAD590309:NAG590314 NJZ590309:NKC590314 NTV590309:NTY590314 ODR590309:ODU590314 ONN590309:ONQ590314 OXJ590309:OXM590314 PHF590309:PHI590314 PRB590309:PRE590314 QAX590309:QBA590314 QKT590309:QKW590314 QUP590309:QUS590314 REL590309:REO590314 ROH590309:ROK590314 RYD590309:RYG590314 SHZ590309:SIC590314 SRV590309:SRY590314 TBR590309:TBU590314 TLN590309:TLQ590314 TVJ590309:TVM590314 UFF590309:UFI590314 UPB590309:UPE590314 UYX590309:UZA590314 VIT590309:VIW590314 VSP590309:VSS590314 WCL590309:WCO590314 WMH590309:WMK590314 WWD590309:WWG590314 V655845:Y655850 JR655845:JU655850 TN655845:TQ655850 ADJ655845:ADM655850 ANF655845:ANI655850 AXB655845:AXE655850 BGX655845:BHA655850 BQT655845:BQW655850 CAP655845:CAS655850 CKL655845:CKO655850 CUH655845:CUK655850 DED655845:DEG655850 DNZ655845:DOC655850 DXV655845:DXY655850 EHR655845:EHU655850 ERN655845:ERQ655850 FBJ655845:FBM655850 FLF655845:FLI655850 FVB655845:FVE655850 GEX655845:GFA655850 GOT655845:GOW655850 GYP655845:GYS655850 HIL655845:HIO655850 HSH655845:HSK655850 ICD655845:ICG655850 ILZ655845:IMC655850 IVV655845:IVY655850 JFR655845:JFU655850 JPN655845:JPQ655850 JZJ655845:JZM655850 KJF655845:KJI655850 KTB655845:KTE655850 LCX655845:LDA655850 LMT655845:LMW655850 LWP655845:LWS655850 MGL655845:MGO655850 MQH655845:MQK655850 NAD655845:NAG655850 NJZ655845:NKC655850 NTV655845:NTY655850 ODR655845:ODU655850 ONN655845:ONQ655850 OXJ655845:OXM655850 PHF655845:PHI655850 PRB655845:PRE655850 QAX655845:QBA655850 QKT655845:QKW655850 QUP655845:QUS655850 REL655845:REO655850 ROH655845:ROK655850 RYD655845:RYG655850 SHZ655845:SIC655850 SRV655845:SRY655850 TBR655845:TBU655850 TLN655845:TLQ655850 TVJ655845:TVM655850 UFF655845:UFI655850 UPB655845:UPE655850 UYX655845:UZA655850 VIT655845:VIW655850 VSP655845:VSS655850 WCL655845:WCO655850 WMH655845:WMK655850 WWD655845:WWG655850 V721381:Y721386 JR721381:JU721386 TN721381:TQ721386 ADJ721381:ADM721386 ANF721381:ANI721386 AXB721381:AXE721386 BGX721381:BHA721386 BQT721381:BQW721386 CAP721381:CAS721386 CKL721381:CKO721386 CUH721381:CUK721386 DED721381:DEG721386 DNZ721381:DOC721386 DXV721381:DXY721386 EHR721381:EHU721386 ERN721381:ERQ721386 FBJ721381:FBM721386 FLF721381:FLI721386 FVB721381:FVE721386 GEX721381:GFA721386 GOT721381:GOW721386 GYP721381:GYS721386 HIL721381:HIO721386 HSH721381:HSK721386 ICD721381:ICG721386 ILZ721381:IMC721386 IVV721381:IVY721386 JFR721381:JFU721386 JPN721381:JPQ721386 JZJ721381:JZM721386 KJF721381:KJI721386 KTB721381:KTE721386 LCX721381:LDA721386 LMT721381:LMW721386 LWP721381:LWS721386 MGL721381:MGO721386 MQH721381:MQK721386 NAD721381:NAG721386 NJZ721381:NKC721386 NTV721381:NTY721386 ODR721381:ODU721386 ONN721381:ONQ721386 OXJ721381:OXM721386 PHF721381:PHI721386 PRB721381:PRE721386 QAX721381:QBA721386 QKT721381:QKW721386 QUP721381:QUS721386 REL721381:REO721386 ROH721381:ROK721386 RYD721381:RYG721386 SHZ721381:SIC721386 SRV721381:SRY721386 TBR721381:TBU721386 TLN721381:TLQ721386 TVJ721381:TVM721386 UFF721381:UFI721386 UPB721381:UPE721386 UYX721381:UZA721386 VIT721381:VIW721386 VSP721381:VSS721386 WCL721381:WCO721386 WMH721381:WMK721386 WWD721381:WWG721386 V786917:Y786922 JR786917:JU786922 TN786917:TQ786922 ADJ786917:ADM786922 ANF786917:ANI786922 AXB786917:AXE786922 BGX786917:BHA786922 BQT786917:BQW786922 CAP786917:CAS786922 CKL786917:CKO786922 CUH786917:CUK786922 DED786917:DEG786922 DNZ786917:DOC786922 DXV786917:DXY786922 EHR786917:EHU786922 ERN786917:ERQ786922 FBJ786917:FBM786922 FLF786917:FLI786922 FVB786917:FVE786922 GEX786917:GFA786922 GOT786917:GOW786922 GYP786917:GYS786922 HIL786917:HIO786922 HSH786917:HSK786922 ICD786917:ICG786922 ILZ786917:IMC786922 IVV786917:IVY786922 JFR786917:JFU786922 JPN786917:JPQ786922 JZJ786917:JZM786922 KJF786917:KJI786922 KTB786917:KTE786922 LCX786917:LDA786922 LMT786917:LMW786922 LWP786917:LWS786922 MGL786917:MGO786922 MQH786917:MQK786922 NAD786917:NAG786922 NJZ786917:NKC786922 NTV786917:NTY786922 ODR786917:ODU786922 ONN786917:ONQ786922 OXJ786917:OXM786922 PHF786917:PHI786922 PRB786917:PRE786922 QAX786917:QBA786922 QKT786917:QKW786922 QUP786917:QUS786922 REL786917:REO786922 ROH786917:ROK786922 RYD786917:RYG786922 SHZ786917:SIC786922 SRV786917:SRY786922 TBR786917:TBU786922 TLN786917:TLQ786922 TVJ786917:TVM786922 UFF786917:UFI786922 UPB786917:UPE786922 UYX786917:UZA786922 VIT786917:VIW786922 VSP786917:VSS786922 WCL786917:WCO786922 WMH786917:WMK786922 WWD786917:WWG786922 V852453:Y852458 JR852453:JU852458 TN852453:TQ852458 ADJ852453:ADM852458 ANF852453:ANI852458 AXB852453:AXE852458 BGX852453:BHA852458 BQT852453:BQW852458 CAP852453:CAS852458 CKL852453:CKO852458 CUH852453:CUK852458 DED852453:DEG852458 DNZ852453:DOC852458 DXV852453:DXY852458 EHR852453:EHU852458 ERN852453:ERQ852458 FBJ852453:FBM852458 FLF852453:FLI852458 FVB852453:FVE852458 GEX852453:GFA852458 GOT852453:GOW852458 GYP852453:GYS852458 HIL852453:HIO852458 HSH852453:HSK852458 ICD852453:ICG852458 ILZ852453:IMC852458 IVV852453:IVY852458 JFR852453:JFU852458 JPN852453:JPQ852458 JZJ852453:JZM852458 KJF852453:KJI852458 KTB852453:KTE852458 LCX852453:LDA852458 LMT852453:LMW852458 LWP852453:LWS852458 MGL852453:MGO852458 MQH852453:MQK852458 NAD852453:NAG852458 NJZ852453:NKC852458 NTV852453:NTY852458 ODR852453:ODU852458 ONN852453:ONQ852458 OXJ852453:OXM852458 PHF852453:PHI852458 PRB852453:PRE852458 QAX852453:QBA852458 QKT852453:QKW852458 QUP852453:QUS852458 REL852453:REO852458 ROH852453:ROK852458 RYD852453:RYG852458 SHZ852453:SIC852458 SRV852453:SRY852458 TBR852453:TBU852458 TLN852453:TLQ852458 TVJ852453:TVM852458 UFF852453:UFI852458 UPB852453:UPE852458 UYX852453:UZA852458 VIT852453:VIW852458 VSP852453:VSS852458 WCL852453:WCO852458 WMH852453:WMK852458 WWD852453:WWG852458 V917989:Y917994 JR917989:JU917994 TN917989:TQ917994 ADJ917989:ADM917994 ANF917989:ANI917994 AXB917989:AXE917994 BGX917989:BHA917994 BQT917989:BQW917994 CAP917989:CAS917994 CKL917989:CKO917994 CUH917989:CUK917994 DED917989:DEG917994 DNZ917989:DOC917994 DXV917989:DXY917994 EHR917989:EHU917994 ERN917989:ERQ917994 FBJ917989:FBM917994 FLF917989:FLI917994 FVB917989:FVE917994 GEX917989:GFA917994 GOT917989:GOW917994 GYP917989:GYS917994 HIL917989:HIO917994 HSH917989:HSK917994 ICD917989:ICG917994 ILZ917989:IMC917994 IVV917989:IVY917994 JFR917989:JFU917994 JPN917989:JPQ917994 JZJ917989:JZM917994 KJF917989:KJI917994 KTB917989:KTE917994 LCX917989:LDA917994 LMT917989:LMW917994 LWP917989:LWS917994 MGL917989:MGO917994 MQH917989:MQK917994 NAD917989:NAG917994 NJZ917989:NKC917994 NTV917989:NTY917994 ODR917989:ODU917994 ONN917989:ONQ917994 OXJ917989:OXM917994 PHF917989:PHI917994 PRB917989:PRE917994 QAX917989:QBA917994 QKT917989:QKW917994 QUP917989:QUS917994 REL917989:REO917994 ROH917989:ROK917994 RYD917989:RYG917994 SHZ917989:SIC917994 SRV917989:SRY917994 TBR917989:TBU917994 TLN917989:TLQ917994 TVJ917989:TVM917994 UFF917989:UFI917994 UPB917989:UPE917994 UYX917989:UZA917994 VIT917989:VIW917994 VSP917989:VSS917994 WCL917989:WCO917994 WMH917989:WMK917994 WWD917989:WWG917994 V983525:Y983530 JR983525:JU983530 TN983525:TQ983530 ADJ983525:ADM983530 ANF983525:ANI983530 AXB983525:AXE983530 BGX983525:BHA983530 BQT983525:BQW983530 CAP983525:CAS983530 CKL983525:CKO983530 CUH983525:CUK983530 DED983525:DEG983530 DNZ983525:DOC983530 DXV983525:DXY983530 EHR983525:EHU983530 ERN983525:ERQ983530 FBJ983525:FBM983530 FLF983525:FLI983530 FVB983525:FVE983530 GEX983525:GFA983530 GOT983525:GOW983530 GYP983525:GYS983530 HIL983525:HIO983530 HSH983525:HSK983530 ICD983525:ICG983530 ILZ983525:IMC983530 IVV983525:IVY983530 JFR983525:JFU983530 JPN983525:JPQ983530 JZJ983525:JZM983530 KJF983525:KJI983530 KTB983525:KTE983530 LCX983525:LDA983530 LMT983525:LMW983530 LWP983525:LWS983530 MGL983525:MGO983530 MQH983525:MQK983530 NAD983525:NAG983530 NJZ983525:NKC983530 NTV983525:NTY983530 ODR983525:ODU983530 ONN983525:ONQ983530 OXJ983525:OXM983530 PHF983525:PHI983530 PRB983525:PRE983530 QAX983525:QBA983530 QKT983525:QKW983530 QUP983525:QUS983530 REL983525:REO983530 ROH983525:ROK983530 RYD983525:RYG983530 SHZ983525:SIC983530 SRV983525:SRY983530 TBR983525:TBU983530 TLN983525:TLQ983530 TVJ983525:TVM983530 UFF983525:UFI983530 UPB983525:UPE983530 UYX983525:UZA983530 VIT983525:VIW983530 VSP983525:VSS983530 WCL983525:WCO983530 WMH983525:WMK983530 WWD983525:WWG983530 V416:Y421 JR416:JU421 TN416:TQ421 ADJ416:ADM421 ANF416:ANI421 AXB416:AXE421 BGX416:BHA421 BQT416:BQW421 CAP416:CAS421 CKL416:CKO421 CUH416:CUK421 DED416:DEG421 DNZ416:DOC421 DXV416:DXY421 EHR416:EHU421 ERN416:ERQ421 FBJ416:FBM421 FLF416:FLI421 FVB416:FVE421 GEX416:GFA421 GOT416:GOW421 GYP416:GYS421 HIL416:HIO421 HSH416:HSK421 ICD416:ICG421 ILZ416:IMC421 IVV416:IVY421 JFR416:JFU421 JPN416:JPQ421 JZJ416:JZM421 KJF416:KJI421 KTB416:KTE421 LCX416:LDA421 LMT416:LMW421 LWP416:LWS421 MGL416:MGO421 MQH416:MQK421 NAD416:NAG421 NJZ416:NKC421 NTV416:NTY421 ODR416:ODU421 ONN416:ONQ421 OXJ416:OXM421 PHF416:PHI421 PRB416:PRE421 QAX416:QBA421 QKT416:QKW421 QUP416:QUS421 REL416:REO421 ROH416:ROK421 RYD416:RYG421 SHZ416:SIC421 SRV416:SRY421 TBR416:TBU421 TLN416:TLQ421 TVJ416:TVM421 UFF416:UFI421 UPB416:UPE421 UYX416:UZA421 VIT416:VIW421 VSP416:VSS421 WCL416:WCO421 WMH416:WMK421 WWD416:WWG421 V65998:Y66003 JR65998:JU66003 TN65998:TQ66003 ADJ65998:ADM66003 ANF65998:ANI66003 AXB65998:AXE66003 BGX65998:BHA66003 BQT65998:BQW66003 CAP65998:CAS66003 CKL65998:CKO66003 CUH65998:CUK66003 DED65998:DEG66003 DNZ65998:DOC66003 DXV65998:DXY66003 EHR65998:EHU66003 ERN65998:ERQ66003 FBJ65998:FBM66003 FLF65998:FLI66003 FVB65998:FVE66003 GEX65998:GFA66003 GOT65998:GOW66003 GYP65998:GYS66003 HIL65998:HIO66003 HSH65998:HSK66003 ICD65998:ICG66003 ILZ65998:IMC66003 IVV65998:IVY66003 JFR65998:JFU66003 JPN65998:JPQ66003 JZJ65998:JZM66003 KJF65998:KJI66003 KTB65998:KTE66003 LCX65998:LDA66003 LMT65998:LMW66003 LWP65998:LWS66003 MGL65998:MGO66003 MQH65998:MQK66003 NAD65998:NAG66003 NJZ65998:NKC66003 NTV65998:NTY66003 ODR65998:ODU66003 ONN65998:ONQ66003 OXJ65998:OXM66003 PHF65998:PHI66003 PRB65998:PRE66003 QAX65998:QBA66003 QKT65998:QKW66003 QUP65998:QUS66003 REL65998:REO66003 ROH65998:ROK66003 RYD65998:RYG66003 SHZ65998:SIC66003 SRV65998:SRY66003 TBR65998:TBU66003 TLN65998:TLQ66003 TVJ65998:TVM66003 UFF65998:UFI66003 UPB65998:UPE66003 UYX65998:UZA66003 VIT65998:VIW66003 VSP65998:VSS66003 WCL65998:WCO66003 WMH65998:WMK66003 WWD65998:WWG66003 V131534:Y131539 JR131534:JU131539 TN131534:TQ131539 ADJ131534:ADM131539 ANF131534:ANI131539 AXB131534:AXE131539 BGX131534:BHA131539 BQT131534:BQW131539 CAP131534:CAS131539 CKL131534:CKO131539 CUH131534:CUK131539 DED131534:DEG131539 DNZ131534:DOC131539 DXV131534:DXY131539 EHR131534:EHU131539 ERN131534:ERQ131539 FBJ131534:FBM131539 FLF131534:FLI131539 FVB131534:FVE131539 GEX131534:GFA131539 GOT131534:GOW131539 GYP131534:GYS131539 HIL131534:HIO131539 HSH131534:HSK131539 ICD131534:ICG131539 ILZ131534:IMC131539 IVV131534:IVY131539 JFR131534:JFU131539 JPN131534:JPQ131539 JZJ131534:JZM131539 KJF131534:KJI131539 KTB131534:KTE131539 LCX131534:LDA131539 LMT131534:LMW131539 LWP131534:LWS131539 MGL131534:MGO131539 MQH131534:MQK131539 NAD131534:NAG131539 NJZ131534:NKC131539 NTV131534:NTY131539 ODR131534:ODU131539 ONN131534:ONQ131539 OXJ131534:OXM131539 PHF131534:PHI131539 PRB131534:PRE131539 QAX131534:QBA131539 QKT131534:QKW131539 QUP131534:QUS131539 REL131534:REO131539 ROH131534:ROK131539 RYD131534:RYG131539 SHZ131534:SIC131539 SRV131534:SRY131539 TBR131534:TBU131539 TLN131534:TLQ131539 TVJ131534:TVM131539 UFF131534:UFI131539 UPB131534:UPE131539 UYX131534:UZA131539 VIT131534:VIW131539 VSP131534:VSS131539 WCL131534:WCO131539 WMH131534:WMK131539 WWD131534:WWG131539 V197070:Y197075 JR197070:JU197075 TN197070:TQ197075 ADJ197070:ADM197075 ANF197070:ANI197075 AXB197070:AXE197075 BGX197070:BHA197075 BQT197070:BQW197075 CAP197070:CAS197075 CKL197070:CKO197075 CUH197070:CUK197075 DED197070:DEG197075 DNZ197070:DOC197075 DXV197070:DXY197075 EHR197070:EHU197075 ERN197070:ERQ197075 FBJ197070:FBM197075 FLF197070:FLI197075 FVB197070:FVE197075 GEX197070:GFA197075 GOT197070:GOW197075 GYP197070:GYS197075 HIL197070:HIO197075 HSH197070:HSK197075 ICD197070:ICG197075 ILZ197070:IMC197075 IVV197070:IVY197075 JFR197070:JFU197075 JPN197070:JPQ197075 JZJ197070:JZM197075 KJF197070:KJI197075 KTB197070:KTE197075 LCX197070:LDA197075 LMT197070:LMW197075 LWP197070:LWS197075 MGL197070:MGO197075 MQH197070:MQK197075 NAD197070:NAG197075 NJZ197070:NKC197075 NTV197070:NTY197075 ODR197070:ODU197075 ONN197070:ONQ197075 OXJ197070:OXM197075 PHF197070:PHI197075 PRB197070:PRE197075 QAX197070:QBA197075 QKT197070:QKW197075 QUP197070:QUS197075 REL197070:REO197075 ROH197070:ROK197075 RYD197070:RYG197075 SHZ197070:SIC197075 SRV197070:SRY197075 TBR197070:TBU197075 TLN197070:TLQ197075 TVJ197070:TVM197075 UFF197070:UFI197075 UPB197070:UPE197075 UYX197070:UZA197075 VIT197070:VIW197075 VSP197070:VSS197075 WCL197070:WCO197075 WMH197070:WMK197075 WWD197070:WWG197075 V262606:Y262611 JR262606:JU262611 TN262606:TQ262611 ADJ262606:ADM262611 ANF262606:ANI262611 AXB262606:AXE262611 BGX262606:BHA262611 BQT262606:BQW262611 CAP262606:CAS262611 CKL262606:CKO262611 CUH262606:CUK262611 DED262606:DEG262611 DNZ262606:DOC262611 DXV262606:DXY262611 EHR262606:EHU262611 ERN262606:ERQ262611 FBJ262606:FBM262611 FLF262606:FLI262611 FVB262606:FVE262611 GEX262606:GFA262611 GOT262606:GOW262611 GYP262606:GYS262611 HIL262606:HIO262611 HSH262606:HSK262611 ICD262606:ICG262611 ILZ262606:IMC262611 IVV262606:IVY262611 JFR262606:JFU262611 JPN262606:JPQ262611 JZJ262606:JZM262611 KJF262606:KJI262611 KTB262606:KTE262611 LCX262606:LDA262611 LMT262606:LMW262611 LWP262606:LWS262611 MGL262606:MGO262611 MQH262606:MQK262611 NAD262606:NAG262611 NJZ262606:NKC262611 NTV262606:NTY262611 ODR262606:ODU262611 ONN262606:ONQ262611 OXJ262606:OXM262611 PHF262606:PHI262611 PRB262606:PRE262611 QAX262606:QBA262611 QKT262606:QKW262611 QUP262606:QUS262611 REL262606:REO262611 ROH262606:ROK262611 RYD262606:RYG262611 SHZ262606:SIC262611 SRV262606:SRY262611 TBR262606:TBU262611 TLN262606:TLQ262611 TVJ262606:TVM262611 UFF262606:UFI262611 UPB262606:UPE262611 UYX262606:UZA262611 VIT262606:VIW262611 VSP262606:VSS262611 WCL262606:WCO262611 WMH262606:WMK262611 WWD262606:WWG262611 V328142:Y328147 JR328142:JU328147 TN328142:TQ328147 ADJ328142:ADM328147 ANF328142:ANI328147 AXB328142:AXE328147 BGX328142:BHA328147 BQT328142:BQW328147 CAP328142:CAS328147 CKL328142:CKO328147 CUH328142:CUK328147 DED328142:DEG328147 DNZ328142:DOC328147 DXV328142:DXY328147 EHR328142:EHU328147 ERN328142:ERQ328147 FBJ328142:FBM328147 FLF328142:FLI328147 FVB328142:FVE328147 GEX328142:GFA328147 GOT328142:GOW328147 GYP328142:GYS328147 HIL328142:HIO328147 HSH328142:HSK328147 ICD328142:ICG328147 ILZ328142:IMC328147 IVV328142:IVY328147 JFR328142:JFU328147 JPN328142:JPQ328147 JZJ328142:JZM328147 KJF328142:KJI328147 KTB328142:KTE328147 LCX328142:LDA328147 LMT328142:LMW328147 LWP328142:LWS328147 MGL328142:MGO328147 MQH328142:MQK328147 NAD328142:NAG328147 NJZ328142:NKC328147 NTV328142:NTY328147 ODR328142:ODU328147 ONN328142:ONQ328147 OXJ328142:OXM328147 PHF328142:PHI328147 PRB328142:PRE328147 QAX328142:QBA328147 QKT328142:QKW328147 QUP328142:QUS328147 REL328142:REO328147 ROH328142:ROK328147 RYD328142:RYG328147 SHZ328142:SIC328147 SRV328142:SRY328147 TBR328142:TBU328147 TLN328142:TLQ328147 TVJ328142:TVM328147 UFF328142:UFI328147 UPB328142:UPE328147 UYX328142:UZA328147 VIT328142:VIW328147 VSP328142:VSS328147 WCL328142:WCO328147 WMH328142:WMK328147 WWD328142:WWG328147 V393678:Y393683 JR393678:JU393683 TN393678:TQ393683 ADJ393678:ADM393683 ANF393678:ANI393683 AXB393678:AXE393683 BGX393678:BHA393683 BQT393678:BQW393683 CAP393678:CAS393683 CKL393678:CKO393683 CUH393678:CUK393683 DED393678:DEG393683 DNZ393678:DOC393683 DXV393678:DXY393683 EHR393678:EHU393683 ERN393678:ERQ393683 FBJ393678:FBM393683 FLF393678:FLI393683 FVB393678:FVE393683 GEX393678:GFA393683 GOT393678:GOW393683 GYP393678:GYS393683 HIL393678:HIO393683 HSH393678:HSK393683 ICD393678:ICG393683 ILZ393678:IMC393683 IVV393678:IVY393683 JFR393678:JFU393683 JPN393678:JPQ393683 JZJ393678:JZM393683 KJF393678:KJI393683 KTB393678:KTE393683 LCX393678:LDA393683 LMT393678:LMW393683 LWP393678:LWS393683 MGL393678:MGO393683 MQH393678:MQK393683 NAD393678:NAG393683 NJZ393678:NKC393683 NTV393678:NTY393683 ODR393678:ODU393683 ONN393678:ONQ393683 OXJ393678:OXM393683 PHF393678:PHI393683 PRB393678:PRE393683 QAX393678:QBA393683 QKT393678:QKW393683 QUP393678:QUS393683 REL393678:REO393683 ROH393678:ROK393683 RYD393678:RYG393683 SHZ393678:SIC393683 SRV393678:SRY393683 TBR393678:TBU393683 TLN393678:TLQ393683 TVJ393678:TVM393683 UFF393678:UFI393683 UPB393678:UPE393683 UYX393678:UZA393683 VIT393678:VIW393683 VSP393678:VSS393683 WCL393678:WCO393683 WMH393678:WMK393683 WWD393678:WWG393683 V459214:Y459219 JR459214:JU459219 TN459214:TQ459219 ADJ459214:ADM459219 ANF459214:ANI459219 AXB459214:AXE459219 BGX459214:BHA459219 BQT459214:BQW459219 CAP459214:CAS459219 CKL459214:CKO459219 CUH459214:CUK459219 DED459214:DEG459219 DNZ459214:DOC459219 DXV459214:DXY459219 EHR459214:EHU459219 ERN459214:ERQ459219 FBJ459214:FBM459219 FLF459214:FLI459219 FVB459214:FVE459219 GEX459214:GFA459219 GOT459214:GOW459219 GYP459214:GYS459219 HIL459214:HIO459219 HSH459214:HSK459219 ICD459214:ICG459219 ILZ459214:IMC459219 IVV459214:IVY459219 JFR459214:JFU459219 JPN459214:JPQ459219 JZJ459214:JZM459219 KJF459214:KJI459219 KTB459214:KTE459219 LCX459214:LDA459219 LMT459214:LMW459219 LWP459214:LWS459219 MGL459214:MGO459219 MQH459214:MQK459219 NAD459214:NAG459219 NJZ459214:NKC459219 NTV459214:NTY459219 ODR459214:ODU459219 ONN459214:ONQ459219 OXJ459214:OXM459219 PHF459214:PHI459219 PRB459214:PRE459219 QAX459214:QBA459219 QKT459214:QKW459219 QUP459214:QUS459219 REL459214:REO459219 ROH459214:ROK459219 RYD459214:RYG459219 SHZ459214:SIC459219 SRV459214:SRY459219 TBR459214:TBU459219 TLN459214:TLQ459219 TVJ459214:TVM459219 UFF459214:UFI459219 UPB459214:UPE459219 UYX459214:UZA459219 VIT459214:VIW459219 VSP459214:VSS459219 WCL459214:WCO459219 WMH459214:WMK459219 WWD459214:WWG459219 V524750:Y524755 JR524750:JU524755 TN524750:TQ524755 ADJ524750:ADM524755 ANF524750:ANI524755 AXB524750:AXE524755 BGX524750:BHA524755 BQT524750:BQW524755 CAP524750:CAS524755 CKL524750:CKO524755 CUH524750:CUK524755 DED524750:DEG524755 DNZ524750:DOC524755 DXV524750:DXY524755 EHR524750:EHU524755 ERN524750:ERQ524755 FBJ524750:FBM524755 FLF524750:FLI524755 FVB524750:FVE524755 GEX524750:GFA524755 GOT524750:GOW524755 GYP524750:GYS524755 HIL524750:HIO524755 HSH524750:HSK524755 ICD524750:ICG524755 ILZ524750:IMC524755 IVV524750:IVY524755 JFR524750:JFU524755 JPN524750:JPQ524755 JZJ524750:JZM524755 KJF524750:KJI524755 KTB524750:KTE524755 LCX524750:LDA524755 LMT524750:LMW524755 LWP524750:LWS524755 MGL524750:MGO524755 MQH524750:MQK524755 NAD524750:NAG524755 NJZ524750:NKC524755 NTV524750:NTY524755 ODR524750:ODU524755 ONN524750:ONQ524755 OXJ524750:OXM524755 PHF524750:PHI524755 PRB524750:PRE524755 QAX524750:QBA524755 QKT524750:QKW524755 QUP524750:QUS524755 REL524750:REO524755 ROH524750:ROK524755 RYD524750:RYG524755 SHZ524750:SIC524755 SRV524750:SRY524755 TBR524750:TBU524755 TLN524750:TLQ524755 TVJ524750:TVM524755 UFF524750:UFI524755 UPB524750:UPE524755 UYX524750:UZA524755 VIT524750:VIW524755 VSP524750:VSS524755 WCL524750:WCO524755 WMH524750:WMK524755 WWD524750:WWG524755 V590286:Y590291 JR590286:JU590291 TN590286:TQ590291 ADJ590286:ADM590291 ANF590286:ANI590291 AXB590286:AXE590291 BGX590286:BHA590291 BQT590286:BQW590291 CAP590286:CAS590291 CKL590286:CKO590291 CUH590286:CUK590291 DED590286:DEG590291 DNZ590286:DOC590291 DXV590286:DXY590291 EHR590286:EHU590291 ERN590286:ERQ590291 FBJ590286:FBM590291 FLF590286:FLI590291 FVB590286:FVE590291 GEX590286:GFA590291 GOT590286:GOW590291 GYP590286:GYS590291 HIL590286:HIO590291 HSH590286:HSK590291 ICD590286:ICG590291 ILZ590286:IMC590291 IVV590286:IVY590291 JFR590286:JFU590291 JPN590286:JPQ590291 JZJ590286:JZM590291 KJF590286:KJI590291 KTB590286:KTE590291 LCX590286:LDA590291 LMT590286:LMW590291 LWP590286:LWS590291 MGL590286:MGO590291 MQH590286:MQK590291 NAD590286:NAG590291 NJZ590286:NKC590291 NTV590286:NTY590291 ODR590286:ODU590291 ONN590286:ONQ590291 OXJ590286:OXM590291 PHF590286:PHI590291 PRB590286:PRE590291 QAX590286:QBA590291 QKT590286:QKW590291 QUP590286:QUS590291 REL590286:REO590291 ROH590286:ROK590291 RYD590286:RYG590291 SHZ590286:SIC590291 SRV590286:SRY590291 TBR590286:TBU590291 TLN590286:TLQ590291 TVJ590286:TVM590291 UFF590286:UFI590291 UPB590286:UPE590291 UYX590286:UZA590291 VIT590286:VIW590291 VSP590286:VSS590291 WCL590286:WCO590291 WMH590286:WMK590291 WWD590286:WWG590291 V655822:Y655827 JR655822:JU655827 TN655822:TQ655827 ADJ655822:ADM655827 ANF655822:ANI655827 AXB655822:AXE655827 BGX655822:BHA655827 BQT655822:BQW655827 CAP655822:CAS655827 CKL655822:CKO655827 CUH655822:CUK655827 DED655822:DEG655827 DNZ655822:DOC655827 DXV655822:DXY655827 EHR655822:EHU655827 ERN655822:ERQ655827 FBJ655822:FBM655827 FLF655822:FLI655827 FVB655822:FVE655827 GEX655822:GFA655827 GOT655822:GOW655827 GYP655822:GYS655827 HIL655822:HIO655827 HSH655822:HSK655827 ICD655822:ICG655827 ILZ655822:IMC655827 IVV655822:IVY655827 JFR655822:JFU655827 JPN655822:JPQ655827 JZJ655822:JZM655827 KJF655822:KJI655827 KTB655822:KTE655827 LCX655822:LDA655827 LMT655822:LMW655827 LWP655822:LWS655827 MGL655822:MGO655827 MQH655822:MQK655827 NAD655822:NAG655827 NJZ655822:NKC655827 NTV655822:NTY655827 ODR655822:ODU655827 ONN655822:ONQ655827 OXJ655822:OXM655827 PHF655822:PHI655827 PRB655822:PRE655827 QAX655822:QBA655827 QKT655822:QKW655827 QUP655822:QUS655827 REL655822:REO655827 ROH655822:ROK655827 RYD655822:RYG655827 SHZ655822:SIC655827 SRV655822:SRY655827 TBR655822:TBU655827 TLN655822:TLQ655827 TVJ655822:TVM655827 UFF655822:UFI655827 UPB655822:UPE655827 UYX655822:UZA655827 VIT655822:VIW655827 VSP655822:VSS655827 WCL655822:WCO655827 WMH655822:WMK655827 WWD655822:WWG655827 V721358:Y721363 JR721358:JU721363 TN721358:TQ721363 ADJ721358:ADM721363 ANF721358:ANI721363 AXB721358:AXE721363 BGX721358:BHA721363 BQT721358:BQW721363 CAP721358:CAS721363 CKL721358:CKO721363 CUH721358:CUK721363 DED721358:DEG721363 DNZ721358:DOC721363 DXV721358:DXY721363 EHR721358:EHU721363 ERN721358:ERQ721363 FBJ721358:FBM721363 FLF721358:FLI721363 FVB721358:FVE721363 GEX721358:GFA721363 GOT721358:GOW721363 GYP721358:GYS721363 HIL721358:HIO721363 HSH721358:HSK721363 ICD721358:ICG721363 ILZ721358:IMC721363 IVV721358:IVY721363 JFR721358:JFU721363 JPN721358:JPQ721363 JZJ721358:JZM721363 KJF721358:KJI721363 KTB721358:KTE721363 LCX721358:LDA721363 LMT721358:LMW721363 LWP721358:LWS721363 MGL721358:MGO721363 MQH721358:MQK721363 NAD721358:NAG721363 NJZ721358:NKC721363 NTV721358:NTY721363 ODR721358:ODU721363 ONN721358:ONQ721363 OXJ721358:OXM721363 PHF721358:PHI721363 PRB721358:PRE721363 QAX721358:QBA721363 QKT721358:QKW721363 QUP721358:QUS721363 REL721358:REO721363 ROH721358:ROK721363 RYD721358:RYG721363 SHZ721358:SIC721363 SRV721358:SRY721363 TBR721358:TBU721363 TLN721358:TLQ721363 TVJ721358:TVM721363 UFF721358:UFI721363 UPB721358:UPE721363 UYX721358:UZA721363 VIT721358:VIW721363 VSP721358:VSS721363 WCL721358:WCO721363 WMH721358:WMK721363 WWD721358:WWG721363 V786894:Y786899 JR786894:JU786899 TN786894:TQ786899 ADJ786894:ADM786899 ANF786894:ANI786899 AXB786894:AXE786899 BGX786894:BHA786899 BQT786894:BQW786899 CAP786894:CAS786899 CKL786894:CKO786899 CUH786894:CUK786899 DED786894:DEG786899 DNZ786894:DOC786899 DXV786894:DXY786899 EHR786894:EHU786899 ERN786894:ERQ786899 FBJ786894:FBM786899 FLF786894:FLI786899 FVB786894:FVE786899 GEX786894:GFA786899 GOT786894:GOW786899 GYP786894:GYS786899 HIL786894:HIO786899 HSH786894:HSK786899 ICD786894:ICG786899 ILZ786894:IMC786899 IVV786894:IVY786899 JFR786894:JFU786899 JPN786894:JPQ786899 JZJ786894:JZM786899 KJF786894:KJI786899 KTB786894:KTE786899 LCX786894:LDA786899 LMT786894:LMW786899 LWP786894:LWS786899 MGL786894:MGO786899 MQH786894:MQK786899 NAD786894:NAG786899 NJZ786894:NKC786899 NTV786894:NTY786899 ODR786894:ODU786899 ONN786894:ONQ786899 OXJ786894:OXM786899 PHF786894:PHI786899 PRB786894:PRE786899 QAX786894:QBA786899 QKT786894:QKW786899 QUP786894:QUS786899 REL786894:REO786899 ROH786894:ROK786899 RYD786894:RYG786899 SHZ786894:SIC786899 SRV786894:SRY786899 TBR786894:TBU786899 TLN786894:TLQ786899 TVJ786894:TVM786899 UFF786894:UFI786899 UPB786894:UPE786899 UYX786894:UZA786899 VIT786894:VIW786899 VSP786894:VSS786899 WCL786894:WCO786899 WMH786894:WMK786899 WWD786894:WWG786899 V852430:Y852435 JR852430:JU852435 TN852430:TQ852435 ADJ852430:ADM852435 ANF852430:ANI852435 AXB852430:AXE852435 BGX852430:BHA852435 BQT852430:BQW852435 CAP852430:CAS852435 CKL852430:CKO852435 CUH852430:CUK852435 DED852430:DEG852435 DNZ852430:DOC852435 DXV852430:DXY852435 EHR852430:EHU852435 ERN852430:ERQ852435 FBJ852430:FBM852435 FLF852430:FLI852435 FVB852430:FVE852435 GEX852430:GFA852435 GOT852430:GOW852435 GYP852430:GYS852435 HIL852430:HIO852435 HSH852430:HSK852435 ICD852430:ICG852435 ILZ852430:IMC852435 IVV852430:IVY852435 JFR852430:JFU852435 JPN852430:JPQ852435 JZJ852430:JZM852435 KJF852430:KJI852435 KTB852430:KTE852435 LCX852430:LDA852435 LMT852430:LMW852435 LWP852430:LWS852435 MGL852430:MGO852435 MQH852430:MQK852435 NAD852430:NAG852435 NJZ852430:NKC852435 NTV852430:NTY852435 ODR852430:ODU852435 ONN852430:ONQ852435 OXJ852430:OXM852435 PHF852430:PHI852435 PRB852430:PRE852435 QAX852430:QBA852435 QKT852430:QKW852435 QUP852430:QUS852435 REL852430:REO852435 ROH852430:ROK852435 RYD852430:RYG852435 SHZ852430:SIC852435 SRV852430:SRY852435 TBR852430:TBU852435 TLN852430:TLQ852435 TVJ852430:TVM852435 UFF852430:UFI852435 UPB852430:UPE852435 UYX852430:UZA852435 VIT852430:VIW852435 VSP852430:VSS852435 WCL852430:WCO852435 WMH852430:WMK852435 WWD852430:WWG852435 V917966:Y917971 JR917966:JU917971 TN917966:TQ917971 ADJ917966:ADM917971 ANF917966:ANI917971 AXB917966:AXE917971 BGX917966:BHA917971 BQT917966:BQW917971 CAP917966:CAS917971 CKL917966:CKO917971 CUH917966:CUK917971 DED917966:DEG917971 DNZ917966:DOC917971 DXV917966:DXY917971 EHR917966:EHU917971 ERN917966:ERQ917971 FBJ917966:FBM917971 FLF917966:FLI917971 FVB917966:FVE917971 GEX917966:GFA917971 GOT917966:GOW917971 GYP917966:GYS917971 HIL917966:HIO917971 HSH917966:HSK917971 ICD917966:ICG917971 ILZ917966:IMC917971 IVV917966:IVY917971 JFR917966:JFU917971 JPN917966:JPQ917971 JZJ917966:JZM917971 KJF917966:KJI917971 KTB917966:KTE917971 LCX917966:LDA917971 LMT917966:LMW917971 LWP917966:LWS917971 MGL917966:MGO917971 MQH917966:MQK917971 NAD917966:NAG917971 NJZ917966:NKC917971 NTV917966:NTY917971 ODR917966:ODU917971 ONN917966:ONQ917971 OXJ917966:OXM917971 PHF917966:PHI917971 PRB917966:PRE917971 QAX917966:QBA917971 QKT917966:QKW917971 QUP917966:QUS917971 REL917966:REO917971 ROH917966:ROK917971 RYD917966:RYG917971 SHZ917966:SIC917971 SRV917966:SRY917971 TBR917966:TBU917971 TLN917966:TLQ917971 TVJ917966:TVM917971 UFF917966:UFI917971 UPB917966:UPE917971 UYX917966:UZA917971 VIT917966:VIW917971 VSP917966:VSS917971 WCL917966:WCO917971 WMH917966:WMK917971 WWD917966:WWG917971 V983502:Y983507 JR983502:JU983507 TN983502:TQ983507 ADJ983502:ADM983507 ANF983502:ANI983507 AXB983502:AXE983507 BGX983502:BHA983507 BQT983502:BQW983507 CAP983502:CAS983507 CKL983502:CKO983507 CUH983502:CUK983507 DED983502:DEG983507 DNZ983502:DOC983507 DXV983502:DXY983507 EHR983502:EHU983507 ERN983502:ERQ983507 FBJ983502:FBM983507 FLF983502:FLI983507 FVB983502:FVE983507 GEX983502:GFA983507 GOT983502:GOW983507 GYP983502:GYS983507 HIL983502:HIO983507 HSH983502:HSK983507 ICD983502:ICG983507 ILZ983502:IMC983507 IVV983502:IVY983507 JFR983502:JFU983507 JPN983502:JPQ983507 JZJ983502:JZM983507 KJF983502:KJI983507 KTB983502:KTE983507 LCX983502:LDA983507 LMT983502:LMW983507 LWP983502:LWS983507 MGL983502:MGO983507 MQH983502:MQK983507 NAD983502:NAG983507 NJZ983502:NKC983507 NTV983502:NTY983507 ODR983502:ODU983507 ONN983502:ONQ983507 OXJ983502:OXM983507 PHF983502:PHI983507 PRB983502:PRE983507 QAX983502:QBA983507 QKT983502:QKW983507 QUP983502:QUS983507 REL983502:REO983507 ROH983502:ROK983507 RYD983502:RYG983507 SHZ983502:SIC983507 SRV983502:SRY983507 TBR983502:TBU983507 TLN983502:TLQ983507 TVJ983502:TVM983507 UFF983502:UFI983507 UPB983502:UPE983507 UYX983502:UZA983507 VIT983502:VIW983507 VSP983502:VSS983507 WCL983502:WCO983507 WMH983502:WMK983507 WWD983502:WWG983507 E203:H203 JA203:JD203 SW203:SZ203 ACS203:ACV203 AMO203:AMR203 AWK203:AWN203 BGG203:BGJ203 BQC203:BQF203 BZY203:CAB203 CJU203:CJX203 CTQ203:CTT203 DDM203:DDP203 DNI203:DNL203 DXE203:DXH203 EHA203:EHD203 EQW203:EQZ203 FAS203:FAV203 FKO203:FKR203 FUK203:FUN203 GEG203:GEJ203 GOC203:GOF203 GXY203:GYB203 HHU203:HHX203 HRQ203:HRT203 IBM203:IBP203 ILI203:ILL203 IVE203:IVH203 JFA203:JFD203 JOW203:JOZ203 JYS203:JYV203 KIO203:KIR203 KSK203:KSN203 LCG203:LCJ203 LMC203:LMF203 LVY203:LWB203 MFU203:MFX203 MPQ203:MPT203 MZM203:MZP203 NJI203:NJL203 NTE203:NTH203 ODA203:ODD203 OMW203:OMZ203 OWS203:OWV203 PGO203:PGR203 PQK203:PQN203 QAG203:QAJ203 QKC203:QKF203 QTY203:QUB203 RDU203:RDX203 RNQ203:RNT203 RXM203:RXP203 SHI203:SHL203 SRE203:SRH203 TBA203:TBD203 TKW203:TKZ203 TUS203:TUV203 UEO203:UER203 UOK203:UON203 UYG203:UYJ203 VIC203:VIF203 VRY203:VSB203 WBU203:WBX203 WLQ203:WLT203 WVM203:WVP203 E65862:H65862 JA65862:JD65862 SW65862:SZ65862 ACS65862:ACV65862 AMO65862:AMR65862 AWK65862:AWN65862 BGG65862:BGJ65862 BQC65862:BQF65862 BZY65862:CAB65862 CJU65862:CJX65862 CTQ65862:CTT65862 DDM65862:DDP65862 DNI65862:DNL65862 DXE65862:DXH65862 EHA65862:EHD65862 EQW65862:EQZ65862 FAS65862:FAV65862 FKO65862:FKR65862 FUK65862:FUN65862 GEG65862:GEJ65862 GOC65862:GOF65862 GXY65862:GYB65862 HHU65862:HHX65862 HRQ65862:HRT65862 IBM65862:IBP65862 ILI65862:ILL65862 IVE65862:IVH65862 JFA65862:JFD65862 JOW65862:JOZ65862 JYS65862:JYV65862 KIO65862:KIR65862 KSK65862:KSN65862 LCG65862:LCJ65862 LMC65862:LMF65862 LVY65862:LWB65862 MFU65862:MFX65862 MPQ65862:MPT65862 MZM65862:MZP65862 NJI65862:NJL65862 NTE65862:NTH65862 ODA65862:ODD65862 OMW65862:OMZ65862 OWS65862:OWV65862 PGO65862:PGR65862 PQK65862:PQN65862 QAG65862:QAJ65862 QKC65862:QKF65862 QTY65862:QUB65862 RDU65862:RDX65862 RNQ65862:RNT65862 RXM65862:RXP65862 SHI65862:SHL65862 SRE65862:SRH65862 TBA65862:TBD65862 TKW65862:TKZ65862 TUS65862:TUV65862 UEO65862:UER65862 UOK65862:UON65862 UYG65862:UYJ65862 VIC65862:VIF65862 VRY65862:VSB65862 WBU65862:WBX65862 WLQ65862:WLT65862 WVM65862:WVP65862 E131398:H131398 JA131398:JD131398 SW131398:SZ131398 ACS131398:ACV131398 AMO131398:AMR131398 AWK131398:AWN131398 BGG131398:BGJ131398 BQC131398:BQF131398 BZY131398:CAB131398 CJU131398:CJX131398 CTQ131398:CTT131398 DDM131398:DDP131398 DNI131398:DNL131398 DXE131398:DXH131398 EHA131398:EHD131398 EQW131398:EQZ131398 FAS131398:FAV131398 FKO131398:FKR131398 FUK131398:FUN131398 GEG131398:GEJ131398 GOC131398:GOF131398 GXY131398:GYB131398 HHU131398:HHX131398 HRQ131398:HRT131398 IBM131398:IBP131398 ILI131398:ILL131398 IVE131398:IVH131398 JFA131398:JFD131398 JOW131398:JOZ131398 JYS131398:JYV131398 KIO131398:KIR131398 KSK131398:KSN131398 LCG131398:LCJ131398 LMC131398:LMF131398 LVY131398:LWB131398 MFU131398:MFX131398 MPQ131398:MPT131398 MZM131398:MZP131398 NJI131398:NJL131398 NTE131398:NTH131398 ODA131398:ODD131398 OMW131398:OMZ131398 OWS131398:OWV131398 PGO131398:PGR131398 PQK131398:PQN131398 QAG131398:QAJ131398 QKC131398:QKF131398 QTY131398:QUB131398 RDU131398:RDX131398 RNQ131398:RNT131398 RXM131398:RXP131398 SHI131398:SHL131398 SRE131398:SRH131398 TBA131398:TBD131398 TKW131398:TKZ131398 TUS131398:TUV131398 UEO131398:UER131398 UOK131398:UON131398 UYG131398:UYJ131398 VIC131398:VIF131398 VRY131398:VSB131398 WBU131398:WBX131398 WLQ131398:WLT131398 WVM131398:WVP131398 E196934:H196934 JA196934:JD196934 SW196934:SZ196934 ACS196934:ACV196934 AMO196934:AMR196934 AWK196934:AWN196934 BGG196934:BGJ196934 BQC196934:BQF196934 BZY196934:CAB196934 CJU196934:CJX196934 CTQ196934:CTT196934 DDM196934:DDP196934 DNI196934:DNL196934 DXE196934:DXH196934 EHA196934:EHD196934 EQW196934:EQZ196934 FAS196934:FAV196934 FKO196934:FKR196934 FUK196934:FUN196934 GEG196934:GEJ196934 GOC196934:GOF196934 GXY196934:GYB196934 HHU196934:HHX196934 HRQ196934:HRT196934 IBM196934:IBP196934 ILI196934:ILL196934 IVE196934:IVH196934 JFA196934:JFD196934 JOW196934:JOZ196934 JYS196934:JYV196934 KIO196934:KIR196934 KSK196934:KSN196934 LCG196934:LCJ196934 LMC196934:LMF196934 LVY196934:LWB196934 MFU196934:MFX196934 MPQ196934:MPT196934 MZM196934:MZP196934 NJI196934:NJL196934 NTE196934:NTH196934 ODA196934:ODD196934 OMW196934:OMZ196934 OWS196934:OWV196934 PGO196934:PGR196934 PQK196934:PQN196934 QAG196934:QAJ196934 QKC196934:QKF196934 QTY196934:QUB196934 RDU196934:RDX196934 RNQ196934:RNT196934 RXM196934:RXP196934 SHI196934:SHL196934 SRE196934:SRH196934 TBA196934:TBD196934 TKW196934:TKZ196934 TUS196934:TUV196934 UEO196934:UER196934 UOK196934:UON196934 UYG196934:UYJ196934 VIC196934:VIF196934 VRY196934:VSB196934 WBU196934:WBX196934 WLQ196934:WLT196934 WVM196934:WVP196934 E262470:H262470 JA262470:JD262470 SW262470:SZ262470 ACS262470:ACV262470 AMO262470:AMR262470 AWK262470:AWN262470 BGG262470:BGJ262470 BQC262470:BQF262470 BZY262470:CAB262470 CJU262470:CJX262470 CTQ262470:CTT262470 DDM262470:DDP262470 DNI262470:DNL262470 DXE262470:DXH262470 EHA262470:EHD262470 EQW262470:EQZ262470 FAS262470:FAV262470 FKO262470:FKR262470 FUK262470:FUN262470 GEG262470:GEJ262470 GOC262470:GOF262470 GXY262470:GYB262470 HHU262470:HHX262470 HRQ262470:HRT262470 IBM262470:IBP262470 ILI262470:ILL262470 IVE262470:IVH262470 JFA262470:JFD262470 JOW262470:JOZ262470 JYS262470:JYV262470 KIO262470:KIR262470 KSK262470:KSN262470 LCG262470:LCJ262470 LMC262470:LMF262470 LVY262470:LWB262470 MFU262470:MFX262470 MPQ262470:MPT262470 MZM262470:MZP262470 NJI262470:NJL262470 NTE262470:NTH262470 ODA262470:ODD262470 OMW262470:OMZ262470 OWS262470:OWV262470 PGO262470:PGR262470 PQK262470:PQN262470 QAG262470:QAJ262470 QKC262470:QKF262470 QTY262470:QUB262470 RDU262470:RDX262470 RNQ262470:RNT262470 RXM262470:RXP262470 SHI262470:SHL262470 SRE262470:SRH262470 TBA262470:TBD262470 TKW262470:TKZ262470 TUS262470:TUV262470 UEO262470:UER262470 UOK262470:UON262470 UYG262470:UYJ262470 VIC262470:VIF262470 VRY262470:VSB262470 WBU262470:WBX262470 WLQ262470:WLT262470 WVM262470:WVP262470 E328006:H328006 JA328006:JD328006 SW328006:SZ328006 ACS328006:ACV328006 AMO328006:AMR328006 AWK328006:AWN328006 BGG328006:BGJ328006 BQC328006:BQF328006 BZY328006:CAB328006 CJU328006:CJX328006 CTQ328006:CTT328006 DDM328006:DDP328006 DNI328006:DNL328006 DXE328006:DXH328006 EHA328006:EHD328006 EQW328006:EQZ328006 FAS328006:FAV328006 FKO328006:FKR328006 FUK328006:FUN328006 GEG328006:GEJ328006 GOC328006:GOF328006 GXY328006:GYB328006 HHU328006:HHX328006 HRQ328006:HRT328006 IBM328006:IBP328006 ILI328006:ILL328006 IVE328006:IVH328006 JFA328006:JFD328006 JOW328006:JOZ328006 JYS328006:JYV328006 KIO328006:KIR328006 KSK328006:KSN328006 LCG328006:LCJ328006 LMC328006:LMF328006 LVY328006:LWB328006 MFU328006:MFX328006 MPQ328006:MPT328006 MZM328006:MZP328006 NJI328006:NJL328006 NTE328006:NTH328006 ODA328006:ODD328006 OMW328006:OMZ328006 OWS328006:OWV328006 PGO328006:PGR328006 PQK328006:PQN328006 QAG328006:QAJ328006 QKC328006:QKF328006 QTY328006:QUB328006 RDU328006:RDX328006 RNQ328006:RNT328006 RXM328006:RXP328006 SHI328006:SHL328006 SRE328006:SRH328006 TBA328006:TBD328006 TKW328006:TKZ328006 TUS328006:TUV328006 UEO328006:UER328006 UOK328006:UON328006 UYG328006:UYJ328006 VIC328006:VIF328006 VRY328006:VSB328006 WBU328006:WBX328006 WLQ328006:WLT328006 WVM328006:WVP328006 E393542:H393542 JA393542:JD393542 SW393542:SZ393542 ACS393542:ACV393542 AMO393542:AMR393542 AWK393542:AWN393542 BGG393542:BGJ393542 BQC393542:BQF393542 BZY393542:CAB393542 CJU393542:CJX393542 CTQ393542:CTT393542 DDM393542:DDP393542 DNI393542:DNL393542 DXE393542:DXH393542 EHA393542:EHD393542 EQW393542:EQZ393542 FAS393542:FAV393542 FKO393542:FKR393542 FUK393542:FUN393542 GEG393542:GEJ393542 GOC393542:GOF393542 GXY393542:GYB393542 HHU393542:HHX393542 HRQ393542:HRT393542 IBM393542:IBP393542 ILI393542:ILL393542 IVE393542:IVH393542 JFA393542:JFD393542 JOW393542:JOZ393542 JYS393542:JYV393542 KIO393542:KIR393542 KSK393542:KSN393542 LCG393542:LCJ393542 LMC393542:LMF393542 LVY393542:LWB393542 MFU393542:MFX393542 MPQ393542:MPT393542 MZM393542:MZP393542 NJI393542:NJL393542 NTE393542:NTH393542 ODA393542:ODD393542 OMW393542:OMZ393542 OWS393542:OWV393542 PGO393542:PGR393542 PQK393542:PQN393542 QAG393542:QAJ393542 QKC393542:QKF393542 QTY393542:QUB393542 RDU393542:RDX393542 RNQ393542:RNT393542 RXM393542:RXP393542 SHI393542:SHL393542 SRE393542:SRH393542 TBA393542:TBD393542 TKW393542:TKZ393542 TUS393542:TUV393542 UEO393542:UER393542 UOK393542:UON393542 UYG393542:UYJ393542 VIC393542:VIF393542 VRY393542:VSB393542 WBU393542:WBX393542 WLQ393542:WLT393542 WVM393542:WVP393542 E459078:H459078 JA459078:JD459078 SW459078:SZ459078 ACS459078:ACV459078 AMO459078:AMR459078 AWK459078:AWN459078 BGG459078:BGJ459078 BQC459078:BQF459078 BZY459078:CAB459078 CJU459078:CJX459078 CTQ459078:CTT459078 DDM459078:DDP459078 DNI459078:DNL459078 DXE459078:DXH459078 EHA459078:EHD459078 EQW459078:EQZ459078 FAS459078:FAV459078 FKO459078:FKR459078 FUK459078:FUN459078 GEG459078:GEJ459078 GOC459078:GOF459078 GXY459078:GYB459078 HHU459078:HHX459078 HRQ459078:HRT459078 IBM459078:IBP459078 ILI459078:ILL459078 IVE459078:IVH459078 JFA459078:JFD459078 JOW459078:JOZ459078 JYS459078:JYV459078 KIO459078:KIR459078 KSK459078:KSN459078 LCG459078:LCJ459078 LMC459078:LMF459078 LVY459078:LWB459078 MFU459078:MFX459078 MPQ459078:MPT459078 MZM459078:MZP459078 NJI459078:NJL459078 NTE459078:NTH459078 ODA459078:ODD459078 OMW459078:OMZ459078 OWS459078:OWV459078 PGO459078:PGR459078 PQK459078:PQN459078 QAG459078:QAJ459078 QKC459078:QKF459078 QTY459078:QUB459078 RDU459078:RDX459078 RNQ459078:RNT459078 RXM459078:RXP459078 SHI459078:SHL459078 SRE459078:SRH459078 TBA459078:TBD459078 TKW459078:TKZ459078 TUS459078:TUV459078 UEO459078:UER459078 UOK459078:UON459078 UYG459078:UYJ459078 VIC459078:VIF459078 VRY459078:VSB459078 WBU459078:WBX459078 WLQ459078:WLT459078 WVM459078:WVP459078 E524614:H524614 JA524614:JD524614 SW524614:SZ524614 ACS524614:ACV524614 AMO524614:AMR524614 AWK524614:AWN524614 BGG524614:BGJ524614 BQC524614:BQF524614 BZY524614:CAB524614 CJU524614:CJX524614 CTQ524614:CTT524614 DDM524614:DDP524614 DNI524614:DNL524614 DXE524614:DXH524614 EHA524614:EHD524614 EQW524614:EQZ524614 FAS524614:FAV524614 FKO524614:FKR524614 FUK524614:FUN524614 GEG524614:GEJ524614 GOC524614:GOF524614 GXY524614:GYB524614 HHU524614:HHX524614 HRQ524614:HRT524614 IBM524614:IBP524614 ILI524614:ILL524614 IVE524614:IVH524614 JFA524614:JFD524614 JOW524614:JOZ524614 JYS524614:JYV524614 KIO524614:KIR524614 KSK524614:KSN524614 LCG524614:LCJ524614 LMC524614:LMF524614 LVY524614:LWB524614 MFU524614:MFX524614 MPQ524614:MPT524614 MZM524614:MZP524614 NJI524614:NJL524614 NTE524614:NTH524614 ODA524614:ODD524614 OMW524614:OMZ524614 OWS524614:OWV524614 PGO524614:PGR524614 PQK524614:PQN524614 QAG524614:QAJ524614 QKC524614:QKF524614 QTY524614:QUB524614 RDU524614:RDX524614 RNQ524614:RNT524614 RXM524614:RXP524614 SHI524614:SHL524614 SRE524614:SRH524614 TBA524614:TBD524614 TKW524614:TKZ524614 TUS524614:TUV524614 UEO524614:UER524614 UOK524614:UON524614 UYG524614:UYJ524614 VIC524614:VIF524614 VRY524614:VSB524614 WBU524614:WBX524614 WLQ524614:WLT524614 WVM524614:WVP524614 E590150:H590150 JA590150:JD590150 SW590150:SZ590150 ACS590150:ACV590150 AMO590150:AMR590150 AWK590150:AWN590150 BGG590150:BGJ590150 BQC590150:BQF590150 BZY590150:CAB590150 CJU590150:CJX590150 CTQ590150:CTT590150 DDM590150:DDP590150 DNI590150:DNL590150 DXE590150:DXH590150 EHA590150:EHD590150 EQW590150:EQZ590150 FAS590150:FAV590150 FKO590150:FKR590150 FUK590150:FUN590150 GEG590150:GEJ590150 GOC590150:GOF590150 GXY590150:GYB590150 HHU590150:HHX590150 HRQ590150:HRT590150 IBM590150:IBP590150 ILI590150:ILL590150 IVE590150:IVH590150 JFA590150:JFD590150 JOW590150:JOZ590150 JYS590150:JYV590150 KIO590150:KIR590150 KSK590150:KSN590150 LCG590150:LCJ590150 LMC590150:LMF590150 LVY590150:LWB590150 MFU590150:MFX590150 MPQ590150:MPT590150 MZM590150:MZP590150 NJI590150:NJL590150 NTE590150:NTH590150 ODA590150:ODD590150 OMW590150:OMZ590150 OWS590150:OWV590150 PGO590150:PGR590150 PQK590150:PQN590150 QAG590150:QAJ590150 QKC590150:QKF590150 QTY590150:QUB590150 RDU590150:RDX590150 RNQ590150:RNT590150 RXM590150:RXP590150 SHI590150:SHL590150 SRE590150:SRH590150 TBA590150:TBD590150 TKW590150:TKZ590150 TUS590150:TUV590150 UEO590150:UER590150 UOK590150:UON590150 UYG590150:UYJ590150 VIC590150:VIF590150 VRY590150:VSB590150 WBU590150:WBX590150 WLQ590150:WLT590150 WVM590150:WVP590150 E655686:H655686 JA655686:JD655686 SW655686:SZ655686 ACS655686:ACV655686 AMO655686:AMR655686 AWK655686:AWN655686 BGG655686:BGJ655686 BQC655686:BQF655686 BZY655686:CAB655686 CJU655686:CJX655686 CTQ655686:CTT655686 DDM655686:DDP655686 DNI655686:DNL655686 DXE655686:DXH655686 EHA655686:EHD655686 EQW655686:EQZ655686 FAS655686:FAV655686 FKO655686:FKR655686 FUK655686:FUN655686 GEG655686:GEJ655686 GOC655686:GOF655686 GXY655686:GYB655686 HHU655686:HHX655686 HRQ655686:HRT655686 IBM655686:IBP655686 ILI655686:ILL655686 IVE655686:IVH655686 JFA655686:JFD655686 JOW655686:JOZ655686 JYS655686:JYV655686 KIO655686:KIR655686 KSK655686:KSN655686 LCG655686:LCJ655686 LMC655686:LMF655686 LVY655686:LWB655686 MFU655686:MFX655686 MPQ655686:MPT655686 MZM655686:MZP655686 NJI655686:NJL655686 NTE655686:NTH655686 ODA655686:ODD655686 OMW655686:OMZ655686 OWS655686:OWV655686 PGO655686:PGR655686 PQK655686:PQN655686 QAG655686:QAJ655686 QKC655686:QKF655686 QTY655686:QUB655686 RDU655686:RDX655686 RNQ655686:RNT655686 RXM655686:RXP655686 SHI655686:SHL655686 SRE655686:SRH655686 TBA655686:TBD655686 TKW655686:TKZ655686 TUS655686:TUV655686 UEO655686:UER655686 UOK655686:UON655686 UYG655686:UYJ655686 VIC655686:VIF655686 VRY655686:VSB655686 WBU655686:WBX655686 WLQ655686:WLT655686 WVM655686:WVP655686 E721222:H721222 JA721222:JD721222 SW721222:SZ721222 ACS721222:ACV721222 AMO721222:AMR721222 AWK721222:AWN721222 BGG721222:BGJ721222 BQC721222:BQF721222 BZY721222:CAB721222 CJU721222:CJX721222 CTQ721222:CTT721222 DDM721222:DDP721222 DNI721222:DNL721222 DXE721222:DXH721222 EHA721222:EHD721222 EQW721222:EQZ721222 FAS721222:FAV721222 FKO721222:FKR721222 FUK721222:FUN721222 GEG721222:GEJ721222 GOC721222:GOF721222 GXY721222:GYB721222 HHU721222:HHX721222 HRQ721222:HRT721222 IBM721222:IBP721222 ILI721222:ILL721222 IVE721222:IVH721222 JFA721222:JFD721222 JOW721222:JOZ721222 JYS721222:JYV721222 KIO721222:KIR721222 KSK721222:KSN721222 LCG721222:LCJ721222 LMC721222:LMF721222 LVY721222:LWB721222 MFU721222:MFX721222 MPQ721222:MPT721222 MZM721222:MZP721222 NJI721222:NJL721222 NTE721222:NTH721222 ODA721222:ODD721222 OMW721222:OMZ721222 OWS721222:OWV721222 PGO721222:PGR721222 PQK721222:PQN721222 QAG721222:QAJ721222 QKC721222:QKF721222 QTY721222:QUB721222 RDU721222:RDX721222 RNQ721222:RNT721222 RXM721222:RXP721222 SHI721222:SHL721222 SRE721222:SRH721222 TBA721222:TBD721222 TKW721222:TKZ721222 TUS721222:TUV721222 UEO721222:UER721222 UOK721222:UON721222 UYG721222:UYJ721222 VIC721222:VIF721222 VRY721222:VSB721222 WBU721222:WBX721222 WLQ721222:WLT721222 WVM721222:WVP721222 E786758:H786758 JA786758:JD786758 SW786758:SZ786758 ACS786758:ACV786758 AMO786758:AMR786758 AWK786758:AWN786758 BGG786758:BGJ786758 BQC786758:BQF786758 BZY786758:CAB786758 CJU786758:CJX786758 CTQ786758:CTT786758 DDM786758:DDP786758 DNI786758:DNL786758 DXE786758:DXH786758 EHA786758:EHD786758 EQW786758:EQZ786758 FAS786758:FAV786758 FKO786758:FKR786758 FUK786758:FUN786758 GEG786758:GEJ786758 GOC786758:GOF786758 GXY786758:GYB786758 HHU786758:HHX786758 HRQ786758:HRT786758 IBM786758:IBP786758 ILI786758:ILL786758 IVE786758:IVH786758 JFA786758:JFD786758 JOW786758:JOZ786758 JYS786758:JYV786758 KIO786758:KIR786758 KSK786758:KSN786758 LCG786758:LCJ786758 LMC786758:LMF786758 LVY786758:LWB786758 MFU786758:MFX786758 MPQ786758:MPT786758 MZM786758:MZP786758 NJI786758:NJL786758 NTE786758:NTH786758 ODA786758:ODD786758 OMW786758:OMZ786758 OWS786758:OWV786758 PGO786758:PGR786758 PQK786758:PQN786758 QAG786758:QAJ786758 QKC786758:QKF786758 QTY786758:QUB786758 RDU786758:RDX786758 RNQ786758:RNT786758 RXM786758:RXP786758 SHI786758:SHL786758 SRE786758:SRH786758 TBA786758:TBD786758 TKW786758:TKZ786758 TUS786758:TUV786758 UEO786758:UER786758 UOK786758:UON786758 UYG786758:UYJ786758 VIC786758:VIF786758 VRY786758:VSB786758 WBU786758:WBX786758 WLQ786758:WLT786758 WVM786758:WVP786758 E852294:H852294 JA852294:JD852294 SW852294:SZ852294 ACS852294:ACV852294 AMO852294:AMR852294 AWK852294:AWN852294 BGG852294:BGJ852294 BQC852294:BQF852294 BZY852294:CAB852294 CJU852294:CJX852294 CTQ852294:CTT852294 DDM852294:DDP852294 DNI852294:DNL852294 DXE852294:DXH852294 EHA852294:EHD852294 EQW852294:EQZ852294 FAS852294:FAV852294 FKO852294:FKR852294 FUK852294:FUN852294 GEG852294:GEJ852294 GOC852294:GOF852294 GXY852294:GYB852294 HHU852294:HHX852294 HRQ852294:HRT852294 IBM852294:IBP852294 ILI852294:ILL852294 IVE852294:IVH852294 JFA852294:JFD852294 JOW852294:JOZ852294 JYS852294:JYV852294 KIO852294:KIR852294 KSK852294:KSN852294 LCG852294:LCJ852294 LMC852294:LMF852294 LVY852294:LWB852294 MFU852294:MFX852294 MPQ852294:MPT852294 MZM852294:MZP852294 NJI852294:NJL852294 NTE852294:NTH852294 ODA852294:ODD852294 OMW852294:OMZ852294 OWS852294:OWV852294 PGO852294:PGR852294 PQK852294:PQN852294 QAG852294:QAJ852294 QKC852294:QKF852294 QTY852294:QUB852294 RDU852294:RDX852294 RNQ852294:RNT852294 RXM852294:RXP852294 SHI852294:SHL852294 SRE852294:SRH852294 TBA852294:TBD852294 TKW852294:TKZ852294 TUS852294:TUV852294 UEO852294:UER852294 UOK852294:UON852294 UYG852294:UYJ852294 VIC852294:VIF852294 VRY852294:VSB852294 WBU852294:WBX852294 WLQ852294:WLT852294 WVM852294:WVP852294 E917830:H917830 JA917830:JD917830 SW917830:SZ917830 ACS917830:ACV917830 AMO917830:AMR917830 AWK917830:AWN917830 BGG917830:BGJ917830 BQC917830:BQF917830 BZY917830:CAB917830 CJU917830:CJX917830 CTQ917830:CTT917830 DDM917830:DDP917830 DNI917830:DNL917830 DXE917830:DXH917830 EHA917830:EHD917830 EQW917830:EQZ917830 FAS917830:FAV917830 FKO917830:FKR917830 FUK917830:FUN917830 GEG917830:GEJ917830 GOC917830:GOF917830 GXY917830:GYB917830 HHU917830:HHX917830 HRQ917830:HRT917830 IBM917830:IBP917830 ILI917830:ILL917830 IVE917830:IVH917830 JFA917830:JFD917830 JOW917830:JOZ917830 JYS917830:JYV917830 KIO917830:KIR917830 KSK917830:KSN917830 LCG917830:LCJ917830 LMC917830:LMF917830 LVY917830:LWB917830 MFU917830:MFX917830 MPQ917830:MPT917830 MZM917830:MZP917830 NJI917830:NJL917830 NTE917830:NTH917830 ODA917830:ODD917830 OMW917830:OMZ917830 OWS917830:OWV917830 PGO917830:PGR917830 PQK917830:PQN917830 QAG917830:QAJ917830 QKC917830:QKF917830 QTY917830:QUB917830 RDU917830:RDX917830 RNQ917830:RNT917830 RXM917830:RXP917830 SHI917830:SHL917830 SRE917830:SRH917830 TBA917830:TBD917830 TKW917830:TKZ917830 TUS917830:TUV917830 UEO917830:UER917830 UOK917830:UON917830 UYG917830:UYJ917830 VIC917830:VIF917830 VRY917830:VSB917830 WBU917830:WBX917830 WLQ917830:WLT917830 WVM917830:WVP917830 E983366:H983366 JA983366:JD983366 SW983366:SZ983366 ACS983366:ACV983366 AMO983366:AMR983366 AWK983366:AWN983366 BGG983366:BGJ983366 BQC983366:BQF983366 BZY983366:CAB983366 CJU983366:CJX983366 CTQ983366:CTT983366 DDM983366:DDP983366 DNI983366:DNL983366 DXE983366:DXH983366 EHA983366:EHD983366 EQW983366:EQZ983366 FAS983366:FAV983366 FKO983366:FKR983366 FUK983366:FUN983366 GEG983366:GEJ983366 GOC983366:GOF983366 GXY983366:GYB983366 HHU983366:HHX983366 HRQ983366:HRT983366 IBM983366:IBP983366 ILI983366:ILL983366 IVE983366:IVH983366 JFA983366:JFD983366 JOW983366:JOZ983366 JYS983366:JYV983366 KIO983366:KIR983366 KSK983366:KSN983366 LCG983366:LCJ983366 LMC983366:LMF983366 LVY983366:LWB983366 MFU983366:MFX983366 MPQ983366:MPT983366 MZM983366:MZP983366 NJI983366:NJL983366 NTE983366:NTH983366 ODA983366:ODD983366 OMW983366:OMZ983366 OWS983366:OWV983366 PGO983366:PGR983366 PQK983366:PQN983366 QAG983366:QAJ983366 QKC983366:QKF983366 QTY983366:QUB983366 RDU983366:RDX983366 RNQ983366:RNT983366 RXM983366:RXP983366 SHI983366:SHL983366 SRE983366:SRH983366 TBA983366:TBD983366 TKW983366:TKZ983366 TUS983366:TUV983366 UEO983366:UER983366 UOK983366:UON983366 UYG983366:UYJ983366 VIC983366:VIF983366 VRY983366:VSB983366 WBU983366:WBX983366 WLQ983366:WLT983366 WVM983366:WVP983366 B186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WVJ186 B65845 IX65845 ST65845 ACP65845 AML65845 AWH65845 BGD65845 BPZ65845 BZV65845 CJR65845 CTN65845 DDJ65845 DNF65845 DXB65845 EGX65845 EQT65845 FAP65845 FKL65845 FUH65845 GED65845 GNZ65845 GXV65845 HHR65845 HRN65845 IBJ65845 ILF65845 IVB65845 JEX65845 JOT65845 JYP65845 KIL65845 KSH65845 LCD65845 LLZ65845 LVV65845 MFR65845 MPN65845 MZJ65845 NJF65845 NTB65845 OCX65845 OMT65845 OWP65845 PGL65845 PQH65845 QAD65845 QJZ65845 QTV65845 RDR65845 RNN65845 RXJ65845 SHF65845 SRB65845 TAX65845 TKT65845 TUP65845 UEL65845 UOH65845 UYD65845 VHZ65845 VRV65845 WBR65845 WLN65845 WVJ65845 B131381 IX131381 ST131381 ACP131381 AML131381 AWH131381 BGD131381 BPZ131381 BZV131381 CJR131381 CTN131381 DDJ131381 DNF131381 DXB131381 EGX131381 EQT131381 FAP131381 FKL131381 FUH131381 GED131381 GNZ131381 GXV131381 HHR131381 HRN131381 IBJ131381 ILF131381 IVB131381 JEX131381 JOT131381 JYP131381 KIL131381 KSH131381 LCD131381 LLZ131381 LVV131381 MFR131381 MPN131381 MZJ131381 NJF131381 NTB131381 OCX131381 OMT131381 OWP131381 PGL131381 PQH131381 QAD131381 QJZ131381 QTV131381 RDR131381 RNN131381 RXJ131381 SHF131381 SRB131381 TAX131381 TKT131381 TUP131381 UEL131381 UOH131381 UYD131381 VHZ131381 VRV131381 WBR131381 WLN131381 WVJ131381 B196917 IX196917 ST196917 ACP196917 AML196917 AWH196917 BGD196917 BPZ196917 BZV196917 CJR196917 CTN196917 DDJ196917 DNF196917 DXB196917 EGX196917 EQT196917 FAP196917 FKL196917 FUH196917 GED196917 GNZ196917 GXV196917 HHR196917 HRN196917 IBJ196917 ILF196917 IVB196917 JEX196917 JOT196917 JYP196917 KIL196917 KSH196917 LCD196917 LLZ196917 LVV196917 MFR196917 MPN196917 MZJ196917 NJF196917 NTB196917 OCX196917 OMT196917 OWP196917 PGL196917 PQH196917 QAD196917 QJZ196917 QTV196917 RDR196917 RNN196917 RXJ196917 SHF196917 SRB196917 TAX196917 TKT196917 TUP196917 UEL196917 UOH196917 UYD196917 VHZ196917 VRV196917 WBR196917 WLN196917 WVJ196917 B262453 IX262453 ST262453 ACP262453 AML262453 AWH262453 BGD262453 BPZ262453 BZV262453 CJR262453 CTN262453 DDJ262453 DNF262453 DXB262453 EGX262453 EQT262453 FAP262453 FKL262453 FUH262453 GED262453 GNZ262453 GXV262453 HHR262453 HRN262453 IBJ262453 ILF262453 IVB262453 JEX262453 JOT262453 JYP262453 KIL262453 KSH262453 LCD262453 LLZ262453 LVV262453 MFR262453 MPN262453 MZJ262453 NJF262453 NTB262453 OCX262453 OMT262453 OWP262453 PGL262453 PQH262453 QAD262453 QJZ262453 QTV262453 RDR262453 RNN262453 RXJ262453 SHF262453 SRB262453 TAX262453 TKT262453 TUP262453 UEL262453 UOH262453 UYD262453 VHZ262453 VRV262453 WBR262453 WLN262453 WVJ262453 B327989 IX327989 ST327989 ACP327989 AML327989 AWH327989 BGD327989 BPZ327989 BZV327989 CJR327989 CTN327989 DDJ327989 DNF327989 DXB327989 EGX327989 EQT327989 FAP327989 FKL327989 FUH327989 GED327989 GNZ327989 GXV327989 HHR327989 HRN327989 IBJ327989 ILF327989 IVB327989 JEX327989 JOT327989 JYP327989 KIL327989 KSH327989 LCD327989 LLZ327989 LVV327989 MFR327989 MPN327989 MZJ327989 NJF327989 NTB327989 OCX327989 OMT327989 OWP327989 PGL327989 PQH327989 QAD327989 QJZ327989 QTV327989 RDR327989 RNN327989 RXJ327989 SHF327989 SRB327989 TAX327989 TKT327989 TUP327989 UEL327989 UOH327989 UYD327989 VHZ327989 VRV327989 WBR327989 WLN327989 WVJ327989 B393525 IX393525 ST393525 ACP393525 AML393525 AWH393525 BGD393525 BPZ393525 BZV393525 CJR393525 CTN393525 DDJ393525 DNF393525 DXB393525 EGX393525 EQT393525 FAP393525 FKL393525 FUH393525 GED393525 GNZ393525 GXV393525 HHR393525 HRN393525 IBJ393525 ILF393525 IVB393525 JEX393525 JOT393525 JYP393525 KIL393525 KSH393525 LCD393525 LLZ393525 LVV393525 MFR393525 MPN393525 MZJ393525 NJF393525 NTB393525 OCX393525 OMT393525 OWP393525 PGL393525 PQH393525 QAD393525 QJZ393525 QTV393525 RDR393525 RNN393525 RXJ393525 SHF393525 SRB393525 TAX393525 TKT393525 TUP393525 UEL393525 UOH393525 UYD393525 VHZ393525 VRV393525 WBR393525 WLN393525 WVJ393525 B459061 IX459061 ST459061 ACP459061 AML459061 AWH459061 BGD459061 BPZ459061 BZV459061 CJR459061 CTN459061 DDJ459061 DNF459061 DXB459061 EGX459061 EQT459061 FAP459061 FKL459061 FUH459061 GED459061 GNZ459061 GXV459061 HHR459061 HRN459061 IBJ459061 ILF459061 IVB459061 JEX459061 JOT459061 JYP459061 KIL459061 KSH459061 LCD459061 LLZ459061 LVV459061 MFR459061 MPN459061 MZJ459061 NJF459061 NTB459061 OCX459061 OMT459061 OWP459061 PGL459061 PQH459061 QAD459061 QJZ459061 QTV459061 RDR459061 RNN459061 RXJ459061 SHF459061 SRB459061 TAX459061 TKT459061 TUP459061 UEL459061 UOH459061 UYD459061 VHZ459061 VRV459061 WBR459061 WLN459061 WVJ459061 B524597 IX524597 ST524597 ACP524597 AML524597 AWH524597 BGD524597 BPZ524597 BZV524597 CJR524597 CTN524597 DDJ524597 DNF524597 DXB524597 EGX524597 EQT524597 FAP524597 FKL524597 FUH524597 GED524597 GNZ524597 GXV524597 HHR524597 HRN524597 IBJ524597 ILF524597 IVB524597 JEX524597 JOT524597 JYP524597 KIL524597 KSH524597 LCD524597 LLZ524597 LVV524597 MFR524597 MPN524597 MZJ524597 NJF524597 NTB524597 OCX524597 OMT524597 OWP524597 PGL524597 PQH524597 QAD524597 QJZ524597 QTV524597 RDR524597 RNN524597 RXJ524597 SHF524597 SRB524597 TAX524597 TKT524597 TUP524597 UEL524597 UOH524597 UYD524597 VHZ524597 VRV524597 WBR524597 WLN524597 WVJ524597 B590133 IX590133 ST590133 ACP590133 AML590133 AWH590133 BGD590133 BPZ590133 BZV590133 CJR590133 CTN590133 DDJ590133 DNF590133 DXB590133 EGX590133 EQT590133 FAP590133 FKL590133 FUH590133 GED590133 GNZ590133 GXV590133 HHR590133 HRN590133 IBJ590133 ILF590133 IVB590133 JEX590133 JOT590133 JYP590133 KIL590133 KSH590133 LCD590133 LLZ590133 LVV590133 MFR590133 MPN590133 MZJ590133 NJF590133 NTB590133 OCX590133 OMT590133 OWP590133 PGL590133 PQH590133 QAD590133 QJZ590133 QTV590133 RDR590133 RNN590133 RXJ590133 SHF590133 SRB590133 TAX590133 TKT590133 TUP590133 UEL590133 UOH590133 UYD590133 VHZ590133 VRV590133 WBR590133 WLN590133 WVJ590133 B655669 IX655669 ST655669 ACP655669 AML655669 AWH655669 BGD655669 BPZ655669 BZV655669 CJR655669 CTN655669 DDJ655669 DNF655669 DXB655669 EGX655669 EQT655669 FAP655669 FKL655669 FUH655669 GED655669 GNZ655669 GXV655669 HHR655669 HRN655669 IBJ655669 ILF655669 IVB655669 JEX655669 JOT655669 JYP655669 KIL655669 KSH655669 LCD655669 LLZ655669 LVV655669 MFR655669 MPN655669 MZJ655669 NJF655669 NTB655669 OCX655669 OMT655669 OWP655669 PGL655669 PQH655669 QAD655669 QJZ655669 QTV655669 RDR655669 RNN655669 RXJ655669 SHF655669 SRB655669 TAX655669 TKT655669 TUP655669 UEL655669 UOH655669 UYD655669 VHZ655669 VRV655669 WBR655669 WLN655669 WVJ655669 B721205 IX721205 ST721205 ACP721205 AML721205 AWH721205 BGD721205 BPZ721205 BZV721205 CJR721205 CTN721205 DDJ721205 DNF721205 DXB721205 EGX721205 EQT721205 FAP721205 FKL721205 FUH721205 GED721205 GNZ721205 GXV721205 HHR721205 HRN721205 IBJ721205 ILF721205 IVB721205 JEX721205 JOT721205 JYP721205 KIL721205 KSH721205 LCD721205 LLZ721205 LVV721205 MFR721205 MPN721205 MZJ721205 NJF721205 NTB721205 OCX721205 OMT721205 OWP721205 PGL721205 PQH721205 QAD721205 QJZ721205 QTV721205 RDR721205 RNN721205 RXJ721205 SHF721205 SRB721205 TAX721205 TKT721205 TUP721205 UEL721205 UOH721205 UYD721205 VHZ721205 VRV721205 WBR721205 WLN721205 WVJ721205 B786741 IX786741 ST786741 ACP786741 AML786741 AWH786741 BGD786741 BPZ786741 BZV786741 CJR786741 CTN786741 DDJ786741 DNF786741 DXB786741 EGX786741 EQT786741 FAP786741 FKL786741 FUH786741 GED786741 GNZ786741 GXV786741 HHR786741 HRN786741 IBJ786741 ILF786741 IVB786741 JEX786741 JOT786741 JYP786741 KIL786741 KSH786741 LCD786741 LLZ786741 LVV786741 MFR786741 MPN786741 MZJ786741 NJF786741 NTB786741 OCX786741 OMT786741 OWP786741 PGL786741 PQH786741 QAD786741 QJZ786741 QTV786741 RDR786741 RNN786741 RXJ786741 SHF786741 SRB786741 TAX786741 TKT786741 TUP786741 UEL786741 UOH786741 UYD786741 VHZ786741 VRV786741 WBR786741 WLN786741 WVJ786741 B852277 IX852277 ST852277 ACP852277 AML852277 AWH852277 BGD852277 BPZ852277 BZV852277 CJR852277 CTN852277 DDJ852277 DNF852277 DXB852277 EGX852277 EQT852277 FAP852277 FKL852277 FUH852277 GED852277 GNZ852277 GXV852277 HHR852277 HRN852277 IBJ852277 ILF852277 IVB852277 JEX852277 JOT852277 JYP852277 KIL852277 KSH852277 LCD852277 LLZ852277 LVV852277 MFR852277 MPN852277 MZJ852277 NJF852277 NTB852277 OCX852277 OMT852277 OWP852277 PGL852277 PQH852277 QAD852277 QJZ852277 QTV852277 RDR852277 RNN852277 RXJ852277 SHF852277 SRB852277 TAX852277 TKT852277 TUP852277 UEL852277 UOH852277 UYD852277 VHZ852277 VRV852277 WBR852277 WLN852277 WVJ852277 B917813 IX917813 ST917813 ACP917813 AML917813 AWH917813 BGD917813 BPZ917813 BZV917813 CJR917813 CTN917813 DDJ917813 DNF917813 DXB917813 EGX917813 EQT917813 FAP917813 FKL917813 FUH917813 GED917813 GNZ917813 GXV917813 HHR917813 HRN917813 IBJ917813 ILF917813 IVB917813 JEX917813 JOT917813 JYP917813 KIL917813 KSH917813 LCD917813 LLZ917813 LVV917813 MFR917813 MPN917813 MZJ917813 NJF917813 NTB917813 OCX917813 OMT917813 OWP917813 PGL917813 PQH917813 QAD917813 QJZ917813 QTV917813 RDR917813 RNN917813 RXJ917813 SHF917813 SRB917813 TAX917813 TKT917813 TUP917813 UEL917813 UOH917813 UYD917813 VHZ917813 VRV917813 WBR917813 WLN917813 WVJ917813 B983349 IX983349 ST983349 ACP983349 AML983349 AWH983349 BGD983349 BPZ983349 BZV983349 CJR983349 CTN983349 DDJ983349 DNF983349 DXB983349 EGX983349 EQT983349 FAP983349 FKL983349 FUH983349 GED983349 GNZ983349 GXV983349 HHR983349 HRN983349 IBJ983349 ILF983349 IVB983349 JEX983349 JOT983349 JYP983349 KIL983349 KSH983349 LCD983349 LLZ983349 LVV983349 MFR983349 MPN983349 MZJ983349 NJF983349 NTB983349 OCX983349 OMT983349 OWP983349 PGL983349 PQH983349 QAD983349 QJZ983349 QTV983349 RDR983349 RNN983349 RXJ983349 SHF983349 SRB983349 TAX983349 TKT983349 TUP983349 UEL983349 UOH983349 UYD983349 VHZ983349 VRV983349 WBR983349 WLN983349 WVJ983349 B367 IX367 ST367 ACP367 AML367 AWH367 BGD367 BPZ367 BZV367 CJR367 CTN367 DDJ367 DNF367 DXB367 EGX367 EQT367 FAP367 FKL367 FUH367 GED367 GNZ367 GXV367 HHR367 HRN367 IBJ367 ILF367 IVB367 JEX367 JOT367 JYP367 KIL367 KSH367 LCD367 LLZ367 LVV367 MFR367 MPN367 MZJ367 NJF367 NTB367 OCX367 OMT367 OWP367 PGL367 PQH367 QAD367 QJZ367 QTV367 RDR367 RNN367 RXJ367 SHF367 SRB367 TAX367 TKT367 TUP367 UEL367 UOH367 UYD367 VHZ367 VRV367 WBR367 WLN367 WVJ367 B65949 IX65949 ST65949 ACP65949 AML65949 AWH65949 BGD65949 BPZ65949 BZV65949 CJR65949 CTN65949 DDJ65949 DNF65949 DXB65949 EGX65949 EQT65949 FAP65949 FKL65949 FUH65949 GED65949 GNZ65949 GXV65949 HHR65949 HRN65949 IBJ65949 ILF65949 IVB65949 JEX65949 JOT65949 JYP65949 KIL65949 KSH65949 LCD65949 LLZ65949 LVV65949 MFR65949 MPN65949 MZJ65949 NJF65949 NTB65949 OCX65949 OMT65949 OWP65949 PGL65949 PQH65949 QAD65949 QJZ65949 QTV65949 RDR65949 RNN65949 RXJ65949 SHF65949 SRB65949 TAX65949 TKT65949 TUP65949 UEL65949 UOH65949 UYD65949 VHZ65949 VRV65949 WBR65949 WLN65949 WVJ65949 B131485 IX131485 ST131485 ACP131485 AML131485 AWH131485 BGD131485 BPZ131485 BZV131485 CJR131485 CTN131485 DDJ131485 DNF131485 DXB131485 EGX131485 EQT131485 FAP131485 FKL131485 FUH131485 GED131485 GNZ131485 GXV131485 HHR131485 HRN131485 IBJ131485 ILF131485 IVB131485 JEX131485 JOT131485 JYP131485 KIL131485 KSH131485 LCD131485 LLZ131485 LVV131485 MFR131485 MPN131485 MZJ131485 NJF131485 NTB131485 OCX131485 OMT131485 OWP131485 PGL131485 PQH131485 QAD131485 QJZ131485 QTV131485 RDR131485 RNN131485 RXJ131485 SHF131485 SRB131485 TAX131485 TKT131485 TUP131485 UEL131485 UOH131485 UYD131485 VHZ131485 VRV131485 WBR131485 WLN131485 WVJ131485 B197021 IX197021 ST197021 ACP197021 AML197021 AWH197021 BGD197021 BPZ197021 BZV197021 CJR197021 CTN197021 DDJ197021 DNF197021 DXB197021 EGX197021 EQT197021 FAP197021 FKL197021 FUH197021 GED197021 GNZ197021 GXV197021 HHR197021 HRN197021 IBJ197021 ILF197021 IVB197021 JEX197021 JOT197021 JYP197021 KIL197021 KSH197021 LCD197021 LLZ197021 LVV197021 MFR197021 MPN197021 MZJ197021 NJF197021 NTB197021 OCX197021 OMT197021 OWP197021 PGL197021 PQH197021 QAD197021 QJZ197021 QTV197021 RDR197021 RNN197021 RXJ197021 SHF197021 SRB197021 TAX197021 TKT197021 TUP197021 UEL197021 UOH197021 UYD197021 VHZ197021 VRV197021 WBR197021 WLN197021 WVJ197021 B262557 IX262557 ST262557 ACP262557 AML262557 AWH262557 BGD262557 BPZ262557 BZV262557 CJR262557 CTN262557 DDJ262557 DNF262557 DXB262557 EGX262557 EQT262557 FAP262557 FKL262557 FUH262557 GED262557 GNZ262557 GXV262557 HHR262557 HRN262557 IBJ262557 ILF262557 IVB262557 JEX262557 JOT262557 JYP262557 KIL262557 KSH262557 LCD262557 LLZ262557 LVV262557 MFR262557 MPN262557 MZJ262557 NJF262557 NTB262557 OCX262557 OMT262557 OWP262557 PGL262557 PQH262557 QAD262557 QJZ262557 QTV262557 RDR262557 RNN262557 RXJ262557 SHF262557 SRB262557 TAX262557 TKT262557 TUP262557 UEL262557 UOH262557 UYD262557 VHZ262557 VRV262557 WBR262557 WLN262557 WVJ262557 B328093 IX328093 ST328093 ACP328093 AML328093 AWH328093 BGD328093 BPZ328093 BZV328093 CJR328093 CTN328093 DDJ328093 DNF328093 DXB328093 EGX328093 EQT328093 FAP328093 FKL328093 FUH328093 GED328093 GNZ328093 GXV328093 HHR328093 HRN328093 IBJ328093 ILF328093 IVB328093 JEX328093 JOT328093 JYP328093 KIL328093 KSH328093 LCD328093 LLZ328093 LVV328093 MFR328093 MPN328093 MZJ328093 NJF328093 NTB328093 OCX328093 OMT328093 OWP328093 PGL328093 PQH328093 QAD328093 QJZ328093 QTV328093 RDR328093 RNN328093 RXJ328093 SHF328093 SRB328093 TAX328093 TKT328093 TUP328093 UEL328093 UOH328093 UYD328093 VHZ328093 VRV328093 WBR328093 WLN328093 WVJ328093 B393629 IX393629 ST393629 ACP393629 AML393629 AWH393629 BGD393629 BPZ393629 BZV393629 CJR393629 CTN393629 DDJ393629 DNF393629 DXB393629 EGX393629 EQT393629 FAP393629 FKL393629 FUH393629 GED393629 GNZ393629 GXV393629 HHR393629 HRN393629 IBJ393629 ILF393629 IVB393629 JEX393629 JOT393629 JYP393629 KIL393629 KSH393629 LCD393629 LLZ393629 LVV393629 MFR393629 MPN393629 MZJ393629 NJF393629 NTB393629 OCX393629 OMT393629 OWP393629 PGL393629 PQH393629 QAD393629 QJZ393629 QTV393629 RDR393629 RNN393629 RXJ393629 SHF393629 SRB393629 TAX393629 TKT393629 TUP393629 UEL393629 UOH393629 UYD393629 VHZ393629 VRV393629 WBR393629 WLN393629 WVJ393629 B459165 IX459165 ST459165 ACP459165 AML459165 AWH459165 BGD459165 BPZ459165 BZV459165 CJR459165 CTN459165 DDJ459165 DNF459165 DXB459165 EGX459165 EQT459165 FAP459165 FKL459165 FUH459165 GED459165 GNZ459165 GXV459165 HHR459165 HRN459165 IBJ459165 ILF459165 IVB459165 JEX459165 JOT459165 JYP459165 KIL459165 KSH459165 LCD459165 LLZ459165 LVV459165 MFR459165 MPN459165 MZJ459165 NJF459165 NTB459165 OCX459165 OMT459165 OWP459165 PGL459165 PQH459165 QAD459165 QJZ459165 QTV459165 RDR459165 RNN459165 RXJ459165 SHF459165 SRB459165 TAX459165 TKT459165 TUP459165 UEL459165 UOH459165 UYD459165 VHZ459165 VRV459165 WBR459165 WLN459165 WVJ459165 B524701 IX524701 ST524701 ACP524701 AML524701 AWH524701 BGD524701 BPZ524701 BZV524701 CJR524701 CTN524701 DDJ524701 DNF524701 DXB524701 EGX524701 EQT524701 FAP524701 FKL524701 FUH524701 GED524701 GNZ524701 GXV524701 HHR524701 HRN524701 IBJ524701 ILF524701 IVB524701 JEX524701 JOT524701 JYP524701 KIL524701 KSH524701 LCD524701 LLZ524701 LVV524701 MFR524701 MPN524701 MZJ524701 NJF524701 NTB524701 OCX524701 OMT524701 OWP524701 PGL524701 PQH524701 QAD524701 QJZ524701 QTV524701 RDR524701 RNN524701 RXJ524701 SHF524701 SRB524701 TAX524701 TKT524701 TUP524701 UEL524701 UOH524701 UYD524701 VHZ524701 VRV524701 WBR524701 WLN524701 WVJ524701 B590237 IX590237 ST590237 ACP590237 AML590237 AWH590237 BGD590237 BPZ590237 BZV590237 CJR590237 CTN590237 DDJ590237 DNF590237 DXB590237 EGX590237 EQT590237 FAP590237 FKL590237 FUH590237 GED590237 GNZ590237 GXV590237 HHR590237 HRN590237 IBJ590237 ILF590237 IVB590237 JEX590237 JOT590237 JYP590237 KIL590237 KSH590237 LCD590237 LLZ590237 LVV590237 MFR590237 MPN590237 MZJ590237 NJF590237 NTB590237 OCX590237 OMT590237 OWP590237 PGL590237 PQH590237 QAD590237 QJZ590237 QTV590237 RDR590237 RNN590237 RXJ590237 SHF590237 SRB590237 TAX590237 TKT590237 TUP590237 UEL590237 UOH590237 UYD590237 VHZ590237 VRV590237 WBR590237 WLN590237 WVJ590237 B655773 IX655773 ST655773 ACP655773 AML655773 AWH655773 BGD655773 BPZ655773 BZV655773 CJR655773 CTN655773 DDJ655773 DNF655773 DXB655773 EGX655773 EQT655773 FAP655773 FKL655773 FUH655773 GED655773 GNZ655773 GXV655773 HHR655773 HRN655773 IBJ655773 ILF655773 IVB655773 JEX655773 JOT655773 JYP655773 KIL655773 KSH655773 LCD655773 LLZ655773 LVV655773 MFR655773 MPN655773 MZJ655773 NJF655773 NTB655773 OCX655773 OMT655773 OWP655773 PGL655773 PQH655773 QAD655773 QJZ655773 QTV655773 RDR655773 RNN655773 RXJ655773 SHF655773 SRB655773 TAX655773 TKT655773 TUP655773 UEL655773 UOH655773 UYD655773 VHZ655773 VRV655773 WBR655773 WLN655773 WVJ655773 B721309 IX721309 ST721309 ACP721309 AML721309 AWH721309 BGD721309 BPZ721309 BZV721309 CJR721309 CTN721309 DDJ721309 DNF721309 DXB721309 EGX721309 EQT721309 FAP721309 FKL721309 FUH721309 GED721309 GNZ721309 GXV721309 HHR721309 HRN721309 IBJ721309 ILF721309 IVB721309 JEX721309 JOT721309 JYP721309 KIL721309 KSH721309 LCD721309 LLZ721309 LVV721309 MFR721309 MPN721309 MZJ721309 NJF721309 NTB721309 OCX721309 OMT721309 OWP721309 PGL721309 PQH721309 QAD721309 QJZ721309 QTV721309 RDR721309 RNN721309 RXJ721309 SHF721309 SRB721309 TAX721309 TKT721309 TUP721309 UEL721309 UOH721309 UYD721309 VHZ721309 VRV721309 WBR721309 WLN721309 WVJ721309 B786845 IX786845 ST786845 ACP786845 AML786845 AWH786845 BGD786845 BPZ786845 BZV786845 CJR786845 CTN786845 DDJ786845 DNF786845 DXB786845 EGX786845 EQT786845 FAP786845 FKL786845 FUH786845 GED786845 GNZ786845 GXV786845 HHR786845 HRN786845 IBJ786845 ILF786845 IVB786845 JEX786845 JOT786845 JYP786845 KIL786845 KSH786845 LCD786845 LLZ786845 LVV786845 MFR786845 MPN786845 MZJ786845 NJF786845 NTB786845 OCX786845 OMT786845 OWP786845 PGL786845 PQH786845 QAD786845 QJZ786845 QTV786845 RDR786845 RNN786845 RXJ786845 SHF786845 SRB786845 TAX786845 TKT786845 TUP786845 UEL786845 UOH786845 UYD786845 VHZ786845 VRV786845 WBR786845 WLN786845 WVJ786845 B852381 IX852381 ST852381 ACP852381 AML852381 AWH852381 BGD852381 BPZ852381 BZV852381 CJR852381 CTN852381 DDJ852381 DNF852381 DXB852381 EGX852381 EQT852381 FAP852381 FKL852381 FUH852381 GED852381 GNZ852381 GXV852381 HHR852381 HRN852381 IBJ852381 ILF852381 IVB852381 JEX852381 JOT852381 JYP852381 KIL852381 KSH852381 LCD852381 LLZ852381 LVV852381 MFR852381 MPN852381 MZJ852381 NJF852381 NTB852381 OCX852381 OMT852381 OWP852381 PGL852381 PQH852381 QAD852381 QJZ852381 QTV852381 RDR852381 RNN852381 RXJ852381 SHF852381 SRB852381 TAX852381 TKT852381 TUP852381 UEL852381 UOH852381 UYD852381 VHZ852381 VRV852381 WBR852381 WLN852381 WVJ852381 B917917 IX917917 ST917917 ACP917917 AML917917 AWH917917 BGD917917 BPZ917917 BZV917917 CJR917917 CTN917917 DDJ917917 DNF917917 DXB917917 EGX917917 EQT917917 FAP917917 FKL917917 FUH917917 GED917917 GNZ917917 GXV917917 HHR917917 HRN917917 IBJ917917 ILF917917 IVB917917 JEX917917 JOT917917 JYP917917 KIL917917 KSH917917 LCD917917 LLZ917917 LVV917917 MFR917917 MPN917917 MZJ917917 NJF917917 NTB917917 OCX917917 OMT917917 OWP917917 PGL917917 PQH917917 QAD917917 QJZ917917 QTV917917 RDR917917 RNN917917 RXJ917917 SHF917917 SRB917917 TAX917917 TKT917917 TUP917917 UEL917917 UOH917917 UYD917917 VHZ917917 VRV917917 WBR917917 WLN917917 WVJ917917 B983453 IX983453 ST983453 ACP983453 AML983453 AWH983453 BGD983453 BPZ983453 BZV983453 CJR983453 CTN983453 DDJ983453 DNF983453 DXB983453 EGX983453 EQT983453 FAP983453 FKL983453 FUH983453 GED983453 GNZ983453 GXV983453 HHR983453 HRN983453 IBJ983453 ILF983453 IVB983453 JEX983453 JOT983453 JYP983453 KIL983453 KSH983453 LCD983453 LLZ983453 LVV983453 MFR983453 MPN983453 MZJ983453 NJF983453 NTB983453 OCX983453 OMT983453 OWP983453 PGL983453 PQH983453 QAD983453 QJZ983453 QTV983453 RDR983453 RNN983453 RXJ983453 SHF983453 SRB983453 TAX983453 TKT983453 TUP983453 UEL983453 UOH983453 UYD983453 VHZ983453 VRV983453 WBR983453 WLN983453 WVJ983453 I413:K413 JE413:JG413 TA413:TC413 ACW413:ACY413 AMS413:AMU413 AWO413:AWQ413 BGK413:BGM413 BQG413:BQI413 CAC413:CAE413 CJY413:CKA413 CTU413:CTW413 DDQ413:DDS413 DNM413:DNO413 DXI413:DXK413 EHE413:EHG413 ERA413:ERC413 FAW413:FAY413 FKS413:FKU413 FUO413:FUQ413 GEK413:GEM413 GOG413:GOI413 GYC413:GYE413 HHY413:HIA413 HRU413:HRW413 IBQ413:IBS413 ILM413:ILO413 IVI413:IVK413 JFE413:JFG413 JPA413:JPC413 JYW413:JYY413 KIS413:KIU413 KSO413:KSQ413 LCK413:LCM413 LMG413:LMI413 LWC413:LWE413 MFY413:MGA413 MPU413:MPW413 MZQ413:MZS413 NJM413:NJO413 NTI413:NTK413 ODE413:ODG413 ONA413:ONC413 OWW413:OWY413 PGS413:PGU413 PQO413:PQQ413 QAK413:QAM413 QKG413:QKI413 QUC413:QUE413 RDY413:REA413 RNU413:RNW413 RXQ413:RXS413 SHM413:SHO413 SRI413:SRK413 TBE413:TBG413 TLA413:TLC413 TUW413:TUY413 UES413:UEU413 UOO413:UOQ413 UYK413:UYM413 VIG413:VII413 VSC413:VSE413 WBY413:WCA413 WLU413:WLW413 WVQ413:WVS413 I65995:K65995 JE65995:JG65995 TA65995:TC65995 ACW65995:ACY65995 AMS65995:AMU65995 AWO65995:AWQ65995 BGK65995:BGM65995 BQG65995:BQI65995 CAC65995:CAE65995 CJY65995:CKA65995 CTU65995:CTW65995 DDQ65995:DDS65995 DNM65995:DNO65995 DXI65995:DXK65995 EHE65995:EHG65995 ERA65995:ERC65995 FAW65995:FAY65995 FKS65995:FKU65995 FUO65995:FUQ65995 GEK65995:GEM65995 GOG65995:GOI65995 GYC65995:GYE65995 HHY65995:HIA65995 HRU65995:HRW65995 IBQ65995:IBS65995 ILM65995:ILO65995 IVI65995:IVK65995 JFE65995:JFG65995 JPA65995:JPC65995 JYW65995:JYY65995 KIS65995:KIU65995 KSO65995:KSQ65995 LCK65995:LCM65995 LMG65995:LMI65995 LWC65995:LWE65995 MFY65995:MGA65995 MPU65995:MPW65995 MZQ65995:MZS65995 NJM65995:NJO65995 NTI65995:NTK65995 ODE65995:ODG65995 ONA65995:ONC65995 OWW65995:OWY65995 PGS65995:PGU65995 PQO65995:PQQ65995 QAK65995:QAM65995 QKG65995:QKI65995 QUC65995:QUE65995 RDY65995:REA65995 RNU65995:RNW65995 RXQ65995:RXS65995 SHM65995:SHO65995 SRI65995:SRK65995 TBE65995:TBG65995 TLA65995:TLC65995 TUW65995:TUY65995 UES65995:UEU65995 UOO65995:UOQ65995 UYK65995:UYM65995 VIG65995:VII65995 VSC65995:VSE65995 WBY65995:WCA65995 WLU65995:WLW65995 WVQ65995:WVS65995 I131531:K131531 JE131531:JG131531 TA131531:TC131531 ACW131531:ACY131531 AMS131531:AMU131531 AWO131531:AWQ131531 BGK131531:BGM131531 BQG131531:BQI131531 CAC131531:CAE131531 CJY131531:CKA131531 CTU131531:CTW131531 DDQ131531:DDS131531 DNM131531:DNO131531 DXI131531:DXK131531 EHE131531:EHG131531 ERA131531:ERC131531 FAW131531:FAY131531 FKS131531:FKU131531 FUO131531:FUQ131531 GEK131531:GEM131531 GOG131531:GOI131531 GYC131531:GYE131531 HHY131531:HIA131531 HRU131531:HRW131531 IBQ131531:IBS131531 ILM131531:ILO131531 IVI131531:IVK131531 JFE131531:JFG131531 JPA131531:JPC131531 JYW131531:JYY131531 KIS131531:KIU131531 KSO131531:KSQ131531 LCK131531:LCM131531 LMG131531:LMI131531 LWC131531:LWE131531 MFY131531:MGA131531 MPU131531:MPW131531 MZQ131531:MZS131531 NJM131531:NJO131531 NTI131531:NTK131531 ODE131531:ODG131531 ONA131531:ONC131531 OWW131531:OWY131531 PGS131531:PGU131531 PQO131531:PQQ131531 QAK131531:QAM131531 QKG131531:QKI131531 QUC131531:QUE131531 RDY131531:REA131531 RNU131531:RNW131531 RXQ131531:RXS131531 SHM131531:SHO131531 SRI131531:SRK131531 TBE131531:TBG131531 TLA131531:TLC131531 TUW131531:TUY131531 UES131531:UEU131531 UOO131531:UOQ131531 UYK131531:UYM131531 VIG131531:VII131531 VSC131531:VSE131531 WBY131531:WCA131531 WLU131531:WLW131531 WVQ131531:WVS131531 I197067:K197067 JE197067:JG197067 TA197067:TC197067 ACW197067:ACY197067 AMS197067:AMU197067 AWO197067:AWQ197067 BGK197067:BGM197067 BQG197067:BQI197067 CAC197067:CAE197067 CJY197067:CKA197067 CTU197067:CTW197067 DDQ197067:DDS197067 DNM197067:DNO197067 DXI197067:DXK197067 EHE197067:EHG197067 ERA197067:ERC197067 FAW197067:FAY197067 FKS197067:FKU197067 FUO197067:FUQ197067 GEK197067:GEM197067 GOG197067:GOI197067 GYC197067:GYE197067 HHY197067:HIA197067 HRU197067:HRW197067 IBQ197067:IBS197067 ILM197067:ILO197067 IVI197067:IVK197067 JFE197067:JFG197067 JPA197067:JPC197067 JYW197067:JYY197067 KIS197067:KIU197067 KSO197067:KSQ197067 LCK197067:LCM197067 LMG197067:LMI197067 LWC197067:LWE197067 MFY197067:MGA197067 MPU197067:MPW197067 MZQ197067:MZS197067 NJM197067:NJO197067 NTI197067:NTK197067 ODE197067:ODG197067 ONA197067:ONC197067 OWW197067:OWY197067 PGS197067:PGU197067 PQO197067:PQQ197067 QAK197067:QAM197067 QKG197067:QKI197067 QUC197067:QUE197067 RDY197067:REA197067 RNU197067:RNW197067 RXQ197067:RXS197067 SHM197067:SHO197067 SRI197067:SRK197067 TBE197067:TBG197067 TLA197067:TLC197067 TUW197067:TUY197067 UES197067:UEU197067 UOO197067:UOQ197067 UYK197067:UYM197067 VIG197067:VII197067 VSC197067:VSE197067 WBY197067:WCA197067 WLU197067:WLW197067 WVQ197067:WVS197067 I262603:K262603 JE262603:JG262603 TA262603:TC262603 ACW262603:ACY262603 AMS262603:AMU262603 AWO262603:AWQ262603 BGK262603:BGM262603 BQG262603:BQI262603 CAC262603:CAE262603 CJY262603:CKA262603 CTU262603:CTW262603 DDQ262603:DDS262603 DNM262603:DNO262603 DXI262603:DXK262603 EHE262603:EHG262603 ERA262603:ERC262603 FAW262603:FAY262603 FKS262603:FKU262603 FUO262603:FUQ262603 GEK262603:GEM262603 GOG262603:GOI262603 GYC262603:GYE262603 HHY262603:HIA262603 HRU262603:HRW262603 IBQ262603:IBS262603 ILM262603:ILO262603 IVI262603:IVK262603 JFE262603:JFG262603 JPA262603:JPC262603 JYW262603:JYY262603 KIS262603:KIU262603 KSO262603:KSQ262603 LCK262603:LCM262603 LMG262603:LMI262603 LWC262603:LWE262603 MFY262603:MGA262603 MPU262603:MPW262603 MZQ262603:MZS262603 NJM262603:NJO262603 NTI262603:NTK262603 ODE262603:ODG262603 ONA262603:ONC262603 OWW262603:OWY262603 PGS262603:PGU262603 PQO262603:PQQ262603 QAK262603:QAM262603 QKG262603:QKI262603 QUC262603:QUE262603 RDY262603:REA262603 RNU262603:RNW262603 RXQ262603:RXS262603 SHM262603:SHO262603 SRI262603:SRK262603 TBE262603:TBG262603 TLA262603:TLC262603 TUW262603:TUY262603 UES262603:UEU262603 UOO262603:UOQ262603 UYK262603:UYM262603 VIG262603:VII262603 VSC262603:VSE262603 WBY262603:WCA262603 WLU262603:WLW262603 WVQ262603:WVS262603 I328139:K328139 JE328139:JG328139 TA328139:TC328139 ACW328139:ACY328139 AMS328139:AMU328139 AWO328139:AWQ328139 BGK328139:BGM328139 BQG328139:BQI328139 CAC328139:CAE328139 CJY328139:CKA328139 CTU328139:CTW328139 DDQ328139:DDS328139 DNM328139:DNO328139 DXI328139:DXK328139 EHE328139:EHG328139 ERA328139:ERC328139 FAW328139:FAY328139 FKS328139:FKU328139 FUO328139:FUQ328139 GEK328139:GEM328139 GOG328139:GOI328139 GYC328139:GYE328139 HHY328139:HIA328139 HRU328139:HRW328139 IBQ328139:IBS328139 ILM328139:ILO328139 IVI328139:IVK328139 JFE328139:JFG328139 JPA328139:JPC328139 JYW328139:JYY328139 KIS328139:KIU328139 KSO328139:KSQ328139 LCK328139:LCM328139 LMG328139:LMI328139 LWC328139:LWE328139 MFY328139:MGA328139 MPU328139:MPW328139 MZQ328139:MZS328139 NJM328139:NJO328139 NTI328139:NTK328139 ODE328139:ODG328139 ONA328139:ONC328139 OWW328139:OWY328139 PGS328139:PGU328139 PQO328139:PQQ328139 QAK328139:QAM328139 QKG328139:QKI328139 QUC328139:QUE328139 RDY328139:REA328139 RNU328139:RNW328139 RXQ328139:RXS328139 SHM328139:SHO328139 SRI328139:SRK328139 TBE328139:TBG328139 TLA328139:TLC328139 TUW328139:TUY328139 UES328139:UEU328139 UOO328139:UOQ328139 UYK328139:UYM328139 VIG328139:VII328139 VSC328139:VSE328139 WBY328139:WCA328139 WLU328139:WLW328139 WVQ328139:WVS328139 I393675:K393675 JE393675:JG393675 TA393675:TC393675 ACW393675:ACY393675 AMS393675:AMU393675 AWO393675:AWQ393675 BGK393675:BGM393675 BQG393675:BQI393675 CAC393675:CAE393675 CJY393675:CKA393675 CTU393675:CTW393675 DDQ393675:DDS393675 DNM393675:DNO393675 DXI393675:DXK393675 EHE393675:EHG393675 ERA393675:ERC393675 FAW393675:FAY393675 FKS393675:FKU393675 FUO393675:FUQ393675 GEK393675:GEM393675 GOG393675:GOI393675 GYC393675:GYE393675 HHY393675:HIA393675 HRU393675:HRW393675 IBQ393675:IBS393675 ILM393675:ILO393675 IVI393675:IVK393675 JFE393675:JFG393675 JPA393675:JPC393675 JYW393675:JYY393675 KIS393675:KIU393675 KSO393675:KSQ393675 LCK393675:LCM393675 LMG393675:LMI393675 LWC393675:LWE393675 MFY393675:MGA393675 MPU393675:MPW393675 MZQ393675:MZS393675 NJM393675:NJO393675 NTI393675:NTK393675 ODE393675:ODG393675 ONA393675:ONC393675 OWW393675:OWY393675 PGS393675:PGU393675 PQO393675:PQQ393675 QAK393675:QAM393675 QKG393675:QKI393675 QUC393675:QUE393675 RDY393675:REA393675 RNU393675:RNW393675 RXQ393675:RXS393675 SHM393675:SHO393675 SRI393675:SRK393675 TBE393675:TBG393675 TLA393675:TLC393675 TUW393675:TUY393675 UES393675:UEU393675 UOO393675:UOQ393675 UYK393675:UYM393675 VIG393675:VII393675 VSC393675:VSE393675 WBY393675:WCA393675 WLU393675:WLW393675 WVQ393675:WVS393675 I459211:K459211 JE459211:JG459211 TA459211:TC459211 ACW459211:ACY459211 AMS459211:AMU459211 AWO459211:AWQ459211 BGK459211:BGM459211 BQG459211:BQI459211 CAC459211:CAE459211 CJY459211:CKA459211 CTU459211:CTW459211 DDQ459211:DDS459211 DNM459211:DNO459211 DXI459211:DXK459211 EHE459211:EHG459211 ERA459211:ERC459211 FAW459211:FAY459211 FKS459211:FKU459211 FUO459211:FUQ459211 GEK459211:GEM459211 GOG459211:GOI459211 GYC459211:GYE459211 HHY459211:HIA459211 HRU459211:HRW459211 IBQ459211:IBS459211 ILM459211:ILO459211 IVI459211:IVK459211 JFE459211:JFG459211 JPA459211:JPC459211 JYW459211:JYY459211 KIS459211:KIU459211 KSO459211:KSQ459211 LCK459211:LCM459211 LMG459211:LMI459211 LWC459211:LWE459211 MFY459211:MGA459211 MPU459211:MPW459211 MZQ459211:MZS459211 NJM459211:NJO459211 NTI459211:NTK459211 ODE459211:ODG459211 ONA459211:ONC459211 OWW459211:OWY459211 PGS459211:PGU459211 PQO459211:PQQ459211 QAK459211:QAM459211 QKG459211:QKI459211 QUC459211:QUE459211 RDY459211:REA459211 RNU459211:RNW459211 RXQ459211:RXS459211 SHM459211:SHO459211 SRI459211:SRK459211 TBE459211:TBG459211 TLA459211:TLC459211 TUW459211:TUY459211 UES459211:UEU459211 UOO459211:UOQ459211 UYK459211:UYM459211 VIG459211:VII459211 VSC459211:VSE459211 WBY459211:WCA459211 WLU459211:WLW459211 WVQ459211:WVS459211 I524747:K524747 JE524747:JG524747 TA524747:TC524747 ACW524747:ACY524747 AMS524747:AMU524747 AWO524747:AWQ524747 BGK524747:BGM524747 BQG524747:BQI524747 CAC524747:CAE524747 CJY524747:CKA524747 CTU524747:CTW524747 DDQ524747:DDS524747 DNM524747:DNO524747 DXI524747:DXK524747 EHE524747:EHG524747 ERA524747:ERC524747 FAW524747:FAY524747 FKS524747:FKU524747 FUO524747:FUQ524747 GEK524747:GEM524747 GOG524747:GOI524747 GYC524747:GYE524747 HHY524747:HIA524747 HRU524747:HRW524747 IBQ524747:IBS524747 ILM524747:ILO524747 IVI524747:IVK524747 JFE524747:JFG524747 JPA524747:JPC524747 JYW524747:JYY524747 KIS524747:KIU524747 KSO524747:KSQ524747 LCK524747:LCM524747 LMG524747:LMI524747 LWC524747:LWE524747 MFY524747:MGA524747 MPU524747:MPW524747 MZQ524747:MZS524747 NJM524747:NJO524747 NTI524747:NTK524747 ODE524747:ODG524747 ONA524747:ONC524747 OWW524747:OWY524747 PGS524747:PGU524747 PQO524747:PQQ524747 QAK524747:QAM524747 QKG524747:QKI524747 QUC524747:QUE524747 RDY524747:REA524747 RNU524747:RNW524747 RXQ524747:RXS524747 SHM524747:SHO524747 SRI524747:SRK524747 TBE524747:TBG524747 TLA524747:TLC524747 TUW524747:TUY524747 UES524747:UEU524747 UOO524747:UOQ524747 UYK524747:UYM524747 VIG524747:VII524747 VSC524747:VSE524747 WBY524747:WCA524747 WLU524747:WLW524747 WVQ524747:WVS524747 I590283:K590283 JE590283:JG590283 TA590283:TC590283 ACW590283:ACY590283 AMS590283:AMU590283 AWO590283:AWQ590283 BGK590283:BGM590283 BQG590283:BQI590283 CAC590283:CAE590283 CJY590283:CKA590283 CTU590283:CTW590283 DDQ590283:DDS590283 DNM590283:DNO590283 DXI590283:DXK590283 EHE590283:EHG590283 ERA590283:ERC590283 FAW590283:FAY590283 FKS590283:FKU590283 FUO590283:FUQ590283 GEK590283:GEM590283 GOG590283:GOI590283 GYC590283:GYE590283 HHY590283:HIA590283 HRU590283:HRW590283 IBQ590283:IBS590283 ILM590283:ILO590283 IVI590283:IVK590283 JFE590283:JFG590283 JPA590283:JPC590283 JYW590283:JYY590283 KIS590283:KIU590283 KSO590283:KSQ590283 LCK590283:LCM590283 LMG590283:LMI590283 LWC590283:LWE590283 MFY590283:MGA590283 MPU590283:MPW590283 MZQ590283:MZS590283 NJM590283:NJO590283 NTI590283:NTK590283 ODE590283:ODG590283 ONA590283:ONC590283 OWW590283:OWY590283 PGS590283:PGU590283 PQO590283:PQQ590283 QAK590283:QAM590283 QKG590283:QKI590283 QUC590283:QUE590283 RDY590283:REA590283 RNU590283:RNW590283 RXQ590283:RXS590283 SHM590283:SHO590283 SRI590283:SRK590283 TBE590283:TBG590283 TLA590283:TLC590283 TUW590283:TUY590283 UES590283:UEU590283 UOO590283:UOQ590283 UYK590283:UYM590283 VIG590283:VII590283 VSC590283:VSE590283 WBY590283:WCA590283 WLU590283:WLW590283 WVQ590283:WVS590283 I655819:K655819 JE655819:JG655819 TA655819:TC655819 ACW655819:ACY655819 AMS655819:AMU655819 AWO655819:AWQ655819 BGK655819:BGM655819 BQG655819:BQI655819 CAC655819:CAE655819 CJY655819:CKA655819 CTU655819:CTW655819 DDQ655819:DDS655819 DNM655819:DNO655819 DXI655819:DXK655819 EHE655819:EHG655819 ERA655819:ERC655819 FAW655819:FAY655819 FKS655819:FKU655819 FUO655819:FUQ655819 GEK655819:GEM655819 GOG655819:GOI655819 GYC655819:GYE655819 HHY655819:HIA655819 HRU655819:HRW655819 IBQ655819:IBS655819 ILM655819:ILO655819 IVI655819:IVK655819 JFE655819:JFG655819 JPA655819:JPC655819 JYW655819:JYY655819 KIS655819:KIU655819 KSO655819:KSQ655819 LCK655819:LCM655819 LMG655819:LMI655819 LWC655819:LWE655819 MFY655819:MGA655819 MPU655819:MPW655819 MZQ655819:MZS655819 NJM655819:NJO655819 NTI655819:NTK655819 ODE655819:ODG655819 ONA655819:ONC655819 OWW655819:OWY655819 PGS655819:PGU655819 PQO655819:PQQ655819 QAK655819:QAM655819 QKG655819:QKI655819 QUC655819:QUE655819 RDY655819:REA655819 RNU655819:RNW655819 RXQ655819:RXS655819 SHM655819:SHO655819 SRI655819:SRK655819 TBE655819:TBG655819 TLA655819:TLC655819 TUW655819:TUY655819 UES655819:UEU655819 UOO655819:UOQ655819 UYK655819:UYM655819 VIG655819:VII655819 VSC655819:VSE655819 WBY655819:WCA655819 WLU655819:WLW655819 WVQ655819:WVS655819 I721355:K721355 JE721355:JG721355 TA721355:TC721355 ACW721355:ACY721355 AMS721355:AMU721355 AWO721355:AWQ721355 BGK721355:BGM721355 BQG721355:BQI721355 CAC721355:CAE721355 CJY721355:CKA721355 CTU721355:CTW721355 DDQ721355:DDS721355 DNM721355:DNO721355 DXI721355:DXK721355 EHE721355:EHG721355 ERA721355:ERC721355 FAW721355:FAY721355 FKS721355:FKU721355 FUO721355:FUQ721355 GEK721355:GEM721355 GOG721355:GOI721355 GYC721355:GYE721355 HHY721355:HIA721355 HRU721355:HRW721355 IBQ721355:IBS721355 ILM721355:ILO721355 IVI721355:IVK721355 JFE721355:JFG721355 JPA721355:JPC721355 JYW721355:JYY721355 KIS721355:KIU721355 KSO721355:KSQ721355 LCK721355:LCM721355 LMG721355:LMI721355 LWC721355:LWE721355 MFY721355:MGA721355 MPU721355:MPW721355 MZQ721355:MZS721355 NJM721355:NJO721355 NTI721355:NTK721355 ODE721355:ODG721355 ONA721355:ONC721355 OWW721355:OWY721355 PGS721355:PGU721355 PQO721355:PQQ721355 QAK721355:QAM721355 QKG721355:QKI721355 QUC721355:QUE721355 RDY721355:REA721355 RNU721355:RNW721355 RXQ721355:RXS721355 SHM721355:SHO721355 SRI721355:SRK721355 TBE721355:TBG721355 TLA721355:TLC721355 TUW721355:TUY721355 UES721355:UEU721355 UOO721355:UOQ721355 UYK721355:UYM721355 VIG721355:VII721355 VSC721355:VSE721355 WBY721355:WCA721355 WLU721355:WLW721355 WVQ721355:WVS721355 I786891:K786891 JE786891:JG786891 TA786891:TC786891 ACW786891:ACY786891 AMS786891:AMU786891 AWO786891:AWQ786891 BGK786891:BGM786891 BQG786891:BQI786891 CAC786891:CAE786891 CJY786891:CKA786891 CTU786891:CTW786891 DDQ786891:DDS786891 DNM786891:DNO786891 DXI786891:DXK786891 EHE786891:EHG786891 ERA786891:ERC786891 FAW786891:FAY786891 FKS786891:FKU786891 FUO786891:FUQ786891 GEK786891:GEM786891 GOG786891:GOI786891 GYC786891:GYE786891 HHY786891:HIA786891 HRU786891:HRW786891 IBQ786891:IBS786891 ILM786891:ILO786891 IVI786891:IVK786891 JFE786891:JFG786891 JPA786891:JPC786891 JYW786891:JYY786891 KIS786891:KIU786891 KSO786891:KSQ786891 LCK786891:LCM786891 LMG786891:LMI786891 LWC786891:LWE786891 MFY786891:MGA786891 MPU786891:MPW786891 MZQ786891:MZS786891 NJM786891:NJO786891 NTI786891:NTK786891 ODE786891:ODG786891 ONA786891:ONC786891 OWW786891:OWY786891 PGS786891:PGU786891 PQO786891:PQQ786891 QAK786891:QAM786891 QKG786891:QKI786891 QUC786891:QUE786891 RDY786891:REA786891 RNU786891:RNW786891 RXQ786891:RXS786891 SHM786891:SHO786891 SRI786891:SRK786891 TBE786891:TBG786891 TLA786891:TLC786891 TUW786891:TUY786891 UES786891:UEU786891 UOO786891:UOQ786891 UYK786891:UYM786891 VIG786891:VII786891 VSC786891:VSE786891 WBY786891:WCA786891 WLU786891:WLW786891 WVQ786891:WVS786891 I852427:K852427 JE852427:JG852427 TA852427:TC852427 ACW852427:ACY852427 AMS852427:AMU852427 AWO852427:AWQ852427 BGK852427:BGM852427 BQG852427:BQI852427 CAC852427:CAE852427 CJY852427:CKA852427 CTU852427:CTW852427 DDQ852427:DDS852427 DNM852427:DNO852427 DXI852427:DXK852427 EHE852427:EHG852427 ERA852427:ERC852427 FAW852427:FAY852427 FKS852427:FKU852427 FUO852427:FUQ852427 GEK852427:GEM852427 GOG852427:GOI852427 GYC852427:GYE852427 HHY852427:HIA852427 HRU852427:HRW852427 IBQ852427:IBS852427 ILM852427:ILO852427 IVI852427:IVK852427 JFE852427:JFG852427 JPA852427:JPC852427 JYW852427:JYY852427 KIS852427:KIU852427 KSO852427:KSQ852427 LCK852427:LCM852427 LMG852427:LMI852427 LWC852427:LWE852427 MFY852427:MGA852427 MPU852427:MPW852427 MZQ852427:MZS852427 NJM852427:NJO852427 NTI852427:NTK852427 ODE852427:ODG852427 ONA852427:ONC852427 OWW852427:OWY852427 PGS852427:PGU852427 PQO852427:PQQ852427 QAK852427:QAM852427 QKG852427:QKI852427 QUC852427:QUE852427 RDY852427:REA852427 RNU852427:RNW852427 RXQ852427:RXS852427 SHM852427:SHO852427 SRI852427:SRK852427 TBE852427:TBG852427 TLA852427:TLC852427 TUW852427:TUY852427 UES852427:UEU852427 UOO852427:UOQ852427 UYK852427:UYM852427 VIG852427:VII852427 VSC852427:VSE852427 WBY852427:WCA852427 WLU852427:WLW852427 WVQ852427:WVS852427 I917963:K917963 JE917963:JG917963 TA917963:TC917963 ACW917963:ACY917963 AMS917963:AMU917963 AWO917963:AWQ917963 BGK917963:BGM917963 BQG917963:BQI917963 CAC917963:CAE917963 CJY917963:CKA917963 CTU917963:CTW917963 DDQ917963:DDS917963 DNM917963:DNO917963 DXI917963:DXK917963 EHE917963:EHG917963 ERA917963:ERC917963 FAW917963:FAY917963 FKS917963:FKU917963 FUO917963:FUQ917963 GEK917963:GEM917963 GOG917963:GOI917963 GYC917963:GYE917963 HHY917963:HIA917963 HRU917963:HRW917963 IBQ917963:IBS917963 ILM917963:ILO917963 IVI917963:IVK917963 JFE917963:JFG917963 JPA917963:JPC917963 JYW917963:JYY917963 KIS917963:KIU917963 KSO917963:KSQ917963 LCK917963:LCM917963 LMG917963:LMI917963 LWC917963:LWE917963 MFY917963:MGA917963 MPU917963:MPW917963 MZQ917963:MZS917963 NJM917963:NJO917963 NTI917963:NTK917963 ODE917963:ODG917963 ONA917963:ONC917963 OWW917963:OWY917963 PGS917963:PGU917963 PQO917963:PQQ917963 QAK917963:QAM917963 QKG917963:QKI917963 QUC917963:QUE917963 RDY917963:REA917963 RNU917963:RNW917963 RXQ917963:RXS917963 SHM917963:SHO917963 SRI917963:SRK917963 TBE917963:TBG917963 TLA917963:TLC917963 TUW917963:TUY917963 UES917963:UEU917963 UOO917963:UOQ917963 UYK917963:UYM917963 VIG917963:VII917963 VSC917963:VSE917963 WBY917963:WCA917963 WLU917963:WLW917963 WVQ917963:WVS917963 I983499:K983499 JE983499:JG983499 TA983499:TC983499 ACW983499:ACY983499 AMS983499:AMU983499 AWO983499:AWQ983499 BGK983499:BGM983499 BQG983499:BQI983499 CAC983499:CAE983499 CJY983499:CKA983499 CTU983499:CTW983499 DDQ983499:DDS983499 DNM983499:DNO983499 DXI983499:DXK983499 EHE983499:EHG983499 ERA983499:ERC983499 FAW983499:FAY983499 FKS983499:FKU983499 FUO983499:FUQ983499 GEK983499:GEM983499 GOG983499:GOI983499 GYC983499:GYE983499 HHY983499:HIA983499 HRU983499:HRW983499 IBQ983499:IBS983499 ILM983499:ILO983499 IVI983499:IVK983499 JFE983499:JFG983499 JPA983499:JPC983499 JYW983499:JYY983499 KIS983499:KIU983499 KSO983499:KSQ983499 LCK983499:LCM983499 LMG983499:LMI983499 LWC983499:LWE983499 MFY983499:MGA983499 MPU983499:MPW983499 MZQ983499:MZS983499 NJM983499:NJO983499 NTI983499:NTK983499 ODE983499:ODG983499 ONA983499:ONC983499 OWW983499:OWY983499 PGS983499:PGU983499 PQO983499:PQQ983499 QAK983499:QAM983499 QKG983499:QKI983499 QUC983499:QUE983499 RDY983499:REA983499 RNU983499:RNW983499 RXQ983499:RXS983499 SHM983499:SHO983499 SRI983499:SRK983499 TBE983499:TBG983499 TLA983499:TLC983499 TUW983499:TUY983499 UES983499:UEU983499 UOO983499:UOQ983499 UYK983499:UYM983499 VIG983499:VII983499 VSC983499:VSE983499 WBY983499:WCA983499 WLU983499:WLW983499 WVQ983499:WVS983499 E453:H453 JA453:JD453 SW453:SZ453 ACS453:ACV453 AMO453:AMR453 AWK453:AWN453 BGG453:BGJ453 BQC453:BQF453 BZY453:CAB453 CJU453:CJX453 CTQ453:CTT453 DDM453:DDP453 DNI453:DNL453 DXE453:DXH453 EHA453:EHD453 EQW453:EQZ453 FAS453:FAV453 FKO453:FKR453 FUK453:FUN453 GEG453:GEJ453 GOC453:GOF453 GXY453:GYB453 HHU453:HHX453 HRQ453:HRT453 IBM453:IBP453 ILI453:ILL453 IVE453:IVH453 JFA453:JFD453 JOW453:JOZ453 JYS453:JYV453 KIO453:KIR453 KSK453:KSN453 LCG453:LCJ453 LMC453:LMF453 LVY453:LWB453 MFU453:MFX453 MPQ453:MPT453 MZM453:MZP453 NJI453:NJL453 NTE453:NTH453 ODA453:ODD453 OMW453:OMZ453 OWS453:OWV453 PGO453:PGR453 PQK453:PQN453 QAG453:QAJ453 QKC453:QKF453 QTY453:QUB453 RDU453:RDX453 RNQ453:RNT453 RXM453:RXP453 SHI453:SHL453 SRE453:SRH453 TBA453:TBD453 TKW453:TKZ453 TUS453:TUV453 UEO453:UER453 UOK453:UON453 UYG453:UYJ453 VIC453:VIF453 VRY453:VSB453 WBU453:WBX453 WLQ453:WLT453 WVM453:WVP453 E66035:H66035 JA66035:JD66035 SW66035:SZ66035 ACS66035:ACV66035 AMO66035:AMR66035 AWK66035:AWN66035 BGG66035:BGJ66035 BQC66035:BQF66035 BZY66035:CAB66035 CJU66035:CJX66035 CTQ66035:CTT66035 DDM66035:DDP66035 DNI66035:DNL66035 DXE66035:DXH66035 EHA66035:EHD66035 EQW66035:EQZ66035 FAS66035:FAV66035 FKO66035:FKR66035 FUK66035:FUN66035 GEG66035:GEJ66035 GOC66035:GOF66035 GXY66035:GYB66035 HHU66035:HHX66035 HRQ66035:HRT66035 IBM66035:IBP66035 ILI66035:ILL66035 IVE66035:IVH66035 JFA66035:JFD66035 JOW66035:JOZ66035 JYS66035:JYV66035 KIO66035:KIR66035 KSK66035:KSN66035 LCG66035:LCJ66035 LMC66035:LMF66035 LVY66035:LWB66035 MFU66035:MFX66035 MPQ66035:MPT66035 MZM66035:MZP66035 NJI66035:NJL66035 NTE66035:NTH66035 ODA66035:ODD66035 OMW66035:OMZ66035 OWS66035:OWV66035 PGO66035:PGR66035 PQK66035:PQN66035 QAG66035:QAJ66035 QKC66035:QKF66035 QTY66035:QUB66035 RDU66035:RDX66035 RNQ66035:RNT66035 RXM66035:RXP66035 SHI66035:SHL66035 SRE66035:SRH66035 TBA66035:TBD66035 TKW66035:TKZ66035 TUS66035:TUV66035 UEO66035:UER66035 UOK66035:UON66035 UYG66035:UYJ66035 VIC66035:VIF66035 VRY66035:VSB66035 WBU66035:WBX66035 WLQ66035:WLT66035 WVM66035:WVP66035 E131571:H131571 JA131571:JD131571 SW131571:SZ131571 ACS131571:ACV131571 AMO131571:AMR131571 AWK131571:AWN131571 BGG131571:BGJ131571 BQC131571:BQF131571 BZY131571:CAB131571 CJU131571:CJX131571 CTQ131571:CTT131571 DDM131571:DDP131571 DNI131571:DNL131571 DXE131571:DXH131571 EHA131571:EHD131571 EQW131571:EQZ131571 FAS131571:FAV131571 FKO131571:FKR131571 FUK131571:FUN131571 GEG131571:GEJ131571 GOC131571:GOF131571 GXY131571:GYB131571 HHU131571:HHX131571 HRQ131571:HRT131571 IBM131571:IBP131571 ILI131571:ILL131571 IVE131571:IVH131571 JFA131571:JFD131571 JOW131571:JOZ131571 JYS131571:JYV131571 KIO131571:KIR131571 KSK131571:KSN131571 LCG131571:LCJ131571 LMC131571:LMF131571 LVY131571:LWB131571 MFU131571:MFX131571 MPQ131571:MPT131571 MZM131571:MZP131571 NJI131571:NJL131571 NTE131571:NTH131571 ODA131571:ODD131571 OMW131571:OMZ131571 OWS131571:OWV131571 PGO131571:PGR131571 PQK131571:PQN131571 QAG131571:QAJ131571 QKC131571:QKF131571 QTY131571:QUB131571 RDU131571:RDX131571 RNQ131571:RNT131571 RXM131571:RXP131571 SHI131571:SHL131571 SRE131571:SRH131571 TBA131571:TBD131571 TKW131571:TKZ131571 TUS131571:TUV131571 UEO131571:UER131571 UOK131571:UON131571 UYG131571:UYJ131571 VIC131571:VIF131571 VRY131571:VSB131571 WBU131571:WBX131571 WLQ131571:WLT131571 WVM131571:WVP131571 E197107:H197107 JA197107:JD197107 SW197107:SZ197107 ACS197107:ACV197107 AMO197107:AMR197107 AWK197107:AWN197107 BGG197107:BGJ197107 BQC197107:BQF197107 BZY197107:CAB197107 CJU197107:CJX197107 CTQ197107:CTT197107 DDM197107:DDP197107 DNI197107:DNL197107 DXE197107:DXH197107 EHA197107:EHD197107 EQW197107:EQZ197107 FAS197107:FAV197107 FKO197107:FKR197107 FUK197107:FUN197107 GEG197107:GEJ197107 GOC197107:GOF197107 GXY197107:GYB197107 HHU197107:HHX197107 HRQ197107:HRT197107 IBM197107:IBP197107 ILI197107:ILL197107 IVE197107:IVH197107 JFA197107:JFD197107 JOW197107:JOZ197107 JYS197107:JYV197107 KIO197107:KIR197107 KSK197107:KSN197107 LCG197107:LCJ197107 LMC197107:LMF197107 LVY197107:LWB197107 MFU197107:MFX197107 MPQ197107:MPT197107 MZM197107:MZP197107 NJI197107:NJL197107 NTE197107:NTH197107 ODA197107:ODD197107 OMW197107:OMZ197107 OWS197107:OWV197107 PGO197107:PGR197107 PQK197107:PQN197107 QAG197107:QAJ197107 QKC197107:QKF197107 QTY197107:QUB197107 RDU197107:RDX197107 RNQ197107:RNT197107 RXM197107:RXP197107 SHI197107:SHL197107 SRE197107:SRH197107 TBA197107:TBD197107 TKW197107:TKZ197107 TUS197107:TUV197107 UEO197107:UER197107 UOK197107:UON197107 UYG197107:UYJ197107 VIC197107:VIF197107 VRY197107:VSB197107 WBU197107:WBX197107 WLQ197107:WLT197107 WVM197107:WVP197107 E262643:H262643 JA262643:JD262643 SW262643:SZ262643 ACS262643:ACV262643 AMO262643:AMR262643 AWK262643:AWN262643 BGG262643:BGJ262643 BQC262643:BQF262643 BZY262643:CAB262643 CJU262643:CJX262643 CTQ262643:CTT262643 DDM262643:DDP262643 DNI262643:DNL262643 DXE262643:DXH262643 EHA262643:EHD262643 EQW262643:EQZ262643 FAS262643:FAV262643 FKO262643:FKR262643 FUK262643:FUN262643 GEG262643:GEJ262643 GOC262643:GOF262643 GXY262643:GYB262643 HHU262643:HHX262643 HRQ262643:HRT262643 IBM262643:IBP262643 ILI262643:ILL262643 IVE262643:IVH262643 JFA262643:JFD262643 JOW262643:JOZ262643 JYS262643:JYV262643 KIO262643:KIR262643 KSK262643:KSN262643 LCG262643:LCJ262643 LMC262643:LMF262643 LVY262643:LWB262643 MFU262643:MFX262643 MPQ262643:MPT262643 MZM262643:MZP262643 NJI262643:NJL262643 NTE262643:NTH262643 ODA262643:ODD262643 OMW262643:OMZ262643 OWS262643:OWV262643 PGO262643:PGR262643 PQK262643:PQN262643 QAG262643:QAJ262643 QKC262643:QKF262643 QTY262643:QUB262643 RDU262643:RDX262643 RNQ262643:RNT262643 RXM262643:RXP262643 SHI262643:SHL262643 SRE262643:SRH262643 TBA262643:TBD262643 TKW262643:TKZ262643 TUS262643:TUV262643 UEO262643:UER262643 UOK262643:UON262643 UYG262643:UYJ262643 VIC262643:VIF262643 VRY262643:VSB262643 WBU262643:WBX262643 WLQ262643:WLT262643 WVM262643:WVP262643 E328179:H328179 JA328179:JD328179 SW328179:SZ328179 ACS328179:ACV328179 AMO328179:AMR328179 AWK328179:AWN328179 BGG328179:BGJ328179 BQC328179:BQF328179 BZY328179:CAB328179 CJU328179:CJX328179 CTQ328179:CTT328179 DDM328179:DDP328179 DNI328179:DNL328179 DXE328179:DXH328179 EHA328179:EHD328179 EQW328179:EQZ328179 FAS328179:FAV328179 FKO328179:FKR328179 FUK328179:FUN328179 GEG328179:GEJ328179 GOC328179:GOF328179 GXY328179:GYB328179 HHU328179:HHX328179 HRQ328179:HRT328179 IBM328179:IBP328179 ILI328179:ILL328179 IVE328179:IVH328179 JFA328179:JFD328179 JOW328179:JOZ328179 JYS328179:JYV328179 KIO328179:KIR328179 KSK328179:KSN328179 LCG328179:LCJ328179 LMC328179:LMF328179 LVY328179:LWB328179 MFU328179:MFX328179 MPQ328179:MPT328179 MZM328179:MZP328179 NJI328179:NJL328179 NTE328179:NTH328179 ODA328179:ODD328179 OMW328179:OMZ328179 OWS328179:OWV328179 PGO328179:PGR328179 PQK328179:PQN328179 QAG328179:QAJ328179 QKC328179:QKF328179 QTY328179:QUB328179 RDU328179:RDX328179 RNQ328179:RNT328179 RXM328179:RXP328179 SHI328179:SHL328179 SRE328179:SRH328179 TBA328179:TBD328179 TKW328179:TKZ328179 TUS328179:TUV328179 UEO328179:UER328179 UOK328179:UON328179 UYG328179:UYJ328179 VIC328179:VIF328179 VRY328179:VSB328179 WBU328179:WBX328179 WLQ328179:WLT328179 WVM328179:WVP328179 E393715:H393715 JA393715:JD393715 SW393715:SZ393715 ACS393715:ACV393715 AMO393715:AMR393715 AWK393715:AWN393715 BGG393715:BGJ393715 BQC393715:BQF393715 BZY393715:CAB393715 CJU393715:CJX393715 CTQ393715:CTT393715 DDM393715:DDP393715 DNI393715:DNL393715 DXE393715:DXH393715 EHA393715:EHD393715 EQW393715:EQZ393715 FAS393715:FAV393715 FKO393715:FKR393715 FUK393715:FUN393715 GEG393715:GEJ393715 GOC393715:GOF393715 GXY393715:GYB393715 HHU393715:HHX393715 HRQ393715:HRT393715 IBM393715:IBP393715 ILI393715:ILL393715 IVE393715:IVH393715 JFA393715:JFD393715 JOW393715:JOZ393715 JYS393715:JYV393715 KIO393715:KIR393715 KSK393715:KSN393715 LCG393715:LCJ393715 LMC393715:LMF393715 LVY393715:LWB393715 MFU393715:MFX393715 MPQ393715:MPT393715 MZM393715:MZP393715 NJI393715:NJL393715 NTE393715:NTH393715 ODA393715:ODD393715 OMW393715:OMZ393715 OWS393715:OWV393715 PGO393715:PGR393715 PQK393715:PQN393715 QAG393715:QAJ393715 QKC393715:QKF393715 QTY393715:QUB393715 RDU393715:RDX393715 RNQ393715:RNT393715 RXM393715:RXP393715 SHI393715:SHL393715 SRE393715:SRH393715 TBA393715:TBD393715 TKW393715:TKZ393715 TUS393715:TUV393715 UEO393715:UER393715 UOK393715:UON393715 UYG393715:UYJ393715 VIC393715:VIF393715 VRY393715:VSB393715 WBU393715:WBX393715 WLQ393715:WLT393715 WVM393715:WVP393715 E459251:H459251 JA459251:JD459251 SW459251:SZ459251 ACS459251:ACV459251 AMO459251:AMR459251 AWK459251:AWN459251 BGG459251:BGJ459251 BQC459251:BQF459251 BZY459251:CAB459251 CJU459251:CJX459251 CTQ459251:CTT459251 DDM459251:DDP459251 DNI459251:DNL459251 DXE459251:DXH459251 EHA459251:EHD459251 EQW459251:EQZ459251 FAS459251:FAV459251 FKO459251:FKR459251 FUK459251:FUN459251 GEG459251:GEJ459251 GOC459251:GOF459251 GXY459251:GYB459251 HHU459251:HHX459251 HRQ459251:HRT459251 IBM459251:IBP459251 ILI459251:ILL459251 IVE459251:IVH459251 JFA459251:JFD459251 JOW459251:JOZ459251 JYS459251:JYV459251 KIO459251:KIR459251 KSK459251:KSN459251 LCG459251:LCJ459251 LMC459251:LMF459251 LVY459251:LWB459251 MFU459251:MFX459251 MPQ459251:MPT459251 MZM459251:MZP459251 NJI459251:NJL459251 NTE459251:NTH459251 ODA459251:ODD459251 OMW459251:OMZ459251 OWS459251:OWV459251 PGO459251:PGR459251 PQK459251:PQN459251 QAG459251:QAJ459251 QKC459251:QKF459251 QTY459251:QUB459251 RDU459251:RDX459251 RNQ459251:RNT459251 RXM459251:RXP459251 SHI459251:SHL459251 SRE459251:SRH459251 TBA459251:TBD459251 TKW459251:TKZ459251 TUS459251:TUV459251 UEO459251:UER459251 UOK459251:UON459251 UYG459251:UYJ459251 VIC459251:VIF459251 VRY459251:VSB459251 WBU459251:WBX459251 WLQ459251:WLT459251 WVM459251:WVP459251 E524787:H524787 JA524787:JD524787 SW524787:SZ524787 ACS524787:ACV524787 AMO524787:AMR524787 AWK524787:AWN524787 BGG524787:BGJ524787 BQC524787:BQF524787 BZY524787:CAB524787 CJU524787:CJX524787 CTQ524787:CTT524787 DDM524787:DDP524787 DNI524787:DNL524787 DXE524787:DXH524787 EHA524787:EHD524787 EQW524787:EQZ524787 FAS524787:FAV524787 FKO524787:FKR524787 FUK524787:FUN524787 GEG524787:GEJ524787 GOC524787:GOF524787 GXY524787:GYB524787 HHU524787:HHX524787 HRQ524787:HRT524787 IBM524787:IBP524787 ILI524787:ILL524787 IVE524787:IVH524787 JFA524787:JFD524787 JOW524787:JOZ524787 JYS524787:JYV524787 KIO524787:KIR524787 KSK524787:KSN524787 LCG524787:LCJ524787 LMC524787:LMF524787 LVY524787:LWB524787 MFU524787:MFX524787 MPQ524787:MPT524787 MZM524787:MZP524787 NJI524787:NJL524787 NTE524787:NTH524787 ODA524787:ODD524787 OMW524787:OMZ524787 OWS524787:OWV524787 PGO524787:PGR524787 PQK524787:PQN524787 QAG524787:QAJ524787 QKC524787:QKF524787 QTY524787:QUB524787 RDU524787:RDX524787 RNQ524787:RNT524787 RXM524787:RXP524787 SHI524787:SHL524787 SRE524787:SRH524787 TBA524787:TBD524787 TKW524787:TKZ524787 TUS524787:TUV524787 UEO524787:UER524787 UOK524787:UON524787 UYG524787:UYJ524787 VIC524787:VIF524787 VRY524787:VSB524787 WBU524787:WBX524787 WLQ524787:WLT524787 WVM524787:WVP524787 E590323:H590323 JA590323:JD590323 SW590323:SZ590323 ACS590323:ACV590323 AMO590323:AMR590323 AWK590323:AWN590323 BGG590323:BGJ590323 BQC590323:BQF590323 BZY590323:CAB590323 CJU590323:CJX590323 CTQ590323:CTT590323 DDM590323:DDP590323 DNI590323:DNL590323 DXE590323:DXH590323 EHA590323:EHD590323 EQW590323:EQZ590323 FAS590323:FAV590323 FKO590323:FKR590323 FUK590323:FUN590323 GEG590323:GEJ590323 GOC590323:GOF590323 GXY590323:GYB590323 HHU590323:HHX590323 HRQ590323:HRT590323 IBM590323:IBP590323 ILI590323:ILL590323 IVE590323:IVH590323 JFA590323:JFD590323 JOW590323:JOZ590323 JYS590323:JYV590323 KIO590323:KIR590323 KSK590323:KSN590323 LCG590323:LCJ590323 LMC590323:LMF590323 LVY590323:LWB590323 MFU590323:MFX590323 MPQ590323:MPT590323 MZM590323:MZP590323 NJI590323:NJL590323 NTE590323:NTH590323 ODA590323:ODD590323 OMW590323:OMZ590323 OWS590323:OWV590323 PGO590323:PGR590323 PQK590323:PQN590323 QAG590323:QAJ590323 QKC590323:QKF590323 QTY590323:QUB590323 RDU590323:RDX590323 RNQ590323:RNT590323 RXM590323:RXP590323 SHI590323:SHL590323 SRE590323:SRH590323 TBA590323:TBD590323 TKW590323:TKZ590323 TUS590323:TUV590323 UEO590323:UER590323 UOK590323:UON590323 UYG590323:UYJ590323 VIC590323:VIF590323 VRY590323:VSB590323 WBU590323:WBX590323 WLQ590323:WLT590323 WVM590323:WVP590323 E655859:H655859 JA655859:JD655859 SW655859:SZ655859 ACS655859:ACV655859 AMO655859:AMR655859 AWK655859:AWN655859 BGG655859:BGJ655859 BQC655859:BQF655859 BZY655859:CAB655859 CJU655859:CJX655859 CTQ655859:CTT655859 DDM655859:DDP655859 DNI655859:DNL655859 DXE655859:DXH655859 EHA655859:EHD655859 EQW655859:EQZ655859 FAS655859:FAV655859 FKO655859:FKR655859 FUK655859:FUN655859 GEG655859:GEJ655859 GOC655859:GOF655859 GXY655859:GYB655859 HHU655859:HHX655859 HRQ655859:HRT655859 IBM655859:IBP655859 ILI655859:ILL655859 IVE655859:IVH655859 JFA655859:JFD655859 JOW655859:JOZ655859 JYS655859:JYV655859 KIO655859:KIR655859 KSK655859:KSN655859 LCG655859:LCJ655859 LMC655859:LMF655859 LVY655859:LWB655859 MFU655859:MFX655859 MPQ655859:MPT655859 MZM655859:MZP655859 NJI655859:NJL655859 NTE655859:NTH655859 ODA655859:ODD655859 OMW655859:OMZ655859 OWS655859:OWV655859 PGO655859:PGR655859 PQK655859:PQN655859 QAG655859:QAJ655859 QKC655859:QKF655859 QTY655859:QUB655859 RDU655859:RDX655859 RNQ655859:RNT655859 RXM655859:RXP655859 SHI655859:SHL655859 SRE655859:SRH655859 TBA655859:TBD655859 TKW655859:TKZ655859 TUS655859:TUV655859 UEO655859:UER655859 UOK655859:UON655859 UYG655859:UYJ655859 VIC655859:VIF655859 VRY655859:VSB655859 WBU655859:WBX655859 WLQ655859:WLT655859 WVM655859:WVP655859 E721395:H721395 JA721395:JD721395 SW721395:SZ721395 ACS721395:ACV721395 AMO721395:AMR721395 AWK721395:AWN721395 BGG721395:BGJ721395 BQC721395:BQF721395 BZY721395:CAB721395 CJU721395:CJX721395 CTQ721395:CTT721395 DDM721395:DDP721395 DNI721395:DNL721395 DXE721395:DXH721395 EHA721395:EHD721395 EQW721395:EQZ721395 FAS721395:FAV721395 FKO721395:FKR721395 FUK721395:FUN721395 GEG721395:GEJ721395 GOC721395:GOF721395 GXY721395:GYB721395 HHU721395:HHX721395 HRQ721395:HRT721395 IBM721395:IBP721395 ILI721395:ILL721395 IVE721395:IVH721395 JFA721395:JFD721395 JOW721395:JOZ721395 JYS721395:JYV721395 KIO721395:KIR721395 KSK721395:KSN721395 LCG721395:LCJ721395 LMC721395:LMF721395 LVY721395:LWB721395 MFU721395:MFX721395 MPQ721395:MPT721395 MZM721395:MZP721395 NJI721395:NJL721395 NTE721395:NTH721395 ODA721395:ODD721395 OMW721395:OMZ721395 OWS721395:OWV721395 PGO721395:PGR721395 PQK721395:PQN721395 QAG721395:QAJ721395 QKC721395:QKF721395 QTY721395:QUB721395 RDU721395:RDX721395 RNQ721395:RNT721395 RXM721395:RXP721395 SHI721395:SHL721395 SRE721395:SRH721395 TBA721395:TBD721395 TKW721395:TKZ721395 TUS721395:TUV721395 UEO721395:UER721395 UOK721395:UON721395 UYG721395:UYJ721395 VIC721395:VIF721395 VRY721395:VSB721395 WBU721395:WBX721395 WLQ721395:WLT721395 WVM721395:WVP721395 E786931:H786931 JA786931:JD786931 SW786931:SZ786931 ACS786931:ACV786931 AMO786931:AMR786931 AWK786931:AWN786931 BGG786931:BGJ786931 BQC786931:BQF786931 BZY786931:CAB786931 CJU786931:CJX786931 CTQ786931:CTT786931 DDM786931:DDP786931 DNI786931:DNL786931 DXE786931:DXH786931 EHA786931:EHD786931 EQW786931:EQZ786931 FAS786931:FAV786931 FKO786931:FKR786931 FUK786931:FUN786931 GEG786931:GEJ786931 GOC786931:GOF786931 GXY786931:GYB786931 HHU786931:HHX786931 HRQ786931:HRT786931 IBM786931:IBP786931 ILI786931:ILL786931 IVE786931:IVH786931 JFA786931:JFD786931 JOW786931:JOZ786931 JYS786931:JYV786931 KIO786931:KIR786931 KSK786931:KSN786931 LCG786931:LCJ786931 LMC786931:LMF786931 LVY786931:LWB786931 MFU786931:MFX786931 MPQ786931:MPT786931 MZM786931:MZP786931 NJI786931:NJL786931 NTE786931:NTH786931 ODA786931:ODD786931 OMW786931:OMZ786931 OWS786931:OWV786931 PGO786931:PGR786931 PQK786931:PQN786931 QAG786931:QAJ786931 QKC786931:QKF786931 QTY786931:QUB786931 RDU786931:RDX786931 RNQ786931:RNT786931 RXM786931:RXP786931 SHI786931:SHL786931 SRE786931:SRH786931 TBA786931:TBD786931 TKW786931:TKZ786931 TUS786931:TUV786931 UEO786931:UER786931 UOK786931:UON786931 UYG786931:UYJ786931 VIC786931:VIF786931 VRY786931:VSB786931 WBU786931:WBX786931 WLQ786931:WLT786931 WVM786931:WVP786931 E852467:H852467 JA852467:JD852467 SW852467:SZ852467 ACS852467:ACV852467 AMO852467:AMR852467 AWK852467:AWN852467 BGG852467:BGJ852467 BQC852467:BQF852467 BZY852467:CAB852467 CJU852467:CJX852467 CTQ852467:CTT852467 DDM852467:DDP852467 DNI852467:DNL852467 DXE852467:DXH852467 EHA852467:EHD852467 EQW852467:EQZ852467 FAS852467:FAV852467 FKO852467:FKR852467 FUK852467:FUN852467 GEG852467:GEJ852467 GOC852467:GOF852467 GXY852467:GYB852467 HHU852467:HHX852467 HRQ852467:HRT852467 IBM852467:IBP852467 ILI852467:ILL852467 IVE852467:IVH852467 JFA852467:JFD852467 JOW852467:JOZ852467 JYS852467:JYV852467 KIO852467:KIR852467 KSK852467:KSN852467 LCG852467:LCJ852467 LMC852467:LMF852467 LVY852467:LWB852467 MFU852467:MFX852467 MPQ852467:MPT852467 MZM852467:MZP852467 NJI852467:NJL852467 NTE852467:NTH852467 ODA852467:ODD852467 OMW852467:OMZ852467 OWS852467:OWV852467 PGO852467:PGR852467 PQK852467:PQN852467 QAG852467:QAJ852467 QKC852467:QKF852467 QTY852467:QUB852467 RDU852467:RDX852467 RNQ852467:RNT852467 RXM852467:RXP852467 SHI852467:SHL852467 SRE852467:SRH852467 TBA852467:TBD852467 TKW852467:TKZ852467 TUS852467:TUV852467 UEO852467:UER852467 UOK852467:UON852467 UYG852467:UYJ852467 VIC852467:VIF852467 VRY852467:VSB852467 WBU852467:WBX852467 WLQ852467:WLT852467 WVM852467:WVP852467 E918003:H918003 JA918003:JD918003 SW918003:SZ918003 ACS918003:ACV918003 AMO918003:AMR918003 AWK918003:AWN918003 BGG918003:BGJ918003 BQC918003:BQF918003 BZY918003:CAB918003 CJU918003:CJX918003 CTQ918003:CTT918003 DDM918003:DDP918003 DNI918003:DNL918003 DXE918003:DXH918003 EHA918003:EHD918003 EQW918003:EQZ918003 FAS918003:FAV918003 FKO918003:FKR918003 FUK918003:FUN918003 GEG918003:GEJ918003 GOC918003:GOF918003 GXY918003:GYB918003 HHU918003:HHX918003 HRQ918003:HRT918003 IBM918003:IBP918003 ILI918003:ILL918003 IVE918003:IVH918003 JFA918003:JFD918003 JOW918003:JOZ918003 JYS918003:JYV918003 KIO918003:KIR918003 KSK918003:KSN918003 LCG918003:LCJ918003 LMC918003:LMF918003 LVY918003:LWB918003 MFU918003:MFX918003 MPQ918003:MPT918003 MZM918003:MZP918003 NJI918003:NJL918003 NTE918003:NTH918003 ODA918003:ODD918003 OMW918003:OMZ918003 OWS918003:OWV918003 PGO918003:PGR918003 PQK918003:PQN918003 QAG918003:QAJ918003 QKC918003:QKF918003 QTY918003:QUB918003 RDU918003:RDX918003 RNQ918003:RNT918003 RXM918003:RXP918003 SHI918003:SHL918003 SRE918003:SRH918003 TBA918003:TBD918003 TKW918003:TKZ918003 TUS918003:TUV918003 UEO918003:UER918003 UOK918003:UON918003 UYG918003:UYJ918003 VIC918003:VIF918003 VRY918003:VSB918003 WBU918003:WBX918003 WLQ918003:WLT918003 WVM918003:WVP918003 E983539:H983539 JA983539:JD983539 SW983539:SZ983539 ACS983539:ACV983539 AMO983539:AMR983539 AWK983539:AWN983539 BGG983539:BGJ983539 BQC983539:BQF983539 BZY983539:CAB983539 CJU983539:CJX983539 CTQ983539:CTT983539 DDM983539:DDP983539 DNI983539:DNL983539 DXE983539:DXH983539 EHA983539:EHD983539 EQW983539:EQZ983539 FAS983539:FAV983539 FKO983539:FKR983539 FUK983539:FUN983539 GEG983539:GEJ983539 GOC983539:GOF983539 GXY983539:GYB983539 HHU983539:HHX983539 HRQ983539:HRT983539 IBM983539:IBP983539 ILI983539:ILL983539 IVE983539:IVH983539 JFA983539:JFD983539 JOW983539:JOZ983539 JYS983539:JYV983539 KIO983539:KIR983539 KSK983539:KSN983539 LCG983539:LCJ983539 LMC983539:LMF983539 LVY983539:LWB983539 MFU983539:MFX983539 MPQ983539:MPT983539 MZM983539:MZP983539 NJI983539:NJL983539 NTE983539:NTH983539 ODA983539:ODD983539 OMW983539:OMZ983539 OWS983539:OWV983539 PGO983539:PGR983539 PQK983539:PQN983539 QAG983539:QAJ983539 QKC983539:QKF983539 QTY983539:QUB983539 RDU983539:RDX983539 RNQ983539:RNT983539 RXM983539:RXP983539 SHI983539:SHL983539 SRE983539:SRH983539 TBA983539:TBD983539 TKW983539:TKZ983539 TUS983539:TUV983539 UEO983539:UER983539 UOK983539:UON983539 UYG983539:UYJ983539 VIC983539:VIF983539 VRY983539:VSB983539 WBU983539:WBX983539 WLQ983539:WLT983539 WVM983539:WVP983539 J111:L116 JF111:JH116 TB111:TD116 ACX111:ACZ116 AMT111:AMV116 AWP111:AWR116 BGL111:BGN116 BQH111:BQJ116 CAD111:CAF116 CJZ111:CKB116 CTV111:CTX116 DDR111:DDT116 DNN111:DNP116 DXJ111:DXL116 EHF111:EHH116 ERB111:ERD116 FAX111:FAZ116 FKT111:FKV116 FUP111:FUR116 GEL111:GEN116 GOH111:GOJ116 GYD111:GYF116 HHZ111:HIB116 HRV111:HRX116 IBR111:IBT116 ILN111:ILP116 IVJ111:IVL116 JFF111:JFH116 JPB111:JPD116 JYX111:JYZ116 KIT111:KIV116 KSP111:KSR116 LCL111:LCN116 LMH111:LMJ116 LWD111:LWF116 MFZ111:MGB116 MPV111:MPX116 MZR111:MZT116 NJN111:NJP116 NTJ111:NTL116 ODF111:ODH116 ONB111:OND116 OWX111:OWZ116 PGT111:PGV116 PQP111:PQR116 QAL111:QAN116 QKH111:QKJ116 QUD111:QUF116 RDZ111:REB116 RNV111:RNX116 RXR111:RXT116 SHN111:SHP116 SRJ111:SRL116 TBF111:TBH116 TLB111:TLD116 TUX111:TUZ116 UET111:UEV116 UOP111:UOR116 UYL111:UYN116 VIH111:VIJ116 VSD111:VSF116 WBZ111:WCB116 WLV111:WLX116 WVR111:WVT116 J65770:L65775 JF65770:JH65775 TB65770:TD65775 ACX65770:ACZ65775 AMT65770:AMV65775 AWP65770:AWR65775 BGL65770:BGN65775 BQH65770:BQJ65775 CAD65770:CAF65775 CJZ65770:CKB65775 CTV65770:CTX65775 DDR65770:DDT65775 DNN65770:DNP65775 DXJ65770:DXL65775 EHF65770:EHH65775 ERB65770:ERD65775 FAX65770:FAZ65775 FKT65770:FKV65775 FUP65770:FUR65775 GEL65770:GEN65775 GOH65770:GOJ65775 GYD65770:GYF65775 HHZ65770:HIB65775 HRV65770:HRX65775 IBR65770:IBT65775 ILN65770:ILP65775 IVJ65770:IVL65775 JFF65770:JFH65775 JPB65770:JPD65775 JYX65770:JYZ65775 KIT65770:KIV65775 KSP65770:KSR65775 LCL65770:LCN65775 LMH65770:LMJ65775 LWD65770:LWF65775 MFZ65770:MGB65775 MPV65770:MPX65775 MZR65770:MZT65775 NJN65770:NJP65775 NTJ65770:NTL65775 ODF65770:ODH65775 ONB65770:OND65775 OWX65770:OWZ65775 PGT65770:PGV65775 PQP65770:PQR65775 QAL65770:QAN65775 QKH65770:QKJ65775 QUD65770:QUF65775 RDZ65770:REB65775 RNV65770:RNX65775 RXR65770:RXT65775 SHN65770:SHP65775 SRJ65770:SRL65775 TBF65770:TBH65775 TLB65770:TLD65775 TUX65770:TUZ65775 UET65770:UEV65775 UOP65770:UOR65775 UYL65770:UYN65775 VIH65770:VIJ65775 VSD65770:VSF65775 WBZ65770:WCB65775 WLV65770:WLX65775 WVR65770:WVT65775 J131306:L131311 JF131306:JH131311 TB131306:TD131311 ACX131306:ACZ131311 AMT131306:AMV131311 AWP131306:AWR131311 BGL131306:BGN131311 BQH131306:BQJ131311 CAD131306:CAF131311 CJZ131306:CKB131311 CTV131306:CTX131311 DDR131306:DDT131311 DNN131306:DNP131311 DXJ131306:DXL131311 EHF131306:EHH131311 ERB131306:ERD131311 FAX131306:FAZ131311 FKT131306:FKV131311 FUP131306:FUR131311 GEL131306:GEN131311 GOH131306:GOJ131311 GYD131306:GYF131311 HHZ131306:HIB131311 HRV131306:HRX131311 IBR131306:IBT131311 ILN131306:ILP131311 IVJ131306:IVL131311 JFF131306:JFH131311 JPB131306:JPD131311 JYX131306:JYZ131311 KIT131306:KIV131311 KSP131306:KSR131311 LCL131306:LCN131311 LMH131306:LMJ131311 LWD131306:LWF131311 MFZ131306:MGB131311 MPV131306:MPX131311 MZR131306:MZT131311 NJN131306:NJP131311 NTJ131306:NTL131311 ODF131306:ODH131311 ONB131306:OND131311 OWX131306:OWZ131311 PGT131306:PGV131311 PQP131306:PQR131311 QAL131306:QAN131311 QKH131306:QKJ131311 QUD131306:QUF131311 RDZ131306:REB131311 RNV131306:RNX131311 RXR131306:RXT131311 SHN131306:SHP131311 SRJ131306:SRL131311 TBF131306:TBH131311 TLB131306:TLD131311 TUX131306:TUZ131311 UET131306:UEV131311 UOP131306:UOR131311 UYL131306:UYN131311 VIH131306:VIJ131311 VSD131306:VSF131311 WBZ131306:WCB131311 WLV131306:WLX131311 WVR131306:WVT131311 J196842:L196847 JF196842:JH196847 TB196842:TD196847 ACX196842:ACZ196847 AMT196842:AMV196847 AWP196842:AWR196847 BGL196842:BGN196847 BQH196842:BQJ196847 CAD196842:CAF196847 CJZ196842:CKB196847 CTV196842:CTX196847 DDR196842:DDT196847 DNN196842:DNP196847 DXJ196842:DXL196847 EHF196842:EHH196847 ERB196842:ERD196847 FAX196842:FAZ196847 FKT196842:FKV196847 FUP196842:FUR196847 GEL196842:GEN196847 GOH196842:GOJ196847 GYD196842:GYF196847 HHZ196842:HIB196847 HRV196842:HRX196847 IBR196842:IBT196847 ILN196842:ILP196847 IVJ196842:IVL196847 JFF196842:JFH196847 JPB196842:JPD196847 JYX196842:JYZ196847 KIT196842:KIV196847 KSP196842:KSR196847 LCL196842:LCN196847 LMH196842:LMJ196847 LWD196842:LWF196847 MFZ196842:MGB196847 MPV196842:MPX196847 MZR196842:MZT196847 NJN196842:NJP196847 NTJ196842:NTL196847 ODF196842:ODH196847 ONB196842:OND196847 OWX196842:OWZ196847 PGT196842:PGV196847 PQP196842:PQR196847 QAL196842:QAN196847 QKH196842:QKJ196847 QUD196842:QUF196847 RDZ196842:REB196847 RNV196842:RNX196847 RXR196842:RXT196847 SHN196842:SHP196847 SRJ196842:SRL196847 TBF196842:TBH196847 TLB196842:TLD196847 TUX196842:TUZ196847 UET196842:UEV196847 UOP196842:UOR196847 UYL196842:UYN196847 VIH196842:VIJ196847 VSD196842:VSF196847 WBZ196842:WCB196847 WLV196842:WLX196847 WVR196842:WVT196847 J262378:L262383 JF262378:JH262383 TB262378:TD262383 ACX262378:ACZ262383 AMT262378:AMV262383 AWP262378:AWR262383 BGL262378:BGN262383 BQH262378:BQJ262383 CAD262378:CAF262383 CJZ262378:CKB262383 CTV262378:CTX262383 DDR262378:DDT262383 DNN262378:DNP262383 DXJ262378:DXL262383 EHF262378:EHH262383 ERB262378:ERD262383 FAX262378:FAZ262383 FKT262378:FKV262383 FUP262378:FUR262383 GEL262378:GEN262383 GOH262378:GOJ262383 GYD262378:GYF262383 HHZ262378:HIB262383 HRV262378:HRX262383 IBR262378:IBT262383 ILN262378:ILP262383 IVJ262378:IVL262383 JFF262378:JFH262383 JPB262378:JPD262383 JYX262378:JYZ262383 KIT262378:KIV262383 KSP262378:KSR262383 LCL262378:LCN262383 LMH262378:LMJ262383 LWD262378:LWF262383 MFZ262378:MGB262383 MPV262378:MPX262383 MZR262378:MZT262383 NJN262378:NJP262383 NTJ262378:NTL262383 ODF262378:ODH262383 ONB262378:OND262383 OWX262378:OWZ262383 PGT262378:PGV262383 PQP262378:PQR262383 QAL262378:QAN262383 QKH262378:QKJ262383 QUD262378:QUF262383 RDZ262378:REB262383 RNV262378:RNX262383 RXR262378:RXT262383 SHN262378:SHP262383 SRJ262378:SRL262383 TBF262378:TBH262383 TLB262378:TLD262383 TUX262378:TUZ262383 UET262378:UEV262383 UOP262378:UOR262383 UYL262378:UYN262383 VIH262378:VIJ262383 VSD262378:VSF262383 WBZ262378:WCB262383 WLV262378:WLX262383 WVR262378:WVT262383 J327914:L327919 JF327914:JH327919 TB327914:TD327919 ACX327914:ACZ327919 AMT327914:AMV327919 AWP327914:AWR327919 BGL327914:BGN327919 BQH327914:BQJ327919 CAD327914:CAF327919 CJZ327914:CKB327919 CTV327914:CTX327919 DDR327914:DDT327919 DNN327914:DNP327919 DXJ327914:DXL327919 EHF327914:EHH327919 ERB327914:ERD327919 FAX327914:FAZ327919 FKT327914:FKV327919 FUP327914:FUR327919 GEL327914:GEN327919 GOH327914:GOJ327919 GYD327914:GYF327919 HHZ327914:HIB327919 HRV327914:HRX327919 IBR327914:IBT327919 ILN327914:ILP327919 IVJ327914:IVL327919 JFF327914:JFH327919 JPB327914:JPD327919 JYX327914:JYZ327919 KIT327914:KIV327919 KSP327914:KSR327919 LCL327914:LCN327919 LMH327914:LMJ327919 LWD327914:LWF327919 MFZ327914:MGB327919 MPV327914:MPX327919 MZR327914:MZT327919 NJN327914:NJP327919 NTJ327914:NTL327919 ODF327914:ODH327919 ONB327914:OND327919 OWX327914:OWZ327919 PGT327914:PGV327919 PQP327914:PQR327919 QAL327914:QAN327919 QKH327914:QKJ327919 QUD327914:QUF327919 RDZ327914:REB327919 RNV327914:RNX327919 RXR327914:RXT327919 SHN327914:SHP327919 SRJ327914:SRL327919 TBF327914:TBH327919 TLB327914:TLD327919 TUX327914:TUZ327919 UET327914:UEV327919 UOP327914:UOR327919 UYL327914:UYN327919 VIH327914:VIJ327919 VSD327914:VSF327919 WBZ327914:WCB327919 WLV327914:WLX327919 WVR327914:WVT327919 J393450:L393455 JF393450:JH393455 TB393450:TD393455 ACX393450:ACZ393455 AMT393450:AMV393455 AWP393450:AWR393455 BGL393450:BGN393455 BQH393450:BQJ393455 CAD393450:CAF393455 CJZ393450:CKB393455 CTV393450:CTX393455 DDR393450:DDT393455 DNN393450:DNP393455 DXJ393450:DXL393455 EHF393450:EHH393455 ERB393450:ERD393455 FAX393450:FAZ393455 FKT393450:FKV393455 FUP393450:FUR393455 GEL393450:GEN393455 GOH393450:GOJ393455 GYD393450:GYF393455 HHZ393450:HIB393455 HRV393450:HRX393455 IBR393450:IBT393455 ILN393450:ILP393455 IVJ393450:IVL393455 JFF393450:JFH393455 JPB393450:JPD393455 JYX393450:JYZ393455 KIT393450:KIV393455 KSP393450:KSR393455 LCL393450:LCN393455 LMH393450:LMJ393455 LWD393450:LWF393455 MFZ393450:MGB393455 MPV393450:MPX393455 MZR393450:MZT393455 NJN393450:NJP393455 NTJ393450:NTL393455 ODF393450:ODH393455 ONB393450:OND393455 OWX393450:OWZ393455 PGT393450:PGV393455 PQP393450:PQR393455 QAL393450:QAN393455 QKH393450:QKJ393455 QUD393450:QUF393455 RDZ393450:REB393455 RNV393450:RNX393455 RXR393450:RXT393455 SHN393450:SHP393455 SRJ393450:SRL393455 TBF393450:TBH393455 TLB393450:TLD393455 TUX393450:TUZ393455 UET393450:UEV393455 UOP393450:UOR393455 UYL393450:UYN393455 VIH393450:VIJ393455 VSD393450:VSF393455 WBZ393450:WCB393455 WLV393450:WLX393455 WVR393450:WVT393455 J458986:L458991 JF458986:JH458991 TB458986:TD458991 ACX458986:ACZ458991 AMT458986:AMV458991 AWP458986:AWR458991 BGL458986:BGN458991 BQH458986:BQJ458991 CAD458986:CAF458991 CJZ458986:CKB458991 CTV458986:CTX458991 DDR458986:DDT458991 DNN458986:DNP458991 DXJ458986:DXL458991 EHF458986:EHH458991 ERB458986:ERD458991 FAX458986:FAZ458991 FKT458986:FKV458991 FUP458986:FUR458991 GEL458986:GEN458991 GOH458986:GOJ458991 GYD458986:GYF458991 HHZ458986:HIB458991 HRV458986:HRX458991 IBR458986:IBT458991 ILN458986:ILP458991 IVJ458986:IVL458991 JFF458986:JFH458991 JPB458986:JPD458991 JYX458986:JYZ458991 KIT458986:KIV458991 KSP458986:KSR458991 LCL458986:LCN458991 LMH458986:LMJ458991 LWD458986:LWF458991 MFZ458986:MGB458991 MPV458986:MPX458991 MZR458986:MZT458991 NJN458986:NJP458991 NTJ458986:NTL458991 ODF458986:ODH458991 ONB458986:OND458991 OWX458986:OWZ458991 PGT458986:PGV458991 PQP458986:PQR458991 QAL458986:QAN458991 QKH458986:QKJ458991 QUD458986:QUF458991 RDZ458986:REB458991 RNV458986:RNX458991 RXR458986:RXT458991 SHN458986:SHP458991 SRJ458986:SRL458991 TBF458986:TBH458991 TLB458986:TLD458991 TUX458986:TUZ458991 UET458986:UEV458991 UOP458986:UOR458991 UYL458986:UYN458991 VIH458986:VIJ458991 VSD458986:VSF458991 WBZ458986:WCB458991 WLV458986:WLX458991 WVR458986:WVT458991 J524522:L524527 JF524522:JH524527 TB524522:TD524527 ACX524522:ACZ524527 AMT524522:AMV524527 AWP524522:AWR524527 BGL524522:BGN524527 BQH524522:BQJ524527 CAD524522:CAF524527 CJZ524522:CKB524527 CTV524522:CTX524527 DDR524522:DDT524527 DNN524522:DNP524527 DXJ524522:DXL524527 EHF524522:EHH524527 ERB524522:ERD524527 FAX524522:FAZ524527 FKT524522:FKV524527 FUP524522:FUR524527 GEL524522:GEN524527 GOH524522:GOJ524527 GYD524522:GYF524527 HHZ524522:HIB524527 HRV524522:HRX524527 IBR524522:IBT524527 ILN524522:ILP524527 IVJ524522:IVL524527 JFF524522:JFH524527 JPB524522:JPD524527 JYX524522:JYZ524527 KIT524522:KIV524527 KSP524522:KSR524527 LCL524522:LCN524527 LMH524522:LMJ524527 LWD524522:LWF524527 MFZ524522:MGB524527 MPV524522:MPX524527 MZR524522:MZT524527 NJN524522:NJP524527 NTJ524522:NTL524527 ODF524522:ODH524527 ONB524522:OND524527 OWX524522:OWZ524527 PGT524522:PGV524527 PQP524522:PQR524527 QAL524522:QAN524527 QKH524522:QKJ524527 QUD524522:QUF524527 RDZ524522:REB524527 RNV524522:RNX524527 RXR524522:RXT524527 SHN524522:SHP524527 SRJ524522:SRL524527 TBF524522:TBH524527 TLB524522:TLD524527 TUX524522:TUZ524527 UET524522:UEV524527 UOP524522:UOR524527 UYL524522:UYN524527 VIH524522:VIJ524527 VSD524522:VSF524527 WBZ524522:WCB524527 WLV524522:WLX524527 WVR524522:WVT524527 J590058:L590063 JF590058:JH590063 TB590058:TD590063 ACX590058:ACZ590063 AMT590058:AMV590063 AWP590058:AWR590063 BGL590058:BGN590063 BQH590058:BQJ590063 CAD590058:CAF590063 CJZ590058:CKB590063 CTV590058:CTX590063 DDR590058:DDT590063 DNN590058:DNP590063 DXJ590058:DXL590063 EHF590058:EHH590063 ERB590058:ERD590063 FAX590058:FAZ590063 FKT590058:FKV590063 FUP590058:FUR590063 GEL590058:GEN590063 GOH590058:GOJ590063 GYD590058:GYF590063 HHZ590058:HIB590063 HRV590058:HRX590063 IBR590058:IBT590063 ILN590058:ILP590063 IVJ590058:IVL590063 JFF590058:JFH590063 JPB590058:JPD590063 JYX590058:JYZ590063 KIT590058:KIV590063 KSP590058:KSR590063 LCL590058:LCN590063 LMH590058:LMJ590063 LWD590058:LWF590063 MFZ590058:MGB590063 MPV590058:MPX590063 MZR590058:MZT590063 NJN590058:NJP590063 NTJ590058:NTL590063 ODF590058:ODH590063 ONB590058:OND590063 OWX590058:OWZ590063 PGT590058:PGV590063 PQP590058:PQR590063 QAL590058:QAN590063 QKH590058:QKJ590063 QUD590058:QUF590063 RDZ590058:REB590063 RNV590058:RNX590063 RXR590058:RXT590063 SHN590058:SHP590063 SRJ590058:SRL590063 TBF590058:TBH590063 TLB590058:TLD590063 TUX590058:TUZ590063 UET590058:UEV590063 UOP590058:UOR590063 UYL590058:UYN590063 VIH590058:VIJ590063 VSD590058:VSF590063 WBZ590058:WCB590063 WLV590058:WLX590063 WVR590058:WVT590063 J655594:L655599 JF655594:JH655599 TB655594:TD655599 ACX655594:ACZ655599 AMT655594:AMV655599 AWP655594:AWR655599 BGL655594:BGN655599 BQH655594:BQJ655599 CAD655594:CAF655599 CJZ655594:CKB655599 CTV655594:CTX655599 DDR655594:DDT655599 DNN655594:DNP655599 DXJ655594:DXL655599 EHF655594:EHH655599 ERB655594:ERD655599 FAX655594:FAZ655599 FKT655594:FKV655599 FUP655594:FUR655599 GEL655594:GEN655599 GOH655594:GOJ655599 GYD655594:GYF655599 HHZ655594:HIB655599 HRV655594:HRX655599 IBR655594:IBT655599 ILN655594:ILP655599 IVJ655594:IVL655599 JFF655594:JFH655599 JPB655594:JPD655599 JYX655594:JYZ655599 KIT655594:KIV655599 KSP655594:KSR655599 LCL655594:LCN655599 LMH655594:LMJ655599 LWD655594:LWF655599 MFZ655594:MGB655599 MPV655594:MPX655599 MZR655594:MZT655599 NJN655594:NJP655599 NTJ655594:NTL655599 ODF655594:ODH655599 ONB655594:OND655599 OWX655594:OWZ655599 PGT655594:PGV655599 PQP655594:PQR655599 QAL655594:QAN655599 QKH655594:QKJ655599 QUD655594:QUF655599 RDZ655594:REB655599 RNV655594:RNX655599 RXR655594:RXT655599 SHN655594:SHP655599 SRJ655594:SRL655599 TBF655594:TBH655599 TLB655594:TLD655599 TUX655594:TUZ655599 UET655594:UEV655599 UOP655594:UOR655599 UYL655594:UYN655599 VIH655594:VIJ655599 VSD655594:VSF655599 WBZ655594:WCB655599 WLV655594:WLX655599 WVR655594:WVT655599 J721130:L721135 JF721130:JH721135 TB721130:TD721135 ACX721130:ACZ721135 AMT721130:AMV721135 AWP721130:AWR721135 BGL721130:BGN721135 BQH721130:BQJ721135 CAD721130:CAF721135 CJZ721130:CKB721135 CTV721130:CTX721135 DDR721130:DDT721135 DNN721130:DNP721135 DXJ721130:DXL721135 EHF721130:EHH721135 ERB721130:ERD721135 FAX721130:FAZ721135 FKT721130:FKV721135 FUP721130:FUR721135 GEL721130:GEN721135 GOH721130:GOJ721135 GYD721130:GYF721135 HHZ721130:HIB721135 HRV721130:HRX721135 IBR721130:IBT721135 ILN721130:ILP721135 IVJ721130:IVL721135 JFF721130:JFH721135 JPB721130:JPD721135 JYX721130:JYZ721135 KIT721130:KIV721135 KSP721130:KSR721135 LCL721130:LCN721135 LMH721130:LMJ721135 LWD721130:LWF721135 MFZ721130:MGB721135 MPV721130:MPX721135 MZR721130:MZT721135 NJN721130:NJP721135 NTJ721130:NTL721135 ODF721130:ODH721135 ONB721130:OND721135 OWX721130:OWZ721135 PGT721130:PGV721135 PQP721130:PQR721135 QAL721130:QAN721135 QKH721130:QKJ721135 QUD721130:QUF721135 RDZ721130:REB721135 RNV721130:RNX721135 RXR721130:RXT721135 SHN721130:SHP721135 SRJ721130:SRL721135 TBF721130:TBH721135 TLB721130:TLD721135 TUX721130:TUZ721135 UET721130:UEV721135 UOP721130:UOR721135 UYL721130:UYN721135 VIH721130:VIJ721135 VSD721130:VSF721135 WBZ721130:WCB721135 WLV721130:WLX721135 WVR721130:WVT721135 J786666:L786671 JF786666:JH786671 TB786666:TD786671 ACX786666:ACZ786671 AMT786666:AMV786671 AWP786666:AWR786671 BGL786666:BGN786671 BQH786666:BQJ786671 CAD786666:CAF786671 CJZ786666:CKB786671 CTV786666:CTX786671 DDR786666:DDT786671 DNN786666:DNP786671 DXJ786666:DXL786671 EHF786666:EHH786671 ERB786666:ERD786671 FAX786666:FAZ786671 FKT786666:FKV786671 FUP786666:FUR786671 GEL786666:GEN786671 GOH786666:GOJ786671 GYD786666:GYF786671 HHZ786666:HIB786671 HRV786666:HRX786671 IBR786666:IBT786671 ILN786666:ILP786671 IVJ786666:IVL786671 JFF786666:JFH786671 JPB786666:JPD786671 JYX786666:JYZ786671 KIT786666:KIV786671 KSP786666:KSR786671 LCL786666:LCN786671 LMH786666:LMJ786671 LWD786666:LWF786671 MFZ786666:MGB786671 MPV786666:MPX786671 MZR786666:MZT786671 NJN786666:NJP786671 NTJ786666:NTL786671 ODF786666:ODH786671 ONB786666:OND786671 OWX786666:OWZ786671 PGT786666:PGV786671 PQP786666:PQR786671 QAL786666:QAN786671 QKH786666:QKJ786671 QUD786666:QUF786671 RDZ786666:REB786671 RNV786666:RNX786671 RXR786666:RXT786671 SHN786666:SHP786671 SRJ786666:SRL786671 TBF786666:TBH786671 TLB786666:TLD786671 TUX786666:TUZ786671 UET786666:UEV786671 UOP786666:UOR786671 UYL786666:UYN786671 VIH786666:VIJ786671 VSD786666:VSF786671 WBZ786666:WCB786671 WLV786666:WLX786671 WVR786666:WVT786671 J852202:L852207 JF852202:JH852207 TB852202:TD852207 ACX852202:ACZ852207 AMT852202:AMV852207 AWP852202:AWR852207 BGL852202:BGN852207 BQH852202:BQJ852207 CAD852202:CAF852207 CJZ852202:CKB852207 CTV852202:CTX852207 DDR852202:DDT852207 DNN852202:DNP852207 DXJ852202:DXL852207 EHF852202:EHH852207 ERB852202:ERD852207 FAX852202:FAZ852207 FKT852202:FKV852207 FUP852202:FUR852207 GEL852202:GEN852207 GOH852202:GOJ852207 GYD852202:GYF852207 HHZ852202:HIB852207 HRV852202:HRX852207 IBR852202:IBT852207 ILN852202:ILP852207 IVJ852202:IVL852207 JFF852202:JFH852207 JPB852202:JPD852207 JYX852202:JYZ852207 KIT852202:KIV852207 KSP852202:KSR852207 LCL852202:LCN852207 LMH852202:LMJ852207 LWD852202:LWF852207 MFZ852202:MGB852207 MPV852202:MPX852207 MZR852202:MZT852207 NJN852202:NJP852207 NTJ852202:NTL852207 ODF852202:ODH852207 ONB852202:OND852207 OWX852202:OWZ852207 PGT852202:PGV852207 PQP852202:PQR852207 QAL852202:QAN852207 QKH852202:QKJ852207 QUD852202:QUF852207 RDZ852202:REB852207 RNV852202:RNX852207 RXR852202:RXT852207 SHN852202:SHP852207 SRJ852202:SRL852207 TBF852202:TBH852207 TLB852202:TLD852207 TUX852202:TUZ852207 UET852202:UEV852207 UOP852202:UOR852207 UYL852202:UYN852207 VIH852202:VIJ852207 VSD852202:VSF852207 WBZ852202:WCB852207 WLV852202:WLX852207 WVR852202:WVT852207 J917738:L917743 JF917738:JH917743 TB917738:TD917743 ACX917738:ACZ917743 AMT917738:AMV917743 AWP917738:AWR917743 BGL917738:BGN917743 BQH917738:BQJ917743 CAD917738:CAF917743 CJZ917738:CKB917743 CTV917738:CTX917743 DDR917738:DDT917743 DNN917738:DNP917743 DXJ917738:DXL917743 EHF917738:EHH917743 ERB917738:ERD917743 FAX917738:FAZ917743 FKT917738:FKV917743 FUP917738:FUR917743 GEL917738:GEN917743 GOH917738:GOJ917743 GYD917738:GYF917743 HHZ917738:HIB917743 HRV917738:HRX917743 IBR917738:IBT917743 ILN917738:ILP917743 IVJ917738:IVL917743 JFF917738:JFH917743 JPB917738:JPD917743 JYX917738:JYZ917743 KIT917738:KIV917743 KSP917738:KSR917743 LCL917738:LCN917743 LMH917738:LMJ917743 LWD917738:LWF917743 MFZ917738:MGB917743 MPV917738:MPX917743 MZR917738:MZT917743 NJN917738:NJP917743 NTJ917738:NTL917743 ODF917738:ODH917743 ONB917738:OND917743 OWX917738:OWZ917743 PGT917738:PGV917743 PQP917738:PQR917743 QAL917738:QAN917743 QKH917738:QKJ917743 QUD917738:QUF917743 RDZ917738:REB917743 RNV917738:RNX917743 RXR917738:RXT917743 SHN917738:SHP917743 SRJ917738:SRL917743 TBF917738:TBH917743 TLB917738:TLD917743 TUX917738:TUZ917743 UET917738:UEV917743 UOP917738:UOR917743 UYL917738:UYN917743 VIH917738:VIJ917743 VSD917738:VSF917743 WBZ917738:WCB917743 WLV917738:WLX917743 WVR917738:WVT917743 J983274:L983279 JF983274:JH983279 TB983274:TD983279 ACX983274:ACZ983279 AMT983274:AMV983279 AWP983274:AWR983279 BGL983274:BGN983279 BQH983274:BQJ983279 CAD983274:CAF983279 CJZ983274:CKB983279 CTV983274:CTX983279 DDR983274:DDT983279 DNN983274:DNP983279 DXJ983274:DXL983279 EHF983274:EHH983279 ERB983274:ERD983279 FAX983274:FAZ983279 FKT983274:FKV983279 FUP983274:FUR983279 GEL983274:GEN983279 GOH983274:GOJ983279 GYD983274:GYF983279 HHZ983274:HIB983279 HRV983274:HRX983279 IBR983274:IBT983279 ILN983274:ILP983279 IVJ983274:IVL983279 JFF983274:JFH983279 JPB983274:JPD983279 JYX983274:JYZ983279 KIT983274:KIV983279 KSP983274:KSR983279 LCL983274:LCN983279 LMH983274:LMJ983279 LWD983274:LWF983279 MFZ983274:MGB983279 MPV983274:MPX983279 MZR983274:MZT983279 NJN983274:NJP983279 NTJ983274:NTL983279 ODF983274:ODH983279 ONB983274:OND983279 OWX983274:OWZ983279 PGT983274:PGV983279 PQP983274:PQR983279 QAL983274:QAN983279 QKH983274:QKJ983279 QUD983274:QUF983279 RDZ983274:REB983279 RNV983274:RNX983279 RXR983274:RXT983279 SHN983274:SHP983279 SRJ983274:SRL983279 TBF983274:TBH983279 TLB983274:TLD983279 TUX983274:TUZ983279 UET983274:UEV983279 UOP983274:UOR983279 UYL983274:UYN983279 VIH983274:VIJ983279 VSD983274:VSF983279 WBZ983274:WCB983279 WLV983274:WLX983279 WVR983274:WVT983279 D117:G117 IZ117:JC117 SV117:SY117 ACR117:ACU117 AMN117:AMQ117 AWJ117:AWM117 BGF117:BGI117 BQB117:BQE117 BZX117:CAA117 CJT117:CJW117 CTP117:CTS117 DDL117:DDO117 DNH117:DNK117 DXD117:DXG117 EGZ117:EHC117 EQV117:EQY117 FAR117:FAU117 FKN117:FKQ117 FUJ117:FUM117 GEF117:GEI117 GOB117:GOE117 GXX117:GYA117 HHT117:HHW117 HRP117:HRS117 IBL117:IBO117 ILH117:ILK117 IVD117:IVG117 JEZ117:JFC117 JOV117:JOY117 JYR117:JYU117 KIN117:KIQ117 KSJ117:KSM117 LCF117:LCI117 LMB117:LME117 LVX117:LWA117 MFT117:MFW117 MPP117:MPS117 MZL117:MZO117 NJH117:NJK117 NTD117:NTG117 OCZ117:ODC117 OMV117:OMY117 OWR117:OWU117 PGN117:PGQ117 PQJ117:PQM117 QAF117:QAI117 QKB117:QKE117 QTX117:QUA117 RDT117:RDW117 RNP117:RNS117 RXL117:RXO117 SHH117:SHK117 SRD117:SRG117 TAZ117:TBC117 TKV117:TKY117 TUR117:TUU117 UEN117:UEQ117 UOJ117:UOM117 UYF117:UYI117 VIB117:VIE117 VRX117:VSA117 WBT117:WBW117 WLP117:WLS117 WVL117:WVO117 D65776:G65776 IZ65776:JC65776 SV65776:SY65776 ACR65776:ACU65776 AMN65776:AMQ65776 AWJ65776:AWM65776 BGF65776:BGI65776 BQB65776:BQE65776 BZX65776:CAA65776 CJT65776:CJW65776 CTP65776:CTS65776 DDL65776:DDO65776 DNH65776:DNK65776 DXD65776:DXG65776 EGZ65776:EHC65776 EQV65776:EQY65776 FAR65776:FAU65776 FKN65776:FKQ65776 FUJ65776:FUM65776 GEF65776:GEI65776 GOB65776:GOE65776 GXX65776:GYA65776 HHT65776:HHW65776 HRP65776:HRS65776 IBL65776:IBO65776 ILH65776:ILK65776 IVD65776:IVG65776 JEZ65776:JFC65776 JOV65776:JOY65776 JYR65776:JYU65776 KIN65776:KIQ65776 KSJ65776:KSM65776 LCF65776:LCI65776 LMB65776:LME65776 LVX65776:LWA65776 MFT65776:MFW65776 MPP65776:MPS65776 MZL65776:MZO65776 NJH65776:NJK65776 NTD65776:NTG65776 OCZ65776:ODC65776 OMV65776:OMY65776 OWR65776:OWU65776 PGN65776:PGQ65776 PQJ65776:PQM65776 QAF65776:QAI65776 QKB65776:QKE65776 QTX65776:QUA65776 RDT65776:RDW65776 RNP65776:RNS65776 RXL65776:RXO65776 SHH65776:SHK65776 SRD65776:SRG65776 TAZ65776:TBC65776 TKV65776:TKY65776 TUR65776:TUU65776 UEN65776:UEQ65776 UOJ65776:UOM65776 UYF65776:UYI65776 VIB65776:VIE65776 VRX65776:VSA65776 WBT65776:WBW65776 WLP65776:WLS65776 WVL65776:WVO65776 D131312:G131312 IZ131312:JC131312 SV131312:SY131312 ACR131312:ACU131312 AMN131312:AMQ131312 AWJ131312:AWM131312 BGF131312:BGI131312 BQB131312:BQE131312 BZX131312:CAA131312 CJT131312:CJW131312 CTP131312:CTS131312 DDL131312:DDO131312 DNH131312:DNK131312 DXD131312:DXG131312 EGZ131312:EHC131312 EQV131312:EQY131312 FAR131312:FAU131312 FKN131312:FKQ131312 FUJ131312:FUM131312 GEF131312:GEI131312 GOB131312:GOE131312 GXX131312:GYA131312 HHT131312:HHW131312 HRP131312:HRS131312 IBL131312:IBO131312 ILH131312:ILK131312 IVD131312:IVG131312 JEZ131312:JFC131312 JOV131312:JOY131312 JYR131312:JYU131312 KIN131312:KIQ131312 KSJ131312:KSM131312 LCF131312:LCI131312 LMB131312:LME131312 LVX131312:LWA131312 MFT131312:MFW131312 MPP131312:MPS131312 MZL131312:MZO131312 NJH131312:NJK131312 NTD131312:NTG131312 OCZ131312:ODC131312 OMV131312:OMY131312 OWR131312:OWU131312 PGN131312:PGQ131312 PQJ131312:PQM131312 QAF131312:QAI131312 QKB131312:QKE131312 QTX131312:QUA131312 RDT131312:RDW131312 RNP131312:RNS131312 RXL131312:RXO131312 SHH131312:SHK131312 SRD131312:SRG131312 TAZ131312:TBC131312 TKV131312:TKY131312 TUR131312:TUU131312 UEN131312:UEQ131312 UOJ131312:UOM131312 UYF131312:UYI131312 VIB131312:VIE131312 VRX131312:VSA131312 WBT131312:WBW131312 WLP131312:WLS131312 WVL131312:WVO131312 D196848:G196848 IZ196848:JC196848 SV196848:SY196848 ACR196848:ACU196848 AMN196848:AMQ196848 AWJ196848:AWM196848 BGF196848:BGI196848 BQB196848:BQE196848 BZX196848:CAA196848 CJT196848:CJW196848 CTP196848:CTS196848 DDL196848:DDO196848 DNH196848:DNK196848 DXD196848:DXG196848 EGZ196848:EHC196848 EQV196848:EQY196848 FAR196848:FAU196848 FKN196848:FKQ196848 FUJ196848:FUM196848 GEF196848:GEI196848 GOB196848:GOE196848 GXX196848:GYA196848 HHT196848:HHW196848 HRP196848:HRS196848 IBL196848:IBO196848 ILH196848:ILK196848 IVD196848:IVG196848 JEZ196848:JFC196848 JOV196848:JOY196848 JYR196848:JYU196848 KIN196848:KIQ196848 KSJ196848:KSM196848 LCF196848:LCI196848 LMB196848:LME196848 LVX196848:LWA196848 MFT196848:MFW196848 MPP196848:MPS196848 MZL196848:MZO196848 NJH196848:NJK196848 NTD196848:NTG196848 OCZ196848:ODC196848 OMV196848:OMY196848 OWR196848:OWU196848 PGN196848:PGQ196848 PQJ196848:PQM196848 QAF196848:QAI196848 QKB196848:QKE196848 QTX196848:QUA196848 RDT196848:RDW196848 RNP196848:RNS196848 RXL196848:RXO196848 SHH196848:SHK196848 SRD196848:SRG196848 TAZ196848:TBC196848 TKV196848:TKY196848 TUR196848:TUU196848 UEN196848:UEQ196848 UOJ196848:UOM196848 UYF196848:UYI196848 VIB196848:VIE196848 VRX196848:VSA196848 WBT196848:WBW196848 WLP196848:WLS196848 WVL196848:WVO196848 D262384:G262384 IZ262384:JC262384 SV262384:SY262384 ACR262384:ACU262384 AMN262384:AMQ262384 AWJ262384:AWM262384 BGF262384:BGI262384 BQB262384:BQE262384 BZX262384:CAA262384 CJT262384:CJW262384 CTP262384:CTS262384 DDL262384:DDO262384 DNH262384:DNK262384 DXD262384:DXG262384 EGZ262384:EHC262384 EQV262384:EQY262384 FAR262384:FAU262384 FKN262384:FKQ262384 FUJ262384:FUM262384 GEF262384:GEI262384 GOB262384:GOE262384 GXX262384:GYA262384 HHT262384:HHW262384 HRP262384:HRS262384 IBL262384:IBO262384 ILH262384:ILK262384 IVD262384:IVG262384 JEZ262384:JFC262384 JOV262384:JOY262384 JYR262384:JYU262384 KIN262384:KIQ262384 KSJ262384:KSM262384 LCF262384:LCI262384 LMB262384:LME262384 LVX262384:LWA262384 MFT262384:MFW262384 MPP262384:MPS262384 MZL262384:MZO262384 NJH262384:NJK262384 NTD262384:NTG262384 OCZ262384:ODC262384 OMV262384:OMY262384 OWR262384:OWU262384 PGN262384:PGQ262384 PQJ262384:PQM262384 QAF262384:QAI262384 QKB262384:QKE262384 QTX262384:QUA262384 RDT262384:RDW262384 RNP262384:RNS262384 RXL262384:RXO262384 SHH262384:SHK262384 SRD262384:SRG262384 TAZ262384:TBC262384 TKV262384:TKY262384 TUR262384:TUU262384 UEN262384:UEQ262384 UOJ262384:UOM262384 UYF262384:UYI262384 VIB262384:VIE262384 VRX262384:VSA262384 WBT262384:WBW262384 WLP262384:WLS262384 WVL262384:WVO262384 D327920:G327920 IZ327920:JC327920 SV327920:SY327920 ACR327920:ACU327920 AMN327920:AMQ327920 AWJ327920:AWM327920 BGF327920:BGI327920 BQB327920:BQE327920 BZX327920:CAA327920 CJT327920:CJW327920 CTP327920:CTS327920 DDL327920:DDO327920 DNH327920:DNK327920 DXD327920:DXG327920 EGZ327920:EHC327920 EQV327920:EQY327920 FAR327920:FAU327920 FKN327920:FKQ327920 FUJ327920:FUM327920 GEF327920:GEI327920 GOB327920:GOE327920 GXX327920:GYA327920 HHT327920:HHW327920 HRP327920:HRS327920 IBL327920:IBO327920 ILH327920:ILK327920 IVD327920:IVG327920 JEZ327920:JFC327920 JOV327920:JOY327920 JYR327920:JYU327920 KIN327920:KIQ327920 KSJ327920:KSM327920 LCF327920:LCI327920 LMB327920:LME327920 LVX327920:LWA327920 MFT327920:MFW327920 MPP327920:MPS327920 MZL327920:MZO327920 NJH327920:NJK327920 NTD327920:NTG327920 OCZ327920:ODC327920 OMV327920:OMY327920 OWR327920:OWU327920 PGN327920:PGQ327920 PQJ327920:PQM327920 QAF327920:QAI327920 QKB327920:QKE327920 QTX327920:QUA327920 RDT327920:RDW327920 RNP327920:RNS327920 RXL327920:RXO327920 SHH327920:SHK327920 SRD327920:SRG327920 TAZ327920:TBC327920 TKV327920:TKY327920 TUR327920:TUU327920 UEN327920:UEQ327920 UOJ327920:UOM327920 UYF327920:UYI327920 VIB327920:VIE327920 VRX327920:VSA327920 WBT327920:WBW327920 WLP327920:WLS327920 WVL327920:WVO327920 D393456:G393456 IZ393456:JC393456 SV393456:SY393456 ACR393456:ACU393456 AMN393456:AMQ393456 AWJ393456:AWM393456 BGF393456:BGI393456 BQB393456:BQE393456 BZX393456:CAA393456 CJT393456:CJW393456 CTP393456:CTS393456 DDL393456:DDO393456 DNH393456:DNK393456 DXD393456:DXG393456 EGZ393456:EHC393456 EQV393456:EQY393456 FAR393456:FAU393456 FKN393456:FKQ393456 FUJ393456:FUM393456 GEF393456:GEI393456 GOB393456:GOE393456 GXX393456:GYA393456 HHT393456:HHW393456 HRP393456:HRS393456 IBL393456:IBO393456 ILH393456:ILK393456 IVD393456:IVG393456 JEZ393456:JFC393456 JOV393456:JOY393456 JYR393456:JYU393456 KIN393456:KIQ393456 KSJ393456:KSM393456 LCF393456:LCI393456 LMB393456:LME393456 LVX393456:LWA393456 MFT393456:MFW393456 MPP393456:MPS393456 MZL393456:MZO393456 NJH393456:NJK393456 NTD393456:NTG393456 OCZ393456:ODC393456 OMV393456:OMY393456 OWR393456:OWU393456 PGN393456:PGQ393456 PQJ393456:PQM393456 QAF393456:QAI393456 QKB393456:QKE393456 QTX393456:QUA393456 RDT393456:RDW393456 RNP393456:RNS393456 RXL393456:RXO393456 SHH393456:SHK393456 SRD393456:SRG393456 TAZ393456:TBC393456 TKV393456:TKY393456 TUR393456:TUU393456 UEN393456:UEQ393456 UOJ393456:UOM393456 UYF393456:UYI393456 VIB393456:VIE393456 VRX393456:VSA393456 WBT393456:WBW393456 WLP393456:WLS393456 WVL393456:WVO393456 D458992:G458992 IZ458992:JC458992 SV458992:SY458992 ACR458992:ACU458992 AMN458992:AMQ458992 AWJ458992:AWM458992 BGF458992:BGI458992 BQB458992:BQE458992 BZX458992:CAA458992 CJT458992:CJW458992 CTP458992:CTS458992 DDL458992:DDO458992 DNH458992:DNK458992 DXD458992:DXG458992 EGZ458992:EHC458992 EQV458992:EQY458992 FAR458992:FAU458992 FKN458992:FKQ458992 FUJ458992:FUM458992 GEF458992:GEI458992 GOB458992:GOE458992 GXX458992:GYA458992 HHT458992:HHW458992 HRP458992:HRS458992 IBL458992:IBO458992 ILH458992:ILK458992 IVD458992:IVG458992 JEZ458992:JFC458992 JOV458992:JOY458992 JYR458992:JYU458992 KIN458992:KIQ458992 KSJ458992:KSM458992 LCF458992:LCI458992 LMB458992:LME458992 LVX458992:LWA458992 MFT458992:MFW458992 MPP458992:MPS458992 MZL458992:MZO458992 NJH458992:NJK458992 NTD458992:NTG458992 OCZ458992:ODC458992 OMV458992:OMY458992 OWR458992:OWU458992 PGN458992:PGQ458992 PQJ458992:PQM458992 QAF458992:QAI458992 QKB458992:QKE458992 QTX458992:QUA458992 RDT458992:RDW458992 RNP458992:RNS458992 RXL458992:RXO458992 SHH458992:SHK458992 SRD458992:SRG458992 TAZ458992:TBC458992 TKV458992:TKY458992 TUR458992:TUU458992 UEN458992:UEQ458992 UOJ458992:UOM458992 UYF458992:UYI458992 VIB458992:VIE458992 VRX458992:VSA458992 WBT458992:WBW458992 WLP458992:WLS458992 WVL458992:WVO458992 D524528:G524528 IZ524528:JC524528 SV524528:SY524528 ACR524528:ACU524528 AMN524528:AMQ524528 AWJ524528:AWM524528 BGF524528:BGI524528 BQB524528:BQE524528 BZX524528:CAA524528 CJT524528:CJW524528 CTP524528:CTS524528 DDL524528:DDO524528 DNH524528:DNK524528 DXD524528:DXG524528 EGZ524528:EHC524528 EQV524528:EQY524528 FAR524528:FAU524528 FKN524528:FKQ524528 FUJ524528:FUM524528 GEF524528:GEI524528 GOB524528:GOE524528 GXX524528:GYA524528 HHT524528:HHW524528 HRP524528:HRS524528 IBL524528:IBO524528 ILH524528:ILK524528 IVD524528:IVG524528 JEZ524528:JFC524528 JOV524528:JOY524528 JYR524528:JYU524528 KIN524528:KIQ524528 KSJ524528:KSM524528 LCF524528:LCI524528 LMB524528:LME524528 LVX524528:LWA524528 MFT524528:MFW524528 MPP524528:MPS524528 MZL524528:MZO524528 NJH524528:NJK524528 NTD524528:NTG524528 OCZ524528:ODC524528 OMV524528:OMY524528 OWR524528:OWU524528 PGN524528:PGQ524528 PQJ524528:PQM524528 QAF524528:QAI524528 QKB524528:QKE524528 QTX524528:QUA524528 RDT524528:RDW524528 RNP524528:RNS524528 RXL524528:RXO524528 SHH524528:SHK524528 SRD524528:SRG524528 TAZ524528:TBC524528 TKV524528:TKY524528 TUR524528:TUU524528 UEN524528:UEQ524528 UOJ524528:UOM524528 UYF524528:UYI524528 VIB524528:VIE524528 VRX524528:VSA524528 WBT524528:WBW524528 WLP524528:WLS524528 WVL524528:WVO524528 D590064:G590064 IZ590064:JC590064 SV590064:SY590064 ACR590064:ACU590064 AMN590064:AMQ590064 AWJ590064:AWM590064 BGF590064:BGI590064 BQB590064:BQE590064 BZX590064:CAA590064 CJT590064:CJW590064 CTP590064:CTS590064 DDL590064:DDO590064 DNH590064:DNK590064 DXD590064:DXG590064 EGZ590064:EHC590064 EQV590064:EQY590064 FAR590064:FAU590064 FKN590064:FKQ590064 FUJ590064:FUM590064 GEF590064:GEI590064 GOB590064:GOE590064 GXX590064:GYA590064 HHT590064:HHW590064 HRP590064:HRS590064 IBL590064:IBO590064 ILH590064:ILK590064 IVD590064:IVG590064 JEZ590064:JFC590064 JOV590064:JOY590064 JYR590064:JYU590064 KIN590064:KIQ590064 KSJ590064:KSM590064 LCF590064:LCI590064 LMB590064:LME590064 LVX590064:LWA590064 MFT590064:MFW590064 MPP590064:MPS590064 MZL590064:MZO590064 NJH590064:NJK590064 NTD590064:NTG590064 OCZ590064:ODC590064 OMV590064:OMY590064 OWR590064:OWU590064 PGN590064:PGQ590064 PQJ590064:PQM590064 QAF590064:QAI590064 QKB590064:QKE590064 QTX590064:QUA590064 RDT590064:RDW590064 RNP590064:RNS590064 RXL590064:RXO590064 SHH590064:SHK590064 SRD590064:SRG590064 TAZ590064:TBC590064 TKV590064:TKY590064 TUR590064:TUU590064 UEN590064:UEQ590064 UOJ590064:UOM590064 UYF590064:UYI590064 VIB590064:VIE590064 VRX590064:VSA590064 WBT590064:WBW590064 WLP590064:WLS590064 WVL590064:WVO590064 D655600:G655600 IZ655600:JC655600 SV655600:SY655600 ACR655600:ACU655600 AMN655600:AMQ655600 AWJ655600:AWM655600 BGF655600:BGI655600 BQB655600:BQE655600 BZX655600:CAA655600 CJT655600:CJW655600 CTP655600:CTS655600 DDL655600:DDO655600 DNH655600:DNK655600 DXD655600:DXG655600 EGZ655600:EHC655600 EQV655600:EQY655600 FAR655600:FAU655600 FKN655600:FKQ655600 FUJ655600:FUM655600 GEF655600:GEI655600 GOB655600:GOE655600 GXX655600:GYA655600 HHT655600:HHW655600 HRP655600:HRS655600 IBL655600:IBO655600 ILH655600:ILK655600 IVD655600:IVG655600 JEZ655600:JFC655600 JOV655600:JOY655600 JYR655600:JYU655600 KIN655600:KIQ655600 KSJ655600:KSM655600 LCF655600:LCI655600 LMB655600:LME655600 LVX655600:LWA655600 MFT655600:MFW655600 MPP655600:MPS655600 MZL655600:MZO655600 NJH655600:NJK655600 NTD655600:NTG655600 OCZ655600:ODC655600 OMV655600:OMY655600 OWR655600:OWU655600 PGN655600:PGQ655600 PQJ655600:PQM655600 QAF655600:QAI655600 QKB655600:QKE655600 QTX655600:QUA655600 RDT655600:RDW655600 RNP655600:RNS655600 RXL655600:RXO655600 SHH655600:SHK655600 SRD655600:SRG655600 TAZ655600:TBC655600 TKV655600:TKY655600 TUR655600:TUU655600 UEN655600:UEQ655600 UOJ655600:UOM655600 UYF655600:UYI655600 VIB655600:VIE655600 VRX655600:VSA655600 WBT655600:WBW655600 WLP655600:WLS655600 WVL655600:WVO655600 D721136:G721136 IZ721136:JC721136 SV721136:SY721136 ACR721136:ACU721136 AMN721136:AMQ721136 AWJ721136:AWM721136 BGF721136:BGI721136 BQB721136:BQE721136 BZX721136:CAA721136 CJT721136:CJW721136 CTP721136:CTS721136 DDL721136:DDO721136 DNH721136:DNK721136 DXD721136:DXG721136 EGZ721136:EHC721136 EQV721136:EQY721136 FAR721136:FAU721136 FKN721136:FKQ721136 FUJ721136:FUM721136 GEF721136:GEI721136 GOB721136:GOE721136 GXX721136:GYA721136 HHT721136:HHW721136 HRP721136:HRS721136 IBL721136:IBO721136 ILH721136:ILK721136 IVD721136:IVG721136 JEZ721136:JFC721136 JOV721136:JOY721136 JYR721136:JYU721136 KIN721136:KIQ721136 KSJ721136:KSM721136 LCF721136:LCI721136 LMB721136:LME721136 LVX721136:LWA721136 MFT721136:MFW721136 MPP721136:MPS721136 MZL721136:MZO721136 NJH721136:NJK721136 NTD721136:NTG721136 OCZ721136:ODC721136 OMV721136:OMY721136 OWR721136:OWU721136 PGN721136:PGQ721136 PQJ721136:PQM721136 QAF721136:QAI721136 QKB721136:QKE721136 QTX721136:QUA721136 RDT721136:RDW721136 RNP721136:RNS721136 RXL721136:RXO721136 SHH721136:SHK721136 SRD721136:SRG721136 TAZ721136:TBC721136 TKV721136:TKY721136 TUR721136:TUU721136 UEN721136:UEQ721136 UOJ721136:UOM721136 UYF721136:UYI721136 VIB721136:VIE721136 VRX721136:VSA721136 WBT721136:WBW721136 WLP721136:WLS721136 WVL721136:WVO721136 D786672:G786672 IZ786672:JC786672 SV786672:SY786672 ACR786672:ACU786672 AMN786672:AMQ786672 AWJ786672:AWM786672 BGF786672:BGI786672 BQB786672:BQE786672 BZX786672:CAA786672 CJT786672:CJW786672 CTP786672:CTS786672 DDL786672:DDO786672 DNH786672:DNK786672 DXD786672:DXG786672 EGZ786672:EHC786672 EQV786672:EQY786672 FAR786672:FAU786672 FKN786672:FKQ786672 FUJ786672:FUM786672 GEF786672:GEI786672 GOB786672:GOE786672 GXX786672:GYA786672 HHT786672:HHW786672 HRP786672:HRS786672 IBL786672:IBO786672 ILH786672:ILK786672 IVD786672:IVG786672 JEZ786672:JFC786672 JOV786672:JOY786672 JYR786672:JYU786672 KIN786672:KIQ786672 KSJ786672:KSM786672 LCF786672:LCI786672 LMB786672:LME786672 LVX786672:LWA786672 MFT786672:MFW786672 MPP786672:MPS786672 MZL786672:MZO786672 NJH786672:NJK786672 NTD786672:NTG786672 OCZ786672:ODC786672 OMV786672:OMY786672 OWR786672:OWU786672 PGN786672:PGQ786672 PQJ786672:PQM786672 QAF786672:QAI786672 QKB786672:QKE786672 QTX786672:QUA786672 RDT786672:RDW786672 RNP786672:RNS786672 RXL786672:RXO786672 SHH786672:SHK786672 SRD786672:SRG786672 TAZ786672:TBC786672 TKV786672:TKY786672 TUR786672:TUU786672 UEN786672:UEQ786672 UOJ786672:UOM786672 UYF786672:UYI786672 VIB786672:VIE786672 VRX786672:VSA786672 WBT786672:WBW786672 WLP786672:WLS786672 WVL786672:WVO786672 D852208:G852208 IZ852208:JC852208 SV852208:SY852208 ACR852208:ACU852208 AMN852208:AMQ852208 AWJ852208:AWM852208 BGF852208:BGI852208 BQB852208:BQE852208 BZX852208:CAA852208 CJT852208:CJW852208 CTP852208:CTS852208 DDL852208:DDO852208 DNH852208:DNK852208 DXD852208:DXG852208 EGZ852208:EHC852208 EQV852208:EQY852208 FAR852208:FAU852208 FKN852208:FKQ852208 FUJ852208:FUM852208 GEF852208:GEI852208 GOB852208:GOE852208 GXX852208:GYA852208 HHT852208:HHW852208 HRP852208:HRS852208 IBL852208:IBO852208 ILH852208:ILK852208 IVD852208:IVG852208 JEZ852208:JFC852208 JOV852208:JOY852208 JYR852208:JYU852208 KIN852208:KIQ852208 KSJ852208:KSM852208 LCF852208:LCI852208 LMB852208:LME852208 LVX852208:LWA852208 MFT852208:MFW852208 MPP852208:MPS852208 MZL852208:MZO852208 NJH852208:NJK852208 NTD852208:NTG852208 OCZ852208:ODC852208 OMV852208:OMY852208 OWR852208:OWU852208 PGN852208:PGQ852208 PQJ852208:PQM852208 QAF852208:QAI852208 QKB852208:QKE852208 QTX852208:QUA852208 RDT852208:RDW852208 RNP852208:RNS852208 RXL852208:RXO852208 SHH852208:SHK852208 SRD852208:SRG852208 TAZ852208:TBC852208 TKV852208:TKY852208 TUR852208:TUU852208 UEN852208:UEQ852208 UOJ852208:UOM852208 UYF852208:UYI852208 VIB852208:VIE852208 VRX852208:VSA852208 WBT852208:WBW852208 WLP852208:WLS852208 WVL852208:WVO852208 D917744:G917744 IZ917744:JC917744 SV917744:SY917744 ACR917744:ACU917744 AMN917744:AMQ917744 AWJ917744:AWM917744 BGF917744:BGI917744 BQB917744:BQE917744 BZX917744:CAA917744 CJT917744:CJW917744 CTP917744:CTS917744 DDL917744:DDO917744 DNH917744:DNK917744 DXD917744:DXG917744 EGZ917744:EHC917744 EQV917744:EQY917744 FAR917744:FAU917744 FKN917744:FKQ917744 FUJ917744:FUM917744 GEF917744:GEI917744 GOB917744:GOE917744 GXX917744:GYA917744 HHT917744:HHW917744 HRP917744:HRS917744 IBL917744:IBO917744 ILH917744:ILK917744 IVD917744:IVG917744 JEZ917744:JFC917744 JOV917744:JOY917744 JYR917744:JYU917744 KIN917744:KIQ917744 KSJ917744:KSM917744 LCF917744:LCI917744 LMB917744:LME917744 LVX917744:LWA917744 MFT917744:MFW917744 MPP917744:MPS917744 MZL917744:MZO917744 NJH917744:NJK917744 NTD917744:NTG917744 OCZ917744:ODC917744 OMV917744:OMY917744 OWR917744:OWU917744 PGN917744:PGQ917744 PQJ917744:PQM917744 QAF917744:QAI917744 QKB917744:QKE917744 QTX917744:QUA917744 RDT917744:RDW917744 RNP917744:RNS917744 RXL917744:RXO917744 SHH917744:SHK917744 SRD917744:SRG917744 TAZ917744:TBC917744 TKV917744:TKY917744 TUR917744:TUU917744 UEN917744:UEQ917744 UOJ917744:UOM917744 UYF917744:UYI917744 VIB917744:VIE917744 VRX917744:VSA917744 WBT917744:WBW917744 WLP917744:WLS917744 WVL917744:WVO917744 D983280:G983280 IZ983280:JC983280 SV983280:SY983280 ACR983280:ACU983280 AMN983280:AMQ983280 AWJ983280:AWM983280 BGF983280:BGI983280 BQB983280:BQE983280 BZX983280:CAA983280 CJT983280:CJW983280 CTP983280:CTS983280 DDL983280:DDO983280 DNH983280:DNK983280 DXD983280:DXG983280 EGZ983280:EHC983280 EQV983280:EQY983280 FAR983280:FAU983280 FKN983280:FKQ983280 FUJ983280:FUM983280 GEF983280:GEI983280 GOB983280:GOE983280 GXX983280:GYA983280 HHT983280:HHW983280 HRP983280:HRS983280 IBL983280:IBO983280 ILH983280:ILK983280 IVD983280:IVG983280 JEZ983280:JFC983280 JOV983280:JOY983280 JYR983280:JYU983280 KIN983280:KIQ983280 KSJ983280:KSM983280 LCF983280:LCI983280 LMB983280:LME983280 LVX983280:LWA983280 MFT983280:MFW983280 MPP983280:MPS983280 MZL983280:MZO983280 NJH983280:NJK983280 NTD983280:NTG983280 OCZ983280:ODC983280 OMV983280:OMY983280 OWR983280:OWU983280 PGN983280:PGQ983280 PQJ983280:PQM983280 QAF983280:QAI983280 QKB983280:QKE983280 QTX983280:QUA983280 RDT983280:RDW983280 RNP983280:RNS983280 RXL983280:RXO983280 SHH983280:SHK983280 SRD983280:SRG983280 TAZ983280:TBC983280 TKV983280:TKY983280 TUR983280:TUU983280 UEN983280:UEQ983280 UOJ983280:UOM983280 UYF983280:UYI983280 VIB983280:VIE983280 VRX983280:VSA983280 WBT983280:WBW983280 WLP983280:WLS983280 WVL983280:WVO983280 I117:K117 JE117:JG117 TA117:TC117 ACW117:ACY117 AMS117:AMU117 AWO117:AWQ117 BGK117:BGM117 BQG117:BQI117 CAC117:CAE117 CJY117:CKA117 CTU117:CTW117 DDQ117:DDS117 DNM117:DNO117 DXI117:DXK117 EHE117:EHG117 ERA117:ERC117 FAW117:FAY117 FKS117:FKU117 FUO117:FUQ117 GEK117:GEM117 GOG117:GOI117 GYC117:GYE117 HHY117:HIA117 HRU117:HRW117 IBQ117:IBS117 ILM117:ILO117 IVI117:IVK117 JFE117:JFG117 JPA117:JPC117 JYW117:JYY117 KIS117:KIU117 KSO117:KSQ117 LCK117:LCM117 LMG117:LMI117 LWC117:LWE117 MFY117:MGA117 MPU117:MPW117 MZQ117:MZS117 NJM117:NJO117 NTI117:NTK117 ODE117:ODG117 ONA117:ONC117 OWW117:OWY117 PGS117:PGU117 PQO117:PQQ117 QAK117:QAM117 QKG117:QKI117 QUC117:QUE117 RDY117:REA117 RNU117:RNW117 RXQ117:RXS117 SHM117:SHO117 SRI117:SRK117 TBE117:TBG117 TLA117:TLC117 TUW117:TUY117 UES117:UEU117 UOO117:UOQ117 UYK117:UYM117 VIG117:VII117 VSC117:VSE117 WBY117:WCA117 WLU117:WLW117 WVQ117:WVS117 I65776:K65776 JE65776:JG65776 TA65776:TC65776 ACW65776:ACY65776 AMS65776:AMU65776 AWO65776:AWQ65776 BGK65776:BGM65776 BQG65776:BQI65776 CAC65776:CAE65776 CJY65776:CKA65776 CTU65776:CTW65776 DDQ65776:DDS65776 DNM65776:DNO65776 DXI65776:DXK65776 EHE65776:EHG65776 ERA65776:ERC65776 FAW65776:FAY65776 FKS65776:FKU65776 FUO65776:FUQ65776 GEK65776:GEM65776 GOG65776:GOI65776 GYC65776:GYE65776 HHY65776:HIA65776 HRU65776:HRW65776 IBQ65776:IBS65776 ILM65776:ILO65776 IVI65776:IVK65776 JFE65776:JFG65776 JPA65776:JPC65776 JYW65776:JYY65776 KIS65776:KIU65776 KSO65776:KSQ65776 LCK65776:LCM65776 LMG65776:LMI65776 LWC65776:LWE65776 MFY65776:MGA65776 MPU65776:MPW65776 MZQ65776:MZS65776 NJM65776:NJO65776 NTI65776:NTK65776 ODE65776:ODG65776 ONA65776:ONC65776 OWW65776:OWY65776 PGS65776:PGU65776 PQO65776:PQQ65776 QAK65776:QAM65776 QKG65776:QKI65776 QUC65776:QUE65776 RDY65776:REA65776 RNU65776:RNW65776 RXQ65776:RXS65776 SHM65776:SHO65776 SRI65776:SRK65776 TBE65776:TBG65776 TLA65776:TLC65776 TUW65776:TUY65776 UES65776:UEU65776 UOO65776:UOQ65776 UYK65776:UYM65776 VIG65776:VII65776 VSC65776:VSE65776 WBY65776:WCA65776 WLU65776:WLW65776 WVQ65776:WVS65776 I131312:K131312 JE131312:JG131312 TA131312:TC131312 ACW131312:ACY131312 AMS131312:AMU131312 AWO131312:AWQ131312 BGK131312:BGM131312 BQG131312:BQI131312 CAC131312:CAE131312 CJY131312:CKA131312 CTU131312:CTW131312 DDQ131312:DDS131312 DNM131312:DNO131312 DXI131312:DXK131312 EHE131312:EHG131312 ERA131312:ERC131312 FAW131312:FAY131312 FKS131312:FKU131312 FUO131312:FUQ131312 GEK131312:GEM131312 GOG131312:GOI131312 GYC131312:GYE131312 HHY131312:HIA131312 HRU131312:HRW131312 IBQ131312:IBS131312 ILM131312:ILO131312 IVI131312:IVK131312 JFE131312:JFG131312 JPA131312:JPC131312 JYW131312:JYY131312 KIS131312:KIU131312 KSO131312:KSQ131312 LCK131312:LCM131312 LMG131312:LMI131312 LWC131312:LWE131312 MFY131312:MGA131312 MPU131312:MPW131312 MZQ131312:MZS131312 NJM131312:NJO131312 NTI131312:NTK131312 ODE131312:ODG131312 ONA131312:ONC131312 OWW131312:OWY131312 PGS131312:PGU131312 PQO131312:PQQ131312 QAK131312:QAM131312 QKG131312:QKI131312 QUC131312:QUE131312 RDY131312:REA131312 RNU131312:RNW131312 RXQ131312:RXS131312 SHM131312:SHO131312 SRI131312:SRK131312 TBE131312:TBG131312 TLA131312:TLC131312 TUW131312:TUY131312 UES131312:UEU131312 UOO131312:UOQ131312 UYK131312:UYM131312 VIG131312:VII131312 VSC131312:VSE131312 WBY131312:WCA131312 WLU131312:WLW131312 WVQ131312:WVS131312 I196848:K196848 JE196848:JG196848 TA196848:TC196848 ACW196848:ACY196848 AMS196848:AMU196848 AWO196848:AWQ196848 BGK196848:BGM196848 BQG196848:BQI196848 CAC196848:CAE196848 CJY196848:CKA196848 CTU196848:CTW196848 DDQ196848:DDS196848 DNM196848:DNO196848 DXI196848:DXK196848 EHE196848:EHG196848 ERA196848:ERC196848 FAW196848:FAY196848 FKS196848:FKU196848 FUO196848:FUQ196848 GEK196848:GEM196848 GOG196848:GOI196848 GYC196848:GYE196848 HHY196848:HIA196848 HRU196848:HRW196848 IBQ196848:IBS196848 ILM196848:ILO196848 IVI196848:IVK196848 JFE196848:JFG196848 JPA196848:JPC196848 JYW196848:JYY196848 KIS196848:KIU196848 KSO196848:KSQ196848 LCK196848:LCM196848 LMG196848:LMI196848 LWC196848:LWE196848 MFY196848:MGA196848 MPU196848:MPW196848 MZQ196848:MZS196848 NJM196848:NJO196848 NTI196848:NTK196848 ODE196848:ODG196848 ONA196848:ONC196848 OWW196848:OWY196848 PGS196848:PGU196848 PQO196848:PQQ196848 QAK196848:QAM196848 QKG196848:QKI196848 QUC196848:QUE196848 RDY196848:REA196848 RNU196848:RNW196848 RXQ196848:RXS196848 SHM196848:SHO196848 SRI196848:SRK196848 TBE196848:TBG196848 TLA196848:TLC196848 TUW196848:TUY196848 UES196848:UEU196848 UOO196848:UOQ196848 UYK196848:UYM196848 VIG196848:VII196848 VSC196848:VSE196848 WBY196848:WCA196848 WLU196848:WLW196848 WVQ196848:WVS196848 I262384:K262384 JE262384:JG262384 TA262384:TC262384 ACW262384:ACY262384 AMS262384:AMU262384 AWO262384:AWQ262384 BGK262384:BGM262384 BQG262384:BQI262384 CAC262384:CAE262384 CJY262384:CKA262384 CTU262384:CTW262384 DDQ262384:DDS262384 DNM262384:DNO262384 DXI262384:DXK262384 EHE262384:EHG262384 ERA262384:ERC262384 FAW262384:FAY262384 FKS262384:FKU262384 FUO262384:FUQ262384 GEK262384:GEM262384 GOG262384:GOI262384 GYC262384:GYE262384 HHY262384:HIA262384 HRU262384:HRW262384 IBQ262384:IBS262384 ILM262384:ILO262384 IVI262384:IVK262384 JFE262384:JFG262384 JPA262384:JPC262384 JYW262384:JYY262384 KIS262384:KIU262384 KSO262384:KSQ262384 LCK262384:LCM262384 LMG262384:LMI262384 LWC262384:LWE262384 MFY262384:MGA262384 MPU262384:MPW262384 MZQ262384:MZS262384 NJM262384:NJO262384 NTI262384:NTK262384 ODE262384:ODG262384 ONA262384:ONC262384 OWW262384:OWY262384 PGS262384:PGU262384 PQO262384:PQQ262384 QAK262384:QAM262384 QKG262384:QKI262384 QUC262384:QUE262384 RDY262384:REA262384 RNU262384:RNW262384 RXQ262384:RXS262384 SHM262384:SHO262384 SRI262384:SRK262384 TBE262384:TBG262384 TLA262384:TLC262384 TUW262384:TUY262384 UES262384:UEU262384 UOO262384:UOQ262384 UYK262384:UYM262384 VIG262384:VII262384 VSC262384:VSE262384 WBY262384:WCA262384 WLU262384:WLW262384 WVQ262384:WVS262384 I327920:K327920 JE327920:JG327920 TA327920:TC327920 ACW327920:ACY327920 AMS327920:AMU327920 AWO327920:AWQ327920 BGK327920:BGM327920 BQG327920:BQI327920 CAC327920:CAE327920 CJY327920:CKA327920 CTU327920:CTW327920 DDQ327920:DDS327920 DNM327920:DNO327920 DXI327920:DXK327920 EHE327920:EHG327920 ERA327920:ERC327920 FAW327920:FAY327920 FKS327920:FKU327920 FUO327920:FUQ327920 GEK327920:GEM327920 GOG327920:GOI327920 GYC327920:GYE327920 HHY327920:HIA327920 HRU327920:HRW327920 IBQ327920:IBS327920 ILM327920:ILO327920 IVI327920:IVK327920 JFE327920:JFG327920 JPA327920:JPC327920 JYW327920:JYY327920 KIS327920:KIU327920 KSO327920:KSQ327920 LCK327920:LCM327920 LMG327920:LMI327920 LWC327920:LWE327920 MFY327920:MGA327920 MPU327920:MPW327920 MZQ327920:MZS327920 NJM327920:NJO327920 NTI327920:NTK327920 ODE327920:ODG327920 ONA327920:ONC327920 OWW327920:OWY327920 PGS327920:PGU327920 PQO327920:PQQ327920 QAK327920:QAM327920 QKG327920:QKI327920 QUC327920:QUE327920 RDY327920:REA327920 RNU327920:RNW327920 RXQ327920:RXS327920 SHM327920:SHO327920 SRI327920:SRK327920 TBE327920:TBG327920 TLA327920:TLC327920 TUW327920:TUY327920 UES327920:UEU327920 UOO327920:UOQ327920 UYK327920:UYM327920 VIG327920:VII327920 VSC327920:VSE327920 WBY327920:WCA327920 WLU327920:WLW327920 WVQ327920:WVS327920 I393456:K393456 JE393456:JG393456 TA393456:TC393456 ACW393456:ACY393456 AMS393456:AMU393456 AWO393456:AWQ393456 BGK393456:BGM393456 BQG393456:BQI393456 CAC393456:CAE393456 CJY393456:CKA393456 CTU393456:CTW393456 DDQ393456:DDS393456 DNM393456:DNO393456 DXI393456:DXK393456 EHE393456:EHG393456 ERA393456:ERC393456 FAW393456:FAY393456 FKS393456:FKU393456 FUO393456:FUQ393456 GEK393456:GEM393456 GOG393456:GOI393456 GYC393456:GYE393456 HHY393456:HIA393456 HRU393456:HRW393456 IBQ393456:IBS393456 ILM393456:ILO393456 IVI393456:IVK393456 JFE393456:JFG393456 JPA393456:JPC393456 JYW393456:JYY393456 KIS393456:KIU393456 KSO393456:KSQ393456 LCK393456:LCM393456 LMG393456:LMI393456 LWC393456:LWE393456 MFY393456:MGA393456 MPU393456:MPW393456 MZQ393456:MZS393456 NJM393456:NJO393456 NTI393456:NTK393456 ODE393456:ODG393456 ONA393456:ONC393456 OWW393456:OWY393456 PGS393456:PGU393456 PQO393456:PQQ393456 QAK393456:QAM393456 QKG393456:QKI393456 QUC393456:QUE393456 RDY393456:REA393456 RNU393456:RNW393456 RXQ393456:RXS393456 SHM393456:SHO393456 SRI393456:SRK393456 TBE393456:TBG393456 TLA393456:TLC393456 TUW393456:TUY393456 UES393456:UEU393456 UOO393456:UOQ393456 UYK393456:UYM393456 VIG393456:VII393456 VSC393456:VSE393456 WBY393456:WCA393456 WLU393456:WLW393456 WVQ393456:WVS393456 I458992:K458992 JE458992:JG458992 TA458992:TC458992 ACW458992:ACY458992 AMS458992:AMU458992 AWO458992:AWQ458992 BGK458992:BGM458992 BQG458992:BQI458992 CAC458992:CAE458992 CJY458992:CKA458992 CTU458992:CTW458992 DDQ458992:DDS458992 DNM458992:DNO458992 DXI458992:DXK458992 EHE458992:EHG458992 ERA458992:ERC458992 FAW458992:FAY458992 FKS458992:FKU458992 FUO458992:FUQ458992 GEK458992:GEM458992 GOG458992:GOI458992 GYC458992:GYE458992 HHY458992:HIA458992 HRU458992:HRW458992 IBQ458992:IBS458992 ILM458992:ILO458992 IVI458992:IVK458992 JFE458992:JFG458992 JPA458992:JPC458992 JYW458992:JYY458992 KIS458992:KIU458992 KSO458992:KSQ458992 LCK458992:LCM458992 LMG458992:LMI458992 LWC458992:LWE458992 MFY458992:MGA458992 MPU458992:MPW458992 MZQ458992:MZS458992 NJM458992:NJO458992 NTI458992:NTK458992 ODE458992:ODG458992 ONA458992:ONC458992 OWW458992:OWY458992 PGS458992:PGU458992 PQO458992:PQQ458992 QAK458992:QAM458992 QKG458992:QKI458992 QUC458992:QUE458992 RDY458992:REA458992 RNU458992:RNW458992 RXQ458992:RXS458992 SHM458992:SHO458992 SRI458992:SRK458992 TBE458992:TBG458992 TLA458992:TLC458992 TUW458992:TUY458992 UES458992:UEU458992 UOO458992:UOQ458992 UYK458992:UYM458992 VIG458992:VII458992 VSC458992:VSE458992 WBY458992:WCA458992 WLU458992:WLW458992 WVQ458992:WVS458992 I524528:K524528 JE524528:JG524528 TA524528:TC524528 ACW524528:ACY524528 AMS524528:AMU524528 AWO524528:AWQ524528 BGK524528:BGM524528 BQG524528:BQI524528 CAC524528:CAE524528 CJY524528:CKA524528 CTU524528:CTW524528 DDQ524528:DDS524528 DNM524528:DNO524528 DXI524528:DXK524528 EHE524528:EHG524528 ERA524528:ERC524528 FAW524528:FAY524528 FKS524528:FKU524528 FUO524528:FUQ524528 GEK524528:GEM524528 GOG524528:GOI524528 GYC524528:GYE524528 HHY524528:HIA524528 HRU524528:HRW524528 IBQ524528:IBS524528 ILM524528:ILO524528 IVI524528:IVK524528 JFE524528:JFG524528 JPA524528:JPC524528 JYW524528:JYY524528 KIS524528:KIU524528 KSO524528:KSQ524528 LCK524528:LCM524528 LMG524528:LMI524528 LWC524528:LWE524528 MFY524528:MGA524528 MPU524528:MPW524528 MZQ524528:MZS524528 NJM524528:NJO524528 NTI524528:NTK524528 ODE524528:ODG524528 ONA524528:ONC524528 OWW524528:OWY524528 PGS524528:PGU524528 PQO524528:PQQ524528 QAK524528:QAM524528 QKG524528:QKI524528 QUC524528:QUE524528 RDY524528:REA524528 RNU524528:RNW524528 RXQ524528:RXS524528 SHM524528:SHO524528 SRI524528:SRK524528 TBE524528:TBG524528 TLA524528:TLC524528 TUW524528:TUY524528 UES524528:UEU524528 UOO524528:UOQ524528 UYK524528:UYM524528 VIG524528:VII524528 VSC524528:VSE524528 WBY524528:WCA524528 WLU524528:WLW524528 WVQ524528:WVS524528 I590064:K590064 JE590064:JG590064 TA590064:TC590064 ACW590064:ACY590064 AMS590064:AMU590064 AWO590064:AWQ590064 BGK590064:BGM590064 BQG590064:BQI590064 CAC590064:CAE590064 CJY590064:CKA590064 CTU590064:CTW590064 DDQ590064:DDS590064 DNM590064:DNO590064 DXI590064:DXK590064 EHE590064:EHG590064 ERA590064:ERC590064 FAW590064:FAY590064 FKS590064:FKU590064 FUO590064:FUQ590064 GEK590064:GEM590064 GOG590064:GOI590064 GYC590064:GYE590064 HHY590064:HIA590064 HRU590064:HRW590064 IBQ590064:IBS590064 ILM590064:ILO590064 IVI590064:IVK590064 JFE590064:JFG590064 JPA590064:JPC590064 JYW590064:JYY590064 KIS590064:KIU590064 KSO590064:KSQ590064 LCK590064:LCM590064 LMG590064:LMI590064 LWC590064:LWE590064 MFY590064:MGA590064 MPU590064:MPW590064 MZQ590064:MZS590064 NJM590064:NJO590064 NTI590064:NTK590064 ODE590064:ODG590064 ONA590064:ONC590064 OWW590064:OWY590064 PGS590064:PGU590064 PQO590064:PQQ590064 QAK590064:QAM590064 QKG590064:QKI590064 QUC590064:QUE590064 RDY590064:REA590064 RNU590064:RNW590064 RXQ590064:RXS590064 SHM590064:SHO590064 SRI590064:SRK590064 TBE590064:TBG590064 TLA590064:TLC590064 TUW590064:TUY590064 UES590064:UEU590064 UOO590064:UOQ590064 UYK590064:UYM590064 VIG590064:VII590064 VSC590064:VSE590064 WBY590064:WCA590064 WLU590064:WLW590064 WVQ590064:WVS590064 I655600:K655600 JE655600:JG655600 TA655600:TC655600 ACW655600:ACY655600 AMS655600:AMU655600 AWO655600:AWQ655600 BGK655600:BGM655600 BQG655600:BQI655600 CAC655600:CAE655600 CJY655600:CKA655600 CTU655600:CTW655600 DDQ655600:DDS655600 DNM655600:DNO655600 DXI655600:DXK655600 EHE655600:EHG655600 ERA655600:ERC655600 FAW655600:FAY655600 FKS655600:FKU655600 FUO655600:FUQ655600 GEK655600:GEM655600 GOG655600:GOI655600 GYC655600:GYE655600 HHY655600:HIA655600 HRU655600:HRW655600 IBQ655600:IBS655600 ILM655600:ILO655600 IVI655600:IVK655600 JFE655600:JFG655600 JPA655600:JPC655600 JYW655600:JYY655600 KIS655600:KIU655600 KSO655600:KSQ655600 LCK655600:LCM655600 LMG655600:LMI655600 LWC655600:LWE655600 MFY655600:MGA655600 MPU655600:MPW655600 MZQ655600:MZS655600 NJM655600:NJO655600 NTI655600:NTK655600 ODE655600:ODG655600 ONA655600:ONC655600 OWW655600:OWY655600 PGS655600:PGU655600 PQO655600:PQQ655600 QAK655600:QAM655600 QKG655600:QKI655600 QUC655600:QUE655600 RDY655600:REA655600 RNU655600:RNW655600 RXQ655600:RXS655600 SHM655600:SHO655600 SRI655600:SRK655600 TBE655600:TBG655600 TLA655600:TLC655600 TUW655600:TUY655600 UES655600:UEU655600 UOO655600:UOQ655600 UYK655600:UYM655600 VIG655600:VII655600 VSC655600:VSE655600 WBY655600:WCA655600 WLU655600:WLW655600 WVQ655600:WVS655600 I721136:K721136 JE721136:JG721136 TA721136:TC721136 ACW721136:ACY721136 AMS721136:AMU721136 AWO721136:AWQ721136 BGK721136:BGM721136 BQG721136:BQI721136 CAC721136:CAE721136 CJY721136:CKA721136 CTU721136:CTW721136 DDQ721136:DDS721136 DNM721136:DNO721136 DXI721136:DXK721136 EHE721136:EHG721136 ERA721136:ERC721136 FAW721136:FAY721136 FKS721136:FKU721136 FUO721136:FUQ721136 GEK721136:GEM721136 GOG721136:GOI721136 GYC721136:GYE721136 HHY721136:HIA721136 HRU721136:HRW721136 IBQ721136:IBS721136 ILM721136:ILO721136 IVI721136:IVK721136 JFE721136:JFG721136 JPA721136:JPC721136 JYW721136:JYY721136 KIS721136:KIU721136 KSO721136:KSQ721136 LCK721136:LCM721136 LMG721136:LMI721136 LWC721136:LWE721136 MFY721136:MGA721136 MPU721136:MPW721136 MZQ721136:MZS721136 NJM721136:NJO721136 NTI721136:NTK721136 ODE721136:ODG721136 ONA721136:ONC721136 OWW721136:OWY721136 PGS721136:PGU721136 PQO721136:PQQ721136 QAK721136:QAM721136 QKG721136:QKI721136 QUC721136:QUE721136 RDY721136:REA721136 RNU721136:RNW721136 RXQ721136:RXS721136 SHM721136:SHO721136 SRI721136:SRK721136 TBE721136:TBG721136 TLA721136:TLC721136 TUW721136:TUY721136 UES721136:UEU721136 UOO721136:UOQ721136 UYK721136:UYM721136 VIG721136:VII721136 VSC721136:VSE721136 WBY721136:WCA721136 WLU721136:WLW721136 WVQ721136:WVS721136 I786672:K786672 JE786672:JG786672 TA786672:TC786672 ACW786672:ACY786672 AMS786672:AMU786672 AWO786672:AWQ786672 BGK786672:BGM786672 BQG786672:BQI786672 CAC786672:CAE786672 CJY786672:CKA786672 CTU786672:CTW786672 DDQ786672:DDS786672 DNM786672:DNO786672 DXI786672:DXK786672 EHE786672:EHG786672 ERA786672:ERC786672 FAW786672:FAY786672 FKS786672:FKU786672 FUO786672:FUQ786672 GEK786672:GEM786672 GOG786672:GOI786672 GYC786672:GYE786672 HHY786672:HIA786672 HRU786672:HRW786672 IBQ786672:IBS786672 ILM786672:ILO786672 IVI786672:IVK786672 JFE786672:JFG786672 JPA786672:JPC786672 JYW786672:JYY786672 KIS786672:KIU786672 KSO786672:KSQ786672 LCK786672:LCM786672 LMG786672:LMI786672 LWC786672:LWE786672 MFY786672:MGA786672 MPU786672:MPW786672 MZQ786672:MZS786672 NJM786672:NJO786672 NTI786672:NTK786672 ODE786672:ODG786672 ONA786672:ONC786672 OWW786672:OWY786672 PGS786672:PGU786672 PQO786672:PQQ786672 QAK786672:QAM786672 QKG786672:QKI786672 QUC786672:QUE786672 RDY786672:REA786672 RNU786672:RNW786672 RXQ786672:RXS786672 SHM786672:SHO786672 SRI786672:SRK786672 TBE786672:TBG786672 TLA786672:TLC786672 TUW786672:TUY786672 UES786672:UEU786672 UOO786672:UOQ786672 UYK786672:UYM786672 VIG786672:VII786672 VSC786672:VSE786672 WBY786672:WCA786672 WLU786672:WLW786672 WVQ786672:WVS786672 I852208:K852208 JE852208:JG852208 TA852208:TC852208 ACW852208:ACY852208 AMS852208:AMU852208 AWO852208:AWQ852208 BGK852208:BGM852208 BQG852208:BQI852208 CAC852208:CAE852208 CJY852208:CKA852208 CTU852208:CTW852208 DDQ852208:DDS852208 DNM852208:DNO852208 DXI852208:DXK852208 EHE852208:EHG852208 ERA852208:ERC852208 FAW852208:FAY852208 FKS852208:FKU852208 FUO852208:FUQ852208 GEK852208:GEM852208 GOG852208:GOI852208 GYC852208:GYE852208 HHY852208:HIA852208 HRU852208:HRW852208 IBQ852208:IBS852208 ILM852208:ILO852208 IVI852208:IVK852208 JFE852208:JFG852208 JPA852208:JPC852208 JYW852208:JYY852208 KIS852208:KIU852208 KSO852208:KSQ852208 LCK852208:LCM852208 LMG852208:LMI852208 LWC852208:LWE852208 MFY852208:MGA852208 MPU852208:MPW852208 MZQ852208:MZS852208 NJM852208:NJO852208 NTI852208:NTK852208 ODE852208:ODG852208 ONA852208:ONC852208 OWW852208:OWY852208 PGS852208:PGU852208 PQO852208:PQQ852208 QAK852208:QAM852208 QKG852208:QKI852208 QUC852208:QUE852208 RDY852208:REA852208 RNU852208:RNW852208 RXQ852208:RXS852208 SHM852208:SHO852208 SRI852208:SRK852208 TBE852208:TBG852208 TLA852208:TLC852208 TUW852208:TUY852208 UES852208:UEU852208 UOO852208:UOQ852208 UYK852208:UYM852208 VIG852208:VII852208 VSC852208:VSE852208 WBY852208:WCA852208 WLU852208:WLW852208 WVQ852208:WVS852208 I917744:K917744 JE917744:JG917744 TA917744:TC917744 ACW917744:ACY917744 AMS917744:AMU917744 AWO917744:AWQ917744 BGK917744:BGM917744 BQG917744:BQI917744 CAC917744:CAE917744 CJY917744:CKA917744 CTU917744:CTW917744 DDQ917744:DDS917744 DNM917744:DNO917744 DXI917744:DXK917744 EHE917744:EHG917744 ERA917744:ERC917744 FAW917744:FAY917744 FKS917744:FKU917744 FUO917744:FUQ917744 GEK917744:GEM917744 GOG917744:GOI917744 GYC917744:GYE917744 HHY917744:HIA917744 HRU917744:HRW917744 IBQ917744:IBS917744 ILM917744:ILO917744 IVI917744:IVK917744 JFE917744:JFG917744 JPA917744:JPC917744 JYW917744:JYY917744 KIS917744:KIU917744 KSO917744:KSQ917744 LCK917744:LCM917744 LMG917744:LMI917744 LWC917744:LWE917744 MFY917744:MGA917744 MPU917744:MPW917744 MZQ917744:MZS917744 NJM917744:NJO917744 NTI917744:NTK917744 ODE917744:ODG917744 ONA917744:ONC917744 OWW917744:OWY917744 PGS917744:PGU917744 PQO917744:PQQ917744 QAK917744:QAM917744 QKG917744:QKI917744 QUC917744:QUE917744 RDY917744:REA917744 RNU917744:RNW917744 RXQ917744:RXS917744 SHM917744:SHO917744 SRI917744:SRK917744 TBE917744:TBG917744 TLA917744:TLC917744 TUW917744:TUY917744 UES917744:UEU917744 UOO917744:UOQ917744 UYK917744:UYM917744 VIG917744:VII917744 VSC917744:VSE917744 WBY917744:WCA917744 WLU917744:WLW917744 WVQ917744:WVS917744 I983280:K983280 JE983280:JG983280 TA983280:TC983280 ACW983280:ACY983280 AMS983280:AMU983280 AWO983280:AWQ983280 BGK983280:BGM983280 BQG983280:BQI983280 CAC983280:CAE983280 CJY983280:CKA983280 CTU983280:CTW983280 DDQ983280:DDS983280 DNM983280:DNO983280 DXI983280:DXK983280 EHE983280:EHG983280 ERA983280:ERC983280 FAW983280:FAY983280 FKS983280:FKU983280 FUO983280:FUQ983280 GEK983280:GEM983280 GOG983280:GOI983280 GYC983280:GYE983280 HHY983280:HIA983280 HRU983280:HRW983280 IBQ983280:IBS983280 ILM983280:ILO983280 IVI983280:IVK983280 JFE983280:JFG983280 JPA983280:JPC983280 JYW983280:JYY983280 KIS983280:KIU983280 KSO983280:KSQ983280 LCK983280:LCM983280 LMG983280:LMI983280 LWC983280:LWE983280 MFY983280:MGA983280 MPU983280:MPW983280 MZQ983280:MZS983280 NJM983280:NJO983280 NTI983280:NTK983280 ODE983280:ODG983280 ONA983280:ONC983280 OWW983280:OWY983280 PGS983280:PGU983280 PQO983280:PQQ983280 QAK983280:QAM983280 QKG983280:QKI983280 QUC983280:QUE983280 RDY983280:REA983280 RNU983280:RNW983280 RXQ983280:RXS983280 SHM983280:SHO983280 SRI983280:SRK983280 TBE983280:TBG983280 TLA983280:TLC983280 TUW983280:TUY983280 UES983280:UEU983280 UOO983280:UOQ983280 UYK983280:UYM983280 VIG983280:VII983280 VSC983280:VSE983280 WBY983280:WCA983280 WLU983280:WLW983280 WVQ983280:WVS983280 J134:L139 JF134:JH139 TB134:TD139 ACX134:ACZ139 AMT134:AMV139 AWP134:AWR139 BGL134:BGN139 BQH134:BQJ139 CAD134:CAF139 CJZ134:CKB139 CTV134:CTX139 DDR134:DDT139 DNN134:DNP139 DXJ134:DXL139 EHF134:EHH139 ERB134:ERD139 FAX134:FAZ139 FKT134:FKV139 FUP134:FUR139 GEL134:GEN139 GOH134:GOJ139 GYD134:GYF139 HHZ134:HIB139 HRV134:HRX139 IBR134:IBT139 ILN134:ILP139 IVJ134:IVL139 JFF134:JFH139 JPB134:JPD139 JYX134:JYZ139 KIT134:KIV139 KSP134:KSR139 LCL134:LCN139 LMH134:LMJ139 LWD134:LWF139 MFZ134:MGB139 MPV134:MPX139 MZR134:MZT139 NJN134:NJP139 NTJ134:NTL139 ODF134:ODH139 ONB134:OND139 OWX134:OWZ139 PGT134:PGV139 PQP134:PQR139 QAL134:QAN139 QKH134:QKJ139 QUD134:QUF139 RDZ134:REB139 RNV134:RNX139 RXR134:RXT139 SHN134:SHP139 SRJ134:SRL139 TBF134:TBH139 TLB134:TLD139 TUX134:TUZ139 UET134:UEV139 UOP134:UOR139 UYL134:UYN139 VIH134:VIJ139 VSD134:VSF139 WBZ134:WCB139 WLV134:WLX139 WVR134:WVT139 J65793:L65798 JF65793:JH65798 TB65793:TD65798 ACX65793:ACZ65798 AMT65793:AMV65798 AWP65793:AWR65798 BGL65793:BGN65798 BQH65793:BQJ65798 CAD65793:CAF65798 CJZ65793:CKB65798 CTV65793:CTX65798 DDR65793:DDT65798 DNN65793:DNP65798 DXJ65793:DXL65798 EHF65793:EHH65798 ERB65793:ERD65798 FAX65793:FAZ65798 FKT65793:FKV65798 FUP65793:FUR65798 GEL65793:GEN65798 GOH65793:GOJ65798 GYD65793:GYF65798 HHZ65793:HIB65798 HRV65793:HRX65798 IBR65793:IBT65798 ILN65793:ILP65798 IVJ65793:IVL65798 JFF65793:JFH65798 JPB65793:JPD65798 JYX65793:JYZ65798 KIT65793:KIV65798 KSP65793:KSR65798 LCL65793:LCN65798 LMH65793:LMJ65798 LWD65793:LWF65798 MFZ65793:MGB65798 MPV65793:MPX65798 MZR65793:MZT65798 NJN65793:NJP65798 NTJ65793:NTL65798 ODF65793:ODH65798 ONB65793:OND65798 OWX65793:OWZ65798 PGT65793:PGV65798 PQP65793:PQR65798 QAL65793:QAN65798 QKH65793:QKJ65798 QUD65793:QUF65798 RDZ65793:REB65798 RNV65793:RNX65798 RXR65793:RXT65798 SHN65793:SHP65798 SRJ65793:SRL65798 TBF65793:TBH65798 TLB65793:TLD65798 TUX65793:TUZ65798 UET65793:UEV65798 UOP65793:UOR65798 UYL65793:UYN65798 VIH65793:VIJ65798 VSD65793:VSF65798 WBZ65793:WCB65798 WLV65793:WLX65798 WVR65793:WVT65798 J131329:L131334 JF131329:JH131334 TB131329:TD131334 ACX131329:ACZ131334 AMT131329:AMV131334 AWP131329:AWR131334 BGL131329:BGN131334 BQH131329:BQJ131334 CAD131329:CAF131334 CJZ131329:CKB131334 CTV131329:CTX131334 DDR131329:DDT131334 DNN131329:DNP131334 DXJ131329:DXL131334 EHF131329:EHH131334 ERB131329:ERD131334 FAX131329:FAZ131334 FKT131329:FKV131334 FUP131329:FUR131334 GEL131329:GEN131334 GOH131329:GOJ131334 GYD131329:GYF131334 HHZ131329:HIB131334 HRV131329:HRX131334 IBR131329:IBT131334 ILN131329:ILP131334 IVJ131329:IVL131334 JFF131329:JFH131334 JPB131329:JPD131334 JYX131329:JYZ131334 KIT131329:KIV131334 KSP131329:KSR131334 LCL131329:LCN131334 LMH131329:LMJ131334 LWD131329:LWF131334 MFZ131329:MGB131334 MPV131329:MPX131334 MZR131329:MZT131334 NJN131329:NJP131334 NTJ131329:NTL131334 ODF131329:ODH131334 ONB131329:OND131334 OWX131329:OWZ131334 PGT131329:PGV131334 PQP131329:PQR131334 QAL131329:QAN131334 QKH131329:QKJ131334 QUD131329:QUF131334 RDZ131329:REB131334 RNV131329:RNX131334 RXR131329:RXT131334 SHN131329:SHP131334 SRJ131329:SRL131334 TBF131329:TBH131334 TLB131329:TLD131334 TUX131329:TUZ131334 UET131329:UEV131334 UOP131329:UOR131334 UYL131329:UYN131334 VIH131329:VIJ131334 VSD131329:VSF131334 WBZ131329:WCB131334 WLV131329:WLX131334 WVR131329:WVT131334 J196865:L196870 JF196865:JH196870 TB196865:TD196870 ACX196865:ACZ196870 AMT196865:AMV196870 AWP196865:AWR196870 BGL196865:BGN196870 BQH196865:BQJ196870 CAD196865:CAF196870 CJZ196865:CKB196870 CTV196865:CTX196870 DDR196865:DDT196870 DNN196865:DNP196870 DXJ196865:DXL196870 EHF196865:EHH196870 ERB196865:ERD196870 FAX196865:FAZ196870 FKT196865:FKV196870 FUP196865:FUR196870 GEL196865:GEN196870 GOH196865:GOJ196870 GYD196865:GYF196870 HHZ196865:HIB196870 HRV196865:HRX196870 IBR196865:IBT196870 ILN196865:ILP196870 IVJ196865:IVL196870 JFF196865:JFH196870 JPB196865:JPD196870 JYX196865:JYZ196870 KIT196865:KIV196870 KSP196865:KSR196870 LCL196865:LCN196870 LMH196865:LMJ196870 LWD196865:LWF196870 MFZ196865:MGB196870 MPV196865:MPX196870 MZR196865:MZT196870 NJN196865:NJP196870 NTJ196865:NTL196870 ODF196865:ODH196870 ONB196865:OND196870 OWX196865:OWZ196870 PGT196865:PGV196870 PQP196865:PQR196870 QAL196865:QAN196870 QKH196865:QKJ196870 QUD196865:QUF196870 RDZ196865:REB196870 RNV196865:RNX196870 RXR196865:RXT196870 SHN196865:SHP196870 SRJ196865:SRL196870 TBF196865:TBH196870 TLB196865:TLD196870 TUX196865:TUZ196870 UET196865:UEV196870 UOP196865:UOR196870 UYL196865:UYN196870 VIH196865:VIJ196870 VSD196865:VSF196870 WBZ196865:WCB196870 WLV196865:WLX196870 WVR196865:WVT196870 J262401:L262406 JF262401:JH262406 TB262401:TD262406 ACX262401:ACZ262406 AMT262401:AMV262406 AWP262401:AWR262406 BGL262401:BGN262406 BQH262401:BQJ262406 CAD262401:CAF262406 CJZ262401:CKB262406 CTV262401:CTX262406 DDR262401:DDT262406 DNN262401:DNP262406 DXJ262401:DXL262406 EHF262401:EHH262406 ERB262401:ERD262406 FAX262401:FAZ262406 FKT262401:FKV262406 FUP262401:FUR262406 GEL262401:GEN262406 GOH262401:GOJ262406 GYD262401:GYF262406 HHZ262401:HIB262406 HRV262401:HRX262406 IBR262401:IBT262406 ILN262401:ILP262406 IVJ262401:IVL262406 JFF262401:JFH262406 JPB262401:JPD262406 JYX262401:JYZ262406 KIT262401:KIV262406 KSP262401:KSR262406 LCL262401:LCN262406 LMH262401:LMJ262406 LWD262401:LWF262406 MFZ262401:MGB262406 MPV262401:MPX262406 MZR262401:MZT262406 NJN262401:NJP262406 NTJ262401:NTL262406 ODF262401:ODH262406 ONB262401:OND262406 OWX262401:OWZ262406 PGT262401:PGV262406 PQP262401:PQR262406 QAL262401:QAN262406 QKH262401:QKJ262406 QUD262401:QUF262406 RDZ262401:REB262406 RNV262401:RNX262406 RXR262401:RXT262406 SHN262401:SHP262406 SRJ262401:SRL262406 TBF262401:TBH262406 TLB262401:TLD262406 TUX262401:TUZ262406 UET262401:UEV262406 UOP262401:UOR262406 UYL262401:UYN262406 VIH262401:VIJ262406 VSD262401:VSF262406 WBZ262401:WCB262406 WLV262401:WLX262406 WVR262401:WVT262406 J327937:L327942 JF327937:JH327942 TB327937:TD327942 ACX327937:ACZ327942 AMT327937:AMV327942 AWP327937:AWR327942 BGL327937:BGN327942 BQH327937:BQJ327942 CAD327937:CAF327942 CJZ327937:CKB327942 CTV327937:CTX327942 DDR327937:DDT327942 DNN327937:DNP327942 DXJ327937:DXL327942 EHF327937:EHH327942 ERB327937:ERD327942 FAX327937:FAZ327942 FKT327937:FKV327942 FUP327937:FUR327942 GEL327937:GEN327942 GOH327937:GOJ327942 GYD327937:GYF327942 HHZ327937:HIB327942 HRV327937:HRX327942 IBR327937:IBT327942 ILN327937:ILP327942 IVJ327937:IVL327942 JFF327937:JFH327942 JPB327937:JPD327942 JYX327937:JYZ327942 KIT327937:KIV327942 KSP327937:KSR327942 LCL327937:LCN327942 LMH327937:LMJ327942 LWD327937:LWF327942 MFZ327937:MGB327942 MPV327937:MPX327942 MZR327937:MZT327942 NJN327937:NJP327942 NTJ327937:NTL327942 ODF327937:ODH327942 ONB327937:OND327942 OWX327937:OWZ327942 PGT327937:PGV327942 PQP327937:PQR327942 QAL327937:QAN327942 QKH327937:QKJ327942 QUD327937:QUF327942 RDZ327937:REB327942 RNV327937:RNX327942 RXR327937:RXT327942 SHN327937:SHP327942 SRJ327937:SRL327942 TBF327937:TBH327942 TLB327937:TLD327942 TUX327937:TUZ327942 UET327937:UEV327942 UOP327937:UOR327942 UYL327937:UYN327942 VIH327937:VIJ327942 VSD327937:VSF327942 WBZ327937:WCB327942 WLV327937:WLX327942 WVR327937:WVT327942 J393473:L393478 JF393473:JH393478 TB393473:TD393478 ACX393473:ACZ393478 AMT393473:AMV393478 AWP393473:AWR393478 BGL393473:BGN393478 BQH393473:BQJ393478 CAD393473:CAF393478 CJZ393473:CKB393478 CTV393473:CTX393478 DDR393473:DDT393478 DNN393473:DNP393478 DXJ393473:DXL393478 EHF393473:EHH393478 ERB393473:ERD393478 FAX393473:FAZ393478 FKT393473:FKV393478 FUP393473:FUR393478 GEL393473:GEN393478 GOH393473:GOJ393478 GYD393473:GYF393478 HHZ393473:HIB393478 HRV393473:HRX393478 IBR393473:IBT393478 ILN393473:ILP393478 IVJ393473:IVL393478 JFF393473:JFH393478 JPB393473:JPD393478 JYX393473:JYZ393478 KIT393473:KIV393478 KSP393473:KSR393478 LCL393473:LCN393478 LMH393473:LMJ393478 LWD393473:LWF393478 MFZ393473:MGB393478 MPV393473:MPX393478 MZR393473:MZT393478 NJN393473:NJP393478 NTJ393473:NTL393478 ODF393473:ODH393478 ONB393473:OND393478 OWX393473:OWZ393478 PGT393473:PGV393478 PQP393473:PQR393478 QAL393473:QAN393478 QKH393473:QKJ393478 QUD393473:QUF393478 RDZ393473:REB393478 RNV393473:RNX393478 RXR393473:RXT393478 SHN393473:SHP393478 SRJ393473:SRL393478 TBF393473:TBH393478 TLB393473:TLD393478 TUX393473:TUZ393478 UET393473:UEV393478 UOP393473:UOR393478 UYL393473:UYN393478 VIH393473:VIJ393478 VSD393473:VSF393478 WBZ393473:WCB393478 WLV393473:WLX393478 WVR393473:WVT393478 J459009:L459014 JF459009:JH459014 TB459009:TD459014 ACX459009:ACZ459014 AMT459009:AMV459014 AWP459009:AWR459014 BGL459009:BGN459014 BQH459009:BQJ459014 CAD459009:CAF459014 CJZ459009:CKB459014 CTV459009:CTX459014 DDR459009:DDT459014 DNN459009:DNP459014 DXJ459009:DXL459014 EHF459009:EHH459014 ERB459009:ERD459014 FAX459009:FAZ459014 FKT459009:FKV459014 FUP459009:FUR459014 GEL459009:GEN459014 GOH459009:GOJ459014 GYD459009:GYF459014 HHZ459009:HIB459014 HRV459009:HRX459014 IBR459009:IBT459014 ILN459009:ILP459014 IVJ459009:IVL459014 JFF459009:JFH459014 JPB459009:JPD459014 JYX459009:JYZ459014 KIT459009:KIV459014 KSP459009:KSR459014 LCL459009:LCN459014 LMH459009:LMJ459014 LWD459009:LWF459014 MFZ459009:MGB459014 MPV459009:MPX459014 MZR459009:MZT459014 NJN459009:NJP459014 NTJ459009:NTL459014 ODF459009:ODH459014 ONB459009:OND459014 OWX459009:OWZ459014 PGT459009:PGV459014 PQP459009:PQR459014 QAL459009:QAN459014 QKH459009:QKJ459014 QUD459009:QUF459014 RDZ459009:REB459014 RNV459009:RNX459014 RXR459009:RXT459014 SHN459009:SHP459014 SRJ459009:SRL459014 TBF459009:TBH459014 TLB459009:TLD459014 TUX459009:TUZ459014 UET459009:UEV459014 UOP459009:UOR459014 UYL459009:UYN459014 VIH459009:VIJ459014 VSD459009:VSF459014 WBZ459009:WCB459014 WLV459009:WLX459014 WVR459009:WVT459014 J524545:L524550 JF524545:JH524550 TB524545:TD524550 ACX524545:ACZ524550 AMT524545:AMV524550 AWP524545:AWR524550 BGL524545:BGN524550 BQH524545:BQJ524550 CAD524545:CAF524550 CJZ524545:CKB524550 CTV524545:CTX524550 DDR524545:DDT524550 DNN524545:DNP524550 DXJ524545:DXL524550 EHF524545:EHH524550 ERB524545:ERD524550 FAX524545:FAZ524550 FKT524545:FKV524550 FUP524545:FUR524550 GEL524545:GEN524550 GOH524545:GOJ524550 GYD524545:GYF524550 HHZ524545:HIB524550 HRV524545:HRX524550 IBR524545:IBT524550 ILN524545:ILP524550 IVJ524545:IVL524550 JFF524545:JFH524550 JPB524545:JPD524550 JYX524545:JYZ524550 KIT524545:KIV524550 KSP524545:KSR524550 LCL524545:LCN524550 LMH524545:LMJ524550 LWD524545:LWF524550 MFZ524545:MGB524550 MPV524545:MPX524550 MZR524545:MZT524550 NJN524545:NJP524550 NTJ524545:NTL524550 ODF524545:ODH524550 ONB524545:OND524550 OWX524545:OWZ524550 PGT524545:PGV524550 PQP524545:PQR524550 QAL524545:QAN524550 QKH524545:QKJ524550 QUD524545:QUF524550 RDZ524545:REB524550 RNV524545:RNX524550 RXR524545:RXT524550 SHN524545:SHP524550 SRJ524545:SRL524550 TBF524545:TBH524550 TLB524545:TLD524550 TUX524545:TUZ524550 UET524545:UEV524550 UOP524545:UOR524550 UYL524545:UYN524550 VIH524545:VIJ524550 VSD524545:VSF524550 WBZ524545:WCB524550 WLV524545:WLX524550 WVR524545:WVT524550 J590081:L590086 JF590081:JH590086 TB590081:TD590086 ACX590081:ACZ590086 AMT590081:AMV590086 AWP590081:AWR590086 BGL590081:BGN590086 BQH590081:BQJ590086 CAD590081:CAF590086 CJZ590081:CKB590086 CTV590081:CTX590086 DDR590081:DDT590086 DNN590081:DNP590086 DXJ590081:DXL590086 EHF590081:EHH590086 ERB590081:ERD590086 FAX590081:FAZ590086 FKT590081:FKV590086 FUP590081:FUR590086 GEL590081:GEN590086 GOH590081:GOJ590086 GYD590081:GYF590086 HHZ590081:HIB590086 HRV590081:HRX590086 IBR590081:IBT590086 ILN590081:ILP590086 IVJ590081:IVL590086 JFF590081:JFH590086 JPB590081:JPD590086 JYX590081:JYZ590086 KIT590081:KIV590086 KSP590081:KSR590086 LCL590081:LCN590086 LMH590081:LMJ590086 LWD590081:LWF590086 MFZ590081:MGB590086 MPV590081:MPX590086 MZR590081:MZT590086 NJN590081:NJP590086 NTJ590081:NTL590086 ODF590081:ODH590086 ONB590081:OND590086 OWX590081:OWZ590086 PGT590081:PGV590086 PQP590081:PQR590086 QAL590081:QAN590086 QKH590081:QKJ590086 QUD590081:QUF590086 RDZ590081:REB590086 RNV590081:RNX590086 RXR590081:RXT590086 SHN590081:SHP590086 SRJ590081:SRL590086 TBF590081:TBH590086 TLB590081:TLD590086 TUX590081:TUZ590086 UET590081:UEV590086 UOP590081:UOR590086 UYL590081:UYN590086 VIH590081:VIJ590086 VSD590081:VSF590086 WBZ590081:WCB590086 WLV590081:WLX590086 WVR590081:WVT590086 J655617:L655622 JF655617:JH655622 TB655617:TD655622 ACX655617:ACZ655622 AMT655617:AMV655622 AWP655617:AWR655622 BGL655617:BGN655622 BQH655617:BQJ655622 CAD655617:CAF655622 CJZ655617:CKB655622 CTV655617:CTX655622 DDR655617:DDT655622 DNN655617:DNP655622 DXJ655617:DXL655622 EHF655617:EHH655622 ERB655617:ERD655622 FAX655617:FAZ655622 FKT655617:FKV655622 FUP655617:FUR655622 GEL655617:GEN655622 GOH655617:GOJ655622 GYD655617:GYF655622 HHZ655617:HIB655622 HRV655617:HRX655622 IBR655617:IBT655622 ILN655617:ILP655622 IVJ655617:IVL655622 JFF655617:JFH655622 JPB655617:JPD655622 JYX655617:JYZ655622 KIT655617:KIV655622 KSP655617:KSR655622 LCL655617:LCN655622 LMH655617:LMJ655622 LWD655617:LWF655622 MFZ655617:MGB655622 MPV655617:MPX655622 MZR655617:MZT655622 NJN655617:NJP655622 NTJ655617:NTL655622 ODF655617:ODH655622 ONB655617:OND655622 OWX655617:OWZ655622 PGT655617:PGV655622 PQP655617:PQR655622 QAL655617:QAN655622 QKH655617:QKJ655622 QUD655617:QUF655622 RDZ655617:REB655622 RNV655617:RNX655622 RXR655617:RXT655622 SHN655617:SHP655622 SRJ655617:SRL655622 TBF655617:TBH655622 TLB655617:TLD655622 TUX655617:TUZ655622 UET655617:UEV655622 UOP655617:UOR655622 UYL655617:UYN655622 VIH655617:VIJ655622 VSD655617:VSF655622 WBZ655617:WCB655622 WLV655617:WLX655622 WVR655617:WVT655622 J721153:L721158 JF721153:JH721158 TB721153:TD721158 ACX721153:ACZ721158 AMT721153:AMV721158 AWP721153:AWR721158 BGL721153:BGN721158 BQH721153:BQJ721158 CAD721153:CAF721158 CJZ721153:CKB721158 CTV721153:CTX721158 DDR721153:DDT721158 DNN721153:DNP721158 DXJ721153:DXL721158 EHF721153:EHH721158 ERB721153:ERD721158 FAX721153:FAZ721158 FKT721153:FKV721158 FUP721153:FUR721158 GEL721153:GEN721158 GOH721153:GOJ721158 GYD721153:GYF721158 HHZ721153:HIB721158 HRV721153:HRX721158 IBR721153:IBT721158 ILN721153:ILP721158 IVJ721153:IVL721158 JFF721153:JFH721158 JPB721153:JPD721158 JYX721153:JYZ721158 KIT721153:KIV721158 KSP721153:KSR721158 LCL721153:LCN721158 LMH721153:LMJ721158 LWD721153:LWF721158 MFZ721153:MGB721158 MPV721153:MPX721158 MZR721153:MZT721158 NJN721153:NJP721158 NTJ721153:NTL721158 ODF721153:ODH721158 ONB721153:OND721158 OWX721153:OWZ721158 PGT721153:PGV721158 PQP721153:PQR721158 QAL721153:QAN721158 QKH721153:QKJ721158 QUD721153:QUF721158 RDZ721153:REB721158 RNV721153:RNX721158 RXR721153:RXT721158 SHN721153:SHP721158 SRJ721153:SRL721158 TBF721153:TBH721158 TLB721153:TLD721158 TUX721153:TUZ721158 UET721153:UEV721158 UOP721153:UOR721158 UYL721153:UYN721158 VIH721153:VIJ721158 VSD721153:VSF721158 WBZ721153:WCB721158 WLV721153:WLX721158 WVR721153:WVT721158 J786689:L786694 JF786689:JH786694 TB786689:TD786694 ACX786689:ACZ786694 AMT786689:AMV786694 AWP786689:AWR786694 BGL786689:BGN786694 BQH786689:BQJ786694 CAD786689:CAF786694 CJZ786689:CKB786694 CTV786689:CTX786694 DDR786689:DDT786694 DNN786689:DNP786694 DXJ786689:DXL786694 EHF786689:EHH786694 ERB786689:ERD786694 FAX786689:FAZ786694 FKT786689:FKV786694 FUP786689:FUR786694 GEL786689:GEN786694 GOH786689:GOJ786694 GYD786689:GYF786694 HHZ786689:HIB786694 HRV786689:HRX786694 IBR786689:IBT786694 ILN786689:ILP786694 IVJ786689:IVL786694 JFF786689:JFH786694 JPB786689:JPD786694 JYX786689:JYZ786694 KIT786689:KIV786694 KSP786689:KSR786694 LCL786689:LCN786694 LMH786689:LMJ786694 LWD786689:LWF786694 MFZ786689:MGB786694 MPV786689:MPX786694 MZR786689:MZT786694 NJN786689:NJP786694 NTJ786689:NTL786694 ODF786689:ODH786694 ONB786689:OND786694 OWX786689:OWZ786694 PGT786689:PGV786694 PQP786689:PQR786694 QAL786689:QAN786694 QKH786689:QKJ786694 QUD786689:QUF786694 RDZ786689:REB786694 RNV786689:RNX786694 RXR786689:RXT786694 SHN786689:SHP786694 SRJ786689:SRL786694 TBF786689:TBH786694 TLB786689:TLD786694 TUX786689:TUZ786694 UET786689:UEV786694 UOP786689:UOR786694 UYL786689:UYN786694 VIH786689:VIJ786694 VSD786689:VSF786694 WBZ786689:WCB786694 WLV786689:WLX786694 WVR786689:WVT786694 J852225:L852230 JF852225:JH852230 TB852225:TD852230 ACX852225:ACZ852230 AMT852225:AMV852230 AWP852225:AWR852230 BGL852225:BGN852230 BQH852225:BQJ852230 CAD852225:CAF852230 CJZ852225:CKB852230 CTV852225:CTX852230 DDR852225:DDT852230 DNN852225:DNP852230 DXJ852225:DXL852230 EHF852225:EHH852230 ERB852225:ERD852230 FAX852225:FAZ852230 FKT852225:FKV852230 FUP852225:FUR852230 GEL852225:GEN852230 GOH852225:GOJ852230 GYD852225:GYF852230 HHZ852225:HIB852230 HRV852225:HRX852230 IBR852225:IBT852230 ILN852225:ILP852230 IVJ852225:IVL852230 JFF852225:JFH852230 JPB852225:JPD852230 JYX852225:JYZ852230 KIT852225:KIV852230 KSP852225:KSR852230 LCL852225:LCN852230 LMH852225:LMJ852230 LWD852225:LWF852230 MFZ852225:MGB852230 MPV852225:MPX852230 MZR852225:MZT852230 NJN852225:NJP852230 NTJ852225:NTL852230 ODF852225:ODH852230 ONB852225:OND852230 OWX852225:OWZ852230 PGT852225:PGV852230 PQP852225:PQR852230 QAL852225:QAN852230 QKH852225:QKJ852230 QUD852225:QUF852230 RDZ852225:REB852230 RNV852225:RNX852230 RXR852225:RXT852230 SHN852225:SHP852230 SRJ852225:SRL852230 TBF852225:TBH852230 TLB852225:TLD852230 TUX852225:TUZ852230 UET852225:UEV852230 UOP852225:UOR852230 UYL852225:UYN852230 VIH852225:VIJ852230 VSD852225:VSF852230 WBZ852225:WCB852230 WLV852225:WLX852230 WVR852225:WVT852230 J917761:L917766 JF917761:JH917766 TB917761:TD917766 ACX917761:ACZ917766 AMT917761:AMV917766 AWP917761:AWR917766 BGL917761:BGN917766 BQH917761:BQJ917766 CAD917761:CAF917766 CJZ917761:CKB917766 CTV917761:CTX917766 DDR917761:DDT917766 DNN917761:DNP917766 DXJ917761:DXL917766 EHF917761:EHH917766 ERB917761:ERD917766 FAX917761:FAZ917766 FKT917761:FKV917766 FUP917761:FUR917766 GEL917761:GEN917766 GOH917761:GOJ917766 GYD917761:GYF917766 HHZ917761:HIB917766 HRV917761:HRX917766 IBR917761:IBT917766 ILN917761:ILP917766 IVJ917761:IVL917766 JFF917761:JFH917766 JPB917761:JPD917766 JYX917761:JYZ917766 KIT917761:KIV917766 KSP917761:KSR917766 LCL917761:LCN917766 LMH917761:LMJ917766 LWD917761:LWF917766 MFZ917761:MGB917766 MPV917761:MPX917766 MZR917761:MZT917766 NJN917761:NJP917766 NTJ917761:NTL917766 ODF917761:ODH917766 ONB917761:OND917766 OWX917761:OWZ917766 PGT917761:PGV917766 PQP917761:PQR917766 QAL917761:QAN917766 QKH917761:QKJ917766 QUD917761:QUF917766 RDZ917761:REB917766 RNV917761:RNX917766 RXR917761:RXT917766 SHN917761:SHP917766 SRJ917761:SRL917766 TBF917761:TBH917766 TLB917761:TLD917766 TUX917761:TUZ917766 UET917761:UEV917766 UOP917761:UOR917766 UYL917761:UYN917766 VIH917761:VIJ917766 VSD917761:VSF917766 WBZ917761:WCB917766 WLV917761:WLX917766 WVR917761:WVT917766 J983297:L983302 JF983297:JH983302 TB983297:TD983302 ACX983297:ACZ983302 AMT983297:AMV983302 AWP983297:AWR983302 BGL983297:BGN983302 BQH983297:BQJ983302 CAD983297:CAF983302 CJZ983297:CKB983302 CTV983297:CTX983302 DDR983297:DDT983302 DNN983297:DNP983302 DXJ983297:DXL983302 EHF983297:EHH983302 ERB983297:ERD983302 FAX983297:FAZ983302 FKT983297:FKV983302 FUP983297:FUR983302 GEL983297:GEN983302 GOH983297:GOJ983302 GYD983297:GYF983302 HHZ983297:HIB983302 HRV983297:HRX983302 IBR983297:IBT983302 ILN983297:ILP983302 IVJ983297:IVL983302 JFF983297:JFH983302 JPB983297:JPD983302 JYX983297:JYZ983302 KIT983297:KIV983302 KSP983297:KSR983302 LCL983297:LCN983302 LMH983297:LMJ983302 LWD983297:LWF983302 MFZ983297:MGB983302 MPV983297:MPX983302 MZR983297:MZT983302 NJN983297:NJP983302 NTJ983297:NTL983302 ODF983297:ODH983302 ONB983297:OND983302 OWX983297:OWZ983302 PGT983297:PGV983302 PQP983297:PQR983302 QAL983297:QAN983302 QKH983297:QKJ983302 QUD983297:QUF983302 RDZ983297:REB983302 RNV983297:RNX983302 RXR983297:RXT983302 SHN983297:SHP983302 SRJ983297:SRL983302 TBF983297:TBH983302 TLB983297:TLD983302 TUX983297:TUZ983302 UET983297:UEV983302 UOP983297:UOR983302 UYL983297:UYN983302 VIH983297:VIJ983302 VSD983297:VSF983302 WBZ983297:WCB983302 WLV983297:WLX983302 WVR983297:WVT983302 D140:G140 IZ140:JC140 SV140:SY140 ACR140:ACU140 AMN140:AMQ140 AWJ140:AWM140 BGF140:BGI140 BQB140:BQE140 BZX140:CAA140 CJT140:CJW140 CTP140:CTS140 DDL140:DDO140 DNH140:DNK140 DXD140:DXG140 EGZ140:EHC140 EQV140:EQY140 FAR140:FAU140 FKN140:FKQ140 FUJ140:FUM140 GEF140:GEI140 GOB140:GOE140 GXX140:GYA140 HHT140:HHW140 HRP140:HRS140 IBL140:IBO140 ILH140:ILK140 IVD140:IVG140 JEZ140:JFC140 JOV140:JOY140 JYR140:JYU140 KIN140:KIQ140 KSJ140:KSM140 LCF140:LCI140 LMB140:LME140 LVX140:LWA140 MFT140:MFW140 MPP140:MPS140 MZL140:MZO140 NJH140:NJK140 NTD140:NTG140 OCZ140:ODC140 OMV140:OMY140 OWR140:OWU140 PGN140:PGQ140 PQJ140:PQM140 QAF140:QAI140 QKB140:QKE140 QTX140:QUA140 RDT140:RDW140 RNP140:RNS140 RXL140:RXO140 SHH140:SHK140 SRD140:SRG140 TAZ140:TBC140 TKV140:TKY140 TUR140:TUU140 UEN140:UEQ140 UOJ140:UOM140 UYF140:UYI140 VIB140:VIE140 VRX140:VSA140 WBT140:WBW140 WLP140:WLS140 WVL140:WVO140 D65799:G65799 IZ65799:JC65799 SV65799:SY65799 ACR65799:ACU65799 AMN65799:AMQ65799 AWJ65799:AWM65799 BGF65799:BGI65799 BQB65799:BQE65799 BZX65799:CAA65799 CJT65799:CJW65799 CTP65799:CTS65799 DDL65799:DDO65799 DNH65799:DNK65799 DXD65799:DXG65799 EGZ65799:EHC65799 EQV65799:EQY65799 FAR65799:FAU65799 FKN65799:FKQ65799 FUJ65799:FUM65799 GEF65799:GEI65799 GOB65799:GOE65799 GXX65799:GYA65799 HHT65799:HHW65799 HRP65799:HRS65799 IBL65799:IBO65799 ILH65799:ILK65799 IVD65799:IVG65799 JEZ65799:JFC65799 JOV65799:JOY65799 JYR65799:JYU65799 KIN65799:KIQ65799 KSJ65799:KSM65799 LCF65799:LCI65799 LMB65799:LME65799 LVX65799:LWA65799 MFT65799:MFW65799 MPP65799:MPS65799 MZL65799:MZO65799 NJH65799:NJK65799 NTD65799:NTG65799 OCZ65799:ODC65799 OMV65799:OMY65799 OWR65799:OWU65799 PGN65799:PGQ65799 PQJ65799:PQM65799 QAF65799:QAI65799 QKB65799:QKE65799 QTX65799:QUA65799 RDT65799:RDW65799 RNP65799:RNS65799 RXL65799:RXO65799 SHH65799:SHK65799 SRD65799:SRG65799 TAZ65799:TBC65799 TKV65799:TKY65799 TUR65799:TUU65799 UEN65799:UEQ65799 UOJ65799:UOM65799 UYF65799:UYI65799 VIB65799:VIE65799 VRX65799:VSA65799 WBT65799:WBW65799 WLP65799:WLS65799 WVL65799:WVO65799 D131335:G131335 IZ131335:JC131335 SV131335:SY131335 ACR131335:ACU131335 AMN131335:AMQ131335 AWJ131335:AWM131335 BGF131335:BGI131335 BQB131335:BQE131335 BZX131335:CAA131335 CJT131335:CJW131335 CTP131335:CTS131335 DDL131335:DDO131335 DNH131335:DNK131335 DXD131335:DXG131335 EGZ131335:EHC131335 EQV131335:EQY131335 FAR131335:FAU131335 FKN131335:FKQ131335 FUJ131335:FUM131335 GEF131335:GEI131335 GOB131335:GOE131335 GXX131335:GYA131335 HHT131335:HHW131335 HRP131335:HRS131335 IBL131335:IBO131335 ILH131335:ILK131335 IVD131335:IVG131335 JEZ131335:JFC131335 JOV131335:JOY131335 JYR131335:JYU131335 KIN131335:KIQ131335 KSJ131335:KSM131335 LCF131335:LCI131335 LMB131335:LME131335 LVX131335:LWA131335 MFT131335:MFW131335 MPP131335:MPS131335 MZL131335:MZO131335 NJH131335:NJK131335 NTD131335:NTG131335 OCZ131335:ODC131335 OMV131335:OMY131335 OWR131335:OWU131335 PGN131335:PGQ131335 PQJ131335:PQM131335 QAF131335:QAI131335 QKB131335:QKE131335 QTX131335:QUA131335 RDT131335:RDW131335 RNP131335:RNS131335 RXL131335:RXO131335 SHH131335:SHK131335 SRD131335:SRG131335 TAZ131335:TBC131335 TKV131335:TKY131335 TUR131335:TUU131335 UEN131335:UEQ131335 UOJ131335:UOM131335 UYF131335:UYI131335 VIB131335:VIE131335 VRX131335:VSA131335 WBT131335:WBW131335 WLP131335:WLS131335 WVL131335:WVO131335 D196871:G196871 IZ196871:JC196871 SV196871:SY196871 ACR196871:ACU196871 AMN196871:AMQ196871 AWJ196871:AWM196871 BGF196871:BGI196871 BQB196871:BQE196871 BZX196871:CAA196871 CJT196871:CJW196871 CTP196871:CTS196871 DDL196871:DDO196871 DNH196871:DNK196871 DXD196871:DXG196871 EGZ196871:EHC196871 EQV196871:EQY196871 FAR196871:FAU196871 FKN196871:FKQ196871 FUJ196871:FUM196871 GEF196871:GEI196871 GOB196871:GOE196871 GXX196871:GYA196871 HHT196871:HHW196871 HRP196871:HRS196871 IBL196871:IBO196871 ILH196871:ILK196871 IVD196871:IVG196871 JEZ196871:JFC196871 JOV196871:JOY196871 JYR196871:JYU196871 KIN196871:KIQ196871 KSJ196871:KSM196871 LCF196871:LCI196871 LMB196871:LME196871 LVX196871:LWA196871 MFT196871:MFW196871 MPP196871:MPS196871 MZL196871:MZO196871 NJH196871:NJK196871 NTD196871:NTG196871 OCZ196871:ODC196871 OMV196871:OMY196871 OWR196871:OWU196871 PGN196871:PGQ196871 PQJ196871:PQM196871 QAF196871:QAI196871 QKB196871:QKE196871 QTX196871:QUA196871 RDT196871:RDW196871 RNP196871:RNS196871 RXL196871:RXO196871 SHH196871:SHK196871 SRD196871:SRG196871 TAZ196871:TBC196871 TKV196871:TKY196871 TUR196871:TUU196871 UEN196871:UEQ196871 UOJ196871:UOM196871 UYF196871:UYI196871 VIB196871:VIE196871 VRX196871:VSA196871 WBT196871:WBW196871 WLP196871:WLS196871 WVL196871:WVO196871 D262407:G262407 IZ262407:JC262407 SV262407:SY262407 ACR262407:ACU262407 AMN262407:AMQ262407 AWJ262407:AWM262407 BGF262407:BGI262407 BQB262407:BQE262407 BZX262407:CAA262407 CJT262407:CJW262407 CTP262407:CTS262407 DDL262407:DDO262407 DNH262407:DNK262407 DXD262407:DXG262407 EGZ262407:EHC262407 EQV262407:EQY262407 FAR262407:FAU262407 FKN262407:FKQ262407 FUJ262407:FUM262407 GEF262407:GEI262407 GOB262407:GOE262407 GXX262407:GYA262407 HHT262407:HHW262407 HRP262407:HRS262407 IBL262407:IBO262407 ILH262407:ILK262407 IVD262407:IVG262407 JEZ262407:JFC262407 JOV262407:JOY262407 JYR262407:JYU262407 KIN262407:KIQ262407 KSJ262407:KSM262407 LCF262407:LCI262407 LMB262407:LME262407 LVX262407:LWA262407 MFT262407:MFW262407 MPP262407:MPS262407 MZL262407:MZO262407 NJH262407:NJK262407 NTD262407:NTG262407 OCZ262407:ODC262407 OMV262407:OMY262407 OWR262407:OWU262407 PGN262407:PGQ262407 PQJ262407:PQM262407 QAF262407:QAI262407 QKB262407:QKE262407 QTX262407:QUA262407 RDT262407:RDW262407 RNP262407:RNS262407 RXL262407:RXO262407 SHH262407:SHK262407 SRD262407:SRG262407 TAZ262407:TBC262407 TKV262407:TKY262407 TUR262407:TUU262407 UEN262407:UEQ262407 UOJ262407:UOM262407 UYF262407:UYI262407 VIB262407:VIE262407 VRX262407:VSA262407 WBT262407:WBW262407 WLP262407:WLS262407 WVL262407:WVO262407 D327943:G327943 IZ327943:JC327943 SV327943:SY327943 ACR327943:ACU327943 AMN327943:AMQ327943 AWJ327943:AWM327943 BGF327943:BGI327943 BQB327943:BQE327943 BZX327943:CAA327943 CJT327943:CJW327943 CTP327943:CTS327943 DDL327943:DDO327943 DNH327943:DNK327943 DXD327943:DXG327943 EGZ327943:EHC327943 EQV327943:EQY327943 FAR327943:FAU327943 FKN327943:FKQ327943 FUJ327943:FUM327943 GEF327943:GEI327943 GOB327943:GOE327943 GXX327943:GYA327943 HHT327943:HHW327943 HRP327943:HRS327943 IBL327943:IBO327943 ILH327943:ILK327943 IVD327943:IVG327943 JEZ327943:JFC327943 JOV327943:JOY327943 JYR327943:JYU327943 KIN327943:KIQ327943 KSJ327943:KSM327943 LCF327943:LCI327943 LMB327943:LME327943 LVX327943:LWA327943 MFT327943:MFW327943 MPP327943:MPS327943 MZL327943:MZO327943 NJH327943:NJK327943 NTD327943:NTG327943 OCZ327943:ODC327943 OMV327943:OMY327943 OWR327943:OWU327943 PGN327943:PGQ327943 PQJ327943:PQM327943 QAF327943:QAI327943 QKB327943:QKE327943 QTX327943:QUA327943 RDT327943:RDW327943 RNP327943:RNS327943 RXL327943:RXO327943 SHH327943:SHK327943 SRD327943:SRG327943 TAZ327943:TBC327943 TKV327943:TKY327943 TUR327943:TUU327943 UEN327943:UEQ327943 UOJ327943:UOM327943 UYF327943:UYI327943 VIB327943:VIE327943 VRX327943:VSA327943 WBT327943:WBW327943 WLP327943:WLS327943 WVL327943:WVO327943 D393479:G393479 IZ393479:JC393479 SV393479:SY393479 ACR393479:ACU393479 AMN393479:AMQ393479 AWJ393479:AWM393479 BGF393479:BGI393479 BQB393479:BQE393479 BZX393479:CAA393479 CJT393479:CJW393479 CTP393479:CTS393479 DDL393479:DDO393479 DNH393479:DNK393479 DXD393479:DXG393479 EGZ393479:EHC393479 EQV393479:EQY393479 FAR393479:FAU393479 FKN393479:FKQ393479 FUJ393479:FUM393479 GEF393479:GEI393479 GOB393479:GOE393479 GXX393479:GYA393479 HHT393479:HHW393479 HRP393479:HRS393479 IBL393479:IBO393479 ILH393479:ILK393479 IVD393479:IVG393479 JEZ393479:JFC393479 JOV393479:JOY393479 JYR393479:JYU393479 KIN393479:KIQ393479 KSJ393479:KSM393479 LCF393479:LCI393479 LMB393479:LME393479 LVX393479:LWA393479 MFT393479:MFW393479 MPP393479:MPS393479 MZL393479:MZO393479 NJH393479:NJK393479 NTD393479:NTG393479 OCZ393479:ODC393479 OMV393479:OMY393479 OWR393479:OWU393479 PGN393479:PGQ393479 PQJ393479:PQM393479 QAF393479:QAI393479 QKB393479:QKE393479 QTX393479:QUA393479 RDT393479:RDW393479 RNP393479:RNS393479 RXL393479:RXO393479 SHH393479:SHK393479 SRD393479:SRG393479 TAZ393479:TBC393479 TKV393479:TKY393479 TUR393479:TUU393479 UEN393479:UEQ393479 UOJ393479:UOM393479 UYF393479:UYI393479 VIB393479:VIE393479 VRX393479:VSA393479 WBT393479:WBW393479 WLP393479:WLS393479 WVL393479:WVO393479 D459015:G459015 IZ459015:JC459015 SV459015:SY459015 ACR459015:ACU459015 AMN459015:AMQ459015 AWJ459015:AWM459015 BGF459015:BGI459015 BQB459015:BQE459015 BZX459015:CAA459015 CJT459015:CJW459015 CTP459015:CTS459015 DDL459015:DDO459015 DNH459015:DNK459015 DXD459015:DXG459015 EGZ459015:EHC459015 EQV459015:EQY459015 FAR459015:FAU459015 FKN459015:FKQ459015 FUJ459015:FUM459015 GEF459015:GEI459015 GOB459015:GOE459015 GXX459015:GYA459015 HHT459015:HHW459015 HRP459015:HRS459015 IBL459015:IBO459015 ILH459015:ILK459015 IVD459015:IVG459015 JEZ459015:JFC459015 JOV459015:JOY459015 JYR459015:JYU459015 KIN459015:KIQ459015 KSJ459015:KSM459015 LCF459015:LCI459015 LMB459015:LME459015 LVX459015:LWA459015 MFT459015:MFW459015 MPP459015:MPS459015 MZL459015:MZO459015 NJH459015:NJK459015 NTD459015:NTG459015 OCZ459015:ODC459015 OMV459015:OMY459015 OWR459015:OWU459015 PGN459015:PGQ459015 PQJ459015:PQM459015 QAF459015:QAI459015 QKB459015:QKE459015 QTX459015:QUA459015 RDT459015:RDW459015 RNP459015:RNS459015 RXL459015:RXO459015 SHH459015:SHK459015 SRD459015:SRG459015 TAZ459015:TBC459015 TKV459015:TKY459015 TUR459015:TUU459015 UEN459015:UEQ459015 UOJ459015:UOM459015 UYF459015:UYI459015 VIB459015:VIE459015 VRX459015:VSA459015 WBT459015:WBW459015 WLP459015:WLS459015 WVL459015:WVO459015 D524551:G524551 IZ524551:JC524551 SV524551:SY524551 ACR524551:ACU524551 AMN524551:AMQ524551 AWJ524551:AWM524551 BGF524551:BGI524551 BQB524551:BQE524551 BZX524551:CAA524551 CJT524551:CJW524551 CTP524551:CTS524551 DDL524551:DDO524551 DNH524551:DNK524551 DXD524551:DXG524551 EGZ524551:EHC524551 EQV524551:EQY524551 FAR524551:FAU524551 FKN524551:FKQ524551 FUJ524551:FUM524551 GEF524551:GEI524551 GOB524551:GOE524551 GXX524551:GYA524551 HHT524551:HHW524551 HRP524551:HRS524551 IBL524551:IBO524551 ILH524551:ILK524551 IVD524551:IVG524551 JEZ524551:JFC524551 JOV524551:JOY524551 JYR524551:JYU524551 KIN524551:KIQ524551 KSJ524551:KSM524551 LCF524551:LCI524551 LMB524551:LME524551 LVX524551:LWA524551 MFT524551:MFW524551 MPP524551:MPS524551 MZL524551:MZO524551 NJH524551:NJK524551 NTD524551:NTG524551 OCZ524551:ODC524551 OMV524551:OMY524551 OWR524551:OWU524551 PGN524551:PGQ524551 PQJ524551:PQM524551 QAF524551:QAI524551 QKB524551:QKE524551 QTX524551:QUA524551 RDT524551:RDW524551 RNP524551:RNS524551 RXL524551:RXO524551 SHH524551:SHK524551 SRD524551:SRG524551 TAZ524551:TBC524551 TKV524551:TKY524551 TUR524551:TUU524551 UEN524551:UEQ524551 UOJ524551:UOM524551 UYF524551:UYI524551 VIB524551:VIE524551 VRX524551:VSA524551 WBT524551:WBW524551 WLP524551:WLS524551 WVL524551:WVO524551 D590087:G590087 IZ590087:JC590087 SV590087:SY590087 ACR590087:ACU590087 AMN590087:AMQ590087 AWJ590087:AWM590087 BGF590087:BGI590087 BQB590087:BQE590087 BZX590087:CAA590087 CJT590087:CJW590087 CTP590087:CTS590087 DDL590087:DDO590087 DNH590087:DNK590087 DXD590087:DXG590087 EGZ590087:EHC590087 EQV590087:EQY590087 FAR590087:FAU590087 FKN590087:FKQ590087 FUJ590087:FUM590087 GEF590087:GEI590087 GOB590087:GOE590087 GXX590087:GYA590087 HHT590087:HHW590087 HRP590087:HRS590087 IBL590087:IBO590087 ILH590087:ILK590087 IVD590087:IVG590087 JEZ590087:JFC590087 JOV590087:JOY590087 JYR590087:JYU590087 KIN590087:KIQ590087 KSJ590087:KSM590087 LCF590087:LCI590087 LMB590087:LME590087 LVX590087:LWA590087 MFT590087:MFW590087 MPP590087:MPS590087 MZL590087:MZO590087 NJH590087:NJK590087 NTD590087:NTG590087 OCZ590087:ODC590087 OMV590087:OMY590087 OWR590087:OWU590087 PGN590087:PGQ590087 PQJ590087:PQM590087 QAF590087:QAI590087 QKB590087:QKE590087 QTX590087:QUA590087 RDT590087:RDW590087 RNP590087:RNS590087 RXL590087:RXO590087 SHH590087:SHK590087 SRD590087:SRG590087 TAZ590087:TBC590087 TKV590087:TKY590087 TUR590087:TUU590087 UEN590087:UEQ590087 UOJ590087:UOM590087 UYF590087:UYI590087 VIB590087:VIE590087 VRX590087:VSA590087 WBT590087:WBW590087 WLP590087:WLS590087 WVL590087:WVO590087 D655623:G655623 IZ655623:JC655623 SV655623:SY655623 ACR655623:ACU655623 AMN655623:AMQ655623 AWJ655623:AWM655623 BGF655623:BGI655623 BQB655623:BQE655623 BZX655623:CAA655623 CJT655623:CJW655623 CTP655623:CTS655623 DDL655623:DDO655623 DNH655623:DNK655623 DXD655623:DXG655623 EGZ655623:EHC655623 EQV655623:EQY655623 FAR655623:FAU655623 FKN655623:FKQ655623 FUJ655623:FUM655623 GEF655623:GEI655623 GOB655623:GOE655623 GXX655623:GYA655623 HHT655623:HHW655623 HRP655623:HRS655623 IBL655623:IBO655623 ILH655623:ILK655623 IVD655623:IVG655623 JEZ655623:JFC655623 JOV655623:JOY655623 JYR655623:JYU655623 KIN655623:KIQ655623 KSJ655623:KSM655623 LCF655623:LCI655623 LMB655623:LME655623 LVX655623:LWA655623 MFT655623:MFW655623 MPP655623:MPS655623 MZL655623:MZO655623 NJH655623:NJK655623 NTD655623:NTG655623 OCZ655623:ODC655623 OMV655623:OMY655623 OWR655623:OWU655623 PGN655623:PGQ655623 PQJ655623:PQM655623 QAF655623:QAI655623 QKB655623:QKE655623 QTX655623:QUA655623 RDT655623:RDW655623 RNP655623:RNS655623 RXL655623:RXO655623 SHH655623:SHK655623 SRD655623:SRG655623 TAZ655623:TBC655623 TKV655623:TKY655623 TUR655623:TUU655623 UEN655623:UEQ655623 UOJ655623:UOM655623 UYF655623:UYI655623 VIB655623:VIE655623 VRX655623:VSA655623 WBT655623:WBW655623 WLP655623:WLS655623 WVL655623:WVO655623 D721159:G721159 IZ721159:JC721159 SV721159:SY721159 ACR721159:ACU721159 AMN721159:AMQ721159 AWJ721159:AWM721159 BGF721159:BGI721159 BQB721159:BQE721159 BZX721159:CAA721159 CJT721159:CJW721159 CTP721159:CTS721159 DDL721159:DDO721159 DNH721159:DNK721159 DXD721159:DXG721159 EGZ721159:EHC721159 EQV721159:EQY721159 FAR721159:FAU721159 FKN721159:FKQ721159 FUJ721159:FUM721159 GEF721159:GEI721159 GOB721159:GOE721159 GXX721159:GYA721159 HHT721159:HHW721159 HRP721159:HRS721159 IBL721159:IBO721159 ILH721159:ILK721159 IVD721159:IVG721159 JEZ721159:JFC721159 JOV721159:JOY721159 JYR721159:JYU721159 KIN721159:KIQ721159 KSJ721159:KSM721159 LCF721159:LCI721159 LMB721159:LME721159 LVX721159:LWA721159 MFT721159:MFW721159 MPP721159:MPS721159 MZL721159:MZO721159 NJH721159:NJK721159 NTD721159:NTG721159 OCZ721159:ODC721159 OMV721159:OMY721159 OWR721159:OWU721159 PGN721159:PGQ721159 PQJ721159:PQM721159 QAF721159:QAI721159 QKB721159:QKE721159 QTX721159:QUA721159 RDT721159:RDW721159 RNP721159:RNS721159 RXL721159:RXO721159 SHH721159:SHK721159 SRD721159:SRG721159 TAZ721159:TBC721159 TKV721159:TKY721159 TUR721159:TUU721159 UEN721159:UEQ721159 UOJ721159:UOM721159 UYF721159:UYI721159 VIB721159:VIE721159 VRX721159:VSA721159 WBT721159:WBW721159 WLP721159:WLS721159 WVL721159:WVO721159 D786695:G786695 IZ786695:JC786695 SV786695:SY786695 ACR786695:ACU786695 AMN786695:AMQ786695 AWJ786695:AWM786695 BGF786695:BGI786695 BQB786695:BQE786695 BZX786695:CAA786695 CJT786695:CJW786695 CTP786695:CTS786695 DDL786695:DDO786695 DNH786695:DNK786695 DXD786695:DXG786695 EGZ786695:EHC786695 EQV786695:EQY786695 FAR786695:FAU786695 FKN786695:FKQ786695 FUJ786695:FUM786695 GEF786695:GEI786695 GOB786695:GOE786695 GXX786695:GYA786695 HHT786695:HHW786695 HRP786695:HRS786695 IBL786695:IBO786695 ILH786695:ILK786695 IVD786695:IVG786695 JEZ786695:JFC786695 JOV786695:JOY786695 JYR786695:JYU786695 KIN786695:KIQ786695 KSJ786695:KSM786695 LCF786695:LCI786695 LMB786695:LME786695 LVX786695:LWA786695 MFT786695:MFW786695 MPP786695:MPS786695 MZL786695:MZO786695 NJH786695:NJK786695 NTD786695:NTG786695 OCZ786695:ODC786695 OMV786695:OMY786695 OWR786695:OWU786695 PGN786695:PGQ786695 PQJ786695:PQM786695 QAF786695:QAI786695 QKB786695:QKE786695 QTX786695:QUA786695 RDT786695:RDW786695 RNP786695:RNS786695 RXL786695:RXO786695 SHH786695:SHK786695 SRD786695:SRG786695 TAZ786695:TBC786695 TKV786695:TKY786695 TUR786695:TUU786695 UEN786695:UEQ786695 UOJ786695:UOM786695 UYF786695:UYI786695 VIB786695:VIE786695 VRX786695:VSA786695 WBT786695:WBW786695 WLP786695:WLS786695 WVL786695:WVO786695 D852231:G852231 IZ852231:JC852231 SV852231:SY852231 ACR852231:ACU852231 AMN852231:AMQ852231 AWJ852231:AWM852231 BGF852231:BGI852231 BQB852231:BQE852231 BZX852231:CAA852231 CJT852231:CJW852231 CTP852231:CTS852231 DDL852231:DDO852231 DNH852231:DNK852231 DXD852231:DXG852231 EGZ852231:EHC852231 EQV852231:EQY852231 FAR852231:FAU852231 FKN852231:FKQ852231 FUJ852231:FUM852231 GEF852231:GEI852231 GOB852231:GOE852231 GXX852231:GYA852231 HHT852231:HHW852231 HRP852231:HRS852231 IBL852231:IBO852231 ILH852231:ILK852231 IVD852231:IVG852231 JEZ852231:JFC852231 JOV852231:JOY852231 JYR852231:JYU852231 KIN852231:KIQ852231 KSJ852231:KSM852231 LCF852231:LCI852231 LMB852231:LME852231 LVX852231:LWA852231 MFT852231:MFW852231 MPP852231:MPS852231 MZL852231:MZO852231 NJH852231:NJK852231 NTD852231:NTG852231 OCZ852231:ODC852231 OMV852231:OMY852231 OWR852231:OWU852231 PGN852231:PGQ852231 PQJ852231:PQM852231 QAF852231:QAI852231 QKB852231:QKE852231 QTX852231:QUA852231 RDT852231:RDW852231 RNP852231:RNS852231 RXL852231:RXO852231 SHH852231:SHK852231 SRD852231:SRG852231 TAZ852231:TBC852231 TKV852231:TKY852231 TUR852231:TUU852231 UEN852231:UEQ852231 UOJ852231:UOM852231 UYF852231:UYI852231 VIB852231:VIE852231 VRX852231:VSA852231 WBT852231:WBW852231 WLP852231:WLS852231 WVL852231:WVO852231 D917767:G917767 IZ917767:JC917767 SV917767:SY917767 ACR917767:ACU917767 AMN917767:AMQ917767 AWJ917767:AWM917767 BGF917767:BGI917767 BQB917767:BQE917767 BZX917767:CAA917767 CJT917767:CJW917767 CTP917767:CTS917767 DDL917767:DDO917767 DNH917767:DNK917767 DXD917767:DXG917767 EGZ917767:EHC917767 EQV917767:EQY917767 FAR917767:FAU917767 FKN917767:FKQ917767 FUJ917767:FUM917767 GEF917767:GEI917767 GOB917767:GOE917767 GXX917767:GYA917767 HHT917767:HHW917767 HRP917767:HRS917767 IBL917767:IBO917767 ILH917767:ILK917767 IVD917767:IVG917767 JEZ917767:JFC917767 JOV917767:JOY917767 JYR917767:JYU917767 KIN917767:KIQ917767 KSJ917767:KSM917767 LCF917767:LCI917767 LMB917767:LME917767 LVX917767:LWA917767 MFT917767:MFW917767 MPP917767:MPS917767 MZL917767:MZO917767 NJH917767:NJK917767 NTD917767:NTG917767 OCZ917767:ODC917767 OMV917767:OMY917767 OWR917767:OWU917767 PGN917767:PGQ917767 PQJ917767:PQM917767 QAF917767:QAI917767 QKB917767:QKE917767 QTX917767:QUA917767 RDT917767:RDW917767 RNP917767:RNS917767 RXL917767:RXO917767 SHH917767:SHK917767 SRD917767:SRG917767 TAZ917767:TBC917767 TKV917767:TKY917767 TUR917767:TUU917767 UEN917767:UEQ917767 UOJ917767:UOM917767 UYF917767:UYI917767 VIB917767:VIE917767 VRX917767:VSA917767 WBT917767:WBW917767 WLP917767:WLS917767 WVL917767:WVO917767 D983303:G983303 IZ983303:JC983303 SV983303:SY983303 ACR983303:ACU983303 AMN983303:AMQ983303 AWJ983303:AWM983303 BGF983303:BGI983303 BQB983303:BQE983303 BZX983303:CAA983303 CJT983303:CJW983303 CTP983303:CTS983303 DDL983303:DDO983303 DNH983303:DNK983303 DXD983303:DXG983303 EGZ983303:EHC983303 EQV983303:EQY983303 FAR983303:FAU983303 FKN983303:FKQ983303 FUJ983303:FUM983303 GEF983303:GEI983303 GOB983303:GOE983303 GXX983303:GYA983303 HHT983303:HHW983303 HRP983303:HRS983303 IBL983303:IBO983303 ILH983303:ILK983303 IVD983303:IVG983303 JEZ983303:JFC983303 JOV983303:JOY983303 JYR983303:JYU983303 KIN983303:KIQ983303 KSJ983303:KSM983303 LCF983303:LCI983303 LMB983303:LME983303 LVX983303:LWA983303 MFT983303:MFW983303 MPP983303:MPS983303 MZL983303:MZO983303 NJH983303:NJK983303 NTD983303:NTG983303 OCZ983303:ODC983303 OMV983303:OMY983303 OWR983303:OWU983303 PGN983303:PGQ983303 PQJ983303:PQM983303 QAF983303:QAI983303 QKB983303:QKE983303 QTX983303:QUA983303 RDT983303:RDW983303 RNP983303:RNS983303 RXL983303:RXO983303 SHH983303:SHK983303 SRD983303:SRG983303 TAZ983303:TBC983303 TKV983303:TKY983303 TUR983303:TUU983303 UEN983303:UEQ983303 UOJ983303:UOM983303 UYF983303:UYI983303 VIB983303:VIE983303 VRX983303:VSA983303 WBT983303:WBW983303 WLP983303:WLS983303 WVL983303:WVO983303 I140:K140 JE140:JG140 TA140:TC140 ACW140:ACY140 AMS140:AMU140 AWO140:AWQ140 BGK140:BGM140 BQG140:BQI140 CAC140:CAE140 CJY140:CKA140 CTU140:CTW140 DDQ140:DDS140 DNM140:DNO140 DXI140:DXK140 EHE140:EHG140 ERA140:ERC140 FAW140:FAY140 FKS140:FKU140 FUO140:FUQ140 GEK140:GEM140 GOG140:GOI140 GYC140:GYE140 HHY140:HIA140 HRU140:HRW140 IBQ140:IBS140 ILM140:ILO140 IVI140:IVK140 JFE140:JFG140 JPA140:JPC140 JYW140:JYY140 KIS140:KIU140 KSO140:KSQ140 LCK140:LCM140 LMG140:LMI140 LWC140:LWE140 MFY140:MGA140 MPU140:MPW140 MZQ140:MZS140 NJM140:NJO140 NTI140:NTK140 ODE140:ODG140 ONA140:ONC140 OWW140:OWY140 PGS140:PGU140 PQO140:PQQ140 QAK140:QAM140 QKG140:QKI140 QUC140:QUE140 RDY140:REA140 RNU140:RNW140 RXQ140:RXS140 SHM140:SHO140 SRI140:SRK140 TBE140:TBG140 TLA140:TLC140 TUW140:TUY140 UES140:UEU140 UOO140:UOQ140 UYK140:UYM140 VIG140:VII140 VSC140:VSE140 WBY140:WCA140 WLU140:WLW140 WVQ140:WVS140 I65799:K65799 JE65799:JG65799 TA65799:TC65799 ACW65799:ACY65799 AMS65799:AMU65799 AWO65799:AWQ65799 BGK65799:BGM65799 BQG65799:BQI65799 CAC65799:CAE65799 CJY65799:CKA65799 CTU65799:CTW65799 DDQ65799:DDS65799 DNM65799:DNO65799 DXI65799:DXK65799 EHE65799:EHG65799 ERA65799:ERC65799 FAW65799:FAY65799 FKS65799:FKU65799 FUO65799:FUQ65799 GEK65799:GEM65799 GOG65799:GOI65799 GYC65799:GYE65799 HHY65799:HIA65799 HRU65799:HRW65799 IBQ65799:IBS65799 ILM65799:ILO65799 IVI65799:IVK65799 JFE65799:JFG65799 JPA65799:JPC65799 JYW65799:JYY65799 KIS65799:KIU65799 KSO65799:KSQ65799 LCK65799:LCM65799 LMG65799:LMI65799 LWC65799:LWE65799 MFY65799:MGA65799 MPU65799:MPW65799 MZQ65799:MZS65799 NJM65799:NJO65799 NTI65799:NTK65799 ODE65799:ODG65799 ONA65799:ONC65799 OWW65799:OWY65799 PGS65799:PGU65799 PQO65799:PQQ65799 QAK65799:QAM65799 QKG65799:QKI65799 QUC65799:QUE65799 RDY65799:REA65799 RNU65799:RNW65799 RXQ65799:RXS65799 SHM65799:SHO65799 SRI65799:SRK65799 TBE65799:TBG65799 TLA65799:TLC65799 TUW65799:TUY65799 UES65799:UEU65799 UOO65799:UOQ65799 UYK65799:UYM65799 VIG65799:VII65799 VSC65799:VSE65799 WBY65799:WCA65799 WLU65799:WLW65799 WVQ65799:WVS65799 I131335:K131335 JE131335:JG131335 TA131335:TC131335 ACW131335:ACY131335 AMS131335:AMU131335 AWO131335:AWQ131335 BGK131335:BGM131335 BQG131335:BQI131335 CAC131335:CAE131335 CJY131335:CKA131335 CTU131335:CTW131335 DDQ131335:DDS131335 DNM131335:DNO131335 DXI131335:DXK131335 EHE131335:EHG131335 ERA131335:ERC131335 FAW131335:FAY131335 FKS131335:FKU131335 FUO131335:FUQ131335 GEK131335:GEM131335 GOG131335:GOI131335 GYC131335:GYE131335 HHY131335:HIA131335 HRU131335:HRW131335 IBQ131335:IBS131335 ILM131335:ILO131335 IVI131335:IVK131335 JFE131335:JFG131335 JPA131335:JPC131335 JYW131335:JYY131335 KIS131335:KIU131335 KSO131335:KSQ131335 LCK131335:LCM131335 LMG131335:LMI131335 LWC131335:LWE131335 MFY131335:MGA131335 MPU131335:MPW131335 MZQ131335:MZS131335 NJM131335:NJO131335 NTI131335:NTK131335 ODE131335:ODG131335 ONA131335:ONC131335 OWW131335:OWY131335 PGS131335:PGU131335 PQO131335:PQQ131335 QAK131335:QAM131335 QKG131335:QKI131335 QUC131335:QUE131335 RDY131335:REA131335 RNU131335:RNW131335 RXQ131335:RXS131335 SHM131335:SHO131335 SRI131335:SRK131335 TBE131335:TBG131335 TLA131335:TLC131335 TUW131335:TUY131335 UES131335:UEU131335 UOO131335:UOQ131335 UYK131335:UYM131335 VIG131335:VII131335 VSC131335:VSE131335 WBY131335:WCA131335 WLU131335:WLW131335 WVQ131335:WVS131335 I196871:K196871 JE196871:JG196871 TA196871:TC196871 ACW196871:ACY196871 AMS196871:AMU196871 AWO196871:AWQ196871 BGK196871:BGM196871 BQG196871:BQI196871 CAC196871:CAE196871 CJY196871:CKA196871 CTU196871:CTW196871 DDQ196871:DDS196871 DNM196871:DNO196871 DXI196871:DXK196871 EHE196871:EHG196871 ERA196871:ERC196871 FAW196871:FAY196871 FKS196871:FKU196871 FUO196871:FUQ196871 GEK196871:GEM196871 GOG196871:GOI196871 GYC196871:GYE196871 HHY196871:HIA196871 HRU196871:HRW196871 IBQ196871:IBS196871 ILM196871:ILO196871 IVI196871:IVK196871 JFE196871:JFG196871 JPA196871:JPC196871 JYW196871:JYY196871 KIS196871:KIU196871 KSO196871:KSQ196871 LCK196871:LCM196871 LMG196871:LMI196871 LWC196871:LWE196871 MFY196871:MGA196871 MPU196871:MPW196871 MZQ196871:MZS196871 NJM196871:NJO196871 NTI196871:NTK196871 ODE196871:ODG196871 ONA196871:ONC196871 OWW196871:OWY196871 PGS196871:PGU196871 PQO196871:PQQ196871 QAK196871:QAM196871 QKG196871:QKI196871 QUC196871:QUE196871 RDY196871:REA196871 RNU196871:RNW196871 RXQ196871:RXS196871 SHM196871:SHO196871 SRI196871:SRK196871 TBE196871:TBG196871 TLA196871:TLC196871 TUW196871:TUY196871 UES196871:UEU196871 UOO196871:UOQ196871 UYK196871:UYM196871 VIG196871:VII196871 VSC196871:VSE196871 WBY196871:WCA196871 WLU196871:WLW196871 WVQ196871:WVS196871 I262407:K262407 JE262407:JG262407 TA262407:TC262407 ACW262407:ACY262407 AMS262407:AMU262407 AWO262407:AWQ262407 BGK262407:BGM262407 BQG262407:BQI262407 CAC262407:CAE262407 CJY262407:CKA262407 CTU262407:CTW262407 DDQ262407:DDS262407 DNM262407:DNO262407 DXI262407:DXK262407 EHE262407:EHG262407 ERA262407:ERC262407 FAW262407:FAY262407 FKS262407:FKU262407 FUO262407:FUQ262407 GEK262407:GEM262407 GOG262407:GOI262407 GYC262407:GYE262407 HHY262407:HIA262407 HRU262407:HRW262407 IBQ262407:IBS262407 ILM262407:ILO262407 IVI262407:IVK262407 JFE262407:JFG262407 JPA262407:JPC262407 JYW262407:JYY262407 KIS262407:KIU262407 KSO262407:KSQ262407 LCK262407:LCM262407 LMG262407:LMI262407 LWC262407:LWE262407 MFY262407:MGA262407 MPU262407:MPW262407 MZQ262407:MZS262407 NJM262407:NJO262407 NTI262407:NTK262407 ODE262407:ODG262407 ONA262407:ONC262407 OWW262407:OWY262407 PGS262407:PGU262407 PQO262407:PQQ262407 QAK262407:QAM262407 QKG262407:QKI262407 QUC262407:QUE262407 RDY262407:REA262407 RNU262407:RNW262407 RXQ262407:RXS262407 SHM262407:SHO262407 SRI262407:SRK262407 TBE262407:TBG262407 TLA262407:TLC262407 TUW262407:TUY262407 UES262407:UEU262407 UOO262407:UOQ262407 UYK262407:UYM262407 VIG262407:VII262407 VSC262407:VSE262407 WBY262407:WCA262407 WLU262407:WLW262407 WVQ262407:WVS262407 I327943:K327943 JE327943:JG327943 TA327943:TC327943 ACW327943:ACY327943 AMS327943:AMU327943 AWO327943:AWQ327943 BGK327943:BGM327943 BQG327943:BQI327943 CAC327943:CAE327943 CJY327943:CKA327943 CTU327943:CTW327943 DDQ327943:DDS327943 DNM327943:DNO327943 DXI327943:DXK327943 EHE327943:EHG327943 ERA327943:ERC327943 FAW327943:FAY327943 FKS327943:FKU327943 FUO327943:FUQ327943 GEK327943:GEM327943 GOG327943:GOI327943 GYC327943:GYE327943 HHY327943:HIA327943 HRU327943:HRW327943 IBQ327943:IBS327943 ILM327943:ILO327943 IVI327943:IVK327943 JFE327943:JFG327943 JPA327943:JPC327943 JYW327943:JYY327943 KIS327943:KIU327943 KSO327943:KSQ327943 LCK327943:LCM327943 LMG327943:LMI327943 LWC327943:LWE327943 MFY327943:MGA327943 MPU327943:MPW327943 MZQ327943:MZS327943 NJM327943:NJO327943 NTI327943:NTK327943 ODE327943:ODG327943 ONA327943:ONC327943 OWW327943:OWY327943 PGS327943:PGU327943 PQO327943:PQQ327943 QAK327943:QAM327943 QKG327943:QKI327943 QUC327943:QUE327943 RDY327943:REA327943 RNU327943:RNW327943 RXQ327943:RXS327943 SHM327943:SHO327943 SRI327943:SRK327943 TBE327943:TBG327943 TLA327943:TLC327943 TUW327943:TUY327943 UES327943:UEU327943 UOO327943:UOQ327943 UYK327943:UYM327943 VIG327943:VII327943 VSC327943:VSE327943 WBY327943:WCA327943 WLU327943:WLW327943 WVQ327943:WVS327943 I393479:K393479 JE393479:JG393479 TA393479:TC393479 ACW393479:ACY393479 AMS393479:AMU393479 AWO393479:AWQ393479 BGK393479:BGM393479 BQG393479:BQI393479 CAC393479:CAE393479 CJY393479:CKA393479 CTU393479:CTW393479 DDQ393479:DDS393479 DNM393479:DNO393479 DXI393479:DXK393479 EHE393479:EHG393479 ERA393479:ERC393479 FAW393479:FAY393479 FKS393479:FKU393479 FUO393479:FUQ393479 GEK393479:GEM393479 GOG393479:GOI393479 GYC393479:GYE393479 HHY393479:HIA393479 HRU393479:HRW393479 IBQ393479:IBS393479 ILM393479:ILO393479 IVI393479:IVK393479 JFE393479:JFG393479 JPA393479:JPC393479 JYW393479:JYY393479 KIS393479:KIU393479 KSO393479:KSQ393479 LCK393479:LCM393479 LMG393479:LMI393479 LWC393479:LWE393479 MFY393479:MGA393479 MPU393479:MPW393479 MZQ393479:MZS393479 NJM393479:NJO393479 NTI393479:NTK393479 ODE393479:ODG393479 ONA393479:ONC393479 OWW393479:OWY393479 PGS393479:PGU393479 PQO393479:PQQ393479 QAK393479:QAM393479 QKG393479:QKI393479 QUC393479:QUE393479 RDY393479:REA393479 RNU393479:RNW393479 RXQ393479:RXS393479 SHM393479:SHO393479 SRI393479:SRK393479 TBE393479:TBG393479 TLA393479:TLC393479 TUW393479:TUY393479 UES393479:UEU393479 UOO393479:UOQ393479 UYK393479:UYM393479 VIG393479:VII393479 VSC393479:VSE393479 WBY393479:WCA393479 WLU393479:WLW393479 WVQ393479:WVS393479 I459015:K459015 JE459015:JG459015 TA459015:TC459015 ACW459015:ACY459015 AMS459015:AMU459015 AWO459015:AWQ459015 BGK459015:BGM459015 BQG459015:BQI459015 CAC459015:CAE459015 CJY459015:CKA459015 CTU459015:CTW459015 DDQ459015:DDS459015 DNM459015:DNO459015 DXI459015:DXK459015 EHE459015:EHG459015 ERA459015:ERC459015 FAW459015:FAY459015 FKS459015:FKU459015 FUO459015:FUQ459015 GEK459015:GEM459015 GOG459015:GOI459015 GYC459015:GYE459015 HHY459015:HIA459015 HRU459015:HRW459015 IBQ459015:IBS459015 ILM459015:ILO459015 IVI459015:IVK459015 JFE459015:JFG459015 JPA459015:JPC459015 JYW459015:JYY459015 KIS459015:KIU459015 KSO459015:KSQ459015 LCK459015:LCM459015 LMG459015:LMI459015 LWC459015:LWE459015 MFY459015:MGA459015 MPU459015:MPW459015 MZQ459015:MZS459015 NJM459015:NJO459015 NTI459015:NTK459015 ODE459015:ODG459015 ONA459015:ONC459015 OWW459015:OWY459015 PGS459015:PGU459015 PQO459015:PQQ459015 QAK459015:QAM459015 QKG459015:QKI459015 QUC459015:QUE459015 RDY459015:REA459015 RNU459015:RNW459015 RXQ459015:RXS459015 SHM459015:SHO459015 SRI459015:SRK459015 TBE459015:TBG459015 TLA459015:TLC459015 TUW459015:TUY459015 UES459015:UEU459015 UOO459015:UOQ459015 UYK459015:UYM459015 VIG459015:VII459015 VSC459015:VSE459015 WBY459015:WCA459015 WLU459015:WLW459015 WVQ459015:WVS459015 I524551:K524551 JE524551:JG524551 TA524551:TC524551 ACW524551:ACY524551 AMS524551:AMU524551 AWO524551:AWQ524551 BGK524551:BGM524551 BQG524551:BQI524551 CAC524551:CAE524551 CJY524551:CKA524551 CTU524551:CTW524551 DDQ524551:DDS524551 DNM524551:DNO524551 DXI524551:DXK524551 EHE524551:EHG524551 ERA524551:ERC524551 FAW524551:FAY524551 FKS524551:FKU524551 FUO524551:FUQ524551 GEK524551:GEM524551 GOG524551:GOI524551 GYC524551:GYE524551 HHY524551:HIA524551 HRU524551:HRW524551 IBQ524551:IBS524551 ILM524551:ILO524551 IVI524551:IVK524551 JFE524551:JFG524551 JPA524551:JPC524551 JYW524551:JYY524551 KIS524551:KIU524551 KSO524551:KSQ524551 LCK524551:LCM524551 LMG524551:LMI524551 LWC524551:LWE524551 MFY524551:MGA524551 MPU524551:MPW524551 MZQ524551:MZS524551 NJM524551:NJO524551 NTI524551:NTK524551 ODE524551:ODG524551 ONA524551:ONC524551 OWW524551:OWY524551 PGS524551:PGU524551 PQO524551:PQQ524551 QAK524551:QAM524551 QKG524551:QKI524551 QUC524551:QUE524551 RDY524551:REA524551 RNU524551:RNW524551 RXQ524551:RXS524551 SHM524551:SHO524551 SRI524551:SRK524551 TBE524551:TBG524551 TLA524551:TLC524551 TUW524551:TUY524551 UES524551:UEU524551 UOO524551:UOQ524551 UYK524551:UYM524551 VIG524551:VII524551 VSC524551:VSE524551 WBY524551:WCA524551 WLU524551:WLW524551 WVQ524551:WVS524551 I590087:K590087 JE590087:JG590087 TA590087:TC590087 ACW590087:ACY590087 AMS590087:AMU590087 AWO590087:AWQ590087 BGK590087:BGM590087 BQG590087:BQI590087 CAC590087:CAE590087 CJY590087:CKA590087 CTU590087:CTW590087 DDQ590087:DDS590087 DNM590087:DNO590087 DXI590087:DXK590087 EHE590087:EHG590087 ERA590087:ERC590087 FAW590087:FAY590087 FKS590087:FKU590087 FUO590087:FUQ590087 GEK590087:GEM590087 GOG590087:GOI590087 GYC590087:GYE590087 HHY590087:HIA590087 HRU590087:HRW590087 IBQ590087:IBS590087 ILM590087:ILO590087 IVI590087:IVK590087 JFE590087:JFG590087 JPA590087:JPC590087 JYW590087:JYY590087 KIS590087:KIU590087 KSO590087:KSQ590087 LCK590087:LCM590087 LMG590087:LMI590087 LWC590087:LWE590087 MFY590087:MGA590087 MPU590087:MPW590087 MZQ590087:MZS590087 NJM590087:NJO590087 NTI590087:NTK590087 ODE590087:ODG590087 ONA590087:ONC590087 OWW590087:OWY590087 PGS590087:PGU590087 PQO590087:PQQ590087 QAK590087:QAM590087 QKG590087:QKI590087 QUC590087:QUE590087 RDY590087:REA590087 RNU590087:RNW590087 RXQ590087:RXS590087 SHM590087:SHO590087 SRI590087:SRK590087 TBE590087:TBG590087 TLA590087:TLC590087 TUW590087:TUY590087 UES590087:UEU590087 UOO590087:UOQ590087 UYK590087:UYM590087 VIG590087:VII590087 VSC590087:VSE590087 WBY590087:WCA590087 WLU590087:WLW590087 WVQ590087:WVS590087 I655623:K655623 JE655623:JG655623 TA655623:TC655623 ACW655623:ACY655623 AMS655623:AMU655623 AWO655623:AWQ655623 BGK655623:BGM655623 BQG655623:BQI655623 CAC655623:CAE655623 CJY655623:CKA655623 CTU655623:CTW655623 DDQ655623:DDS655623 DNM655623:DNO655623 DXI655623:DXK655623 EHE655623:EHG655623 ERA655623:ERC655623 FAW655623:FAY655623 FKS655623:FKU655623 FUO655623:FUQ655623 GEK655623:GEM655623 GOG655623:GOI655623 GYC655623:GYE655623 HHY655623:HIA655623 HRU655623:HRW655623 IBQ655623:IBS655623 ILM655623:ILO655623 IVI655623:IVK655623 JFE655623:JFG655623 JPA655623:JPC655623 JYW655623:JYY655623 KIS655623:KIU655623 KSO655623:KSQ655623 LCK655623:LCM655623 LMG655623:LMI655623 LWC655623:LWE655623 MFY655623:MGA655623 MPU655623:MPW655623 MZQ655623:MZS655623 NJM655623:NJO655623 NTI655623:NTK655623 ODE655623:ODG655623 ONA655623:ONC655623 OWW655623:OWY655623 PGS655623:PGU655623 PQO655623:PQQ655623 QAK655623:QAM655623 QKG655623:QKI655623 QUC655623:QUE655623 RDY655623:REA655623 RNU655623:RNW655623 RXQ655623:RXS655623 SHM655623:SHO655623 SRI655623:SRK655623 TBE655623:TBG655623 TLA655623:TLC655623 TUW655623:TUY655623 UES655623:UEU655623 UOO655623:UOQ655623 UYK655623:UYM655623 VIG655623:VII655623 VSC655623:VSE655623 WBY655623:WCA655623 WLU655623:WLW655623 WVQ655623:WVS655623 I721159:K721159 JE721159:JG721159 TA721159:TC721159 ACW721159:ACY721159 AMS721159:AMU721159 AWO721159:AWQ721159 BGK721159:BGM721159 BQG721159:BQI721159 CAC721159:CAE721159 CJY721159:CKA721159 CTU721159:CTW721159 DDQ721159:DDS721159 DNM721159:DNO721159 DXI721159:DXK721159 EHE721159:EHG721159 ERA721159:ERC721159 FAW721159:FAY721159 FKS721159:FKU721159 FUO721159:FUQ721159 GEK721159:GEM721159 GOG721159:GOI721159 GYC721159:GYE721159 HHY721159:HIA721159 HRU721159:HRW721159 IBQ721159:IBS721159 ILM721159:ILO721159 IVI721159:IVK721159 JFE721159:JFG721159 JPA721159:JPC721159 JYW721159:JYY721159 KIS721159:KIU721159 KSO721159:KSQ721159 LCK721159:LCM721159 LMG721159:LMI721159 LWC721159:LWE721159 MFY721159:MGA721159 MPU721159:MPW721159 MZQ721159:MZS721159 NJM721159:NJO721159 NTI721159:NTK721159 ODE721159:ODG721159 ONA721159:ONC721159 OWW721159:OWY721159 PGS721159:PGU721159 PQO721159:PQQ721159 QAK721159:QAM721159 QKG721159:QKI721159 QUC721159:QUE721159 RDY721159:REA721159 RNU721159:RNW721159 RXQ721159:RXS721159 SHM721159:SHO721159 SRI721159:SRK721159 TBE721159:TBG721159 TLA721159:TLC721159 TUW721159:TUY721159 UES721159:UEU721159 UOO721159:UOQ721159 UYK721159:UYM721159 VIG721159:VII721159 VSC721159:VSE721159 WBY721159:WCA721159 WLU721159:WLW721159 WVQ721159:WVS721159 I786695:K786695 JE786695:JG786695 TA786695:TC786695 ACW786695:ACY786695 AMS786695:AMU786695 AWO786695:AWQ786695 BGK786695:BGM786695 BQG786695:BQI786695 CAC786695:CAE786695 CJY786695:CKA786695 CTU786695:CTW786695 DDQ786695:DDS786695 DNM786695:DNO786695 DXI786695:DXK786695 EHE786695:EHG786695 ERA786695:ERC786695 FAW786695:FAY786695 FKS786695:FKU786695 FUO786695:FUQ786695 GEK786695:GEM786695 GOG786695:GOI786695 GYC786695:GYE786695 HHY786695:HIA786695 HRU786695:HRW786695 IBQ786695:IBS786695 ILM786695:ILO786695 IVI786695:IVK786695 JFE786695:JFG786695 JPA786695:JPC786695 JYW786695:JYY786695 KIS786695:KIU786695 KSO786695:KSQ786695 LCK786695:LCM786695 LMG786695:LMI786695 LWC786695:LWE786695 MFY786695:MGA786695 MPU786695:MPW786695 MZQ786695:MZS786695 NJM786695:NJO786695 NTI786695:NTK786695 ODE786695:ODG786695 ONA786695:ONC786695 OWW786695:OWY786695 PGS786695:PGU786695 PQO786695:PQQ786695 QAK786695:QAM786695 QKG786695:QKI786695 QUC786695:QUE786695 RDY786695:REA786695 RNU786695:RNW786695 RXQ786695:RXS786695 SHM786695:SHO786695 SRI786695:SRK786695 TBE786695:TBG786695 TLA786695:TLC786695 TUW786695:TUY786695 UES786695:UEU786695 UOO786695:UOQ786695 UYK786695:UYM786695 VIG786695:VII786695 VSC786695:VSE786695 WBY786695:WCA786695 WLU786695:WLW786695 WVQ786695:WVS786695 I852231:K852231 JE852231:JG852231 TA852231:TC852231 ACW852231:ACY852231 AMS852231:AMU852231 AWO852231:AWQ852231 BGK852231:BGM852231 BQG852231:BQI852231 CAC852231:CAE852231 CJY852231:CKA852231 CTU852231:CTW852231 DDQ852231:DDS852231 DNM852231:DNO852231 DXI852231:DXK852231 EHE852231:EHG852231 ERA852231:ERC852231 FAW852231:FAY852231 FKS852231:FKU852231 FUO852231:FUQ852231 GEK852231:GEM852231 GOG852231:GOI852231 GYC852231:GYE852231 HHY852231:HIA852231 HRU852231:HRW852231 IBQ852231:IBS852231 ILM852231:ILO852231 IVI852231:IVK852231 JFE852231:JFG852231 JPA852231:JPC852231 JYW852231:JYY852231 KIS852231:KIU852231 KSO852231:KSQ852231 LCK852231:LCM852231 LMG852231:LMI852231 LWC852231:LWE852231 MFY852231:MGA852231 MPU852231:MPW852231 MZQ852231:MZS852231 NJM852231:NJO852231 NTI852231:NTK852231 ODE852231:ODG852231 ONA852231:ONC852231 OWW852231:OWY852231 PGS852231:PGU852231 PQO852231:PQQ852231 QAK852231:QAM852231 QKG852231:QKI852231 QUC852231:QUE852231 RDY852231:REA852231 RNU852231:RNW852231 RXQ852231:RXS852231 SHM852231:SHO852231 SRI852231:SRK852231 TBE852231:TBG852231 TLA852231:TLC852231 TUW852231:TUY852231 UES852231:UEU852231 UOO852231:UOQ852231 UYK852231:UYM852231 VIG852231:VII852231 VSC852231:VSE852231 WBY852231:WCA852231 WLU852231:WLW852231 WVQ852231:WVS852231 I917767:K917767 JE917767:JG917767 TA917767:TC917767 ACW917767:ACY917767 AMS917767:AMU917767 AWO917767:AWQ917767 BGK917767:BGM917767 BQG917767:BQI917767 CAC917767:CAE917767 CJY917767:CKA917767 CTU917767:CTW917767 DDQ917767:DDS917767 DNM917767:DNO917767 DXI917767:DXK917767 EHE917767:EHG917767 ERA917767:ERC917767 FAW917767:FAY917767 FKS917767:FKU917767 FUO917767:FUQ917767 GEK917767:GEM917767 GOG917767:GOI917767 GYC917767:GYE917767 HHY917767:HIA917767 HRU917767:HRW917767 IBQ917767:IBS917767 ILM917767:ILO917767 IVI917767:IVK917767 JFE917767:JFG917767 JPA917767:JPC917767 JYW917767:JYY917767 KIS917767:KIU917767 KSO917767:KSQ917767 LCK917767:LCM917767 LMG917767:LMI917767 LWC917767:LWE917767 MFY917767:MGA917767 MPU917767:MPW917767 MZQ917767:MZS917767 NJM917767:NJO917767 NTI917767:NTK917767 ODE917767:ODG917767 ONA917767:ONC917767 OWW917767:OWY917767 PGS917767:PGU917767 PQO917767:PQQ917767 QAK917767:QAM917767 QKG917767:QKI917767 QUC917767:QUE917767 RDY917767:REA917767 RNU917767:RNW917767 RXQ917767:RXS917767 SHM917767:SHO917767 SRI917767:SRK917767 TBE917767:TBG917767 TLA917767:TLC917767 TUW917767:TUY917767 UES917767:UEU917767 UOO917767:UOQ917767 UYK917767:UYM917767 VIG917767:VII917767 VSC917767:VSE917767 WBY917767:WCA917767 WLU917767:WLW917767 WVQ917767:WVS917767 I983303:K983303 JE983303:JG983303 TA983303:TC983303 ACW983303:ACY983303 AMS983303:AMU983303 AWO983303:AWQ983303 BGK983303:BGM983303 BQG983303:BQI983303 CAC983303:CAE983303 CJY983303:CKA983303 CTU983303:CTW983303 DDQ983303:DDS983303 DNM983303:DNO983303 DXI983303:DXK983303 EHE983303:EHG983303 ERA983303:ERC983303 FAW983303:FAY983303 FKS983303:FKU983303 FUO983303:FUQ983303 GEK983303:GEM983303 GOG983303:GOI983303 GYC983303:GYE983303 HHY983303:HIA983303 HRU983303:HRW983303 IBQ983303:IBS983303 ILM983303:ILO983303 IVI983303:IVK983303 JFE983303:JFG983303 JPA983303:JPC983303 JYW983303:JYY983303 KIS983303:KIU983303 KSO983303:KSQ983303 LCK983303:LCM983303 LMG983303:LMI983303 LWC983303:LWE983303 MFY983303:MGA983303 MPU983303:MPW983303 MZQ983303:MZS983303 NJM983303:NJO983303 NTI983303:NTK983303 ODE983303:ODG983303 ONA983303:ONC983303 OWW983303:OWY983303 PGS983303:PGU983303 PQO983303:PQQ983303 QAK983303:QAM983303 QKG983303:QKI983303 QUC983303:QUE983303 RDY983303:REA983303 RNU983303:RNW983303 RXQ983303:RXS983303 SHM983303:SHO983303 SRI983303:SRK983303 TBE983303:TBG983303 TLA983303:TLC983303 TUW983303:TUY983303 UES983303:UEU983303 UOO983303:UOQ983303 UYK983303:UYM983303 VIG983303:VII983303 VSC983303:VSE983303 WBY983303:WCA983303 WLU983303:WLW983303 WVQ983303:WVS983303 J157:L162 JF157:JH162 TB157:TD162 ACX157:ACZ162 AMT157:AMV162 AWP157:AWR162 BGL157:BGN162 BQH157:BQJ162 CAD157:CAF162 CJZ157:CKB162 CTV157:CTX162 DDR157:DDT162 DNN157:DNP162 DXJ157:DXL162 EHF157:EHH162 ERB157:ERD162 FAX157:FAZ162 FKT157:FKV162 FUP157:FUR162 GEL157:GEN162 GOH157:GOJ162 GYD157:GYF162 HHZ157:HIB162 HRV157:HRX162 IBR157:IBT162 ILN157:ILP162 IVJ157:IVL162 JFF157:JFH162 JPB157:JPD162 JYX157:JYZ162 KIT157:KIV162 KSP157:KSR162 LCL157:LCN162 LMH157:LMJ162 LWD157:LWF162 MFZ157:MGB162 MPV157:MPX162 MZR157:MZT162 NJN157:NJP162 NTJ157:NTL162 ODF157:ODH162 ONB157:OND162 OWX157:OWZ162 PGT157:PGV162 PQP157:PQR162 QAL157:QAN162 QKH157:QKJ162 QUD157:QUF162 RDZ157:REB162 RNV157:RNX162 RXR157:RXT162 SHN157:SHP162 SRJ157:SRL162 TBF157:TBH162 TLB157:TLD162 TUX157:TUZ162 UET157:UEV162 UOP157:UOR162 UYL157:UYN162 VIH157:VIJ162 VSD157:VSF162 WBZ157:WCB162 WLV157:WLX162 WVR157:WVT162 J65816:L65821 JF65816:JH65821 TB65816:TD65821 ACX65816:ACZ65821 AMT65816:AMV65821 AWP65816:AWR65821 BGL65816:BGN65821 BQH65816:BQJ65821 CAD65816:CAF65821 CJZ65816:CKB65821 CTV65816:CTX65821 DDR65816:DDT65821 DNN65816:DNP65821 DXJ65816:DXL65821 EHF65816:EHH65821 ERB65816:ERD65821 FAX65816:FAZ65821 FKT65816:FKV65821 FUP65816:FUR65821 GEL65816:GEN65821 GOH65816:GOJ65821 GYD65816:GYF65821 HHZ65816:HIB65821 HRV65816:HRX65821 IBR65816:IBT65821 ILN65816:ILP65821 IVJ65816:IVL65821 JFF65816:JFH65821 JPB65816:JPD65821 JYX65816:JYZ65821 KIT65816:KIV65821 KSP65816:KSR65821 LCL65816:LCN65821 LMH65816:LMJ65821 LWD65816:LWF65821 MFZ65816:MGB65821 MPV65816:MPX65821 MZR65816:MZT65821 NJN65816:NJP65821 NTJ65816:NTL65821 ODF65816:ODH65821 ONB65816:OND65821 OWX65816:OWZ65821 PGT65816:PGV65821 PQP65816:PQR65821 QAL65816:QAN65821 QKH65816:QKJ65821 QUD65816:QUF65821 RDZ65816:REB65821 RNV65816:RNX65821 RXR65816:RXT65821 SHN65816:SHP65821 SRJ65816:SRL65821 TBF65816:TBH65821 TLB65816:TLD65821 TUX65816:TUZ65821 UET65816:UEV65821 UOP65816:UOR65821 UYL65816:UYN65821 VIH65816:VIJ65821 VSD65816:VSF65821 WBZ65816:WCB65821 WLV65816:WLX65821 WVR65816:WVT65821 J131352:L131357 JF131352:JH131357 TB131352:TD131357 ACX131352:ACZ131357 AMT131352:AMV131357 AWP131352:AWR131357 BGL131352:BGN131357 BQH131352:BQJ131357 CAD131352:CAF131357 CJZ131352:CKB131357 CTV131352:CTX131357 DDR131352:DDT131357 DNN131352:DNP131357 DXJ131352:DXL131357 EHF131352:EHH131357 ERB131352:ERD131357 FAX131352:FAZ131357 FKT131352:FKV131357 FUP131352:FUR131357 GEL131352:GEN131357 GOH131352:GOJ131357 GYD131352:GYF131357 HHZ131352:HIB131357 HRV131352:HRX131357 IBR131352:IBT131357 ILN131352:ILP131357 IVJ131352:IVL131357 JFF131352:JFH131357 JPB131352:JPD131357 JYX131352:JYZ131357 KIT131352:KIV131357 KSP131352:KSR131357 LCL131352:LCN131357 LMH131352:LMJ131357 LWD131352:LWF131357 MFZ131352:MGB131357 MPV131352:MPX131357 MZR131352:MZT131357 NJN131352:NJP131357 NTJ131352:NTL131357 ODF131352:ODH131357 ONB131352:OND131357 OWX131352:OWZ131357 PGT131352:PGV131357 PQP131352:PQR131357 QAL131352:QAN131357 QKH131352:QKJ131357 QUD131352:QUF131357 RDZ131352:REB131357 RNV131352:RNX131357 RXR131352:RXT131357 SHN131352:SHP131357 SRJ131352:SRL131357 TBF131352:TBH131357 TLB131352:TLD131357 TUX131352:TUZ131357 UET131352:UEV131357 UOP131352:UOR131357 UYL131352:UYN131357 VIH131352:VIJ131357 VSD131352:VSF131357 WBZ131352:WCB131357 WLV131352:WLX131357 WVR131352:WVT131357 J196888:L196893 JF196888:JH196893 TB196888:TD196893 ACX196888:ACZ196893 AMT196888:AMV196893 AWP196888:AWR196893 BGL196888:BGN196893 BQH196888:BQJ196893 CAD196888:CAF196893 CJZ196888:CKB196893 CTV196888:CTX196893 DDR196888:DDT196893 DNN196888:DNP196893 DXJ196888:DXL196893 EHF196888:EHH196893 ERB196888:ERD196893 FAX196888:FAZ196893 FKT196888:FKV196893 FUP196888:FUR196893 GEL196888:GEN196893 GOH196888:GOJ196893 GYD196888:GYF196893 HHZ196888:HIB196893 HRV196888:HRX196893 IBR196888:IBT196893 ILN196888:ILP196893 IVJ196888:IVL196893 JFF196888:JFH196893 JPB196888:JPD196893 JYX196888:JYZ196893 KIT196888:KIV196893 KSP196888:KSR196893 LCL196888:LCN196893 LMH196888:LMJ196893 LWD196888:LWF196893 MFZ196888:MGB196893 MPV196888:MPX196893 MZR196888:MZT196893 NJN196888:NJP196893 NTJ196888:NTL196893 ODF196888:ODH196893 ONB196888:OND196893 OWX196888:OWZ196893 PGT196888:PGV196893 PQP196888:PQR196893 QAL196888:QAN196893 QKH196888:QKJ196893 QUD196888:QUF196893 RDZ196888:REB196893 RNV196888:RNX196893 RXR196888:RXT196893 SHN196888:SHP196893 SRJ196888:SRL196893 TBF196888:TBH196893 TLB196888:TLD196893 TUX196888:TUZ196893 UET196888:UEV196893 UOP196888:UOR196893 UYL196888:UYN196893 VIH196888:VIJ196893 VSD196888:VSF196893 WBZ196888:WCB196893 WLV196888:WLX196893 WVR196888:WVT196893 J262424:L262429 JF262424:JH262429 TB262424:TD262429 ACX262424:ACZ262429 AMT262424:AMV262429 AWP262424:AWR262429 BGL262424:BGN262429 BQH262424:BQJ262429 CAD262424:CAF262429 CJZ262424:CKB262429 CTV262424:CTX262429 DDR262424:DDT262429 DNN262424:DNP262429 DXJ262424:DXL262429 EHF262424:EHH262429 ERB262424:ERD262429 FAX262424:FAZ262429 FKT262424:FKV262429 FUP262424:FUR262429 GEL262424:GEN262429 GOH262424:GOJ262429 GYD262424:GYF262429 HHZ262424:HIB262429 HRV262424:HRX262429 IBR262424:IBT262429 ILN262424:ILP262429 IVJ262424:IVL262429 JFF262424:JFH262429 JPB262424:JPD262429 JYX262424:JYZ262429 KIT262424:KIV262429 KSP262424:KSR262429 LCL262424:LCN262429 LMH262424:LMJ262429 LWD262424:LWF262429 MFZ262424:MGB262429 MPV262424:MPX262429 MZR262424:MZT262429 NJN262424:NJP262429 NTJ262424:NTL262429 ODF262424:ODH262429 ONB262424:OND262429 OWX262424:OWZ262429 PGT262424:PGV262429 PQP262424:PQR262429 QAL262424:QAN262429 QKH262424:QKJ262429 QUD262424:QUF262429 RDZ262424:REB262429 RNV262424:RNX262429 RXR262424:RXT262429 SHN262424:SHP262429 SRJ262424:SRL262429 TBF262424:TBH262429 TLB262424:TLD262429 TUX262424:TUZ262429 UET262424:UEV262429 UOP262424:UOR262429 UYL262424:UYN262429 VIH262424:VIJ262429 VSD262424:VSF262429 WBZ262424:WCB262429 WLV262424:WLX262429 WVR262424:WVT262429 J327960:L327965 JF327960:JH327965 TB327960:TD327965 ACX327960:ACZ327965 AMT327960:AMV327965 AWP327960:AWR327965 BGL327960:BGN327965 BQH327960:BQJ327965 CAD327960:CAF327965 CJZ327960:CKB327965 CTV327960:CTX327965 DDR327960:DDT327965 DNN327960:DNP327965 DXJ327960:DXL327965 EHF327960:EHH327965 ERB327960:ERD327965 FAX327960:FAZ327965 FKT327960:FKV327965 FUP327960:FUR327965 GEL327960:GEN327965 GOH327960:GOJ327965 GYD327960:GYF327965 HHZ327960:HIB327965 HRV327960:HRX327965 IBR327960:IBT327965 ILN327960:ILP327965 IVJ327960:IVL327965 JFF327960:JFH327965 JPB327960:JPD327965 JYX327960:JYZ327965 KIT327960:KIV327965 KSP327960:KSR327965 LCL327960:LCN327965 LMH327960:LMJ327965 LWD327960:LWF327965 MFZ327960:MGB327965 MPV327960:MPX327965 MZR327960:MZT327965 NJN327960:NJP327965 NTJ327960:NTL327965 ODF327960:ODH327965 ONB327960:OND327965 OWX327960:OWZ327965 PGT327960:PGV327965 PQP327960:PQR327965 QAL327960:QAN327965 QKH327960:QKJ327965 QUD327960:QUF327965 RDZ327960:REB327965 RNV327960:RNX327965 RXR327960:RXT327965 SHN327960:SHP327965 SRJ327960:SRL327965 TBF327960:TBH327965 TLB327960:TLD327965 TUX327960:TUZ327965 UET327960:UEV327965 UOP327960:UOR327965 UYL327960:UYN327965 VIH327960:VIJ327965 VSD327960:VSF327965 WBZ327960:WCB327965 WLV327960:WLX327965 WVR327960:WVT327965 J393496:L393501 JF393496:JH393501 TB393496:TD393501 ACX393496:ACZ393501 AMT393496:AMV393501 AWP393496:AWR393501 BGL393496:BGN393501 BQH393496:BQJ393501 CAD393496:CAF393501 CJZ393496:CKB393501 CTV393496:CTX393501 DDR393496:DDT393501 DNN393496:DNP393501 DXJ393496:DXL393501 EHF393496:EHH393501 ERB393496:ERD393501 FAX393496:FAZ393501 FKT393496:FKV393501 FUP393496:FUR393501 GEL393496:GEN393501 GOH393496:GOJ393501 GYD393496:GYF393501 HHZ393496:HIB393501 HRV393496:HRX393501 IBR393496:IBT393501 ILN393496:ILP393501 IVJ393496:IVL393501 JFF393496:JFH393501 JPB393496:JPD393501 JYX393496:JYZ393501 KIT393496:KIV393501 KSP393496:KSR393501 LCL393496:LCN393501 LMH393496:LMJ393501 LWD393496:LWF393501 MFZ393496:MGB393501 MPV393496:MPX393501 MZR393496:MZT393501 NJN393496:NJP393501 NTJ393496:NTL393501 ODF393496:ODH393501 ONB393496:OND393501 OWX393496:OWZ393501 PGT393496:PGV393501 PQP393496:PQR393501 QAL393496:QAN393501 QKH393496:QKJ393501 QUD393496:QUF393501 RDZ393496:REB393501 RNV393496:RNX393501 RXR393496:RXT393501 SHN393496:SHP393501 SRJ393496:SRL393501 TBF393496:TBH393501 TLB393496:TLD393501 TUX393496:TUZ393501 UET393496:UEV393501 UOP393496:UOR393501 UYL393496:UYN393501 VIH393496:VIJ393501 VSD393496:VSF393501 WBZ393496:WCB393501 WLV393496:WLX393501 WVR393496:WVT393501 J459032:L459037 JF459032:JH459037 TB459032:TD459037 ACX459032:ACZ459037 AMT459032:AMV459037 AWP459032:AWR459037 BGL459032:BGN459037 BQH459032:BQJ459037 CAD459032:CAF459037 CJZ459032:CKB459037 CTV459032:CTX459037 DDR459032:DDT459037 DNN459032:DNP459037 DXJ459032:DXL459037 EHF459032:EHH459037 ERB459032:ERD459037 FAX459032:FAZ459037 FKT459032:FKV459037 FUP459032:FUR459037 GEL459032:GEN459037 GOH459032:GOJ459037 GYD459032:GYF459037 HHZ459032:HIB459037 HRV459032:HRX459037 IBR459032:IBT459037 ILN459032:ILP459037 IVJ459032:IVL459037 JFF459032:JFH459037 JPB459032:JPD459037 JYX459032:JYZ459037 KIT459032:KIV459037 KSP459032:KSR459037 LCL459032:LCN459037 LMH459032:LMJ459037 LWD459032:LWF459037 MFZ459032:MGB459037 MPV459032:MPX459037 MZR459032:MZT459037 NJN459032:NJP459037 NTJ459032:NTL459037 ODF459032:ODH459037 ONB459032:OND459037 OWX459032:OWZ459037 PGT459032:PGV459037 PQP459032:PQR459037 QAL459032:QAN459037 QKH459032:QKJ459037 QUD459032:QUF459037 RDZ459032:REB459037 RNV459032:RNX459037 RXR459032:RXT459037 SHN459032:SHP459037 SRJ459032:SRL459037 TBF459032:TBH459037 TLB459032:TLD459037 TUX459032:TUZ459037 UET459032:UEV459037 UOP459032:UOR459037 UYL459032:UYN459037 VIH459032:VIJ459037 VSD459032:VSF459037 WBZ459032:WCB459037 WLV459032:WLX459037 WVR459032:WVT459037 J524568:L524573 JF524568:JH524573 TB524568:TD524573 ACX524568:ACZ524573 AMT524568:AMV524573 AWP524568:AWR524573 BGL524568:BGN524573 BQH524568:BQJ524573 CAD524568:CAF524573 CJZ524568:CKB524573 CTV524568:CTX524573 DDR524568:DDT524573 DNN524568:DNP524573 DXJ524568:DXL524573 EHF524568:EHH524573 ERB524568:ERD524573 FAX524568:FAZ524573 FKT524568:FKV524573 FUP524568:FUR524573 GEL524568:GEN524573 GOH524568:GOJ524573 GYD524568:GYF524573 HHZ524568:HIB524573 HRV524568:HRX524573 IBR524568:IBT524573 ILN524568:ILP524573 IVJ524568:IVL524573 JFF524568:JFH524573 JPB524568:JPD524573 JYX524568:JYZ524573 KIT524568:KIV524573 KSP524568:KSR524573 LCL524568:LCN524573 LMH524568:LMJ524573 LWD524568:LWF524573 MFZ524568:MGB524573 MPV524568:MPX524573 MZR524568:MZT524573 NJN524568:NJP524573 NTJ524568:NTL524573 ODF524568:ODH524573 ONB524568:OND524573 OWX524568:OWZ524573 PGT524568:PGV524573 PQP524568:PQR524573 QAL524568:QAN524573 QKH524568:QKJ524573 QUD524568:QUF524573 RDZ524568:REB524573 RNV524568:RNX524573 RXR524568:RXT524573 SHN524568:SHP524573 SRJ524568:SRL524573 TBF524568:TBH524573 TLB524568:TLD524573 TUX524568:TUZ524573 UET524568:UEV524573 UOP524568:UOR524573 UYL524568:UYN524573 VIH524568:VIJ524573 VSD524568:VSF524573 WBZ524568:WCB524573 WLV524568:WLX524573 WVR524568:WVT524573 J590104:L590109 JF590104:JH590109 TB590104:TD590109 ACX590104:ACZ590109 AMT590104:AMV590109 AWP590104:AWR590109 BGL590104:BGN590109 BQH590104:BQJ590109 CAD590104:CAF590109 CJZ590104:CKB590109 CTV590104:CTX590109 DDR590104:DDT590109 DNN590104:DNP590109 DXJ590104:DXL590109 EHF590104:EHH590109 ERB590104:ERD590109 FAX590104:FAZ590109 FKT590104:FKV590109 FUP590104:FUR590109 GEL590104:GEN590109 GOH590104:GOJ590109 GYD590104:GYF590109 HHZ590104:HIB590109 HRV590104:HRX590109 IBR590104:IBT590109 ILN590104:ILP590109 IVJ590104:IVL590109 JFF590104:JFH590109 JPB590104:JPD590109 JYX590104:JYZ590109 KIT590104:KIV590109 KSP590104:KSR590109 LCL590104:LCN590109 LMH590104:LMJ590109 LWD590104:LWF590109 MFZ590104:MGB590109 MPV590104:MPX590109 MZR590104:MZT590109 NJN590104:NJP590109 NTJ590104:NTL590109 ODF590104:ODH590109 ONB590104:OND590109 OWX590104:OWZ590109 PGT590104:PGV590109 PQP590104:PQR590109 QAL590104:QAN590109 QKH590104:QKJ590109 QUD590104:QUF590109 RDZ590104:REB590109 RNV590104:RNX590109 RXR590104:RXT590109 SHN590104:SHP590109 SRJ590104:SRL590109 TBF590104:TBH590109 TLB590104:TLD590109 TUX590104:TUZ590109 UET590104:UEV590109 UOP590104:UOR590109 UYL590104:UYN590109 VIH590104:VIJ590109 VSD590104:VSF590109 WBZ590104:WCB590109 WLV590104:WLX590109 WVR590104:WVT590109 J655640:L655645 JF655640:JH655645 TB655640:TD655645 ACX655640:ACZ655645 AMT655640:AMV655645 AWP655640:AWR655645 BGL655640:BGN655645 BQH655640:BQJ655645 CAD655640:CAF655645 CJZ655640:CKB655645 CTV655640:CTX655645 DDR655640:DDT655645 DNN655640:DNP655645 DXJ655640:DXL655645 EHF655640:EHH655645 ERB655640:ERD655645 FAX655640:FAZ655645 FKT655640:FKV655645 FUP655640:FUR655645 GEL655640:GEN655645 GOH655640:GOJ655645 GYD655640:GYF655645 HHZ655640:HIB655645 HRV655640:HRX655645 IBR655640:IBT655645 ILN655640:ILP655645 IVJ655640:IVL655645 JFF655640:JFH655645 JPB655640:JPD655645 JYX655640:JYZ655645 KIT655640:KIV655645 KSP655640:KSR655645 LCL655640:LCN655645 LMH655640:LMJ655645 LWD655640:LWF655645 MFZ655640:MGB655645 MPV655640:MPX655645 MZR655640:MZT655645 NJN655640:NJP655645 NTJ655640:NTL655645 ODF655640:ODH655645 ONB655640:OND655645 OWX655640:OWZ655645 PGT655640:PGV655645 PQP655640:PQR655645 QAL655640:QAN655645 QKH655640:QKJ655645 QUD655640:QUF655645 RDZ655640:REB655645 RNV655640:RNX655645 RXR655640:RXT655645 SHN655640:SHP655645 SRJ655640:SRL655645 TBF655640:TBH655645 TLB655640:TLD655645 TUX655640:TUZ655645 UET655640:UEV655645 UOP655640:UOR655645 UYL655640:UYN655645 VIH655640:VIJ655645 VSD655640:VSF655645 WBZ655640:WCB655645 WLV655640:WLX655645 WVR655640:WVT655645 J721176:L721181 JF721176:JH721181 TB721176:TD721181 ACX721176:ACZ721181 AMT721176:AMV721181 AWP721176:AWR721181 BGL721176:BGN721181 BQH721176:BQJ721181 CAD721176:CAF721181 CJZ721176:CKB721181 CTV721176:CTX721181 DDR721176:DDT721181 DNN721176:DNP721181 DXJ721176:DXL721181 EHF721176:EHH721181 ERB721176:ERD721181 FAX721176:FAZ721181 FKT721176:FKV721181 FUP721176:FUR721181 GEL721176:GEN721181 GOH721176:GOJ721181 GYD721176:GYF721181 HHZ721176:HIB721181 HRV721176:HRX721181 IBR721176:IBT721181 ILN721176:ILP721181 IVJ721176:IVL721181 JFF721176:JFH721181 JPB721176:JPD721181 JYX721176:JYZ721181 KIT721176:KIV721181 KSP721176:KSR721181 LCL721176:LCN721181 LMH721176:LMJ721181 LWD721176:LWF721181 MFZ721176:MGB721181 MPV721176:MPX721181 MZR721176:MZT721181 NJN721176:NJP721181 NTJ721176:NTL721181 ODF721176:ODH721181 ONB721176:OND721181 OWX721176:OWZ721181 PGT721176:PGV721181 PQP721176:PQR721181 QAL721176:QAN721181 QKH721176:QKJ721181 QUD721176:QUF721181 RDZ721176:REB721181 RNV721176:RNX721181 RXR721176:RXT721181 SHN721176:SHP721181 SRJ721176:SRL721181 TBF721176:TBH721181 TLB721176:TLD721181 TUX721176:TUZ721181 UET721176:UEV721181 UOP721176:UOR721181 UYL721176:UYN721181 VIH721176:VIJ721181 VSD721176:VSF721181 WBZ721176:WCB721181 WLV721176:WLX721181 WVR721176:WVT721181 J786712:L786717 JF786712:JH786717 TB786712:TD786717 ACX786712:ACZ786717 AMT786712:AMV786717 AWP786712:AWR786717 BGL786712:BGN786717 BQH786712:BQJ786717 CAD786712:CAF786717 CJZ786712:CKB786717 CTV786712:CTX786717 DDR786712:DDT786717 DNN786712:DNP786717 DXJ786712:DXL786717 EHF786712:EHH786717 ERB786712:ERD786717 FAX786712:FAZ786717 FKT786712:FKV786717 FUP786712:FUR786717 GEL786712:GEN786717 GOH786712:GOJ786717 GYD786712:GYF786717 HHZ786712:HIB786717 HRV786712:HRX786717 IBR786712:IBT786717 ILN786712:ILP786717 IVJ786712:IVL786717 JFF786712:JFH786717 JPB786712:JPD786717 JYX786712:JYZ786717 KIT786712:KIV786717 KSP786712:KSR786717 LCL786712:LCN786717 LMH786712:LMJ786717 LWD786712:LWF786717 MFZ786712:MGB786717 MPV786712:MPX786717 MZR786712:MZT786717 NJN786712:NJP786717 NTJ786712:NTL786717 ODF786712:ODH786717 ONB786712:OND786717 OWX786712:OWZ786717 PGT786712:PGV786717 PQP786712:PQR786717 QAL786712:QAN786717 QKH786712:QKJ786717 QUD786712:QUF786717 RDZ786712:REB786717 RNV786712:RNX786717 RXR786712:RXT786717 SHN786712:SHP786717 SRJ786712:SRL786717 TBF786712:TBH786717 TLB786712:TLD786717 TUX786712:TUZ786717 UET786712:UEV786717 UOP786712:UOR786717 UYL786712:UYN786717 VIH786712:VIJ786717 VSD786712:VSF786717 WBZ786712:WCB786717 WLV786712:WLX786717 WVR786712:WVT786717 J852248:L852253 JF852248:JH852253 TB852248:TD852253 ACX852248:ACZ852253 AMT852248:AMV852253 AWP852248:AWR852253 BGL852248:BGN852253 BQH852248:BQJ852253 CAD852248:CAF852253 CJZ852248:CKB852253 CTV852248:CTX852253 DDR852248:DDT852253 DNN852248:DNP852253 DXJ852248:DXL852253 EHF852248:EHH852253 ERB852248:ERD852253 FAX852248:FAZ852253 FKT852248:FKV852253 FUP852248:FUR852253 GEL852248:GEN852253 GOH852248:GOJ852253 GYD852248:GYF852253 HHZ852248:HIB852253 HRV852248:HRX852253 IBR852248:IBT852253 ILN852248:ILP852253 IVJ852248:IVL852253 JFF852248:JFH852253 JPB852248:JPD852253 JYX852248:JYZ852253 KIT852248:KIV852253 KSP852248:KSR852253 LCL852248:LCN852253 LMH852248:LMJ852253 LWD852248:LWF852253 MFZ852248:MGB852253 MPV852248:MPX852253 MZR852248:MZT852253 NJN852248:NJP852253 NTJ852248:NTL852253 ODF852248:ODH852253 ONB852248:OND852253 OWX852248:OWZ852253 PGT852248:PGV852253 PQP852248:PQR852253 QAL852248:QAN852253 QKH852248:QKJ852253 QUD852248:QUF852253 RDZ852248:REB852253 RNV852248:RNX852253 RXR852248:RXT852253 SHN852248:SHP852253 SRJ852248:SRL852253 TBF852248:TBH852253 TLB852248:TLD852253 TUX852248:TUZ852253 UET852248:UEV852253 UOP852248:UOR852253 UYL852248:UYN852253 VIH852248:VIJ852253 VSD852248:VSF852253 WBZ852248:WCB852253 WLV852248:WLX852253 WVR852248:WVT852253 J917784:L917789 JF917784:JH917789 TB917784:TD917789 ACX917784:ACZ917789 AMT917784:AMV917789 AWP917784:AWR917789 BGL917784:BGN917789 BQH917784:BQJ917789 CAD917784:CAF917789 CJZ917784:CKB917789 CTV917784:CTX917789 DDR917784:DDT917789 DNN917784:DNP917789 DXJ917784:DXL917789 EHF917784:EHH917789 ERB917784:ERD917789 FAX917784:FAZ917789 FKT917784:FKV917789 FUP917784:FUR917789 GEL917784:GEN917789 GOH917784:GOJ917789 GYD917784:GYF917789 HHZ917784:HIB917789 HRV917784:HRX917789 IBR917784:IBT917789 ILN917784:ILP917789 IVJ917784:IVL917789 JFF917784:JFH917789 JPB917784:JPD917789 JYX917784:JYZ917789 KIT917784:KIV917789 KSP917784:KSR917789 LCL917784:LCN917789 LMH917784:LMJ917789 LWD917784:LWF917789 MFZ917784:MGB917789 MPV917784:MPX917789 MZR917784:MZT917789 NJN917784:NJP917789 NTJ917784:NTL917789 ODF917784:ODH917789 ONB917784:OND917789 OWX917784:OWZ917789 PGT917784:PGV917789 PQP917784:PQR917789 QAL917784:QAN917789 QKH917784:QKJ917789 QUD917784:QUF917789 RDZ917784:REB917789 RNV917784:RNX917789 RXR917784:RXT917789 SHN917784:SHP917789 SRJ917784:SRL917789 TBF917784:TBH917789 TLB917784:TLD917789 TUX917784:TUZ917789 UET917784:UEV917789 UOP917784:UOR917789 UYL917784:UYN917789 VIH917784:VIJ917789 VSD917784:VSF917789 WBZ917784:WCB917789 WLV917784:WLX917789 WVR917784:WVT917789 J983320:L983325 JF983320:JH983325 TB983320:TD983325 ACX983320:ACZ983325 AMT983320:AMV983325 AWP983320:AWR983325 BGL983320:BGN983325 BQH983320:BQJ983325 CAD983320:CAF983325 CJZ983320:CKB983325 CTV983320:CTX983325 DDR983320:DDT983325 DNN983320:DNP983325 DXJ983320:DXL983325 EHF983320:EHH983325 ERB983320:ERD983325 FAX983320:FAZ983325 FKT983320:FKV983325 FUP983320:FUR983325 GEL983320:GEN983325 GOH983320:GOJ983325 GYD983320:GYF983325 HHZ983320:HIB983325 HRV983320:HRX983325 IBR983320:IBT983325 ILN983320:ILP983325 IVJ983320:IVL983325 JFF983320:JFH983325 JPB983320:JPD983325 JYX983320:JYZ983325 KIT983320:KIV983325 KSP983320:KSR983325 LCL983320:LCN983325 LMH983320:LMJ983325 LWD983320:LWF983325 MFZ983320:MGB983325 MPV983320:MPX983325 MZR983320:MZT983325 NJN983320:NJP983325 NTJ983320:NTL983325 ODF983320:ODH983325 ONB983320:OND983325 OWX983320:OWZ983325 PGT983320:PGV983325 PQP983320:PQR983325 QAL983320:QAN983325 QKH983320:QKJ983325 QUD983320:QUF983325 RDZ983320:REB983325 RNV983320:RNX983325 RXR983320:RXT983325 SHN983320:SHP983325 SRJ983320:SRL983325 TBF983320:TBH983325 TLB983320:TLD983325 TUX983320:TUZ983325 UET983320:UEV983325 UOP983320:UOR983325 UYL983320:UYN983325 VIH983320:VIJ983325 VSD983320:VSF983325 WBZ983320:WCB983325 WLV983320:WLX983325 WVR983320:WVT983325 D163:G163 IZ163:JC163 SV163:SY163 ACR163:ACU163 AMN163:AMQ163 AWJ163:AWM163 BGF163:BGI163 BQB163:BQE163 BZX163:CAA163 CJT163:CJW163 CTP163:CTS163 DDL163:DDO163 DNH163:DNK163 DXD163:DXG163 EGZ163:EHC163 EQV163:EQY163 FAR163:FAU163 FKN163:FKQ163 FUJ163:FUM163 GEF163:GEI163 GOB163:GOE163 GXX163:GYA163 HHT163:HHW163 HRP163:HRS163 IBL163:IBO163 ILH163:ILK163 IVD163:IVG163 JEZ163:JFC163 JOV163:JOY163 JYR163:JYU163 KIN163:KIQ163 KSJ163:KSM163 LCF163:LCI163 LMB163:LME163 LVX163:LWA163 MFT163:MFW163 MPP163:MPS163 MZL163:MZO163 NJH163:NJK163 NTD163:NTG163 OCZ163:ODC163 OMV163:OMY163 OWR163:OWU163 PGN163:PGQ163 PQJ163:PQM163 QAF163:QAI163 QKB163:QKE163 QTX163:QUA163 RDT163:RDW163 RNP163:RNS163 RXL163:RXO163 SHH163:SHK163 SRD163:SRG163 TAZ163:TBC163 TKV163:TKY163 TUR163:TUU163 UEN163:UEQ163 UOJ163:UOM163 UYF163:UYI163 VIB163:VIE163 VRX163:VSA163 WBT163:WBW163 WLP163:WLS163 WVL163:WVO163 D65822:G65822 IZ65822:JC65822 SV65822:SY65822 ACR65822:ACU65822 AMN65822:AMQ65822 AWJ65822:AWM65822 BGF65822:BGI65822 BQB65822:BQE65822 BZX65822:CAA65822 CJT65822:CJW65822 CTP65822:CTS65822 DDL65822:DDO65822 DNH65822:DNK65822 DXD65822:DXG65822 EGZ65822:EHC65822 EQV65822:EQY65822 FAR65822:FAU65822 FKN65822:FKQ65822 FUJ65822:FUM65822 GEF65822:GEI65822 GOB65822:GOE65822 GXX65822:GYA65822 HHT65822:HHW65822 HRP65822:HRS65822 IBL65822:IBO65822 ILH65822:ILK65822 IVD65822:IVG65822 JEZ65822:JFC65822 JOV65822:JOY65822 JYR65822:JYU65822 KIN65822:KIQ65822 KSJ65822:KSM65822 LCF65822:LCI65822 LMB65822:LME65822 LVX65822:LWA65822 MFT65822:MFW65822 MPP65822:MPS65822 MZL65822:MZO65822 NJH65822:NJK65822 NTD65822:NTG65822 OCZ65822:ODC65822 OMV65822:OMY65822 OWR65822:OWU65822 PGN65822:PGQ65822 PQJ65822:PQM65822 QAF65822:QAI65822 QKB65822:QKE65822 QTX65822:QUA65822 RDT65822:RDW65822 RNP65822:RNS65822 RXL65822:RXO65822 SHH65822:SHK65822 SRD65822:SRG65822 TAZ65822:TBC65822 TKV65822:TKY65822 TUR65822:TUU65822 UEN65822:UEQ65822 UOJ65822:UOM65822 UYF65822:UYI65822 VIB65822:VIE65822 VRX65822:VSA65822 WBT65822:WBW65822 WLP65822:WLS65822 WVL65822:WVO65822 D131358:G131358 IZ131358:JC131358 SV131358:SY131358 ACR131358:ACU131358 AMN131358:AMQ131358 AWJ131358:AWM131358 BGF131358:BGI131358 BQB131358:BQE131358 BZX131358:CAA131358 CJT131358:CJW131358 CTP131358:CTS131358 DDL131358:DDO131358 DNH131358:DNK131358 DXD131358:DXG131358 EGZ131358:EHC131358 EQV131358:EQY131358 FAR131358:FAU131358 FKN131358:FKQ131358 FUJ131358:FUM131358 GEF131358:GEI131358 GOB131358:GOE131358 GXX131358:GYA131358 HHT131358:HHW131358 HRP131358:HRS131358 IBL131358:IBO131358 ILH131358:ILK131358 IVD131358:IVG131358 JEZ131358:JFC131358 JOV131358:JOY131358 JYR131358:JYU131358 KIN131358:KIQ131358 KSJ131358:KSM131358 LCF131358:LCI131358 LMB131358:LME131358 LVX131358:LWA131358 MFT131358:MFW131358 MPP131358:MPS131358 MZL131358:MZO131358 NJH131358:NJK131358 NTD131358:NTG131358 OCZ131358:ODC131358 OMV131358:OMY131358 OWR131358:OWU131358 PGN131358:PGQ131358 PQJ131358:PQM131358 QAF131358:QAI131358 QKB131358:QKE131358 QTX131358:QUA131358 RDT131358:RDW131358 RNP131358:RNS131358 RXL131358:RXO131358 SHH131358:SHK131358 SRD131358:SRG131358 TAZ131358:TBC131358 TKV131358:TKY131358 TUR131358:TUU131358 UEN131358:UEQ131358 UOJ131358:UOM131358 UYF131358:UYI131358 VIB131358:VIE131358 VRX131358:VSA131358 WBT131358:WBW131358 WLP131358:WLS131358 WVL131358:WVO131358 D196894:G196894 IZ196894:JC196894 SV196894:SY196894 ACR196894:ACU196894 AMN196894:AMQ196894 AWJ196894:AWM196894 BGF196894:BGI196894 BQB196894:BQE196894 BZX196894:CAA196894 CJT196894:CJW196894 CTP196894:CTS196894 DDL196894:DDO196894 DNH196894:DNK196894 DXD196894:DXG196894 EGZ196894:EHC196894 EQV196894:EQY196894 FAR196894:FAU196894 FKN196894:FKQ196894 FUJ196894:FUM196894 GEF196894:GEI196894 GOB196894:GOE196894 GXX196894:GYA196894 HHT196894:HHW196894 HRP196894:HRS196894 IBL196894:IBO196894 ILH196894:ILK196894 IVD196894:IVG196894 JEZ196894:JFC196894 JOV196894:JOY196894 JYR196894:JYU196894 KIN196894:KIQ196894 KSJ196894:KSM196894 LCF196894:LCI196894 LMB196894:LME196894 LVX196894:LWA196894 MFT196894:MFW196894 MPP196894:MPS196894 MZL196894:MZO196894 NJH196894:NJK196894 NTD196894:NTG196894 OCZ196894:ODC196894 OMV196894:OMY196894 OWR196894:OWU196894 PGN196894:PGQ196894 PQJ196894:PQM196894 QAF196894:QAI196894 QKB196894:QKE196894 QTX196894:QUA196894 RDT196894:RDW196894 RNP196894:RNS196894 RXL196894:RXO196894 SHH196894:SHK196894 SRD196894:SRG196894 TAZ196894:TBC196894 TKV196894:TKY196894 TUR196894:TUU196894 UEN196894:UEQ196894 UOJ196894:UOM196894 UYF196894:UYI196894 VIB196894:VIE196894 VRX196894:VSA196894 WBT196894:WBW196894 WLP196894:WLS196894 WVL196894:WVO196894 D262430:G262430 IZ262430:JC262430 SV262430:SY262430 ACR262430:ACU262430 AMN262430:AMQ262430 AWJ262430:AWM262430 BGF262430:BGI262430 BQB262430:BQE262430 BZX262430:CAA262430 CJT262430:CJW262430 CTP262430:CTS262430 DDL262430:DDO262430 DNH262430:DNK262430 DXD262430:DXG262430 EGZ262430:EHC262430 EQV262430:EQY262430 FAR262430:FAU262430 FKN262430:FKQ262430 FUJ262430:FUM262430 GEF262430:GEI262430 GOB262430:GOE262430 GXX262430:GYA262430 HHT262430:HHW262430 HRP262430:HRS262430 IBL262430:IBO262430 ILH262430:ILK262430 IVD262430:IVG262430 JEZ262430:JFC262430 JOV262430:JOY262430 JYR262430:JYU262430 KIN262430:KIQ262430 KSJ262430:KSM262430 LCF262430:LCI262430 LMB262430:LME262430 LVX262430:LWA262430 MFT262430:MFW262430 MPP262430:MPS262430 MZL262430:MZO262430 NJH262430:NJK262430 NTD262430:NTG262430 OCZ262430:ODC262430 OMV262430:OMY262430 OWR262430:OWU262430 PGN262430:PGQ262430 PQJ262430:PQM262430 QAF262430:QAI262430 QKB262430:QKE262430 QTX262430:QUA262430 RDT262430:RDW262430 RNP262430:RNS262430 RXL262430:RXO262430 SHH262430:SHK262430 SRD262430:SRG262430 TAZ262430:TBC262430 TKV262430:TKY262430 TUR262430:TUU262430 UEN262430:UEQ262430 UOJ262430:UOM262430 UYF262430:UYI262430 VIB262430:VIE262430 VRX262430:VSA262430 WBT262430:WBW262430 WLP262430:WLS262430 WVL262430:WVO262430 D327966:G327966 IZ327966:JC327966 SV327966:SY327966 ACR327966:ACU327966 AMN327966:AMQ327966 AWJ327966:AWM327966 BGF327966:BGI327966 BQB327966:BQE327966 BZX327966:CAA327966 CJT327966:CJW327966 CTP327966:CTS327966 DDL327966:DDO327966 DNH327966:DNK327966 DXD327966:DXG327966 EGZ327966:EHC327966 EQV327966:EQY327966 FAR327966:FAU327966 FKN327966:FKQ327966 FUJ327966:FUM327966 GEF327966:GEI327966 GOB327966:GOE327966 GXX327966:GYA327966 HHT327966:HHW327966 HRP327966:HRS327966 IBL327966:IBO327966 ILH327966:ILK327966 IVD327966:IVG327966 JEZ327966:JFC327966 JOV327966:JOY327966 JYR327966:JYU327966 KIN327966:KIQ327966 KSJ327966:KSM327966 LCF327966:LCI327966 LMB327966:LME327966 LVX327966:LWA327966 MFT327966:MFW327966 MPP327966:MPS327966 MZL327966:MZO327966 NJH327966:NJK327966 NTD327966:NTG327966 OCZ327966:ODC327966 OMV327966:OMY327966 OWR327966:OWU327966 PGN327966:PGQ327966 PQJ327966:PQM327966 QAF327966:QAI327966 QKB327966:QKE327966 QTX327966:QUA327966 RDT327966:RDW327966 RNP327966:RNS327966 RXL327966:RXO327966 SHH327966:SHK327966 SRD327966:SRG327966 TAZ327966:TBC327966 TKV327966:TKY327966 TUR327966:TUU327966 UEN327966:UEQ327966 UOJ327966:UOM327966 UYF327966:UYI327966 VIB327966:VIE327966 VRX327966:VSA327966 WBT327966:WBW327966 WLP327966:WLS327966 WVL327966:WVO327966 D393502:G393502 IZ393502:JC393502 SV393502:SY393502 ACR393502:ACU393502 AMN393502:AMQ393502 AWJ393502:AWM393502 BGF393502:BGI393502 BQB393502:BQE393502 BZX393502:CAA393502 CJT393502:CJW393502 CTP393502:CTS393502 DDL393502:DDO393502 DNH393502:DNK393502 DXD393502:DXG393502 EGZ393502:EHC393502 EQV393502:EQY393502 FAR393502:FAU393502 FKN393502:FKQ393502 FUJ393502:FUM393502 GEF393502:GEI393502 GOB393502:GOE393502 GXX393502:GYA393502 HHT393502:HHW393502 HRP393502:HRS393502 IBL393502:IBO393502 ILH393502:ILK393502 IVD393502:IVG393502 JEZ393502:JFC393502 JOV393502:JOY393502 JYR393502:JYU393502 KIN393502:KIQ393502 KSJ393502:KSM393502 LCF393502:LCI393502 LMB393502:LME393502 LVX393502:LWA393502 MFT393502:MFW393502 MPP393502:MPS393502 MZL393502:MZO393502 NJH393502:NJK393502 NTD393502:NTG393502 OCZ393502:ODC393502 OMV393502:OMY393502 OWR393502:OWU393502 PGN393502:PGQ393502 PQJ393502:PQM393502 QAF393502:QAI393502 QKB393502:QKE393502 QTX393502:QUA393502 RDT393502:RDW393502 RNP393502:RNS393502 RXL393502:RXO393502 SHH393502:SHK393502 SRD393502:SRG393502 TAZ393502:TBC393502 TKV393502:TKY393502 TUR393502:TUU393502 UEN393502:UEQ393502 UOJ393502:UOM393502 UYF393502:UYI393502 VIB393502:VIE393502 VRX393502:VSA393502 WBT393502:WBW393502 WLP393502:WLS393502 WVL393502:WVO393502 D459038:G459038 IZ459038:JC459038 SV459038:SY459038 ACR459038:ACU459038 AMN459038:AMQ459038 AWJ459038:AWM459038 BGF459038:BGI459038 BQB459038:BQE459038 BZX459038:CAA459038 CJT459038:CJW459038 CTP459038:CTS459038 DDL459038:DDO459038 DNH459038:DNK459038 DXD459038:DXG459038 EGZ459038:EHC459038 EQV459038:EQY459038 FAR459038:FAU459038 FKN459038:FKQ459038 FUJ459038:FUM459038 GEF459038:GEI459038 GOB459038:GOE459038 GXX459038:GYA459038 HHT459038:HHW459038 HRP459038:HRS459038 IBL459038:IBO459038 ILH459038:ILK459038 IVD459038:IVG459038 JEZ459038:JFC459038 JOV459038:JOY459038 JYR459038:JYU459038 KIN459038:KIQ459038 KSJ459038:KSM459038 LCF459038:LCI459038 LMB459038:LME459038 LVX459038:LWA459038 MFT459038:MFW459038 MPP459038:MPS459038 MZL459038:MZO459038 NJH459038:NJK459038 NTD459038:NTG459038 OCZ459038:ODC459038 OMV459038:OMY459038 OWR459038:OWU459038 PGN459038:PGQ459038 PQJ459038:PQM459038 QAF459038:QAI459038 QKB459038:QKE459038 QTX459038:QUA459038 RDT459038:RDW459038 RNP459038:RNS459038 RXL459038:RXO459038 SHH459038:SHK459038 SRD459038:SRG459038 TAZ459038:TBC459038 TKV459038:TKY459038 TUR459038:TUU459038 UEN459038:UEQ459038 UOJ459038:UOM459038 UYF459038:UYI459038 VIB459038:VIE459038 VRX459038:VSA459038 WBT459038:WBW459038 WLP459038:WLS459038 WVL459038:WVO459038 D524574:G524574 IZ524574:JC524574 SV524574:SY524574 ACR524574:ACU524574 AMN524574:AMQ524574 AWJ524574:AWM524574 BGF524574:BGI524574 BQB524574:BQE524574 BZX524574:CAA524574 CJT524574:CJW524574 CTP524574:CTS524574 DDL524574:DDO524574 DNH524574:DNK524574 DXD524574:DXG524574 EGZ524574:EHC524574 EQV524574:EQY524574 FAR524574:FAU524574 FKN524574:FKQ524574 FUJ524574:FUM524574 GEF524574:GEI524574 GOB524574:GOE524574 GXX524574:GYA524574 HHT524574:HHW524574 HRP524574:HRS524574 IBL524574:IBO524574 ILH524574:ILK524574 IVD524574:IVG524574 JEZ524574:JFC524574 JOV524574:JOY524574 JYR524574:JYU524574 KIN524574:KIQ524574 KSJ524574:KSM524574 LCF524574:LCI524574 LMB524574:LME524574 LVX524574:LWA524574 MFT524574:MFW524574 MPP524574:MPS524574 MZL524574:MZO524574 NJH524574:NJK524574 NTD524574:NTG524574 OCZ524574:ODC524574 OMV524574:OMY524574 OWR524574:OWU524574 PGN524574:PGQ524574 PQJ524574:PQM524574 QAF524574:QAI524574 QKB524574:QKE524574 QTX524574:QUA524574 RDT524574:RDW524574 RNP524574:RNS524574 RXL524574:RXO524574 SHH524574:SHK524574 SRD524574:SRG524574 TAZ524574:TBC524574 TKV524574:TKY524574 TUR524574:TUU524574 UEN524574:UEQ524574 UOJ524574:UOM524574 UYF524574:UYI524574 VIB524574:VIE524574 VRX524574:VSA524574 WBT524574:WBW524574 WLP524574:WLS524574 WVL524574:WVO524574 D590110:G590110 IZ590110:JC590110 SV590110:SY590110 ACR590110:ACU590110 AMN590110:AMQ590110 AWJ590110:AWM590110 BGF590110:BGI590110 BQB590110:BQE590110 BZX590110:CAA590110 CJT590110:CJW590110 CTP590110:CTS590110 DDL590110:DDO590110 DNH590110:DNK590110 DXD590110:DXG590110 EGZ590110:EHC590110 EQV590110:EQY590110 FAR590110:FAU590110 FKN590110:FKQ590110 FUJ590110:FUM590110 GEF590110:GEI590110 GOB590110:GOE590110 GXX590110:GYA590110 HHT590110:HHW590110 HRP590110:HRS590110 IBL590110:IBO590110 ILH590110:ILK590110 IVD590110:IVG590110 JEZ590110:JFC590110 JOV590110:JOY590110 JYR590110:JYU590110 KIN590110:KIQ590110 KSJ590110:KSM590110 LCF590110:LCI590110 LMB590110:LME590110 LVX590110:LWA590110 MFT590110:MFW590110 MPP590110:MPS590110 MZL590110:MZO590110 NJH590110:NJK590110 NTD590110:NTG590110 OCZ590110:ODC590110 OMV590110:OMY590110 OWR590110:OWU590110 PGN590110:PGQ590110 PQJ590110:PQM590110 QAF590110:QAI590110 QKB590110:QKE590110 QTX590110:QUA590110 RDT590110:RDW590110 RNP590110:RNS590110 RXL590110:RXO590110 SHH590110:SHK590110 SRD590110:SRG590110 TAZ590110:TBC590110 TKV590110:TKY590110 TUR590110:TUU590110 UEN590110:UEQ590110 UOJ590110:UOM590110 UYF590110:UYI590110 VIB590110:VIE590110 VRX590110:VSA590110 WBT590110:WBW590110 WLP590110:WLS590110 WVL590110:WVO590110 D655646:G655646 IZ655646:JC655646 SV655646:SY655646 ACR655646:ACU655646 AMN655646:AMQ655646 AWJ655646:AWM655646 BGF655646:BGI655646 BQB655646:BQE655646 BZX655646:CAA655646 CJT655646:CJW655646 CTP655646:CTS655646 DDL655646:DDO655646 DNH655646:DNK655646 DXD655646:DXG655646 EGZ655646:EHC655646 EQV655646:EQY655646 FAR655646:FAU655646 FKN655646:FKQ655646 FUJ655646:FUM655646 GEF655646:GEI655646 GOB655646:GOE655646 GXX655646:GYA655646 HHT655646:HHW655646 HRP655646:HRS655646 IBL655646:IBO655646 ILH655646:ILK655646 IVD655646:IVG655646 JEZ655646:JFC655646 JOV655646:JOY655646 JYR655646:JYU655646 KIN655646:KIQ655646 KSJ655646:KSM655646 LCF655646:LCI655646 LMB655646:LME655646 LVX655646:LWA655646 MFT655646:MFW655646 MPP655646:MPS655646 MZL655646:MZO655646 NJH655646:NJK655646 NTD655646:NTG655646 OCZ655646:ODC655646 OMV655646:OMY655646 OWR655646:OWU655646 PGN655646:PGQ655646 PQJ655646:PQM655646 QAF655646:QAI655646 QKB655646:QKE655646 QTX655646:QUA655646 RDT655646:RDW655646 RNP655646:RNS655646 RXL655646:RXO655646 SHH655646:SHK655646 SRD655646:SRG655646 TAZ655646:TBC655646 TKV655646:TKY655646 TUR655646:TUU655646 UEN655646:UEQ655646 UOJ655646:UOM655646 UYF655646:UYI655646 VIB655646:VIE655646 VRX655646:VSA655646 WBT655646:WBW655646 WLP655646:WLS655646 WVL655646:WVO655646 D721182:G721182 IZ721182:JC721182 SV721182:SY721182 ACR721182:ACU721182 AMN721182:AMQ721182 AWJ721182:AWM721182 BGF721182:BGI721182 BQB721182:BQE721182 BZX721182:CAA721182 CJT721182:CJW721182 CTP721182:CTS721182 DDL721182:DDO721182 DNH721182:DNK721182 DXD721182:DXG721182 EGZ721182:EHC721182 EQV721182:EQY721182 FAR721182:FAU721182 FKN721182:FKQ721182 FUJ721182:FUM721182 GEF721182:GEI721182 GOB721182:GOE721182 GXX721182:GYA721182 HHT721182:HHW721182 HRP721182:HRS721182 IBL721182:IBO721182 ILH721182:ILK721182 IVD721182:IVG721182 JEZ721182:JFC721182 JOV721182:JOY721182 JYR721182:JYU721182 KIN721182:KIQ721182 KSJ721182:KSM721182 LCF721182:LCI721182 LMB721182:LME721182 LVX721182:LWA721182 MFT721182:MFW721182 MPP721182:MPS721182 MZL721182:MZO721182 NJH721182:NJK721182 NTD721182:NTG721182 OCZ721182:ODC721182 OMV721182:OMY721182 OWR721182:OWU721182 PGN721182:PGQ721182 PQJ721182:PQM721182 QAF721182:QAI721182 QKB721182:QKE721182 QTX721182:QUA721182 RDT721182:RDW721182 RNP721182:RNS721182 RXL721182:RXO721182 SHH721182:SHK721182 SRD721182:SRG721182 TAZ721182:TBC721182 TKV721182:TKY721182 TUR721182:TUU721182 UEN721182:UEQ721182 UOJ721182:UOM721182 UYF721182:UYI721182 VIB721182:VIE721182 VRX721182:VSA721182 WBT721182:WBW721182 WLP721182:WLS721182 WVL721182:WVO721182 D786718:G786718 IZ786718:JC786718 SV786718:SY786718 ACR786718:ACU786718 AMN786718:AMQ786718 AWJ786718:AWM786718 BGF786718:BGI786718 BQB786718:BQE786718 BZX786718:CAA786718 CJT786718:CJW786718 CTP786718:CTS786718 DDL786718:DDO786718 DNH786718:DNK786718 DXD786718:DXG786718 EGZ786718:EHC786718 EQV786718:EQY786718 FAR786718:FAU786718 FKN786718:FKQ786718 FUJ786718:FUM786718 GEF786718:GEI786718 GOB786718:GOE786718 GXX786718:GYA786718 HHT786718:HHW786718 HRP786718:HRS786718 IBL786718:IBO786718 ILH786718:ILK786718 IVD786718:IVG786718 JEZ786718:JFC786718 JOV786718:JOY786718 JYR786718:JYU786718 KIN786718:KIQ786718 KSJ786718:KSM786718 LCF786718:LCI786718 LMB786718:LME786718 LVX786718:LWA786718 MFT786718:MFW786718 MPP786718:MPS786718 MZL786718:MZO786718 NJH786718:NJK786718 NTD786718:NTG786718 OCZ786718:ODC786718 OMV786718:OMY786718 OWR786718:OWU786718 PGN786718:PGQ786718 PQJ786718:PQM786718 QAF786718:QAI786718 QKB786718:QKE786718 QTX786718:QUA786718 RDT786718:RDW786718 RNP786718:RNS786718 RXL786718:RXO786718 SHH786718:SHK786718 SRD786718:SRG786718 TAZ786718:TBC786718 TKV786718:TKY786718 TUR786718:TUU786718 UEN786718:UEQ786718 UOJ786718:UOM786718 UYF786718:UYI786718 VIB786718:VIE786718 VRX786718:VSA786718 WBT786718:WBW786718 WLP786718:WLS786718 WVL786718:WVO786718 D852254:G852254 IZ852254:JC852254 SV852254:SY852254 ACR852254:ACU852254 AMN852254:AMQ852254 AWJ852254:AWM852254 BGF852254:BGI852254 BQB852254:BQE852254 BZX852254:CAA852254 CJT852254:CJW852254 CTP852254:CTS852254 DDL852254:DDO852254 DNH852254:DNK852254 DXD852254:DXG852254 EGZ852254:EHC852254 EQV852254:EQY852254 FAR852254:FAU852254 FKN852254:FKQ852254 FUJ852254:FUM852254 GEF852254:GEI852254 GOB852254:GOE852254 GXX852254:GYA852254 HHT852254:HHW852254 HRP852254:HRS852254 IBL852254:IBO852254 ILH852254:ILK852254 IVD852254:IVG852254 JEZ852254:JFC852254 JOV852254:JOY852254 JYR852254:JYU852254 KIN852254:KIQ852254 KSJ852254:KSM852254 LCF852254:LCI852254 LMB852254:LME852254 LVX852254:LWA852254 MFT852254:MFW852254 MPP852254:MPS852254 MZL852254:MZO852254 NJH852254:NJK852254 NTD852254:NTG852254 OCZ852254:ODC852254 OMV852254:OMY852254 OWR852254:OWU852254 PGN852254:PGQ852254 PQJ852254:PQM852254 QAF852254:QAI852254 QKB852254:QKE852254 QTX852254:QUA852254 RDT852254:RDW852254 RNP852254:RNS852254 RXL852254:RXO852254 SHH852254:SHK852254 SRD852254:SRG852254 TAZ852254:TBC852254 TKV852254:TKY852254 TUR852254:TUU852254 UEN852254:UEQ852254 UOJ852254:UOM852254 UYF852254:UYI852254 VIB852254:VIE852254 VRX852254:VSA852254 WBT852254:WBW852254 WLP852254:WLS852254 WVL852254:WVO852254 D917790:G917790 IZ917790:JC917790 SV917790:SY917790 ACR917790:ACU917790 AMN917790:AMQ917790 AWJ917790:AWM917790 BGF917790:BGI917790 BQB917790:BQE917790 BZX917790:CAA917790 CJT917790:CJW917790 CTP917790:CTS917790 DDL917790:DDO917790 DNH917790:DNK917790 DXD917790:DXG917790 EGZ917790:EHC917790 EQV917790:EQY917790 FAR917790:FAU917790 FKN917790:FKQ917790 FUJ917790:FUM917790 GEF917790:GEI917790 GOB917790:GOE917790 GXX917790:GYA917790 HHT917790:HHW917790 HRP917790:HRS917790 IBL917790:IBO917790 ILH917790:ILK917790 IVD917790:IVG917790 JEZ917790:JFC917790 JOV917790:JOY917790 JYR917790:JYU917790 KIN917790:KIQ917790 KSJ917790:KSM917790 LCF917790:LCI917790 LMB917790:LME917790 LVX917790:LWA917790 MFT917790:MFW917790 MPP917790:MPS917790 MZL917790:MZO917790 NJH917790:NJK917790 NTD917790:NTG917790 OCZ917790:ODC917790 OMV917790:OMY917790 OWR917790:OWU917790 PGN917790:PGQ917790 PQJ917790:PQM917790 QAF917790:QAI917790 QKB917790:QKE917790 QTX917790:QUA917790 RDT917790:RDW917790 RNP917790:RNS917790 RXL917790:RXO917790 SHH917790:SHK917790 SRD917790:SRG917790 TAZ917790:TBC917790 TKV917790:TKY917790 TUR917790:TUU917790 UEN917790:UEQ917790 UOJ917790:UOM917790 UYF917790:UYI917790 VIB917790:VIE917790 VRX917790:VSA917790 WBT917790:WBW917790 WLP917790:WLS917790 WVL917790:WVO917790 D983326:G983326 IZ983326:JC983326 SV983326:SY983326 ACR983326:ACU983326 AMN983326:AMQ983326 AWJ983326:AWM983326 BGF983326:BGI983326 BQB983326:BQE983326 BZX983326:CAA983326 CJT983326:CJW983326 CTP983326:CTS983326 DDL983326:DDO983326 DNH983326:DNK983326 DXD983326:DXG983326 EGZ983326:EHC983326 EQV983326:EQY983326 FAR983326:FAU983326 FKN983326:FKQ983326 FUJ983326:FUM983326 GEF983326:GEI983326 GOB983326:GOE983326 GXX983326:GYA983326 HHT983326:HHW983326 HRP983326:HRS983326 IBL983326:IBO983326 ILH983326:ILK983326 IVD983326:IVG983326 JEZ983326:JFC983326 JOV983326:JOY983326 JYR983326:JYU983326 KIN983326:KIQ983326 KSJ983326:KSM983326 LCF983326:LCI983326 LMB983326:LME983326 LVX983326:LWA983326 MFT983326:MFW983326 MPP983326:MPS983326 MZL983326:MZO983326 NJH983326:NJK983326 NTD983326:NTG983326 OCZ983326:ODC983326 OMV983326:OMY983326 OWR983326:OWU983326 PGN983326:PGQ983326 PQJ983326:PQM983326 QAF983326:QAI983326 QKB983326:QKE983326 QTX983326:QUA983326 RDT983326:RDW983326 RNP983326:RNS983326 RXL983326:RXO983326 SHH983326:SHK983326 SRD983326:SRG983326 TAZ983326:TBC983326 TKV983326:TKY983326 TUR983326:TUU983326 UEN983326:UEQ983326 UOJ983326:UOM983326 UYF983326:UYI983326 VIB983326:VIE983326 VRX983326:VSA983326 WBT983326:WBW983326 WLP983326:WLS983326 WVL983326:WVO983326 I163:K163 JE163:JG163 TA163:TC163 ACW163:ACY163 AMS163:AMU163 AWO163:AWQ163 BGK163:BGM163 BQG163:BQI163 CAC163:CAE163 CJY163:CKA163 CTU163:CTW163 DDQ163:DDS163 DNM163:DNO163 DXI163:DXK163 EHE163:EHG163 ERA163:ERC163 FAW163:FAY163 FKS163:FKU163 FUO163:FUQ163 GEK163:GEM163 GOG163:GOI163 GYC163:GYE163 HHY163:HIA163 HRU163:HRW163 IBQ163:IBS163 ILM163:ILO163 IVI163:IVK163 JFE163:JFG163 JPA163:JPC163 JYW163:JYY163 KIS163:KIU163 KSO163:KSQ163 LCK163:LCM163 LMG163:LMI163 LWC163:LWE163 MFY163:MGA163 MPU163:MPW163 MZQ163:MZS163 NJM163:NJO163 NTI163:NTK163 ODE163:ODG163 ONA163:ONC163 OWW163:OWY163 PGS163:PGU163 PQO163:PQQ163 QAK163:QAM163 QKG163:QKI163 QUC163:QUE163 RDY163:REA163 RNU163:RNW163 RXQ163:RXS163 SHM163:SHO163 SRI163:SRK163 TBE163:TBG163 TLA163:TLC163 TUW163:TUY163 UES163:UEU163 UOO163:UOQ163 UYK163:UYM163 VIG163:VII163 VSC163:VSE163 WBY163:WCA163 WLU163:WLW163 WVQ163:WVS163 I65822:K65822 JE65822:JG65822 TA65822:TC65822 ACW65822:ACY65822 AMS65822:AMU65822 AWO65822:AWQ65822 BGK65822:BGM65822 BQG65822:BQI65822 CAC65822:CAE65822 CJY65822:CKA65822 CTU65822:CTW65822 DDQ65822:DDS65822 DNM65822:DNO65822 DXI65822:DXK65822 EHE65822:EHG65822 ERA65822:ERC65822 FAW65822:FAY65822 FKS65822:FKU65822 FUO65822:FUQ65822 GEK65822:GEM65822 GOG65822:GOI65822 GYC65822:GYE65822 HHY65822:HIA65822 HRU65822:HRW65822 IBQ65822:IBS65822 ILM65822:ILO65822 IVI65822:IVK65822 JFE65822:JFG65822 JPA65822:JPC65822 JYW65822:JYY65822 KIS65822:KIU65822 KSO65822:KSQ65822 LCK65822:LCM65822 LMG65822:LMI65822 LWC65822:LWE65822 MFY65822:MGA65822 MPU65822:MPW65822 MZQ65822:MZS65822 NJM65822:NJO65822 NTI65822:NTK65822 ODE65822:ODG65822 ONA65822:ONC65822 OWW65822:OWY65822 PGS65822:PGU65822 PQO65822:PQQ65822 QAK65822:QAM65822 QKG65822:QKI65822 QUC65822:QUE65822 RDY65822:REA65822 RNU65822:RNW65822 RXQ65822:RXS65822 SHM65822:SHO65822 SRI65822:SRK65822 TBE65822:TBG65822 TLA65822:TLC65822 TUW65822:TUY65822 UES65822:UEU65822 UOO65822:UOQ65822 UYK65822:UYM65822 VIG65822:VII65822 VSC65822:VSE65822 WBY65822:WCA65822 WLU65822:WLW65822 WVQ65822:WVS65822 I131358:K131358 JE131358:JG131358 TA131358:TC131358 ACW131358:ACY131358 AMS131358:AMU131358 AWO131358:AWQ131358 BGK131358:BGM131358 BQG131358:BQI131358 CAC131358:CAE131358 CJY131358:CKA131358 CTU131358:CTW131358 DDQ131358:DDS131358 DNM131358:DNO131358 DXI131358:DXK131358 EHE131358:EHG131358 ERA131358:ERC131358 FAW131358:FAY131358 FKS131358:FKU131358 FUO131358:FUQ131358 GEK131358:GEM131358 GOG131358:GOI131358 GYC131358:GYE131358 HHY131358:HIA131358 HRU131358:HRW131358 IBQ131358:IBS131358 ILM131358:ILO131358 IVI131358:IVK131358 JFE131358:JFG131358 JPA131358:JPC131358 JYW131358:JYY131358 KIS131358:KIU131358 KSO131358:KSQ131358 LCK131358:LCM131358 LMG131358:LMI131358 LWC131358:LWE131358 MFY131358:MGA131358 MPU131358:MPW131358 MZQ131358:MZS131358 NJM131358:NJO131358 NTI131358:NTK131358 ODE131358:ODG131358 ONA131358:ONC131358 OWW131358:OWY131358 PGS131358:PGU131358 PQO131358:PQQ131358 QAK131358:QAM131358 QKG131358:QKI131358 QUC131358:QUE131358 RDY131358:REA131358 RNU131358:RNW131358 RXQ131358:RXS131358 SHM131358:SHO131358 SRI131358:SRK131358 TBE131358:TBG131358 TLA131358:TLC131358 TUW131358:TUY131358 UES131358:UEU131358 UOO131358:UOQ131358 UYK131358:UYM131358 VIG131358:VII131358 VSC131358:VSE131358 WBY131358:WCA131358 WLU131358:WLW131358 WVQ131358:WVS131358 I196894:K196894 JE196894:JG196894 TA196894:TC196894 ACW196894:ACY196894 AMS196894:AMU196894 AWO196894:AWQ196894 BGK196894:BGM196894 BQG196894:BQI196894 CAC196894:CAE196894 CJY196894:CKA196894 CTU196894:CTW196894 DDQ196894:DDS196894 DNM196894:DNO196894 DXI196894:DXK196894 EHE196894:EHG196894 ERA196894:ERC196894 FAW196894:FAY196894 FKS196894:FKU196894 FUO196894:FUQ196894 GEK196894:GEM196894 GOG196894:GOI196894 GYC196894:GYE196894 HHY196894:HIA196894 HRU196894:HRW196894 IBQ196894:IBS196894 ILM196894:ILO196894 IVI196894:IVK196894 JFE196894:JFG196894 JPA196894:JPC196894 JYW196894:JYY196894 KIS196894:KIU196894 KSO196894:KSQ196894 LCK196894:LCM196894 LMG196894:LMI196894 LWC196894:LWE196894 MFY196894:MGA196894 MPU196894:MPW196894 MZQ196894:MZS196894 NJM196894:NJO196894 NTI196894:NTK196894 ODE196894:ODG196894 ONA196894:ONC196894 OWW196894:OWY196894 PGS196894:PGU196894 PQO196894:PQQ196894 QAK196894:QAM196894 QKG196894:QKI196894 QUC196894:QUE196894 RDY196894:REA196894 RNU196894:RNW196894 RXQ196894:RXS196894 SHM196894:SHO196894 SRI196894:SRK196894 TBE196894:TBG196894 TLA196894:TLC196894 TUW196894:TUY196894 UES196894:UEU196894 UOO196894:UOQ196894 UYK196894:UYM196894 VIG196894:VII196894 VSC196894:VSE196894 WBY196894:WCA196894 WLU196894:WLW196894 WVQ196894:WVS196894 I262430:K262430 JE262430:JG262430 TA262430:TC262430 ACW262430:ACY262430 AMS262430:AMU262430 AWO262430:AWQ262430 BGK262430:BGM262430 BQG262430:BQI262430 CAC262430:CAE262430 CJY262430:CKA262430 CTU262430:CTW262430 DDQ262430:DDS262430 DNM262430:DNO262430 DXI262430:DXK262430 EHE262430:EHG262430 ERA262430:ERC262430 FAW262430:FAY262430 FKS262430:FKU262430 FUO262430:FUQ262430 GEK262430:GEM262430 GOG262430:GOI262430 GYC262430:GYE262430 HHY262430:HIA262430 HRU262430:HRW262430 IBQ262430:IBS262430 ILM262430:ILO262430 IVI262430:IVK262430 JFE262430:JFG262430 JPA262430:JPC262430 JYW262430:JYY262430 KIS262430:KIU262430 KSO262430:KSQ262430 LCK262430:LCM262430 LMG262430:LMI262430 LWC262430:LWE262430 MFY262430:MGA262430 MPU262430:MPW262430 MZQ262430:MZS262430 NJM262430:NJO262430 NTI262430:NTK262430 ODE262430:ODG262430 ONA262430:ONC262430 OWW262430:OWY262430 PGS262430:PGU262430 PQO262430:PQQ262430 QAK262430:QAM262430 QKG262430:QKI262430 QUC262430:QUE262430 RDY262430:REA262430 RNU262430:RNW262430 RXQ262430:RXS262430 SHM262430:SHO262430 SRI262430:SRK262430 TBE262430:TBG262430 TLA262430:TLC262430 TUW262430:TUY262430 UES262430:UEU262430 UOO262430:UOQ262430 UYK262430:UYM262430 VIG262430:VII262430 VSC262430:VSE262430 WBY262430:WCA262430 WLU262430:WLW262430 WVQ262430:WVS262430 I327966:K327966 JE327966:JG327966 TA327966:TC327966 ACW327966:ACY327966 AMS327966:AMU327966 AWO327966:AWQ327966 BGK327966:BGM327966 BQG327966:BQI327966 CAC327966:CAE327966 CJY327966:CKA327966 CTU327966:CTW327966 DDQ327966:DDS327966 DNM327966:DNO327966 DXI327966:DXK327966 EHE327966:EHG327966 ERA327966:ERC327966 FAW327966:FAY327966 FKS327966:FKU327966 FUO327966:FUQ327966 GEK327966:GEM327966 GOG327966:GOI327966 GYC327966:GYE327966 HHY327966:HIA327966 HRU327966:HRW327966 IBQ327966:IBS327966 ILM327966:ILO327966 IVI327966:IVK327966 JFE327966:JFG327966 JPA327966:JPC327966 JYW327966:JYY327966 KIS327966:KIU327966 KSO327966:KSQ327966 LCK327966:LCM327966 LMG327966:LMI327966 LWC327966:LWE327966 MFY327966:MGA327966 MPU327966:MPW327966 MZQ327966:MZS327966 NJM327966:NJO327966 NTI327966:NTK327966 ODE327966:ODG327966 ONA327966:ONC327966 OWW327966:OWY327966 PGS327966:PGU327966 PQO327966:PQQ327966 QAK327966:QAM327966 QKG327966:QKI327966 QUC327966:QUE327966 RDY327966:REA327966 RNU327966:RNW327966 RXQ327966:RXS327966 SHM327966:SHO327966 SRI327966:SRK327966 TBE327966:TBG327966 TLA327966:TLC327966 TUW327966:TUY327966 UES327966:UEU327966 UOO327966:UOQ327966 UYK327966:UYM327966 VIG327966:VII327966 VSC327966:VSE327966 WBY327966:WCA327966 WLU327966:WLW327966 WVQ327966:WVS327966 I393502:K393502 JE393502:JG393502 TA393502:TC393502 ACW393502:ACY393502 AMS393502:AMU393502 AWO393502:AWQ393502 BGK393502:BGM393502 BQG393502:BQI393502 CAC393502:CAE393502 CJY393502:CKA393502 CTU393502:CTW393502 DDQ393502:DDS393502 DNM393502:DNO393502 DXI393502:DXK393502 EHE393502:EHG393502 ERA393502:ERC393502 FAW393502:FAY393502 FKS393502:FKU393502 FUO393502:FUQ393502 GEK393502:GEM393502 GOG393502:GOI393502 GYC393502:GYE393502 HHY393502:HIA393502 HRU393502:HRW393502 IBQ393502:IBS393502 ILM393502:ILO393502 IVI393502:IVK393502 JFE393502:JFG393502 JPA393502:JPC393502 JYW393502:JYY393502 KIS393502:KIU393502 KSO393502:KSQ393502 LCK393502:LCM393502 LMG393502:LMI393502 LWC393502:LWE393502 MFY393502:MGA393502 MPU393502:MPW393502 MZQ393502:MZS393502 NJM393502:NJO393502 NTI393502:NTK393502 ODE393502:ODG393502 ONA393502:ONC393502 OWW393502:OWY393502 PGS393502:PGU393502 PQO393502:PQQ393502 QAK393502:QAM393502 QKG393502:QKI393502 QUC393502:QUE393502 RDY393502:REA393502 RNU393502:RNW393502 RXQ393502:RXS393502 SHM393502:SHO393502 SRI393502:SRK393502 TBE393502:TBG393502 TLA393502:TLC393502 TUW393502:TUY393502 UES393502:UEU393502 UOO393502:UOQ393502 UYK393502:UYM393502 VIG393502:VII393502 VSC393502:VSE393502 WBY393502:WCA393502 WLU393502:WLW393502 WVQ393502:WVS393502 I459038:K459038 JE459038:JG459038 TA459038:TC459038 ACW459038:ACY459038 AMS459038:AMU459038 AWO459038:AWQ459038 BGK459038:BGM459038 BQG459038:BQI459038 CAC459038:CAE459038 CJY459038:CKA459038 CTU459038:CTW459038 DDQ459038:DDS459038 DNM459038:DNO459038 DXI459038:DXK459038 EHE459038:EHG459038 ERA459038:ERC459038 FAW459038:FAY459038 FKS459038:FKU459038 FUO459038:FUQ459038 GEK459038:GEM459038 GOG459038:GOI459038 GYC459038:GYE459038 HHY459038:HIA459038 HRU459038:HRW459038 IBQ459038:IBS459038 ILM459038:ILO459038 IVI459038:IVK459038 JFE459038:JFG459038 JPA459038:JPC459038 JYW459038:JYY459038 KIS459038:KIU459038 KSO459038:KSQ459038 LCK459038:LCM459038 LMG459038:LMI459038 LWC459038:LWE459038 MFY459038:MGA459038 MPU459038:MPW459038 MZQ459038:MZS459038 NJM459038:NJO459038 NTI459038:NTK459038 ODE459038:ODG459038 ONA459038:ONC459038 OWW459038:OWY459038 PGS459038:PGU459038 PQO459038:PQQ459038 QAK459038:QAM459038 QKG459038:QKI459038 QUC459038:QUE459038 RDY459038:REA459038 RNU459038:RNW459038 RXQ459038:RXS459038 SHM459038:SHO459038 SRI459038:SRK459038 TBE459038:TBG459038 TLA459038:TLC459038 TUW459038:TUY459038 UES459038:UEU459038 UOO459038:UOQ459038 UYK459038:UYM459038 VIG459038:VII459038 VSC459038:VSE459038 WBY459038:WCA459038 WLU459038:WLW459038 WVQ459038:WVS459038 I524574:K524574 JE524574:JG524574 TA524574:TC524574 ACW524574:ACY524574 AMS524574:AMU524574 AWO524574:AWQ524574 BGK524574:BGM524574 BQG524574:BQI524574 CAC524574:CAE524574 CJY524574:CKA524574 CTU524574:CTW524574 DDQ524574:DDS524574 DNM524574:DNO524574 DXI524574:DXK524574 EHE524574:EHG524574 ERA524574:ERC524574 FAW524574:FAY524574 FKS524574:FKU524574 FUO524574:FUQ524574 GEK524574:GEM524574 GOG524574:GOI524574 GYC524574:GYE524574 HHY524574:HIA524574 HRU524574:HRW524574 IBQ524574:IBS524574 ILM524574:ILO524574 IVI524574:IVK524574 JFE524574:JFG524574 JPA524574:JPC524574 JYW524574:JYY524574 KIS524574:KIU524574 KSO524574:KSQ524574 LCK524574:LCM524574 LMG524574:LMI524574 LWC524574:LWE524574 MFY524574:MGA524574 MPU524574:MPW524574 MZQ524574:MZS524574 NJM524574:NJO524574 NTI524574:NTK524574 ODE524574:ODG524574 ONA524574:ONC524574 OWW524574:OWY524574 PGS524574:PGU524574 PQO524574:PQQ524574 QAK524574:QAM524574 QKG524574:QKI524574 QUC524574:QUE524574 RDY524574:REA524574 RNU524574:RNW524574 RXQ524574:RXS524574 SHM524574:SHO524574 SRI524574:SRK524574 TBE524574:TBG524574 TLA524574:TLC524574 TUW524574:TUY524574 UES524574:UEU524574 UOO524574:UOQ524574 UYK524574:UYM524574 VIG524574:VII524574 VSC524574:VSE524574 WBY524574:WCA524574 WLU524574:WLW524574 WVQ524574:WVS524574 I590110:K590110 JE590110:JG590110 TA590110:TC590110 ACW590110:ACY590110 AMS590110:AMU590110 AWO590110:AWQ590110 BGK590110:BGM590110 BQG590110:BQI590110 CAC590110:CAE590110 CJY590110:CKA590110 CTU590110:CTW590110 DDQ590110:DDS590110 DNM590110:DNO590110 DXI590110:DXK590110 EHE590110:EHG590110 ERA590110:ERC590110 FAW590110:FAY590110 FKS590110:FKU590110 FUO590110:FUQ590110 GEK590110:GEM590110 GOG590110:GOI590110 GYC590110:GYE590110 HHY590110:HIA590110 HRU590110:HRW590110 IBQ590110:IBS590110 ILM590110:ILO590110 IVI590110:IVK590110 JFE590110:JFG590110 JPA590110:JPC590110 JYW590110:JYY590110 KIS590110:KIU590110 KSO590110:KSQ590110 LCK590110:LCM590110 LMG590110:LMI590110 LWC590110:LWE590110 MFY590110:MGA590110 MPU590110:MPW590110 MZQ590110:MZS590110 NJM590110:NJO590110 NTI590110:NTK590110 ODE590110:ODG590110 ONA590110:ONC590110 OWW590110:OWY590110 PGS590110:PGU590110 PQO590110:PQQ590110 QAK590110:QAM590110 QKG590110:QKI590110 QUC590110:QUE590110 RDY590110:REA590110 RNU590110:RNW590110 RXQ590110:RXS590110 SHM590110:SHO590110 SRI590110:SRK590110 TBE590110:TBG590110 TLA590110:TLC590110 TUW590110:TUY590110 UES590110:UEU590110 UOO590110:UOQ590110 UYK590110:UYM590110 VIG590110:VII590110 VSC590110:VSE590110 WBY590110:WCA590110 WLU590110:WLW590110 WVQ590110:WVS590110 I655646:K655646 JE655646:JG655646 TA655646:TC655646 ACW655646:ACY655646 AMS655646:AMU655646 AWO655646:AWQ655646 BGK655646:BGM655646 BQG655646:BQI655646 CAC655646:CAE655646 CJY655646:CKA655646 CTU655646:CTW655646 DDQ655646:DDS655646 DNM655646:DNO655646 DXI655646:DXK655646 EHE655646:EHG655646 ERA655646:ERC655646 FAW655646:FAY655646 FKS655646:FKU655646 FUO655646:FUQ655646 GEK655646:GEM655646 GOG655646:GOI655646 GYC655646:GYE655646 HHY655646:HIA655646 HRU655646:HRW655646 IBQ655646:IBS655646 ILM655646:ILO655646 IVI655646:IVK655646 JFE655646:JFG655646 JPA655646:JPC655646 JYW655646:JYY655646 KIS655646:KIU655646 KSO655646:KSQ655646 LCK655646:LCM655646 LMG655646:LMI655646 LWC655646:LWE655646 MFY655646:MGA655646 MPU655646:MPW655646 MZQ655646:MZS655646 NJM655646:NJO655646 NTI655646:NTK655646 ODE655646:ODG655646 ONA655646:ONC655646 OWW655646:OWY655646 PGS655646:PGU655646 PQO655646:PQQ655646 QAK655646:QAM655646 QKG655646:QKI655646 QUC655646:QUE655646 RDY655646:REA655646 RNU655646:RNW655646 RXQ655646:RXS655646 SHM655646:SHO655646 SRI655646:SRK655646 TBE655646:TBG655646 TLA655646:TLC655646 TUW655646:TUY655646 UES655646:UEU655646 UOO655646:UOQ655646 UYK655646:UYM655646 VIG655646:VII655646 VSC655646:VSE655646 WBY655646:WCA655646 WLU655646:WLW655646 WVQ655646:WVS655646 I721182:K721182 JE721182:JG721182 TA721182:TC721182 ACW721182:ACY721182 AMS721182:AMU721182 AWO721182:AWQ721182 BGK721182:BGM721182 BQG721182:BQI721182 CAC721182:CAE721182 CJY721182:CKA721182 CTU721182:CTW721182 DDQ721182:DDS721182 DNM721182:DNO721182 DXI721182:DXK721182 EHE721182:EHG721182 ERA721182:ERC721182 FAW721182:FAY721182 FKS721182:FKU721182 FUO721182:FUQ721182 GEK721182:GEM721182 GOG721182:GOI721182 GYC721182:GYE721182 HHY721182:HIA721182 HRU721182:HRW721182 IBQ721182:IBS721182 ILM721182:ILO721182 IVI721182:IVK721182 JFE721182:JFG721182 JPA721182:JPC721182 JYW721182:JYY721182 KIS721182:KIU721182 KSO721182:KSQ721182 LCK721182:LCM721182 LMG721182:LMI721182 LWC721182:LWE721182 MFY721182:MGA721182 MPU721182:MPW721182 MZQ721182:MZS721182 NJM721182:NJO721182 NTI721182:NTK721182 ODE721182:ODG721182 ONA721182:ONC721182 OWW721182:OWY721182 PGS721182:PGU721182 PQO721182:PQQ721182 QAK721182:QAM721182 QKG721182:QKI721182 QUC721182:QUE721182 RDY721182:REA721182 RNU721182:RNW721182 RXQ721182:RXS721182 SHM721182:SHO721182 SRI721182:SRK721182 TBE721182:TBG721182 TLA721182:TLC721182 TUW721182:TUY721182 UES721182:UEU721182 UOO721182:UOQ721182 UYK721182:UYM721182 VIG721182:VII721182 VSC721182:VSE721182 WBY721182:WCA721182 WLU721182:WLW721182 WVQ721182:WVS721182 I786718:K786718 JE786718:JG786718 TA786718:TC786718 ACW786718:ACY786718 AMS786718:AMU786718 AWO786718:AWQ786718 BGK786718:BGM786718 BQG786718:BQI786718 CAC786718:CAE786718 CJY786718:CKA786718 CTU786718:CTW786718 DDQ786718:DDS786718 DNM786718:DNO786718 DXI786718:DXK786718 EHE786718:EHG786718 ERA786718:ERC786718 FAW786718:FAY786718 FKS786718:FKU786718 FUO786718:FUQ786718 GEK786718:GEM786718 GOG786718:GOI786718 GYC786718:GYE786718 HHY786718:HIA786718 HRU786718:HRW786718 IBQ786718:IBS786718 ILM786718:ILO786718 IVI786718:IVK786718 JFE786718:JFG786718 JPA786718:JPC786718 JYW786718:JYY786718 KIS786718:KIU786718 KSO786718:KSQ786718 LCK786718:LCM786718 LMG786718:LMI786718 LWC786718:LWE786718 MFY786718:MGA786718 MPU786718:MPW786718 MZQ786718:MZS786718 NJM786718:NJO786718 NTI786718:NTK786718 ODE786718:ODG786718 ONA786718:ONC786718 OWW786718:OWY786718 PGS786718:PGU786718 PQO786718:PQQ786718 QAK786718:QAM786718 QKG786718:QKI786718 QUC786718:QUE786718 RDY786718:REA786718 RNU786718:RNW786718 RXQ786718:RXS786718 SHM786718:SHO786718 SRI786718:SRK786718 TBE786718:TBG786718 TLA786718:TLC786718 TUW786718:TUY786718 UES786718:UEU786718 UOO786718:UOQ786718 UYK786718:UYM786718 VIG786718:VII786718 VSC786718:VSE786718 WBY786718:WCA786718 WLU786718:WLW786718 WVQ786718:WVS786718 I852254:K852254 JE852254:JG852254 TA852254:TC852254 ACW852254:ACY852254 AMS852254:AMU852254 AWO852254:AWQ852254 BGK852254:BGM852254 BQG852254:BQI852254 CAC852254:CAE852254 CJY852254:CKA852254 CTU852254:CTW852254 DDQ852254:DDS852254 DNM852254:DNO852254 DXI852254:DXK852254 EHE852254:EHG852254 ERA852254:ERC852254 FAW852254:FAY852254 FKS852254:FKU852254 FUO852254:FUQ852254 GEK852254:GEM852254 GOG852254:GOI852254 GYC852254:GYE852254 HHY852254:HIA852254 HRU852254:HRW852254 IBQ852254:IBS852254 ILM852254:ILO852254 IVI852254:IVK852254 JFE852254:JFG852254 JPA852254:JPC852254 JYW852254:JYY852254 KIS852254:KIU852254 KSO852254:KSQ852254 LCK852254:LCM852254 LMG852254:LMI852254 LWC852254:LWE852254 MFY852254:MGA852254 MPU852254:MPW852254 MZQ852254:MZS852254 NJM852254:NJO852254 NTI852254:NTK852254 ODE852254:ODG852254 ONA852254:ONC852254 OWW852254:OWY852254 PGS852254:PGU852254 PQO852254:PQQ852254 QAK852254:QAM852254 QKG852254:QKI852254 QUC852254:QUE852254 RDY852254:REA852254 RNU852254:RNW852254 RXQ852254:RXS852254 SHM852254:SHO852254 SRI852254:SRK852254 TBE852254:TBG852254 TLA852254:TLC852254 TUW852254:TUY852254 UES852254:UEU852254 UOO852254:UOQ852254 UYK852254:UYM852254 VIG852254:VII852254 VSC852254:VSE852254 WBY852254:WCA852254 WLU852254:WLW852254 WVQ852254:WVS852254 I917790:K917790 JE917790:JG917790 TA917790:TC917790 ACW917790:ACY917790 AMS917790:AMU917790 AWO917790:AWQ917790 BGK917790:BGM917790 BQG917790:BQI917790 CAC917790:CAE917790 CJY917790:CKA917790 CTU917790:CTW917790 DDQ917790:DDS917790 DNM917790:DNO917790 DXI917790:DXK917790 EHE917790:EHG917790 ERA917790:ERC917790 FAW917790:FAY917790 FKS917790:FKU917790 FUO917790:FUQ917790 GEK917790:GEM917790 GOG917790:GOI917790 GYC917790:GYE917790 HHY917790:HIA917790 HRU917790:HRW917790 IBQ917790:IBS917790 ILM917790:ILO917790 IVI917790:IVK917790 JFE917790:JFG917790 JPA917790:JPC917790 JYW917790:JYY917790 KIS917790:KIU917790 KSO917790:KSQ917790 LCK917790:LCM917790 LMG917790:LMI917790 LWC917790:LWE917790 MFY917790:MGA917790 MPU917790:MPW917790 MZQ917790:MZS917790 NJM917790:NJO917790 NTI917790:NTK917790 ODE917790:ODG917790 ONA917790:ONC917790 OWW917790:OWY917790 PGS917790:PGU917790 PQO917790:PQQ917790 QAK917790:QAM917790 QKG917790:QKI917790 QUC917790:QUE917790 RDY917790:REA917790 RNU917790:RNW917790 RXQ917790:RXS917790 SHM917790:SHO917790 SRI917790:SRK917790 TBE917790:TBG917790 TLA917790:TLC917790 TUW917790:TUY917790 UES917790:UEU917790 UOO917790:UOQ917790 UYK917790:UYM917790 VIG917790:VII917790 VSC917790:VSE917790 WBY917790:WCA917790 WLU917790:WLW917790 WVQ917790:WVS917790 I983326:K983326 JE983326:JG983326 TA983326:TC983326 ACW983326:ACY983326 AMS983326:AMU983326 AWO983326:AWQ983326 BGK983326:BGM983326 BQG983326:BQI983326 CAC983326:CAE983326 CJY983326:CKA983326 CTU983326:CTW983326 DDQ983326:DDS983326 DNM983326:DNO983326 DXI983326:DXK983326 EHE983326:EHG983326 ERA983326:ERC983326 FAW983326:FAY983326 FKS983326:FKU983326 FUO983326:FUQ983326 GEK983326:GEM983326 GOG983326:GOI983326 GYC983326:GYE983326 HHY983326:HIA983326 HRU983326:HRW983326 IBQ983326:IBS983326 ILM983326:ILO983326 IVI983326:IVK983326 JFE983326:JFG983326 JPA983326:JPC983326 JYW983326:JYY983326 KIS983326:KIU983326 KSO983326:KSQ983326 LCK983326:LCM983326 LMG983326:LMI983326 LWC983326:LWE983326 MFY983326:MGA983326 MPU983326:MPW983326 MZQ983326:MZS983326 NJM983326:NJO983326 NTI983326:NTK983326 ODE983326:ODG983326 ONA983326:ONC983326 OWW983326:OWY983326 PGS983326:PGU983326 PQO983326:PQQ983326 QAK983326:QAM983326 QKG983326:QKI983326 QUC983326:QUE983326 RDY983326:REA983326 RNU983326:RNW983326 RXQ983326:RXS983326 SHM983326:SHO983326 SRI983326:SRK983326 TBE983326:TBG983326 TLA983326:TLC983326 TUW983326:TUY983326 UES983326:UEU983326 UOO983326:UOQ983326 UYK983326:UYM983326 VIG983326:VII983326 VSC983326:VSE983326 WBY983326:WCA983326 WLU983326:WLW983326 WVQ983326:WVS983326 J180:L185 JF180:JH185 TB180:TD185 ACX180:ACZ185 AMT180:AMV185 AWP180:AWR185 BGL180:BGN185 BQH180:BQJ185 CAD180:CAF185 CJZ180:CKB185 CTV180:CTX185 DDR180:DDT185 DNN180:DNP185 DXJ180:DXL185 EHF180:EHH185 ERB180:ERD185 FAX180:FAZ185 FKT180:FKV185 FUP180:FUR185 GEL180:GEN185 GOH180:GOJ185 GYD180:GYF185 HHZ180:HIB185 HRV180:HRX185 IBR180:IBT185 ILN180:ILP185 IVJ180:IVL185 JFF180:JFH185 JPB180:JPD185 JYX180:JYZ185 KIT180:KIV185 KSP180:KSR185 LCL180:LCN185 LMH180:LMJ185 LWD180:LWF185 MFZ180:MGB185 MPV180:MPX185 MZR180:MZT185 NJN180:NJP185 NTJ180:NTL185 ODF180:ODH185 ONB180:OND185 OWX180:OWZ185 PGT180:PGV185 PQP180:PQR185 QAL180:QAN185 QKH180:QKJ185 QUD180:QUF185 RDZ180:REB185 RNV180:RNX185 RXR180:RXT185 SHN180:SHP185 SRJ180:SRL185 TBF180:TBH185 TLB180:TLD185 TUX180:TUZ185 UET180:UEV185 UOP180:UOR185 UYL180:UYN185 VIH180:VIJ185 VSD180:VSF185 WBZ180:WCB185 WLV180:WLX185 WVR180:WVT185 J65839:L65844 JF65839:JH65844 TB65839:TD65844 ACX65839:ACZ65844 AMT65839:AMV65844 AWP65839:AWR65844 BGL65839:BGN65844 BQH65839:BQJ65844 CAD65839:CAF65844 CJZ65839:CKB65844 CTV65839:CTX65844 DDR65839:DDT65844 DNN65839:DNP65844 DXJ65839:DXL65844 EHF65839:EHH65844 ERB65839:ERD65844 FAX65839:FAZ65844 FKT65839:FKV65844 FUP65839:FUR65844 GEL65839:GEN65844 GOH65839:GOJ65844 GYD65839:GYF65844 HHZ65839:HIB65844 HRV65839:HRX65844 IBR65839:IBT65844 ILN65839:ILP65844 IVJ65839:IVL65844 JFF65839:JFH65844 JPB65839:JPD65844 JYX65839:JYZ65844 KIT65839:KIV65844 KSP65839:KSR65844 LCL65839:LCN65844 LMH65839:LMJ65844 LWD65839:LWF65844 MFZ65839:MGB65844 MPV65839:MPX65844 MZR65839:MZT65844 NJN65839:NJP65844 NTJ65839:NTL65844 ODF65839:ODH65844 ONB65839:OND65844 OWX65839:OWZ65844 PGT65839:PGV65844 PQP65839:PQR65844 QAL65839:QAN65844 QKH65839:QKJ65844 QUD65839:QUF65844 RDZ65839:REB65844 RNV65839:RNX65844 RXR65839:RXT65844 SHN65839:SHP65844 SRJ65839:SRL65844 TBF65839:TBH65844 TLB65839:TLD65844 TUX65839:TUZ65844 UET65839:UEV65844 UOP65839:UOR65844 UYL65839:UYN65844 VIH65839:VIJ65844 VSD65839:VSF65844 WBZ65839:WCB65844 WLV65839:WLX65844 WVR65839:WVT65844 J131375:L131380 JF131375:JH131380 TB131375:TD131380 ACX131375:ACZ131380 AMT131375:AMV131380 AWP131375:AWR131380 BGL131375:BGN131380 BQH131375:BQJ131380 CAD131375:CAF131380 CJZ131375:CKB131380 CTV131375:CTX131380 DDR131375:DDT131380 DNN131375:DNP131380 DXJ131375:DXL131380 EHF131375:EHH131380 ERB131375:ERD131380 FAX131375:FAZ131380 FKT131375:FKV131380 FUP131375:FUR131380 GEL131375:GEN131380 GOH131375:GOJ131380 GYD131375:GYF131380 HHZ131375:HIB131380 HRV131375:HRX131380 IBR131375:IBT131380 ILN131375:ILP131380 IVJ131375:IVL131380 JFF131375:JFH131380 JPB131375:JPD131380 JYX131375:JYZ131380 KIT131375:KIV131380 KSP131375:KSR131380 LCL131375:LCN131380 LMH131375:LMJ131380 LWD131375:LWF131380 MFZ131375:MGB131380 MPV131375:MPX131380 MZR131375:MZT131380 NJN131375:NJP131380 NTJ131375:NTL131380 ODF131375:ODH131380 ONB131375:OND131380 OWX131375:OWZ131380 PGT131375:PGV131380 PQP131375:PQR131380 QAL131375:QAN131380 QKH131375:QKJ131380 QUD131375:QUF131380 RDZ131375:REB131380 RNV131375:RNX131380 RXR131375:RXT131380 SHN131375:SHP131380 SRJ131375:SRL131380 TBF131375:TBH131380 TLB131375:TLD131380 TUX131375:TUZ131380 UET131375:UEV131380 UOP131375:UOR131380 UYL131375:UYN131380 VIH131375:VIJ131380 VSD131375:VSF131380 WBZ131375:WCB131380 WLV131375:WLX131380 WVR131375:WVT131380 J196911:L196916 JF196911:JH196916 TB196911:TD196916 ACX196911:ACZ196916 AMT196911:AMV196916 AWP196911:AWR196916 BGL196911:BGN196916 BQH196911:BQJ196916 CAD196911:CAF196916 CJZ196911:CKB196916 CTV196911:CTX196916 DDR196911:DDT196916 DNN196911:DNP196916 DXJ196911:DXL196916 EHF196911:EHH196916 ERB196911:ERD196916 FAX196911:FAZ196916 FKT196911:FKV196916 FUP196911:FUR196916 GEL196911:GEN196916 GOH196911:GOJ196916 GYD196911:GYF196916 HHZ196911:HIB196916 HRV196911:HRX196916 IBR196911:IBT196916 ILN196911:ILP196916 IVJ196911:IVL196916 JFF196911:JFH196916 JPB196911:JPD196916 JYX196911:JYZ196916 KIT196911:KIV196916 KSP196911:KSR196916 LCL196911:LCN196916 LMH196911:LMJ196916 LWD196911:LWF196916 MFZ196911:MGB196916 MPV196911:MPX196916 MZR196911:MZT196916 NJN196911:NJP196916 NTJ196911:NTL196916 ODF196911:ODH196916 ONB196911:OND196916 OWX196911:OWZ196916 PGT196911:PGV196916 PQP196911:PQR196916 QAL196911:QAN196916 QKH196911:QKJ196916 QUD196911:QUF196916 RDZ196911:REB196916 RNV196911:RNX196916 RXR196911:RXT196916 SHN196911:SHP196916 SRJ196911:SRL196916 TBF196911:TBH196916 TLB196911:TLD196916 TUX196911:TUZ196916 UET196911:UEV196916 UOP196911:UOR196916 UYL196911:UYN196916 VIH196911:VIJ196916 VSD196911:VSF196916 WBZ196911:WCB196916 WLV196911:WLX196916 WVR196911:WVT196916 J262447:L262452 JF262447:JH262452 TB262447:TD262452 ACX262447:ACZ262452 AMT262447:AMV262452 AWP262447:AWR262452 BGL262447:BGN262452 BQH262447:BQJ262452 CAD262447:CAF262452 CJZ262447:CKB262452 CTV262447:CTX262452 DDR262447:DDT262452 DNN262447:DNP262452 DXJ262447:DXL262452 EHF262447:EHH262452 ERB262447:ERD262452 FAX262447:FAZ262452 FKT262447:FKV262452 FUP262447:FUR262452 GEL262447:GEN262452 GOH262447:GOJ262452 GYD262447:GYF262452 HHZ262447:HIB262452 HRV262447:HRX262452 IBR262447:IBT262452 ILN262447:ILP262452 IVJ262447:IVL262452 JFF262447:JFH262452 JPB262447:JPD262452 JYX262447:JYZ262452 KIT262447:KIV262452 KSP262447:KSR262452 LCL262447:LCN262452 LMH262447:LMJ262452 LWD262447:LWF262452 MFZ262447:MGB262452 MPV262447:MPX262452 MZR262447:MZT262452 NJN262447:NJP262452 NTJ262447:NTL262452 ODF262447:ODH262452 ONB262447:OND262452 OWX262447:OWZ262452 PGT262447:PGV262452 PQP262447:PQR262452 QAL262447:QAN262452 QKH262447:QKJ262452 QUD262447:QUF262452 RDZ262447:REB262452 RNV262447:RNX262452 RXR262447:RXT262452 SHN262447:SHP262452 SRJ262447:SRL262452 TBF262447:TBH262452 TLB262447:TLD262452 TUX262447:TUZ262452 UET262447:UEV262452 UOP262447:UOR262452 UYL262447:UYN262452 VIH262447:VIJ262452 VSD262447:VSF262452 WBZ262447:WCB262452 WLV262447:WLX262452 WVR262447:WVT262452 J327983:L327988 JF327983:JH327988 TB327983:TD327988 ACX327983:ACZ327988 AMT327983:AMV327988 AWP327983:AWR327988 BGL327983:BGN327988 BQH327983:BQJ327988 CAD327983:CAF327988 CJZ327983:CKB327988 CTV327983:CTX327988 DDR327983:DDT327988 DNN327983:DNP327988 DXJ327983:DXL327988 EHF327983:EHH327988 ERB327983:ERD327988 FAX327983:FAZ327988 FKT327983:FKV327988 FUP327983:FUR327988 GEL327983:GEN327988 GOH327983:GOJ327988 GYD327983:GYF327988 HHZ327983:HIB327988 HRV327983:HRX327988 IBR327983:IBT327988 ILN327983:ILP327988 IVJ327983:IVL327988 JFF327983:JFH327988 JPB327983:JPD327988 JYX327983:JYZ327988 KIT327983:KIV327988 KSP327983:KSR327988 LCL327983:LCN327988 LMH327983:LMJ327988 LWD327983:LWF327988 MFZ327983:MGB327988 MPV327983:MPX327988 MZR327983:MZT327988 NJN327983:NJP327988 NTJ327983:NTL327988 ODF327983:ODH327988 ONB327983:OND327988 OWX327983:OWZ327988 PGT327983:PGV327988 PQP327983:PQR327988 QAL327983:QAN327988 QKH327983:QKJ327988 QUD327983:QUF327988 RDZ327983:REB327988 RNV327983:RNX327988 RXR327983:RXT327988 SHN327983:SHP327988 SRJ327983:SRL327988 TBF327983:TBH327988 TLB327983:TLD327988 TUX327983:TUZ327988 UET327983:UEV327988 UOP327983:UOR327988 UYL327983:UYN327988 VIH327983:VIJ327988 VSD327983:VSF327988 WBZ327983:WCB327988 WLV327983:WLX327988 WVR327983:WVT327988 J393519:L393524 JF393519:JH393524 TB393519:TD393524 ACX393519:ACZ393524 AMT393519:AMV393524 AWP393519:AWR393524 BGL393519:BGN393524 BQH393519:BQJ393524 CAD393519:CAF393524 CJZ393519:CKB393524 CTV393519:CTX393524 DDR393519:DDT393524 DNN393519:DNP393524 DXJ393519:DXL393524 EHF393519:EHH393524 ERB393519:ERD393524 FAX393519:FAZ393524 FKT393519:FKV393524 FUP393519:FUR393524 GEL393519:GEN393524 GOH393519:GOJ393524 GYD393519:GYF393524 HHZ393519:HIB393524 HRV393519:HRX393524 IBR393519:IBT393524 ILN393519:ILP393524 IVJ393519:IVL393524 JFF393519:JFH393524 JPB393519:JPD393524 JYX393519:JYZ393524 KIT393519:KIV393524 KSP393519:KSR393524 LCL393519:LCN393524 LMH393519:LMJ393524 LWD393519:LWF393524 MFZ393519:MGB393524 MPV393519:MPX393524 MZR393519:MZT393524 NJN393519:NJP393524 NTJ393519:NTL393524 ODF393519:ODH393524 ONB393519:OND393524 OWX393519:OWZ393524 PGT393519:PGV393524 PQP393519:PQR393524 QAL393519:QAN393524 QKH393519:QKJ393524 QUD393519:QUF393524 RDZ393519:REB393524 RNV393519:RNX393524 RXR393519:RXT393524 SHN393519:SHP393524 SRJ393519:SRL393524 TBF393519:TBH393524 TLB393519:TLD393524 TUX393519:TUZ393524 UET393519:UEV393524 UOP393519:UOR393524 UYL393519:UYN393524 VIH393519:VIJ393524 VSD393519:VSF393524 WBZ393519:WCB393524 WLV393519:WLX393524 WVR393519:WVT393524 J459055:L459060 JF459055:JH459060 TB459055:TD459060 ACX459055:ACZ459060 AMT459055:AMV459060 AWP459055:AWR459060 BGL459055:BGN459060 BQH459055:BQJ459060 CAD459055:CAF459060 CJZ459055:CKB459060 CTV459055:CTX459060 DDR459055:DDT459060 DNN459055:DNP459060 DXJ459055:DXL459060 EHF459055:EHH459060 ERB459055:ERD459060 FAX459055:FAZ459060 FKT459055:FKV459060 FUP459055:FUR459060 GEL459055:GEN459060 GOH459055:GOJ459060 GYD459055:GYF459060 HHZ459055:HIB459060 HRV459055:HRX459060 IBR459055:IBT459060 ILN459055:ILP459060 IVJ459055:IVL459060 JFF459055:JFH459060 JPB459055:JPD459060 JYX459055:JYZ459060 KIT459055:KIV459060 KSP459055:KSR459060 LCL459055:LCN459060 LMH459055:LMJ459060 LWD459055:LWF459060 MFZ459055:MGB459060 MPV459055:MPX459060 MZR459055:MZT459060 NJN459055:NJP459060 NTJ459055:NTL459060 ODF459055:ODH459060 ONB459055:OND459060 OWX459055:OWZ459060 PGT459055:PGV459060 PQP459055:PQR459060 QAL459055:QAN459060 QKH459055:QKJ459060 QUD459055:QUF459060 RDZ459055:REB459060 RNV459055:RNX459060 RXR459055:RXT459060 SHN459055:SHP459060 SRJ459055:SRL459060 TBF459055:TBH459060 TLB459055:TLD459060 TUX459055:TUZ459060 UET459055:UEV459060 UOP459055:UOR459060 UYL459055:UYN459060 VIH459055:VIJ459060 VSD459055:VSF459060 WBZ459055:WCB459060 WLV459055:WLX459060 WVR459055:WVT459060 J524591:L524596 JF524591:JH524596 TB524591:TD524596 ACX524591:ACZ524596 AMT524591:AMV524596 AWP524591:AWR524596 BGL524591:BGN524596 BQH524591:BQJ524596 CAD524591:CAF524596 CJZ524591:CKB524596 CTV524591:CTX524596 DDR524591:DDT524596 DNN524591:DNP524596 DXJ524591:DXL524596 EHF524591:EHH524596 ERB524591:ERD524596 FAX524591:FAZ524596 FKT524591:FKV524596 FUP524591:FUR524596 GEL524591:GEN524596 GOH524591:GOJ524596 GYD524591:GYF524596 HHZ524591:HIB524596 HRV524591:HRX524596 IBR524591:IBT524596 ILN524591:ILP524596 IVJ524591:IVL524596 JFF524591:JFH524596 JPB524591:JPD524596 JYX524591:JYZ524596 KIT524591:KIV524596 KSP524591:KSR524596 LCL524591:LCN524596 LMH524591:LMJ524596 LWD524591:LWF524596 MFZ524591:MGB524596 MPV524591:MPX524596 MZR524591:MZT524596 NJN524591:NJP524596 NTJ524591:NTL524596 ODF524591:ODH524596 ONB524591:OND524596 OWX524591:OWZ524596 PGT524591:PGV524596 PQP524591:PQR524596 QAL524591:QAN524596 QKH524591:QKJ524596 QUD524591:QUF524596 RDZ524591:REB524596 RNV524591:RNX524596 RXR524591:RXT524596 SHN524591:SHP524596 SRJ524591:SRL524596 TBF524591:TBH524596 TLB524591:TLD524596 TUX524591:TUZ524596 UET524591:UEV524596 UOP524591:UOR524596 UYL524591:UYN524596 VIH524591:VIJ524596 VSD524591:VSF524596 WBZ524591:WCB524596 WLV524591:WLX524596 WVR524591:WVT524596 J590127:L590132 JF590127:JH590132 TB590127:TD590132 ACX590127:ACZ590132 AMT590127:AMV590132 AWP590127:AWR590132 BGL590127:BGN590132 BQH590127:BQJ590132 CAD590127:CAF590132 CJZ590127:CKB590132 CTV590127:CTX590132 DDR590127:DDT590132 DNN590127:DNP590132 DXJ590127:DXL590132 EHF590127:EHH590132 ERB590127:ERD590132 FAX590127:FAZ590132 FKT590127:FKV590132 FUP590127:FUR590132 GEL590127:GEN590132 GOH590127:GOJ590132 GYD590127:GYF590132 HHZ590127:HIB590132 HRV590127:HRX590132 IBR590127:IBT590132 ILN590127:ILP590132 IVJ590127:IVL590132 JFF590127:JFH590132 JPB590127:JPD590132 JYX590127:JYZ590132 KIT590127:KIV590132 KSP590127:KSR590132 LCL590127:LCN590132 LMH590127:LMJ590132 LWD590127:LWF590132 MFZ590127:MGB590132 MPV590127:MPX590132 MZR590127:MZT590132 NJN590127:NJP590132 NTJ590127:NTL590132 ODF590127:ODH590132 ONB590127:OND590132 OWX590127:OWZ590132 PGT590127:PGV590132 PQP590127:PQR590132 QAL590127:QAN590132 QKH590127:QKJ590132 QUD590127:QUF590132 RDZ590127:REB590132 RNV590127:RNX590132 RXR590127:RXT590132 SHN590127:SHP590132 SRJ590127:SRL590132 TBF590127:TBH590132 TLB590127:TLD590132 TUX590127:TUZ590132 UET590127:UEV590132 UOP590127:UOR590132 UYL590127:UYN590132 VIH590127:VIJ590132 VSD590127:VSF590132 WBZ590127:WCB590132 WLV590127:WLX590132 WVR590127:WVT590132 J655663:L655668 JF655663:JH655668 TB655663:TD655668 ACX655663:ACZ655668 AMT655663:AMV655668 AWP655663:AWR655668 BGL655663:BGN655668 BQH655663:BQJ655668 CAD655663:CAF655668 CJZ655663:CKB655668 CTV655663:CTX655668 DDR655663:DDT655668 DNN655663:DNP655668 DXJ655663:DXL655668 EHF655663:EHH655668 ERB655663:ERD655668 FAX655663:FAZ655668 FKT655663:FKV655668 FUP655663:FUR655668 GEL655663:GEN655668 GOH655663:GOJ655668 GYD655663:GYF655668 HHZ655663:HIB655668 HRV655663:HRX655668 IBR655663:IBT655668 ILN655663:ILP655668 IVJ655663:IVL655668 JFF655663:JFH655668 JPB655663:JPD655668 JYX655663:JYZ655668 KIT655663:KIV655668 KSP655663:KSR655668 LCL655663:LCN655668 LMH655663:LMJ655668 LWD655663:LWF655668 MFZ655663:MGB655668 MPV655663:MPX655668 MZR655663:MZT655668 NJN655663:NJP655668 NTJ655663:NTL655668 ODF655663:ODH655668 ONB655663:OND655668 OWX655663:OWZ655668 PGT655663:PGV655668 PQP655663:PQR655668 QAL655663:QAN655668 QKH655663:QKJ655668 QUD655663:QUF655668 RDZ655663:REB655668 RNV655663:RNX655668 RXR655663:RXT655668 SHN655663:SHP655668 SRJ655663:SRL655668 TBF655663:TBH655668 TLB655663:TLD655668 TUX655663:TUZ655668 UET655663:UEV655668 UOP655663:UOR655668 UYL655663:UYN655668 VIH655663:VIJ655668 VSD655663:VSF655668 WBZ655663:WCB655668 WLV655663:WLX655668 WVR655663:WVT655668 J721199:L721204 JF721199:JH721204 TB721199:TD721204 ACX721199:ACZ721204 AMT721199:AMV721204 AWP721199:AWR721204 BGL721199:BGN721204 BQH721199:BQJ721204 CAD721199:CAF721204 CJZ721199:CKB721204 CTV721199:CTX721204 DDR721199:DDT721204 DNN721199:DNP721204 DXJ721199:DXL721204 EHF721199:EHH721204 ERB721199:ERD721204 FAX721199:FAZ721204 FKT721199:FKV721204 FUP721199:FUR721204 GEL721199:GEN721204 GOH721199:GOJ721204 GYD721199:GYF721204 HHZ721199:HIB721204 HRV721199:HRX721204 IBR721199:IBT721204 ILN721199:ILP721204 IVJ721199:IVL721204 JFF721199:JFH721204 JPB721199:JPD721204 JYX721199:JYZ721204 KIT721199:KIV721204 KSP721199:KSR721204 LCL721199:LCN721204 LMH721199:LMJ721204 LWD721199:LWF721204 MFZ721199:MGB721204 MPV721199:MPX721204 MZR721199:MZT721204 NJN721199:NJP721204 NTJ721199:NTL721204 ODF721199:ODH721204 ONB721199:OND721204 OWX721199:OWZ721204 PGT721199:PGV721204 PQP721199:PQR721204 QAL721199:QAN721204 QKH721199:QKJ721204 QUD721199:QUF721204 RDZ721199:REB721204 RNV721199:RNX721204 RXR721199:RXT721204 SHN721199:SHP721204 SRJ721199:SRL721204 TBF721199:TBH721204 TLB721199:TLD721204 TUX721199:TUZ721204 UET721199:UEV721204 UOP721199:UOR721204 UYL721199:UYN721204 VIH721199:VIJ721204 VSD721199:VSF721204 WBZ721199:WCB721204 WLV721199:WLX721204 WVR721199:WVT721204 J786735:L786740 JF786735:JH786740 TB786735:TD786740 ACX786735:ACZ786740 AMT786735:AMV786740 AWP786735:AWR786740 BGL786735:BGN786740 BQH786735:BQJ786740 CAD786735:CAF786740 CJZ786735:CKB786740 CTV786735:CTX786740 DDR786735:DDT786740 DNN786735:DNP786740 DXJ786735:DXL786740 EHF786735:EHH786740 ERB786735:ERD786740 FAX786735:FAZ786740 FKT786735:FKV786740 FUP786735:FUR786740 GEL786735:GEN786740 GOH786735:GOJ786740 GYD786735:GYF786740 HHZ786735:HIB786740 HRV786735:HRX786740 IBR786735:IBT786740 ILN786735:ILP786740 IVJ786735:IVL786740 JFF786735:JFH786740 JPB786735:JPD786740 JYX786735:JYZ786740 KIT786735:KIV786740 KSP786735:KSR786740 LCL786735:LCN786740 LMH786735:LMJ786740 LWD786735:LWF786740 MFZ786735:MGB786740 MPV786735:MPX786740 MZR786735:MZT786740 NJN786735:NJP786740 NTJ786735:NTL786740 ODF786735:ODH786740 ONB786735:OND786740 OWX786735:OWZ786740 PGT786735:PGV786740 PQP786735:PQR786740 QAL786735:QAN786740 QKH786735:QKJ786740 QUD786735:QUF786740 RDZ786735:REB786740 RNV786735:RNX786740 RXR786735:RXT786740 SHN786735:SHP786740 SRJ786735:SRL786740 TBF786735:TBH786740 TLB786735:TLD786740 TUX786735:TUZ786740 UET786735:UEV786740 UOP786735:UOR786740 UYL786735:UYN786740 VIH786735:VIJ786740 VSD786735:VSF786740 WBZ786735:WCB786740 WLV786735:WLX786740 WVR786735:WVT786740 J852271:L852276 JF852271:JH852276 TB852271:TD852276 ACX852271:ACZ852276 AMT852271:AMV852276 AWP852271:AWR852276 BGL852271:BGN852276 BQH852271:BQJ852276 CAD852271:CAF852276 CJZ852271:CKB852276 CTV852271:CTX852276 DDR852271:DDT852276 DNN852271:DNP852276 DXJ852271:DXL852276 EHF852271:EHH852276 ERB852271:ERD852276 FAX852271:FAZ852276 FKT852271:FKV852276 FUP852271:FUR852276 GEL852271:GEN852276 GOH852271:GOJ852276 GYD852271:GYF852276 HHZ852271:HIB852276 HRV852271:HRX852276 IBR852271:IBT852276 ILN852271:ILP852276 IVJ852271:IVL852276 JFF852271:JFH852276 JPB852271:JPD852276 JYX852271:JYZ852276 KIT852271:KIV852276 KSP852271:KSR852276 LCL852271:LCN852276 LMH852271:LMJ852276 LWD852271:LWF852276 MFZ852271:MGB852276 MPV852271:MPX852276 MZR852271:MZT852276 NJN852271:NJP852276 NTJ852271:NTL852276 ODF852271:ODH852276 ONB852271:OND852276 OWX852271:OWZ852276 PGT852271:PGV852276 PQP852271:PQR852276 QAL852271:QAN852276 QKH852271:QKJ852276 QUD852271:QUF852276 RDZ852271:REB852276 RNV852271:RNX852276 RXR852271:RXT852276 SHN852271:SHP852276 SRJ852271:SRL852276 TBF852271:TBH852276 TLB852271:TLD852276 TUX852271:TUZ852276 UET852271:UEV852276 UOP852271:UOR852276 UYL852271:UYN852276 VIH852271:VIJ852276 VSD852271:VSF852276 WBZ852271:WCB852276 WLV852271:WLX852276 WVR852271:WVT852276 J917807:L917812 JF917807:JH917812 TB917807:TD917812 ACX917807:ACZ917812 AMT917807:AMV917812 AWP917807:AWR917812 BGL917807:BGN917812 BQH917807:BQJ917812 CAD917807:CAF917812 CJZ917807:CKB917812 CTV917807:CTX917812 DDR917807:DDT917812 DNN917807:DNP917812 DXJ917807:DXL917812 EHF917807:EHH917812 ERB917807:ERD917812 FAX917807:FAZ917812 FKT917807:FKV917812 FUP917807:FUR917812 GEL917807:GEN917812 GOH917807:GOJ917812 GYD917807:GYF917812 HHZ917807:HIB917812 HRV917807:HRX917812 IBR917807:IBT917812 ILN917807:ILP917812 IVJ917807:IVL917812 JFF917807:JFH917812 JPB917807:JPD917812 JYX917807:JYZ917812 KIT917807:KIV917812 KSP917807:KSR917812 LCL917807:LCN917812 LMH917807:LMJ917812 LWD917807:LWF917812 MFZ917807:MGB917812 MPV917807:MPX917812 MZR917807:MZT917812 NJN917807:NJP917812 NTJ917807:NTL917812 ODF917807:ODH917812 ONB917807:OND917812 OWX917807:OWZ917812 PGT917807:PGV917812 PQP917807:PQR917812 QAL917807:QAN917812 QKH917807:QKJ917812 QUD917807:QUF917812 RDZ917807:REB917812 RNV917807:RNX917812 RXR917807:RXT917812 SHN917807:SHP917812 SRJ917807:SRL917812 TBF917807:TBH917812 TLB917807:TLD917812 TUX917807:TUZ917812 UET917807:UEV917812 UOP917807:UOR917812 UYL917807:UYN917812 VIH917807:VIJ917812 VSD917807:VSF917812 WBZ917807:WCB917812 WLV917807:WLX917812 WVR917807:WVT917812 J983343:L983348 JF983343:JH983348 TB983343:TD983348 ACX983343:ACZ983348 AMT983343:AMV983348 AWP983343:AWR983348 BGL983343:BGN983348 BQH983343:BQJ983348 CAD983343:CAF983348 CJZ983343:CKB983348 CTV983343:CTX983348 DDR983343:DDT983348 DNN983343:DNP983348 DXJ983343:DXL983348 EHF983343:EHH983348 ERB983343:ERD983348 FAX983343:FAZ983348 FKT983343:FKV983348 FUP983343:FUR983348 GEL983343:GEN983348 GOH983343:GOJ983348 GYD983343:GYF983348 HHZ983343:HIB983348 HRV983343:HRX983348 IBR983343:IBT983348 ILN983343:ILP983348 IVJ983343:IVL983348 JFF983343:JFH983348 JPB983343:JPD983348 JYX983343:JYZ983348 KIT983343:KIV983348 KSP983343:KSR983348 LCL983343:LCN983348 LMH983343:LMJ983348 LWD983343:LWF983348 MFZ983343:MGB983348 MPV983343:MPX983348 MZR983343:MZT983348 NJN983343:NJP983348 NTJ983343:NTL983348 ODF983343:ODH983348 ONB983343:OND983348 OWX983343:OWZ983348 PGT983343:PGV983348 PQP983343:PQR983348 QAL983343:QAN983348 QKH983343:QKJ983348 QUD983343:QUF983348 RDZ983343:REB983348 RNV983343:RNX983348 RXR983343:RXT983348 SHN983343:SHP983348 SRJ983343:SRL983348 TBF983343:TBH983348 TLB983343:TLD983348 TUX983343:TUZ983348 UET983343:UEV983348 UOP983343:UOR983348 UYL983343:UYN983348 VIH983343:VIJ983348 VSD983343:VSF983348 WBZ983343:WCB983348 WLV983343:WLX983348 WVR983343:WVT983348 D186:G186 IZ186:JC186 SV186:SY186 ACR186:ACU186 AMN186:AMQ186 AWJ186:AWM186 BGF186:BGI186 BQB186:BQE186 BZX186:CAA186 CJT186:CJW186 CTP186:CTS186 DDL186:DDO186 DNH186:DNK186 DXD186:DXG186 EGZ186:EHC186 EQV186:EQY186 FAR186:FAU186 FKN186:FKQ186 FUJ186:FUM186 GEF186:GEI186 GOB186:GOE186 GXX186:GYA186 HHT186:HHW186 HRP186:HRS186 IBL186:IBO186 ILH186:ILK186 IVD186:IVG186 JEZ186:JFC186 JOV186:JOY186 JYR186:JYU186 KIN186:KIQ186 KSJ186:KSM186 LCF186:LCI186 LMB186:LME186 LVX186:LWA186 MFT186:MFW186 MPP186:MPS186 MZL186:MZO186 NJH186:NJK186 NTD186:NTG186 OCZ186:ODC186 OMV186:OMY186 OWR186:OWU186 PGN186:PGQ186 PQJ186:PQM186 QAF186:QAI186 QKB186:QKE186 QTX186:QUA186 RDT186:RDW186 RNP186:RNS186 RXL186:RXO186 SHH186:SHK186 SRD186:SRG186 TAZ186:TBC186 TKV186:TKY186 TUR186:TUU186 UEN186:UEQ186 UOJ186:UOM186 UYF186:UYI186 VIB186:VIE186 VRX186:VSA186 WBT186:WBW186 WLP186:WLS186 WVL186:WVO186 D65845:G65845 IZ65845:JC65845 SV65845:SY65845 ACR65845:ACU65845 AMN65845:AMQ65845 AWJ65845:AWM65845 BGF65845:BGI65845 BQB65845:BQE65845 BZX65845:CAA65845 CJT65845:CJW65845 CTP65845:CTS65845 DDL65845:DDO65845 DNH65845:DNK65845 DXD65845:DXG65845 EGZ65845:EHC65845 EQV65845:EQY65845 FAR65845:FAU65845 FKN65845:FKQ65845 FUJ65845:FUM65845 GEF65845:GEI65845 GOB65845:GOE65845 GXX65845:GYA65845 HHT65845:HHW65845 HRP65845:HRS65845 IBL65845:IBO65845 ILH65845:ILK65845 IVD65845:IVG65845 JEZ65845:JFC65845 JOV65845:JOY65845 JYR65845:JYU65845 KIN65845:KIQ65845 KSJ65845:KSM65845 LCF65845:LCI65845 LMB65845:LME65845 LVX65845:LWA65845 MFT65845:MFW65845 MPP65845:MPS65845 MZL65845:MZO65845 NJH65845:NJK65845 NTD65845:NTG65845 OCZ65845:ODC65845 OMV65845:OMY65845 OWR65845:OWU65845 PGN65845:PGQ65845 PQJ65845:PQM65845 QAF65845:QAI65845 QKB65845:QKE65845 QTX65845:QUA65845 RDT65845:RDW65845 RNP65845:RNS65845 RXL65845:RXO65845 SHH65845:SHK65845 SRD65845:SRG65845 TAZ65845:TBC65845 TKV65845:TKY65845 TUR65845:TUU65845 UEN65845:UEQ65845 UOJ65845:UOM65845 UYF65845:UYI65845 VIB65845:VIE65845 VRX65845:VSA65845 WBT65845:WBW65845 WLP65845:WLS65845 WVL65845:WVO65845 D131381:G131381 IZ131381:JC131381 SV131381:SY131381 ACR131381:ACU131381 AMN131381:AMQ131381 AWJ131381:AWM131381 BGF131381:BGI131381 BQB131381:BQE131381 BZX131381:CAA131381 CJT131381:CJW131381 CTP131381:CTS131381 DDL131381:DDO131381 DNH131381:DNK131381 DXD131381:DXG131381 EGZ131381:EHC131381 EQV131381:EQY131381 FAR131381:FAU131381 FKN131381:FKQ131381 FUJ131381:FUM131381 GEF131381:GEI131381 GOB131381:GOE131381 GXX131381:GYA131381 HHT131381:HHW131381 HRP131381:HRS131381 IBL131381:IBO131381 ILH131381:ILK131381 IVD131381:IVG131381 JEZ131381:JFC131381 JOV131381:JOY131381 JYR131381:JYU131381 KIN131381:KIQ131381 KSJ131381:KSM131381 LCF131381:LCI131381 LMB131381:LME131381 LVX131381:LWA131381 MFT131381:MFW131381 MPP131381:MPS131381 MZL131381:MZO131381 NJH131381:NJK131381 NTD131381:NTG131381 OCZ131381:ODC131381 OMV131381:OMY131381 OWR131381:OWU131381 PGN131381:PGQ131381 PQJ131381:PQM131381 QAF131381:QAI131381 QKB131381:QKE131381 QTX131381:QUA131381 RDT131381:RDW131381 RNP131381:RNS131381 RXL131381:RXO131381 SHH131381:SHK131381 SRD131381:SRG131381 TAZ131381:TBC131381 TKV131381:TKY131381 TUR131381:TUU131381 UEN131381:UEQ131381 UOJ131381:UOM131381 UYF131381:UYI131381 VIB131381:VIE131381 VRX131381:VSA131381 WBT131381:WBW131381 WLP131381:WLS131381 WVL131381:WVO131381 D196917:G196917 IZ196917:JC196917 SV196917:SY196917 ACR196917:ACU196917 AMN196917:AMQ196917 AWJ196917:AWM196917 BGF196917:BGI196917 BQB196917:BQE196917 BZX196917:CAA196917 CJT196917:CJW196917 CTP196917:CTS196917 DDL196917:DDO196917 DNH196917:DNK196917 DXD196917:DXG196917 EGZ196917:EHC196917 EQV196917:EQY196917 FAR196917:FAU196917 FKN196917:FKQ196917 FUJ196917:FUM196917 GEF196917:GEI196917 GOB196917:GOE196917 GXX196917:GYA196917 HHT196917:HHW196917 HRP196917:HRS196917 IBL196917:IBO196917 ILH196917:ILK196917 IVD196917:IVG196917 JEZ196917:JFC196917 JOV196917:JOY196917 JYR196917:JYU196917 KIN196917:KIQ196917 KSJ196917:KSM196917 LCF196917:LCI196917 LMB196917:LME196917 LVX196917:LWA196917 MFT196917:MFW196917 MPP196917:MPS196917 MZL196917:MZO196917 NJH196917:NJK196917 NTD196917:NTG196917 OCZ196917:ODC196917 OMV196917:OMY196917 OWR196917:OWU196917 PGN196917:PGQ196917 PQJ196917:PQM196917 QAF196917:QAI196917 QKB196917:QKE196917 QTX196917:QUA196917 RDT196917:RDW196917 RNP196917:RNS196917 RXL196917:RXO196917 SHH196917:SHK196917 SRD196917:SRG196917 TAZ196917:TBC196917 TKV196917:TKY196917 TUR196917:TUU196917 UEN196917:UEQ196917 UOJ196917:UOM196917 UYF196917:UYI196917 VIB196917:VIE196917 VRX196917:VSA196917 WBT196917:WBW196917 WLP196917:WLS196917 WVL196917:WVO196917 D262453:G262453 IZ262453:JC262453 SV262453:SY262453 ACR262453:ACU262453 AMN262453:AMQ262453 AWJ262453:AWM262453 BGF262453:BGI262453 BQB262453:BQE262453 BZX262453:CAA262453 CJT262453:CJW262453 CTP262453:CTS262453 DDL262453:DDO262453 DNH262453:DNK262453 DXD262453:DXG262453 EGZ262453:EHC262453 EQV262453:EQY262453 FAR262453:FAU262453 FKN262453:FKQ262453 FUJ262453:FUM262453 GEF262453:GEI262453 GOB262453:GOE262453 GXX262453:GYA262453 HHT262453:HHW262453 HRP262453:HRS262453 IBL262453:IBO262453 ILH262453:ILK262453 IVD262453:IVG262453 JEZ262453:JFC262453 JOV262453:JOY262453 JYR262453:JYU262453 KIN262453:KIQ262453 KSJ262453:KSM262453 LCF262453:LCI262453 LMB262453:LME262453 LVX262453:LWA262453 MFT262453:MFW262453 MPP262453:MPS262453 MZL262453:MZO262453 NJH262453:NJK262453 NTD262453:NTG262453 OCZ262453:ODC262453 OMV262453:OMY262453 OWR262453:OWU262453 PGN262453:PGQ262453 PQJ262453:PQM262453 QAF262453:QAI262453 QKB262453:QKE262453 QTX262453:QUA262453 RDT262453:RDW262453 RNP262453:RNS262453 RXL262453:RXO262453 SHH262453:SHK262453 SRD262453:SRG262453 TAZ262453:TBC262453 TKV262453:TKY262453 TUR262453:TUU262453 UEN262453:UEQ262453 UOJ262453:UOM262453 UYF262453:UYI262453 VIB262453:VIE262453 VRX262453:VSA262453 WBT262453:WBW262453 WLP262453:WLS262453 WVL262453:WVO262453 D327989:G327989 IZ327989:JC327989 SV327989:SY327989 ACR327989:ACU327989 AMN327989:AMQ327989 AWJ327989:AWM327989 BGF327989:BGI327989 BQB327989:BQE327989 BZX327989:CAA327989 CJT327989:CJW327989 CTP327989:CTS327989 DDL327989:DDO327989 DNH327989:DNK327989 DXD327989:DXG327989 EGZ327989:EHC327989 EQV327989:EQY327989 FAR327989:FAU327989 FKN327989:FKQ327989 FUJ327989:FUM327989 GEF327989:GEI327989 GOB327989:GOE327989 GXX327989:GYA327989 HHT327989:HHW327989 HRP327989:HRS327989 IBL327989:IBO327989 ILH327989:ILK327989 IVD327989:IVG327989 JEZ327989:JFC327989 JOV327989:JOY327989 JYR327989:JYU327989 KIN327989:KIQ327989 KSJ327989:KSM327989 LCF327989:LCI327989 LMB327989:LME327989 LVX327989:LWA327989 MFT327989:MFW327989 MPP327989:MPS327989 MZL327989:MZO327989 NJH327989:NJK327989 NTD327989:NTG327989 OCZ327989:ODC327989 OMV327989:OMY327989 OWR327989:OWU327989 PGN327989:PGQ327989 PQJ327989:PQM327989 QAF327989:QAI327989 QKB327989:QKE327989 QTX327989:QUA327989 RDT327989:RDW327989 RNP327989:RNS327989 RXL327989:RXO327989 SHH327989:SHK327989 SRD327989:SRG327989 TAZ327989:TBC327989 TKV327989:TKY327989 TUR327989:TUU327989 UEN327989:UEQ327989 UOJ327989:UOM327989 UYF327989:UYI327989 VIB327989:VIE327989 VRX327989:VSA327989 WBT327989:WBW327989 WLP327989:WLS327989 WVL327989:WVO327989 D393525:G393525 IZ393525:JC393525 SV393525:SY393525 ACR393525:ACU393525 AMN393525:AMQ393525 AWJ393525:AWM393525 BGF393525:BGI393525 BQB393525:BQE393525 BZX393525:CAA393525 CJT393525:CJW393525 CTP393525:CTS393525 DDL393525:DDO393525 DNH393525:DNK393525 DXD393525:DXG393525 EGZ393525:EHC393525 EQV393525:EQY393525 FAR393525:FAU393525 FKN393525:FKQ393525 FUJ393525:FUM393525 GEF393525:GEI393525 GOB393525:GOE393525 GXX393525:GYA393525 HHT393525:HHW393525 HRP393525:HRS393525 IBL393525:IBO393525 ILH393525:ILK393525 IVD393525:IVG393525 JEZ393525:JFC393525 JOV393525:JOY393525 JYR393525:JYU393525 KIN393525:KIQ393525 KSJ393525:KSM393525 LCF393525:LCI393525 LMB393525:LME393525 LVX393525:LWA393525 MFT393525:MFW393525 MPP393525:MPS393525 MZL393525:MZO393525 NJH393525:NJK393525 NTD393525:NTG393525 OCZ393525:ODC393525 OMV393525:OMY393525 OWR393525:OWU393525 PGN393525:PGQ393525 PQJ393525:PQM393525 QAF393525:QAI393525 QKB393525:QKE393525 QTX393525:QUA393525 RDT393525:RDW393525 RNP393525:RNS393525 RXL393525:RXO393525 SHH393525:SHK393525 SRD393525:SRG393525 TAZ393525:TBC393525 TKV393525:TKY393525 TUR393525:TUU393525 UEN393525:UEQ393525 UOJ393525:UOM393525 UYF393525:UYI393525 VIB393525:VIE393525 VRX393525:VSA393525 WBT393525:WBW393525 WLP393525:WLS393525 WVL393525:WVO393525 D459061:G459061 IZ459061:JC459061 SV459061:SY459061 ACR459061:ACU459061 AMN459061:AMQ459061 AWJ459061:AWM459061 BGF459061:BGI459061 BQB459061:BQE459061 BZX459061:CAA459061 CJT459061:CJW459061 CTP459061:CTS459061 DDL459061:DDO459061 DNH459061:DNK459061 DXD459061:DXG459061 EGZ459061:EHC459061 EQV459061:EQY459061 FAR459061:FAU459061 FKN459061:FKQ459061 FUJ459061:FUM459061 GEF459061:GEI459061 GOB459061:GOE459061 GXX459061:GYA459061 HHT459061:HHW459061 HRP459061:HRS459061 IBL459061:IBO459061 ILH459061:ILK459061 IVD459061:IVG459061 JEZ459061:JFC459061 JOV459061:JOY459061 JYR459061:JYU459061 KIN459061:KIQ459061 KSJ459061:KSM459061 LCF459061:LCI459061 LMB459061:LME459061 LVX459061:LWA459061 MFT459061:MFW459061 MPP459061:MPS459061 MZL459061:MZO459061 NJH459061:NJK459061 NTD459061:NTG459061 OCZ459061:ODC459061 OMV459061:OMY459061 OWR459061:OWU459061 PGN459061:PGQ459061 PQJ459061:PQM459061 QAF459061:QAI459061 QKB459061:QKE459061 QTX459061:QUA459061 RDT459061:RDW459061 RNP459061:RNS459061 RXL459061:RXO459061 SHH459061:SHK459061 SRD459061:SRG459061 TAZ459061:TBC459061 TKV459061:TKY459061 TUR459061:TUU459061 UEN459061:UEQ459061 UOJ459061:UOM459061 UYF459061:UYI459061 VIB459061:VIE459061 VRX459061:VSA459061 WBT459061:WBW459061 WLP459061:WLS459061 WVL459061:WVO459061 D524597:G524597 IZ524597:JC524597 SV524597:SY524597 ACR524597:ACU524597 AMN524597:AMQ524597 AWJ524597:AWM524597 BGF524597:BGI524597 BQB524597:BQE524597 BZX524597:CAA524597 CJT524597:CJW524597 CTP524597:CTS524597 DDL524597:DDO524597 DNH524597:DNK524597 DXD524597:DXG524597 EGZ524597:EHC524597 EQV524597:EQY524597 FAR524597:FAU524597 FKN524597:FKQ524597 FUJ524597:FUM524597 GEF524597:GEI524597 GOB524597:GOE524597 GXX524597:GYA524597 HHT524597:HHW524597 HRP524597:HRS524597 IBL524597:IBO524597 ILH524597:ILK524597 IVD524597:IVG524597 JEZ524597:JFC524597 JOV524597:JOY524597 JYR524597:JYU524597 KIN524597:KIQ524597 KSJ524597:KSM524597 LCF524597:LCI524597 LMB524597:LME524597 LVX524597:LWA524597 MFT524597:MFW524597 MPP524597:MPS524597 MZL524597:MZO524597 NJH524597:NJK524597 NTD524597:NTG524597 OCZ524597:ODC524597 OMV524597:OMY524597 OWR524597:OWU524597 PGN524597:PGQ524597 PQJ524597:PQM524597 QAF524597:QAI524597 QKB524597:QKE524597 QTX524597:QUA524597 RDT524597:RDW524597 RNP524597:RNS524597 RXL524597:RXO524597 SHH524597:SHK524597 SRD524597:SRG524597 TAZ524597:TBC524597 TKV524597:TKY524597 TUR524597:TUU524597 UEN524597:UEQ524597 UOJ524597:UOM524597 UYF524597:UYI524597 VIB524597:VIE524597 VRX524597:VSA524597 WBT524597:WBW524597 WLP524597:WLS524597 WVL524597:WVO524597 D590133:G590133 IZ590133:JC590133 SV590133:SY590133 ACR590133:ACU590133 AMN590133:AMQ590133 AWJ590133:AWM590133 BGF590133:BGI590133 BQB590133:BQE590133 BZX590133:CAA590133 CJT590133:CJW590133 CTP590133:CTS590133 DDL590133:DDO590133 DNH590133:DNK590133 DXD590133:DXG590133 EGZ590133:EHC590133 EQV590133:EQY590133 FAR590133:FAU590133 FKN590133:FKQ590133 FUJ590133:FUM590133 GEF590133:GEI590133 GOB590133:GOE590133 GXX590133:GYA590133 HHT590133:HHW590133 HRP590133:HRS590133 IBL590133:IBO590133 ILH590133:ILK590133 IVD590133:IVG590133 JEZ590133:JFC590133 JOV590133:JOY590133 JYR590133:JYU590133 KIN590133:KIQ590133 KSJ590133:KSM590133 LCF590133:LCI590133 LMB590133:LME590133 LVX590133:LWA590133 MFT590133:MFW590133 MPP590133:MPS590133 MZL590133:MZO590133 NJH590133:NJK590133 NTD590133:NTG590133 OCZ590133:ODC590133 OMV590133:OMY590133 OWR590133:OWU590133 PGN590133:PGQ590133 PQJ590133:PQM590133 QAF590133:QAI590133 QKB590133:QKE590133 QTX590133:QUA590133 RDT590133:RDW590133 RNP590133:RNS590133 RXL590133:RXO590133 SHH590133:SHK590133 SRD590133:SRG590133 TAZ590133:TBC590133 TKV590133:TKY590133 TUR590133:TUU590133 UEN590133:UEQ590133 UOJ590133:UOM590133 UYF590133:UYI590133 VIB590133:VIE590133 VRX590133:VSA590133 WBT590133:WBW590133 WLP590133:WLS590133 WVL590133:WVO590133 D655669:G655669 IZ655669:JC655669 SV655669:SY655669 ACR655669:ACU655669 AMN655669:AMQ655669 AWJ655669:AWM655669 BGF655669:BGI655669 BQB655669:BQE655669 BZX655669:CAA655669 CJT655669:CJW655669 CTP655669:CTS655669 DDL655669:DDO655669 DNH655669:DNK655669 DXD655669:DXG655669 EGZ655669:EHC655669 EQV655669:EQY655669 FAR655669:FAU655669 FKN655669:FKQ655669 FUJ655669:FUM655669 GEF655669:GEI655669 GOB655669:GOE655669 GXX655669:GYA655669 HHT655669:HHW655669 HRP655669:HRS655669 IBL655669:IBO655669 ILH655669:ILK655669 IVD655669:IVG655669 JEZ655669:JFC655669 JOV655669:JOY655669 JYR655669:JYU655669 KIN655669:KIQ655669 KSJ655669:KSM655669 LCF655669:LCI655669 LMB655669:LME655669 LVX655669:LWA655669 MFT655669:MFW655669 MPP655669:MPS655669 MZL655669:MZO655669 NJH655669:NJK655669 NTD655669:NTG655669 OCZ655669:ODC655669 OMV655669:OMY655669 OWR655669:OWU655669 PGN655669:PGQ655669 PQJ655669:PQM655669 QAF655669:QAI655669 QKB655669:QKE655669 QTX655669:QUA655669 RDT655669:RDW655669 RNP655669:RNS655669 RXL655669:RXO655669 SHH655669:SHK655669 SRD655669:SRG655669 TAZ655669:TBC655669 TKV655669:TKY655669 TUR655669:TUU655669 UEN655669:UEQ655669 UOJ655669:UOM655669 UYF655669:UYI655669 VIB655669:VIE655669 VRX655669:VSA655669 WBT655669:WBW655669 WLP655669:WLS655669 WVL655669:WVO655669 D721205:G721205 IZ721205:JC721205 SV721205:SY721205 ACR721205:ACU721205 AMN721205:AMQ721205 AWJ721205:AWM721205 BGF721205:BGI721205 BQB721205:BQE721205 BZX721205:CAA721205 CJT721205:CJW721205 CTP721205:CTS721205 DDL721205:DDO721205 DNH721205:DNK721205 DXD721205:DXG721205 EGZ721205:EHC721205 EQV721205:EQY721205 FAR721205:FAU721205 FKN721205:FKQ721205 FUJ721205:FUM721205 GEF721205:GEI721205 GOB721205:GOE721205 GXX721205:GYA721205 HHT721205:HHW721205 HRP721205:HRS721205 IBL721205:IBO721205 ILH721205:ILK721205 IVD721205:IVG721205 JEZ721205:JFC721205 JOV721205:JOY721205 JYR721205:JYU721205 KIN721205:KIQ721205 KSJ721205:KSM721205 LCF721205:LCI721205 LMB721205:LME721205 LVX721205:LWA721205 MFT721205:MFW721205 MPP721205:MPS721205 MZL721205:MZO721205 NJH721205:NJK721205 NTD721205:NTG721205 OCZ721205:ODC721205 OMV721205:OMY721205 OWR721205:OWU721205 PGN721205:PGQ721205 PQJ721205:PQM721205 QAF721205:QAI721205 QKB721205:QKE721205 QTX721205:QUA721205 RDT721205:RDW721205 RNP721205:RNS721205 RXL721205:RXO721205 SHH721205:SHK721205 SRD721205:SRG721205 TAZ721205:TBC721205 TKV721205:TKY721205 TUR721205:TUU721205 UEN721205:UEQ721205 UOJ721205:UOM721205 UYF721205:UYI721205 VIB721205:VIE721205 VRX721205:VSA721205 WBT721205:WBW721205 WLP721205:WLS721205 WVL721205:WVO721205 D786741:G786741 IZ786741:JC786741 SV786741:SY786741 ACR786741:ACU786741 AMN786741:AMQ786741 AWJ786741:AWM786741 BGF786741:BGI786741 BQB786741:BQE786741 BZX786741:CAA786741 CJT786741:CJW786741 CTP786741:CTS786741 DDL786741:DDO786741 DNH786741:DNK786741 DXD786741:DXG786741 EGZ786741:EHC786741 EQV786741:EQY786741 FAR786741:FAU786741 FKN786741:FKQ786741 FUJ786741:FUM786741 GEF786741:GEI786741 GOB786741:GOE786741 GXX786741:GYA786741 HHT786741:HHW786741 HRP786741:HRS786741 IBL786741:IBO786741 ILH786741:ILK786741 IVD786741:IVG786741 JEZ786741:JFC786741 JOV786741:JOY786741 JYR786741:JYU786741 KIN786741:KIQ786741 KSJ786741:KSM786741 LCF786741:LCI786741 LMB786741:LME786741 LVX786741:LWA786741 MFT786741:MFW786741 MPP786741:MPS786741 MZL786741:MZO786741 NJH786741:NJK786741 NTD786741:NTG786741 OCZ786741:ODC786741 OMV786741:OMY786741 OWR786741:OWU786741 PGN786741:PGQ786741 PQJ786741:PQM786741 QAF786741:QAI786741 QKB786741:QKE786741 QTX786741:QUA786741 RDT786741:RDW786741 RNP786741:RNS786741 RXL786741:RXO786741 SHH786741:SHK786741 SRD786741:SRG786741 TAZ786741:TBC786741 TKV786741:TKY786741 TUR786741:TUU786741 UEN786741:UEQ786741 UOJ786741:UOM786741 UYF786741:UYI786741 VIB786741:VIE786741 VRX786741:VSA786741 WBT786741:WBW786741 WLP786741:WLS786741 WVL786741:WVO786741 D852277:G852277 IZ852277:JC852277 SV852277:SY852277 ACR852277:ACU852277 AMN852277:AMQ852277 AWJ852277:AWM852277 BGF852277:BGI852277 BQB852277:BQE852277 BZX852277:CAA852277 CJT852277:CJW852277 CTP852277:CTS852277 DDL852277:DDO852277 DNH852277:DNK852277 DXD852277:DXG852277 EGZ852277:EHC852277 EQV852277:EQY852277 FAR852277:FAU852277 FKN852277:FKQ852277 FUJ852277:FUM852277 GEF852277:GEI852277 GOB852277:GOE852277 GXX852277:GYA852277 HHT852277:HHW852277 HRP852277:HRS852277 IBL852277:IBO852277 ILH852277:ILK852277 IVD852277:IVG852277 JEZ852277:JFC852277 JOV852277:JOY852277 JYR852277:JYU852277 KIN852277:KIQ852277 KSJ852277:KSM852277 LCF852277:LCI852277 LMB852277:LME852277 LVX852277:LWA852277 MFT852277:MFW852277 MPP852277:MPS852277 MZL852277:MZO852277 NJH852277:NJK852277 NTD852277:NTG852277 OCZ852277:ODC852277 OMV852277:OMY852277 OWR852277:OWU852277 PGN852277:PGQ852277 PQJ852277:PQM852277 QAF852277:QAI852277 QKB852277:QKE852277 QTX852277:QUA852277 RDT852277:RDW852277 RNP852277:RNS852277 RXL852277:RXO852277 SHH852277:SHK852277 SRD852277:SRG852277 TAZ852277:TBC852277 TKV852277:TKY852277 TUR852277:TUU852277 UEN852277:UEQ852277 UOJ852277:UOM852277 UYF852277:UYI852277 VIB852277:VIE852277 VRX852277:VSA852277 WBT852277:WBW852277 WLP852277:WLS852277 WVL852277:WVO852277 D917813:G917813 IZ917813:JC917813 SV917813:SY917813 ACR917813:ACU917813 AMN917813:AMQ917813 AWJ917813:AWM917813 BGF917813:BGI917813 BQB917813:BQE917813 BZX917813:CAA917813 CJT917813:CJW917813 CTP917813:CTS917813 DDL917813:DDO917813 DNH917813:DNK917813 DXD917813:DXG917813 EGZ917813:EHC917813 EQV917813:EQY917813 FAR917813:FAU917813 FKN917813:FKQ917813 FUJ917813:FUM917813 GEF917813:GEI917813 GOB917813:GOE917813 GXX917813:GYA917813 HHT917813:HHW917813 HRP917813:HRS917813 IBL917813:IBO917813 ILH917813:ILK917813 IVD917813:IVG917813 JEZ917813:JFC917813 JOV917813:JOY917813 JYR917813:JYU917813 KIN917813:KIQ917813 KSJ917813:KSM917813 LCF917813:LCI917813 LMB917813:LME917813 LVX917813:LWA917813 MFT917813:MFW917813 MPP917813:MPS917813 MZL917813:MZO917813 NJH917813:NJK917813 NTD917813:NTG917813 OCZ917813:ODC917813 OMV917813:OMY917813 OWR917813:OWU917813 PGN917813:PGQ917813 PQJ917813:PQM917813 QAF917813:QAI917813 QKB917813:QKE917813 QTX917813:QUA917813 RDT917813:RDW917813 RNP917813:RNS917813 RXL917813:RXO917813 SHH917813:SHK917813 SRD917813:SRG917813 TAZ917813:TBC917813 TKV917813:TKY917813 TUR917813:TUU917813 UEN917813:UEQ917813 UOJ917813:UOM917813 UYF917813:UYI917813 VIB917813:VIE917813 VRX917813:VSA917813 WBT917813:WBW917813 WLP917813:WLS917813 WVL917813:WVO917813 D983349:G983349 IZ983349:JC983349 SV983349:SY983349 ACR983349:ACU983349 AMN983349:AMQ983349 AWJ983349:AWM983349 BGF983349:BGI983349 BQB983349:BQE983349 BZX983349:CAA983349 CJT983349:CJW983349 CTP983349:CTS983349 DDL983349:DDO983349 DNH983349:DNK983349 DXD983349:DXG983349 EGZ983349:EHC983349 EQV983349:EQY983349 FAR983349:FAU983349 FKN983349:FKQ983349 FUJ983349:FUM983349 GEF983349:GEI983349 GOB983349:GOE983349 GXX983349:GYA983349 HHT983349:HHW983349 HRP983349:HRS983349 IBL983349:IBO983349 ILH983349:ILK983349 IVD983349:IVG983349 JEZ983349:JFC983349 JOV983349:JOY983349 JYR983349:JYU983349 KIN983349:KIQ983349 KSJ983349:KSM983349 LCF983349:LCI983349 LMB983349:LME983349 LVX983349:LWA983349 MFT983349:MFW983349 MPP983349:MPS983349 MZL983349:MZO983349 NJH983349:NJK983349 NTD983349:NTG983349 OCZ983349:ODC983349 OMV983349:OMY983349 OWR983349:OWU983349 PGN983349:PGQ983349 PQJ983349:PQM983349 QAF983349:QAI983349 QKB983349:QKE983349 QTX983349:QUA983349 RDT983349:RDW983349 RNP983349:RNS983349 RXL983349:RXO983349 SHH983349:SHK983349 SRD983349:SRG983349 TAZ983349:TBC983349 TKV983349:TKY983349 TUR983349:TUU983349 UEN983349:UEQ983349 UOJ983349:UOM983349 UYF983349:UYI983349 VIB983349:VIE983349 VRX983349:VSA983349 WBT983349:WBW983349 WLP983349:WLS983349 WVL983349:WVO983349 E185:H185 JA185:JD185 SW185:SZ185 ACS185:ACV185 AMO185:AMR185 AWK185:AWN185 BGG185:BGJ185 BQC185:BQF185 BZY185:CAB185 CJU185:CJX185 CTQ185:CTT185 DDM185:DDP185 DNI185:DNL185 DXE185:DXH185 EHA185:EHD185 EQW185:EQZ185 FAS185:FAV185 FKO185:FKR185 FUK185:FUN185 GEG185:GEJ185 GOC185:GOF185 GXY185:GYB185 HHU185:HHX185 HRQ185:HRT185 IBM185:IBP185 ILI185:ILL185 IVE185:IVH185 JFA185:JFD185 JOW185:JOZ185 JYS185:JYV185 KIO185:KIR185 KSK185:KSN185 LCG185:LCJ185 LMC185:LMF185 LVY185:LWB185 MFU185:MFX185 MPQ185:MPT185 MZM185:MZP185 NJI185:NJL185 NTE185:NTH185 ODA185:ODD185 OMW185:OMZ185 OWS185:OWV185 PGO185:PGR185 PQK185:PQN185 QAG185:QAJ185 QKC185:QKF185 QTY185:QUB185 RDU185:RDX185 RNQ185:RNT185 RXM185:RXP185 SHI185:SHL185 SRE185:SRH185 TBA185:TBD185 TKW185:TKZ185 TUS185:TUV185 UEO185:UER185 UOK185:UON185 UYG185:UYJ185 VIC185:VIF185 VRY185:VSB185 WBU185:WBX185 WLQ185:WLT185 WVM185:WVP185 E65844:H65844 JA65844:JD65844 SW65844:SZ65844 ACS65844:ACV65844 AMO65844:AMR65844 AWK65844:AWN65844 BGG65844:BGJ65844 BQC65844:BQF65844 BZY65844:CAB65844 CJU65844:CJX65844 CTQ65844:CTT65844 DDM65844:DDP65844 DNI65844:DNL65844 DXE65844:DXH65844 EHA65844:EHD65844 EQW65844:EQZ65844 FAS65844:FAV65844 FKO65844:FKR65844 FUK65844:FUN65844 GEG65844:GEJ65844 GOC65844:GOF65844 GXY65844:GYB65844 HHU65844:HHX65844 HRQ65844:HRT65844 IBM65844:IBP65844 ILI65844:ILL65844 IVE65844:IVH65844 JFA65844:JFD65844 JOW65844:JOZ65844 JYS65844:JYV65844 KIO65844:KIR65844 KSK65844:KSN65844 LCG65844:LCJ65844 LMC65844:LMF65844 LVY65844:LWB65844 MFU65844:MFX65844 MPQ65844:MPT65844 MZM65844:MZP65844 NJI65844:NJL65844 NTE65844:NTH65844 ODA65844:ODD65844 OMW65844:OMZ65844 OWS65844:OWV65844 PGO65844:PGR65844 PQK65844:PQN65844 QAG65844:QAJ65844 QKC65844:QKF65844 QTY65844:QUB65844 RDU65844:RDX65844 RNQ65844:RNT65844 RXM65844:RXP65844 SHI65844:SHL65844 SRE65844:SRH65844 TBA65844:TBD65844 TKW65844:TKZ65844 TUS65844:TUV65844 UEO65844:UER65844 UOK65844:UON65844 UYG65844:UYJ65844 VIC65844:VIF65844 VRY65844:VSB65844 WBU65844:WBX65844 WLQ65844:WLT65844 WVM65844:WVP65844 E131380:H131380 JA131380:JD131380 SW131380:SZ131380 ACS131380:ACV131380 AMO131380:AMR131380 AWK131380:AWN131380 BGG131380:BGJ131380 BQC131380:BQF131380 BZY131380:CAB131380 CJU131380:CJX131380 CTQ131380:CTT131380 DDM131380:DDP131380 DNI131380:DNL131380 DXE131380:DXH131380 EHA131380:EHD131380 EQW131380:EQZ131380 FAS131380:FAV131380 FKO131380:FKR131380 FUK131380:FUN131380 GEG131380:GEJ131380 GOC131380:GOF131380 GXY131380:GYB131380 HHU131380:HHX131380 HRQ131380:HRT131380 IBM131380:IBP131380 ILI131380:ILL131380 IVE131380:IVH131380 JFA131380:JFD131380 JOW131380:JOZ131380 JYS131380:JYV131380 KIO131380:KIR131380 KSK131380:KSN131380 LCG131380:LCJ131380 LMC131380:LMF131380 LVY131380:LWB131380 MFU131380:MFX131380 MPQ131380:MPT131380 MZM131380:MZP131380 NJI131380:NJL131380 NTE131380:NTH131380 ODA131380:ODD131380 OMW131380:OMZ131380 OWS131380:OWV131380 PGO131380:PGR131380 PQK131380:PQN131380 QAG131380:QAJ131380 QKC131380:QKF131380 QTY131380:QUB131380 RDU131380:RDX131380 RNQ131380:RNT131380 RXM131380:RXP131380 SHI131380:SHL131380 SRE131380:SRH131380 TBA131380:TBD131380 TKW131380:TKZ131380 TUS131380:TUV131380 UEO131380:UER131380 UOK131380:UON131380 UYG131380:UYJ131380 VIC131380:VIF131380 VRY131380:VSB131380 WBU131380:WBX131380 WLQ131380:WLT131380 WVM131380:WVP131380 E196916:H196916 JA196916:JD196916 SW196916:SZ196916 ACS196916:ACV196916 AMO196916:AMR196916 AWK196916:AWN196916 BGG196916:BGJ196916 BQC196916:BQF196916 BZY196916:CAB196916 CJU196916:CJX196916 CTQ196916:CTT196916 DDM196916:DDP196916 DNI196916:DNL196916 DXE196916:DXH196916 EHA196916:EHD196916 EQW196916:EQZ196916 FAS196916:FAV196916 FKO196916:FKR196916 FUK196916:FUN196916 GEG196916:GEJ196916 GOC196916:GOF196916 GXY196916:GYB196916 HHU196916:HHX196916 HRQ196916:HRT196916 IBM196916:IBP196916 ILI196916:ILL196916 IVE196916:IVH196916 JFA196916:JFD196916 JOW196916:JOZ196916 JYS196916:JYV196916 KIO196916:KIR196916 KSK196916:KSN196916 LCG196916:LCJ196916 LMC196916:LMF196916 LVY196916:LWB196916 MFU196916:MFX196916 MPQ196916:MPT196916 MZM196916:MZP196916 NJI196916:NJL196916 NTE196916:NTH196916 ODA196916:ODD196916 OMW196916:OMZ196916 OWS196916:OWV196916 PGO196916:PGR196916 PQK196916:PQN196916 QAG196916:QAJ196916 QKC196916:QKF196916 QTY196916:QUB196916 RDU196916:RDX196916 RNQ196916:RNT196916 RXM196916:RXP196916 SHI196916:SHL196916 SRE196916:SRH196916 TBA196916:TBD196916 TKW196916:TKZ196916 TUS196916:TUV196916 UEO196916:UER196916 UOK196916:UON196916 UYG196916:UYJ196916 VIC196916:VIF196916 VRY196916:VSB196916 WBU196916:WBX196916 WLQ196916:WLT196916 WVM196916:WVP196916 E262452:H262452 JA262452:JD262452 SW262452:SZ262452 ACS262452:ACV262452 AMO262452:AMR262452 AWK262452:AWN262452 BGG262452:BGJ262452 BQC262452:BQF262452 BZY262452:CAB262452 CJU262452:CJX262452 CTQ262452:CTT262452 DDM262452:DDP262452 DNI262452:DNL262452 DXE262452:DXH262452 EHA262452:EHD262452 EQW262452:EQZ262452 FAS262452:FAV262452 FKO262452:FKR262452 FUK262452:FUN262452 GEG262452:GEJ262452 GOC262452:GOF262452 GXY262452:GYB262452 HHU262452:HHX262452 HRQ262452:HRT262452 IBM262452:IBP262452 ILI262452:ILL262452 IVE262452:IVH262452 JFA262452:JFD262452 JOW262452:JOZ262452 JYS262452:JYV262452 KIO262452:KIR262452 KSK262452:KSN262452 LCG262452:LCJ262452 LMC262452:LMF262452 LVY262452:LWB262452 MFU262452:MFX262452 MPQ262452:MPT262452 MZM262452:MZP262452 NJI262452:NJL262452 NTE262452:NTH262452 ODA262452:ODD262452 OMW262452:OMZ262452 OWS262452:OWV262452 PGO262452:PGR262452 PQK262452:PQN262452 QAG262452:QAJ262452 QKC262452:QKF262452 QTY262452:QUB262452 RDU262452:RDX262452 RNQ262452:RNT262452 RXM262452:RXP262452 SHI262452:SHL262452 SRE262452:SRH262452 TBA262452:TBD262452 TKW262452:TKZ262452 TUS262452:TUV262452 UEO262452:UER262452 UOK262452:UON262452 UYG262452:UYJ262452 VIC262452:VIF262452 VRY262452:VSB262452 WBU262452:WBX262452 WLQ262452:WLT262452 WVM262452:WVP262452 E327988:H327988 JA327988:JD327988 SW327988:SZ327988 ACS327988:ACV327988 AMO327988:AMR327988 AWK327988:AWN327988 BGG327988:BGJ327988 BQC327988:BQF327988 BZY327988:CAB327988 CJU327988:CJX327988 CTQ327988:CTT327988 DDM327988:DDP327988 DNI327988:DNL327988 DXE327988:DXH327988 EHA327988:EHD327988 EQW327988:EQZ327988 FAS327988:FAV327988 FKO327988:FKR327988 FUK327988:FUN327988 GEG327988:GEJ327988 GOC327988:GOF327988 GXY327988:GYB327988 HHU327988:HHX327988 HRQ327988:HRT327988 IBM327988:IBP327988 ILI327988:ILL327988 IVE327988:IVH327988 JFA327988:JFD327988 JOW327988:JOZ327988 JYS327988:JYV327988 KIO327988:KIR327988 KSK327988:KSN327988 LCG327988:LCJ327988 LMC327988:LMF327988 LVY327988:LWB327988 MFU327988:MFX327988 MPQ327988:MPT327988 MZM327988:MZP327988 NJI327988:NJL327988 NTE327988:NTH327988 ODA327988:ODD327988 OMW327988:OMZ327988 OWS327988:OWV327988 PGO327988:PGR327988 PQK327988:PQN327988 QAG327988:QAJ327988 QKC327988:QKF327988 QTY327988:QUB327988 RDU327988:RDX327988 RNQ327988:RNT327988 RXM327988:RXP327988 SHI327988:SHL327988 SRE327988:SRH327988 TBA327988:TBD327988 TKW327988:TKZ327988 TUS327988:TUV327988 UEO327988:UER327988 UOK327988:UON327988 UYG327988:UYJ327988 VIC327988:VIF327988 VRY327988:VSB327988 WBU327988:WBX327988 WLQ327988:WLT327988 WVM327988:WVP327988 E393524:H393524 JA393524:JD393524 SW393524:SZ393524 ACS393524:ACV393524 AMO393524:AMR393524 AWK393524:AWN393524 BGG393524:BGJ393524 BQC393524:BQF393524 BZY393524:CAB393524 CJU393524:CJX393524 CTQ393524:CTT393524 DDM393524:DDP393524 DNI393524:DNL393524 DXE393524:DXH393524 EHA393524:EHD393524 EQW393524:EQZ393524 FAS393524:FAV393524 FKO393524:FKR393524 FUK393524:FUN393524 GEG393524:GEJ393524 GOC393524:GOF393524 GXY393524:GYB393524 HHU393524:HHX393524 HRQ393524:HRT393524 IBM393524:IBP393524 ILI393524:ILL393524 IVE393524:IVH393524 JFA393524:JFD393524 JOW393524:JOZ393524 JYS393524:JYV393524 KIO393524:KIR393524 KSK393524:KSN393524 LCG393524:LCJ393524 LMC393524:LMF393524 LVY393524:LWB393524 MFU393524:MFX393524 MPQ393524:MPT393524 MZM393524:MZP393524 NJI393524:NJL393524 NTE393524:NTH393524 ODA393524:ODD393524 OMW393524:OMZ393524 OWS393524:OWV393524 PGO393524:PGR393524 PQK393524:PQN393524 QAG393524:QAJ393524 QKC393524:QKF393524 QTY393524:QUB393524 RDU393524:RDX393524 RNQ393524:RNT393524 RXM393524:RXP393524 SHI393524:SHL393524 SRE393524:SRH393524 TBA393524:TBD393524 TKW393524:TKZ393524 TUS393524:TUV393524 UEO393524:UER393524 UOK393524:UON393524 UYG393524:UYJ393524 VIC393524:VIF393524 VRY393524:VSB393524 WBU393524:WBX393524 WLQ393524:WLT393524 WVM393524:WVP393524 E459060:H459060 JA459060:JD459060 SW459060:SZ459060 ACS459060:ACV459060 AMO459060:AMR459060 AWK459060:AWN459060 BGG459060:BGJ459060 BQC459060:BQF459060 BZY459060:CAB459060 CJU459060:CJX459060 CTQ459060:CTT459060 DDM459060:DDP459060 DNI459060:DNL459060 DXE459060:DXH459060 EHA459060:EHD459060 EQW459060:EQZ459060 FAS459060:FAV459060 FKO459060:FKR459060 FUK459060:FUN459060 GEG459060:GEJ459060 GOC459060:GOF459060 GXY459060:GYB459060 HHU459060:HHX459060 HRQ459060:HRT459060 IBM459060:IBP459060 ILI459060:ILL459060 IVE459060:IVH459060 JFA459060:JFD459060 JOW459060:JOZ459060 JYS459060:JYV459060 KIO459060:KIR459060 KSK459060:KSN459060 LCG459060:LCJ459060 LMC459060:LMF459060 LVY459060:LWB459060 MFU459060:MFX459060 MPQ459060:MPT459060 MZM459060:MZP459060 NJI459060:NJL459060 NTE459060:NTH459060 ODA459060:ODD459060 OMW459060:OMZ459060 OWS459060:OWV459060 PGO459060:PGR459060 PQK459060:PQN459060 QAG459060:QAJ459060 QKC459060:QKF459060 QTY459060:QUB459060 RDU459060:RDX459060 RNQ459060:RNT459060 RXM459060:RXP459060 SHI459060:SHL459060 SRE459060:SRH459060 TBA459060:TBD459060 TKW459060:TKZ459060 TUS459060:TUV459060 UEO459060:UER459060 UOK459060:UON459060 UYG459060:UYJ459060 VIC459060:VIF459060 VRY459060:VSB459060 WBU459060:WBX459060 WLQ459060:WLT459060 WVM459060:WVP459060 E524596:H524596 JA524596:JD524596 SW524596:SZ524596 ACS524596:ACV524596 AMO524596:AMR524596 AWK524596:AWN524596 BGG524596:BGJ524596 BQC524596:BQF524596 BZY524596:CAB524596 CJU524596:CJX524596 CTQ524596:CTT524596 DDM524596:DDP524596 DNI524596:DNL524596 DXE524596:DXH524596 EHA524596:EHD524596 EQW524596:EQZ524596 FAS524596:FAV524596 FKO524596:FKR524596 FUK524596:FUN524596 GEG524596:GEJ524596 GOC524596:GOF524596 GXY524596:GYB524596 HHU524596:HHX524596 HRQ524596:HRT524596 IBM524596:IBP524596 ILI524596:ILL524596 IVE524596:IVH524596 JFA524596:JFD524596 JOW524596:JOZ524596 JYS524596:JYV524596 KIO524596:KIR524596 KSK524596:KSN524596 LCG524596:LCJ524596 LMC524596:LMF524596 LVY524596:LWB524596 MFU524596:MFX524596 MPQ524596:MPT524596 MZM524596:MZP524596 NJI524596:NJL524596 NTE524596:NTH524596 ODA524596:ODD524596 OMW524596:OMZ524596 OWS524596:OWV524596 PGO524596:PGR524596 PQK524596:PQN524596 QAG524596:QAJ524596 QKC524596:QKF524596 QTY524596:QUB524596 RDU524596:RDX524596 RNQ524596:RNT524596 RXM524596:RXP524596 SHI524596:SHL524596 SRE524596:SRH524596 TBA524596:TBD524596 TKW524596:TKZ524596 TUS524596:TUV524596 UEO524596:UER524596 UOK524596:UON524596 UYG524596:UYJ524596 VIC524596:VIF524596 VRY524596:VSB524596 WBU524596:WBX524596 WLQ524596:WLT524596 WVM524596:WVP524596 E590132:H590132 JA590132:JD590132 SW590132:SZ590132 ACS590132:ACV590132 AMO590132:AMR590132 AWK590132:AWN590132 BGG590132:BGJ590132 BQC590132:BQF590132 BZY590132:CAB590132 CJU590132:CJX590132 CTQ590132:CTT590132 DDM590132:DDP590132 DNI590132:DNL590132 DXE590132:DXH590132 EHA590132:EHD590132 EQW590132:EQZ590132 FAS590132:FAV590132 FKO590132:FKR590132 FUK590132:FUN590132 GEG590132:GEJ590132 GOC590132:GOF590132 GXY590132:GYB590132 HHU590132:HHX590132 HRQ590132:HRT590132 IBM590132:IBP590132 ILI590132:ILL590132 IVE590132:IVH590132 JFA590132:JFD590132 JOW590132:JOZ590132 JYS590132:JYV590132 KIO590132:KIR590132 KSK590132:KSN590132 LCG590132:LCJ590132 LMC590132:LMF590132 LVY590132:LWB590132 MFU590132:MFX590132 MPQ590132:MPT590132 MZM590132:MZP590132 NJI590132:NJL590132 NTE590132:NTH590132 ODA590132:ODD590132 OMW590132:OMZ590132 OWS590132:OWV590132 PGO590132:PGR590132 PQK590132:PQN590132 QAG590132:QAJ590132 QKC590132:QKF590132 QTY590132:QUB590132 RDU590132:RDX590132 RNQ590132:RNT590132 RXM590132:RXP590132 SHI590132:SHL590132 SRE590132:SRH590132 TBA590132:TBD590132 TKW590132:TKZ590132 TUS590132:TUV590132 UEO590132:UER590132 UOK590132:UON590132 UYG590132:UYJ590132 VIC590132:VIF590132 VRY590132:VSB590132 WBU590132:WBX590132 WLQ590132:WLT590132 WVM590132:WVP590132 E655668:H655668 JA655668:JD655668 SW655668:SZ655668 ACS655668:ACV655668 AMO655668:AMR655668 AWK655668:AWN655668 BGG655668:BGJ655668 BQC655668:BQF655668 BZY655668:CAB655668 CJU655668:CJX655668 CTQ655668:CTT655668 DDM655668:DDP655668 DNI655668:DNL655668 DXE655668:DXH655668 EHA655668:EHD655668 EQW655668:EQZ655668 FAS655668:FAV655668 FKO655668:FKR655668 FUK655668:FUN655668 GEG655668:GEJ655668 GOC655668:GOF655668 GXY655668:GYB655668 HHU655668:HHX655668 HRQ655668:HRT655668 IBM655668:IBP655668 ILI655668:ILL655668 IVE655668:IVH655668 JFA655668:JFD655668 JOW655668:JOZ655668 JYS655668:JYV655668 KIO655668:KIR655668 KSK655668:KSN655668 LCG655668:LCJ655668 LMC655668:LMF655668 LVY655668:LWB655668 MFU655668:MFX655668 MPQ655668:MPT655668 MZM655668:MZP655668 NJI655668:NJL655668 NTE655668:NTH655668 ODA655668:ODD655668 OMW655668:OMZ655668 OWS655668:OWV655668 PGO655668:PGR655668 PQK655668:PQN655668 QAG655668:QAJ655668 QKC655668:QKF655668 QTY655668:QUB655668 RDU655668:RDX655668 RNQ655668:RNT655668 RXM655668:RXP655668 SHI655668:SHL655668 SRE655668:SRH655668 TBA655668:TBD655668 TKW655668:TKZ655668 TUS655668:TUV655668 UEO655668:UER655668 UOK655668:UON655668 UYG655668:UYJ655668 VIC655668:VIF655668 VRY655668:VSB655668 WBU655668:WBX655668 WLQ655668:WLT655668 WVM655668:WVP655668 E721204:H721204 JA721204:JD721204 SW721204:SZ721204 ACS721204:ACV721204 AMO721204:AMR721204 AWK721204:AWN721204 BGG721204:BGJ721204 BQC721204:BQF721204 BZY721204:CAB721204 CJU721204:CJX721204 CTQ721204:CTT721204 DDM721204:DDP721204 DNI721204:DNL721204 DXE721204:DXH721204 EHA721204:EHD721204 EQW721204:EQZ721204 FAS721204:FAV721204 FKO721204:FKR721204 FUK721204:FUN721204 GEG721204:GEJ721204 GOC721204:GOF721204 GXY721204:GYB721204 HHU721204:HHX721204 HRQ721204:HRT721204 IBM721204:IBP721204 ILI721204:ILL721204 IVE721204:IVH721204 JFA721204:JFD721204 JOW721204:JOZ721204 JYS721204:JYV721204 KIO721204:KIR721204 KSK721204:KSN721204 LCG721204:LCJ721204 LMC721204:LMF721204 LVY721204:LWB721204 MFU721204:MFX721204 MPQ721204:MPT721204 MZM721204:MZP721204 NJI721204:NJL721204 NTE721204:NTH721204 ODA721204:ODD721204 OMW721204:OMZ721204 OWS721204:OWV721204 PGO721204:PGR721204 PQK721204:PQN721204 QAG721204:QAJ721204 QKC721204:QKF721204 QTY721204:QUB721204 RDU721204:RDX721204 RNQ721204:RNT721204 RXM721204:RXP721204 SHI721204:SHL721204 SRE721204:SRH721204 TBA721204:TBD721204 TKW721204:TKZ721204 TUS721204:TUV721204 UEO721204:UER721204 UOK721204:UON721204 UYG721204:UYJ721204 VIC721204:VIF721204 VRY721204:VSB721204 WBU721204:WBX721204 WLQ721204:WLT721204 WVM721204:WVP721204 E786740:H786740 JA786740:JD786740 SW786740:SZ786740 ACS786740:ACV786740 AMO786740:AMR786740 AWK786740:AWN786740 BGG786740:BGJ786740 BQC786740:BQF786740 BZY786740:CAB786740 CJU786740:CJX786740 CTQ786740:CTT786740 DDM786740:DDP786740 DNI786740:DNL786740 DXE786740:DXH786740 EHA786740:EHD786740 EQW786740:EQZ786740 FAS786740:FAV786740 FKO786740:FKR786740 FUK786740:FUN786740 GEG786740:GEJ786740 GOC786740:GOF786740 GXY786740:GYB786740 HHU786740:HHX786740 HRQ786740:HRT786740 IBM786740:IBP786740 ILI786740:ILL786740 IVE786740:IVH786740 JFA786740:JFD786740 JOW786740:JOZ786740 JYS786740:JYV786740 KIO786740:KIR786740 KSK786740:KSN786740 LCG786740:LCJ786740 LMC786740:LMF786740 LVY786740:LWB786740 MFU786740:MFX786740 MPQ786740:MPT786740 MZM786740:MZP786740 NJI786740:NJL786740 NTE786740:NTH786740 ODA786740:ODD786740 OMW786740:OMZ786740 OWS786740:OWV786740 PGO786740:PGR786740 PQK786740:PQN786740 QAG786740:QAJ786740 QKC786740:QKF786740 QTY786740:QUB786740 RDU786740:RDX786740 RNQ786740:RNT786740 RXM786740:RXP786740 SHI786740:SHL786740 SRE786740:SRH786740 TBA786740:TBD786740 TKW786740:TKZ786740 TUS786740:TUV786740 UEO786740:UER786740 UOK786740:UON786740 UYG786740:UYJ786740 VIC786740:VIF786740 VRY786740:VSB786740 WBU786740:WBX786740 WLQ786740:WLT786740 WVM786740:WVP786740 E852276:H852276 JA852276:JD852276 SW852276:SZ852276 ACS852276:ACV852276 AMO852276:AMR852276 AWK852276:AWN852276 BGG852276:BGJ852276 BQC852276:BQF852276 BZY852276:CAB852276 CJU852276:CJX852276 CTQ852276:CTT852276 DDM852276:DDP852276 DNI852276:DNL852276 DXE852276:DXH852276 EHA852276:EHD852276 EQW852276:EQZ852276 FAS852276:FAV852276 FKO852276:FKR852276 FUK852276:FUN852276 GEG852276:GEJ852276 GOC852276:GOF852276 GXY852276:GYB852276 HHU852276:HHX852276 HRQ852276:HRT852276 IBM852276:IBP852276 ILI852276:ILL852276 IVE852276:IVH852276 JFA852276:JFD852276 JOW852276:JOZ852276 JYS852276:JYV852276 KIO852276:KIR852276 KSK852276:KSN852276 LCG852276:LCJ852276 LMC852276:LMF852276 LVY852276:LWB852276 MFU852276:MFX852276 MPQ852276:MPT852276 MZM852276:MZP852276 NJI852276:NJL852276 NTE852276:NTH852276 ODA852276:ODD852276 OMW852276:OMZ852276 OWS852276:OWV852276 PGO852276:PGR852276 PQK852276:PQN852276 QAG852276:QAJ852276 QKC852276:QKF852276 QTY852276:QUB852276 RDU852276:RDX852276 RNQ852276:RNT852276 RXM852276:RXP852276 SHI852276:SHL852276 SRE852276:SRH852276 TBA852276:TBD852276 TKW852276:TKZ852276 TUS852276:TUV852276 UEO852276:UER852276 UOK852276:UON852276 UYG852276:UYJ852276 VIC852276:VIF852276 VRY852276:VSB852276 WBU852276:WBX852276 WLQ852276:WLT852276 WVM852276:WVP852276 E917812:H917812 JA917812:JD917812 SW917812:SZ917812 ACS917812:ACV917812 AMO917812:AMR917812 AWK917812:AWN917812 BGG917812:BGJ917812 BQC917812:BQF917812 BZY917812:CAB917812 CJU917812:CJX917812 CTQ917812:CTT917812 DDM917812:DDP917812 DNI917812:DNL917812 DXE917812:DXH917812 EHA917812:EHD917812 EQW917812:EQZ917812 FAS917812:FAV917812 FKO917812:FKR917812 FUK917812:FUN917812 GEG917812:GEJ917812 GOC917812:GOF917812 GXY917812:GYB917812 HHU917812:HHX917812 HRQ917812:HRT917812 IBM917812:IBP917812 ILI917812:ILL917812 IVE917812:IVH917812 JFA917812:JFD917812 JOW917812:JOZ917812 JYS917812:JYV917812 KIO917812:KIR917812 KSK917812:KSN917812 LCG917812:LCJ917812 LMC917812:LMF917812 LVY917812:LWB917812 MFU917812:MFX917812 MPQ917812:MPT917812 MZM917812:MZP917812 NJI917812:NJL917812 NTE917812:NTH917812 ODA917812:ODD917812 OMW917812:OMZ917812 OWS917812:OWV917812 PGO917812:PGR917812 PQK917812:PQN917812 QAG917812:QAJ917812 QKC917812:QKF917812 QTY917812:QUB917812 RDU917812:RDX917812 RNQ917812:RNT917812 RXM917812:RXP917812 SHI917812:SHL917812 SRE917812:SRH917812 TBA917812:TBD917812 TKW917812:TKZ917812 TUS917812:TUV917812 UEO917812:UER917812 UOK917812:UON917812 UYG917812:UYJ917812 VIC917812:VIF917812 VRY917812:VSB917812 WBU917812:WBX917812 WLQ917812:WLT917812 WVM917812:WVP917812 E983348:H983348 JA983348:JD983348 SW983348:SZ983348 ACS983348:ACV983348 AMO983348:AMR983348 AWK983348:AWN983348 BGG983348:BGJ983348 BQC983348:BQF983348 BZY983348:CAB983348 CJU983348:CJX983348 CTQ983348:CTT983348 DDM983348:DDP983348 DNI983348:DNL983348 DXE983348:DXH983348 EHA983348:EHD983348 EQW983348:EQZ983348 FAS983348:FAV983348 FKO983348:FKR983348 FUK983348:FUN983348 GEG983348:GEJ983348 GOC983348:GOF983348 GXY983348:GYB983348 HHU983348:HHX983348 HRQ983348:HRT983348 IBM983348:IBP983348 ILI983348:ILL983348 IVE983348:IVH983348 JFA983348:JFD983348 JOW983348:JOZ983348 JYS983348:JYV983348 KIO983348:KIR983348 KSK983348:KSN983348 LCG983348:LCJ983348 LMC983348:LMF983348 LVY983348:LWB983348 MFU983348:MFX983348 MPQ983348:MPT983348 MZM983348:MZP983348 NJI983348:NJL983348 NTE983348:NTH983348 ODA983348:ODD983348 OMW983348:OMZ983348 OWS983348:OWV983348 PGO983348:PGR983348 PQK983348:PQN983348 QAG983348:QAJ983348 QKC983348:QKF983348 QTY983348:QUB983348 RDU983348:RDX983348 RNQ983348:RNT983348 RXM983348:RXP983348 SHI983348:SHL983348 SRE983348:SRH983348 TBA983348:TBD983348 TKW983348:TKZ983348 TUS983348:TUV983348 UEO983348:UER983348 UOK983348:UON983348 UYG983348:UYJ983348 VIC983348:VIF983348 VRY983348:VSB983348 WBU983348:WBX983348 WLQ983348:WLT983348 WVM983348:WVP983348 I186:K186 JE186:JG186 TA186:TC186 ACW186:ACY186 AMS186:AMU186 AWO186:AWQ186 BGK186:BGM186 BQG186:BQI186 CAC186:CAE186 CJY186:CKA186 CTU186:CTW186 DDQ186:DDS186 DNM186:DNO186 DXI186:DXK186 EHE186:EHG186 ERA186:ERC186 FAW186:FAY186 FKS186:FKU186 FUO186:FUQ186 GEK186:GEM186 GOG186:GOI186 GYC186:GYE186 HHY186:HIA186 HRU186:HRW186 IBQ186:IBS186 ILM186:ILO186 IVI186:IVK186 JFE186:JFG186 JPA186:JPC186 JYW186:JYY186 KIS186:KIU186 KSO186:KSQ186 LCK186:LCM186 LMG186:LMI186 LWC186:LWE186 MFY186:MGA186 MPU186:MPW186 MZQ186:MZS186 NJM186:NJO186 NTI186:NTK186 ODE186:ODG186 ONA186:ONC186 OWW186:OWY186 PGS186:PGU186 PQO186:PQQ186 QAK186:QAM186 QKG186:QKI186 QUC186:QUE186 RDY186:REA186 RNU186:RNW186 RXQ186:RXS186 SHM186:SHO186 SRI186:SRK186 TBE186:TBG186 TLA186:TLC186 TUW186:TUY186 UES186:UEU186 UOO186:UOQ186 UYK186:UYM186 VIG186:VII186 VSC186:VSE186 WBY186:WCA186 WLU186:WLW186 WVQ186:WVS186 I65845:K65845 JE65845:JG65845 TA65845:TC65845 ACW65845:ACY65845 AMS65845:AMU65845 AWO65845:AWQ65845 BGK65845:BGM65845 BQG65845:BQI65845 CAC65845:CAE65845 CJY65845:CKA65845 CTU65845:CTW65845 DDQ65845:DDS65845 DNM65845:DNO65845 DXI65845:DXK65845 EHE65845:EHG65845 ERA65845:ERC65845 FAW65845:FAY65845 FKS65845:FKU65845 FUO65845:FUQ65845 GEK65845:GEM65845 GOG65845:GOI65845 GYC65845:GYE65845 HHY65845:HIA65845 HRU65845:HRW65845 IBQ65845:IBS65845 ILM65845:ILO65845 IVI65845:IVK65845 JFE65845:JFG65845 JPA65845:JPC65845 JYW65845:JYY65845 KIS65845:KIU65845 KSO65845:KSQ65845 LCK65845:LCM65845 LMG65845:LMI65845 LWC65845:LWE65845 MFY65845:MGA65845 MPU65845:MPW65845 MZQ65845:MZS65845 NJM65845:NJO65845 NTI65845:NTK65845 ODE65845:ODG65845 ONA65845:ONC65845 OWW65845:OWY65845 PGS65845:PGU65845 PQO65845:PQQ65845 QAK65845:QAM65845 QKG65845:QKI65845 QUC65845:QUE65845 RDY65845:REA65845 RNU65845:RNW65845 RXQ65845:RXS65845 SHM65845:SHO65845 SRI65845:SRK65845 TBE65845:TBG65845 TLA65845:TLC65845 TUW65845:TUY65845 UES65845:UEU65845 UOO65845:UOQ65845 UYK65845:UYM65845 VIG65845:VII65845 VSC65845:VSE65845 WBY65845:WCA65845 WLU65845:WLW65845 WVQ65845:WVS65845 I131381:K131381 JE131381:JG131381 TA131381:TC131381 ACW131381:ACY131381 AMS131381:AMU131381 AWO131381:AWQ131381 BGK131381:BGM131381 BQG131381:BQI131381 CAC131381:CAE131381 CJY131381:CKA131381 CTU131381:CTW131381 DDQ131381:DDS131381 DNM131381:DNO131381 DXI131381:DXK131381 EHE131381:EHG131381 ERA131381:ERC131381 FAW131381:FAY131381 FKS131381:FKU131381 FUO131381:FUQ131381 GEK131381:GEM131381 GOG131381:GOI131381 GYC131381:GYE131381 HHY131381:HIA131381 HRU131381:HRW131381 IBQ131381:IBS131381 ILM131381:ILO131381 IVI131381:IVK131381 JFE131381:JFG131381 JPA131381:JPC131381 JYW131381:JYY131381 KIS131381:KIU131381 KSO131381:KSQ131381 LCK131381:LCM131381 LMG131381:LMI131381 LWC131381:LWE131381 MFY131381:MGA131381 MPU131381:MPW131381 MZQ131381:MZS131381 NJM131381:NJO131381 NTI131381:NTK131381 ODE131381:ODG131381 ONA131381:ONC131381 OWW131381:OWY131381 PGS131381:PGU131381 PQO131381:PQQ131381 QAK131381:QAM131381 QKG131381:QKI131381 QUC131381:QUE131381 RDY131381:REA131381 RNU131381:RNW131381 RXQ131381:RXS131381 SHM131381:SHO131381 SRI131381:SRK131381 TBE131381:TBG131381 TLA131381:TLC131381 TUW131381:TUY131381 UES131381:UEU131381 UOO131381:UOQ131381 UYK131381:UYM131381 VIG131381:VII131381 VSC131381:VSE131381 WBY131381:WCA131381 WLU131381:WLW131381 WVQ131381:WVS131381 I196917:K196917 JE196917:JG196917 TA196917:TC196917 ACW196917:ACY196917 AMS196917:AMU196917 AWO196917:AWQ196917 BGK196917:BGM196917 BQG196917:BQI196917 CAC196917:CAE196917 CJY196917:CKA196917 CTU196917:CTW196917 DDQ196917:DDS196917 DNM196917:DNO196917 DXI196917:DXK196917 EHE196917:EHG196917 ERA196917:ERC196917 FAW196917:FAY196917 FKS196917:FKU196917 FUO196917:FUQ196917 GEK196917:GEM196917 GOG196917:GOI196917 GYC196917:GYE196917 HHY196917:HIA196917 HRU196917:HRW196917 IBQ196917:IBS196917 ILM196917:ILO196917 IVI196917:IVK196917 JFE196917:JFG196917 JPA196917:JPC196917 JYW196917:JYY196917 KIS196917:KIU196917 KSO196917:KSQ196917 LCK196917:LCM196917 LMG196917:LMI196917 LWC196917:LWE196917 MFY196917:MGA196917 MPU196917:MPW196917 MZQ196917:MZS196917 NJM196917:NJO196917 NTI196917:NTK196917 ODE196917:ODG196917 ONA196917:ONC196917 OWW196917:OWY196917 PGS196917:PGU196917 PQO196917:PQQ196917 QAK196917:QAM196917 QKG196917:QKI196917 QUC196917:QUE196917 RDY196917:REA196917 RNU196917:RNW196917 RXQ196917:RXS196917 SHM196917:SHO196917 SRI196917:SRK196917 TBE196917:TBG196917 TLA196917:TLC196917 TUW196917:TUY196917 UES196917:UEU196917 UOO196917:UOQ196917 UYK196917:UYM196917 VIG196917:VII196917 VSC196917:VSE196917 WBY196917:WCA196917 WLU196917:WLW196917 WVQ196917:WVS196917 I262453:K262453 JE262453:JG262453 TA262453:TC262453 ACW262453:ACY262453 AMS262453:AMU262453 AWO262453:AWQ262453 BGK262453:BGM262453 BQG262453:BQI262453 CAC262453:CAE262453 CJY262453:CKA262453 CTU262453:CTW262453 DDQ262453:DDS262453 DNM262453:DNO262453 DXI262453:DXK262453 EHE262453:EHG262453 ERA262453:ERC262453 FAW262453:FAY262453 FKS262453:FKU262453 FUO262453:FUQ262453 GEK262453:GEM262453 GOG262453:GOI262453 GYC262453:GYE262453 HHY262453:HIA262453 HRU262453:HRW262453 IBQ262453:IBS262453 ILM262453:ILO262453 IVI262453:IVK262453 JFE262453:JFG262453 JPA262453:JPC262453 JYW262453:JYY262453 KIS262453:KIU262453 KSO262453:KSQ262453 LCK262453:LCM262453 LMG262453:LMI262453 LWC262453:LWE262453 MFY262453:MGA262453 MPU262453:MPW262453 MZQ262453:MZS262453 NJM262453:NJO262453 NTI262453:NTK262453 ODE262453:ODG262453 ONA262453:ONC262453 OWW262453:OWY262453 PGS262453:PGU262453 PQO262453:PQQ262453 QAK262453:QAM262453 QKG262453:QKI262453 QUC262453:QUE262453 RDY262453:REA262453 RNU262453:RNW262453 RXQ262453:RXS262453 SHM262453:SHO262453 SRI262453:SRK262453 TBE262453:TBG262453 TLA262453:TLC262453 TUW262453:TUY262453 UES262453:UEU262453 UOO262453:UOQ262453 UYK262453:UYM262453 VIG262453:VII262453 VSC262453:VSE262453 WBY262453:WCA262453 WLU262453:WLW262453 WVQ262453:WVS262453 I327989:K327989 JE327989:JG327989 TA327989:TC327989 ACW327989:ACY327989 AMS327989:AMU327989 AWO327989:AWQ327989 BGK327989:BGM327989 BQG327989:BQI327989 CAC327989:CAE327989 CJY327989:CKA327989 CTU327989:CTW327989 DDQ327989:DDS327989 DNM327989:DNO327989 DXI327989:DXK327989 EHE327989:EHG327989 ERA327989:ERC327989 FAW327989:FAY327989 FKS327989:FKU327989 FUO327989:FUQ327989 GEK327989:GEM327989 GOG327989:GOI327989 GYC327989:GYE327989 HHY327989:HIA327989 HRU327989:HRW327989 IBQ327989:IBS327989 ILM327989:ILO327989 IVI327989:IVK327989 JFE327989:JFG327989 JPA327989:JPC327989 JYW327989:JYY327989 KIS327989:KIU327989 KSO327989:KSQ327989 LCK327989:LCM327989 LMG327989:LMI327989 LWC327989:LWE327989 MFY327989:MGA327989 MPU327989:MPW327989 MZQ327989:MZS327989 NJM327989:NJO327989 NTI327989:NTK327989 ODE327989:ODG327989 ONA327989:ONC327989 OWW327989:OWY327989 PGS327989:PGU327989 PQO327989:PQQ327989 QAK327989:QAM327989 QKG327989:QKI327989 QUC327989:QUE327989 RDY327989:REA327989 RNU327989:RNW327989 RXQ327989:RXS327989 SHM327989:SHO327989 SRI327989:SRK327989 TBE327989:TBG327989 TLA327989:TLC327989 TUW327989:TUY327989 UES327989:UEU327989 UOO327989:UOQ327989 UYK327989:UYM327989 VIG327989:VII327989 VSC327989:VSE327989 WBY327989:WCA327989 WLU327989:WLW327989 WVQ327989:WVS327989 I393525:K393525 JE393525:JG393525 TA393525:TC393525 ACW393525:ACY393525 AMS393525:AMU393525 AWO393525:AWQ393525 BGK393525:BGM393525 BQG393525:BQI393525 CAC393525:CAE393525 CJY393525:CKA393525 CTU393525:CTW393525 DDQ393525:DDS393525 DNM393525:DNO393525 DXI393525:DXK393525 EHE393525:EHG393525 ERA393525:ERC393525 FAW393525:FAY393525 FKS393525:FKU393525 FUO393525:FUQ393525 GEK393525:GEM393525 GOG393525:GOI393525 GYC393525:GYE393525 HHY393525:HIA393525 HRU393525:HRW393525 IBQ393525:IBS393525 ILM393525:ILO393525 IVI393525:IVK393525 JFE393525:JFG393525 JPA393525:JPC393525 JYW393525:JYY393525 KIS393525:KIU393525 KSO393525:KSQ393525 LCK393525:LCM393525 LMG393525:LMI393525 LWC393525:LWE393525 MFY393525:MGA393525 MPU393525:MPW393525 MZQ393525:MZS393525 NJM393525:NJO393525 NTI393525:NTK393525 ODE393525:ODG393525 ONA393525:ONC393525 OWW393525:OWY393525 PGS393525:PGU393525 PQO393525:PQQ393525 QAK393525:QAM393525 QKG393525:QKI393525 QUC393525:QUE393525 RDY393525:REA393525 RNU393525:RNW393525 RXQ393525:RXS393525 SHM393525:SHO393525 SRI393525:SRK393525 TBE393525:TBG393525 TLA393525:TLC393525 TUW393525:TUY393525 UES393525:UEU393525 UOO393525:UOQ393525 UYK393525:UYM393525 VIG393525:VII393525 VSC393525:VSE393525 WBY393525:WCA393525 WLU393525:WLW393525 WVQ393525:WVS393525 I459061:K459061 JE459061:JG459061 TA459061:TC459061 ACW459061:ACY459061 AMS459061:AMU459061 AWO459061:AWQ459061 BGK459061:BGM459061 BQG459061:BQI459061 CAC459061:CAE459061 CJY459061:CKA459061 CTU459061:CTW459061 DDQ459061:DDS459061 DNM459061:DNO459061 DXI459061:DXK459061 EHE459061:EHG459061 ERA459061:ERC459061 FAW459061:FAY459061 FKS459061:FKU459061 FUO459061:FUQ459061 GEK459061:GEM459061 GOG459061:GOI459061 GYC459061:GYE459061 HHY459061:HIA459061 HRU459061:HRW459061 IBQ459061:IBS459061 ILM459061:ILO459061 IVI459061:IVK459061 JFE459061:JFG459061 JPA459061:JPC459061 JYW459061:JYY459061 KIS459061:KIU459061 KSO459061:KSQ459061 LCK459061:LCM459061 LMG459061:LMI459061 LWC459061:LWE459061 MFY459061:MGA459061 MPU459061:MPW459061 MZQ459061:MZS459061 NJM459061:NJO459061 NTI459061:NTK459061 ODE459061:ODG459061 ONA459061:ONC459061 OWW459061:OWY459061 PGS459061:PGU459061 PQO459061:PQQ459061 QAK459061:QAM459061 QKG459061:QKI459061 QUC459061:QUE459061 RDY459061:REA459061 RNU459061:RNW459061 RXQ459061:RXS459061 SHM459061:SHO459061 SRI459061:SRK459061 TBE459061:TBG459061 TLA459061:TLC459061 TUW459061:TUY459061 UES459061:UEU459061 UOO459061:UOQ459061 UYK459061:UYM459061 VIG459061:VII459061 VSC459061:VSE459061 WBY459061:WCA459061 WLU459061:WLW459061 WVQ459061:WVS459061 I524597:K524597 JE524597:JG524597 TA524597:TC524597 ACW524597:ACY524597 AMS524597:AMU524597 AWO524597:AWQ524597 BGK524597:BGM524597 BQG524597:BQI524597 CAC524597:CAE524597 CJY524597:CKA524597 CTU524597:CTW524597 DDQ524597:DDS524597 DNM524597:DNO524597 DXI524597:DXK524597 EHE524597:EHG524597 ERA524597:ERC524597 FAW524597:FAY524597 FKS524597:FKU524597 FUO524597:FUQ524597 GEK524597:GEM524597 GOG524597:GOI524597 GYC524597:GYE524597 HHY524597:HIA524597 HRU524597:HRW524597 IBQ524597:IBS524597 ILM524597:ILO524597 IVI524597:IVK524597 JFE524597:JFG524597 JPA524597:JPC524597 JYW524597:JYY524597 KIS524597:KIU524597 KSO524597:KSQ524597 LCK524597:LCM524597 LMG524597:LMI524597 LWC524597:LWE524597 MFY524597:MGA524597 MPU524597:MPW524597 MZQ524597:MZS524597 NJM524597:NJO524597 NTI524597:NTK524597 ODE524597:ODG524597 ONA524597:ONC524597 OWW524597:OWY524597 PGS524597:PGU524597 PQO524597:PQQ524597 QAK524597:QAM524597 QKG524597:QKI524597 QUC524597:QUE524597 RDY524597:REA524597 RNU524597:RNW524597 RXQ524597:RXS524597 SHM524597:SHO524597 SRI524597:SRK524597 TBE524597:TBG524597 TLA524597:TLC524597 TUW524597:TUY524597 UES524597:UEU524597 UOO524597:UOQ524597 UYK524597:UYM524597 VIG524597:VII524597 VSC524597:VSE524597 WBY524597:WCA524597 WLU524597:WLW524597 WVQ524597:WVS524597 I590133:K590133 JE590133:JG590133 TA590133:TC590133 ACW590133:ACY590133 AMS590133:AMU590133 AWO590133:AWQ590133 BGK590133:BGM590133 BQG590133:BQI590133 CAC590133:CAE590133 CJY590133:CKA590133 CTU590133:CTW590133 DDQ590133:DDS590133 DNM590133:DNO590133 DXI590133:DXK590133 EHE590133:EHG590133 ERA590133:ERC590133 FAW590133:FAY590133 FKS590133:FKU590133 FUO590133:FUQ590133 GEK590133:GEM590133 GOG590133:GOI590133 GYC590133:GYE590133 HHY590133:HIA590133 HRU590133:HRW590133 IBQ590133:IBS590133 ILM590133:ILO590133 IVI590133:IVK590133 JFE590133:JFG590133 JPA590133:JPC590133 JYW590133:JYY590133 KIS590133:KIU590133 KSO590133:KSQ590133 LCK590133:LCM590133 LMG590133:LMI590133 LWC590133:LWE590133 MFY590133:MGA590133 MPU590133:MPW590133 MZQ590133:MZS590133 NJM590133:NJO590133 NTI590133:NTK590133 ODE590133:ODG590133 ONA590133:ONC590133 OWW590133:OWY590133 PGS590133:PGU590133 PQO590133:PQQ590133 QAK590133:QAM590133 QKG590133:QKI590133 QUC590133:QUE590133 RDY590133:REA590133 RNU590133:RNW590133 RXQ590133:RXS590133 SHM590133:SHO590133 SRI590133:SRK590133 TBE590133:TBG590133 TLA590133:TLC590133 TUW590133:TUY590133 UES590133:UEU590133 UOO590133:UOQ590133 UYK590133:UYM590133 VIG590133:VII590133 VSC590133:VSE590133 WBY590133:WCA590133 WLU590133:WLW590133 WVQ590133:WVS590133 I655669:K655669 JE655669:JG655669 TA655669:TC655669 ACW655669:ACY655669 AMS655669:AMU655669 AWO655669:AWQ655669 BGK655669:BGM655669 BQG655669:BQI655669 CAC655669:CAE655669 CJY655669:CKA655669 CTU655669:CTW655669 DDQ655669:DDS655669 DNM655669:DNO655669 DXI655669:DXK655669 EHE655669:EHG655669 ERA655669:ERC655669 FAW655669:FAY655669 FKS655669:FKU655669 FUO655669:FUQ655669 GEK655669:GEM655669 GOG655669:GOI655669 GYC655669:GYE655669 HHY655669:HIA655669 HRU655669:HRW655669 IBQ655669:IBS655669 ILM655669:ILO655669 IVI655669:IVK655669 JFE655669:JFG655669 JPA655669:JPC655669 JYW655669:JYY655669 KIS655669:KIU655669 KSO655669:KSQ655669 LCK655669:LCM655669 LMG655669:LMI655669 LWC655669:LWE655669 MFY655669:MGA655669 MPU655669:MPW655669 MZQ655669:MZS655669 NJM655669:NJO655669 NTI655669:NTK655669 ODE655669:ODG655669 ONA655669:ONC655669 OWW655669:OWY655669 PGS655669:PGU655669 PQO655669:PQQ655669 QAK655669:QAM655669 QKG655669:QKI655669 QUC655669:QUE655669 RDY655669:REA655669 RNU655669:RNW655669 RXQ655669:RXS655669 SHM655669:SHO655669 SRI655669:SRK655669 TBE655669:TBG655669 TLA655669:TLC655669 TUW655669:TUY655669 UES655669:UEU655669 UOO655669:UOQ655669 UYK655669:UYM655669 VIG655669:VII655669 VSC655669:VSE655669 WBY655669:WCA655669 WLU655669:WLW655669 WVQ655669:WVS655669 I721205:K721205 JE721205:JG721205 TA721205:TC721205 ACW721205:ACY721205 AMS721205:AMU721205 AWO721205:AWQ721205 BGK721205:BGM721205 BQG721205:BQI721205 CAC721205:CAE721205 CJY721205:CKA721205 CTU721205:CTW721205 DDQ721205:DDS721205 DNM721205:DNO721205 DXI721205:DXK721205 EHE721205:EHG721205 ERA721205:ERC721205 FAW721205:FAY721205 FKS721205:FKU721205 FUO721205:FUQ721205 GEK721205:GEM721205 GOG721205:GOI721205 GYC721205:GYE721205 HHY721205:HIA721205 HRU721205:HRW721205 IBQ721205:IBS721205 ILM721205:ILO721205 IVI721205:IVK721205 JFE721205:JFG721205 JPA721205:JPC721205 JYW721205:JYY721205 KIS721205:KIU721205 KSO721205:KSQ721205 LCK721205:LCM721205 LMG721205:LMI721205 LWC721205:LWE721205 MFY721205:MGA721205 MPU721205:MPW721205 MZQ721205:MZS721205 NJM721205:NJO721205 NTI721205:NTK721205 ODE721205:ODG721205 ONA721205:ONC721205 OWW721205:OWY721205 PGS721205:PGU721205 PQO721205:PQQ721205 QAK721205:QAM721205 QKG721205:QKI721205 QUC721205:QUE721205 RDY721205:REA721205 RNU721205:RNW721205 RXQ721205:RXS721205 SHM721205:SHO721205 SRI721205:SRK721205 TBE721205:TBG721205 TLA721205:TLC721205 TUW721205:TUY721205 UES721205:UEU721205 UOO721205:UOQ721205 UYK721205:UYM721205 VIG721205:VII721205 VSC721205:VSE721205 WBY721205:WCA721205 WLU721205:WLW721205 WVQ721205:WVS721205 I786741:K786741 JE786741:JG786741 TA786741:TC786741 ACW786741:ACY786741 AMS786741:AMU786741 AWO786741:AWQ786741 BGK786741:BGM786741 BQG786741:BQI786741 CAC786741:CAE786741 CJY786741:CKA786741 CTU786741:CTW786741 DDQ786741:DDS786741 DNM786741:DNO786741 DXI786741:DXK786741 EHE786741:EHG786741 ERA786741:ERC786741 FAW786741:FAY786741 FKS786741:FKU786741 FUO786741:FUQ786741 GEK786741:GEM786741 GOG786741:GOI786741 GYC786741:GYE786741 HHY786741:HIA786741 HRU786741:HRW786741 IBQ786741:IBS786741 ILM786741:ILO786741 IVI786741:IVK786741 JFE786741:JFG786741 JPA786741:JPC786741 JYW786741:JYY786741 KIS786741:KIU786741 KSO786741:KSQ786741 LCK786741:LCM786741 LMG786741:LMI786741 LWC786741:LWE786741 MFY786741:MGA786741 MPU786741:MPW786741 MZQ786741:MZS786741 NJM786741:NJO786741 NTI786741:NTK786741 ODE786741:ODG786741 ONA786741:ONC786741 OWW786741:OWY786741 PGS786741:PGU786741 PQO786741:PQQ786741 QAK786741:QAM786741 QKG786741:QKI786741 QUC786741:QUE786741 RDY786741:REA786741 RNU786741:RNW786741 RXQ786741:RXS786741 SHM786741:SHO786741 SRI786741:SRK786741 TBE786741:TBG786741 TLA786741:TLC786741 TUW786741:TUY786741 UES786741:UEU786741 UOO786741:UOQ786741 UYK786741:UYM786741 VIG786741:VII786741 VSC786741:VSE786741 WBY786741:WCA786741 WLU786741:WLW786741 WVQ786741:WVS786741 I852277:K852277 JE852277:JG852277 TA852277:TC852277 ACW852277:ACY852277 AMS852277:AMU852277 AWO852277:AWQ852277 BGK852277:BGM852277 BQG852277:BQI852277 CAC852277:CAE852277 CJY852277:CKA852277 CTU852277:CTW852277 DDQ852277:DDS852277 DNM852277:DNO852277 DXI852277:DXK852277 EHE852277:EHG852277 ERA852277:ERC852277 FAW852277:FAY852277 FKS852277:FKU852277 FUO852277:FUQ852277 GEK852277:GEM852277 GOG852277:GOI852277 GYC852277:GYE852277 HHY852277:HIA852277 HRU852277:HRW852277 IBQ852277:IBS852277 ILM852277:ILO852277 IVI852277:IVK852277 JFE852277:JFG852277 JPA852277:JPC852277 JYW852277:JYY852277 KIS852277:KIU852277 KSO852277:KSQ852277 LCK852277:LCM852277 LMG852277:LMI852277 LWC852277:LWE852277 MFY852277:MGA852277 MPU852277:MPW852277 MZQ852277:MZS852277 NJM852277:NJO852277 NTI852277:NTK852277 ODE852277:ODG852277 ONA852277:ONC852277 OWW852277:OWY852277 PGS852277:PGU852277 PQO852277:PQQ852277 QAK852277:QAM852277 QKG852277:QKI852277 QUC852277:QUE852277 RDY852277:REA852277 RNU852277:RNW852277 RXQ852277:RXS852277 SHM852277:SHO852277 SRI852277:SRK852277 TBE852277:TBG852277 TLA852277:TLC852277 TUW852277:TUY852277 UES852277:UEU852277 UOO852277:UOQ852277 UYK852277:UYM852277 VIG852277:VII852277 VSC852277:VSE852277 WBY852277:WCA852277 WLU852277:WLW852277 WVQ852277:WVS852277 I917813:K917813 JE917813:JG917813 TA917813:TC917813 ACW917813:ACY917813 AMS917813:AMU917813 AWO917813:AWQ917813 BGK917813:BGM917813 BQG917813:BQI917813 CAC917813:CAE917813 CJY917813:CKA917813 CTU917813:CTW917813 DDQ917813:DDS917813 DNM917813:DNO917813 DXI917813:DXK917813 EHE917813:EHG917813 ERA917813:ERC917813 FAW917813:FAY917813 FKS917813:FKU917813 FUO917813:FUQ917813 GEK917813:GEM917813 GOG917813:GOI917813 GYC917813:GYE917813 HHY917813:HIA917813 HRU917813:HRW917813 IBQ917813:IBS917813 ILM917813:ILO917813 IVI917813:IVK917813 JFE917813:JFG917813 JPA917813:JPC917813 JYW917813:JYY917813 KIS917813:KIU917813 KSO917813:KSQ917813 LCK917813:LCM917813 LMG917813:LMI917813 LWC917813:LWE917813 MFY917813:MGA917813 MPU917813:MPW917813 MZQ917813:MZS917813 NJM917813:NJO917813 NTI917813:NTK917813 ODE917813:ODG917813 ONA917813:ONC917813 OWW917813:OWY917813 PGS917813:PGU917813 PQO917813:PQQ917813 QAK917813:QAM917813 QKG917813:QKI917813 QUC917813:QUE917813 RDY917813:REA917813 RNU917813:RNW917813 RXQ917813:RXS917813 SHM917813:SHO917813 SRI917813:SRK917813 TBE917813:TBG917813 TLA917813:TLC917813 TUW917813:TUY917813 UES917813:UEU917813 UOO917813:UOQ917813 UYK917813:UYM917813 VIG917813:VII917813 VSC917813:VSE917813 WBY917813:WCA917813 WLU917813:WLW917813 WVQ917813:WVS917813 I983349:K983349 JE983349:JG983349 TA983349:TC983349 ACW983349:ACY983349 AMS983349:AMU983349 AWO983349:AWQ983349 BGK983349:BGM983349 BQG983349:BQI983349 CAC983349:CAE983349 CJY983349:CKA983349 CTU983349:CTW983349 DDQ983349:DDS983349 DNM983349:DNO983349 DXI983349:DXK983349 EHE983349:EHG983349 ERA983349:ERC983349 FAW983349:FAY983349 FKS983349:FKU983349 FUO983349:FUQ983349 GEK983349:GEM983349 GOG983349:GOI983349 GYC983349:GYE983349 HHY983349:HIA983349 HRU983349:HRW983349 IBQ983349:IBS983349 ILM983349:ILO983349 IVI983349:IVK983349 JFE983349:JFG983349 JPA983349:JPC983349 JYW983349:JYY983349 KIS983349:KIU983349 KSO983349:KSQ983349 LCK983349:LCM983349 LMG983349:LMI983349 LWC983349:LWE983349 MFY983349:MGA983349 MPU983349:MPW983349 MZQ983349:MZS983349 NJM983349:NJO983349 NTI983349:NTK983349 ODE983349:ODG983349 ONA983349:ONC983349 OWW983349:OWY983349 PGS983349:PGU983349 PQO983349:PQQ983349 QAK983349:QAM983349 QKG983349:QKI983349 QUC983349:QUE983349 RDY983349:REA983349 RNU983349:RNW983349 RXQ983349:RXS983349 SHM983349:SHO983349 SRI983349:SRK983349 TBE983349:TBG983349 TLA983349:TLC983349 TUW983349:TUY983349 UES983349:UEU983349 UOO983349:UOQ983349 UYK983349:UYM983349 VIG983349:VII983349 VSC983349:VSE983349 WBY983349:WCA983349 WLU983349:WLW983349 WVQ983349:WVS983349 J203:L208 JF203:JH208 TB203:TD208 ACX203:ACZ208 AMT203:AMV208 AWP203:AWR208 BGL203:BGN208 BQH203:BQJ208 CAD203:CAF208 CJZ203:CKB208 CTV203:CTX208 DDR203:DDT208 DNN203:DNP208 DXJ203:DXL208 EHF203:EHH208 ERB203:ERD208 FAX203:FAZ208 FKT203:FKV208 FUP203:FUR208 GEL203:GEN208 GOH203:GOJ208 GYD203:GYF208 HHZ203:HIB208 HRV203:HRX208 IBR203:IBT208 ILN203:ILP208 IVJ203:IVL208 JFF203:JFH208 JPB203:JPD208 JYX203:JYZ208 KIT203:KIV208 KSP203:KSR208 LCL203:LCN208 LMH203:LMJ208 LWD203:LWF208 MFZ203:MGB208 MPV203:MPX208 MZR203:MZT208 NJN203:NJP208 NTJ203:NTL208 ODF203:ODH208 ONB203:OND208 OWX203:OWZ208 PGT203:PGV208 PQP203:PQR208 QAL203:QAN208 QKH203:QKJ208 QUD203:QUF208 RDZ203:REB208 RNV203:RNX208 RXR203:RXT208 SHN203:SHP208 SRJ203:SRL208 TBF203:TBH208 TLB203:TLD208 TUX203:TUZ208 UET203:UEV208 UOP203:UOR208 UYL203:UYN208 VIH203:VIJ208 VSD203:VSF208 WBZ203:WCB208 WLV203:WLX208 WVR203:WVT208 J65862:L65867 JF65862:JH65867 TB65862:TD65867 ACX65862:ACZ65867 AMT65862:AMV65867 AWP65862:AWR65867 BGL65862:BGN65867 BQH65862:BQJ65867 CAD65862:CAF65867 CJZ65862:CKB65867 CTV65862:CTX65867 DDR65862:DDT65867 DNN65862:DNP65867 DXJ65862:DXL65867 EHF65862:EHH65867 ERB65862:ERD65867 FAX65862:FAZ65867 FKT65862:FKV65867 FUP65862:FUR65867 GEL65862:GEN65867 GOH65862:GOJ65867 GYD65862:GYF65867 HHZ65862:HIB65867 HRV65862:HRX65867 IBR65862:IBT65867 ILN65862:ILP65867 IVJ65862:IVL65867 JFF65862:JFH65867 JPB65862:JPD65867 JYX65862:JYZ65867 KIT65862:KIV65867 KSP65862:KSR65867 LCL65862:LCN65867 LMH65862:LMJ65867 LWD65862:LWF65867 MFZ65862:MGB65867 MPV65862:MPX65867 MZR65862:MZT65867 NJN65862:NJP65867 NTJ65862:NTL65867 ODF65862:ODH65867 ONB65862:OND65867 OWX65862:OWZ65867 PGT65862:PGV65867 PQP65862:PQR65867 QAL65862:QAN65867 QKH65862:QKJ65867 QUD65862:QUF65867 RDZ65862:REB65867 RNV65862:RNX65867 RXR65862:RXT65867 SHN65862:SHP65867 SRJ65862:SRL65867 TBF65862:TBH65867 TLB65862:TLD65867 TUX65862:TUZ65867 UET65862:UEV65867 UOP65862:UOR65867 UYL65862:UYN65867 VIH65862:VIJ65867 VSD65862:VSF65867 WBZ65862:WCB65867 WLV65862:WLX65867 WVR65862:WVT65867 J131398:L131403 JF131398:JH131403 TB131398:TD131403 ACX131398:ACZ131403 AMT131398:AMV131403 AWP131398:AWR131403 BGL131398:BGN131403 BQH131398:BQJ131403 CAD131398:CAF131403 CJZ131398:CKB131403 CTV131398:CTX131403 DDR131398:DDT131403 DNN131398:DNP131403 DXJ131398:DXL131403 EHF131398:EHH131403 ERB131398:ERD131403 FAX131398:FAZ131403 FKT131398:FKV131403 FUP131398:FUR131403 GEL131398:GEN131403 GOH131398:GOJ131403 GYD131398:GYF131403 HHZ131398:HIB131403 HRV131398:HRX131403 IBR131398:IBT131403 ILN131398:ILP131403 IVJ131398:IVL131403 JFF131398:JFH131403 JPB131398:JPD131403 JYX131398:JYZ131403 KIT131398:KIV131403 KSP131398:KSR131403 LCL131398:LCN131403 LMH131398:LMJ131403 LWD131398:LWF131403 MFZ131398:MGB131403 MPV131398:MPX131403 MZR131398:MZT131403 NJN131398:NJP131403 NTJ131398:NTL131403 ODF131398:ODH131403 ONB131398:OND131403 OWX131398:OWZ131403 PGT131398:PGV131403 PQP131398:PQR131403 QAL131398:QAN131403 QKH131398:QKJ131403 QUD131398:QUF131403 RDZ131398:REB131403 RNV131398:RNX131403 RXR131398:RXT131403 SHN131398:SHP131403 SRJ131398:SRL131403 TBF131398:TBH131403 TLB131398:TLD131403 TUX131398:TUZ131403 UET131398:UEV131403 UOP131398:UOR131403 UYL131398:UYN131403 VIH131398:VIJ131403 VSD131398:VSF131403 WBZ131398:WCB131403 WLV131398:WLX131403 WVR131398:WVT131403 J196934:L196939 JF196934:JH196939 TB196934:TD196939 ACX196934:ACZ196939 AMT196934:AMV196939 AWP196934:AWR196939 BGL196934:BGN196939 BQH196934:BQJ196939 CAD196934:CAF196939 CJZ196934:CKB196939 CTV196934:CTX196939 DDR196934:DDT196939 DNN196934:DNP196939 DXJ196934:DXL196939 EHF196934:EHH196939 ERB196934:ERD196939 FAX196934:FAZ196939 FKT196934:FKV196939 FUP196934:FUR196939 GEL196934:GEN196939 GOH196934:GOJ196939 GYD196934:GYF196939 HHZ196934:HIB196939 HRV196934:HRX196939 IBR196934:IBT196939 ILN196934:ILP196939 IVJ196934:IVL196939 JFF196934:JFH196939 JPB196934:JPD196939 JYX196934:JYZ196939 KIT196934:KIV196939 KSP196934:KSR196939 LCL196934:LCN196939 LMH196934:LMJ196939 LWD196934:LWF196939 MFZ196934:MGB196939 MPV196934:MPX196939 MZR196934:MZT196939 NJN196934:NJP196939 NTJ196934:NTL196939 ODF196934:ODH196939 ONB196934:OND196939 OWX196934:OWZ196939 PGT196934:PGV196939 PQP196934:PQR196939 QAL196934:QAN196939 QKH196934:QKJ196939 QUD196934:QUF196939 RDZ196934:REB196939 RNV196934:RNX196939 RXR196934:RXT196939 SHN196934:SHP196939 SRJ196934:SRL196939 TBF196934:TBH196939 TLB196934:TLD196939 TUX196934:TUZ196939 UET196934:UEV196939 UOP196934:UOR196939 UYL196934:UYN196939 VIH196934:VIJ196939 VSD196934:VSF196939 WBZ196934:WCB196939 WLV196934:WLX196939 WVR196934:WVT196939 J262470:L262475 JF262470:JH262475 TB262470:TD262475 ACX262470:ACZ262475 AMT262470:AMV262475 AWP262470:AWR262475 BGL262470:BGN262475 BQH262470:BQJ262475 CAD262470:CAF262475 CJZ262470:CKB262475 CTV262470:CTX262475 DDR262470:DDT262475 DNN262470:DNP262475 DXJ262470:DXL262475 EHF262470:EHH262475 ERB262470:ERD262475 FAX262470:FAZ262475 FKT262470:FKV262475 FUP262470:FUR262475 GEL262470:GEN262475 GOH262470:GOJ262475 GYD262470:GYF262475 HHZ262470:HIB262475 HRV262470:HRX262475 IBR262470:IBT262475 ILN262470:ILP262475 IVJ262470:IVL262475 JFF262470:JFH262475 JPB262470:JPD262475 JYX262470:JYZ262475 KIT262470:KIV262475 KSP262470:KSR262475 LCL262470:LCN262475 LMH262470:LMJ262475 LWD262470:LWF262475 MFZ262470:MGB262475 MPV262470:MPX262475 MZR262470:MZT262475 NJN262470:NJP262475 NTJ262470:NTL262475 ODF262470:ODH262475 ONB262470:OND262475 OWX262470:OWZ262475 PGT262470:PGV262475 PQP262470:PQR262475 QAL262470:QAN262475 QKH262470:QKJ262475 QUD262470:QUF262475 RDZ262470:REB262475 RNV262470:RNX262475 RXR262470:RXT262475 SHN262470:SHP262475 SRJ262470:SRL262475 TBF262470:TBH262475 TLB262470:TLD262475 TUX262470:TUZ262475 UET262470:UEV262475 UOP262470:UOR262475 UYL262470:UYN262475 VIH262470:VIJ262475 VSD262470:VSF262475 WBZ262470:WCB262475 WLV262470:WLX262475 WVR262470:WVT262475 J328006:L328011 JF328006:JH328011 TB328006:TD328011 ACX328006:ACZ328011 AMT328006:AMV328011 AWP328006:AWR328011 BGL328006:BGN328011 BQH328006:BQJ328011 CAD328006:CAF328011 CJZ328006:CKB328011 CTV328006:CTX328011 DDR328006:DDT328011 DNN328006:DNP328011 DXJ328006:DXL328011 EHF328006:EHH328011 ERB328006:ERD328011 FAX328006:FAZ328011 FKT328006:FKV328011 FUP328006:FUR328011 GEL328006:GEN328011 GOH328006:GOJ328011 GYD328006:GYF328011 HHZ328006:HIB328011 HRV328006:HRX328011 IBR328006:IBT328011 ILN328006:ILP328011 IVJ328006:IVL328011 JFF328006:JFH328011 JPB328006:JPD328011 JYX328006:JYZ328011 KIT328006:KIV328011 KSP328006:KSR328011 LCL328006:LCN328011 LMH328006:LMJ328011 LWD328006:LWF328011 MFZ328006:MGB328011 MPV328006:MPX328011 MZR328006:MZT328011 NJN328006:NJP328011 NTJ328006:NTL328011 ODF328006:ODH328011 ONB328006:OND328011 OWX328006:OWZ328011 PGT328006:PGV328011 PQP328006:PQR328011 QAL328006:QAN328011 QKH328006:QKJ328011 QUD328006:QUF328011 RDZ328006:REB328011 RNV328006:RNX328011 RXR328006:RXT328011 SHN328006:SHP328011 SRJ328006:SRL328011 TBF328006:TBH328011 TLB328006:TLD328011 TUX328006:TUZ328011 UET328006:UEV328011 UOP328006:UOR328011 UYL328006:UYN328011 VIH328006:VIJ328011 VSD328006:VSF328011 WBZ328006:WCB328011 WLV328006:WLX328011 WVR328006:WVT328011 J393542:L393547 JF393542:JH393547 TB393542:TD393547 ACX393542:ACZ393547 AMT393542:AMV393547 AWP393542:AWR393547 BGL393542:BGN393547 BQH393542:BQJ393547 CAD393542:CAF393547 CJZ393542:CKB393547 CTV393542:CTX393547 DDR393542:DDT393547 DNN393542:DNP393547 DXJ393542:DXL393547 EHF393542:EHH393547 ERB393542:ERD393547 FAX393542:FAZ393547 FKT393542:FKV393547 FUP393542:FUR393547 GEL393542:GEN393547 GOH393542:GOJ393547 GYD393542:GYF393547 HHZ393542:HIB393547 HRV393542:HRX393547 IBR393542:IBT393547 ILN393542:ILP393547 IVJ393542:IVL393547 JFF393542:JFH393547 JPB393542:JPD393547 JYX393542:JYZ393547 KIT393542:KIV393547 KSP393542:KSR393547 LCL393542:LCN393547 LMH393542:LMJ393547 LWD393542:LWF393547 MFZ393542:MGB393547 MPV393542:MPX393547 MZR393542:MZT393547 NJN393542:NJP393547 NTJ393542:NTL393547 ODF393542:ODH393547 ONB393542:OND393547 OWX393542:OWZ393547 PGT393542:PGV393547 PQP393542:PQR393547 QAL393542:QAN393547 QKH393542:QKJ393547 QUD393542:QUF393547 RDZ393542:REB393547 RNV393542:RNX393547 RXR393542:RXT393547 SHN393542:SHP393547 SRJ393542:SRL393547 TBF393542:TBH393547 TLB393542:TLD393547 TUX393542:TUZ393547 UET393542:UEV393547 UOP393542:UOR393547 UYL393542:UYN393547 VIH393542:VIJ393547 VSD393542:VSF393547 WBZ393542:WCB393547 WLV393542:WLX393547 WVR393542:WVT393547 J459078:L459083 JF459078:JH459083 TB459078:TD459083 ACX459078:ACZ459083 AMT459078:AMV459083 AWP459078:AWR459083 BGL459078:BGN459083 BQH459078:BQJ459083 CAD459078:CAF459083 CJZ459078:CKB459083 CTV459078:CTX459083 DDR459078:DDT459083 DNN459078:DNP459083 DXJ459078:DXL459083 EHF459078:EHH459083 ERB459078:ERD459083 FAX459078:FAZ459083 FKT459078:FKV459083 FUP459078:FUR459083 GEL459078:GEN459083 GOH459078:GOJ459083 GYD459078:GYF459083 HHZ459078:HIB459083 HRV459078:HRX459083 IBR459078:IBT459083 ILN459078:ILP459083 IVJ459078:IVL459083 JFF459078:JFH459083 JPB459078:JPD459083 JYX459078:JYZ459083 KIT459078:KIV459083 KSP459078:KSR459083 LCL459078:LCN459083 LMH459078:LMJ459083 LWD459078:LWF459083 MFZ459078:MGB459083 MPV459078:MPX459083 MZR459078:MZT459083 NJN459078:NJP459083 NTJ459078:NTL459083 ODF459078:ODH459083 ONB459078:OND459083 OWX459078:OWZ459083 PGT459078:PGV459083 PQP459078:PQR459083 QAL459078:QAN459083 QKH459078:QKJ459083 QUD459078:QUF459083 RDZ459078:REB459083 RNV459078:RNX459083 RXR459078:RXT459083 SHN459078:SHP459083 SRJ459078:SRL459083 TBF459078:TBH459083 TLB459078:TLD459083 TUX459078:TUZ459083 UET459078:UEV459083 UOP459078:UOR459083 UYL459078:UYN459083 VIH459078:VIJ459083 VSD459078:VSF459083 WBZ459078:WCB459083 WLV459078:WLX459083 WVR459078:WVT459083 J524614:L524619 JF524614:JH524619 TB524614:TD524619 ACX524614:ACZ524619 AMT524614:AMV524619 AWP524614:AWR524619 BGL524614:BGN524619 BQH524614:BQJ524619 CAD524614:CAF524619 CJZ524614:CKB524619 CTV524614:CTX524619 DDR524614:DDT524619 DNN524614:DNP524619 DXJ524614:DXL524619 EHF524614:EHH524619 ERB524614:ERD524619 FAX524614:FAZ524619 FKT524614:FKV524619 FUP524614:FUR524619 GEL524614:GEN524619 GOH524614:GOJ524619 GYD524614:GYF524619 HHZ524614:HIB524619 HRV524614:HRX524619 IBR524614:IBT524619 ILN524614:ILP524619 IVJ524614:IVL524619 JFF524614:JFH524619 JPB524614:JPD524619 JYX524614:JYZ524619 KIT524614:KIV524619 KSP524614:KSR524619 LCL524614:LCN524619 LMH524614:LMJ524619 LWD524614:LWF524619 MFZ524614:MGB524619 MPV524614:MPX524619 MZR524614:MZT524619 NJN524614:NJP524619 NTJ524614:NTL524619 ODF524614:ODH524619 ONB524614:OND524619 OWX524614:OWZ524619 PGT524614:PGV524619 PQP524614:PQR524619 QAL524614:QAN524619 QKH524614:QKJ524619 QUD524614:QUF524619 RDZ524614:REB524619 RNV524614:RNX524619 RXR524614:RXT524619 SHN524614:SHP524619 SRJ524614:SRL524619 TBF524614:TBH524619 TLB524614:TLD524619 TUX524614:TUZ524619 UET524614:UEV524619 UOP524614:UOR524619 UYL524614:UYN524619 VIH524614:VIJ524619 VSD524614:VSF524619 WBZ524614:WCB524619 WLV524614:WLX524619 WVR524614:WVT524619 J590150:L590155 JF590150:JH590155 TB590150:TD590155 ACX590150:ACZ590155 AMT590150:AMV590155 AWP590150:AWR590155 BGL590150:BGN590155 BQH590150:BQJ590155 CAD590150:CAF590155 CJZ590150:CKB590155 CTV590150:CTX590155 DDR590150:DDT590155 DNN590150:DNP590155 DXJ590150:DXL590155 EHF590150:EHH590155 ERB590150:ERD590155 FAX590150:FAZ590155 FKT590150:FKV590155 FUP590150:FUR590155 GEL590150:GEN590155 GOH590150:GOJ590155 GYD590150:GYF590155 HHZ590150:HIB590155 HRV590150:HRX590155 IBR590150:IBT590155 ILN590150:ILP590155 IVJ590150:IVL590155 JFF590150:JFH590155 JPB590150:JPD590155 JYX590150:JYZ590155 KIT590150:KIV590155 KSP590150:KSR590155 LCL590150:LCN590155 LMH590150:LMJ590155 LWD590150:LWF590155 MFZ590150:MGB590155 MPV590150:MPX590155 MZR590150:MZT590155 NJN590150:NJP590155 NTJ590150:NTL590155 ODF590150:ODH590155 ONB590150:OND590155 OWX590150:OWZ590155 PGT590150:PGV590155 PQP590150:PQR590155 QAL590150:QAN590155 QKH590150:QKJ590155 QUD590150:QUF590155 RDZ590150:REB590155 RNV590150:RNX590155 RXR590150:RXT590155 SHN590150:SHP590155 SRJ590150:SRL590155 TBF590150:TBH590155 TLB590150:TLD590155 TUX590150:TUZ590155 UET590150:UEV590155 UOP590150:UOR590155 UYL590150:UYN590155 VIH590150:VIJ590155 VSD590150:VSF590155 WBZ590150:WCB590155 WLV590150:WLX590155 WVR590150:WVT590155 J655686:L655691 JF655686:JH655691 TB655686:TD655691 ACX655686:ACZ655691 AMT655686:AMV655691 AWP655686:AWR655691 BGL655686:BGN655691 BQH655686:BQJ655691 CAD655686:CAF655691 CJZ655686:CKB655691 CTV655686:CTX655691 DDR655686:DDT655691 DNN655686:DNP655691 DXJ655686:DXL655691 EHF655686:EHH655691 ERB655686:ERD655691 FAX655686:FAZ655691 FKT655686:FKV655691 FUP655686:FUR655691 GEL655686:GEN655691 GOH655686:GOJ655691 GYD655686:GYF655691 HHZ655686:HIB655691 HRV655686:HRX655691 IBR655686:IBT655691 ILN655686:ILP655691 IVJ655686:IVL655691 JFF655686:JFH655691 JPB655686:JPD655691 JYX655686:JYZ655691 KIT655686:KIV655691 KSP655686:KSR655691 LCL655686:LCN655691 LMH655686:LMJ655691 LWD655686:LWF655691 MFZ655686:MGB655691 MPV655686:MPX655691 MZR655686:MZT655691 NJN655686:NJP655691 NTJ655686:NTL655691 ODF655686:ODH655691 ONB655686:OND655691 OWX655686:OWZ655691 PGT655686:PGV655691 PQP655686:PQR655691 QAL655686:QAN655691 QKH655686:QKJ655691 QUD655686:QUF655691 RDZ655686:REB655691 RNV655686:RNX655691 RXR655686:RXT655691 SHN655686:SHP655691 SRJ655686:SRL655691 TBF655686:TBH655691 TLB655686:TLD655691 TUX655686:TUZ655691 UET655686:UEV655691 UOP655686:UOR655691 UYL655686:UYN655691 VIH655686:VIJ655691 VSD655686:VSF655691 WBZ655686:WCB655691 WLV655686:WLX655691 WVR655686:WVT655691 J721222:L721227 JF721222:JH721227 TB721222:TD721227 ACX721222:ACZ721227 AMT721222:AMV721227 AWP721222:AWR721227 BGL721222:BGN721227 BQH721222:BQJ721227 CAD721222:CAF721227 CJZ721222:CKB721227 CTV721222:CTX721227 DDR721222:DDT721227 DNN721222:DNP721227 DXJ721222:DXL721227 EHF721222:EHH721227 ERB721222:ERD721227 FAX721222:FAZ721227 FKT721222:FKV721227 FUP721222:FUR721227 GEL721222:GEN721227 GOH721222:GOJ721227 GYD721222:GYF721227 HHZ721222:HIB721227 HRV721222:HRX721227 IBR721222:IBT721227 ILN721222:ILP721227 IVJ721222:IVL721227 JFF721222:JFH721227 JPB721222:JPD721227 JYX721222:JYZ721227 KIT721222:KIV721227 KSP721222:KSR721227 LCL721222:LCN721227 LMH721222:LMJ721227 LWD721222:LWF721227 MFZ721222:MGB721227 MPV721222:MPX721227 MZR721222:MZT721227 NJN721222:NJP721227 NTJ721222:NTL721227 ODF721222:ODH721227 ONB721222:OND721227 OWX721222:OWZ721227 PGT721222:PGV721227 PQP721222:PQR721227 QAL721222:QAN721227 QKH721222:QKJ721227 QUD721222:QUF721227 RDZ721222:REB721227 RNV721222:RNX721227 RXR721222:RXT721227 SHN721222:SHP721227 SRJ721222:SRL721227 TBF721222:TBH721227 TLB721222:TLD721227 TUX721222:TUZ721227 UET721222:UEV721227 UOP721222:UOR721227 UYL721222:UYN721227 VIH721222:VIJ721227 VSD721222:VSF721227 WBZ721222:WCB721227 WLV721222:WLX721227 WVR721222:WVT721227 J786758:L786763 JF786758:JH786763 TB786758:TD786763 ACX786758:ACZ786763 AMT786758:AMV786763 AWP786758:AWR786763 BGL786758:BGN786763 BQH786758:BQJ786763 CAD786758:CAF786763 CJZ786758:CKB786763 CTV786758:CTX786763 DDR786758:DDT786763 DNN786758:DNP786763 DXJ786758:DXL786763 EHF786758:EHH786763 ERB786758:ERD786763 FAX786758:FAZ786763 FKT786758:FKV786763 FUP786758:FUR786763 GEL786758:GEN786763 GOH786758:GOJ786763 GYD786758:GYF786763 HHZ786758:HIB786763 HRV786758:HRX786763 IBR786758:IBT786763 ILN786758:ILP786763 IVJ786758:IVL786763 JFF786758:JFH786763 JPB786758:JPD786763 JYX786758:JYZ786763 KIT786758:KIV786763 KSP786758:KSR786763 LCL786758:LCN786763 LMH786758:LMJ786763 LWD786758:LWF786763 MFZ786758:MGB786763 MPV786758:MPX786763 MZR786758:MZT786763 NJN786758:NJP786763 NTJ786758:NTL786763 ODF786758:ODH786763 ONB786758:OND786763 OWX786758:OWZ786763 PGT786758:PGV786763 PQP786758:PQR786763 QAL786758:QAN786763 QKH786758:QKJ786763 QUD786758:QUF786763 RDZ786758:REB786763 RNV786758:RNX786763 RXR786758:RXT786763 SHN786758:SHP786763 SRJ786758:SRL786763 TBF786758:TBH786763 TLB786758:TLD786763 TUX786758:TUZ786763 UET786758:UEV786763 UOP786758:UOR786763 UYL786758:UYN786763 VIH786758:VIJ786763 VSD786758:VSF786763 WBZ786758:WCB786763 WLV786758:WLX786763 WVR786758:WVT786763 J852294:L852299 JF852294:JH852299 TB852294:TD852299 ACX852294:ACZ852299 AMT852294:AMV852299 AWP852294:AWR852299 BGL852294:BGN852299 BQH852294:BQJ852299 CAD852294:CAF852299 CJZ852294:CKB852299 CTV852294:CTX852299 DDR852294:DDT852299 DNN852294:DNP852299 DXJ852294:DXL852299 EHF852294:EHH852299 ERB852294:ERD852299 FAX852294:FAZ852299 FKT852294:FKV852299 FUP852294:FUR852299 GEL852294:GEN852299 GOH852294:GOJ852299 GYD852294:GYF852299 HHZ852294:HIB852299 HRV852294:HRX852299 IBR852294:IBT852299 ILN852294:ILP852299 IVJ852294:IVL852299 JFF852294:JFH852299 JPB852294:JPD852299 JYX852294:JYZ852299 KIT852294:KIV852299 KSP852294:KSR852299 LCL852294:LCN852299 LMH852294:LMJ852299 LWD852294:LWF852299 MFZ852294:MGB852299 MPV852294:MPX852299 MZR852294:MZT852299 NJN852294:NJP852299 NTJ852294:NTL852299 ODF852294:ODH852299 ONB852294:OND852299 OWX852294:OWZ852299 PGT852294:PGV852299 PQP852294:PQR852299 QAL852294:QAN852299 QKH852294:QKJ852299 QUD852294:QUF852299 RDZ852294:REB852299 RNV852294:RNX852299 RXR852294:RXT852299 SHN852294:SHP852299 SRJ852294:SRL852299 TBF852294:TBH852299 TLB852294:TLD852299 TUX852294:TUZ852299 UET852294:UEV852299 UOP852294:UOR852299 UYL852294:UYN852299 VIH852294:VIJ852299 VSD852294:VSF852299 WBZ852294:WCB852299 WLV852294:WLX852299 WVR852294:WVT852299 J917830:L917835 JF917830:JH917835 TB917830:TD917835 ACX917830:ACZ917835 AMT917830:AMV917835 AWP917830:AWR917835 BGL917830:BGN917835 BQH917830:BQJ917835 CAD917830:CAF917835 CJZ917830:CKB917835 CTV917830:CTX917835 DDR917830:DDT917835 DNN917830:DNP917835 DXJ917830:DXL917835 EHF917830:EHH917835 ERB917830:ERD917835 FAX917830:FAZ917835 FKT917830:FKV917835 FUP917830:FUR917835 GEL917830:GEN917835 GOH917830:GOJ917835 GYD917830:GYF917835 HHZ917830:HIB917835 HRV917830:HRX917835 IBR917830:IBT917835 ILN917830:ILP917835 IVJ917830:IVL917835 JFF917830:JFH917835 JPB917830:JPD917835 JYX917830:JYZ917835 KIT917830:KIV917835 KSP917830:KSR917835 LCL917830:LCN917835 LMH917830:LMJ917835 LWD917830:LWF917835 MFZ917830:MGB917835 MPV917830:MPX917835 MZR917830:MZT917835 NJN917830:NJP917835 NTJ917830:NTL917835 ODF917830:ODH917835 ONB917830:OND917835 OWX917830:OWZ917835 PGT917830:PGV917835 PQP917830:PQR917835 QAL917830:QAN917835 QKH917830:QKJ917835 QUD917830:QUF917835 RDZ917830:REB917835 RNV917830:RNX917835 RXR917830:RXT917835 SHN917830:SHP917835 SRJ917830:SRL917835 TBF917830:TBH917835 TLB917830:TLD917835 TUX917830:TUZ917835 UET917830:UEV917835 UOP917830:UOR917835 UYL917830:UYN917835 VIH917830:VIJ917835 VSD917830:VSF917835 WBZ917830:WCB917835 WLV917830:WLX917835 WVR917830:WVT917835 J983366:L983371 JF983366:JH983371 TB983366:TD983371 ACX983366:ACZ983371 AMT983366:AMV983371 AWP983366:AWR983371 BGL983366:BGN983371 BQH983366:BQJ983371 CAD983366:CAF983371 CJZ983366:CKB983371 CTV983366:CTX983371 DDR983366:DDT983371 DNN983366:DNP983371 DXJ983366:DXL983371 EHF983366:EHH983371 ERB983366:ERD983371 FAX983366:FAZ983371 FKT983366:FKV983371 FUP983366:FUR983371 GEL983366:GEN983371 GOH983366:GOJ983371 GYD983366:GYF983371 HHZ983366:HIB983371 HRV983366:HRX983371 IBR983366:IBT983371 ILN983366:ILP983371 IVJ983366:IVL983371 JFF983366:JFH983371 JPB983366:JPD983371 JYX983366:JYZ983371 KIT983366:KIV983371 KSP983366:KSR983371 LCL983366:LCN983371 LMH983366:LMJ983371 LWD983366:LWF983371 MFZ983366:MGB983371 MPV983366:MPX983371 MZR983366:MZT983371 NJN983366:NJP983371 NTJ983366:NTL983371 ODF983366:ODH983371 ONB983366:OND983371 OWX983366:OWZ983371 PGT983366:PGV983371 PQP983366:PQR983371 QAL983366:QAN983371 QKH983366:QKJ983371 QUD983366:QUF983371 RDZ983366:REB983371 RNV983366:RNX983371 RXR983366:RXT983371 SHN983366:SHP983371 SRJ983366:SRL983371 TBF983366:TBH983371 TLB983366:TLD983371 TUX983366:TUZ983371 UET983366:UEV983371 UOP983366:UOR983371 UYL983366:UYN983371 VIH983366:VIJ983371 VSD983366:VSF983371 WBZ983366:WCB983371 WLV983366:WLX983371 WVR983366:WVT983371 D209:G209 IZ209:JC209 SV209:SY209 ACR209:ACU209 AMN209:AMQ209 AWJ209:AWM209 BGF209:BGI209 BQB209:BQE209 BZX209:CAA209 CJT209:CJW209 CTP209:CTS209 DDL209:DDO209 DNH209:DNK209 DXD209:DXG209 EGZ209:EHC209 EQV209:EQY209 FAR209:FAU209 FKN209:FKQ209 FUJ209:FUM209 GEF209:GEI209 GOB209:GOE209 GXX209:GYA209 HHT209:HHW209 HRP209:HRS209 IBL209:IBO209 ILH209:ILK209 IVD209:IVG209 JEZ209:JFC209 JOV209:JOY209 JYR209:JYU209 KIN209:KIQ209 KSJ209:KSM209 LCF209:LCI209 LMB209:LME209 LVX209:LWA209 MFT209:MFW209 MPP209:MPS209 MZL209:MZO209 NJH209:NJK209 NTD209:NTG209 OCZ209:ODC209 OMV209:OMY209 OWR209:OWU209 PGN209:PGQ209 PQJ209:PQM209 QAF209:QAI209 QKB209:QKE209 QTX209:QUA209 RDT209:RDW209 RNP209:RNS209 RXL209:RXO209 SHH209:SHK209 SRD209:SRG209 TAZ209:TBC209 TKV209:TKY209 TUR209:TUU209 UEN209:UEQ209 UOJ209:UOM209 UYF209:UYI209 VIB209:VIE209 VRX209:VSA209 WBT209:WBW209 WLP209:WLS209 WVL209:WVO209 D65868:G65868 IZ65868:JC65868 SV65868:SY65868 ACR65868:ACU65868 AMN65868:AMQ65868 AWJ65868:AWM65868 BGF65868:BGI65868 BQB65868:BQE65868 BZX65868:CAA65868 CJT65868:CJW65868 CTP65868:CTS65868 DDL65868:DDO65868 DNH65868:DNK65868 DXD65868:DXG65868 EGZ65868:EHC65868 EQV65868:EQY65868 FAR65868:FAU65868 FKN65868:FKQ65868 FUJ65868:FUM65868 GEF65868:GEI65868 GOB65868:GOE65868 GXX65868:GYA65868 HHT65868:HHW65868 HRP65868:HRS65868 IBL65868:IBO65868 ILH65868:ILK65868 IVD65868:IVG65868 JEZ65868:JFC65868 JOV65868:JOY65868 JYR65868:JYU65868 KIN65868:KIQ65868 KSJ65868:KSM65868 LCF65868:LCI65868 LMB65868:LME65868 LVX65868:LWA65868 MFT65868:MFW65868 MPP65868:MPS65868 MZL65868:MZO65868 NJH65868:NJK65868 NTD65868:NTG65868 OCZ65868:ODC65868 OMV65868:OMY65868 OWR65868:OWU65868 PGN65868:PGQ65868 PQJ65868:PQM65868 QAF65868:QAI65868 QKB65868:QKE65868 QTX65868:QUA65868 RDT65868:RDW65868 RNP65868:RNS65868 RXL65868:RXO65868 SHH65868:SHK65868 SRD65868:SRG65868 TAZ65868:TBC65868 TKV65868:TKY65868 TUR65868:TUU65868 UEN65868:UEQ65868 UOJ65868:UOM65868 UYF65868:UYI65868 VIB65868:VIE65868 VRX65868:VSA65868 WBT65868:WBW65868 WLP65868:WLS65868 WVL65868:WVO65868 D131404:G131404 IZ131404:JC131404 SV131404:SY131404 ACR131404:ACU131404 AMN131404:AMQ131404 AWJ131404:AWM131404 BGF131404:BGI131404 BQB131404:BQE131404 BZX131404:CAA131404 CJT131404:CJW131404 CTP131404:CTS131404 DDL131404:DDO131404 DNH131404:DNK131404 DXD131404:DXG131404 EGZ131404:EHC131404 EQV131404:EQY131404 FAR131404:FAU131404 FKN131404:FKQ131404 FUJ131404:FUM131404 GEF131404:GEI131404 GOB131404:GOE131404 GXX131404:GYA131404 HHT131404:HHW131404 HRP131404:HRS131404 IBL131404:IBO131404 ILH131404:ILK131404 IVD131404:IVG131404 JEZ131404:JFC131404 JOV131404:JOY131404 JYR131404:JYU131404 KIN131404:KIQ131404 KSJ131404:KSM131404 LCF131404:LCI131404 LMB131404:LME131404 LVX131404:LWA131404 MFT131404:MFW131404 MPP131404:MPS131404 MZL131404:MZO131404 NJH131404:NJK131404 NTD131404:NTG131404 OCZ131404:ODC131404 OMV131404:OMY131404 OWR131404:OWU131404 PGN131404:PGQ131404 PQJ131404:PQM131404 QAF131404:QAI131404 QKB131404:QKE131404 QTX131404:QUA131404 RDT131404:RDW131404 RNP131404:RNS131404 RXL131404:RXO131404 SHH131404:SHK131404 SRD131404:SRG131404 TAZ131404:TBC131404 TKV131404:TKY131404 TUR131404:TUU131404 UEN131404:UEQ131404 UOJ131404:UOM131404 UYF131404:UYI131404 VIB131404:VIE131404 VRX131404:VSA131404 WBT131404:WBW131404 WLP131404:WLS131404 WVL131404:WVO131404 D196940:G196940 IZ196940:JC196940 SV196940:SY196940 ACR196940:ACU196940 AMN196940:AMQ196940 AWJ196940:AWM196940 BGF196940:BGI196940 BQB196940:BQE196940 BZX196940:CAA196940 CJT196940:CJW196940 CTP196940:CTS196940 DDL196940:DDO196940 DNH196940:DNK196940 DXD196940:DXG196940 EGZ196940:EHC196940 EQV196940:EQY196940 FAR196940:FAU196940 FKN196940:FKQ196940 FUJ196940:FUM196940 GEF196940:GEI196940 GOB196940:GOE196940 GXX196940:GYA196940 HHT196940:HHW196940 HRP196940:HRS196940 IBL196940:IBO196940 ILH196940:ILK196940 IVD196940:IVG196940 JEZ196940:JFC196940 JOV196940:JOY196940 JYR196940:JYU196940 KIN196940:KIQ196940 KSJ196940:KSM196940 LCF196940:LCI196940 LMB196940:LME196940 LVX196940:LWA196940 MFT196940:MFW196940 MPP196940:MPS196940 MZL196940:MZO196940 NJH196940:NJK196940 NTD196940:NTG196940 OCZ196940:ODC196940 OMV196940:OMY196940 OWR196940:OWU196940 PGN196940:PGQ196940 PQJ196940:PQM196940 QAF196940:QAI196940 QKB196940:QKE196940 QTX196940:QUA196940 RDT196940:RDW196940 RNP196940:RNS196940 RXL196940:RXO196940 SHH196940:SHK196940 SRD196940:SRG196940 TAZ196940:TBC196940 TKV196940:TKY196940 TUR196940:TUU196940 UEN196940:UEQ196940 UOJ196940:UOM196940 UYF196940:UYI196940 VIB196940:VIE196940 VRX196940:VSA196940 WBT196940:WBW196940 WLP196940:WLS196940 WVL196940:WVO196940 D262476:G262476 IZ262476:JC262476 SV262476:SY262476 ACR262476:ACU262476 AMN262476:AMQ262476 AWJ262476:AWM262476 BGF262476:BGI262476 BQB262476:BQE262476 BZX262476:CAA262476 CJT262476:CJW262476 CTP262476:CTS262476 DDL262476:DDO262476 DNH262476:DNK262476 DXD262476:DXG262476 EGZ262476:EHC262476 EQV262476:EQY262476 FAR262476:FAU262476 FKN262476:FKQ262476 FUJ262476:FUM262476 GEF262476:GEI262476 GOB262476:GOE262476 GXX262476:GYA262476 HHT262476:HHW262476 HRP262476:HRS262476 IBL262476:IBO262476 ILH262476:ILK262476 IVD262476:IVG262476 JEZ262476:JFC262476 JOV262476:JOY262476 JYR262476:JYU262476 KIN262476:KIQ262476 KSJ262476:KSM262476 LCF262476:LCI262476 LMB262476:LME262476 LVX262476:LWA262476 MFT262476:MFW262476 MPP262476:MPS262476 MZL262476:MZO262476 NJH262476:NJK262476 NTD262476:NTG262476 OCZ262476:ODC262476 OMV262476:OMY262476 OWR262476:OWU262476 PGN262476:PGQ262476 PQJ262476:PQM262476 QAF262476:QAI262476 QKB262476:QKE262476 QTX262476:QUA262476 RDT262476:RDW262476 RNP262476:RNS262476 RXL262476:RXO262476 SHH262476:SHK262476 SRD262476:SRG262476 TAZ262476:TBC262476 TKV262476:TKY262476 TUR262476:TUU262476 UEN262476:UEQ262476 UOJ262476:UOM262476 UYF262476:UYI262476 VIB262476:VIE262476 VRX262476:VSA262476 WBT262476:WBW262476 WLP262476:WLS262476 WVL262476:WVO262476 D328012:G328012 IZ328012:JC328012 SV328012:SY328012 ACR328012:ACU328012 AMN328012:AMQ328012 AWJ328012:AWM328012 BGF328012:BGI328012 BQB328012:BQE328012 BZX328012:CAA328012 CJT328012:CJW328012 CTP328012:CTS328012 DDL328012:DDO328012 DNH328012:DNK328012 DXD328012:DXG328012 EGZ328012:EHC328012 EQV328012:EQY328012 FAR328012:FAU328012 FKN328012:FKQ328012 FUJ328012:FUM328012 GEF328012:GEI328012 GOB328012:GOE328012 GXX328012:GYA328012 HHT328012:HHW328012 HRP328012:HRS328012 IBL328012:IBO328012 ILH328012:ILK328012 IVD328012:IVG328012 JEZ328012:JFC328012 JOV328012:JOY328012 JYR328012:JYU328012 KIN328012:KIQ328012 KSJ328012:KSM328012 LCF328012:LCI328012 LMB328012:LME328012 LVX328012:LWA328012 MFT328012:MFW328012 MPP328012:MPS328012 MZL328012:MZO328012 NJH328012:NJK328012 NTD328012:NTG328012 OCZ328012:ODC328012 OMV328012:OMY328012 OWR328012:OWU328012 PGN328012:PGQ328012 PQJ328012:PQM328012 QAF328012:QAI328012 QKB328012:QKE328012 QTX328012:QUA328012 RDT328012:RDW328012 RNP328012:RNS328012 RXL328012:RXO328012 SHH328012:SHK328012 SRD328012:SRG328012 TAZ328012:TBC328012 TKV328012:TKY328012 TUR328012:TUU328012 UEN328012:UEQ328012 UOJ328012:UOM328012 UYF328012:UYI328012 VIB328012:VIE328012 VRX328012:VSA328012 WBT328012:WBW328012 WLP328012:WLS328012 WVL328012:WVO328012 D393548:G393548 IZ393548:JC393548 SV393548:SY393548 ACR393548:ACU393548 AMN393548:AMQ393548 AWJ393548:AWM393548 BGF393548:BGI393548 BQB393548:BQE393548 BZX393548:CAA393548 CJT393548:CJW393548 CTP393548:CTS393548 DDL393548:DDO393548 DNH393548:DNK393548 DXD393548:DXG393548 EGZ393548:EHC393548 EQV393548:EQY393548 FAR393548:FAU393548 FKN393548:FKQ393548 FUJ393548:FUM393548 GEF393548:GEI393548 GOB393548:GOE393548 GXX393548:GYA393548 HHT393548:HHW393548 HRP393548:HRS393548 IBL393548:IBO393548 ILH393548:ILK393548 IVD393548:IVG393548 JEZ393548:JFC393548 JOV393548:JOY393548 JYR393548:JYU393548 KIN393548:KIQ393548 KSJ393548:KSM393548 LCF393548:LCI393548 LMB393548:LME393548 LVX393548:LWA393548 MFT393548:MFW393548 MPP393548:MPS393548 MZL393548:MZO393548 NJH393548:NJK393548 NTD393548:NTG393548 OCZ393548:ODC393548 OMV393548:OMY393548 OWR393548:OWU393548 PGN393548:PGQ393548 PQJ393548:PQM393548 QAF393548:QAI393548 QKB393548:QKE393548 QTX393548:QUA393548 RDT393548:RDW393548 RNP393548:RNS393548 RXL393548:RXO393548 SHH393548:SHK393548 SRD393548:SRG393548 TAZ393548:TBC393548 TKV393548:TKY393548 TUR393548:TUU393548 UEN393548:UEQ393548 UOJ393548:UOM393548 UYF393548:UYI393548 VIB393548:VIE393548 VRX393548:VSA393548 WBT393548:WBW393548 WLP393548:WLS393548 WVL393548:WVO393548 D459084:G459084 IZ459084:JC459084 SV459084:SY459084 ACR459084:ACU459084 AMN459084:AMQ459084 AWJ459084:AWM459084 BGF459084:BGI459084 BQB459084:BQE459084 BZX459084:CAA459084 CJT459084:CJW459084 CTP459084:CTS459084 DDL459084:DDO459084 DNH459084:DNK459084 DXD459084:DXG459084 EGZ459084:EHC459084 EQV459084:EQY459084 FAR459084:FAU459084 FKN459084:FKQ459084 FUJ459084:FUM459084 GEF459084:GEI459084 GOB459084:GOE459084 GXX459084:GYA459084 HHT459084:HHW459084 HRP459084:HRS459084 IBL459084:IBO459084 ILH459084:ILK459084 IVD459084:IVG459084 JEZ459084:JFC459084 JOV459084:JOY459084 JYR459084:JYU459084 KIN459084:KIQ459084 KSJ459084:KSM459084 LCF459084:LCI459084 LMB459084:LME459084 LVX459084:LWA459084 MFT459084:MFW459084 MPP459084:MPS459084 MZL459084:MZO459084 NJH459084:NJK459084 NTD459084:NTG459084 OCZ459084:ODC459084 OMV459084:OMY459084 OWR459084:OWU459084 PGN459084:PGQ459084 PQJ459084:PQM459084 QAF459084:QAI459084 QKB459084:QKE459084 QTX459084:QUA459084 RDT459084:RDW459084 RNP459084:RNS459084 RXL459084:RXO459084 SHH459084:SHK459084 SRD459084:SRG459084 TAZ459084:TBC459084 TKV459084:TKY459084 TUR459084:TUU459084 UEN459084:UEQ459084 UOJ459084:UOM459084 UYF459084:UYI459084 VIB459084:VIE459084 VRX459084:VSA459084 WBT459084:WBW459084 WLP459084:WLS459084 WVL459084:WVO459084 D524620:G524620 IZ524620:JC524620 SV524620:SY524620 ACR524620:ACU524620 AMN524620:AMQ524620 AWJ524620:AWM524620 BGF524620:BGI524620 BQB524620:BQE524620 BZX524620:CAA524620 CJT524620:CJW524620 CTP524620:CTS524620 DDL524620:DDO524620 DNH524620:DNK524620 DXD524620:DXG524620 EGZ524620:EHC524620 EQV524620:EQY524620 FAR524620:FAU524620 FKN524620:FKQ524620 FUJ524620:FUM524620 GEF524620:GEI524620 GOB524620:GOE524620 GXX524620:GYA524620 HHT524620:HHW524620 HRP524620:HRS524620 IBL524620:IBO524620 ILH524620:ILK524620 IVD524620:IVG524620 JEZ524620:JFC524620 JOV524620:JOY524620 JYR524620:JYU524620 KIN524620:KIQ524620 KSJ524620:KSM524620 LCF524620:LCI524620 LMB524620:LME524620 LVX524620:LWA524620 MFT524620:MFW524620 MPP524620:MPS524620 MZL524620:MZO524620 NJH524620:NJK524620 NTD524620:NTG524620 OCZ524620:ODC524620 OMV524620:OMY524620 OWR524620:OWU524620 PGN524620:PGQ524620 PQJ524620:PQM524620 QAF524620:QAI524620 QKB524620:QKE524620 QTX524620:QUA524620 RDT524620:RDW524620 RNP524620:RNS524620 RXL524620:RXO524620 SHH524620:SHK524620 SRD524620:SRG524620 TAZ524620:TBC524620 TKV524620:TKY524620 TUR524620:TUU524620 UEN524620:UEQ524620 UOJ524620:UOM524620 UYF524620:UYI524620 VIB524620:VIE524620 VRX524620:VSA524620 WBT524620:WBW524620 WLP524620:WLS524620 WVL524620:WVO524620 D590156:G590156 IZ590156:JC590156 SV590156:SY590156 ACR590156:ACU590156 AMN590156:AMQ590156 AWJ590156:AWM590156 BGF590156:BGI590156 BQB590156:BQE590156 BZX590156:CAA590156 CJT590156:CJW590156 CTP590156:CTS590156 DDL590156:DDO590156 DNH590156:DNK590156 DXD590156:DXG590156 EGZ590156:EHC590156 EQV590156:EQY590156 FAR590156:FAU590156 FKN590156:FKQ590156 FUJ590156:FUM590156 GEF590156:GEI590156 GOB590156:GOE590156 GXX590156:GYA590156 HHT590156:HHW590156 HRP590156:HRS590156 IBL590156:IBO590156 ILH590156:ILK590156 IVD590156:IVG590156 JEZ590156:JFC590156 JOV590156:JOY590156 JYR590156:JYU590156 KIN590156:KIQ590156 KSJ590156:KSM590156 LCF590156:LCI590156 LMB590156:LME590156 LVX590156:LWA590156 MFT590156:MFW590156 MPP590156:MPS590156 MZL590156:MZO590156 NJH590156:NJK590156 NTD590156:NTG590156 OCZ590156:ODC590156 OMV590156:OMY590156 OWR590156:OWU590156 PGN590156:PGQ590156 PQJ590156:PQM590156 QAF590156:QAI590156 QKB590156:QKE590156 QTX590156:QUA590156 RDT590156:RDW590156 RNP590156:RNS590156 RXL590156:RXO590156 SHH590156:SHK590156 SRD590156:SRG590156 TAZ590156:TBC590156 TKV590156:TKY590156 TUR590156:TUU590156 UEN590156:UEQ590156 UOJ590156:UOM590156 UYF590156:UYI590156 VIB590156:VIE590156 VRX590156:VSA590156 WBT590156:WBW590156 WLP590156:WLS590156 WVL590156:WVO590156 D655692:G655692 IZ655692:JC655692 SV655692:SY655692 ACR655692:ACU655692 AMN655692:AMQ655692 AWJ655692:AWM655692 BGF655692:BGI655692 BQB655692:BQE655692 BZX655692:CAA655692 CJT655692:CJW655692 CTP655692:CTS655692 DDL655692:DDO655692 DNH655692:DNK655692 DXD655692:DXG655692 EGZ655692:EHC655692 EQV655692:EQY655692 FAR655692:FAU655692 FKN655692:FKQ655692 FUJ655692:FUM655692 GEF655692:GEI655692 GOB655692:GOE655692 GXX655692:GYA655692 HHT655692:HHW655692 HRP655692:HRS655692 IBL655692:IBO655692 ILH655692:ILK655692 IVD655692:IVG655692 JEZ655692:JFC655692 JOV655692:JOY655692 JYR655692:JYU655692 KIN655692:KIQ655692 KSJ655692:KSM655692 LCF655692:LCI655692 LMB655692:LME655692 LVX655692:LWA655692 MFT655692:MFW655692 MPP655692:MPS655692 MZL655692:MZO655692 NJH655692:NJK655692 NTD655692:NTG655692 OCZ655692:ODC655692 OMV655692:OMY655692 OWR655692:OWU655692 PGN655692:PGQ655692 PQJ655692:PQM655692 QAF655692:QAI655692 QKB655692:QKE655692 QTX655692:QUA655692 RDT655692:RDW655692 RNP655692:RNS655692 RXL655692:RXO655692 SHH655692:SHK655692 SRD655692:SRG655692 TAZ655692:TBC655692 TKV655692:TKY655692 TUR655692:TUU655692 UEN655692:UEQ655692 UOJ655692:UOM655692 UYF655692:UYI655692 VIB655692:VIE655692 VRX655692:VSA655692 WBT655692:WBW655692 WLP655692:WLS655692 WVL655692:WVO655692 D721228:G721228 IZ721228:JC721228 SV721228:SY721228 ACR721228:ACU721228 AMN721228:AMQ721228 AWJ721228:AWM721228 BGF721228:BGI721228 BQB721228:BQE721228 BZX721228:CAA721228 CJT721228:CJW721228 CTP721228:CTS721228 DDL721228:DDO721228 DNH721228:DNK721228 DXD721228:DXG721228 EGZ721228:EHC721228 EQV721228:EQY721228 FAR721228:FAU721228 FKN721228:FKQ721228 FUJ721228:FUM721228 GEF721228:GEI721228 GOB721228:GOE721228 GXX721228:GYA721228 HHT721228:HHW721228 HRP721228:HRS721228 IBL721228:IBO721228 ILH721228:ILK721228 IVD721228:IVG721228 JEZ721228:JFC721228 JOV721228:JOY721228 JYR721228:JYU721228 KIN721228:KIQ721228 KSJ721228:KSM721228 LCF721228:LCI721228 LMB721228:LME721228 LVX721228:LWA721228 MFT721228:MFW721228 MPP721228:MPS721228 MZL721228:MZO721228 NJH721228:NJK721228 NTD721228:NTG721228 OCZ721228:ODC721228 OMV721228:OMY721228 OWR721228:OWU721228 PGN721228:PGQ721228 PQJ721228:PQM721228 QAF721228:QAI721228 QKB721228:QKE721228 QTX721228:QUA721228 RDT721228:RDW721228 RNP721228:RNS721228 RXL721228:RXO721228 SHH721228:SHK721228 SRD721228:SRG721228 TAZ721228:TBC721228 TKV721228:TKY721228 TUR721228:TUU721228 UEN721228:UEQ721228 UOJ721228:UOM721228 UYF721228:UYI721228 VIB721228:VIE721228 VRX721228:VSA721228 WBT721228:WBW721228 WLP721228:WLS721228 WVL721228:WVO721228 D786764:G786764 IZ786764:JC786764 SV786764:SY786764 ACR786764:ACU786764 AMN786764:AMQ786764 AWJ786764:AWM786764 BGF786764:BGI786764 BQB786764:BQE786764 BZX786764:CAA786764 CJT786764:CJW786764 CTP786764:CTS786764 DDL786764:DDO786764 DNH786764:DNK786764 DXD786764:DXG786764 EGZ786764:EHC786764 EQV786764:EQY786764 FAR786764:FAU786764 FKN786764:FKQ786764 FUJ786764:FUM786764 GEF786764:GEI786764 GOB786764:GOE786764 GXX786764:GYA786764 HHT786764:HHW786764 HRP786764:HRS786764 IBL786764:IBO786764 ILH786764:ILK786764 IVD786764:IVG786764 JEZ786764:JFC786764 JOV786764:JOY786764 JYR786764:JYU786764 KIN786764:KIQ786764 KSJ786764:KSM786764 LCF786764:LCI786764 LMB786764:LME786764 LVX786764:LWA786764 MFT786764:MFW786764 MPP786764:MPS786764 MZL786764:MZO786764 NJH786764:NJK786764 NTD786764:NTG786764 OCZ786764:ODC786764 OMV786764:OMY786764 OWR786764:OWU786764 PGN786764:PGQ786764 PQJ786764:PQM786764 QAF786764:QAI786764 QKB786764:QKE786764 QTX786764:QUA786764 RDT786764:RDW786764 RNP786764:RNS786764 RXL786764:RXO786764 SHH786764:SHK786764 SRD786764:SRG786764 TAZ786764:TBC786764 TKV786764:TKY786764 TUR786764:TUU786764 UEN786764:UEQ786764 UOJ786764:UOM786764 UYF786764:UYI786764 VIB786764:VIE786764 VRX786764:VSA786764 WBT786764:WBW786764 WLP786764:WLS786764 WVL786764:WVO786764 D852300:G852300 IZ852300:JC852300 SV852300:SY852300 ACR852300:ACU852300 AMN852300:AMQ852300 AWJ852300:AWM852300 BGF852300:BGI852300 BQB852300:BQE852300 BZX852300:CAA852300 CJT852300:CJW852300 CTP852300:CTS852300 DDL852300:DDO852300 DNH852300:DNK852300 DXD852300:DXG852300 EGZ852300:EHC852300 EQV852300:EQY852300 FAR852300:FAU852300 FKN852300:FKQ852300 FUJ852300:FUM852300 GEF852300:GEI852300 GOB852300:GOE852300 GXX852300:GYA852300 HHT852300:HHW852300 HRP852300:HRS852300 IBL852300:IBO852300 ILH852300:ILK852300 IVD852300:IVG852300 JEZ852300:JFC852300 JOV852300:JOY852300 JYR852300:JYU852300 KIN852300:KIQ852300 KSJ852300:KSM852300 LCF852300:LCI852300 LMB852300:LME852300 LVX852300:LWA852300 MFT852300:MFW852300 MPP852300:MPS852300 MZL852300:MZO852300 NJH852300:NJK852300 NTD852300:NTG852300 OCZ852300:ODC852300 OMV852300:OMY852300 OWR852300:OWU852300 PGN852300:PGQ852300 PQJ852300:PQM852300 QAF852300:QAI852300 QKB852300:QKE852300 QTX852300:QUA852300 RDT852300:RDW852300 RNP852300:RNS852300 RXL852300:RXO852300 SHH852300:SHK852300 SRD852300:SRG852300 TAZ852300:TBC852300 TKV852300:TKY852300 TUR852300:TUU852300 UEN852300:UEQ852300 UOJ852300:UOM852300 UYF852300:UYI852300 VIB852300:VIE852300 VRX852300:VSA852300 WBT852300:WBW852300 WLP852300:WLS852300 WVL852300:WVO852300 D917836:G917836 IZ917836:JC917836 SV917836:SY917836 ACR917836:ACU917836 AMN917836:AMQ917836 AWJ917836:AWM917836 BGF917836:BGI917836 BQB917836:BQE917836 BZX917836:CAA917836 CJT917836:CJW917836 CTP917836:CTS917836 DDL917836:DDO917836 DNH917836:DNK917836 DXD917836:DXG917836 EGZ917836:EHC917836 EQV917836:EQY917836 FAR917836:FAU917836 FKN917836:FKQ917836 FUJ917836:FUM917836 GEF917836:GEI917836 GOB917836:GOE917836 GXX917836:GYA917836 HHT917836:HHW917836 HRP917836:HRS917836 IBL917836:IBO917836 ILH917836:ILK917836 IVD917836:IVG917836 JEZ917836:JFC917836 JOV917836:JOY917836 JYR917836:JYU917836 KIN917836:KIQ917836 KSJ917836:KSM917836 LCF917836:LCI917836 LMB917836:LME917836 LVX917836:LWA917836 MFT917836:MFW917836 MPP917836:MPS917836 MZL917836:MZO917836 NJH917836:NJK917836 NTD917836:NTG917836 OCZ917836:ODC917836 OMV917836:OMY917836 OWR917836:OWU917836 PGN917836:PGQ917836 PQJ917836:PQM917836 QAF917836:QAI917836 QKB917836:QKE917836 QTX917836:QUA917836 RDT917836:RDW917836 RNP917836:RNS917836 RXL917836:RXO917836 SHH917836:SHK917836 SRD917836:SRG917836 TAZ917836:TBC917836 TKV917836:TKY917836 TUR917836:TUU917836 UEN917836:UEQ917836 UOJ917836:UOM917836 UYF917836:UYI917836 VIB917836:VIE917836 VRX917836:VSA917836 WBT917836:WBW917836 WLP917836:WLS917836 WVL917836:WVO917836 D983372:G983372 IZ983372:JC983372 SV983372:SY983372 ACR983372:ACU983372 AMN983372:AMQ983372 AWJ983372:AWM983372 BGF983372:BGI983372 BQB983372:BQE983372 BZX983372:CAA983372 CJT983372:CJW983372 CTP983372:CTS983372 DDL983372:DDO983372 DNH983372:DNK983372 DXD983372:DXG983372 EGZ983372:EHC983372 EQV983372:EQY983372 FAR983372:FAU983372 FKN983372:FKQ983372 FUJ983372:FUM983372 GEF983372:GEI983372 GOB983372:GOE983372 GXX983372:GYA983372 HHT983372:HHW983372 HRP983372:HRS983372 IBL983372:IBO983372 ILH983372:ILK983372 IVD983372:IVG983372 JEZ983372:JFC983372 JOV983372:JOY983372 JYR983372:JYU983372 KIN983372:KIQ983372 KSJ983372:KSM983372 LCF983372:LCI983372 LMB983372:LME983372 LVX983372:LWA983372 MFT983372:MFW983372 MPP983372:MPS983372 MZL983372:MZO983372 NJH983372:NJK983372 NTD983372:NTG983372 OCZ983372:ODC983372 OMV983372:OMY983372 OWR983372:OWU983372 PGN983372:PGQ983372 PQJ983372:PQM983372 QAF983372:QAI983372 QKB983372:QKE983372 QTX983372:QUA983372 RDT983372:RDW983372 RNP983372:RNS983372 RXL983372:RXO983372 SHH983372:SHK983372 SRD983372:SRG983372 TAZ983372:TBC983372 TKV983372:TKY983372 TUR983372:TUU983372 UEN983372:UEQ983372 UOJ983372:UOM983372 UYF983372:UYI983372 VIB983372:VIE983372 VRX983372:VSA983372 WBT983372:WBW983372 WLP983372:WLS983372 WVL983372:WVO983372 E208:H208 JA208:JD208 SW208:SZ208 ACS208:ACV208 AMO208:AMR208 AWK208:AWN208 BGG208:BGJ208 BQC208:BQF208 BZY208:CAB208 CJU208:CJX208 CTQ208:CTT208 DDM208:DDP208 DNI208:DNL208 DXE208:DXH208 EHA208:EHD208 EQW208:EQZ208 FAS208:FAV208 FKO208:FKR208 FUK208:FUN208 GEG208:GEJ208 GOC208:GOF208 GXY208:GYB208 HHU208:HHX208 HRQ208:HRT208 IBM208:IBP208 ILI208:ILL208 IVE208:IVH208 JFA208:JFD208 JOW208:JOZ208 JYS208:JYV208 KIO208:KIR208 KSK208:KSN208 LCG208:LCJ208 LMC208:LMF208 LVY208:LWB208 MFU208:MFX208 MPQ208:MPT208 MZM208:MZP208 NJI208:NJL208 NTE208:NTH208 ODA208:ODD208 OMW208:OMZ208 OWS208:OWV208 PGO208:PGR208 PQK208:PQN208 QAG208:QAJ208 QKC208:QKF208 QTY208:QUB208 RDU208:RDX208 RNQ208:RNT208 RXM208:RXP208 SHI208:SHL208 SRE208:SRH208 TBA208:TBD208 TKW208:TKZ208 TUS208:TUV208 UEO208:UER208 UOK208:UON208 UYG208:UYJ208 VIC208:VIF208 VRY208:VSB208 WBU208:WBX208 WLQ208:WLT208 WVM208:WVP208 E65867:H65867 JA65867:JD65867 SW65867:SZ65867 ACS65867:ACV65867 AMO65867:AMR65867 AWK65867:AWN65867 BGG65867:BGJ65867 BQC65867:BQF65867 BZY65867:CAB65867 CJU65867:CJX65867 CTQ65867:CTT65867 DDM65867:DDP65867 DNI65867:DNL65867 DXE65867:DXH65867 EHA65867:EHD65867 EQW65867:EQZ65867 FAS65867:FAV65867 FKO65867:FKR65867 FUK65867:FUN65867 GEG65867:GEJ65867 GOC65867:GOF65867 GXY65867:GYB65867 HHU65867:HHX65867 HRQ65867:HRT65867 IBM65867:IBP65867 ILI65867:ILL65867 IVE65867:IVH65867 JFA65867:JFD65867 JOW65867:JOZ65867 JYS65867:JYV65867 KIO65867:KIR65867 KSK65867:KSN65867 LCG65867:LCJ65867 LMC65867:LMF65867 LVY65867:LWB65867 MFU65867:MFX65867 MPQ65867:MPT65867 MZM65867:MZP65867 NJI65867:NJL65867 NTE65867:NTH65867 ODA65867:ODD65867 OMW65867:OMZ65867 OWS65867:OWV65867 PGO65867:PGR65867 PQK65867:PQN65867 QAG65867:QAJ65867 QKC65867:QKF65867 QTY65867:QUB65867 RDU65867:RDX65867 RNQ65867:RNT65867 RXM65867:RXP65867 SHI65867:SHL65867 SRE65867:SRH65867 TBA65867:TBD65867 TKW65867:TKZ65867 TUS65867:TUV65867 UEO65867:UER65867 UOK65867:UON65867 UYG65867:UYJ65867 VIC65867:VIF65867 VRY65867:VSB65867 WBU65867:WBX65867 WLQ65867:WLT65867 WVM65867:WVP65867 E131403:H131403 JA131403:JD131403 SW131403:SZ131403 ACS131403:ACV131403 AMO131403:AMR131403 AWK131403:AWN131403 BGG131403:BGJ131403 BQC131403:BQF131403 BZY131403:CAB131403 CJU131403:CJX131403 CTQ131403:CTT131403 DDM131403:DDP131403 DNI131403:DNL131403 DXE131403:DXH131403 EHA131403:EHD131403 EQW131403:EQZ131403 FAS131403:FAV131403 FKO131403:FKR131403 FUK131403:FUN131403 GEG131403:GEJ131403 GOC131403:GOF131403 GXY131403:GYB131403 HHU131403:HHX131403 HRQ131403:HRT131403 IBM131403:IBP131403 ILI131403:ILL131403 IVE131403:IVH131403 JFA131403:JFD131403 JOW131403:JOZ131403 JYS131403:JYV131403 KIO131403:KIR131403 KSK131403:KSN131403 LCG131403:LCJ131403 LMC131403:LMF131403 LVY131403:LWB131403 MFU131403:MFX131403 MPQ131403:MPT131403 MZM131403:MZP131403 NJI131403:NJL131403 NTE131403:NTH131403 ODA131403:ODD131403 OMW131403:OMZ131403 OWS131403:OWV131403 PGO131403:PGR131403 PQK131403:PQN131403 QAG131403:QAJ131403 QKC131403:QKF131403 QTY131403:QUB131403 RDU131403:RDX131403 RNQ131403:RNT131403 RXM131403:RXP131403 SHI131403:SHL131403 SRE131403:SRH131403 TBA131403:TBD131403 TKW131403:TKZ131403 TUS131403:TUV131403 UEO131403:UER131403 UOK131403:UON131403 UYG131403:UYJ131403 VIC131403:VIF131403 VRY131403:VSB131403 WBU131403:WBX131403 WLQ131403:WLT131403 WVM131403:WVP131403 E196939:H196939 JA196939:JD196939 SW196939:SZ196939 ACS196939:ACV196939 AMO196939:AMR196939 AWK196939:AWN196939 BGG196939:BGJ196939 BQC196939:BQF196939 BZY196939:CAB196939 CJU196939:CJX196939 CTQ196939:CTT196939 DDM196939:DDP196939 DNI196939:DNL196939 DXE196939:DXH196939 EHA196939:EHD196939 EQW196939:EQZ196939 FAS196939:FAV196939 FKO196939:FKR196939 FUK196939:FUN196939 GEG196939:GEJ196939 GOC196939:GOF196939 GXY196939:GYB196939 HHU196939:HHX196939 HRQ196939:HRT196939 IBM196939:IBP196939 ILI196939:ILL196939 IVE196939:IVH196939 JFA196939:JFD196939 JOW196939:JOZ196939 JYS196939:JYV196939 KIO196939:KIR196939 KSK196939:KSN196939 LCG196939:LCJ196939 LMC196939:LMF196939 LVY196939:LWB196939 MFU196939:MFX196939 MPQ196939:MPT196939 MZM196939:MZP196939 NJI196939:NJL196939 NTE196939:NTH196939 ODA196939:ODD196939 OMW196939:OMZ196939 OWS196939:OWV196939 PGO196939:PGR196939 PQK196939:PQN196939 QAG196939:QAJ196939 QKC196939:QKF196939 QTY196939:QUB196939 RDU196939:RDX196939 RNQ196939:RNT196939 RXM196939:RXP196939 SHI196939:SHL196939 SRE196939:SRH196939 TBA196939:TBD196939 TKW196939:TKZ196939 TUS196939:TUV196939 UEO196939:UER196939 UOK196939:UON196939 UYG196939:UYJ196939 VIC196939:VIF196939 VRY196939:VSB196939 WBU196939:WBX196939 WLQ196939:WLT196939 WVM196939:WVP196939 E262475:H262475 JA262475:JD262475 SW262475:SZ262475 ACS262475:ACV262475 AMO262475:AMR262475 AWK262475:AWN262475 BGG262475:BGJ262475 BQC262475:BQF262475 BZY262475:CAB262475 CJU262475:CJX262475 CTQ262475:CTT262475 DDM262475:DDP262475 DNI262475:DNL262475 DXE262475:DXH262475 EHA262475:EHD262475 EQW262475:EQZ262475 FAS262475:FAV262475 FKO262475:FKR262475 FUK262475:FUN262475 GEG262475:GEJ262475 GOC262475:GOF262475 GXY262475:GYB262475 HHU262475:HHX262475 HRQ262475:HRT262475 IBM262475:IBP262475 ILI262475:ILL262475 IVE262475:IVH262475 JFA262475:JFD262475 JOW262475:JOZ262475 JYS262475:JYV262475 KIO262475:KIR262475 KSK262475:KSN262475 LCG262475:LCJ262475 LMC262475:LMF262475 LVY262475:LWB262475 MFU262475:MFX262475 MPQ262475:MPT262475 MZM262475:MZP262475 NJI262475:NJL262475 NTE262475:NTH262475 ODA262475:ODD262475 OMW262475:OMZ262475 OWS262475:OWV262475 PGO262475:PGR262475 PQK262475:PQN262475 QAG262475:QAJ262475 QKC262475:QKF262475 QTY262475:QUB262475 RDU262475:RDX262475 RNQ262475:RNT262475 RXM262475:RXP262475 SHI262475:SHL262475 SRE262475:SRH262475 TBA262475:TBD262475 TKW262475:TKZ262475 TUS262475:TUV262475 UEO262475:UER262475 UOK262475:UON262475 UYG262475:UYJ262475 VIC262475:VIF262475 VRY262475:VSB262475 WBU262475:WBX262475 WLQ262475:WLT262475 WVM262475:WVP262475 E328011:H328011 JA328011:JD328011 SW328011:SZ328011 ACS328011:ACV328011 AMO328011:AMR328011 AWK328011:AWN328011 BGG328011:BGJ328011 BQC328011:BQF328011 BZY328011:CAB328011 CJU328011:CJX328011 CTQ328011:CTT328011 DDM328011:DDP328011 DNI328011:DNL328011 DXE328011:DXH328011 EHA328011:EHD328011 EQW328011:EQZ328011 FAS328011:FAV328011 FKO328011:FKR328011 FUK328011:FUN328011 GEG328011:GEJ328011 GOC328011:GOF328011 GXY328011:GYB328011 HHU328011:HHX328011 HRQ328011:HRT328011 IBM328011:IBP328011 ILI328011:ILL328011 IVE328011:IVH328011 JFA328011:JFD328011 JOW328011:JOZ328011 JYS328011:JYV328011 KIO328011:KIR328011 KSK328011:KSN328011 LCG328011:LCJ328011 LMC328011:LMF328011 LVY328011:LWB328011 MFU328011:MFX328011 MPQ328011:MPT328011 MZM328011:MZP328011 NJI328011:NJL328011 NTE328011:NTH328011 ODA328011:ODD328011 OMW328011:OMZ328011 OWS328011:OWV328011 PGO328011:PGR328011 PQK328011:PQN328011 QAG328011:QAJ328011 QKC328011:QKF328011 QTY328011:QUB328011 RDU328011:RDX328011 RNQ328011:RNT328011 RXM328011:RXP328011 SHI328011:SHL328011 SRE328011:SRH328011 TBA328011:TBD328011 TKW328011:TKZ328011 TUS328011:TUV328011 UEO328011:UER328011 UOK328011:UON328011 UYG328011:UYJ328011 VIC328011:VIF328011 VRY328011:VSB328011 WBU328011:WBX328011 WLQ328011:WLT328011 WVM328011:WVP328011 E393547:H393547 JA393547:JD393547 SW393547:SZ393547 ACS393547:ACV393547 AMO393547:AMR393547 AWK393547:AWN393547 BGG393547:BGJ393547 BQC393547:BQF393547 BZY393547:CAB393547 CJU393547:CJX393547 CTQ393547:CTT393547 DDM393547:DDP393547 DNI393547:DNL393547 DXE393547:DXH393547 EHA393547:EHD393547 EQW393547:EQZ393547 FAS393547:FAV393547 FKO393547:FKR393547 FUK393547:FUN393547 GEG393547:GEJ393547 GOC393547:GOF393547 GXY393547:GYB393547 HHU393547:HHX393547 HRQ393547:HRT393547 IBM393547:IBP393547 ILI393547:ILL393547 IVE393547:IVH393547 JFA393547:JFD393547 JOW393547:JOZ393547 JYS393547:JYV393547 KIO393547:KIR393547 KSK393547:KSN393547 LCG393547:LCJ393547 LMC393547:LMF393547 LVY393547:LWB393547 MFU393547:MFX393547 MPQ393547:MPT393547 MZM393547:MZP393547 NJI393547:NJL393547 NTE393547:NTH393547 ODA393547:ODD393547 OMW393547:OMZ393547 OWS393547:OWV393547 PGO393547:PGR393547 PQK393547:PQN393547 QAG393547:QAJ393547 QKC393547:QKF393547 QTY393547:QUB393547 RDU393547:RDX393547 RNQ393547:RNT393547 RXM393547:RXP393547 SHI393547:SHL393547 SRE393547:SRH393547 TBA393547:TBD393547 TKW393547:TKZ393547 TUS393547:TUV393547 UEO393547:UER393547 UOK393547:UON393547 UYG393547:UYJ393547 VIC393547:VIF393547 VRY393547:VSB393547 WBU393547:WBX393547 WLQ393547:WLT393547 WVM393547:WVP393547 E459083:H459083 JA459083:JD459083 SW459083:SZ459083 ACS459083:ACV459083 AMO459083:AMR459083 AWK459083:AWN459083 BGG459083:BGJ459083 BQC459083:BQF459083 BZY459083:CAB459083 CJU459083:CJX459083 CTQ459083:CTT459083 DDM459083:DDP459083 DNI459083:DNL459083 DXE459083:DXH459083 EHA459083:EHD459083 EQW459083:EQZ459083 FAS459083:FAV459083 FKO459083:FKR459083 FUK459083:FUN459083 GEG459083:GEJ459083 GOC459083:GOF459083 GXY459083:GYB459083 HHU459083:HHX459083 HRQ459083:HRT459083 IBM459083:IBP459083 ILI459083:ILL459083 IVE459083:IVH459083 JFA459083:JFD459083 JOW459083:JOZ459083 JYS459083:JYV459083 KIO459083:KIR459083 KSK459083:KSN459083 LCG459083:LCJ459083 LMC459083:LMF459083 LVY459083:LWB459083 MFU459083:MFX459083 MPQ459083:MPT459083 MZM459083:MZP459083 NJI459083:NJL459083 NTE459083:NTH459083 ODA459083:ODD459083 OMW459083:OMZ459083 OWS459083:OWV459083 PGO459083:PGR459083 PQK459083:PQN459083 QAG459083:QAJ459083 QKC459083:QKF459083 QTY459083:QUB459083 RDU459083:RDX459083 RNQ459083:RNT459083 RXM459083:RXP459083 SHI459083:SHL459083 SRE459083:SRH459083 TBA459083:TBD459083 TKW459083:TKZ459083 TUS459083:TUV459083 UEO459083:UER459083 UOK459083:UON459083 UYG459083:UYJ459083 VIC459083:VIF459083 VRY459083:VSB459083 WBU459083:WBX459083 WLQ459083:WLT459083 WVM459083:WVP459083 E524619:H524619 JA524619:JD524619 SW524619:SZ524619 ACS524619:ACV524619 AMO524619:AMR524619 AWK524619:AWN524619 BGG524619:BGJ524619 BQC524619:BQF524619 BZY524619:CAB524619 CJU524619:CJX524619 CTQ524619:CTT524619 DDM524619:DDP524619 DNI524619:DNL524619 DXE524619:DXH524619 EHA524619:EHD524619 EQW524619:EQZ524619 FAS524619:FAV524619 FKO524619:FKR524619 FUK524619:FUN524619 GEG524619:GEJ524619 GOC524619:GOF524619 GXY524619:GYB524619 HHU524619:HHX524619 HRQ524619:HRT524619 IBM524619:IBP524619 ILI524619:ILL524619 IVE524619:IVH524619 JFA524619:JFD524619 JOW524619:JOZ524619 JYS524619:JYV524619 KIO524619:KIR524619 KSK524619:KSN524619 LCG524619:LCJ524619 LMC524619:LMF524619 LVY524619:LWB524619 MFU524619:MFX524619 MPQ524619:MPT524619 MZM524619:MZP524619 NJI524619:NJL524619 NTE524619:NTH524619 ODA524619:ODD524619 OMW524619:OMZ524619 OWS524619:OWV524619 PGO524619:PGR524619 PQK524619:PQN524619 QAG524619:QAJ524619 QKC524619:QKF524619 QTY524619:QUB524619 RDU524619:RDX524619 RNQ524619:RNT524619 RXM524619:RXP524619 SHI524619:SHL524619 SRE524619:SRH524619 TBA524619:TBD524619 TKW524619:TKZ524619 TUS524619:TUV524619 UEO524619:UER524619 UOK524619:UON524619 UYG524619:UYJ524619 VIC524619:VIF524619 VRY524619:VSB524619 WBU524619:WBX524619 WLQ524619:WLT524619 WVM524619:WVP524619 E590155:H590155 JA590155:JD590155 SW590155:SZ590155 ACS590155:ACV590155 AMO590155:AMR590155 AWK590155:AWN590155 BGG590155:BGJ590155 BQC590155:BQF590155 BZY590155:CAB590155 CJU590155:CJX590155 CTQ590155:CTT590155 DDM590155:DDP590155 DNI590155:DNL590155 DXE590155:DXH590155 EHA590155:EHD590155 EQW590155:EQZ590155 FAS590155:FAV590155 FKO590155:FKR590155 FUK590155:FUN590155 GEG590155:GEJ590155 GOC590155:GOF590155 GXY590155:GYB590155 HHU590155:HHX590155 HRQ590155:HRT590155 IBM590155:IBP590155 ILI590155:ILL590155 IVE590155:IVH590155 JFA590155:JFD590155 JOW590155:JOZ590155 JYS590155:JYV590155 KIO590155:KIR590155 KSK590155:KSN590155 LCG590155:LCJ590155 LMC590155:LMF590155 LVY590155:LWB590155 MFU590155:MFX590155 MPQ590155:MPT590155 MZM590155:MZP590155 NJI590155:NJL590155 NTE590155:NTH590155 ODA590155:ODD590155 OMW590155:OMZ590155 OWS590155:OWV590155 PGO590155:PGR590155 PQK590155:PQN590155 QAG590155:QAJ590155 QKC590155:QKF590155 QTY590155:QUB590155 RDU590155:RDX590155 RNQ590155:RNT590155 RXM590155:RXP590155 SHI590155:SHL590155 SRE590155:SRH590155 TBA590155:TBD590155 TKW590155:TKZ590155 TUS590155:TUV590155 UEO590155:UER590155 UOK590155:UON590155 UYG590155:UYJ590155 VIC590155:VIF590155 VRY590155:VSB590155 WBU590155:WBX590155 WLQ590155:WLT590155 WVM590155:WVP590155 E655691:H655691 JA655691:JD655691 SW655691:SZ655691 ACS655691:ACV655691 AMO655691:AMR655691 AWK655691:AWN655691 BGG655691:BGJ655691 BQC655691:BQF655691 BZY655691:CAB655691 CJU655691:CJX655691 CTQ655691:CTT655691 DDM655691:DDP655691 DNI655691:DNL655691 DXE655691:DXH655691 EHA655691:EHD655691 EQW655691:EQZ655691 FAS655691:FAV655691 FKO655691:FKR655691 FUK655691:FUN655691 GEG655691:GEJ655691 GOC655691:GOF655691 GXY655691:GYB655691 HHU655691:HHX655691 HRQ655691:HRT655691 IBM655691:IBP655691 ILI655691:ILL655691 IVE655691:IVH655691 JFA655691:JFD655691 JOW655691:JOZ655691 JYS655691:JYV655691 KIO655691:KIR655691 KSK655691:KSN655691 LCG655691:LCJ655691 LMC655691:LMF655691 LVY655691:LWB655691 MFU655691:MFX655691 MPQ655691:MPT655691 MZM655691:MZP655691 NJI655691:NJL655691 NTE655691:NTH655691 ODA655691:ODD655691 OMW655691:OMZ655691 OWS655691:OWV655691 PGO655691:PGR655691 PQK655691:PQN655691 QAG655691:QAJ655691 QKC655691:QKF655691 QTY655691:QUB655691 RDU655691:RDX655691 RNQ655691:RNT655691 RXM655691:RXP655691 SHI655691:SHL655691 SRE655691:SRH655691 TBA655691:TBD655691 TKW655691:TKZ655691 TUS655691:TUV655691 UEO655691:UER655691 UOK655691:UON655691 UYG655691:UYJ655691 VIC655691:VIF655691 VRY655691:VSB655691 WBU655691:WBX655691 WLQ655691:WLT655691 WVM655691:WVP655691 E721227:H721227 JA721227:JD721227 SW721227:SZ721227 ACS721227:ACV721227 AMO721227:AMR721227 AWK721227:AWN721227 BGG721227:BGJ721227 BQC721227:BQF721227 BZY721227:CAB721227 CJU721227:CJX721227 CTQ721227:CTT721227 DDM721227:DDP721227 DNI721227:DNL721227 DXE721227:DXH721227 EHA721227:EHD721227 EQW721227:EQZ721227 FAS721227:FAV721227 FKO721227:FKR721227 FUK721227:FUN721227 GEG721227:GEJ721227 GOC721227:GOF721227 GXY721227:GYB721227 HHU721227:HHX721227 HRQ721227:HRT721227 IBM721227:IBP721227 ILI721227:ILL721227 IVE721227:IVH721227 JFA721227:JFD721227 JOW721227:JOZ721227 JYS721227:JYV721227 KIO721227:KIR721227 KSK721227:KSN721227 LCG721227:LCJ721227 LMC721227:LMF721227 LVY721227:LWB721227 MFU721227:MFX721227 MPQ721227:MPT721227 MZM721227:MZP721227 NJI721227:NJL721227 NTE721227:NTH721227 ODA721227:ODD721227 OMW721227:OMZ721227 OWS721227:OWV721227 PGO721227:PGR721227 PQK721227:PQN721227 QAG721227:QAJ721227 QKC721227:QKF721227 QTY721227:QUB721227 RDU721227:RDX721227 RNQ721227:RNT721227 RXM721227:RXP721227 SHI721227:SHL721227 SRE721227:SRH721227 TBA721227:TBD721227 TKW721227:TKZ721227 TUS721227:TUV721227 UEO721227:UER721227 UOK721227:UON721227 UYG721227:UYJ721227 VIC721227:VIF721227 VRY721227:VSB721227 WBU721227:WBX721227 WLQ721227:WLT721227 WVM721227:WVP721227 E786763:H786763 JA786763:JD786763 SW786763:SZ786763 ACS786763:ACV786763 AMO786763:AMR786763 AWK786763:AWN786763 BGG786763:BGJ786763 BQC786763:BQF786763 BZY786763:CAB786763 CJU786763:CJX786763 CTQ786763:CTT786763 DDM786763:DDP786763 DNI786763:DNL786763 DXE786763:DXH786763 EHA786763:EHD786763 EQW786763:EQZ786763 FAS786763:FAV786763 FKO786763:FKR786763 FUK786763:FUN786763 GEG786763:GEJ786763 GOC786763:GOF786763 GXY786763:GYB786763 HHU786763:HHX786763 HRQ786763:HRT786763 IBM786763:IBP786763 ILI786763:ILL786763 IVE786763:IVH786763 JFA786763:JFD786763 JOW786763:JOZ786763 JYS786763:JYV786763 KIO786763:KIR786763 KSK786763:KSN786763 LCG786763:LCJ786763 LMC786763:LMF786763 LVY786763:LWB786763 MFU786763:MFX786763 MPQ786763:MPT786763 MZM786763:MZP786763 NJI786763:NJL786763 NTE786763:NTH786763 ODA786763:ODD786763 OMW786763:OMZ786763 OWS786763:OWV786763 PGO786763:PGR786763 PQK786763:PQN786763 QAG786763:QAJ786763 QKC786763:QKF786763 QTY786763:QUB786763 RDU786763:RDX786763 RNQ786763:RNT786763 RXM786763:RXP786763 SHI786763:SHL786763 SRE786763:SRH786763 TBA786763:TBD786763 TKW786763:TKZ786763 TUS786763:TUV786763 UEO786763:UER786763 UOK786763:UON786763 UYG786763:UYJ786763 VIC786763:VIF786763 VRY786763:VSB786763 WBU786763:WBX786763 WLQ786763:WLT786763 WVM786763:WVP786763 E852299:H852299 JA852299:JD852299 SW852299:SZ852299 ACS852299:ACV852299 AMO852299:AMR852299 AWK852299:AWN852299 BGG852299:BGJ852299 BQC852299:BQF852299 BZY852299:CAB852299 CJU852299:CJX852299 CTQ852299:CTT852299 DDM852299:DDP852299 DNI852299:DNL852299 DXE852299:DXH852299 EHA852299:EHD852299 EQW852299:EQZ852299 FAS852299:FAV852299 FKO852299:FKR852299 FUK852299:FUN852299 GEG852299:GEJ852299 GOC852299:GOF852299 GXY852299:GYB852299 HHU852299:HHX852299 HRQ852299:HRT852299 IBM852299:IBP852299 ILI852299:ILL852299 IVE852299:IVH852299 JFA852299:JFD852299 JOW852299:JOZ852299 JYS852299:JYV852299 KIO852299:KIR852299 KSK852299:KSN852299 LCG852299:LCJ852299 LMC852299:LMF852299 LVY852299:LWB852299 MFU852299:MFX852299 MPQ852299:MPT852299 MZM852299:MZP852299 NJI852299:NJL852299 NTE852299:NTH852299 ODA852299:ODD852299 OMW852299:OMZ852299 OWS852299:OWV852299 PGO852299:PGR852299 PQK852299:PQN852299 QAG852299:QAJ852299 QKC852299:QKF852299 QTY852299:QUB852299 RDU852299:RDX852299 RNQ852299:RNT852299 RXM852299:RXP852299 SHI852299:SHL852299 SRE852299:SRH852299 TBA852299:TBD852299 TKW852299:TKZ852299 TUS852299:TUV852299 UEO852299:UER852299 UOK852299:UON852299 UYG852299:UYJ852299 VIC852299:VIF852299 VRY852299:VSB852299 WBU852299:WBX852299 WLQ852299:WLT852299 WVM852299:WVP852299 E917835:H917835 JA917835:JD917835 SW917835:SZ917835 ACS917835:ACV917835 AMO917835:AMR917835 AWK917835:AWN917835 BGG917835:BGJ917835 BQC917835:BQF917835 BZY917835:CAB917835 CJU917835:CJX917835 CTQ917835:CTT917835 DDM917835:DDP917835 DNI917835:DNL917835 DXE917835:DXH917835 EHA917835:EHD917835 EQW917835:EQZ917835 FAS917835:FAV917835 FKO917835:FKR917835 FUK917835:FUN917835 GEG917835:GEJ917835 GOC917835:GOF917835 GXY917835:GYB917835 HHU917835:HHX917835 HRQ917835:HRT917835 IBM917835:IBP917835 ILI917835:ILL917835 IVE917835:IVH917835 JFA917835:JFD917835 JOW917835:JOZ917835 JYS917835:JYV917835 KIO917835:KIR917835 KSK917835:KSN917835 LCG917835:LCJ917835 LMC917835:LMF917835 LVY917835:LWB917835 MFU917835:MFX917835 MPQ917835:MPT917835 MZM917835:MZP917835 NJI917835:NJL917835 NTE917835:NTH917835 ODA917835:ODD917835 OMW917835:OMZ917835 OWS917835:OWV917835 PGO917835:PGR917835 PQK917835:PQN917835 QAG917835:QAJ917835 QKC917835:QKF917835 QTY917835:QUB917835 RDU917835:RDX917835 RNQ917835:RNT917835 RXM917835:RXP917835 SHI917835:SHL917835 SRE917835:SRH917835 TBA917835:TBD917835 TKW917835:TKZ917835 TUS917835:TUV917835 UEO917835:UER917835 UOK917835:UON917835 UYG917835:UYJ917835 VIC917835:VIF917835 VRY917835:VSB917835 WBU917835:WBX917835 WLQ917835:WLT917835 WVM917835:WVP917835 E983371:H983371 JA983371:JD983371 SW983371:SZ983371 ACS983371:ACV983371 AMO983371:AMR983371 AWK983371:AWN983371 BGG983371:BGJ983371 BQC983371:BQF983371 BZY983371:CAB983371 CJU983371:CJX983371 CTQ983371:CTT983371 DDM983371:DDP983371 DNI983371:DNL983371 DXE983371:DXH983371 EHA983371:EHD983371 EQW983371:EQZ983371 FAS983371:FAV983371 FKO983371:FKR983371 FUK983371:FUN983371 GEG983371:GEJ983371 GOC983371:GOF983371 GXY983371:GYB983371 HHU983371:HHX983371 HRQ983371:HRT983371 IBM983371:IBP983371 ILI983371:ILL983371 IVE983371:IVH983371 JFA983371:JFD983371 JOW983371:JOZ983371 JYS983371:JYV983371 KIO983371:KIR983371 KSK983371:KSN983371 LCG983371:LCJ983371 LMC983371:LMF983371 LVY983371:LWB983371 MFU983371:MFX983371 MPQ983371:MPT983371 MZM983371:MZP983371 NJI983371:NJL983371 NTE983371:NTH983371 ODA983371:ODD983371 OMW983371:OMZ983371 OWS983371:OWV983371 PGO983371:PGR983371 PQK983371:PQN983371 QAG983371:QAJ983371 QKC983371:QKF983371 QTY983371:QUB983371 RDU983371:RDX983371 RNQ983371:RNT983371 RXM983371:RXP983371 SHI983371:SHL983371 SRE983371:SRH983371 TBA983371:TBD983371 TKW983371:TKZ983371 TUS983371:TUV983371 UEO983371:UER983371 UOK983371:UON983371 UYG983371:UYJ983371 VIC983371:VIF983371 VRY983371:VSB983371 WBU983371:WBX983371 WLQ983371:WLT983371 WVM983371:WVP983371 I209:K209 JE209:JG209 TA209:TC209 ACW209:ACY209 AMS209:AMU209 AWO209:AWQ209 BGK209:BGM209 BQG209:BQI209 CAC209:CAE209 CJY209:CKA209 CTU209:CTW209 DDQ209:DDS209 DNM209:DNO209 DXI209:DXK209 EHE209:EHG209 ERA209:ERC209 FAW209:FAY209 FKS209:FKU209 FUO209:FUQ209 GEK209:GEM209 GOG209:GOI209 GYC209:GYE209 HHY209:HIA209 HRU209:HRW209 IBQ209:IBS209 ILM209:ILO209 IVI209:IVK209 JFE209:JFG209 JPA209:JPC209 JYW209:JYY209 KIS209:KIU209 KSO209:KSQ209 LCK209:LCM209 LMG209:LMI209 LWC209:LWE209 MFY209:MGA209 MPU209:MPW209 MZQ209:MZS209 NJM209:NJO209 NTI209:NTK209 ODE209:ODG209 ONA209:ONC209 OWW209:OWY209 PGS209:PGU209 PQO209:PQQ209 QAK209:QAM209 QKG209:QKI209 QUC209:QUE209 RDY209:REA209 RNU209:RNW209 RXQ209:RXS209 SHM209:SHO209 SRI209:SRK209 TBE209:TBG209 TLA209:TLC209 TUW209:TUY209 UES209:UEU209 UOO209:UOQ209 UYK209:UYM209 VIG209:VII209 VSC209:VSE209 WBY209:WCA209 WLU209:WLW209 WVQ209:WVS209 I65868:K65868 JE65868:JG65868 TA65868:TC65868 ACW65868:ACY65868 AMS65868:AMU65868 AWO65868:AWQ65868 BGK65868:BGM65868 BQG65868:BQI65868 CAC65868:CAE65868 CJY65868:CKA65868 CTU65868:CTW65868 DDQ65868:DDS65868 DNM65868:DNO65868 DXI65868:DXK65868 EHE65868:EHG65868 ERA65868:ERC65868 FAW65868:FAY65868 FKS65868:FKU65868 FUO65868:FUQ65868 GEK65868:GEM65868 GOG65868:GOI65868 GYC65868:GYE65868 HHY65868:HIA65868 HRU65868:HRW65868 IBQ65868:IBS65868 ILM65868:ILO65868 IVI65868:IVK65868 JFE65868:JFG65868 JPA65868:JPC65868 JYW65868:JYY65868 KIS65868:KIU65868 KSO65868:KSQ65868 LCK65868:LCM65868 LMG65868:LMI65868 LWC65868:LWE65868 MFY65868:MGA65868 MPU65868:MPW65868 MZQ65868:MZS65868 NJM65868:NJO65868 NTI65868:NTK65868 ODE65868:ODG65868 ONA65868:ONC65868 OWW65868:OWY65868 PGS65868:PGU65868 PQO65868:PQQ65868 QAK65868:QAM65868 QKG65868:QKI65868 QUC65868:QUE65868 RDY65868:REA65868 RNU65868:RNW65868 RXQ65868:RXS65868 SHM65868:SHO65868 SRI65868:SRK65868 TBE65868:TBG65868 TLA65868:TLC65868 TUW65868:TUY65868 UES65868:UEU65868 UOO65868:UOQ65868 UYK65868:UYM65868 VIG65868:VII65868 VSC65868:VSE65868 WBY65868:WCA65868 WLU65868:WLW65868 WVQ65868:WVS65868 I131404:K131404 JE131404:JG131404 TA131404:TC131404 ACW131404:ACY131404 AMS131404:AMU131404 AWO131404:AWQ131404 BGK131404:BGM131404 BQG131404:BQI131404 CAC131404:CAE131404 CJY131404:CKA131404 CTU131404:CTW131404 DDQ131404:DDS131404 DNM131404:DNO131404 DXI131404:DXK131404 EHE131404:EHG131404 ERA131404:ERC131404 FAW131404:FAY131404 FKS131404:FKU131404 FUO131404:FUQ131404 GEK131404:GEM131404 GOG131404:GOI131404 GYC131404:GYE131404 HHY131404:HIA131404 HRU131404:HRW131404 IBQ131404:IBS131404 ILM131404:ILO131404 IVI131404:IVK131404 JFE131404:JFG131404 JPA131404:JPC131404 JYW131404:JYY131404 KIS131404:KIU131404 KSO131404:KSQ131404 LCK131404:LCM131404 LMG131404:LMI131404 LWC131404:LWE131404 MFY131404:MGA131404 MPU131404:MPW131404 MZQ131404:MZS131404 NJM131404:NJO131404 NTI131404:NTK131404 ODE131404:ODG131404 ONA131404:ONC131404 OWW131404:OWY131404 PGS131404:PGU131404 PQO131404:PQQ131404 QAK131404:QAM131404 QKG131404:QKI131404 QUC131404:QUE131404 RDY131404:REA131404 RNU131404:RNW131404 RXQ131404:RXS131404 SHM131404:SHO131404 SRI131404:SRK131404 TBE131404:TBG131404 TLA131404:TLC131404 TUW131404:TUY131404 UES131404:UEU131404 UOO131404:UOQ131404 UYK131404:UYM131404 VIG131404:VII131404 VSC131404:VSE131404 WBY131404:WCA131404 WLU131404:WLW131404 WVQ131404:WVS131404 I196940:K196940 JE196940:JG196940 TA196940:TC196940 ACW196940:ACY196940 AMS196940:AMU196940 AWO196940:AWQ196940 BGK196940:BGM196940 BQG196940:BQI196940 CAC196940:CAE196940 CJY196940:CKA196940 CTU196940:CTW196940 DDQ196940:DDS196940 DNM196940:DNO196940 DXI196940:DXK196940 EHE196940:EHG196940 ERA196940:ERC196940 FAW196940:FAY196940 FKS196940:FKU196940 FUO196940:FUQ196940 GEK196940:GEM196940 GOG196940:GOI196940 GYC196940:GYE196940 HHY196940:HIA196940 HRU196940:HRW196940 IBQ196940:IBS196940 ILM196940:ILO196940 IVI196940:IVK196940 JFE196940:JFG196940 JPA196940:JPC196940 JYW196940:JYY196940 KIS196940:KIU196940 KSO196940:KSQ196940 LCK196940:LCM196940 LMG196940:LMI196940 LWC196940:LWE196940 MFY196940:MGA196940 MPU196940:MPW196940 MZQ196940:MZS196940 NJM196940:NJO196940 NTI196940:NTK196940 ODE196940:ODG196940 ONA196940:ONC196940 OWW196940:OWY196940 PGS196940:PGU196940 PQO196940:PQQ196940 QAK196940:QAM196940 QKG196940:QKI196940 QUC196940:QUE196940 RDY196940:REA196940 RNU196940:RNW196940 RXQ196940:RXS196940 SHM196940:SHO196940 SRI196940:SRK196940 TBE196940:TBG196940 TLA196940:TLC196940 TUW196940:TUY196940 UES196940:UEU196940 UOO196940:UOQ196940 UYK196940:UYM196940 VIG196940:VII196940 VSC196940:VSE196940 WBY196940:WCA196940 WLU196940:WLW196940 WVQ196940:WVS196940 I262476:K262476 JE262476:JG262476 TA262476:TC262476 ACW262476:ACY262476 AMS262476:AMU262476 AWO262476:AWQ262476 BGK262476:BGM262476 BQG262476:BQI262476 CAC262476:CAE262476 CJY262476:CKA262476 CTU262476:CTW262476 DDQ262476:DDS262476 DNM262476:DNO262476 DXI262476:DXK262476 EHE262476:EHG262476 ERA262476:ERC262476 FAW262476:FAY262476 FKS262476:FKU262476 FUO262476:FUQ262476 GEK262476:GEM262476 GOG262476:GOI262476 GYC262476:GYE262476 HHY262476:HIA262476 HRU262476:HRW262476 IBQ262476:IBS262476 ILM262476:ILO262476 IVI262476:IVK262476 JFE262476:JFG262476 JPA262476:JPC262476 JYW262476:JYY262476 KIS262476:KIU262476 KSO262476:KSQ262476 LCK262476:LCM262476 LMG262476:LMI262476 LWC262476:LWE262476 MFY262476:MGA262476 MPU262476:MPW262476 MZQ262476:MZS262476 NJM262476:NJO262476 NTI262476:NTK262476 ODE262476:ODG262476 ONA262476:ONC262476 OWW262476:OWY262476 PGS262476:PGU262476 PQO262476:PQQ262476 QAK262476:QAM262476 QKG262476:QKI262476 QUC262476:QUE262476 RDY262476:REA262476 RNU262476:RNW262476 RXQ262476:RXS262476 SHM262476:SHO262476 SRI262476:SRK262476 TBE262476:TBG262476 TLA262476:TLC262476 TUW262476:TUY262476 UES262476:UEU262476 UOO262476:UOQ262476 UYK262476:UYM262476 VIG262476:VII262476 VSC262476:VSE262476 WBY262476:WCA262476 WLU262476:WLW262476 WVQ262476:WVS262476 I328012:K328012 JE328012:JG328012 TA328012:TC328012 ACW328012:ACY328012 AMS328012:AMU328012 AWO328012:AWQ328012 BGK328012:BGM328012 BQG328012:BQI328012 CAC328012:CAE328012 CJY328012:CKA328012 CTU328012:CTW328012 DDQ328012:DDS328012 DNM328012:DNO328012 DXI328012:DXK328012 EHE328012:EHG328012 ERA328012:ERC328012 FAW328012:FAY328012 FKS328012:FKU328012 FUO328012:FUQ328012 GEK328012:GEM328012 GOG328012:GOI328012 GYC328012:GYE328012 HHY328012:HIA328012 HRU328012:HRW328012 IBQ328012:IBS328012 ILM328012:ILO328012 IVI328012:IVK328012 JFE328012:JFG328012 JPA328012:JPC328012 JYW328012:JYY328012 KIS328012:KIU328012 KSO328012:KSQ328012 LCK328012:LCM328012 LMG328012:LMI328012 LWC328012:LWE328012 MFY328012:MGA328012 MPU328012:MPW328012 MZQ328012:MZS328012 NJM328012:NJO328012 NTI328012:NTK328012 ODE328012:ODG328012 ONA328012:ONC328012 OWW328012:OWY328012 PGS328012:PGU328012 PQO328012:PQQ328012 QAK328012:QAM328012 QKG328012:QKI328012 QUC328012:QUE328012 RDY328012:REA328012 RNU328012:RNW328012 RXQ328012:RXS328012 SHM328012:SHO328012 SRI328012:SRK328012 TBE328012:TBG328012 TLA328012:TLC328012 TUW328012:TUY328012 UES328012:UEU328012 UOO328012:UOQ328012 UYK328012:UYM328012 VIG328012:VII328012 VSC328012:VSE328012 WBY328012:WCA328012 WLU328012:WLW328012 WVQ328012:WVS328012 I393548:K393548 JE393548:JG393548 TA393548:TC393548 ACW393548:ACY393548 AMS393548:AMU393548 AWO393548:AWQ393548 BGK393548:BGM393548 BQG393548:BQI393548 CAC393548:CAE393548 CJY393548:CKA393548 CTU393548:CTW393548 DDQ393548:DDS393548 DNM393548:DNO393548 DXI393548:DXK393548 EHE393548:EHG393548 ERA393548:ERC393548 FAW393548:FAY393548 FKS393548:FKU393548 FUO393548:FUQ393548 GEK393548:GEM393548 GOG393548:GOI393548 GYC393548:GYE393548 HHY393548:HIA393548 HRU393548:HRW393548 IBQ393548:IBS393548 ILM393548:ILO393548 IVI393548:IVK393548 JFE393548:JFG393548 JPA393548:JPC393548 JYW393548:JYY393548 KIS393548:KIU393548 KSO393548:KSQ393548 LCK393548:LCM393548 LMG393548:LMI393548 LWC393548:LWE393548 MFY393548:MGA393548 MPU393548:MPW393548 MZQ393548:MZS393548 NJM393548:NJO393548 NTI393548:NTK393548 ODE393548:ODG393548 ONA393548:ONC393548 OWW393548:OWY393548 PGS393548:PGU393548 PQO393548:PQQ393548 QAK393548:QAM393548 QKG393548:QKI393548 QUC393548:QUE393548 RDY393548:REA393548 RNU393548:RNW393548 RXQ393548:RXS393548 SHM393548:SHO393548 SRI393548:SRK393548 TBE393548:TBG393548 TLA393548:TLC393548 TUW393548:TUY393548 UES393548:UEU393548 UOO393548:UOQ393548 UYK393548:UYM393548 VIG393548:VII393548 VSC393548:VSE393548 WBY393548:WCA393548 WLU393548:WLW393548 WVQ393548:WVS393548 I459084:K459084 JE459084:JG459084 TA459084:TC459084 ACW459084:ACY459084 AMS459084:AMU459084 AWO459084:AWQ459084 BGK459084:BGM459084 BQG459084:BQI459084 CAC459084:CAE459084 CJY459084:CKA459084 CTU459084:CTW459084 DDQ459084:DDS459084 DNM459084:DNO459084 DXI459084:DXK459084 EHE459084:EHG459084 ERA459084:ERC459084 FAW459084:FAY459084 FKS459084:FKU459084 FUO459084:FUQ459084 GEK459084:GEM459084 GOG459084:GOI459084 GYC459084:GYE459084 HHY459084:HIA459084 HRU459084:HRW459084 IBQ459084:IBS459084 ILM459084:ILO459084 IVI459084:IVK459084 JFE459084:JFG459084 JPA459084:JPC459084 JYW459084:JYY459084 KIS459084:KIU459084 KSO459084:KSQ459084 LCK459084:LCM459084 LMG459084:LMI459084 LWC459084:LWE459084 MFY459084:MGA459084 MPU459084:MPW459084 MZQ459084:MZS459084 NJM459084:NJO459084 NTI459084:NTK459084 ODE459084:ODG459084 ONA459084:ONC459084 OWW459084:OWY459084 PGS459084:PGU459084 PQO459084:PQQ459084 QAK459084:QAM459084 QKG459084:QKI459084 QUC459084:QUE459084 RDY459084:REA459084 RNU459084:RNW459084 RXQ459084:RXS459084 SHM459084:SHO459084 SRI459084:SRK459084 TBE459084:TBG459084 TLA459084:TLC459084 TUW459084:TUY459084 UES459084:UEU459084 UOO459084:UOQ459084 UYK459084:UYM459084 VIG459084:VII459084 VSC459084:VSE459084 WBY459084:WCA459084 WLU459084:WLW459084 WVQ459084:WVS459084 I524620:K524620 JE524620:JG524620 TA524620:TC524620 ACW524620:ACY524620 AMS524620:AMU524620 AWO524620:AWQ524620 BGK524620:BGM524620 BQG524620:BQI524620 CAC524620:CAE524620 CJY524620:CKA524620 CTU524620:CTW524620 DDQ524620:DDS524620 DNM524620:DNO524620 DXI524620:DXK524620 EHE524620:EHG524620 ERA524620:ERC524620 FAW524620:FAY524620 FKS524620:FKU524620 FUO524620:FUQ524620 GEK524620:GEM524620 GOG524620:GOI524620 GYC524620:GYE524620 HHY524620:HIA524620 HRU524620:HRW524620 IBQ524620:IBS524620 ILM524620:ILO524620 IVI524620:IVK524620 JFE524620:JFG524620 JPA524620:JPC524620 JYW524620:JYY524620 KIS524620:KIU524620 KSO524620:KSQ524620 LCK524620:LCM524620 LMG524620:LMI524620 LWC524620:LWE524620 MFY524620:MGA524620 MPU524620:MPW524620 MZQ524620:MZS524620 NJM524620:NJO524620 NTI524620:NTK524620 ODE524620:ODG524620 ONA524620:ONC524620 OWW524620:OWY524620 PGS524620:PGU524620 PQO524620:PQQ524620 QAK524620:QAM524620 QKG524620:QKI524620 QUC524620:QUE524620 RDY524620:REA524620 RNU524620:RNW524620 RXQ524620:RXS524620 SHM524620:SHO524620 SRI524620:SRK524620 TBE524620:TBG524620 TLA524620:TLC524620 TUW524620:TUY524620 UES524620:UEU524620 UOO524620:UOQ524620 UYK524620:UYM524620 VIG524620:VII524620 VSC524620:VSE524620 WBY524620:WCA524620 WLU524620:WLW524620 WVQ524620:WVS524620 I590156:K590156 JE590156:JG590156 TA590156:TC590156 ACW590156:ACY590156 AMS590156:AMU590156 AWO590156:AWQ590156 BGK590156:BGM590156 BQG590156:BQI590156 CAC590156:CAE590156 CJY590156:CKA590156 CTU590156:CTW590156 DDQ590156:DDS590156 DNM590156:DNO590156 DXI590156:DXK590156 EHE590156:EHG590156 ERA590156:ERC590156 FAW590156:FAY590156 FKS590156:FKU590156 FUO590156:FUQ590156 GEK590156:GEM590156 GOG590156:GOI590156 GYC590156:GYE590156 HHY590156:HIA590156 HRU590156:HRW590156 IBQ590156:IBS590156 ILM590156:ILO590156 IVI590156:IVK590156 JFE590156:JFG590156 JPA590156:JPC590156 JYW590156:JYY590156 KIS590156:KIU590156 KSO590156:KSQ590156 LCK590156:LCM590156 LMG590156:LMI590156 LWC590156:LWE590156 MFY590156:MGA590156 MPU590156:MPW590156 MZQ590156:MZS590156 NJM590156:NJO590156 NTI590156:NTK590156 ODE590156:ODG590156 ONA590156:ONC590156 OWW590156:OWY590156 PGS590156:PGU590156 PQO590156:PQQ590156 QAK590156:QAM590156 QKG590156:QKI590156 QUC590156:QUE590156 RDY590156:REA590156 RNU590156:RNW590156 RXQ590156:RXS590156 SHM590156:SHO590156 SRI590156:SRK590156 TBE590156:TBG590156 TLA590156:TLC590156 TUW590156:TUY590156 UES590156:UEU590156 UOO590156:UOQ590156 UYK590156:UYM590156 VIG590156:VII590156 VSC590156:VSE590156 WBY590156:WCA590156 WLU590156:WLW590156 WVQ590156:WVS590156 I655692:K655692 JE655692:JG655692 TA655692:TC655692 ACW655692:ACY655692 AMS655692:AMU655692 AWO655692:AWQ655692 BGK655692:BGM655692 BQG655692:BQI655692 CAC655692:CAE655692 CJY655692:CKA655692 CTU655692:CTW655692 DDQ655692:DDS655692 DNM655692:DNO655692 DXI655692:DXK655692 EHE655692:EHG655692 ERA655692:ERC655692 FAW655692:FAY655692 FKS655692:FKU655692 FUO655692:FUQ655692 GEK655692:GEM655692 GOG655692:GOI655692 GYC655692:GYE655692 HHY655692:HIA655692 HRU655692:HRW655692 IBQ655692:IBS655692 ILM655692:ILO655692 IVI655692:IVK655692 JFE655692:JFG655692 JPA655692:JPC655692 JYW655692:JYY655692 KIS655692:KIU655692 KSO655692:KSQ655692 LCK655692:LCM655692 LMG655692:LMI655692 LWC655692:LWE655692 MFY655692:MGA655692 MPU655692:MPW655692 MZQ655692:MZS655692 NJM655692:NJO655692 NTI655692:NTK655692 ODE655692:ODG655692 ONA655692:ONC655692 OWW655692:OWY655692 PGS655692:PGU655692 PQO655692:PQQ655692 QAK655692:QAM655692 QKG655692:QKI655692 QUC655692:QUE655692 RDY655692:REA655692 RNU655692:RNW655692 RXQ655692:RXS655692 SHM655692:SHO655692 SRI655692:SRK655692 TBE655692:TBG655692 TLA655692:TLC655692 TUW655692:TUY655692 UES655692:UEU655692 UOO655692:UOQ655692 UYK655692:UYM655692 VIG655692:VII655692 VSC655692:VSE655692 WBY655692:WCA655692 WLU655692:WLW655692 WVQ655692:WVS655692 I721228:K721228 JE721228:JG721228 TA721228:TC721228 ACW721228:ACY721228 AMS721228:AMU721228 AWO721228:AWQ721228 BGK721228:BGM721228 BQG721228:BQI721228 CAC721228:CAE721228 CJY721228:CKA721228 CTU721228:CTW721228 DDQ721228:DDS721228 DNM721228:DNO721228 DXI721228:DXK721228 EHE721228:EHG721228 ERA721228:ERC721228 FAW721228:FAY721228 FKS721228:FKU721228 FUO721228:FUQ721228 GEK721228:GEM721228 GOG721228:GOI721228 GYC721228:GYE721228 HHY721228:HIA721228 HRU721228:HRW721228 IBQ721228:IBS721228 ILM721228:ILO721228 IVI721228:IVK721228 JFE721228:JFG721228 JPA721228:JPC721228 JYW721228:JYY721228 KIS721228:KIU721228 KSO721228:KSQ721228 LCK721228:LCM721228 LMG721228:LMI721228 LWC721228:LWE721228 MFY721228:MGA721228 MPU721228:MPW721228 MZQ721228:MZS721228 NJM721228:NJO721228 NTI721228:NTK721228 ODE721228:ODG721228 ONA721228:ONC721228 OWW721228:OWY721228 PGS721228:PGU721228 PQO721228:PQQ721228 QAK721228:QAM721228 QKG721228:QKI721228 QUC721228:QUE721228 RDY721228:REA721228 RNU721228:RNW721228 RXQ721228:RXS721228 SHM721228:SHO721228 SRI721228:SRK721228 TBE721228:TBG721228 TLA721228:TLC721228 TUW721228:TUY721228 UES721228:UEU721228 UOO721228:UOQ721228 UYK721228:UYM721228 VIG721228:VII721228 VSC721228:VSE721228 WBY721228:WCA721228 WLU721228:WLW721228 WVQ721228:WVS721228 I786764:K786764 JE786764:JG786764 TA786764:TC786764 ACW786764:ACY786764 AMS786764:AMU786764 AWO786764:AWQ786764 BGK786764:BGM786764 BQG786764:BQI786764 CAC786764:CAE786764 CJY786764:CKA786764 CTU786764:CTW786764 DDQ786764:DDS786764 DNM786764:DNO786764 DXI786764:DXK786764 EHE786764:EHG786764 ERA786764:ERC786764 FAW786764:FAY786764 FKS786764:FKU786764 FUO786764:FUQ786764 GEK786764:GEM786764 GOG786764:GOI786764 GYC786764:GYE786764 HHY786764:HIA786764 HRU786764:HRW786764 IBQ786764:IBS786764 ILM786764:ILO786764 IVI786764:IVK786764 JFE786764:JFG786764 JPA786764:JPC786764 JYW786764:JYY786764 KIS786764:KIU786764 KSO786764:KSQ786764 LCK786764:LCM786764 LMG786764:LMI786764 LWC786764:LWE786764 MFY786764:MGA786764 MPU786764:MPW786764 MZQ786764:MZS786764 NJM786764:NJO786764 NTI786764:NTK786764 ODE786764:ODG786764 ONA786764:ONC786764 OWW786764:OWY786764 PGS786764:PGU786764 PQO786764:PQQ786764 QAK786764:QAM786764 QKG786764:QKI786764 QUC786764:QUE786764 RDY786764:REA786764 RNU786764:RNW786764 RXQ786764:RXS786764 SHM786764:SHO786764 SRI786764:SRK786764 TBE786764:TBG786764 TLA786764:TLC786764 TUW786764:TUY786764 UES786764:UEU786764 UOO786764:UOQ786764 UYK786764:UYM786764 VIG786764:VII786764 VSC786764:VSE786764 WBY786764:WCA786764 WLU786764:WLW786764 WVQ786764:WVS786764 I852300:K852300 JE852300:JG852300 TA852300:TC852300 ACW852300:ACY852300 AMS852300:AMU852300 AWO852300:AWQ852300 BGK852300:BGM852300 BQG852300:BQI852300 CAC852300:CAE852300 CJY852300:CKA852300 CTU852300:CTW852300 DDQ852300:DDS852300 DNM852300:DNO852300 DXI852300:DXK852300 EHE852300:EHG852300 ERA852300:ERC852300 FAW852300:FAY852300 FKS852300:FKU852300 FUO852300:FUQ852300 GEK852300:GEM852300 GOG852300:GOI852300 GYC852300:GYE852300 HHY852300:HIA852300 HRU852300:HRW852300 IBQ852300:IBS852300 ILM852300:ILO852300 IVI852300:IVK852300 JFE852300:JFG852300 JPA852300:JPC852300 JYW852300:JYY852300 KIS852300:KIU852300 KSO852300:KSQ852300 LCK852300:LCM852300 LMG852300:LMI852300 LWC852300:LWE852300 MFY852300:MGA852300 MPU852300:MPW852300 MZQ852300:MZS852300 NJM852300:NJO852300 NTI852300:NTK852300 ODE852300:ODG852300 ONA852300:ONC852300 OWW852300:OWY852300 PGS852300:PGU852300 PQO852300:PQQ852300 QAK852300:QAM852300 QKG852300:QKI852300 QUC852300:QUE852300 RDY852300:REA852300 RNU852300:RNW852300 RXQ852300:RXS852300 SHM852300:SHO852300 SRI852300:SRK852300 TBE852300:TBG852300 TLA852300:TLC852300 TUW852300:TUY852300 UES852300:UEU852300 UOO852300:UOQ852300 UYK852300:UYM852300 VIG852300:VII852300 VSC852300:VSE852300 WBY852300:WCA852300 WLU852300:WLW852300 WVQ852300:WVS852300 I917836:K917836 JE917836:JG917836 TA917836:TC917836 ACW917836:ACY917836 AMS917836:AMU917836 AWO917836:AWQ917836 BGK917836:BGM917836 BQG917836:BQI917836 CAC917836:CAE917836 CJY917836:CKA917836 CTU917836:CTW917836 DDQ917836:DDS917836 DNM917836:DNO917836 DXI917836:DXK917836 EHE917836:EHG917836 ERA917836:ERC917836 FAW917836:FAY917836 FKS917836:FKU917836 FUO917836:FUQ917836 GEK917836:GEM917836 GOG917836:GOI917836 GYC917836:GYE917836 HHY917836:HIA917836 HRU917836:HRW917836 IBQ917836:IBS917836 ILM917836:ILO917836 IVI917836:IVK917836 JFE917836:JFG917836 JPA917836:JPC917836 JYW917836:JYY917836 KIS917836:KIU917836 KSO917836:KSQ917836 LCK917836:LCM917836 LMG917836:LMI917836 LWC917836:LWE917836 MFY917836:MGA917836 MPU917836:MPW917836 MZQ917836:MZS917836 NJM917836:NJO917836 NTI917836:NTK917836 ODE917836:ODG917836 ONA917836:ONC917836 OWW917836:OWY917836 PGS917836:PGU917836 PQO917836:PQQ917836 QAK917836:QAM917836 QKG917836:QKI917836 QUC917836:QUE917836 RDY917836:REA917836 RNU917836:RNW917836 RXQ917836:RXS917836 SHM917836:SHO917836 SRI917836:SRK917836 TBE917836:TBG917836 TLA917836:TLC917836 TUW917836:TUY917836 UES917836:UEU917836 UOO917836:UOQ917836 UYK917836:UYM917836 VIG917836:VII917836 VSC917836:VSE917836 WBY917836:WCA917836 WLU917836:WLW917836 WVQ917836:WVS917836 I983372:K983372 JE983372:JG983372 TA983372:TC983372 ACW983372:ACY983372 AMS983372:AMU983372 AWO983372:AWQ983372 BGK983372:BGM983372 BQG983372:BQI983372 CAC983372:CAE983372 CJY983372:CKA983372 CTU983372:CTW983372 DDQ983372:DDS983372 DNM983372:DNO983372 DXI983372:DXK983372 EHE983372:EHG983372 ERA983372:ERC983372 FAW983372:FAY983372 FKS983372:FKU983372 FUO983372:FUQ983372 GEK983372:GEM983372 GOG983372:GOI983372 GYC983372:GYE983372 HHY983372:HIA983372 HRU983372:HRW983372 IBQ983372:IBS983372 ILM983372:ILO983372 IVI983372:IVK983372 JFE983372:JFG983372 JPA983372:JPC983372 JYW983372:JYY983372 KIS983372:KIU983372 KSO983372:KSQ983372 LCK983372:LCM983372 LMG983372:LMI983372 LWC983372:LWE983372 MFY983372:MGA983372 MPU983372:MPW983372 MZQ983372:MZS983372 NJM983372:NJO983372 NTI983372:NTK983372 ODE983372:ODG983372 ONA983372:ONC983372 OWW983372:OWY983372 PGS983372:PGU983372 PQO983372:PQQ983372 QAK983372:QAM983372 QKG983372:QKI983372 QUC983372:QUE983372 RDY983372:REA983372 RNU983372:RNW983372 RXQ983372:RXS983372 SHM983372:SHO983372 SRI983372:SRK983372 TBE983372:TBG983372 TLA983372:TLC983372 TUW983372:TUY983372 UES983372:UEU983372 UOO983372:UOQ983372 UYK983372:UYM983372 VIG983372:VII983372 VSC983372:VSE983372 WBY983372:WCA983372 WLU983372:WLW983372 WVQ983372:WVS983372 D367:G367 IZ367:JC367 SV367:SY367 ACR367:ACU367 AMN367:AMQ367 AWJ367:AWM367 BGF367:BGI367 BQB367:BQE367 BZX367:CAA367 CJT367:CJW367 CTP367:CTS367 DDL367:DDO367 DNH367:DNK367 DXD367:DXG367 EGZ367:EHC367 EQV367:EQY367 FAR367:FAU367 FKN367:FKQ367 FUJ367:FUM367 GEF367:GEI367 GOB367:GOE367 GXX367:GYA367 HHT367:HHW367 HRP367:HRS367 IBL367:IBO367 ILH367:ILK367 IVD367:IVG367 JEZ367:JFC367 JOV367:JOY367 JYR367:JYU367 KIN367:KIQ367 KSJ367:KSM367 LCF367:LCI367 LMB367:LME367 LVX367:LWA367 MFT367:MFW367 MPP367:MPS367 MZL367:MZO367 NJH367:NJK367 NTD367:NTG367 OCZ367:ODC367 OMV367:OMY367 OWR367:OWU367 PGN367:PGQ367 PQJ367:PQM367 QAF367:QAI367 QKB367:QKE367 QTX367:QUA367 RDT367:RDW367 RNP367:RNS367 RXL367:RXO367 SHH367:SHK367 SRD367:SRG367 TAZ367:TBC367 TKV367:TKY367 TUR367:TUU367 UEN367:UEQ367 UOJ367:UOM367 UYF367:UYI367 VIB367:VIE367 VRX367:VSA367 WBT367:WBW367 WLP367:WLS367 WVL367:WVO367 D65949:G65949 IZ65949:JC65949 SV65949:SY65949 ACR65949:ACU65949 AMN65949:AMQ65949 AWJ65949:AWM65949 BGF65949:BGI65949 BQB65949:BQE65949 BZX65949:CAA65949 CJT65949:CJW65949 CTP65949:CTS65949 DDL65949:DDO65949 DNH65949:DNK65949 DXD65949:DXG65949 EGZ65949:EHC65949 EQV65949:EQY65949 FAR65949:FAU65949 FKN65949:FKQ65949 FUJ65949:FUM65949 GEF65949:GEI65949 GOB65949:GOE65949 GXX65949:GYA65949 HHT65949:HHW65949 HRP65949:HRS65949 IBL65949:IBO65949 ILH65949:ILK65949 IVD65949:IVG65949 JEZ65949:JFC65949 JOV65949:JOY65949 JYR65949:JYU65949 KIN65949:KIQ65949 KSJ65949:KSM65949 LCF65949:LCI65949 LMB65949:LME65949 LVX65949:LWA65949 MFT65949:MFW65949 MPP65949:MPS65949 MZL65949:MZO65949 NJH65949:NJK65949 NTD65949:NTG65949 OCZ65949:ODC65949 OMV65949:OMY65949 OWR65949:OWU65949 PGN65949:PGQ65949 PQJ65949:PQM65949 QAF65949:QAI65949 QKB65949:QKE65949 QTX65949:QUA65949 RDT65949:RDW65949 RNP65949:RNS65949 RXL65949:RXO65949 SHH65949:SHK65949 SRD65949:SRG65949 TAZ65949:TBC65949 TKV65949:TKY65949 TUR65949:TUU65949 UEN65949:UEQ65949 UOJ65949:UOM65949 UYF65949:UYI65949 VIB65949:VIE65949 VRX65949:VSA65949 WBT65949:WBW65949 WLP65949:WLS65949 WVL65949:WVO65949 D131485:G131485 IZ131485:JC131485 SV131485:SY131485 ACR131485:ACU131485 AMN131485:AMQ131485 AWJ131485:AWM131485 BGF131485:BGI131485 BQB131485:BQE131485 BZX131485:CAA131485 CJT131485:CJW131485 CTP131485:CTS131485 DDL131485:DDO131485 DNH131485:DNK131485 DXD131485:DXG131485 EGZ131485:EHC131485 EQV131485:EQY131485 FAR131485:FAU131485 FKN131485:FKQ131485 FUJ131485:FUM131485 GEF131485:GEI131485 GOB131485:GOE131485 GXX131485:GYA131485 HHT131485:HHW131485 HRP131485:HRS131485 IBL131485:IBO131485 ILH131485:ILK131485 IVD131485:IVG131485 JEZ131485:JFC131485 JOV131485:JOY131485 JYR131485:JYU131485 KIN131485:KIQ131485 KSJ131485:KSM131485 LCF131485:LCI131485 LMB131485:LME131485 LVX131485:LWA131485 MFT131485:MFW131485 MPP131485:MPS131485 MZL131485:MZO131485 NJH131485:NJK131485 NTD131485:NTG131485 OCZ131485:ODC131485 OMV131485:OMY131485 OWR131485:OWU131485 PGN131485:PGQ131485 PQJ131485:PQM131485 QAF131485:QAI131485 QKB131485:QKE131485 QTX131485:QUA131485 RDT131485:RDW131485 RNP131485:RNS131485 RXL131485:RXO131485 SHH131485:SHK131485 SRD131485:SRG131485 TAZ131485:TBC131485 TKV131485:TKY131485 TUR131485:TUU131485 UEN131485:UEQ131485 UOJ131485:UOM131485 UYF131485:UYI131485 VIB131485:VIE131485 VRX131485:VSA131485 WBT131485:WBW131485 WLP131485:WLS131485 WVL131485:WVO131485 D197021:G197021 IZ197021:JC197021 SV197021:SY197021 ACR197021:ACU197021 AMN197021:AMQ197021 AWJ197021:AWM197021 BGF197021:BGI197021 BQB197021:BQE197021 BZX197021:CAA197021 CJT197021:CJW197021 CTP197021:CTS197021 DDL197021:DDO197021 DNH197021:DNK197021 DXD197021:DXG197021 EGZ197021:EHC197021 EQV197021:EQY197021 FAR197021:FAU197021 FKN197021:FKQ197021 FUJ197021:FUM197021 GEF197021:GEI197021 GOB197021:GOE197021 GXX197021:GYA197021 HHT197021:HHW197021 HRP197021:HRS197021 IBL197021:IBO197021 ILH197021:ILK197021 IVD197021:IVG197021 JEZ197021:JFC197021 JOV197021:JOY197021 JYR197021:JYU197021 KIN197021:KIQ197021 KSJ197021:KSM197021 LCF197021:LCI197021 LMB197021:LME197021 LVX197021:LWA197021 MFT197021:MFW197021 MPP197021:MPS197021 MZL197021:MZO197021 NJH197021:NJK197021 NTD197021:NTG197021 OCZ197021:ODC197021 OMV197021:OMY197021 OWR197021:OWU197021 PGN197021:PGQ197021 PQJ197021:PQM197021 QAF197021:QAI197021 QKB197021:QKE197021 QTX197021:QUA197021 RDT197021:RDW197021 RNP197021:RNS197021 RXL197021:RXO197021 SHH197021:SHK197021 SRD197021:SRG197021 TAZ197021:TBC197021 TKV197021:TKY197021 TUR197021:TUU197021 UEN197021:UEQ197021 UOJ197021:UOM197021 UYF197021:UYI197021 VIB197021:VIE197021 VRX197021:VSA197021 WBT197021:WBW197021 WLP197021:WLS197021 WVL197021:WVO197021 D262557:G262557 IZ262557:JC262557 SV262557:SY262557 ACR262557:ACU262557 AMN262557:AMQ262557 AWJ262557:AWM262557 BGF262557:BGI262557 BQB262557:BQE262557 BZX262557:CAA262557 CJT262557:CJW262557 CTP262557:CTS262557 DDL262557:DDO262557 DNH262557:DNK262557 DXD262557:DXG262557 EGZ262557:EHC262557 EQV262557:EQY262557 FAR262557:FAU262557 FKN262557:FKQ262557 FUJ262557:FUM262557 GEF262557:GEI262557 GOB262557:GOE262557 GXX262557:GYA262557 HHT262557:HHW262557 HRP262557:HRS262557 IBL262557:IBO262557 ILH262557:ILK262557 IVD262557:IVG262557 JEZ262557:JFC262557 JOV262557:JOY262557 JYR262557:JYU262557 KIN262557:KIQ262557 KSJ262557:KSM262557 LCF262557:LCI262557 LMB262557:LME262557 LVX262557:LWA262557 MFT262557:MFW262557 MPP262557:MPS262557 MZL262557:MZO262557 NJH262557:NJK262557 NTD262557:NTG262557 OCZ262557:ODC262557 OMV262557:OMY262557 OWR262557:OWU262557 PGN262557:PGQ262557 PQJ262557:PQM262557 QAF262557:QAI262557 QKB262557:QKE262557 QTX262557:QUA262557 RDT262557:RDW262557 RNP262557:RNS262557 RXL262557:RXO262557 SHH262557:SHK262557 SRD262557:SRG262557 TAZ262557:TBC262557 TKV262557:TKY262557 TUR262557:TUU262557 UEN262557:UEQ262557 UOJ262557:UOM262557 UYF262557:UYI262557 VIB262557:VIE262557 VRX262557:VSA262557 WBT262557:WBW262557 WLP262557:WLS262557 WVL262557:WVO262557 D328093:G328093 IZ328093:JC328093 SV328093:SY328093 ACR328093:ACU328093 AMN328093:AMQ328093 AWJ328093:AWM328093 BGF328093:BGI328093 BQB328093:BQE328093 BZX328093:CAA328093 CJT328093:CJW328093 CTP328093:CTS328093 DDL328093:DDO328093 DNH328093:DNK328093 DXD328093:DXG328093 EGZ328093:EHC328093 EQV328093:EQY328093 FAR328093:FAU328093 FKN328093:FKQ328093 FUJ328093:FUM328093 GEF328093:GEI328093 GOB328093:GOE328093 GXX328093:GYA328093 HHT328093:HHW328093 HRP328093:HRS328093 IBL328093:IBO328093 ILH328093:ILK328093 IVD328093:IVG328093 JEZ328093:JFC328093 JOV328093:JOY328093 JYR328093:JYU328093 KIN328093:KIQ328093 KSJ328093:KSM328093 LCF328093:LCI328093 LMB328093:LME328093 LVX328093:LWA328093 MFT328093:MFW328093 MPP328093:MPS328093 MZL328093:MZO328093 NJH328093:NJK328093 NTD328093:NTG328093 OCZ328093:ODC328093 OMV328093:OMY328093 OWR328093:OWU328093 PGN328093:PGQ328093 PQJ328093:PQM328093 QAF328093:QAI328093 QKB328093:QKE328093 QTX328093:QUA328093 RDT328093:RDW328093 RNP328093:RNS328093 RXL328093:RXO328093 SHH328093:SHK328093 SRD328093:SRG328093 TAZ328093:TBC328093 TKV328093:TKY328093 TUR328093:TUU328093 UEN328093:UEQ328093 UOJ328093:UOM328093 UYF328093:UYI328093 VIB328093:VIE328093 VRX328093:VSA328093 WBT328093:WBW328093 WLP328093:WLS328093 WVL328093:WVO328093 D393629:G393629 IZ393629:JC393629 SV393629:SY393629 ACR393629:ACU393629 AMN393629:AMQ393629 AWJ393629:AWM393629 BGF393629:BGI393629 BQB393629:BQE393629 BZX393629:CAA393629 CJT393629:CJW393629 CTP393629:CTS393629 DDL393629:DDO393629 DNH393629:DNK393629 DXD393629:DXG393629 EGZ393629:EHC393629 EQV393629:EQY393629 FAR393629:FAU393629 FKN393629:FKQ393629 FUJ393629:FUM393629 GEF393629:GEI393629 GOB393629:GOE393629 GXX393629:GYA393629 HHT393629:HHW393629 HRP393629:HRS393629 IBL393629:IBO393629 ILH393629:ILK393629 IVD393629:IVG393629 JEZ393629:JFC393629 JOV393629:JOY393629 JYR393629:JYU393629 KIN393629:KIQ393629 KSJ393629:KSM393629 LCF393629:LCI393629 LMB393629:LME393629 LVX393629:LWA393629 MFT393629:MFW393629 MPP393629:MPS393629 MZL393629:MZO393629 NJH393629:NJK393629 NTD393629:NTG393629 OCZ393629:ODC393629 OMV393629:OMY393629 OWR393629:OWU393629 PGN393629:PGQ393629 PQJ393629:PQM393629 QAF393629:QAI393629 QKB393629:QKE393629 QTX393629:QUA393629 RDT393629:RDW393629 RNP393629:RNS393629 RXL393629:RXO393629 SHH393629:SHK393629 SRD393629:SRG393629 TAZ393629:TBC393629 TKV393629:TKY393629 TUR393629:TUU393629 UEN393629:UEQ393629 UOJ393629:UOM393629 UYF393629:UYI393629 VIB393629:VIE393629 VRX393629:VSA393629 WBT393629:WBW393629 WLP393629:WLS393629 WVL393629:WVO393629 D459165:G459165 IZ459165:JC459165 SV459165:SY459165 ACR459165:ACU459165 AMN459165:AMQ459165 AWJ459165:AWM459165 BGF459165:BGI459165 BQB459165:BQE459165 BZX459165:CAA459165 CJT459165:CJW459165 CTP459165:CTS459165 DDL459165:DDO459165 DNH459165:DNK459165 DXD459165:DXG459165 EGZ459165:EHC459165 EQV459165:EQY459165 FAR459165:FAU459165 FKN459165:FKQ459165 FUJ459165:FUM459165 GEF459165:GEI459165 GOB459165:GOE459165 GXX459165:GYA459165 HHT459165:HHW459165 HRP459165:HRS459165 IBL459165:IBO459165 ILH459165:ILK459165 IVD459165:IVG459165 JEZ459165:JFC459165 JOV459165:JOY459165 JYR459165:JYU459165 KIN459165:KIQ459165 KSJ459165:KSM459165 LCF459165:LCI459165 LMB459165:LME459165 LVX459165:LWA459165 MFT459165:MFW459165 MPP459165:MPS459165 MZL459165:MZO459165 NJH459165:NJK459165 NTD459165:NTG459165 OCZ459165:ODC459165 OMV459165:OMY459165 OWR459165:OWU459165 PGN459165:PGQ459165 PQJ459165:PQM459165 QAF459165:QAI459165 QKB459165:QKE459165 QTX459165:QUA459165 RDT459165:RDW459165 RNP459165:RNS459165 RXL459165:RXO459165 SHH459165:SHK459165 SRD459165:SRG459165 TAZ459165:TBC459165 TKV459165:TKY459165 TUR459165:TUU459165 UEN459165:UEQ459165 UOJ459165:UOM459165 UYF459165:UYI459165 VIB459165:VIE459165 VRX459165:VSA459165 WBT459165:WBW459165 WLP459165:WLS459165 WVL459165:WVO459165 D524701:G524701 IZ524701:JC524701 SV524701:SY524701 ACR524701:ACU524701 AMN524701:AMQ524701 AWJ524701:AWM524701 BGF524701:BGI524701 BQB524701:BQE524701 BZX524701:CAA524701 CJT524701:CJW524701 CTP524701:CTS524701 DDL524701:DDO524701 DNH524701:DNK524701 DXD524701:DXG524701 EGZ524701:EHC524701 EQV524701:EQY524701 FAR524701:FAU524701 FKN524701:FKQ524701 FUJ524701:FUM524701 GEF524701:GEI524701 GOB524701:GOE524701 GXX524701:GYA524701 HHT524701:HHW524701 HRP524701:HRS524701 IBL524701:IBO524701 ILH524701:ILK524701 IVD524701:IVG524701 JEZ524701:JFC524701 JOV524701:JOY524701 JYR524701:JYU524701 KIN524701:KIQ524701 KSJ524701:KSM524701 LCF524701:LCI524701 LMB524701:LME524701 LVX524701:LWA524701 MFT524701:MFW524701 MPP524701:MPS524701 MZL524701:MZO524701 NJH524701:NJK524701 NTD524701:NTG524701 OCZ524701:ODC524701 OMV524701:OMY524701 OWR524701:OWU524701 PGN524701:PGQ524701 PQJ524701:PQM524701 QAF524701:QAI524701 QKB524701:QKE524701 QTX524701:QUA524701 RDT524701:RDW524701 RNP524701:RNS524701 RXL524701:RXO524701 SHH524701:SHK524701 SRD524701:SRG524701 TAZ524701:TBC524701 TKV524701:TKY524701 TUR524701:TUU524701 UEN524701:UEQ524701 UOJ524701:UOM524701 UYF524701:UYI524701 VIB524701:VIE524701 VRX524701:VSA524701 WBT524701:WBW524701 WLP524701:WLS524701 WVL524701:WVO524701 D590237:G590237 IZ590237:JC590237 SV590237:SY590237 ACR590237:ACU590237 AMN590237:AMQ590237 AWJ590237:AWM590237 BGF590237:BGI590237 BQB590237:BQE590237 BZX590237:CAA590237 CJT590237:CJW590237 CTP590237:CTS590237 DDL590237:DDO590237 DNH590237:DNK590237 DXD590237:DXG590237 EGZ590237:EHC590237 EQV590237:EQY590237 FAR590237:FAU590237 FKN590237:FKQ590237 FUJ590237:FUM590237 GEF590237:GEI590237 GOB590237:GOE590237 GXX590237:GYA590237 HHT590237:HHW590237 HRP590237:HRS590237 IBL590237:IBO590237 ILH590237:ILK590237 IVD590237:IVG590237 JEZ590237:JFC590237 JOV590237:JOY590237 JYR590237:JYU590237 KIN590237:KIQ590237 KSJ590237:KSM590237 LCF590237:LCI590237 LMB590237:LME590237 LVX590237:LWA590237 MFT590237:MFW590237 MPP590237:MPS590237 MZL590237:MZO590237 NJH590237:NJK590237 NTD590237:NTG590237 OCZ590237:ODC590237 OMV590237:OMY590237 OWR590237:OWU590237 PGN590237:PGQ590237 PQJ590237:PQM590237 QAF590237:QAI590237 QKB590237:QKE590237 QTX590237:QUA590237 RDT590237:RDW590237 RNP590237:RNS590237 RXL590237:RXO590237 SHH590237:SHK590237 SRD590237:SRG590237 TAZ590237:TBC590237 TKV590237:TKY590237 TUR590237:TUU590237 UEN590237:UEQ590237 UOJ590237:UOM590237 UYF590237:UYI590237 VIB590237:VIE590237 VRX590237:VSA590237 WBT590237:WBW590237 WLP590237:WLS590237 WVL590237:WVO590237 D655773:G655773 IZ655773:JC655773 SV655773:SY655773 ACR655773:ACU655773 AMN655773:AMQ655773 AWJ655773:AWM655773 BGF655773:BGI655773 BQB655773:BQE655773 BZX655773:CAA655773 CJT655773:CJW655773 CTP655773:CTS655773 DDL655773:DDO655773 DNH655773:DNK655773 DXD655773:DXG655773 EGZ655773:EHC655773 EQV655773:EQY655773 FAR655773:FAU655773 FKN655773:FKQ655773 FUJ655773:FUM655773 GEF655773:GEI655773 GOB655773:GOE655773 GXX655773:GYA655773 HHT655773:HHW655773 HRP655773:HRS655773 IBL655773:IBO655773 ILH655773:ILK655773 IVD655773:IVG655773 JEZ655773:JFC655773 JOV655773:JOY655773 JYR655773:JYU655773 KIN655773:KIQ655773 KSJ655773:KSM655773 LCF655773:LCI655773 LMB655773:LME655773 LVX655773:LWA655773 MFT655773:MFW655773 MPP655773:MPS655773 MZL655773:MZO655773 NJH655773:NJK655773 NTD655773:NTG655773 OCZ655773:ODC655773 OMV655773:OMY655773 OWR655773:OWU655773 PGN655773:PGQ655773 PQJ655773:PQM655773 QAF655773:QAI655773 QKB655773:QKE655773 QTX655773:QUA655773 RDT655773:RDW655773 RNP655773:RNS655773 RXL655773:RXO655773 SHH655773:SHK655773 SRD655773:SRG655773 TAZ655773:TBC655773 TKV655773:TKY655773 TUR655773:TUU655773 UEN655773:UEQ655773 UOJ655773:UOM655773 UYF655773:UYI655773 VIB655773:VIE655773 VRX655773:VSA655773 WBT655773:WBW655773 WLP655773:WLS655773 WVL655773:WVO655773 D721309:G721309 IZ721309:JC721309 SV721309:SY721309 ACR721309:ACU721309 AMN721309:AMQ721309 AWJ721309:AWM721309 BGF721309:BGI721309 BQB721309:BQE721309 BZX721309:CAA721309 CJT721309:CJW721309 CTP721309:CTS721309 DDL721309:DDO721309 DNH721309:DNK721309 DXD721309:DXG721309 EGZ721309:EHC721309 EQV721309:EQY721309 FAR721309:FAU721309 FKN721309:FKQ721309 FUJ721309:FUM721309 GEF721309:GEI721309 GOB721309:GOE721309 GXX721309:GYA721309 HHT721309:HHW721309 HRP721309:HRS721309 IBL721309:IBO721309 ILH721309:ILK721309 IVD721309:IVG721309 JEZ721309:JFC721309 JOV721309:JOY721309 JYR721309:JYU721309 KIN721309:KIQ721309 KSJ721309:KSM721309 LCF721309:LCI721309 LMB721309:LME721309 LVX721309:LWA721309 MFT721309:MFW721309 MPP721309:MPS721309 MZL721309:MZO721309 NJH721309:NJK721309 NTD721309:NTG721309 OCZ721309:ODC721309 OMV721309:OMY721309 OWR721309:OWU721309 PGN721309:PGQ721309 PQJ721309:PQM721309 QAF721309:QAI721309 QKB721309:QKE721309 QTX721309:QUA721309 RDT721309:RDW721309 RNP721309:RNS721309 RXL721309:RXO721309 SHH721309:SHK721309 SRD721309:SRG721309 TAZ721309:TBC721309 TKV721309:TKY721309 TUR721309:TUU721309 UEN721309:UEQ721309 UOJ721309:UOM721309 UYF721309:UYI721309 VIB721309:VIE721309 VRX721309:VSA721309 WBT721309:WBW721309 WLP721309:WLS721309 WVL721309:WVO721309 D786845:G786845 IZ786845:JC786845 SV786845:SY786845 ACR786845:ACU786845 AMN786845:AMQ786845 AWJ786845:AWM786845 BGF786845:BGI786845 BQB786845:BQE786845 BZX786845:CAA786845 CJT786845:CJW786845 CTP786845:CTS786845 DDL786845:DDO786845 DNH786845:DNK786845 DXD786845:DXG786845 EGZ786845:EHC786845 EQV786845:EQY786845 FAR786845:FAU786845 FKN786845:FKQ786845 FUJ786845:FUM786845 GEF786845:GEI786845 GOB786845:GOE786845 GXX786845:GYA786845 HHT786845:HHW786845 HRP786845:HRS786845 IBL786845:IBO786845 ILH786845:ILK786845 IVD786845:IVG786845 JEZ786845:JFC786845 JOV786845:JOY786845 JYR786845:JYU786845 KIN786845:KIQ786845 KSJ786845:KSM786845 LCF786845:LCI786845 LMB786845:LME786845 LVX786845:LWA786845 MFT786845:MFW786845 MPP786845:MPS786845 MZL786845:MZO786845 NJH786845:NJK786845 NTD786845:NTG786845 OCZ786845:ODC786845 OMV786845:OMY786845 OWR786845:OWU786845 PGN786845:PGQ786845 PQJ786845:PQM786845 QAF786845:QAI786845 QKB786845:QKE786845 QTX786845:QUA786845 RDT786845:RDW786845 RNP786845:RNS786845 RXL786845:RXO786845 SHH786845:SHK786845 SRD786845:SRG786845 TAZ786845:TBC786845 TKV786845:TKY786845 TUR786845:TUU786845 UEN786845:UEQ786845 UOJ786845:UOM786845 UYF786845:UYI786845 VIB786845:VIE786845 VRX786845:VSA786845 WBT786845:WBW786845 WLP786845:WLS786845 WVL786845:WVO786845 D852381:G852381 IZ852381:JC852381 SV852381:SY852381 ACR852381:ACU852381 AMN852381:AMQ852381 AWJ852381:AWM852381 BGF852381:BGI852381 BQB852381:BQE852381 BZX852381:CAA852381 CJT852381:CJW852381 CTP852381:CTS852381 DDL852381:DDO852381 DNH852381:DNK852381 DXD852381:DXG852381 EGZ852381:EHC852381 EQV852381:EQY852381 FAR852381:FAU852381 FKN852381:FKQ852381 FUJ852381:FUM852381 GEF852381:GEI852381 GOB852381:GOE852381 GXX852381:GYA852381 HHT852381:HHW852381 HRP852381:HRS852381 IBL852381:IBO852381 ILH852381:ILK852381 IVD852381:IVG852381 JEZ852381:JFC852381 JOV852381:JOY852381 JYR852381:JYU852381 KIN852381:KIQ852381 KSJ852381:KSM852381 LCF852381:LCI852381 LMB852381:LME852381 LVX852381:LWA852381 MFT852381:MFW852381 MPP852381:MPS852381 MZL852381:MZO852381 NJH852381:NJK852381 NTD852381:NTG852381 OCZ852381:ODC852381 OMV852381:OMY852381 OWR852381:OWU852381 PGN852381:PGQ852381 PQJ852381:PQM852381 QAF852381:QAI852381 QKB852381:QKE852381 QTX852381:QUA852381 RDT852381:RDW852381 RNP852381:RNS852381 RXL852381:RXO852381 SHH852381:SHK852381 SRD852381:SRG852381 TAZ852381:TBC852381 TKV852381:TKY852381 TUR852381:TUU852381 UEN852381:UEQ852381 UOJ852381:UOM852381 UYF852381:UYI852381 VIB852381:VIE852381 VRX852381:VSA852381 WBT852381:WBW852381 WLP852381:WLS852381 WVL852381:WVO852381 D917917:G917917 IZ917917:JC917917 SV917917:SY917917 ACR917917:ACU917917 AMN917917:AMQ917917 AWJ917917:AWM917917 BGF917917:BGI917917 BQB917917:BQE917917 BZX917917:CAA917917 CJT917917:CJW917917 CTP917917:CTS917917 DDL917917:DDO917917 DNH917917:DNK917917 DXD917917:DXG917917 EGZ917917:EHC917917 EQV917917:EQY917917 FAR917917:FAU917917 FKN917917:FKQ917917 FUJ917917:FUM917917 GEF917917:GEI917917 GOB917917:GOE917917 GXX917917:GYA917917 HHT917917:HHW917917 HRP917917:HRS917917 IBL917917:IBO917917 ILH917917:ILK917917 IVD917917:IVG917917 JEZ917917:JFC917917 JOV917917:JOY917917 JYR917917:JYU917917 KIN917917:KIQ917917 KSJ917917:KSM917917 LCF917917:LCI917917 LMB917917:LME917917 LVX917917:LWA917917 MFT917917:MFW917917 MPP917917:MPS917917 MZL917917:MZO917917 NJH917917:NJK917917 NTD917917:NTG917917 OCZ917917:ODC917917 OMV917917:OMY917917 OWR917917:OWU917917 PGN917917:PGQ917917 PQJ917917:PQM917917 QAF917917:QAI917917 QKB917917:QKE917917 QTX917917:QUA917917 RDT917917:RDW917917 RNP917917:RNS917917 RXL917917:RXO917917 SHH917917:SHK917917 SRD917917:SRG917917 TAZ917917:TBC917917 TKV917917:TKY917917 TUR917917:TUU917917 UEN917917:UEQ917917 UOJ917917:UOM917917 UYF917917:UYI917917 VIB917917:VIE917917 VRX917917:VSA917917 WBT917917:WBW917917 WLP917917:WLS917917 WVL917917:WVO917917 D983453:G983453 IZ983453:JC983453 SV983453:SY983453 ACR983453:ACU983453 AMN983453:AMQ983453 AWJ983453:AWM983453 BGF983453:BGI983453 BQB983453:BQE983453 BZX983453:CAA983453 CJT983453:CJW983453 CTP983453:CTS983453 DDL983453:DDO983453 DNH983453:DNK983453 DXD983453:DXG983453 EGZ983453:EHC983453 EQV983453:EQY983453 FAR983453:FAU983453 FKN983453:FKQ983453 FUJ983453:FUM983453 GEF983453:GEI983453 GOB983453:GOE983453 GXX983453:GYA983453 HHT983453:HHW983453 HRP983453:HRS983453 IBL983453:IBO983453 ILH983453:ILK983453 IVD983453:IVG983453 JEZ983453:JFC983453 JOV983453:JOY983453 JYR983453:JYU983453 KIN983453:KIQ983453 KSJ983453:KSM983453 LCF983453:LCI983453 LMB983453:LME983453 LVX983453:LWA983453 MFT983453:MFW983453 MPP983453:MPS983453 MZL983453:MZO983453 NJH983453:NJK983453 NTD983453:NTG983453 OCZ983453:ODC983453 OMV983453:OMY983453 OWR983453:OWU983453 PGN983453:PGQ983453 PQJ983453:PQM983453 QAF983453:QAI983453 QKB983453:QKE983453 QTX983453:QUA983453 RDT983453:RDW983453 RNP983453:RNS983453 RXL983453:RXO983453 SHH983453:SHK983453 SRD983453:SRG983453 TAZ983453:TBC983453 TKV983453:TKY983453 TUR983453:TUU983453 UEN983453:UEQ983453 UOJ983453:UOM983453 UYF983453:UYI983453 VIB983453:VIE983453 VRX983453:VSA983453 WBT983453:WBW983453 WLP983453:WLS983453 WVL983453:WVO983453 E361:H366 JA361:JD366 SW361:SZ366 ACS361:ACV366 AMO361:AMR366 AWK361:AWN366 BGG361:BGJ366 BQC361:BQF366 BZY361:CAB366 CJU361:CJX366 CTQ361:CTT366 DDM361:DDP366 DNI361:DNL366 DXE361:DXH366 EHA361:EHD366 EQW361:EQZ366 FAS361:FAV366 FKO361:FKR366 FUK361:FUN366 GEG361:GEJ366 GOC361:GOF366 GXY361:GYB366 HHU361:HHX366 HRQ361:HRT366 IBM361:IBP366 ILI361:ILL366 IVE361:IVH366 JFA361:JFD366 JOW361:JOZ366 JYS361:JYV366 KIO361:KIR366 KSK361:KSN366 LCG361:LCJ366 LMC361:LMF366 LVY361:LWB366 MFU361:MFX366 MPQ361:MPT366 MZM361:MZP366 NJI361:NJL366 NTE361:NTH366 ODA361:ODD366 OMW361:OMZ366 OWS361:OWV366 PGO361:PGR366 PQK361:PQN366 QAG361:QAJ366 QKC361:QKF366 QTY361:QUB366 RDU361:RDX366 RNQ361:RNT366 RXM361:RXP366 SHI361:SHL366 SRE361:SRH366 TBA361:TBD366 TKW361:TKZ366 TUS361:TUV366 UEO361:UER366 UOK361:UON366 UYG361:UYJ366 VIC361:VIF366 VRY361:VSB366 WBU361:WBX366 WLQ361:WLT366 WVM361:WVP366 E65943:H65948 JA65943:JD65948 SW65943:SZ65948 ACS65943:ACV65948 AMO65943:AMR65948 AWK65943:AWN65948 BGG65943:BGJ65948 BQC65943:BQF65948 BZY65943:CAB65948 CJU65943:CJX65948 CTQ65943:CTT65948 DDM65943:DDP65948 DNI65943:DNL65948 DXE65943:DXH65948 EHA65943:EHD65948 EQW65943:EQZ65948 FAS65943:FAV65948 FKO65943:FKR65948 FUK65943:FUN65948 GEG65943:GEJ65948 GOC65943:GOF65948 GXY65943:GYB65948 HHU65943:HHX65948 HRQ65943:HRT65948 IBM65943:IBP65948 ILI65943:ILL65948 IVE65943:IVH65948 JFA65943:JFD65948 JOW65943:JOZ65948 JYS65943:JYV65948 KIO65943:KIR65948 KSK65943:KSN65948 LCG65943:LCJ65948 LMC65943:LMF65948 LVY65943:LWB65948 MFU65943:MFX65948 MPQ65943:MPT65948 MZM65943:MZP65948 NJI65943:NJL65948 NTE65943:NTH65948 ODA65943:ODD65948 OMW65943:OMZ65948 OWS65943:OWV65948 PGO65943:PGR65948 PQK65943:PQN65948 QAG65943:QAJ65948 QKC65943:QKF65948 QTY65943:QUB65948 RDU65943:RDX65948 RNQ65943:RNT65948 RXM65943:RXP65948 SHI65943:SHL65948 SRE65943:SRH65948 TBA65943:TBD65948 TKW65943:TKZ65948 TUS65943:TUV65948 UEO65943:UER65948 UOK65943:UON65948 UYG65943:UYJ65948 VIC65943:VIF65948 VRY65943:VSB65948 WBU65943:WBX65948 WLQ65943:WLT65948 WVM65943:WVP65948 E131479:H131484 JA131479:JD131484 SW131479:SZ131484 ACS131479:ACV131484 AMO131479:AMR131484 AWK131479:AWN131484 BGG131479:BGJ131484 BQC131479:BQF131484 BZY131479:CAB131484 CJU131479:CJX131484 CTQ131479:CTT131484 DDM131479:DDP131484 DNI131479:DNL131484 DXE131479:DXH131484 EHA131479:EHD131484 EQW131479:EQZ131484 FAS131479:FAV131484 FKO131479:FKR131484 FUK131479:FUN131484 GEG131479:GEJ131484 GOC131479:GOF131484 GXY131479:GYB131484 HHU131479:HHX131484 HRQ131479:HRT131484 IBM131479:IBP131484 ILI131479:ILL131484 IVE131479:IVH131484 JFA131479:JFD131484 JOW131479:JOZ131484 JYS131479:JYV131484 KIO131479:KIR131484 KSK131479:KSN131484 LCG131479:LCJ131484 LMC131479:LMF131484 LVY131479:LWB131484 MFU131479:MFX131484 MPQ131479:MPT131484 MZM131479:MZP131484 NJI131479:NJL131484 NTE131479:NTH131484 ODA131479:ODD131484 OMW131479:OMZ131484 OWS131479:OWV131484 PGO131479:PGR131484 PQK131479:PQN131484 QAG131479:QAJ131484 QKC131479:QKF131484 QTY131479:QUB131484 RDU131479:RDX131484 RNQ131479:RNT131484 RXM131479:RXP131484 SHI131479:SHL131484 SRE131479:SRH131484 TBA131479:TBD131484 TKW131479:TKZ131484 TUS131479:TUV131484 UEO131479:UER131484 UOK131479:UON131484 UYG131479:UYJ131484 VIC131479:VIF131484 VRY131479:VSB131484 WBU131479:WBX131484 WLQ131479:WLT131484 WVM131479:WVP131484 E197015:H197020 JA197015:JD197020 SW197015:SZ197020 ACS197015:ACV197020 AMO197015:AMR197020 AWK197015:AWN197020 BGG197015:BGJ197020 BQC197015:BQF197020 BZY197015:CAB197020 CJU197015:CJX197020 CTQ197015:CTT197020 DDM197015:DDP197020 DNI197015:DNL197020 DXE197015:DXH197020 EHA197015:EHD197020 EQW197015:EQZ197020 FAS197015:FAV197020 FKO197015:FKR197020 FUK197015:FUN197020 GEG197015:GEJ197020 GOC197015:GOF197020 GXY197015:GYB197020 HHU197015:HHX197020 HRQ197015:HRT197020 IBM197015:IBP197020 ILI197015:ILL197020 IVE197015:IVH197020 JFA197015:JFD197020 JOW197015:JOZ197020 JYS197015:JYV197020 KIO197015:KIR197020 KSK197015:KSN197020 LCG197015:LCJ197020 LMC197015:LMF197020 LVY197015:LWB197020 MFU197015:MFX197020 MPQ197015:MPT197020 MZM197015:MZP197020 NJI197015:NJL197020 NTE197015:NTH197020 ODA197015:ODD197020 OMW197015:OMZ197020 OWS197015:OWV197020 PGO197015:PGR197020 PQK197015:PQN197020 QAG197015:QAJ197020 QKC197015:QKF197020 QTY197015:QUB197020 RDU197015:RDX197020 RNQ197015:RNT197020 RXM197015:RXP197020 SHI197015:SHL197020 SRE197015:SRH197020 TBA197015:TBD197020 TKW197015:TKZ197020 TUS197015:TUV197020 UEO197015:UER197020 UOK197015:UON197020 UYG197015:UYJ197020 VIC197015:VIF197020 VRY197015:VSB197020 WBU197015:WBX197020 WLQ197015:WLT197020 WVM197015:WVP197020 E262551:H262556 JA262551:JD262556 SW262551:SZ262556 ACS262551:ACV262556 AMO262551:AMR262556 AWK262551:AWN262556 BGG262551:BGJ262556 BQC262551:BQF262556 BZY262551:CAB262556 CJU262551:CJX262556 CTQ262551:CTT262556 DDM262551:DDP262556 DNI262551:DNL262556 DXE262551:DXH262556 EHA262551:EHD262556 EQW262551:EQZ262556 FAS262551:FAV262556 FKO262551:FKR262556 FUK262551:FUN262556 GEG262551:GEJ262556 GOC262551:GOF262556 GXY262551:GYB262556 HHU262551:HHX262556 HRQ262551:HRT262556 IBM262551:IBP262556 ILI262551:ILL262556 IVE262551:IVH262556 JFA262551:JFD262556 JOW262551:JOZ262556 JYS262551:JYV262556 KIO262551:KIR262556 KSK262551:KSN262556 LCG262551:LCJ262556 LMC262551:LMF262556 LVY262551:LWB262556 MFU262551:MFX262556 MPQ262551:MPT262556 MZM262551:MZP262556 NJI262551:NJL262556 NTE262551:NTH262556 ODA262551:ODD262556 OMW262551:OMZ262556 OWS262551:OWV262556 PGO262551:PGR262556 PQK262551:PQN262556 QAG262551:QAJ262556 QKC262551:QKF262556 QTY262551:QUB262556 RDU262551:RDX262556 RNQ262551:RNT262556 RXM262551:RXP262556 SHI262551:SHL262556 SRE262551:SRH262556 TBA262551:TBD262556 TKW262551:TKZ262556 TUS262551:TUV262556 UEO262551:UER262556 UOK262551:UON262556 UYG262551:UYJ262556 VIC262551:VIF262556 VRY262551:VSB262556 WBU262551:WBX262556 WLQ262551:WLT262556 WVM262551:WVP262556 E328087:H328092 JA328087:JD328092 SW328087:SZ328092 ACS328087:ACV328092 AMO328087:AMR328092 AWK328087:AWN328092 BGG328087:BGJ328092 BQC328087:BQF328092 BZY328087:CAB328092 CJU328087:CJX328092 CTQ328087:CTT328092 DDM328087:DDP328092 DNI328087:DNL328092 DXE328087:DXH328092 EHA328087:EHD328092 EQW328087:EQZ328092 FAS328087:FAV328092 FKO328087:FKR328092 FUK328087:FUN328092 GEG328087:GEJ328092 GOC328087:GOF328092 GXY328087:GYB328092 HHU328087:HHX328092 HRQ328087:HRT328092 IBM328087:IBP328092 ILI328087:ILL328092 IVE328087:IVH328092 JFA328087:JFD328092 JOW328087:JOZ328092 JYS328087:JYV328092 KIO328087:KIR328092 KSK328087:KSN328092 LCG328087:LCJ328092 LMC328087:LMF328092 LVY328087:LWB328092 MFU328087:MFX328092 MPQ328087:MPT328092 MZM328087:MZP328092 NJI328087:NJL328092 NTE328087:NTH328092 ODA328087:ODD328092 OMW328087:OMZ328092 OWS328087:OWV328092 PGO328087:PGR328092 PQK328087:PQN328092 QAG328087:QAJ328092 QKC328087:QKF328092 QTY328087:QUB328092 RDU328087:RDX328092 RNQ328087:RNT328092 RXM328087:RXP328092 SHI328087:SHL328092 SRE328087:SRH328092 TBA328087:TBD328092 TKW328087:TKZ328092 TUS328087:TUV328092 UEO328087:UER328092 UOK328087:UON328092 UYG328087:UYJ328092 VIC328087:VIF328092 VRY328087:VSB328092 WBU328087:WBX328092 WLQ328087:WLT328092 WVM328087:WVP328092 E393623:H393628 JA393623:JD393628 SW393623:SZ393628 ACS393623:ACV393628 AMO393623:AMR393628 AWK393623:AWN393628 BGG393623:BGJ393628 BQC393623:BQF393628 BZY393623:CAB393628 CJU393623:CJX393628 CTQ393623:CTT393628 DDM393623:DDP393628 DNI393623:DNL393628 DXE393623:DXH393628 EHA393623:EHD393628 EQW393623:EQZ393628 FAS393623:FAV393628 FKO393623:FKR393628 FUK393623:FUN393628 GEG393623:GEJ393628 GOC393623:GOF393628 GXY393623:GYB393628 HHU393623:HHX393628 HRQ393623:HRT393628 IBM393623:IBP393628 ILI393623:ILL393628 IVE393623:IVH393628 JFA393623:JFD393628 JOW393623:JOZ393628 JYS393623:JYV393628 KIO393623:KIR393628 KSK393623:KSN393628 LCG393623:LCJ393628 LMC393623:LMF393628 LVY393623:LWB393628 MFU393623:MFX393628 MPQ393623:MPT393628 MZM393623:MZP393628 NJI393623:NJL393628 NTE393623:NTH393628 ODA393623:ODD393628 OMW393623:OMZ393628 OWS393623:OWV393628 PGO393623:PGR393628 PQK393623:PQN393628 QAG393623:QAJ393628 QKC393623:QKF393628 QTY393623:QUB393628 RDU393623:RDX393628 RNQ393623:RNT393628 RXM393623:RXP393628 SHI393623:SHL393628 SRE393623:SRH393628 TBA393623:TBD393628 TKW393623:TKZ393628 TUS393623:TUV393628 UEO393623:UER393628 UOK393623:UON393628 UYG393623:UYJ393628 VIC393623:VIF393628 VRY393623:VSB393628 WBU393623:WBX393628 WLQ393623:WLT393628 WVM393623:WVP393628 E459159:H459164 JA459159:JD459164 SW459159:SZ459164 ACS459159:ACV459164 AMO459159:AMR459164 AWK459159:AWN459164 BGG459159:BGJ459164 BQC459159:BQF459164 BZY459159:CAB459164 CJU459159:CJX459164 CTQ459159:CTT459164 DDM459159:DDP459164 DNI459159:DNL459164 DXE459159:DXH459164 EHA459159:EHD459164 EQW459159:EQZ459164 FAS459159:FAV459164 FKO459159:FKR459164 FUK459159:FUN459164 GEG459159:GEJ459164 GOC459159:GOF459164 GXY459159:GYB459164 HHU459159:HHX459164 HRQ459159:HRT459164 IBM459159:IBP459164 ILI459159:ILL459164 IVE459159:IVH459164 JFA459159:JFD459164 JOW459159:JOZ459164 JYS459159:JYV459164 KIO459159:KIR459164 KSK459159:KSN459164 LCG459159:LCJ459164 LMC459159:LMF459164 LVY459159:LWB459164 MFU459159:MFX459164 MPQ459159:MPT459164 MZM459159:MZP459164 NJI459159:NJL459164 NTE459159:NTH459164 ODA459159:ODD459164 OMW459159:OMZ459164 OWS459159:OWV459164 PGO459159:PGR459164 PQK459159:PQN459164 QAG459159:QAJ459164 QKC459159:QKF459164 QTY459159:QUB459164 RDU459159:RDX459164 RNQ459159:RNT459164 RXM459159:RXP459164 SHI459159:SHL459164 SRE459159:SRH459164 TBA459159:TBD459164 TKW459159:TKZ459164 TUS459159:TUV459164 UEO459159:UER459164 UOK459159:UON459164 UYG459159:UYJ459164 VIC459159:VIF459164 VRY459159:VSB459164 WBU459159:WBX459164 WLQ459159:WLT459164 WVM459159:WVP459164 E524695:H524700 JA524695:JD524700 SW524695:SZ524700 ACS524695:ACV524700 AMO524695:AMR524700 AWK524695:AWN524700 BGG524695:BGJ524700 BQC524695:BQF524700 BZY524695:CAB524700 CJU524695:CJX524700 CTQ524695:CTT524700 DDM524695:DDP524700 DNI524695:DNL524700 DXE524695:DXH524700 EHA524695:EHD524700 EQW524695:EQZ524700 FAS524695:FAV524700 FKO524695:FKR524700 FUK524695:FUN524700 GEG524695:GEJ524700 GOC524695:GOF524700 GXY524695:GYB524700 HHU524695:HHX524700 HRQ524695:HRT524700 IBM524695:IBP524700 ILI524695:ILL524700 IVE524695:IVH524700 JFA524695:JFD524700 JOW524695:JOZ524700 JYS524695:JYV524700 KIO524695:KIR524700 KSK524695:KSN524700 LCG524695:LCJ524700 LMC524695:LMF524700 LVY524695:LWB524700 MFU524695:MFX524700 MPQ524695:MPT524700 MZM524695:MZP524700 NJI524695:NJL524700 NTE524695:NTH524700 ODA524695:ODD524700 OMW524695:OMZ524700 OWS524695:OWV524700 PGO524695:PGR524700 PQK524695:PQN524700 QAG524695:QAJ524700 QKC524695:QKF524700 QTY524695:QUB524700 RDU524695:RDX524700 RNQ524695:RNT524700 RXM524695:RXP524700 SHI524695:SHL524700 SRE524695:SRH524700 TBA524695:TBD524700 TKW524695:TKZ524700 TUS524695:TUV524700 UEO524695:UER524700 UOK524695:UON524700 UYG524695:UYJ524700 VIC524695:VIF524700 VRY524695:VSB524700 WBU524695:WBX524700 WLQ524695:WLT524700 WVM524695:WVP524700 E590231:H590236 JA590231:JD590236 SW590231:SZ590236 ACS590231:ACV590236 AMO590231:AMR590236 AWK590231:AWN590236 BGG590231:BGJ590236 BQC590231:BQF590236 BZY590231:CAB590236 CJU590231:CJX590236 CTQ590231:CTT590236 DDM590231:DDP590236 DNI590231:DNL590236 DXE590231:DXH590236 EHA590231:EHD590236 EQW590231:EQZ590236 FAS590231:FAV590236 FKO590231:FKR590236 FUK590231:FUN590236 GEG590231:GEJ590236 GOC590231:GOF590236 GXY590231:GYB590236 HHU590231:HHX590236 HRQ590231:HRT590236 IBM590231:IBP590236 ILI590231:ILL590236 IVE590231:IVH590236 JFA590231:JFD590236 JOW590231:JOZ590236 JYS590231:JYV590236 KIO590231:KIR590236 KSK590231:KSN590236 LCG590231:LCJ590236 LMC590231:LMF590236 LVY590231:LWB590236 MFU590231:MFX590236 MPQ590231:MPT590236 MZM590231:MZP590236 NJI590231:NJL590236 NTE590231:NTH590236 ODA590231:ODD590236 OMW590231:OMZ590236 OWS590231:OWV590236 PGO590231:PGR590236 PQK590231:PQN590236 QAG590231:QAJ590236 QKC590231:QKF590236 QTY590231:QUB590236 RDU590231:RDX590236 RNQ590231:RNT590236 RXM590231:RXP590236 SHI590231:SHL590236 SRE590231:SRH590236 TBA590231:TBD590236 TKW590231:TKZ590236 TUS590231:TUV590236 UEO590231:UER590236 UOK590231:UON590236 UYG590231:UYJ590236 VIC590231:VIF590236 VRY590231:VSB590236 WBU590231:WBX590236 WLQ590231:WLT590236 WVM590231:WVP590236 E655767:H655772 JA655767:JD655772 SW655767:SZ655772 ACS655767:ACV655772 AMO655767:AMR655772 AWK655767:AWN655772 BGG655767:BGJ655772 BQC655767:BQF655772 BZY655767:CAB655772 CJU655767:CJX655772 CTQ655767:CTT655772 DDM655767:DDP655772 DNI655767:DNL655772 DXE655767:DXH655772 EHA655767:EHD655772 EQW655767:EQZ655772 FAS655767:FAV655772 FKO655767:FKR655772 FUK655767:FUN655772 GEG655767:GEJ655772 GOC655767:GOF655772 GXY655767:GYB655772 HHU655767:HHX655772 HRQ655767:HRT655772 IBM655767:IBP655772 ILI655767:ILL655772 IVE655767:IVH655772 JFA655767:JFD655772 JOW655767:JOZ655772 JYS655767:JYV655772 KIO655767:KIR655772 KSK655767:KSN655772 LCG655767:LCJ655772 LMC655767:LMF655772 LVY655767:LWB655772 MFU655767:MFX655772 MPQ655767:MPT655772 MZM655767:MZP655772 NJI655767:NJL655772 NTE655767:NTH655772 ODA655767:ODD655772 OMW655767:OMZ655772 OWS655767:OWV655772 PGO655767:PGR655772 PQK655767:PQN655772 QAG655767:QAJ655772 QKC655767:QKF655772 QTY655767:QUB655772 RDU655767:RDX655772 RNQ655767:RNT655772 RXM655767:RXP655772 SHI655767:SHL655772 SRE655767:SRH655772 TBA655767:TBD655772 TKW655767:TKZ655772 TUS655767:TUV655772 UEO655767:UER655772 UOK655767:UON655772 UYG655767:UYJ655772 VIC655767:VIF655772 VRY655767:VSB655772 WBU655767:WBX655772 WLQ655767:WLT655772 WVM655767:WVP655772 E721303:H721308 JA721303:JD721308 SW721303:SZ721308 ACS721303:ACV721308 AMO721303:AMR721308 AWK721303:AWN721308 BGG721303:BGJ721308 BQC721303:BQF721308 BZY721303:CAB721308 CJU721303:CJX721308 CTQ721303:CTT721308 DDM721303:DDP721308 DNI721303:DNL721308 DXE721303:DXH721308 EHA721303:EHD721308 EQW721303:EQZ721308 FAS721303:FAV721308 FKO721303:FKR721308 FUK721303:FUN721308 GEG721303:GEJ721308 GOC721303:GOF721308 GXY721303:GYB721308 HHU721303:HHX721308 HRQ721303:HRT721308 IBM721303:IBP721308 ILI721303:ILL721308 IVE721303:IVH721308 JFA721303:JFD721308 JOW721303:JOZ721308 JYS721303:JYV721308 KIO721303:KIR721308 KSK721303:KSN721308 LCG721303:LCJ721308 LMC721303:LMF721308 LVY721303:LWB721308 MFU721303:MFX721308 MPQ721303:MPT721308 MZM721303:MZP721308 NJI721303:NJL721308 NTE721303:NTH721308 ODA721303:ODD721308 OMW721303:OMZ721308 OWS721303:OWV721308 PGO721303:PGR721308 PQK721303:PQN721308 QAG721303:QAJ721308 QKC721303:QKF721308 QTY721303:QUB721308 RDU721303:RDX721308 RNQ721303:RNT721308 RXM721303:RXP721308 SHI721303:SHL721308 SRE721303:SRH721308 TBA721303:TBD721308 TKW721303:TKZ721308 TUS721303:TUV721308 UEO721303:UER721308 UOK721303:UON721308 UYG721303:UYJ721308 VIC721303:VIF721308 VRY721303:VSB721308 WBU721303:WBX721308 WLQ721303:WLT721308 WVM721303:WVP721308 E786839:H786844 JA786839:JD786844 SW786839:SZ786844 ACS786839:ACV786844 AMO786839:AMR786844 AWK786839:AWN786844 BGG786839:BGJ786844 BQC786839:BQF786844 BZY786839:CAB786844 CJU786839:CJX786844 CTQ786839:CTT786844 DDM786839:DDP786844 DNI786839:DNL786844 DXE786839:DXH786844 EHA786839:EHD786844 EQW786839:EQZ786844 FAS786839:FAV786844 FKO786839:FKR786844 FUK786839:FUN786844 GEG786839:GEJ786844 GOC786839:GOF786844 GXY786839:GYB786844 HHU786839:HHX786844 HRQ786839:HRT786844 IBM786839:IBP786844 ILI786839:ILL786844 IVE786839:IVH786844 JFA786839:JFD786844 JOW786839:JOZ786844 JYS786839:JYV786844 KIO786839:KIR786844 KSK786839:KSN786844 LCG786839:LCJ786844 LMC786839:LMF786844 LVY786839:LWB786844 MFU786839:MFX786844 MPQ786839:MPT786844 MZM786839:MZP786844 NJI786839:NJL786844 NTE786839:NTH786844 ODA786839:ODD786844 OMW786839:OMZ786844 OWS786839:OWV786844 PGO786839:PGR786844 PQK786839:PQN786844 QAG786839:QAJ786844 QKC786839:QKF786844 QTY786839:QUB786844 RDU786839:RDX786844 RNQ786839:RNT786844 RXM786839:RXP786844 SHI786839:SHL786844 SRE786839:SRH786844 TBA786839:TBD786844 TKW786839:TKZ786844 TUS786839:TUV786844 UEO786839:UER786844 UOK786839:UON786844 UYG786839:UYJ786844 VIC786839:VIF786844 VRY786839:VSB786844 WBU786839:WBX786844 WLQ786839:WLT786844 WVM786839:WVP786844 E852375:H852380 JA852375:JD852380 SW852375:SZ852380 ACS852375:ACV852380 AMO852375:AMR852380 AWK852375:AWN852380 BGG852375:BGJ852380 BQC852375:BQF852380 BZY852375:CAB852380 CJU852375:CJX852380 CTQ852375:CTT852380 DDM852375:DDP852380 DNI852375:DNL852380 DXE852375:DXH852380 EHA852375:EHD852380 EQW852375:EQZ852380 FAS852375:FAV852380 FKO852375:FKR852380 FUK852375:FUN852380 GEG852375:GEJ852380 GOC852375:GOF852380 GXY852375:GYB852380 HHU852375:HHX852380 HRQ852375:HRT852380 IBM852375:IBP852380 ILI852375:ILL852380 IVE852375:IVH852380 JFA852375:JFD852380 JOW852375:JOZ852380 JYS852375:JYV852380 KIO852375:KIR852380 KSK852375:KSN852380 LCG852375:LCJ852380 LMC852375:LMF852380 LVY852375:LWB852380 MFU852375:MFX852380 MPQ852375:MPT852380 MZM852375:MZP852380 NJI852375:NJL852380 NTE852375:NTH852380 ODA852375:ODD852380 OMW852375:OMZ852380 OWS852375:OWV852380 PGO852375:PGR852380 PQK852375:PQN852380 QAG852375:QAJ852380 QKC852375:QKF852380 QTY852375:QUB852380 RDU852375:RDX852380 RNQ852375:RNT852380 RXM852375:RXP852380 SHI852375:SHL852380 SRE852375:SRH852380 TBA852375:TBD852380 TKW852375:TKZ852380 TUS852375:TUV852380 UEO852375:UER852380 UOK852375:UON852380 UYG852375:UYJ852380 VIC852375:VIF852380 VRY852375:VSB852380 WBU852375:WBX852380 WLQ852375:WLT852380 WVM852375:WVP852380 E917911:H917916 JA917911:JD917916 SW917911:SZ917916 ACS917911:ACV917916 AMO917911:AMR917916 AWK917911:AWN917916 BGG917911:BGJ917916 BQC917911:BQF917916 BZY917911:CAB917916 CJU917911:CJX917916 CTQ917911:CTT917916 DDM917911:DDP917916 DNI917911:DNL917916 DXE917911:DXH917916 EHA917911:EHD917916 EQW917911:EQZ917916 FAS917911:FAV917916 FKO917911:FKR917916 FUK917911:FUN917916 GEG917911:GEJ917916 GOC917911:GOF917916 GXY917911:GYB917916 HHU917911:HHX917916 HRQ917911:HRT917916 IBM917911:IBP917916 ILI917911:ILL917916 IVE917911:IVH917916 JFA917911:JFD917916 JOW917911:JOZ917916 JYS917911:JYV917916 KIO917911:KIR917916 KSK917911:KSN917916 LCG917911:LCJ917916 LMC917911:LMF917916 LVY917911:LWB917916 MFU917911:MFX917916 MPQ917911:MPT917916 MZM917911:MZP917916 NJI917911:NJL917916 NTE917911:NTH917916 ODA917911:ODD917916 OMW917911:OMZ917916 OWS917911:OWV917916 PGO917911:PGR917916 PQK917911:PQN917916 QAG917911:QAJ917916 QKC917911:QKF917916 QTY917911:QUB917916 RDU917911:RDX917916 RNQ917911:RNT917916 RXM917911:RXP917916 SHI917911:SHL917916 SRE917911:SRH917916 TBA917911:TBD917916 TKW917911:TKZ917916 TUS917911:TUV917916 UEO917911:UER917916 UOK917911:UON917916 UYG917911:UYJ917916 VIC917911:VIF917916 VRY917911:VSB917916 WBU917911:WBX917916 WLQ917911:WLT917916 WVM917911:WVP917916 E983447:H983452 JA983447:JD983452 SW983447:SZ983452 ACS983447:ACV983452 AMO983447:AMR983452 AWK983447:AWN983452 BGG983447:BGJ983452 BQC983447:BQF983452 BZY983447:CAB983452 CJU983447:CJX983452 CTQ983447:CTT983452 DDM983447:DDP983452 DNI983447:DNL983452 DXE983447:DXH983452 EHA983447:EHD983452 EQW983447:EQZ983452 FAS983447:FAV983452 FKO983447:FKR983452 FUK983447:FUN983452 GEG983447:GEJ983452 GOC983447:GOF983452 GXY983447:GYB983452 HHU983447:HHX983452 HRQ983447:HRT983452 IBM983447:IBP983452 ILI983447:ILL983452 IVE983447:IVH983452 JFA983447:JFD983452 JOW983447:JOZ983452 JYS983447:JYV983452 KIO983447:KIR983452 KSK983447:KSN983452 LCG983447:LCJ983452 LMC983447:LMF983452 LVY983447:LWB983452 MFU983447:MFX983452 MPQ983447:MPT983452 MZM983447:MZP983452 NJI983447:NJL983452 NTE983447:NTH983452 ODA983447:ODD983452 OMW983447:OMZ983452 OWS983447:OWV983452 PGO983447:PGR983452 PQK983447:PQN983452 QAG983447:QAJ983452 QKC983447:QKF983452 QTY983447:QUB983452 RDU983447:RDX983452 RNQ983447:RNT983452 RXM983447:RXP983452 SHI983447:SHL983452 SRE983447:SRH983452 TBA983447:TBD983452 TKW983447:TKZ983452 TUS983447:TUV983452 UEO983447:UER983452 UOK983447:UON983452 UYG983447:UYJ983452 VIC983447:VIF983452 VRY983447:VSB983452 WBU983447:WBX983452 WLQ983447:WLT983452 WVM983447:WVP983452 I367:K367 JE367:JG367 TA367:TC367 ACW367:ACY367 AMS367:AMU367 AWO367:AWQ367 BGK367:BGM367 BQG367:BQI367 CAC367:CAE367 CJY367:CKA367 CTU367:CTW367 DDQ367:DDS367 DNM367:DNO367 DXI367:DXK367 EHE367:EHG367 ERA367:ERC367 FAW367:FAY367 FKS367:FKU367 FUO367:FUQ367 GEK367:GEM367 GOG367:GOI367 GYC367:GYE367 HHY367:HIA367 HRU367:HRW367 IBQ367:IBS367 ILM367:ILO367 IVI367:IVK367 JFE367:JFG367 JPA367:JPC367 JYW367:JYY367 KIS367:KIU367 KSO367:KSQ367 LCK367:LCM367 LMG367:LMI367 LWC367:LWE367 MFY367:MGA367 MPU367:MPW367 MZQ367:MZS367 NJM367:NJO367 NTI367:NTK367 ODE367:ODG367 ONA367:ONC367 OWW367:OWY367 PGS367:PGU367 PQO367:PQQ367 QAK367:QAM367 QKG367:QKI367 QUC367:QUE367 RDY367:REA367 RNU367:RNW367 RXQ367:RXS367 SHM367:SHO367 SRI367:SRK367 TBE367:TBG367 TLA367:TLC367 TUW367:TUY367 UES367:UEU367 UOO367:UOQ367 UYK367:UYM367 VIG367:VII367 VSC367:VSE367 WBY367:WCA367 WLU367:WLW367 WVQ367:WVS367 I65949:K65949 JE65949:JG65949 TA65949:TC65949 ACW65949:ACY65949 AMS65949:AMU65949 AWO65949:AWQ65949 BGK65949:BGM65949 BQG65949:BQI65949 CAC65949:CAE65949 CJY65949:CKA65949 CTU65949:CTW65949 DDQ65949:DDS65949 DNM65949:DNO65949 DXI65949:DXK65949 EHE65949:EHG65949 ERA65949:ERC65949 FAW65949:FAY65949 FKS65949:FKU65949 FUO65949:FUQ65949 GEK65949:GEM65949 GOG65949:GOI65949 GYC65949:GYE65949 HHY65949:HIA65949 HRU65949:HRW65949 IBQ65949:IBS65949 ILM65949:ILO65949 IVI65949:IVK65949 JFE65949:JFG65949 JPA65949:JPC65949 JYW65949:JYY65949 KIS65949:KIU65949 KSO65949:KSQ65949 LCK65949:LCM65949 LMG65949:LMI65949 LWC65949:LWE65949 MFY65949:MGA65949 MPU65949:MPW65949 MZQ65949:MZS65949 NJM65949:NJO65949 NTI65949:NTK65949 ODE65949:ODG65949 ONA65949:ONC65949 OWW65949:OWY65949 PGS65949:PGU65949 PQO65949:PQQ65949 QAK65949:QAM65949 QKG65949:QKI65949 QUC65949:QUE65949 RDY65949:REA65949 RNU65949:RNW65949 RXQ65949:RXS65949 SHM65949:SHO65949 SRI65949:SRK65949 TBE65949:TBG65949 TLA65949:TLC65949 TUW65949:TUY65949 UES65949:UEU65949 UOO65949:UOQ65949 UYK65949:UYM65949 VIG65949:VII65949 VSC65949:VSE65949 WBY65949:WCA65949 WLU65949:WLW65949 WVQ65949:WVS65949 I131485:K131485 JE131485:JG131485 TA131485:TC131485 ACW131485:ACY131485 AMS131485:AMU131485 AWO131485:AWQ131485 BGK131485:BGM131485 BQG131485:BQI131485 CAC131485:CAE131485 CJY131485:CKA131485 CTU131485:CTW131485 DDQ131485:DDS131485 DNM131485:DNO131485 DXI131485:DXK131485 EHE131485:EHG131485 ERA131485:ERC131485 FAW131485:FAY131485 FKS131485:FKU131485 FUO131485:FUQ131485 GEK131485:GEM131485 GOG131485:GOI131485 GYC131485:GYE131485 HHY131485:HIA131485 HRU131485:HRW131485 IBQ131485:IBS131485 ILM131485:ILO131485 IVI131485:IVK131485 JFE131485:JFG131485 JPA131485:JPC131485 JYW131485:JYY131485 KIS131485:KIU131485 KSO131485:KSQ131485 LCK131485:LCM131485 LMG131485:LMI131485 LWC131485:LWE131485 MFY131485:MGA131485 MPU131485:MPW131485 MZQ131485:MZS131485 NJM131485:NJO131485 NTI131485:NTK131485 ODE131485:ODG131485 ONA131485:ONC131485 OWW131485:OWY131485 PGS131485:PGU131485 PQO131485:PQQ131485 QAK131485:QAM131485 QKG131485:QKI131485 QUC131485:QUE131485 RDY131485:REA131485 RNU131485:RNW131485 RXQ131485:RXS131485 SHM131485:SHO131485 SRI131485:SRK131485 TBE131485:TBG131485 TLA131485:TLC131485 TUW131485:TUY131485 UES131485:UEU131485 UOO131485:UOQ131485 UYK131485:UYM131485 VIG131485:VII131485 VSC131485:VSE131485 WBY131485:WCA131485 WLU131485:WLW131485 WVQ131485:WVS131485 I197021:K197021 JE197021:JG197021 TA197021:TC197021 ACW197021:ACY197021 AMS197021:AMU197021 AWO197021:AWQ197021 BGK197021:BGM197021 BQG197021:BQI197021 CAC197021:CAE197021 CJY197021:CKA197021 CTU197021:CTW197021 DDQ197021:DDS197021 DNM197021:DNO197021 DXI197021:DXK197021 EHE197021:EHG197021 ERA197021:ERC197021 FAW197021:FAY197021 FKS197021:FKU197021 FUO197021:FUQ197021 GEK197021:GEM197021 GOG197021:GOI197021 GYC197021:GYE197021 HHY197021:HIA197021 HRU197021:HRW197021 IBQ197021:IBS197021 ILM197021:ILO197021 IVI197021:IVK197021 JFE197021:JFG197021 JPA197021:JPC197021 JYW197021:JYY197021 KIS197021:KIU197021 KSO197021:KSQ197021 LCK197021:LCM197021 LMG197021:LMI197021 LWC197021:LWE197021 MFY197021:MGA197021 MPU197021:MPW197021 MZQ197021:MZS197021 NJM197021:NJO197021 NTI197021:NTK197021 ODE197021:ODG197021 ONA197021:ONC197021 OWW197021:OWY197021 PGS197021:PGU197021 PQO197021:PQQ197021 QAK197021:QAM197021 QKG197021:QKI197021 QUC197021:QUE197021 RDY197021:REA197021 RNU197021:RNW197021 RXQ197021:RXS197021 SHM197021:SHO197021 SRI197021:SRK197021 TBE197021:TBG197021 TLA197021:TLC197021 TUW197021:TUY197021 UES197021:UEU197021 UOO197021:UOQ197021 UYK197021:UYM197021 VIG197021:VII197021 VSC197021:VSE197021 WBY197021:WCA197021 WLU197021:WLW197021 WVQ197021:WVS197021 I262557:K262557 JE262557:JG262557 TA262557:TC262557 ACW262557:ACY262557 AMS262557:AMU262557 AWO262557:AWQ262557 BGK262557:BGM262557 BQG262557:BQI262557 CAC262557:CAE262557 CJY262557:CKA262557 CTU262557:CTW262557 DDQ262557:DDS262557 DNM262557:DNO262557 DXI262557:DXK262557 EHE262557:EHG262557 ERA262557:ERC262557 FAW262557:FAY262557 FKS262557:FKU262557 FUO262557:FUQ262557 GEK262557:GEM262557 GOG262557:GOI262557 GYC262557:GYE262557 HHY262557:HIA262557 HRU262557:HRW262557 IBQ262557:IBS262557 ILM262557:ILO262557 IVI262557:IVK262557 JFE262557:JFG262557 JPA262557:JPC262557 JYW262557:JYY262557 KIS262557:KIU262557 KSO262557:KSQ262557 LCK262557:LCM262557 LMG262557:LMI262557 LWC262557:LWE262557 MFY262557:MGA262557 MPU262557:MPW262557 MZQ262557:MZS262557 NJM262557:NJO262557 NTI262557:NTK262557 ODE262557:ODG262557 ONA262557:ONC262557 OWW262557:OWY262557 PGS262557:PGU262557 PQO262557:PQQ262557 QAK262557:QAM262557 QKG262557:QKI262557 QUC262557:QUE262557 RDY262557:REA262557 RNU262557:RNW262557 RXQ262557:RXS262557 SHM262557:SHO262557 SRI262557:SRK262557 TBE262557:TBG262557 TLA262557:TLC262557 TUW262557:TUY262557 UES262557:UEU262557 UOO262557:UOQ262557 UYK262557:UYM262557 VIG262557:VII262557 VSC262557:VSE262557 WBY262557:WCA262557 WLU262557:WLW262557 WVQ262557:WVS262557 I328093:K328093 JE328093:JG328093 TA328093:TC328093 ACW328093:ACY328093 AMS328093:AMU328093 AWO328093:AWQ328093 BGK328093:BGM328093 BQG328093:BQI328093 CAC328093:CAE328093 CJY328093:CKA328093 CTU328093:CTW328093 DDQ328093:DDS328093 DNM328093:DNO328093 DXI328093:DXK328093 EHE328093:EHG328093 ERA328093:ERC328093 FAW328093:FAY328093 FKS328093:FKU328093 FUO328093:FUQ328093 GEK328093:GEM328093 GOG328093:GOI328093 GYC328093:GYE328093 HHY328093:HIA328093 HRU328093:HRW328093 IBQ328093:IBS328093 ILM328093:ILO328093 IVI328093:IVK328093 JFE328093:JFG328093 JPA328093:JPC328093 JYW328093:JYY328093 KIS328093:KIU328093 KSO328093:KSQ328093 LCK328093:LCM328093 LMG328093:LMI328093 LWC328093:LWE328093 MFY328093:MGA328093 MPU328093:MPW328093 MZQ328093:MZS328093 NJM328093:NJO328093 NTI328093:NTK328093 ODE328093:ODG328093 ONA328093:ONC328093 OWW328093:OWY328093 PGS328093:PGU328093 PQO328093:PQQ328093 QAK328093:QAM328093 QKG328093:QKI328093 QUC328093:QUE328093 RDY328093:REA328093 RNU328093:RNW328093 RXQ328093:RXS328093 SHM328093:SHO328093 SRI328093:SRK328093 TBE328093:TBG328093 TLA328093:TLC328093 TUW328093:TUY328093 UES328093:UEU328093 UOO328093:UOQ328093 UYK328093:UYM328093 VIG328093:VII328093 VSC328093:VSE328093 WBY328093:WCA328093 WLU328093:WLW328093 WVQ328093:WVS328093 I393629:K393629 JE393629:JG393629 TA393629:TC393629 ACW393629:ACY393629 AMS393629:AMU393629 AWO393629:AWQ393629 BGK393629:BGM393629 BQG393629:BQI393629 CAC393629:CAE393629 CJY393629:CKA393629 CTU393629:CTW393629 DDQ393629:DDS393629 DNM393629:DNO393629 DXI393629:DXK393629 EHE393629:EHG393629 ERA393629:ERC393629 FAW393629:FAY393629 FKS393629:FKU393629 FUO393629:FUQ393629 GEK393629:GEM393629 GOG393629:GOI393629 GYC393629:GYE393629 HHY393629:HIA393629 HRU393629:HRW393629 IBQ393629:IBS393629 ILM393629:ILO393629 IVI393629:IVK393629 JFE393629:JFG393629 JPA393629:JPC393629 JYW393629:JYY393629 KIS393629:KIU393629 KSO393629:KSQ393629 LCK393629:LCM393629 LMG393629:LMI393629 LWC393629:LWE393629 MFY393629:MGA393629 MPU393629:MPW393629 MZQ393629:MZS393629 NJM393629:NJO393629 NTI393629:NTK393629 ODE393629:ODG393629 ONA393629:ONC393629 OWW393629:OWY393629 PGS393629:PGU393629 PQO393629:PQQ393629 QAK393629:QAM393629 QKG393629:QKI393629 QUC393629:QUE393629 RDY393629:REA393629 RNU393629:RNW393629 RXQ393629:RXS393629 SHM393629:SHO393629 SRI393629:SRK393629 TBE393629:TBG393629 TLA393629:TLC393629 TUW393629:TUY393629 UES393629:UEU393629 UOO393629:UOQ393629 UYK393629:UYM393629 VIG393629:VII393629 VSC393629:VSE393629 WBY393629:WCA393629 WLU393629:WLW393629 WVQ393629:WVS393629 I459165:K459165 JE459165:JG459165 TA459165:TC459165 ACW459165:ACY459165 AMS459165:AMU459165 AWO459165:AWQ459165 BGK459165:BGM459165 BQG459165:BQI459165 CAC459165:CAE459165 CJY459165:CKA459165 CTU459165:CTW459165 DDQ459165:DDS459165 DNM459165:DNO459165 DXI459165:DXK459165 EHE459165:EHG459165 ERA459165:ERC459165 FAW459165:FAY459165 FKS459165:FKU459165 FUO459165:FUQ459165 GEK459165:GEM459165 GOG459165:GOI459165 GYC459165:GYE459165 HHY459165:HIA459165 HRU459165:HRW459165 IBQ459165:IBS459165 ILM459165:ILO459165 IVI459165:IVK459165 JFE459165:JFG459165 JPA459165:JPC459165 JYW459165:JYY459165 KIS459165:KIU459165 KSO459165:KSQ459165 LCK459165:LCM459165 LMG459165:LMI459165 LWC459165:LWE459165 MFY459165:MGA459165 MPU459165:MPW459165 MZQ459165:MZS459165 NJM459165:NJO459165 NTI459165:NTK459165 ODE459165:ODG459165 ONA459165:ONC459165 OWW459165:OWY459165 PGS459165:PGU459165 PQO459165:PQQ459165 QAK459165:QAM459165 QKG459165:QKI459165 QUC459165:QUE459165 RDY459165:REA459165 RNU459165:RNW459165 RXQ459165:RXS459165 SHM459165:SHO459165 SRI459165:SRK459165 TBE459165:TBG459165 TLA459165:TLC459165 TUW459165:TUY459165 UES459165:UEU459165 UOO459165:UOQ459165 UYK459165:UYM459165 VIG459165:VII459165 VSC459165:VSE459165 WBY459165:WCA459165 WLU459165:WLW459165 WVQ459165:WVS459165 I524701:K524701 JE524701:JG524701 TA524701:TC524701 ACW524701:ACY524701 AMS524701:AMU524701 AWO524701:AWQ524701 BGK524701:BGM524701 BQG524701:BQI524701 CAC524701:CAE524701 CJY524701:CKA524701 CTU524701:CTW524701 DDQ524701:DDS524701 DNM524701:DNO524701 DXI524701:DXK524701 EHE524701:EHG524701 ERA524701:ERC524701 FAW524701:FAY524701 FKS524701:FKU524701 FUO524701:FUQ524701 GEK524701:GEM524701 GOG524701:GOI524701 GYC524701:GYE524701 HHY524701:HIA524701 HRU524701:HRW524701 IBQ524701:IBS524701 ILM524701:ILO524701 IVI524701:IVK524701 JFE524701:JFG524701 JPA524701:JPC524701 JYW524701:JYY524701 KIS524701:KIU524701 KSO524701:KSQ524701 LCK524701:LCM524701 LMG524701:LMI524701 LWC524701:LWE524701 MFY524701:MGA524701 MPU524701:MPW524701 MZQ524701:MZS524701 NJM524701:NJO524701 NTI524701:NTK524701 ODE524701:ODG524701 ONA524701:ONC524701 OWW524701:OWY524701 PGS524701:PGU524701 PQO524701:PQQ524701 QAK524701:QAM524701 QKG524701:QKI524701 QUC524701:QUE524701 RDY524701:REA524701 RNU524701:RNW524701 RXQ524701:RXS524701 SHM524701:SHO524701 SRI524701:SRK524701 TBE524701:TBG524701 TLA524701:TLC524701 TUW524701:TUY524701 UES524701:UEU524701 UOO524701:UOQ524701 UYK524701:UYM524701 VIG524701:VII524701 VSC524701:VSE524701 WBY524701:WCA524701 WLU524701:WLW524701 WVQ524701:WVS524701 I590237:K590237 JE590237:JG590237 TA590237:TC590237 ACW590237:ACY590237 AMS590237:AMU590237 AWO590237:AWQ590237 BGK590237:BGM590237 BQG590237:BQI590237 CAC590237:CAE590237 CJY590237:CKA590237 CTU590237:CTW590237 DDQ590237:DDS590237 DNM590237:DNO590237 DXI590237:DXK590237 EHE590237:EHG590237 ERA590237:ERC590237 FAW590237:FAY590237 FKS590237:FKU590237 FUO590237:FUQ590237 GEK590237:GEM590237 GOG590237:GOI590237 GYC590237:GYE590237 HHY590237:HIA590237 HRU590237:HRW590237 IBQ590237:IBS590237 ILM590237:ILO590237 IVI590237:IVK590237 JFE590237:JFG590237 JPA590237:JPC590237 JYW590237:JYY590237 KIS590237:KIU590237 KSO590237:KSQ590237 LCK590237:LCM590237 LMG590237:LMI590237 LWC590237:LWE590237 MFY590237:MGA590237 MPU590237:MPW590237 MZQ590237:MZS590237 NJM590237:NJO590237 NTI590237:NTK590237 ODE590237:ODG590237 ONA590237:ONC590237 OWW590237:OWY590237 PGS590237:PGU590237 PQO590237:PQQ590237 QAK590237:QAM590237 QKG590237:QKI590237 QUC590237:QUE590237 RDY590237:REA590237 RNU590237:RNW590237 RXQ590237:RXS590237 SHM590237:SHO590237 SRI590237:SRK590237 TBE590237:TBG590237 TLA590237:TLC590237 TUW590237:TUY590237 UES590237:UEU590237 UOO590237:UOQ590237 UYK590237:UYM590237 VIG590237:VII590237 VSC590237:VSE590237 WBY590237:WCA590237 WLU590237:WLW590237 WVQ590237:WVS590237 I655773:K655773 JE655773:JG655773 TA655773:TC655773 ACW655773:ACY655773 AMS655773:AMU655773 AWO655773:AWQ655773 BGK655773:BGM655773 BQG655773:BQI655773 CAC655773:CAE655773 CJY655773:CKA655773 CTU655773:CTW655773 DDQ655773:DDS655773 DNM655773:DNO655773 DXI655773:DXK655773 EHE655773:EHG655773 ERA655773:ERC655773 FAW655773:FAY655773 FKS655773:FKU655773 FUO655773:FUQ655773 GEK655773:GEM655773 GOG655773:GOI655773 GYC655773:GYE655773 HHY655773:HIA655773 HRU655773:HRW655773 IBQ655773:IBS655773 ILM655773:ILO655773 IVI655773:IVK655773 JFE655773:JFG655773 JPA655773:JPC655773 JYW655773:JYY655773 KIS655773:KIU655773 KSO655773:KSQ655773 LCK655773:LCM655773 LMG655773:LMI655773 LWC655773:LWE655773 MFY655773:MGA655773 MPU655773:MPW655773 MZQ655773:MZS655773 NJM655773:NJO655773 NTI655773:NTK655773 ODE655773:ODG655773 ONA655773:ONC655773 OWW655773:OWY655773 PGS655773:PGU655773 PQO655773:PQQ655773 QAK655773:QAM655773 QKG655773:QKI655773 QUC655773:QUE655773 RDY655773:REA655773 RNU655773:RNW655773 RXQ655773:RXS655773 SHM655773:SHO655773 SRI655773:SRK655773 TBE655773:TBG655773 TLA655773:TLC655773 TUW655773:TUY655773 UES655773:UEU655773 UOO655773:UOQ655773 UYK655773:UYM655773 VIG655773:VII655773 VSC655773:VSE655773 WBY655773:WCA655773 WLU655773:WLW655773 WVQ655773:WVS655773 I721309:K721309 JE721309:JG721309 TA721309:TC721309 ACW721309:ACY721309 AMS721309:AMU721309 AWO721309:AWQ721309 BGK721309:BGM721309 BQG721309:BQI721309 CAC721309:CAE721309 CJY721309:CKA721309 CTU721309:CTW721309 DDQ721309:DDS721309 DNM721309:DNO721309 DXI721309:DXK721309 EHE721309:EHG721309 ERA721309:ERC721309 FAW721309:FAY721309 FKS721309:FKU721309 FUO721309:FUQ721309 GEK721309:GEM721309 GOG721309:GOI721309 GYC721309:GYE721309 HHY721309:HIA721309 HRU721309:HRW721309 IBQ721309:IBS721309 ILM721309:ILO721309 IVI721309:IVK721309 JFE721309:JFG721309 JPA721309:JPC721309 JYW721309:JYY721309 KIS721309:KIU721309 KSO721309:KSQ721309 LCK721309:LCM721309 LMG721309:LMI721309 LWC721309:LWE721309 MFY721309:MGA721309 MPU721309:MPW721309 MZQ721309:MZS721309 NJM721309:NJO721309 NTI721309:NTK721309 ODE721309:ODG721309 ONA721309:ONC721309 OWW721309:OWY721309 PGS721309:PGU721309 PQO721309:PQQ721309 QAK721309:QAM721309 QKG721309:QKI721309 QUC721309:QUE721309 RDY721309:REA721309 RNU721309:RNW721309 RXQ721309:RXS721309 SHM721309:SHO721309 SRI721309:SRK721309 TBE721309:TBG721309 TLA721309:TLC721309 TUW721309:TUY721309 UES721309:UEU721309 UOO721309:UOQ721309 UYK721309:UYM721309 VIG721309:VII721309 VSC721309:VSE721309 WBY721309:WCA721309 WLU721309:WLW721309 WVQ721309:WVS721309 I786845:K786845 JE786845:JG786845 TA786845:TC786845 ACW786845:ACY786845 AMS786845:AMU786845 AWO786845:AWQ786845 BGK786845:BGM786845 BQG786845:BQI786845 CAC786845:CAE786845 CJY786845:CKA786845 CTU786845:CTW786845 DDQ786845:DDS786845 DNM786845:DNO786845 DXI786845:DXK786845 EHE786845:EHG786845 ERA786845:ERC786845 FAW786845:FAY786845 FKS786845:FKU786845 FUO786845:FUQ786845 GEK786845:GEM786845 GOG786845:GOI786845 GYC786845:GYE786845 HHY786845:HIA786845 HRU786845:HRW786845 IBQ786845:IBS786845 ILM786845:ILO786845 IVI786845:IVK786845 JFE786845:JFG786845 JPA786845:JPC786845 JYW786845:JYY786845 KIS786845:KIU786845 KSO786845:KSQ786845 LCK786845:LCM786845 LMG786845:LMI786845 LWC786845:LWE786845 MFY786845:MGA786845 MPU786845:MPW786845 MZQ786845:MZS786845 NJM786845:NJO786845 NTI786845:NTK786845 ODE786845:ODG786845 ONA786845:ONC786845 OWW786845:OWY786845 PGS786845:PGU786845 PQO786845:PQQ786845 QAK786845:QAM786845 QKG786845:QKI786845 QUC786845:QUE786845 RDY786845:REA786845 RNU786845:RNW786845 RXQ786845:RXS786845 SHM786845:SHO786845 SRI786845:SRK786845 TBE786845:TBG786845 TLA786845:TLC786845 TUW786845:TUY786845 UES786845:UEU786845 UOO786845:UOQ786845 UYK786845:UYM786845 VIG786845:VII786845 VSC786845:VSE786845 WBY786845:WCA786845 WLU786845:WLW786845 WVQ786845:WVS786845 I852381:K852381 JE852381:JG852381 TA852381:TC852381 ACW852381:ACY852381 AMS852381:AMU852381 AWO852381:AWQ852381 BGK852381:BGM852381 BQG852381:BQI852381 CAC852381:CAE852381 CJY852381:CKA852381 CTU852381:CTW852381 DDQ852381:DDS852381 DNM852381:DNO852381 DXI852381:DXK852381 EHE852381:EHG852381 ERA852381:ERC852381 FAW852381:FAY852381 FKS852381:FKU852381 FUO852381:FUQ852381 GEK852381:GEM852381 GOG852381:GOI852381 GYC852381:GYE852381 HHY852381:HIA852381 HRU852381:HRW852381 IBQ852381:IBS852381 ILM852381:ILO852381 IVI852381:IVK852381 JFE852381:JFG852381 JPA852381:JPC852381 JYW852381:JYY852381 KIS852381:KIU852381 KSO852381:KSQ852381 LCK852381:LCM852381 LMG852381:LMI852381 LWC852381:LWE852381 MFY852381:MGA852381 MPU852381:MPW852381 MZQ852381:MZS852381 NJM852381:NJO852381 NTI852381:NTK852381 ODE852381:ODG852381 ONA852381:ONC852381 OWW852381:OWY852381 PGS852381:PGU852381 PQO852381:PQQ852381 QAK852381:QAM852381 QKG852381:QKI852381 QUC852381:QUE852381 RDY852381:REA852381 RNU852381:RNW852381 RXQ852381:RXS852381 SHM852381:SHO852381 SRI852381:SRK852381 TBE852381:TBG852381 TLA852381:TLC852381 TUW852381:TUY852381 UES852381:UEU852381 UOO852381:UOQ852381 UYK852381:UYM852381 VIG852381:VII852381 VSC852381:VSE852381 WBY852381:WCA852381 WLU852381:WLW852381 WVQ852381:WVS852381 I917917:K917917 JE917917:JG917917 TA917917:TC917917 ACW917917:ACY917917 AMS917917:AMU917917 AWO917917:AWQ917917 BGK917917:BGM917917 BQG917917:BQI917917 CAC917917:CAE917917 CJY917917:CKA917917 CTU917917:CTW917917 DDQ917917:DDS917917 DNM917917:DNO917917 DXI917917:DXK917917 EHE917917:EHG917917 ERA917917:ERC917917 FAW917917:FAY917917 FKS917917:FKU917917 FUO917917:FUQ917917 GEK917917:GEM917917 GOG917917:GOI917917 GYC917917:GYE917917 HHY917917:HIA917917 HRU917917:HRW917917 IBQ917917:IBS917917 ILM917917:ILO917917 IVI917917:IVK917917 JFE917917:JFG917917 JPA917917:JPC917917 JYW917917:JYY917917 KIS917917:KIU917917 KSO917917:KSQ917917 LCK917917:LCM917917 LMG917917:LMI917917 LWC917917:LWE917917 MFY917917:MGA917917 MPU917917:MPW917917 MZQ917917:MZS917917 NJM917917:NJO917917 NTI917917:NTK917917 ODE917917:ODG917917 ONA917917:ONC917917 OWW917917:OWY917917 PGS917917:PGU917917 PQO917917:PQQ917917 QAK917917:QAM917917 QKG917917:QKI917917 QUC917917:QUE917917 RDY917917:REA917917 RNU917917:RNW917917 RXQ917917:RXS917917 SHM917917:SHO917917 SRI917917:SRK917917 TBE917917:TBG917917 TLA917917:TLC917917 TUW917917:TUY917917 UES917917:UEU917917 UOO917917:UOQ917917 UYK917917:UYM917917 VIG917917:VII917917 VSC917917:VSE917917 WBY917917:WCA917917 WLU917917:WLW917917 WVQ917917:WVS917917 I983453:K983453 JE983453:JG983453 TA983453:TC983453 ACW983453:ACY983453 AMS983453:AMU983453 AWO983453:AWQ983453 BGK983453:BGM983453 BQG983453:BQI983453 CAC983453:CAE983453 CJY983453:CKA983453 CTU983453:CTW983453 DDQ983453:DDS983453 DNM983453:DNO983453 DXI983453:DXK983453 EHE983453:EHG983453 ERA983453:ERC983453 FAW983453:FAY983453 FKS983453:FKU983453 FUO983453:FUQ983453 GEK983453:GEM983453 GOG983453:GOI983453 GYC983453:GYE983453 HHY983453:HIA983453 HRU983453:HRW983453 IBQ983453:IBS983453 ILM983453:ILO983453 IVI983453:IVK983453 JFE983453:JFG983453 JPA983453:JPC983453 JYW983453:JYY983453 KIS983453:KIU983453 KSO983453:KSQ983453 LCK983453:LCM983453 LMG983453:LMI983453 LWC983453:LWE983453 MFY983453:MGA983453 MPU983453:MPW983453 MZQ983453:MZS983453 NJM983453:NJO983453 NTI983453:NTK983453 ODE983453:ODG983453 ONA983453:ONC983453 OWW983453:OWY983453 PGS983453:PGU983453 PQO983453:PQQ983453 QAK983453:QAM983453 QKG983453:QKI983453 QUC983453:QUE983453 RDY983453:REA983453 RNU983453:RNW983453 RXQ983453:RXS983453 SHM983453:SHO983453 SRI983453:SRK983453 TBE983453:TBG983453 TLA983453:TLC983453 TUW983453:TUY983453 UES983453:UEU983453 UOO983453:UOQ983453 UYK983453:UYM983453 VIG983453:VII983453 VSC983453:VSE983453 WBY983453:WCA983453 WLU983453:WLW983453 WVQ983453:WVS983453 J361:L366 JF361:JH366 TB361:TD366 ACX361:ACZ366 AMT361:AMV366 AWP361:AWR366 BGL361:BGN366 BQH361:BQJ366 CAD361:CAF366 CJZ361:CKB366 CTV361:CTX366 DDR361:DDT366 DNN361:DNP366 DXJ361:DXL366 EHF361:EHH366 ERB361:ERD366 FAX361:FAZ366 FKT361:FKV366 FUP361:FUR366 GEL361:GEN366 GOH361:GOJ366 GYD361:GYF366 HHZ361:HIB366 HRV361:HRX366 IBR361:IBT366 ILN361:ILP366 IVJ361:IVL366 JFF361:JFH366 JPB361:JPD366 JYX361:JYZ366 KIT361:KIV366 KSP361:KSR366 LCL361:LCN366 LMH361:LMJ366 LWD361:LWF366 MFZ361:MGB366 MPV361:MPX366 MZR361:MZT366 NJN361:NJP366 NTJ361:NTL366 ODF361:ODH366 ONB361:OND366 OWX361:OWZ366 PGT361:PGV366 PQP361:PQR366 QAL361:QAN366 QKH361:QKJ366 QUD361:QUF366 RDZ361:REB366 RNV361:RNX366 RXR361:RXT366 SHN361:SHP366 SRJ361:SRL366 TBF361:TBH366 TLB361:TLD366 TUX361:TUZ366 UET361:UEV366 UOP361:UOR366 UYL361:UYN366 VIH361:VIJ366 VSD361:VSF366 WBZ361:WCB366 WLV361:WLX366 WVR361:WVT366 J65943:L65948 JF65943:JH65948 TB65943:TD65948 ACX65943:ACZ65948 AMT65943:AMV65948 AWP65943:AWR65948 BGL65943:BGN65948 BQH65943:BQJ65948 CAD65943:CAF65948 CJZ65943:CKB65948 CTV65943:CTX65948 DDR65943:DDT65948 DNN65943:DNP65948 DXJ65943:DXL65948 EHF65943:EHH65948 ERB65943:ERD65948 FAX65943:FAZ65948 FKT65943:FKV65948 FUP65943:FUR65948 GEL65943:GEN65948 GOH65943:GOJ65948 GYD65943:GYF65948 HHZ65943:HIB65948 HRV65943:HRX65948 IBR65943:IBT65948 ILN65943:ILP65948 IVJ65943:IVL65948 JFF65943:JFH65948 JPB65943:JPD65948 JYX65943:JYZ65948 KIT65943:KIV65948 KSP65943:KSR65948 LCL65943:LCN65948 LMH65943:LMJ65948 LWD65943:LWF65948 MFZ65943:MGB65948 MPV65943:MPX65948 MZR65943:MZT65948 NJN65943:NJP65948 NTJ65943:NTL65948 ODF65943:ODH65948 ONB65943:OND65948 OWX65943:OWZ65948 PGT65943:PGV65948 PQP65943:PQR65948 QAL65943:QAN65948 QKH65943:QKJ65948 QUD65943:QUF65948 RDZ65943:REB65948 RNV65943:RNX65948 RXR65943:RXT65948 SHN65943:SHP65948 SRJ65943:SRL65948 TBF65943:TBH65948 TLB65943:TLD65948 TUX65943:TUZ65948 UET65943:UEV65948 UOP65943:UOR65948 UYL65943:UYN65948 VIH65943:VIJ65948 VSD65943:VSF65948 WBZ65943:WCB65948 WLV65943:WLX65948 WVR65943:WVT65948 J131479:L131484 JF131479:JH131484 TB131479:TD131484 ACX131479:ACZ131484 AMT131479:AMV131484 AWP131479:AWR131484 BGL131479:BGN131484 BQH131479:BQJ131484 CAD131479:CAF131484 CJZ131479:CKB131484 CTV131479:CTX131484 DDR131479:DDT131484 DNN131479:DNP131484 DXJ131479:DXL131484 EHF131479:EHH131484 ERB131479:ERD131484 FAX131479:FAZ131484 FKT131479:FKV131484 FUP131479:FUR131484 GEL131479:GEN131484 GOH131479:GOJ131484 GYD131479:GYF131484 HHZ131479:HIB131484 HRV131479:HRX131484 IBR131479:IBT131484 ILN131479:ILP131484 IVJ131479:IVL131484 JFF131479:JFH131484 JPB131479:JPD131484 JYX131479:JYZ131484 KIT131479:KIV131484 KSP131479:KSR131484 LCL131479:LCN131484 LMH131479:LMJ131484 LWD131479:LWF131484 MFZ131479:MGB131484 MPV131479:MPX131484 MZR131479:MZT131484 NJN131479:NJP131484 NTJ131479:NTL131484 ODF131479:ODH131484 ONB131479:OND131484 OWX131479:OWZ131484 PGT131479:PGV131484 PQP131479:PQR131484 QAL131479:QAN131484 QKH131479:QKJ131484 QUD131479:QUF131484 RDZ131479:REB131484 RNV131479:RNX131484 RXR131479:RXT131484 SHN131479:SHP131484 SRJ131479:SRL131484 TBF131479:TBH131484 TLB131479:TLD131484 TUX131479:TUZ131484 UET131479:UEV131484 UOP131479:UOR131484 UYL131479:UYN131484 VIH131479:VIJ131484 VSD131479:VSF131484 WBZ131479:WCB131484 WLV131479:WLX131484 WVR131479:WVT131484 J197015:L197020 JF197015:JH197020 TB197015:TD197020 ACX197015:ACZ197020 AMT197015:AMV197020 AWP197015:AWR197020 BGL197015:BGN197020 BQH197015:BQJ197020 CAD197015:CAF197020 CJZ197015:CKB197020 CTV197015:CTX197020 DDR197015:DDT197020 DNN197015:DNP197020 DXJ197015:DXL197020 EHF197015:EHH197020 ERB197015:ERD197020 FAX197015:FAZ197020 FKT197015:FKV197020 FUP197015:FUR197020 GEL197015:GEN197020 GOH197015:GOJ197020 GYD197015:GYF197020 HHZ197015:HIB197020 HRV197015:HRX197020 IBR197015:IBT197020 ILN197015:ILP197020 IVJ197015:IVL197020 JFF197015:JFH197020 JPB197015:JPD197020 JYX197015:JYZ197020 KIT197015:KIV197020 KSP197015:KSR197020 LCL197015:LCN197020 LMH197015:LMJ197020 LWD197015:LWF197020 MFZ197015:MGB197020 MPV197015:MPX197020 MZR197015:MZT197020 NJN197015:NJP197020 NTJ197015:NTL197020 ODF197015:ODH197020 ONB197015:OND197020 OWX197015:OWZ197020 PGT197015:PGV197020 PQP197015:PQR197020 QAL197015:QAN197020 QKH197015:QKJ197020 QUD197015:QUF197020 RDZ197015:REB197020 RNV197015:RNX197020 RXR197015:RXT197020 SHN197015:SHP197020 SRJ197015:SRL197020 TBF197015:TBH197020 TLB197015:TLD197020 TUX197015:TUZ197020 UET197015:UEV197020 UOP197015:UOR197020 UYL197015:UYN197020 VIH197015:VIJ197020 VSD197015:VSF197020 WBZ197015:WCB197020 WLV197015:WLX197020 WVR197015:WVT197020 J262551:L262556 JF262551:JH262556 TB262551:TD262556 ACX262551:ACZ262556 AMT262551:AMV262556 AWP262551:AWR262556 BGL262551:BGN262556 BQH262551:BQJ262556 CAD262551:CAF262556 CJZ262551:CKB262556 CTV262551:CTX262556 DDR262551:DDT262556 DNN262551:DNP262556 DXJ262551:DXL262556 EHF262551:EHH262556 ERB262551:ERD262556 FAX262551:FAZ262556 FKT262551:FKV262556 FUP262551:FUR262556 GEL262551:GEN262556 GOH262551:GOJ262556 GYD262551:GYF262556 HHZ262551:HIB262556 HRV262551:HRX262556 IBR262551:IBT262556 ILN262551:ILP262556 IVJ262551:IVL262556 JFF262551:JFH262556 JPB262551:JPD262556 JYX262551:JYZ262556 KIT262551:KIV262556 KSP262551:KSR262556 LCL262551:LCN262556 LMH262551:LMJ262556 LWD262551:LWF262556 MFZ262551:MGB262556 MPV262551:MPX262556 MZR262551:MZT262556 NJN262551:NJP262556 NTJ262551:NTL262556 ODF262551:ODH262556 ONB262551:OND262556 OWX262551:OWZ262556 PGT262551:PGV262556 PQP262551:PQR262556 QAL262551:QAN262556 QKH262551:QKJ262556 QUD262551:QUF262556 RDZ262551:REB262556 RNV262551:RNX262556 RXR262551:RXT262556 SHN262551:SHP262556 SRJ262551:SRL262556 TBF262551:TBH262556 TLB262551:TLD262556 TUX262551:TUZ262556 UET262551:UEV262556 UOP262551:UOR262556 UYL262551:UYN262556 VIH262551:VIJ262556 VSD262551:VSF262556 WBZ262551:WCB262556 WLV262551:WLX262556 WVR262551:WVT262556 J328087:L328092 JF328087:JH328092 TB328087:TD328092 ACX328087:ACZ328092 AMT328087:AMV328092 AWP328087:AWR328092 BGL328087:BGN328092 BQH328087:BQJ328092 CAD328087:CAF328092 CJZ328087:CKB328092 CTV328087:CTX328092 DDR328087:DDT328092 DNN328087:DNP328092 DXJ328087:DXL328092 EHF328087:EHH328092 ERB328087:ERD328092 FAX328087:FAZ328092 FKT328087:FKV328092 FUP328087:FUR328092 GEL328087:GEN328092 GOH328087:GOJ328092 GYD328087:GYF328092 HHZ328087:HIB328092 HRV328087:HRX328092 IBR328087:IBT328092 ILN328087:ILP328092 IVJ328087:IVL328092 JFF328087:JFH328092 JPB328087:JPD328092 JYX328087:JYZ328092 KIT328087:KIV328092 KSP328087:KSR328092 LCL328087:LCN328092 LMH328087:LMJ328092 LWD328087:LWF328092 MFZ328087:MGB328092 MPV328087:MPX328092 MZR328087:MZT328092 NJN328087:NJP328092 NTJ328087:NTL328092 ODF328087:ODH328092 ONB328087:OND328092 OWX328087:OWZ328092 PGT328087:PGV328092 PQP328087:PQR328092 QAL328087:QAN328092 QKH328087:QKJ328092 QUD328087:QUF328092 RDZ328087:REB328092 RNV328087:RNX328092 RXR328087:RXT328092 SHN328087:SHP328092 SRJ328087:SRL328092 TBF328087:TBH328092 TLB328087:TLD328092 TUX328087:TUZ328092 UET328087:UEV328092 UOP328087:UOR328092 UYL328087:UYN328092 VIH328087:VIJ328092 VSD328087:VSF328092 WBZ328087:WCB328092 WLV328087:WLX328092 WVR328087:WVT328092 J393623:L393628 JF393623:JH393628 TB393623:TD393628 ACX393623:ACZ393628 AMT393623:AMV393628 AWP393623:AWR393628 BGL393623:BGN393628 BQH393623:BQJ393628 CAD393623:CAF393628 CJZ393623:CKB393628 CTV393623:CTX393628 DDR393623:DDT393628 DNN393623:DNP393628 DXJ393623:DXL393628 EHF393623:EHH393628 ERB393623:ERD393628 FAX393623:FAZ393628 FKT393623:FKV393628 FUP393623:FUR393628 GEL393623:GEN393628 GOH393623:GOJ393628 GYD393623:GYF393628 HHZ393623:HIB393628 HRV393623:HRX393628 IBR393623:IBT393628 ILN393623:ILP393628 IVJ393623:IVL393628 JFF393623:JFH393628 JPB393623:JPD393628 JYX393623:JYZ393628 KIT393623:KIV393628 KSP393623:KSR393628 LCL393623:LCN393628 LMH393623:LMJ393628 LWD393623:LWF393628 MFZ393623:MGB393628 MPV393623:MPX393628 MZR393623:MZT393628 NJN393623:NJP393628 NTJ393623:NTL393628 ODF393623:ODH393628 ONB393623:OND393628 OWX393623:OWZ393628 PGT393623:PGV393628 PQP393623:PQR393628 QAL393623:QAN393628 QKH393623:QKJ393628 QUD393623:QUF393628 RDZ393623:REB393628 RNV393623:RNX393628 RXR393623:RXT393628 SHN393623:SHP393628 SRJ393623:SRL393628 TBF393623:TBH393628 TLB393623:TLD393628 TUX393623:TUZ393628 UET393623:UEV393628 UOP393623:UOR393628 UYL393623:UYN393628 VIH393623:VIJ393628 VSD393623:VSF393628 WBZ393623:WCB393628 WLV393623:WLX393628 WVR393623:WVT393628 J459159:L459164 JF459159:JH459164 TB459159:TD459164 ACX459159:ACZ459164 AMT459159:AMV459164 AWP459159:AWR459164 BGL459159:BGN459164 BQH459159:BQJ459164 CAD459159:CAF459164 CJZ459159:CKB459164 CTV459159:CTX459164 DDR459159:DDT459164 DNN459159:DNP459164 DXJ459159:DXL459164 EHF459159:EHH459164 ERB459159:ERD459164 FAX459159:FAZ459164 FKT459159:FKV459164 FUP459159:FUR459164 GEL459159:GEN459164 GOH459159:GOJ459164 GYD459159:GYF459164 HHZ459159:HIB459164 HRV459159:HRX459164 IBR459159:IBT459164 ILN459159:ILP459164 IVJ459159:IVL459164 JFF459159:JFH459164 JPB459159:JPD459164 JYX459159:JYZ459164 KIT459159:KIV459164 KSP459159:KSR459164 LCL459159:LCN459164 LMH459159:LMJ459164 LWD459159:LWF459164 MFZ459159:MGB459164 MPV459159:MPX459164 MZR459159:MZT459164 NJN459159:NJP459164 NTJ459159:NTL459164 ODF459159:ODH459164 ONB459159:OND459164 OWX459159:OWZ459164 PGT459159:PGV459164 PQP459159:PQR459164 QAL459159:QAN459164 QKH459159:QKJ459164 QUD459159:QUF459164 RDZ459159:REB459164 RNV459159:RNX459164 RXR459159:RXT459164 SHN459159:SHP459164 SRJ459159:SRL459164 TBF459159:TBH459164 TLB459159:TLD459164 TUX459159:TUZ459164 UET459159:UEV459164 UOP459159:UOR459164 UYL459159:UYN459164 VIH459159:VIJ459164 VSD459159:VSF459164 WBZ459159:WCB459164 WLV459159:WLX459164 WVR459159:WVT459164 J524695:L524700 JF524695:JH524700 TB524695:TD524700 ACX524695:ACZ524700 AMT524695:AMV524700 AWP524695:AWR524700 BGL524695:BGN524700 BQH524695:BQJ524700 CAD524695:CAF524700 CJZ524695:CKB524700 CTV524695:CTX524700 DDR524695:DDT524700 DNN524695:DNP524700 DXJ524695:DXL524700 EHF524695:EHH524700 ERB524695:ERD524700 FAX524695:FAZ524700 FKT524695:FKV524700 FUP524695:FUR524700 GEL524695:GEN524700 GOH524695:GOJ524700 GYD524695:GYF524700 HHZ524695:HIB524700 HRV524695:HRX524700 IBR524695:IBT524700 ILN524695:ILP524700 IVJ524695:IVL524700 JFF524695:JFH524700 JPB524695:JPD524700 JYX524695:JYZ524700 KIT524695:KIV524700 KSP524695:KSR524700 LCL524695:LCN524700 LMH524695:LMJ524700 LWD524695:LWF524700 MFZ524695:MGB524700 MPV524695:MPX524700 MZR524695:MZT524700 NJN524695:NJP524700 NTJ524695:NTL524700 ODF524695:ODH524700 ONB524695:OND524700 OWX524695:OWZ524700 PGT524695:PGV524700 PQP524695:PQR524700 QAL524695:QAN524700 QKH524695:QKJ524700 QUD524695:QUF524700 RDZ524695:REB524700 RNV524695:RNX524700 RXR524695:RXT524700 SHN524695:SHP524700 SRJ524695:SRL524700 TBF524695:TBH524700 TLB524695:TLD524700 TUX524695:TUZ524700 UET524695:UEV524700 UOP524695:UOR524700 UYL524695:UYN524700 VIH524695:VIJ524700 VSD524695:VSF524700 WBZ524695:WCB524700 WLV524695:WLX524700 WVR524695:WVT524700 J590231:L590236 JF590231:JH590236 TB590231:TD590236 ACX590231:ACZ590236 AMT590231:AMV590236 AWP590231:AWR590236 BGL590231:BGN590236 BQH590231:BQJ590236 CAD590231:CAF590236 CJZ590231:CKB590236 CTV590231:CTX590236 DDR590231:DDT590236 DNN590231:DNP590236 DXJ590231:DXL590236 EHF590231:EHH590236 ERB590231:ERD590236 FAX590231:FAZ590236 FKT590231:FKV590236 FUP590231:FUR590236 GEL590231:GEN590236 GOH590231:GOJ590236 GYD590231:GYF590236 HHZ590231:HIB590236 HRV590231:HRX590236 IBR590231:IBT590236 ILN590231:ILP590236 IVJ590231:IVL590236 JFF590231:JFH590236 JPB590231:JPD590236 JYX590231:JYZ590236 KIT590231:KIV590236 KSP590231:KSR590236 LCL590231:LCN590236 LMH590231:LMJ590236 LWD590231:LWF590236 MFZ590231:MGB590236 MPV590231:MPX590236 MZR590231:MZT590236 NJN590231:NJP590236 NTJ590231:NTL590236 ODF590231:ODH590236 ONB590231:OND590236 OWX590231:OWZ590236 PGT590231:PGV590236 PQP590231:PQR590236 QAL590231:QAN590236 QKH590231:QKJ590236 QUD590231:QUF590236 RDZ590231:REB590236 RNV590231:RNX590236 RXR590231:RXT590236 SHN590231:SHP590236 SRJ590231:SRL590236 TBF590231:TBH590236 TLB590231:TLD590236 TUX590231:TUZ590236 UET590231:UEV590236 UOP590231:UOR590236 UYL590231:UYN590236 VIH590231:VIJ590236 VSD590231:VSF590236 WBZ590231:WCB590236 WLV590231:WLX590236 WVR590231:WVT590236 J655767:L655772 JF655767:JH655772 TB655767:TD655772 ACX655767:ACZ655772 AMT655767:AMV655772 AWP655767:AWR655772 BGL655767:BGN655772 BQH655767:BQJ655772 CAD655767:CAF655772 CJZ655767:CKB655772 CTV655767:CTX655772 DDR655767:DDT655772 DNN655767:DNP655772 DXJ655767:DXL655772 EHF655767:EHH655772 ERB655767:ERD655772 FAX655767:FAZ655772 FKT655767:FKV655772 FUP655767:FUR655772 GEL655767:GEN655772 GOH655767:GOJ655772 GYD655767:GYF655772 HHZ655767:HIB655772 HRV655767:HRX655772 IBR655767:IBT655772 ILN655767:ILP655772 IVJ655767:IVL655772 JFF655767:JFH655772 JPB655767:JPD655772 JYX655767:JYZ655772 KIT655767:KIV655772 KSP655767:KSR655772 LCL655767:LCN655772 LMH655767:LMJ655772 LWD655767:LWF655772 MFZ655767:MGB655772 MPV655767:MPX655772 MZR655767:MZT655772 NJN655767:NJP655772 NTJ655767:NTL655772 ODF655767:ODH655772 ONB655767:OND655772 OWX655767:OWZ655772 PGT655767:PGV655772 PQP655767:PQR655772 QAL655767:QAN655772 QKH655767:QKJ655772 QUD655767:QUF655772 RDZ655767:REB655772 RNV655767:RNX655772 RXR655767:RXT655772 SHN655767:SHP655772 SRJ655767:SRL655772 TBF655767:TBH655772 TLB655767:TLD655772 TUX655767:TUZ655772 UET655767:UEV655772 UOP655767:UOR655772 UYL655767:UYN655772 VIH655767:VIJ655772 VSD655767:VSF655772 WBZ655767:WCB655772 WLV655767:WLX655772 WVR655767:WVT655772 J721303:L721308 JF721303:JH721308 TB721303:TD721308 ACX721303:ACZ721308 AMT721303:AMV721308 AWP721303:AWR721308 BGL721303:BGN721308 BQH721303:BQJ721308 CAD721303:CAF721308 CJZ721303:CKB721308 CTV721303:CTX721308 DDR721303:DDT721308 DNN721303:DNP721308 DXJ721303:DXL721308 EHF721303:EHH721308 ERB721303:ERD721308 FAX721303:FAZ721308 FKT721303:FKV721308 FUP721303:FUR721308 GEL721303:GEN721308 GOH721303:GOJ721308 GYD721303:GYF721308 HHZ721303:HIB721308 HRV721303:HRX721308 IBR721303:IBT721308 ILN721303:ILP721308 IVJ721303:IVL721308 JFF721303:JFH721308 JPB721303:JPD721308 JYX721303:JYZ721308 KIT721303:KIV721308 KSP721303:KSR721308 LCL721303:LCN721308 LMH721303:LMJ721308 LWD721303:LWF721308 MFZ721303:MGB721308 MPV721303:MPX721308 MZR721303:MZT721308 NJN721303:NJP721308 NTJ721303:NTL721308 ODF721303:ODH721308 ONB721303:OND721308 OWX721303:OWZ721308 PGT721303:PGV721308 PQP721303:PQR721308 QAL721303:QAN721308 QKH721303:QKJ721308 QUD721303:QUF721308 RDZ721303:REB721308 RNV721303:RNX721308 RXR721303:RXT721308 SHN721303:SHP721308 SRJ721303:SRL721308 TBF721303:TBH721308 TLB721303:TLD721308 TUX721303:TUZ721308 UET721303:UEV721308 UOP721303:UOR721308 UYL721303:UYN721308 VIH721303:VIJ721308 VSD721303:VSF721308 WBZ721303:WCB721308 WLV721303:WLX721308 WVR721303:WVT721308 J786839:L786844 JF786839:JH786844 TB786839:TD786844 ACX786839:ACZ786844 AMT786839:AMV786844 AWP786839:AWR786844 BGL786839:BGN786844 BQH786839:BQJ786844 CAD786839:CAF786844 CJZ786839:CKB786844 CTV786839:CTX786844 DDR786839:DDT786844 DNN786839:DNP786844 DXJ786839:DXL786844 EHF786839:EHH786844 ERB786839:ERD786844 FAX786839:FAZ786844 FKT786839:FKV786844 FUP786839:FUR786844 GEL786839:GEN786844 GOH786839:GOJ786844 GYD786839:GYF786844 HHZ786839:HIB786844 HRV786839:HRX786844 IBR786839:IBT786844 ILN786839:ILP786844 IVJ786839:IVL786844 JFF786839:JFH786844 JPB786839:JPD786844 JYX786839:JYZ786844 KIT786839:KIV786844 KSP786839:KSR786844 LCL786839:LCN786844 LMH786839:LMJ786844 LWD786839:LWF786844 MFZ786839:MGB786844 MPV786839:MPX786844 MZR786839:MZT786844 NJN786839:NJP786844 NTJ786839:NTL786844 ODF786839:ODH786844 ONB786839:OND786844 OWX786839:OWZ786844 PGT786839:PGV786844 PQP786839:PQR786844 QAL786839:QAN786844 QKH786839:QKJ786844 QUD786839:QUF786844 RDZ786839:REB786844 RNV786839:RNX786844 RXR786839:RXT786844 SHN786839:SHP786844 SRJ786839:SRL786844 TBF786839:TBH786844 TLB786839:TLD786844 TUX786839:TUZ786844 UET786839:UEV786844 UOP786839:UOR786844 UYL786839:UYN786844 VIH786839:VIJ786844 VSD786839:VSF786844 WBZ786839:WCB786844 WLV786839:WLX786844 WVR786839:WVT786844 J852375:L852380 JF852375:JH852380 TB852375:TD852380 ACX852375:ACZ852380 AMT852375:AMV852380 AWP852375:AWR852380 BGL852375:BGN852380 BQH852375:BQJ852380 CAD852375:CAF852380 CJZ852375:CKB852380 CTV852375:CTX852380 DDR852375:DDT852380 DNN852375:DNP852380 DXJ852375:DXL852380 EHF852375:EHH852380 ERB852375:ERD852380 FAX852375:FAZ852380 FKT852375:FKV852380 FUP852375:FUR852380 GEL852375:GEN852380 GOH852375:GOJ852380 GYD852375:GYF852380 HHZ852375:HIB852380 HRV852375:HRX852380 IBR852375:IBT852380 ILN852375:ILP852380 IVJ852375:IVL852380 JFF852375:JFH852380 JPB852375:JPD852380 JYX852375:JYZ852380 KIT852375:KIV852380 KSP852375:KSR852380 LCL852375:LCN852380 LMH852375:LMJ852380 LWD852375:LWF852380 MFZ852375:MGB852380 MPV852375:MPX852380 MZR852375:MZT852380 NJN852375:NJP852380 NTJ852375:NTL852380 ODF852375:ODH852380 ONB852375:OND852380 OWX852375:OWZ852380 PGT852375:PGV852380 PQP852375:PQR852380 QAL852375:QAN852380 QKH852375:QKJ852380 QUD852375:QUF852380 RDZ852375:REB852380 RNV852375:RNX852380 RXR852375:RXT852380 SHN852375:SHP852380 SRJ852375:SRL852380 TBF852375:TBH852380 TLB852375:TLD852380 TUX852375:TUZ852380 UET852375:UEV852380 UOP852375:UOR852380 UYL852375:UYN852380 VIH852375:VIJ852380 VSD852375:VSF852380 WBZ852375:WCB852380 WLV852375:WLX852380 WVR852375:WVT852380 J917911:L917916 JF917911:JH917916 TB917911:TD917916 ACX917911:ACZ917916 AMT917911:AMV917916 AWP917911:AWR917916 BGL917911:BGN917916 BQH917911:BQJ917916 CAD917911:CAF917916 CJZ917911:CKB917916 CTV917911:CTX917916 DDR917911:DDT917916 DNN917911:DNP917916 DXJ917911:DXL917916 EHF917911:EHH917916 ERB917911:ERD917916 FAX917911:FAZ917916 FKT917911:FKV917916 FUP917911:FUR917916 GEL917911:GEN917916 GOH917911:GOJ917916 GYD917911:GYF917916 HHZ917911:HIB917916 HRV917911:HRX917916 IBR917911:IBT917916 ILN917911:ILP917916 IVJ917911:IVL917916 JFF917911:JFH917916 JPB917911:JPD917916 JYX917911:JYZ917916 KIT917911:KIV917916 KSP917911:KSR917916 LCL917911:LCN917916 LMH917911:LMJ917916 LWD917911:LWF917916 MFZ917911:MGB917916 MPV917911:MPX917916 MZR917911:MZT917916 NJN917911:NJP917916 NTJ917911:NTL917916 ODF917911:ODH917916 ONB917911:OND917916 OWX917911:OWZ917916 PGT917911:PGV917916 PQP917911:PQR917916 QAL917911:QAN917916 QKH917911:QKJ917916 QUD917911:QUF917916 RDZ917911:REB917916 RNV917911:RNX917916 RXR917911:RXT917916 SHN917911:SHP917916 SRJ917911:SRL917916 TBF917911:TBH917916 TLB917911:TLD917916 TUX917911:TUZ917916 UET917911:UEV917916 UOP917911:UOR917916 UYL917911:UYN917916 VIH917911:VIJ917916 VSD917911:VSF917916 WBZ917911:WCB917916 WLV917911:WLX917916 WVR917911:WVT917916 J983447:L983452 JF983447:JH983452 TB983447:TD983452 ACX983447:ACZ983452 AMT983447:AMV983452 AWP983447:AWR983452 BGL983447:BGN983452 BQH983447:BQJ983452 CAD983447:CAF983452 CJZ983447:CKB983452 CTV983447:CTX983452 DDR983447:DDT983452 DNN983447:DNP983452 DXJ983447:DXL983452 EHF983447:EHH983452 ERB983447:ERD983452 FAX983447:FAZ983452 FKT983447:FKV983452 FUP983447:FUR983452 GEL983447:GEN983452 GOH983447:GOJ983452 GYD983447:GYF983452 HHZ983447:HIB983452 HRV983447:HRX983452 IBR983447:IBT983452 ILN983447:ILP983452 IVJ983447:IVL983452 JFF983447:JFH983452 JPB983447:JPD983452 JYX983447:JYZ983452 KIT983447:KIV983452 KSP983447:KSR983452 LCL983447:LCN983452 LMH983447:LMJ983452 LWD983447:LWF983452 MFZ983447:MGB983452 MPV983447:MPX983452 MZR983447:MZT983452 NJN983447:NJP983452 NTJ983447:NTL983452 ODF983447:ODH983452 ONB983447:OND983452 OWX983447:OWZ983452 PGT983447:PGV983452 PQP983447:PQR983452 QAL983447:QAN983452 QKH983447:QKJ983452 QUD983447:QUF983452 RDZ983447:REB983452 RNV983447:RNX983452 RXR983447:RXT983452 SHN983447:SHP983452 SRJ983447:SRL983452 TBF983447:TBH983452 TLB983447:TLD983452 TUX983447:TUZ983452 UET983447:UEV983452 UOP983447:UOR983452 UYL983447:UYN983452 VIH983447:VIJ983452 VSD983447:VSF983452 WBZ983447:WCB983452 WLV983447:WLX983452 WVR983447:WVT983452 J384:L389 JF384:JH389 TB384:TD389 ACX384:ACZ389 AMT384:AMV389 AWP384:AWR389 BGL384:BGN389 BQH384:BQJ389 CAD384:CAF389 CJZ384:CKB389 CTV384:CTX389 DDR384:DDT389 DNN384:DNP389 DXJ384:DXL389 EHF384:EHH389 ERB384:ERD389 FAX384:FAZ389 FKT384:FKV389 FUP384:FUR389 GEL384:GEN389 GOH384:GOJ389 GYD384:GYF389 HHZ384:HIB389 HRV384:HRX389 IBR384:IBT389 ILN384:ILP389 IVJ384:IVL389 JFF384:JFH389 JPB384:JPD389 JYX384:JYZ389 KIT384:KIV389 KSP384:KSR389 LCL384:LCN389 LMH384:LMJ389 LWD384:LWF389 MFZ384:MGB389 MPV384:MPX389 MZR384:MZT389 NJN384:NJP389 NTJ384:NTL389 ODF384:ODH389 ONB384:OND389 OWX384:OWZ389 PGT384:PGV389 PQP384:PQR389 QAL384:QAN389 QKH384:QKJ389 QUD384:QUF389 RDZ384:REB389 RNV384:RNX389 RXR384:RXT389 SHN384:SHP389 SRJ384:SRL389 TBF384:TBH389 TLB384:TLD389 TUX384:TUZ389 UET384:UEV389 UOP384:UOR389 UYL384:UYN389 VIH384:VIJ389 VSD384:VSF389 WBZ384:WCB389 WLV384:WLX389 WVR384:WVT389 J65966:L65971 JF65966:JH65971 TB65966:TD65971 ACX65966:ACZ65971 AMT65966:AMV65971 AWP65966:AWR65971 BGL65966:BGN65971 BQH65966:BQJ65971 CAD65966:CAF65971 CJZ65966:CKB65971 CTV65966:CTX65971 DDR65966:DDT65971 DNN65966:DNP65971 DXJ65966:DXL65971 EHF65966:EHH65971 ERB65966:ERD65971 FAX65966:FAZ65971 FKT65966:FKV65971 FUP65966:FUR65971 GEL65966:GEN65971 GOH65966:GOJ65971 GYD65966:GYF65971 HHZ65966:HIB65971 HRV65966:HRX65971 IBR65966:IBT65971 ILN65966:ILP65971 IVJ65966:IVL65971 JFF65966:JFH65971 JPB65966:JPD65971 JYX65966:JYZ65971 KIT65966:KIV65971 KSP65966:KSR65971 LCL65966:LCN65971 LMH65966:LMJ65971 LWD65966:LWF65971 MFZ65966:MGB65971 MPV65966:MPX65971 MZR65966:MZT65971 NJN65966:NJP65971 NTJ65966:NTL65971 ODF65966:ODH65971 ONB65966:OND65971 OWX65966:OWZ65971 PGT65966:PGV65971 PQP65966:PQR65971 QAL65966:QAN65971 QKH65966:QKJ65971 QUD65966:QUF65971 RDZ65966:REB65971 RNV65966:RNX65971 RXR65966:RXT65971 SHN65966:SHP65971 SRJ65966:SRL65971 TBF65966:TBH65971 TLB65966:TLD65971 TUX65966:TUZ65971 UET65966:UEV65971 UOP65966:UOR65971 UYL65966:UYN65971 VIH65966:VIJ65971 VSD65966:VSF65971 WBZ65966:WCB65971 WLV65966:WLX65971 WVR65966:WVT65971 J131502:L131507 JF131502:JH131507 TB131502:TD131507 ACX131502:ACZ131507 AMT131502:AMV131507 AWP131502:AWR131507 BGL131502:BGN131507 BQH131502:BQJ131507 CAD131502:CAF131507 CJZ131502:CKB131507 CTV131502:CTX131507 DDR131502:DDT131507 DNN131502:DNP131507 DXJ131502:DXL131507 EHF131502:EHH131507 ERB131502:ERD131507 FAX131502:FAZ131507 FKT131502:FKV131507 FUP131502:FUR131507 GEL131502:GEN131507 GOH131502:GOJ131507 GYD131502:GYF131507 HHZ131502:HIB131507 HRV131502:HRX131507 IBR131502:IBT131507 ILN131502:ILP131507 IVJ131502:IVL131507 JFF131502:JFH131507 JPB131502:JPD131507 JYX131502:JYZ131507 KIT131502:KIV131507 KSP131502:KSR131507 LCL131502:LCN131507 LMH131502:LMJ131507 LWD131502:LWF131507 MFZ131502:MGB131507 MPV131502:MPX131507 MZR131502:MZT131507 NJN131502:NJP131507 NTJ131502:NTL131507 ODF131502:ODH131507 ONB131502:OND131507 OWX131502:OWZ131507 PGT131502:PGV131507 PQP131502:PQR131507 QAL131502:QAN131507 QKH131502:QKJ131507 QUD131502:QUF131507 RDZ131502:REB131507 RNV131502:RNX131507 RXR131502:RXT131507 SHN131502:SHP131507 SRJ131502:SRL131507 TBF131502:TBH131507 TLB131502:TLD131507 TUX131502:TUZ131507 UET131502:UEV131507 UOP131502:UOR131507 UYL131502:UYN131507 VIH131502:VIJ131507 VSD131502:VSF131507 WBZ131502:WCB131507 WLV131502:WLX131507 WVR131502:WVT131507 J197038:L197043 JF197038:JH197043 TB197038:TD197043 ACX197038:ACZ197043 AMT197038:AMV197043 AWP197038:AWR197043 BGL197038:BGN197043 BQH197038:BQJ197043 CAD197038:CAF197043 CJZ197038:CKB197043 CTV197038:CTX197043 DDR197038:DDT197043 DNN197038:DNP197043 DXJ197038:DXL197043 EHF197038:EHH197043 ERB197038:ERD197043 FAX197038:FAZ197043 FKT197038:FKV197043 FUP197038:FUR197043 GEL197038:GEN197043 GOH197038:GOJ197043 GYD197038:GYF197043 HHZ197038:HIB197043 HRV197038:HRX197043 IBR197038:IBT197043 ILN197038:ILP197043 IVJ197038:IVL197043 JFF197038:JFH197043 JPB197038:JPD197043 JYX197038:JYZ197043 KIT197038:KIV197043 KSP197038:KSR197043 LCL197038:LCN197043 LMH197038:LMJ197043 LWD197038:LWF197043 MFZ197038:MGB197043 MPV197038:MPX197043 MZR197038:MZT197043 NJN197038:NJP197043 NTJ197038:NTL197043 ODF197038:ODH197043 ONB197038:OND197043 OWX197038:OWZ197043 PGT197038:PGV197043 PQP197038:PQR197043 QAL197038:QAN197043 QKH197038:QKJ197043 QUD197038:QUF197043 RDZ197038:REB197043 RNV197038:RNX197043 RXR197038:RXT197043 SHN197038:SHP197043 SRJ197038:SRL197043 TBF197038:TBH197043 TLB197038:TLD197043 TUX197038:TUZ197043 UET197038:UEV197043 UOP197038:UOR197043 UYL197038:UYN197043 VIH197038:VIJ197043 VSD197038:VSF197043 WBZ197038:WCB197043 WLV197038:WLX197043 WVR197038:WVT197043 J262574:L262579 JF262574:JH262579 TB262574:TD262579 ACX262574:ACZ262579 AMT262574:AMV262579 AWP262574:AWR262579 BGL262574:BGN262579 BQH262574:BQJ262579 CAD262574:CAF262579 CJZ262574:CKB262579 CTV262574:CTX262579 DDR262574:DDT262579 DNN262574:DNP262579 DXJ262574:DXL262579 EHF262574:EHH262579 ERB262574:ERD262579 FAX262574:FAZ262579 FKT262574:FKV262579 FUP262574:FUR262579 GEL262574:GEN262579 GOH262574:GOJ262579 GYD262574:GYF262579 HHZ262574:HIB262579 HRV262574:HRX262579 IBR262574:IBT262579 ILN262574:ILP262579 IVJ262574:IVL262579 JFF262574:JFH262579 JPB262574:JPD262579 JYX262574:JYZ262579 KIT262574:KIV262579 KSP262574:KSR262579 LCL262574:LCN262579 LMH262574:LMJ262579 LWD262574:LWF262579 MFZ262574:MGB262579 MPV262574:MPX262579 MZR262574:MZT262579 NJN262574:NJP262579 NTJ262574:NTL262579 ODF262574:ODH262579 ONB262574:OND262579 OWX262574:OWZ262579 PGT262574:PGV262579 PQP262574:PQR262579 QAL262574:QAN262579 QKH262574:QKJ262579 QUD262574:QUF262579 RDZ262574:REB262579 RNV262574:RNX262579 RXR262574:RXT262579 SHN262574:SHP262579 SRJ262574:SRL262579 TBF262574:TBH262579 TLB262574:TLD262579 TUX262574:TUZ262579 UET262574:UEV262579 UOP262574:UOR262579 UYL262574:UYN262579 VIH262574:VIJ262579 VSD262574:VSF262579 WBZ262574:WCB262579 WLV262574:WLX262579 WVR262574:WVT262579 J328110:L328115 JF328110:JH328115 TB328110:TD328115 ACX328110:ACZ328115 AMT328110:AMV328115 AWP328110:AWR328115 BGL328110:BGN328115 BQH328110:BQJ328115 CAD328110:CAF328115 CJZ328110:CKB328115 CTV328110:CTX328115 DDR328110:DDT328115 DNN328110:DNP328115 DXJ328110:DXL328115 EHF328110:EHH328115 ERB328110:ERD328115 FAX328110:FAZ328115 FKT328110:FKV328115 FUP328110:FUR328115 GEL328110:GEN328115 GOH328110:GOJ328115 GYD328110:GYF328115 HHZ328110:HIB328115 HRV328110:HRX328115 IBR328110:IBT328115 ILN328110:ILP328115 IVJ328110:IVL328115 JFF328110:JFH328115 JPB328110:JPD328115 JYX328110:JYZ328115 KIT328110:KIV328115 KSP328110:KSR328115 LCL328110:LCN328115 LMH328110:LMJ328115 LWD328110:LWF328115 MFZ328110:MGB328115 MPV328110:MPX328115 MZR328110:MZT328115 NJN328110:NJP328115 NTJ328110:NTL328115 ODF328110:ODH328115 ONB328110:OND328115 OWX328110:OWZ328115 PGT328110:PGV328115 PQP328110:PQR328115 QAL328110:QAN328115 QKH328110:QKJ328115 QUD328110:QUF328115 RDZ328110:REB328115 RNV328110:RNX328115 RXR328110:RXT328115 SHN328110:SHP328115 SRJ328110:SRL328115 TBF328110:TBH328115 TLB328110:TLD328115 TUX328110:TUZ328115 UET328110:UEV328115 UOP328110:UOR328115 UYL328110:UYN328115 VIH328110:VIJ328115 VSD328110:VSF328115 WBZ328110:WCB328115 WLV328110:WLX328115 WVR328110:WVT328115 J393646:L393651 JF393646:JH393651 TB393646:TD393651 ACX393646:ACZ393651 AMT393646:AMV393651 AWP393646:AWR393651 BGL393646:BGN393651 BQH393646:BQJ393651 CAD393646:CAF393651 CJZ393646:CKB393651 CTV393646:CTX393651 DDR393646:DDT393651 DNN393646:DNP393651 DXJ393646:DXL393651 EHF393646:EHH393651 ERB393646:ERD393651 FAX393646:FAZ393651 FKT393646:FKV393651 FUP393646:FUR393651 GEL393646:GEN393651 GOH393646:GOJ393651 GYD393646:GYF393651 HHZ393646:HIB393651 HRV393646:HRX393651 IBR393646:IBT393651 ILN393646:ILP393651 IVJ393646:IVL393651 JFF393646:JFH393651 JPB393646:JPD393651 JYX393646:JYZ393651 KIT393646:KIV393651 KSP393646:KSR393651 LCL393646:LCN393651 LMH393646:LMJ393651 LWD393646:LWF393651 MFZ393646:MGB393651 MPV393646:MPX393651 MZR393646:MZT393651 NJN393646:NJP393651 NTJ393646:NTL393651 ODF393646:ODH393651 ONB393646:OND393651 OWX393646:OWZ393651 PGT393646:PGV393651 PQP393646:PQR393651 QAL393646:QAN393651 QKH393646:QKJ393651 QUD393646:QUF393651 RDZ393646:REB393651 RNV393646:RNX393651 RXR393646:RXT393651 SHN393646:SHP393651 SRJ393646:SRL393651 TBF393646:TBH393651 TLB393646:TLD393651 TUX393646:TUZ393651 UET393646:UEV393651 UOP393646:UOR393651 UYL393646:UYN393651 VIH393646:VIJ393651 VSD393646:VSF393651 WBZ393646:WCB393651 WLV393646:WLX393651 WVR393646:WVT393651 J459182:L459187 JF459182:JH459187 TB459182:TD459187 ACX459182:ACZ459187 AMT459182:AMV459187 AWP459182:AWR459187 BGL459182:BGN459187 BQH459182:BQJ459187 CAD459182:CAF459187 CJZ459182:CKB459187 CTV459182:CTX459187 DDR459182:DDT459187 DNN459182:DNP459187 DXJ459182:DXL459187 EHF459182:EHH459187 ERB459182:ERD459187 FAX459182:FAZ459187 FKT459182:FKV459187 FUP459182:FUR459187 GEL459182:GEN459187 GOH459182:GOJ459187 GYD459182:GYF459187 HHZ459182:HIB459187 HRV459182:HRX459187 IBR459182:IBT459187 ILN459182:ILP459187 IVJ459182:IVL459187 JFF459182:JFH459187 JPB459182:JPD459187 JYX459182:JYZ459187 KIT459182:KIV459187 KSP459182:KSR459187 LCL459182:LCN459187 LMH459182:LMJ459187 LWD459182:LWF459187 MFZ459182:MGB459187 MPV459182:MPX459187 MZR459182:MZT459187 NJN459182:NJP459187 NTJ459182:NTL459187 ODF459182:ODH459187 ONB459182:OND459187 OWX459182:OWZ459187 PGT459182:PGV459187 PQP459182:PQR459187 QAL459182:QAN459187 QKH459182:QKJ459187 QUD459182:QUF459187 RDZ459182:REB459187 RNV459182:RNX459187 RXR459182:RXT459187 SHN459182:SHP459187 SRJ459182:SRL459187 TBF459182:TBH459187 TLB459182:TLD459187 TUX459182:TUZ459187 UET459182:UEV459187 UOP459182:UOR459187 UYL459182:UYN459187 VIH459182:VIJ459187 VSD459182:VSF459187 WBZ459182:WCB459187 WLV459182:WLX459187 WVR459182:WVT459187 J524718:L524723 JF524718:JH524723 TB524718:TD524723 ACX524718:ACZ524723 AMT524718:AMV524723 AWP524718:AWR524723 BGL524718:BGN524723 BQH524718:BQJ524723 CAD524718:CAF524723 CJZ524718:CKB524723 CTV524718:CTX524723 DDR524718:DDT524723 DNN524718:DNP524723 DXJ524718:DXL524723 EHF524718:EHH524723 ERB524718:ERD524723 FAX524718:FAZ524723 FKT524718:FKV524723 FUP524718:FUR524723 GEL524718:GEN524723 GOH524718:GOJ524723 GYD524718:GYF524723 HHZ524718:HIB524723 HRV524718:HRX524723 IBR524718:IBT524723 ILN524718:ILP524723 IVJ524718:IVL524723 JFF524718:JFH524723 JPB524718:JPD524723 JYX524718:JYZ524723 KIT524718:KIV524723 KSP524718:KSR524723 LCL524718:LCN524723 LMH524718:LMJ524723 LWD524718:LWF524723 MFZ524718:MGB524723 MPV524718:MPX524723 MZR524718:MZT524723 NJN524718:NJP524723 NTJ524718:NTL524723 ODF524718:ODH524723 ONB524718:OND524723 OWX524718:OWZ524723 PGT524718:PGV524723 PQP524718:PQR524723 QAL524718:QAN524723 QKH524718:QKJ524723 QUD524718:QUF524723 RDZ524718:REB524723 RNV524718:RNX524723 RXR524718:RXT524723 SHN524718:SHP524723 SRJ524718:SRL524723 TBF524718:TBH524723 TLB524718:TLD524723 TUX524718:TUZ524723 UET524718:UEV524723 UOP524718:UOR524723 UYL524718:UYN524723 VIH524718:VIJ524723 VSD524718:VSF524723 WBZ524718:WCB524723 WLV524718:WLX524723 WVR524718:WVT524723 J590254:L590259 JF590254:JH590259 TB590254:TD590259 ACX590254:ACZ590259 AMT590254:AMV590259 AWP590254:AWR590259 BGL590254:BGN590259 BQH590254:BQJ590259 CAD590254:CAF590259 CJZ590254:CKB590259 CTV590254:CTX590259 DDR590254:DDT590259 DNN590254:DNP590259 DXJ590254:DXL590259 EHF590254:EHH590259 ERB590254:ERD590259 FAX590254:FAZ590259 FKT590254:FKV590259 FUP590254:FUR590259 GEL590254:GEN590259 GOH590254:GOJ590259 GYD590254:GYF590259 HHZ590254:HIB590259 HRV590254:HRX590259 IBR590254:IBT590259 ILN590254:ILP590259 IVJ590254:IVL590259 JFF590254:JFH590259 JPB590254:JPD590259 JYX590254:JYZ590259 KIT590254:KIV590259 KSP590254:KSR590259 LCL590254:LCN590259 LMH590254:LMJ590259 LWD590254:LWF590259 MFZ590254:MGB590259 MPV590254:MPX590259 MZR590254:MZT590259 NJN590254:NJP590259 NTJ590254:NTL590259 ODF590254:ODH590259 ONB590254:OND590259 OWX590254:OWZ590259 PGT590254:PGV590259 PQP590254:PQR590259 QAL590254:QAN590259 QKH590254:QKJ590259 QUD590254:QUF590259 RDZ590254:REB590259 RNV590254:RNX590259 RXR590254:RXT590259 SHN590254:SHP590259 SRJ590254:SRL590259 TBF590254:TBH590259 TLB590254:TLD590259 TUX590254:TUZ590259 UET590254:UEV590259 UOP590254:UOR590259 UYL590254:UYN590259 VIH590254:VIJ590259 VSD590254:VSF590259 WBZ590254:WCB590259 WLV590254:WLX590259 WVR590254:WVT590259 J655790:L655795 JF655790:JH655795 TB655790:TD655795 ACX655790:ACZ655795 AMT655790:AMV655795 AWP655790:AWR655795 BGL655790:BGN655795 BQH655790:BQJ655795 CAD655790:CAF655795 CJZ655790:CKB655795 CTV655790:CTX655795 DDR655790:DDT655795 DNN655790:DNP655795 DXJ655790:DXL655795 EHF655790:EHH655795 ERB655790:ERD655795 FAX655790:FAZ655795 FKT655790:FKV655795 FUP655790:FUR655795 GEL655790:GEN655795 GOH655790:GOJ655795 GYD655790:GYF655795 HHZ655790:HIB655795 HRV655790:HRX655795 IBR655790:IBT655795 ILN655790:ILP655795 IVJ655790:IVL655795 JFF655790:JFH655795 JPB655790:JPD655795 JYX655790:JYZ655795 KIT655790:KIV655795 KSP655790:KSR655795 LCL655790:LCN655795 LMH655790:LMJ655795 LWD655790:LWF655795 MFZ655790:MGB655795 MPV655790:MPX655795 MZR655790:MZT655795 NJN655790:NJP655795 NTJ655790:NTL655795 ODF655790:ODH655795 ONB655790:OND655795 OWX655790:OWZ655795 PGT655790:PGV655795 PQP655790:PQR655795 QAL655790:QAN655795 QKH655790:QKJ655795 QUD655790:QUF655795 RDZ655790:REB655795 RNV655790:RNX655795 RXR655790:RXT655795 SHN655790:SHP655795 SRJ655790:SRL655795 TBF655790:TBH655795 TLB655790:TLD655795 TUX655790:TUZ655795 UET655790:UEV655795 UOP655790:UOR655795 UYL655790:UYN655795 VIH655790:VIJ655795 VSD655790:VSF655795 WBZ655790:WCB655795 WLV655790:WLX655795 WVR655790:WVT655795 J721326:L721331 JF721326:JH721331 TB721326:TD721331 ACX721326:ACZ721331 AMT721326:AMV721331 AWP721326:AWR721331 BGL721326:BGN721331 BQH721326:BQJ721331 CAD721326:CAF721331 CJZ721326:CKB721331 CTV721326:CTX721331 DDR721326:DDT721331 DNN721326:DNP721331 DXJ721326:DXL721331 EHF721326:EHH721331 ERB721326:ERD721331 FAX721326:FAZ721331 FKT721326:FKV721331 FUP721326:FUR721331 GEL721326:GEN721331 GOH721326:GOJ721331 GYD721326:GYF721331 HHZ721326:HIB721331 HRV721326:HRX721331 IBR721326:IBT721331 ILN721326:ILP721331 IVJ721326:IVL721331 JFF721326:JFH721331 JPB721326:JPD721331 JYX721326:JYZ721331 KIT721326:KIV721331 KSP721326:KSR721331 LCL721326:LCN721331 LMH721326:LMJ721331 LWD721326:LWF721331 MFZ721326:MGB721331 MPV721326:MPX721331 MZR721326:MZT721331 NJN721326:NJP721331 NTJ721326:NTL721331 ODF721326:ODH721331 ONB721326:OND721331 OWX721326:OWZ721331 PGT721326:PGV721331 PQP721326:PQR721331 QAL721326:QAN721331 QKH721326:QKJ721331 QUD721326:QUF721331 RDZ721326:REB721331 RNV721326:RNX721331 RXR721326:RXT721331 SHN721326:SHP721331 SRJ721326:SRL721331 TBF721326:TBH721331 TLB721326:TLD721331 TUX721326:TUZ721331 UET721326:UEV721331 UOP721326:UOR721331 UYL721326:UYN721331 VIH721326:VIJ721331 VSD721326:VSF721331 WBZ721326:WCB721331 WLV721326:WLX721331 WVR721326:WVT721331 J786862:L786867 JF786862:JH786867 TB786862:TD786867 ACX786862:ACZ786867 AMT786862:AMV786867 AWP786862:AWR786867 BGL786862:BGN786867 BQH786862:BQJ786867 CAD786862:CAF786867 CJZ786862:CKB786867 CTV786862:CTX786867 DDR786862:DDT786867 DNN786862:DNP786867 DXJ786862:DXL786867 EHF786862:EHH786867 ERB786862:ERD786867 FAX786862:FAZ786867 FKT786862:FKV786867 FUP786862:FUR786867 GEL786862:GEN786867 GOH786862:GOJ786867 GYD786862:GYF786867 HHZ786862:HIB786867 HRV786862:HRX786867 IBR786862:IBT786867 ILN786862:ILP786867 IVJ786862:IVL786867 JFF786862:JFH786867 JPB786862:JPD786867 JYX786862:JYZ786867 KIT786862:KIV786867 KSP786862:KSR786867 LCL786862:LCN786867 LMH786862:LMJ786867 LWD786862:LWF786867 MFZ786862:MGB786867 MPV786862:MPX786867 MZR786862:MZT786867 NJN786862:NJP786867 NTJ786862:NTL786867 ODF786862:ODH786867 ONB786862:OND786867 OWX786862:OWZ786867 PGT786862:PGV786867 PQP786862:PQR786867 QAL786862:QAN786867 QKH786862:QKJ786867 QUD786862:QUF786867 RDZ786862:REB786867 RNV786862:RNX786867 RXR786862:RXT786867 SHN786862:SHP786867 SRJ786862:SRL786867 TBF786862:TBH786867 TLB786862:TLD786867 TUX786862:TUZ786867 UET786862:UEV786867 UOP786862:UOR786867 UYL786862:UYN786867 VIH786862:VIJ786867 VSD786862:VSF786867 WBZ786862:WCB786867 WLV786862:WLX786867 WVR786862:WVT786867 J852398:L852403 JF852398:JH852403 TB852398:TD852403 ACX852398:ACZ852403 AMT852398:AMV852403 AWP852398:AWR852403 BGL852398:BGN852403 BQH852398:BQJ852403 CAD852398:CAF852403 CJZ852398:CKB852403 CTV852398:CTX852403 DDR852398:DDT852403 DNN852398:DNP852403 DXJ852398:DXL852403 EHF852398:EHH852403 ERB852398:ERD852403 FAX852398:FAZ852403 FKT852398:FKV852403 FUP852398:FUR852403 GEL852398:GEN852403 GOH852398:GOJ852403 GYD852398:GYF852403 HHZ852398:HIB852403 HRV852398:HRX852403 IBR852398:IBT852403 ILN852398:ILP852403 IVJ852398:IVL852403 JFF852398:JFH852403 JPB852398:JPD852403 JYX852398:JYZ852403 KIT852398:KIV852403 KSP852398:KSR852403 LCL852398:LCN852403 LMH852398:LMJ852403 LWD852398:LWF852403 MFZ852398:MGB852403 MPV852398:MPX852403 MZR852398:MZT852403 NJN852398:NJP852403 NTJ852398:NTL852403 ODF852398:ODH852403 ONB852398:OND852403 OWX852398:OWZ852403 PGT852398:PGV852403 PQP852398:PQR852403 QAL852398:QAN852403 QKH852398:QKJ852403 QUD852398:QUF852403 RDZ852398:REB852403 RNV852398:RNX852403 RXR852398:RXT852403 SHN852398:SHP852403 SRJ852398:SRL852403 TBF852398:TBH852403 TLB852398:TLD852403 TUX852398:TUZ852403 UET852398:UEV852403 UOP852398:UOR852403 UYL852398:UYN852403 VIH852398:VIJ852403 VSD852398:VSF852403 WBZ852398:WCB852403 WLV852398:WLX852403 WVR852398:WVT852403 J917934:L917939 JF917934:JH917939 TB917934:TD917939 ACX917934:ACZ917939 AMT917934:AMV917939 AWP917934:AWR917939 BGL917934:BGN917939 BQH917934:BQJ917939 CAD917934:CAF917939 CJZ917934:CKB917939 CTV917934:CTX917939 DDR917934:DDT917939 DNN917934:DNP917939 DXJ917934:DXL917939 EHF917934:EHH917939 ERB917934:ERD917939 FAX917934:FAZ917939 FKT917934:FKV917939 FUP917934:FUR917939 GEL917934:GEN917939 GOH917934:GOJ917939 GYD917934:GYF917939 HHZ917934:HIB917939 HRV917934:HRX917939 IBR917934:IBT917939 ILN917934:ILP917939 IVJ917934:IVL917939 JFF917934:JFH917939 JPB917934:JPD917939 JYX917934:JYZ917939 KIT917934:KIV917939 KSP917934:KSR917939 LCL917934:LCN917939 LMH917934:LMJ917939 LWD917934:LWF917939 MFZ917934:MGB917939 MPV917934:MPX917939 MZR917934:MZT917939 NJN917934:NJP917939 NTJ917934:NTL917939 ODF917934:ODH917939 ONB917934:OND917939 OWX917934:OWZ917939 PGT917934:PGV917939 PQP917934:PQR917939 QAL917934:QAN917939 QKH917934:QKJ917939 QUD917934:QUF917939 RDZ917934:REB917939 RNV917934:RNX917939 RXR917934:RXT917939 SHN917934:SHP917939 SRJ917934:SRL917939 TBF917934:TBH917939 TLB917934:TLD917939 TUX917934:TUZ917939 UET917934:UEV917939 UOP917934:UOR917939 UYL917934:UYN917939 VIH917934:VIJ917939 VSD917934:VSF917939 WBZ917934:WCB917939 WLV917934:WLX917939 WVR917934:WVT917939 J983470:L983475 JF983470:JH983475 TB983470:TD983475 ACX983470:ACZ983475 AMT983470:AMV983475 AWP983470:AWR983475 BGL983470:BGN983475 BQH983470:BQJ983475 CAD983470:CAF983475 CJZ983470:CKB983475 CTV983470:CTX983475 DDR983470:DDT983475 DNN983470:DNP983475 DXJ983470:DXL983475 EHF983470:EHH983475 ERB983470:ERD983475 FAX983470:FAZ983475 FKT983470:FKV983475 FUP983470:FUR983475 GEL983470:GEN983475 GOH983470:GOJ983475 GYD983470:GYF983475 HHZ983470:HIB983475 HRV983470:HRX983475 IBR983470:IBT983475 ILN983470:ILP983475 IVJ983470:IVL983475 JFF983470:JFH983475 JPB983470:JPD983475 JYX983470:JYZ983475 KIT983470:KIV983475 KSP983470:KSR983475 LCL983470:LCN983475 LMH983470:LMJ983475 LWD983470:LWF983475 MFZ983470:MGB983475 MPV983470:MPX983475 MZR983470:MZT983475 NJN983470:NJP983475 NTJ983470:NTL983475 ODF983470:ODH983475 ONB983470:OND983475 OWX983470:OWZ983475 PGT983470:PGV983475 PQP983470:PQR983475 QAL983470:QAN983475 QKH983470:QKJ983475 QUD983470:QUF983475 RDZ983470:REB983475 RNV983470:RNX983475 RXR983470:RXT983475 SHN983470:SHP983475 SRJ983470:SRL983475 TBF983470:TBH983475 TLB983470:TLD983475 TUX983470:TUZ983475 UET983470:UEV983475 UOP983470:UOR983475 UYL983470:UYN983475 VIH983470:VIJ983475 VSD983470:VSF983475 WBZ983470:WCB983475 WLV983470:WLX983475 WVR983470:WVT983475 B390 IX390 ST390 ACP390 AML390 AWH390 BGD390 BPZ390 BZV390 CJR390 CTN390 DDJ390 DNF390 DXB390 EGX390 EQT390 FAP390 FKL390 FUH390 GED390 GNZ390 GXV390 HHR390 HRN390 IBJ390 ILF390 IVB390 JEX390 JOT390 JYP390 KIL390 KSH390 LCD390 LLZ390 LVV390 MFR390 MPN390 MZJ390 NJF390 NTB390 OCX390 OMT390 OWP390 PGL390 PQH390 QAD390 QJZ390 QTV390 RDR390 RNN390 RXJ390 SHF390 SRB390 TAX390 TKT390 TUP390 UEL390 UOH390 UYD390 VHZ390 VRV390 WBR390 WLN390 WVJ390 B65972 IX65972 ST65972 ACP65972 AML65972 AWH65972 BGD65972 BPZ65972 BZV65972 CJR65972 CTN65972 DDJ65972 DNF65972 DXB65972 EGX65972 EQT65972 FAP65972 FKL65972 FUH65972 GED65972 GNZ65972 GXV65972 HHR65972 HRN65972 IBJ65972 ILF65972 IVB65972 JEX65972 JOT65972 JYP65972 KIL65972 KSH65972 LCD65972 LLZ65972 LVV65972 MFR65972 MPN65972 MZJ65972 NJF65972 NTB65972 OCX65972 OMT65972 OWP65972 PGL65972 PQH65972 QAD65972 QJZ65972 QTV65972 RDR65972 RNN65972 RXJ65972 SHF65972 SRB65972 TAX65972 TKT65972 TUP65972 UEL65972 UOH65972 UYD65972 VHZ65972 VRV65972 WBR65972 WLN65972 WVJ65972 B131508 IX131508 ST131508 ACP131508 AML131508 AWH131508 BGD131508 BPZ131508 BZV131508 CJR131508 CTN131508 DDJ131508 DNF131508 DXB131508 EGX131508 EQT131508 FAP131508 FKL131508 FUH131508 GED131508 GNZ131508 GXV131508 HHR131508 HRN131508 IBJ131508 ILF131508 IVB131508 JEX131508 JOT131508 JYP131508 KIL131508 KSH131508 LCD131508 LLZ131508 LVV131508 MFR131508 MPN131508 MZJ131508 NJF131508 NTB131508 OCX131508 OMT131508 OWP131508 PGL131508 PQH131508 QAD131508 QJZ131508 QTV131508 RDR131508 RNN131508 RXJ131508 SHF131508 SRB131508 TAX131508 TKT131508 TUP131508 UEL131508 UOH131508 UYD131508 VHZ131508 VRV131508 WBR131508 WLN131508 WVJ131508 B197044 IX197044 ST197044 ACP197044 AML197044 AWH197044 BGD197044 BPZ197044 BZV197044 CJR197044 CTN197044 DDJ197044 DNF197044 DXB197044 EGX197044 EQT197044 FAP197044 FKL197044 FUH197044 GED197044 GNZ197044 GXV197044 HHR197044 HRN197044 IBJ197044 ILF197044 IVB197044 JEX197044 JOT197044 JYP197044 KIL197044 KSH197044 LCD197044 LLZ197044 LVV197044 MFR197044 MPN197044 MZJ197044 NJF197044 NTB197044 OCX197044 OMT197044 OWP197044 PGL197044 PQH197044 QAD197044 QJZ197044 QTV197044 RDR197044 RNN197044 RXJ197044 SHF197044 SRB197044 TAX197044 TKT197044 TUP197044 UEL197044 UOH197044 UYD197044 VHZ197044 VRV197044 WBR197044 WLN197044 WVJ197044 B262580 IX262580 ST262580 ACP262580 AML262580 AWH262580 BGD262580 BPZ262580 BZV262580 CJR262580 CTN262580 DDJ262580 DNF262580 DXB262580 EGX262580 EQT262580 FAP262580 FKL262580 FUH262580 GED262580 GNZ262580 GXV262580 HHR262580 HRN262580 IBJ262580 ILF262580 IVB262580 JEX262580 JOT262580 JYP262580 KIL262580 KSH262580 LCD262580 LLZ262580 LVV262580 MFR262580 MPN262580 MZJ262580 NJF262580 NTB262580 OCX262580 OMT262580 OWP262580 PGL262580 PQH262580 QAD262580 QJZ262580 QTV262580 RDR262580 RNN262580 RXJ262580 SHF262580 SRB262580 TAX262580 TKT262580 TUP262580 UEL262580 UOH262580 UYD262580 VHZ262580 VRV262580 WBR262580 WLN262580 WVJ262580 B328116 IX328116 ST328116 ACP328116 AML328116 AWH328116 BGD328116 BPZ328116 BZV328116 CJR328116 CTN328116 DDJ328116 DNF328116 DXB328116 EGX328116 EQT328116 FAP328116 FKL328116 FUH328116 GED328116 GNZ328116 GXV328116 HHR328116 HRN328116 IBJ328116 ILF328116 IVB328116 JEX328116 JOT328116 JYP328116 KIL328116 KSH328116 LCD328116 LLZ328116 LVV328116 MFR328116 MPN328116 MZJ328116 NJF328116 NTB328116 OCX328116 OMT328116 OWP328116 PGL328116 PQH328116 QAD328116 QJZ328116 QTV328116 RDR328116 RNN328116 RXJ328116 SHF328116 SRB328116 TAX328116 TKT328116 TUP328116 UEL328116 UOH328116 UYD328116 VHZ328116 VRV328116 WBR328116 WLN328116 WVJ328116 B393652 IX393652 ST393652 ACP393652 AML393652 AWH393652 BGD393652 BPZ393652 BZV393652 CJR393652 CTN393652 DDJ393652 DNF393652 DXB393652 EGX393652 EQT393652 FAP393652 FKL393652 FUH393652 GED393652 GNZ393652 GXV393652 HHR393652 HRN393652 IBJ393652 ILF393652 IVB393652 JEX393652 JOT393652 JYP393652 KIL393652 KSH393652 LCD393652 LLZ393652 LVV393652 MFR393652 MPN393652 MZJ393652 NJF393652 NTB393652 OCX393652 OMT393652 OWP393652 PGL393652 PQH393652 QAD393652 QJZ393652 QTV393652 RDR393652 RNN393652 RXJ393652 SHF393652 SRB393652 TAX393652 TKT393652 TUP393652 UEL393652 UOH393652 UYD393652 VHZ393652 VRV393652 WBR393652 WLN393652 WVJ393652 B459188 IX459188 ST459188 ACP459188 AML459188 AWH459188 BGD459188 BPZ459188 BZV459188 CJR459188 CTN459188 DDJ459188 DNF459188 DXB459188 EGX459188 EQT459188 FAP459188 FKL459188 FUH459188 GED459188 GNZ459188 GXV459188 HHR459188 HRN459188 IBJ459188 ILF459188 IVB459188 JEX459188 JOT459188 JYP459188 KIL459188 KSH459188 LCD459188 LLZ459188 LVV459188 MFR459188 MPN459188 MZJ459188 NJF459188 NTB459188 OCX459188 OMT459188 OWP459188 PGL459188 PQH459188 QAD459188 QJZ459188 QTV459188 RDR459188 RNN459188 RXJ459188 SHF459188 SRB459188 TAX459188 TKT459188 TUP459188 UEL459188 UOH459188 UYD459188 VHZ459188 VRV459188 WBR459188 WLN459188 WVJ459188 B524724 IX524724 ST524724 ACP524724 AML524724 AWH524724 BGD524724 BPZ524724 BZV524724 CJR524724 CTN524724 DDJ524724 DNF524724 DXB524724 EGX524724 EQT524724 FAP524724 FKL524724 FUH524724 GED524724 GNZ524724 GXV524724 HHR524724 HRN524724 IBJ524724 ILF524724 IVB524724 JEX524724 JOT524724 JYP524724 KIL524724 KSH524724 LCD524724 LLZ524724 LVV524724 MFR524724 MPN524724 MZJ524724 NJF524724 NTB524724 OCX524724 OMT524724 OWP524724 PGL524724 PQH524724 QAD524724 QJZ524724 QTV524724 RDR524724 RNN524724 RXJ524724 SHF524724 SRB524724 TAX524724 TKT524724 TUP524724 UEL524724 UOH524724 UYD524724 VHZ524724 VRV524724 WBR524724 WLN524724 WVJ524724 B590260 IX590260 ST590260 ACP590260 AML590260 AWH590260 BGD590260 BPZ590260 BZV590260 CJR590260 CTN590260 DDJ590260 DNF590260 DXB590260 EGX590260 EQT590260 FAP590260 FKL590260 FUH590260 GED590260 GNZ590260 GXV590260 HHR590260 HRN590260 IBJ590260 ILF590260 IVB590260 JEX590260 JOT590260 JYP590260 KIL590260 KSH590260 LCD590260 LLZ590260 LVV590260 MFR590260 MPN590260 MZJ590260 NJF590260 NTB590260 OCX590260 OMT590260 OWP590260 PGL590260 PQH590260 QAD590260 QJZ590260 QTV590260 RDR590260 RNN590260 RXJ590260 SHF590260 SRB590260 TAX590260 TKT590260 TUP590260 UEL590260 UOH590260 UYD590260 VHZ590260 VRV590260 WBR590260 WLN590260 WVJ590260 B655796 IX655796 ST655796 ACP655796 AML655796 AWH655796 BGD655796 BPZ655796 BZV655796 CJR655796 CTN655796 DDJ655796 DNF655796 DXB655796 EGX655796 EQT655796 FAP655796 FKL655796 FUH655796 GED655796 GNZ655796 GXV655796 HHR655796 HRN655796 IBJ655796 ILF655796 IVB655796 JEX655796 JOT655796 JYP655796 KIL655796 KSH655796 LCD655796 LLZ655796 LVV655796 MFR655796 MPN655796 MZJ655796 NJF655796 NTB655796 OCX655796 OMT655796 OWP655796 PGL655796 PQH655796 QAD655796 QJZ655796 QTV655796 RDR655796 RNN655796 RXJ655796 SHF655796 SRB655796 TAX655796 TKT655796 TUP655796 UEL655796 UOH655796 UYD655796 VHZ655796 VRV655796 WBR655796 WLN655796 WVJ655796 B721332 IX721332 ST721332 ACP721332 AML721332 AWH721332 BGD721332 BPZ721332 BZV721332 CJR721332 CTN721332 DDJ721332 DNF721332 DXB721332 EGX721332 EQT721332 FAP721332 FKL721332 FUH721332 GED721332 GNZ721332 GXV721332 HHR721332 HRN721332 IBJ721332 ILF721332 IVB721332 JEX721332 JOT721332 JYP721332 KIL721332 KSH721332 LCD721332 LLZ721332 LVV721332 MFR721332 MPN721332 MZJ721332 NJF721332 NTB721332 OCX721332 OMT721332 OWP721332 PGL721332 PQH721332 QAD721332 QJZ721332 QTV721332 RDR721332 RNN721332 RXJ721332 SHF721332 SRB721332 TAX721332 TKT721332 TUP721332 UEL721332 UOH721332 UYD721332 VHZ721332 VRV721332 WBR721332 WLN721332 WVJ721332 B786868 IX786868 ST786868 ACP786868 AML786868 AWH786868 BGD786868 BPZ786868 BZV786868 CJR786868 CTN786868 DDJ786868 DNF786868 DXB786868 EGX786868 EQT786868 FAP786868 FKL786868 FUH786868 GED786868 GNZ786868 GXV786868 HHR786868 HRN786868 IBJ786868 ILF786868 IVB786868 JEX786868 JOT786868 JYP786868 KIL786868 KSH786868 LCD786868 LLZ786868 LVV786868 MFR786868 MPN786868 MZJ786868 NJF786868 NTB786868 OCX786868 OMT786868 OWP786868 PGL786868 PQH786868 QAD786868 QJZ786868 QTV786868 RDR786868 RNN786868 RXJ786868 SHF786868 SRB786868 TAX786868 TKT786868 TUP786868 UEL786868 UOH786868 UYD786868 VHZ786868 VRV786868 WBR786868 WLN786868 WVJ786868 B852404 IX852404 ST852404 ACP852404 AML852404 AWH852404 BGD852404 BPZ852404 BZV852404 CJR852404 CTN852404 DDJ852404 DNF852404 DXB852404 EGX852404 EQT852404 FAP852404 FKL852404 FUH852404 GED852404 GNZ852404 GXV852404 HHR852404 HRN852404 IBJ852404 ILF852404 IVB852404 JEX852404 JOT852404 JYP852404 KIL852404 KSH852404 LCD852404 LLZ852404 LVV852404 MFR852404 MPN852404 MZJ852404 NJF852404 NTB852404 OCX852404 OMT852404 OWP852404 PGL852404 PQH852404 QAD852404 QJZ852404 QTV852404 RDR852404 RNN852404 RXJ852404 SHF852404 SRB852404 TAX852404 TKT852404 TUP852404 UEL852404 UOH852404 UYD852404 VHZ852404 VRV852404 WBR852404 WLN852404 WVJ852404 B917940 IX917940 ST917940 ACP917940 AML917940 AWH917940 BGD917940 BPZ917940 BZV917940 CJR917940 CTN917940 DDJ917940 DNF917940 DXB917940 EGX917940 EQT917940 FAP917940 FKL917940 FUH917940 GED917940 GNZ917940 GXV917940 HHR917940 HRN917940 IBJ917940 ILF917940 IVB917940 JEX917940 JOT917940 JYP917940 KIL917940 KSH917940 LCD917940 LLZ917940 LVV917940 MFR917940 MPN917940 MZJ917940 NJF917940 NTB917940 OCX917940 OMT917940 OWP917940 PGL917940 PQH917940 QAD917940 QJZ917940 QTV917940 RDR917940 RNN917940 RXJ917940 SHF917940 SRB917940 TAX917940 TKT917940 TUP917940 UEL917940 UOH917940 UYD917940 VHZ917940 VRV917940 WBR917940 WLN917940 WVJ917940 B983476 IX983476 ST983476 ACP983476 AML983476 AWH983476 BGD983476 BPZ983476 BZV983476 CJR983476 CTN983476 DDJ983476 DNF983476 DXB983476 EGX983476 EQT983476 FAP983476 FKL983476 FUH983476 GED983476 GNZ983476 GXV983476 HHR983476 HRN983476 IBJ983476 ILF983476 IVB983476 JEX983476 JOT983476 JYP983476 KIL983476 KSH983476 LCD983476 LLZ983476 LVV983476 MFR983476 MPN983476 MZJ983476 NJF983476 NTB983476 OCX983476 OMT983476 OWP983476 PGL983476 PQH983476 QAD983476 QJZ983476 QTV983476 RDR983476 RNN983476 RXJ983476 SHF983476 SRB983476 TAX983476 TKT983476 TUP983476 UEL983476 UOH983476 UYD983476 VHZ983476 VRV983476 WBR983476 WLN983476 WVJ983476 D390:G390 IZ390:JC390 SV390:SY390 ACR390:ACU390 AMN390:AMQ390 AWJ390:AWM390 BGF390:BGI390 BQB390:BQE390 BZX390:CAA390 CJT390:CJW390 CTP390:CTS390 DDL390:DDO390 DNH390:DNK390 DXD390:DXG390 EGZ390:EHC390 EQV390:EQY390 FAR390:FAU390 FKN390:FKQ390 FUJ390:FUM390 GEF390:GEI390 GOB390:GOE390 GXX390:GYA390 HHT390:HHW390 HRP390:HRS390 IBL390:IBO390 ILH390:ILK390 IVD390:IVG390 JEZ390:JFC390 JOV390:JOY390 JYR390:JYU390 KIN390:KIQ390 KSJ390:KSM390 LCF390:LCI390 LMB390:LME390 LVX390:LWA390 MFT390:MFW390 MPP390:MPS390 MZL390:MZO390 NJH390:NJK390 NTD390:NTG390 OCZ390:ODC390 OMV390:OMY390 OWR390:OWU390 PGN390:PGQ390 PQJ390:PQM390 QAF390:QAI390 QKB390:QKE390 QTX390:QUA390 RDT390:RDW390 RNP390:RNS390 RXL390:RXO390 SHH390:SHK390 SRD390:SRG390 TAZ390:TBC390 TKV390:TKY390 TUR390:TUU390 UEN390:UEQ390 UOJ390:UOM390 UYF390:UYI390 VIB390:VIE390 VRX390:VSA390 WBT390:WBW390 WLP390:WLS390 WVL390:WVO390 D65972:G65972 IZ65972:JC65972 SV65972:SY65972 ACR65972:ACU65972 AMN65972:AMQ65972 AWJ65972:AWM65972 BGF65972:BGI65972 BQB65972:BQE65972 BZX65972:CAA65972 CJT65972:CJW65972 CTP65972:CTS65972 DDL65972:DDO65972 DNH65972:DNK65972 DXD65972:DXG65972 EGZ65972:EHC65972 EQV65972:EQY65972 FAR65972:FAU65972 FKN65972:FKQ65972 FUJ65972:FUM65972 GEF65972:GEI65972 GOB65972:GOE65972 GXX65972:GYA65972 HHT65972:HHW65972 HRP65972:HRS65972 IBL65972:IBO65972 ILH65972:ILK65972 IVD65972:IVG65972 JEZ65972:JFC65972 JOV65972:JOY65972 JYR65972:JYU65972 KIN65972:KIQ65972 KSJ65972:KSM65972 LCF65972:LCI65972 LMB65972:LME65972 LVX65972:LWA65972 MFT65972:MFW65972 MPP65972:MPS65972 MZL65972:MZO65972 NJH65972:NJK65972 NTD65972:NTG65972 OCZ65972:ODC65972 OMV65972:OMY65972 OWR65972:OWU65972 PGN65972:PGQ65972 PQJ65972:PQM65972 QAF65972:QAI65972 QKB65972:QKE65972 QTX65972:QUA65972 RDT65972:RDW65972 RNP65972:RNS65972 RXL65972:RXO65972 SHH65972:SHK65972 SRD65972:SRG65972 TAZ65972:TBC65972 TKV65972:TKY65972 TUR65972:TUU65972 UEN65972:UEQ65972 UOJ65972:UOM65972 UYF65972:UYI65972 VIB65972:VIE65972 VRX65972:VSA65972 WBT65972:WBW65972 WLP65972:WLS65972 WVL65972:WVO65972 D131508:G131508 IZ131508:JC131508 SV131508:SY131508 ACR131508:ACU131508 AMN131508:AMQ131508 AWJ131508:AWM131508 BGF131508:BGI131508 BQB131508:BQE131508 BZX131508:CAA131508 CJT131508:CJW131508 CTP131508:CTS131508 DDL131508:DDO131508 DNH131508:DNK131508 DXD131508:DXG131508 EGZ131508:EHC131508 EQV131508:EQY131508 FAR131508:FAU131508 FKN131508:FKQ131508 FUJ131508:FUM131508 GEF131508:GEI131508 GOB131508:GOE131508 GXX131508:GYA131508 HHT131508:HHW131508 HRP131508:HRS131508 IBL131508:IBO131508 ILH131508:ILK131508 IVD131508:IVG131508 JEZ131508:JFC131508 JOV131508:JOY131508 JYR131508:JYU131508 KIN131508:KIQ131508 KSJ131508:KSM131508 LCF131508:LCI131508 LMB131508:LME131508 LVX131508:LWA131508 MFT131508:MFW131508 MPP131508:MPS131508 MZL131508:MZO131508 NJH131508:NJK131508 NTD131508:NTG131508 OCZ131508:ODC131508 OMV131508:OMY131508 OWR131508:OWU131508 PGN131508:PGQ131508 PQJ131508:PQM131508 QAF131508:QAI131508 QKB131508:QKE131508 QTX131508:QUA131508 RDT131508:RDW131508 RNP131508:RNS131508 RXL131508:RXO131508 SHH131508:SHK131508 SRD131508:SRG131508 TAZ131508:TBC131508 TKV131508:TKY131508 TUR131508:TUU131508 UEN131508:UEQ131508 UOJ131508:UOM131508 UYF131508:UYI131508 VIB131508:VIE131508 VRX131508:VSA131508 WBT131508:WBW131508 WLP131508:WLS131508 WVL131508:WVO131508 D197044:G197044 IZ197044:JC197044 SV197044:SY197044 ACR197044:ACU197044 AMN197044:AMQ197044 AWJ197044:AWM197044 BGF197044:BGI197044 BQB197044:BQE197044 BZX197044:CAA197044 CJT197044:CJW197044 CTP197044:CTS197044 DDL197044:DDO197044 DNH197044:DNK197044 DXD197044:DXG197044 EGZ197044:EHC197044 EQV197044:EQY197044 FAR197044:FAU197044 FKN197044:FKQ197044 FUJ197044:FUM197044 GEF197044:GEI197044 GOB197044:GOE197044 GXX197044:GYA197044 HHT197044:HHW197044 HRP197044:HRS197044 IBL197044:IBO197044 ILH197044:ILK197044 IVD197044:IVG197044 JEZ197044:JFC197044 JOV197044:JOY197044 JYR197044:JYU197044 KIN197044:KIQ197044 KSJ197044:KSM197044 LCF197044:LCI197044 LMB197044:LME197044 LVX197044:LWA197044 MFT197044:MFW197044 MPP197044:MPS197044 MZL197044:MZO197044 NJH197044:NJK197044 NTD197044:NTG197044 OCZ197044:ODC197044 OMV197044:OMY197044 OWR197044:OWU197044 PGN197044:PGQ197044 PQJ197044:PQM197044 QAF197044:QAI197044 QKB197044:QKE197044 QTX197044:QUA197044 RDT197044:RDW197044 RNP197044:RNS197044 RXL197044:RXO197044 SHH197044:SHK197044 SRD197044:SRG197044 TAZ197044:TBC197044 TKV197044:TKY197044 TUR197044:TUU197044 UEN197044:UEQ197044 UOJ197044:UOM197044 UYF197044:UYI197044 VIB197044:VIE197044 VRX197044:VSA197044 WBT197044:WBW197044 WLP197044:WLS197044 WVL197044:WVO197044 D262580:G262580 IZ262580:JC262580 SV262580:SY262580 ACR262580:ACU262580 AMN262580:AMQ262580 AWJ262580:AWM262580 BGF262580:BGI262580 BQB262580:BQE262580 BZX262580:CAA262580 CJT262580:CJW262580 CTP262580:CTS262580 DDL262580:DDO262580 DNH262580:DNK262580 DXD262580:DXG262580 EGZ262580:EHC262580 EQV262580:EQY262580 FAR262580:FAU262580 FKN262580:FKQ262580 FUJ262580:FUM262580 GEF262580:GEI262580 GOB262580:GOE262580 GXX262580:GYA262580 HHT262580:HHW262580 HRP262580:HRS262580 IBL262580:IBO262580 ILH262580:ILK262580 IVD262580:IVG262580 JEZ262580:JFC262580 JOV262580:JOY262580 JYR262580:JYU262580 KIN262580:KIQ262580 KSJ262580:KSM262580 LCF262580:LCI262580 LMB262580:LME262580 LVX262580:LWA262580 MFT262580:MFW262580 MPP262580:MPS262580 MZL262580:MZO262580 NJH262580:NJK262580 NTD262580:NTG262580 OCZ262580:ODC262580 OMV262580:OMY262580 OWR262580:OWU262580 PGN262580:PGQ262580 PQJ262580:PQM262580 QAF262580:QAI262580 QKB262580:QKE262580 QTX262580:QUA262580 RDT262580:RDW262580 RNP262580:RNS262580 RXL262580:RXO262580 SHH262580:SHK262580 SRD262580:SRG262580 TAZ262580:TBC262580 TKV262580:TKY262580 TUR262580:TUU262580 UEN262580:UEQ262580 UOJ262580:UOM262580 UYF262580:UYI262580 VIB262580:VIE262580 VRX262580:VSA262580 WBT262580:WBW262580 WLP262580:WLS262580 WVL262580:WVO262580 D328116:G328116 IZ328116:JC328116 SV328116:SY328116 ACR328116:ACU328116 AMN328116:AMQ328116 AWJ328116:AWM328116 BGF328116:BGI328116 BQB328116:BQE328116 BZX328116:CAA328116 CJT328116:CJW328116 CTP328116:CTS328116 DDL328116:DDO328116 DNH328116:DNK328116 DXD328116:DXG328116 EGZ328116:EHC328116 EQV328116:EQY328116 FAR328116:FAU328116 FKN328116:FKQ328116 FUJ328116:FUM328116 GEF328116:GEI328116 GOB328116:GOE328116 GXX328116:GYA328116 HHT328116:HHW328116 HRP328116:HRS328116 IBL328116:IBO328116 ILH328116:ILK328116 IVD328116:IVG328116 JEZ328116:JFC328116 JOV328116:JOY328116 JYR328116:JYU328116 KIN328116:KIQ328116 KSJ328116:KSM328116 LCF328116:LCI328116 LMB328116:LME328116 LVX328116:LWA328116 MFT328116:MFW328116 MPP328116:MPS328116 MZL328116:MZO328116 NJH328116:NJK328116 NTD328116:NTG328116 OCZ328116:ODC328116 OMV328116:OMY328116 OWR328116:OWU328116 PGN328116:PGQ328116 PQJ328116:PQM328116 QAF328116:QAI328116 QKB328116:QKE328116 QTX328116:QUA328116 RDT328116:RDW328116 RNP328116:RNS328116 RXL328116:RXO328116 SHH328116:SHK328116 SRD328116:SRG328116 TAZ328116:TBC328116 TKV328116:TKY328116 TUR328116:TUU328116 UEN328116:UEQ328116 UOJ328116:UOM328116 UYF328116:UYI328116 VIB328116:VIE328116 VRX328116:VSA328116 WBT328116:WBW328116 WLP328116:WLS328116 WVL328116:WVO328116 D393652:G393652 IZ393652:JC393652 SV393652:SY393652 ACR393652:ACU393652 AMN393652:AMQ393652 AWJ393652:AWM393652 BGF393652:BGI393652 BQB393652:BQE393652 BZX393652:CAA393652 CJT393652:CJW393652 CTP393652:CTS393652 DDL393652:DDO393652 DNH393652:DNK393652 DXD393652:DXG393652 EGZ393652:EHC393652 EQV393652:EQY393652 FAR393652:FAU393652 FKN393652:FKQ393652 FUJ393652:FUM393652 GEF393652:GEI393652 GOB393652:GOE393652 GXX393652:GYA393652 HHT393652:HHW393652 HRP393652:HRS393652 IBL393652:IBO393652 ILH393652:ILK393652 IVD393652:IVG393652 JEZ393652:JFC393652 JOV393652:JOY393652 JYR393652:JYU393652 KIN393652:KIQ393652 KSJ393652:KSM393652 LCF393652:LCI393652 LMB393652:LME393652 LVX393652:LWA393652 MFT393652:MFW393652 MPP393652:MPS393652 MZL393652:MZO393652 NJH393652:NJK393652 NTD393652:NTG393652 OCZ393652:ODC393652 OMV393652:OMY393652 OWR393652:OWU393652 PGN393652:PGQ393652 PQJ393652:PQM393652 QAF393652:QAI393652 QKB393652:QKE393652 QTX393652:QUA393652 RDT393652:RDW393652 RNP393652:RNS393652 RXL393652:RXO393652 SHH393652:SHK393652 SRD393652:SRG393652 TAZ393652:TBC393652 TKV393652:TKY393652 TUR393652:TUU393652 UEN393652:UEQ393652 UOJ393652:UOM393652 UYF393652:UYI393652 VIB393652:VIE393652 VRX393652:VSA393652 WBT393652:WBW393652 WLP393652:WLS393652 WVL393652:WVO393652 D459188:G459188 IZ459188:JC459188 SV459188:SY459188 ACR459188:ACU459188 AMN459188:AMQ459188 AWJ459188:AWM459188 BGF459188:BGI459188 BQB459188:BQE459188 BZX459188:CAA459188 CJT459188:CJW459188 CTP459188:CTS459188 DDL459188:DDO459188 DNH459188:DNK459188 DXD459188:DXG459188 EGZ459188:EHC459188 EQV459188:EQY459188 FAR459188:FAU459188 FKN459188:FKQ459188 FUJ459188:FUM459188 GEF459188:GEI459188 GOB459188:GOE459188 GXX459188:GYA459188 HHT459188:HHW459188 HRP459188:HRS459188 IBL459188:IBO459188 ILH459188:ILK459188 IVD459188:IVG459188 JEZ459188:JFC459188 JOV459188:JOY459188 JYR459188:JYU459188 KIN459188:KIQ459188 KSJ459188:KSM459188 LCF459188:LCI459188 LMB459188:LME459188 LVX459188:LWA459188 MFT459188:MFW459188 MPP459188:MPS459188 MZL459188:MZO459188 NJH459188:NJK459188 NTD459188:NTG459188 OCZ459188:ODC459188 OMV459188:OMY459188 OWR459188:OWU459188 PGN459188:PGQ459188 PQJ459188:PQM459188 QAF459188:QAI459188 QKB459188:QKE459188 QTX459188:QUA459188 RDT459188:RDW459188 RNP459188:RNS459188 RXL459188:RXO459188 SHH459188:SHK459188 SRD459188:SRG459188 TAZ459188:TBC459188 TKV459188:TKY459188 TUR459188:TUU459188 UEN459188:UEQ459188 UOJ459188:UOM459188 UYF459188:UYI459188 VIB459188:VIE459188 VRX459188:VSA459188 WBT459188:WBW459188 WLP459188:WLS459188 WVL459188:WVO459188 D524724:G524724 IZ524724:JC524724 SV524724:SY524724 ACR524724:ACU524724 AMN524724:AMQ524724 AWJ524724:AWM524724 BGF524724:BGI524724 BQB524724:BQE524724 BZX524724:CAA524724 CJT524724:CJW524724 CTP524724:CTS524724 DDL524724:DDO524724 DNH524724:DNK524724 DXD524724:DXG524724 EGZ524724:EHC524724 EQV524724:EQY524724 FAR524724:FAU524724 FKN524724:FKQ524724 FUJ524724:FUM524724 GEF524724:GEI524724 GOB524724:GOE524724 GXX524724:GYA524724 HHT524724:HHW524724 HRP524724:HRS524724 IBL524724:IBO524724 ILH524724:ILK524724 IVD524724:IVG524724 JEZ524724:JFC524724 JOV524724:JOY524724 JYR524724:JYU524724 KIN524724:KIQ524724 KSJ524724:KSM524724 LCF524724:LCI524724 LMB524724:LME524724 LVX524724:LWA524724 MFT524724:MFW524724 MPP524724:MPS524724 MZL524724:MZO524724 NJH524724:NJK524724 NTD524724:NTG524724 OCZ524724:ODC524724 OMV524724:OMY524724 OWR524724:OWU524724 PGN524724:PGQ524724 PQJ524724:PQM524724 QAF524724:QAI524724 QKB524724:QKE524724 QTX524724:QUA524724 RDT524724:RDW524724 RNP524724:RNS524724 RXL524724:RXO524724 SHH524724:SHK524724 SRD524724:SRG524724 TAZ524724:TBC524724 TKV524724:TKY524724 TUR524724:TUU524724 UEN524724:UEQ524724 UOJ524724:UOM524724 UYF524724:UYI524724 VIB524724:VIE524724 VRX524724:VSA524724 WBT524724:WBW524724 WLP524724:WLS524724 WVL524724:WVO524724 D590260:G590260 IZ590260:JC590260 SV590260:SY590260 ACR590260:ACU590260 AMN590260:AMQ590260 AWJ590260:AWM590260 BGF590260:BGI590260 BQB590260:BQE590260 BZX590260:CAA590260 CJT590260:CJW590260 CTP590260:CTS590260 DDL590260:DDO590260 DNH590260:DNK590260 DXD590260:DXG590260 EGZ590260:EHC590260 EQV590260:EQY590260 FAR590260:FAU590260 FKN590260:FKQ590260 FUJ590260:FUM590260 GEF590260:GEI590260 GOB590260:GOE590260 GXX590260:GYA590260 HHT590260:HHW590260 HRP590260:HRS590260 IBL590260:IBO590260 ILH590260:ILK590260 IVD590260:IVG590260 JEZ590260:JFC590260 JOV590260:JOY590260 JYR590260:JYU590260 KIN590260:KIQ590260 KSJ590260:KSM590260 LCF590260:LCI590260 LMB590260:LME590260 LVX590260:LWA590260 MFT590260:MFW590260 MPP590260:MPS590260 MZL590260:MZO590260 NJH590260:NJK590260 NTD590260:NTG590260 OCZ590260:ODC590260 OMV590260:OMY590260 OWR590260:OWU590260 PGN590260:PGQ590260 PQJ590260:PQM590260 QAF590260:QAI590260 QKB590260:QKE590260 QTX590260:QUA590260 RDT590260:RDW590260 RNP590260:RNS590260 RXL590260:RXO590260 SHH590260:SHK590260 SRD590260:SRG590260 TAZ590260:TBC590260 TKV590260:TKY590260 TUR590260:TUU590260 UEN590260:UEQ590260 UOJ590260:UOM590260 UYF590260:UYI590260 VIB590260:VIE590260 VRX590260:VSA590260 WBT590260:WBW590260 WLP590260:WLS590260 WVL590260:WVO590260 D655796:G655796 IZ655796:JC655796 SV655796:SY655796 ACR655796:ACU655796 AMN655796:AMQ655796 AWJ655796:AWM655796 BGF655796:BGI655796 BQB655796:BQE655796 BZX655796:CAA655796 CJT655796:CJW655796 CTP655796:CTS655796 DDL655796:DDO655796 DNH655796:DNK655796 DXD655796:DXG655796 EGZ655796:EHC655796 EQV655796:EQY655796 FAR655796:FAU655796 FKN655796:FKQ655796 FUJ655796:FUM655796 GEF655796:GEI655796 GOB655796:GOE655796 GXX655796:GYA655796 HHT655796:HHW655796 HRP655796:HRS655796 IBL655796:IBO655796 ILH655796:ILK655796 IVD655796:IVG655796 JEZ655796:JFC655796 JOV655796:JOY655796 JYR655796:JYU655796 KIN655796:KIQ655796 KSJ655796:KSM655796 LCF655796:LCI655796 LMB655796:LME655796 LVX655796:LWA655796 MFT655796:MFW655796 MPP655796:MPS655796 MZL655796:MZO655796 NJH655796:NJK655796 NTD655796:NTG655796 OCZ655796:ODC655796 OMV655796:OMY655796 OWR655796:OWU655796 PGN655796:PGQ655796 PQJ655796:PQM655796 QAF655796:QAI655796 QKB655796:QKE655796 QTX655796:QUA655796 RDT655796:RDW655796 RNP655796:RNS655796 RXL655796:RXO655796 SHH655796:SHK655796 SRD655796:SRG655796 TAZ655796:TBC655796 TKV655796:TKY655796 TUR655796:TUU655796 UEN655796:UEQ655796 UOJ655796:UOM655796 UYF655796:UYI655796 VIB655796:VIE655796 VRX655796:VSA655796 WBT655796:WBW655796 WLP655796:WLS655796 WVL655796:WVO655796 D721332:G721332 IZ721332:JC721332 SV721332:SY721332 ACR721332:ACU721332 AMN721332:AMQ721332 AWJ721332:AWM721332 BGF721332:BGI721332 BQB721332:BQE721332 BZX721332:CAA721332 CJT721332:CJW721332 CTP721332:CTS721332 DDL721332:DDO721332 DNH721332:DNK721332 DXD721332:DXG721332 EGZ721332:EHC721332 EQV721332:EQY721332 FAR721332:FAU721332 FKN721332:FKQ721332 FUJ721332:FUM721332 GEF721332:GEI721332 GOB721332:GOE721332 GXX721332:GYA721332 HHT721332:HHW721332 HRP721332:HRS721332 IBL721332:IBO721332 ILH721332:ILK721332 IVD721332:IVG721332 JEZ721332:JFC721332 JOV721332:JOY721332 JYR721332:JYU721332 KIN721332:KIQ721332 KSJ721332:KSM721332 LCF721332:LCI721332 LMB721332:LME721332 LVX721332:LWA721332 MFT721332:MFW721332 MPP721332:MPS721332 MZL721332:MZO721332 NJH721332:NJK721332 NTD721332:NTG721332 OCZ721332:ODC721332 OMV721332:OMY721332 OWR721332:OWU721332 PGN721332:PGQ721332 PQJ721332:PQM721332 QAF721332:QAI721332 QKB721332:QKE721332 QTX721332:QUA721332 RDT721332:RDW721332 RNP721332:RNS721332 RXL721332:RXO721332 SHH721332:SHK721332 SRD721332:SRG721332 TAZ721332:TBC721332 TKV721332:TKY721332 TUR721332:TUU721332 UEN721332:UEQ721332 UOJ721332:UOM721332 UYF721332:UYI721332 VIB721332:VIE721332 VRX721332:VSA721332 WBT721332:WBW721332 WLP721332:WLS721332 WVL721332:WVO721332 D786868:G786868 IZ786868:JC786868 SV786868:SY786868 ACR786868:ACU786868 AMN786868:AMQ786868 AWJ786868:AWM786868 BGF786868:BGI786868 BQB786868:BQE786868 BZX786868:CAA786868 CJT786868:CJW786868 CTP786868:CTS786868 DDL786868:DDO786868 DNH786868:DNK786868 DXD786868:DXG786868 EGZ786868:EHC786868 EQV786868:EQY786868 FAR786868:FAU786868 FKN786868:FKQ786868 FUJ786868:FUM786868 GEF786868:GEI786868 GOB786868:GOE786868 GXX786868:GYA786868 HHT786868:HHW786868 HRP786868:HRS786868 IBL786868:IBO786868 ILH786868:ILK786868 IVD786868:IVG786868 JEZ786868:JFC786868 JOV786868:JOY786868 JYR786868:JYU786868 KIN786868:KIQ786868 KSJ786868:KSM786868 LCF786868:LCI786868 LMB786868:LME786868 LVX786868:LWA786868 MFT786868:MFW786868 MPP786868:MPS786868 MZL786868:MZO786868 NJH786868:NJK786868 NTD786868:NTG786868 OCZ786868:ODC786868 OMV786868:OMY786868 OWR786868:OWU786868 PGN786868:PGQ786868 PQJ786868:PQM786868 QAF786868:QAI786868 QKB786868:QKE786868 QTX786868:QUA786868 RDT786868:RDW786868 RNP786868:RNS786868 RXL786868:RXO786868 SHH786868:SHK786868 SRD786868:SRG786868 TAZ786868:TBC786868 TKV786868:TKY786868 TUR786868:TUU786868 UEN786868:UEQ786868 UOJ786868:UOM786868 UYF786868:UYI786868 VIB786868:VIE786868 VRX786868:VSA786868 WBT786868:WBW786868 WLP786868:WLS786868 WVL786868:WVO786868 D852404:G852404 IZ852404:JC852404 SV852404:SY852404 ACR852404:ACU852404 AMN852404:AMQ852404 AWJ852404:AWM852404 BGF852404:BGI852404 BQB852404:BQE852404 BZX852404:CAA852404 CJT852404:CJW852404 CTP852404:CTS852404 DDL852404:DDO852404 DNH852404:DNK852404 DXD852404:DXG852404 EGZ852404:EHC852404 EQV852404:EQY852404 FAR852404:FAU852404 FKN852404:FKQ852404 FUJ852404:FUM852404 GEF852404:GEI852404 GOB852404:GOE852404 GXX852404:GYA852404 HHT852404:HHW852404 HRP852404:HRS852404 IBL852404:IBO852404 ILH852404:ILK852404 IVD852404:IVG852404 JEZ852404:JFC852404 JOV852404:JOY852404 JYR852404:JYU852404 KIN852404:KIQ852404 KSJ852404:KSM852404 LCF852404:LCI852404 LMB852404:LME852404 LVX852404:LWA852404 MFT852404:MFW852404 MPP852404:MPS852404 MZL852404:MZO852404 NJH852404:NJK852404 NTD852404:NTG852404 OCZ852404:ODC852404 OMV852404:OMY852404 OWR852404:OWU852404 PGN852404:PGQ852404 PQJ852404:PQM852404 QAF852404:QAI852404 QKB852404:QKE852404 QTX852404:QUA852404 RDT852404:RDW852404 RNP852404:RNS852404 RXL852404:RXO852404 SHH852404:SHK852404 SRD852404:SRG852404 TAZ852404:TBC852404 TKV852404:TKY852404 TUR852404:TUU852404 UEN852404:UEQ852404 UOJ852404:UOM852404 UYF852404:UYI852404 VIB852404:VIE852404 VRX852404:VSA852404 WBT852404:WBW852404 WLP852404:WLS852404 WVL852404:WVO852404 D917940:G917940 IZ917940:JC917940 SV917940:SY917940 ACR917940:ACU917940 AMN917940:AMQ917940 AWJ917940:AWM917940 BGF917940:BGI917940 BQB917940:BQE917940 BZX917940:CAA917940 CJT917940:CJW917940 CTP917940:CTS917940 DDL917940:DDO917940 DNH917940:DNK917940 DXD917940:DXG917940 EGZ917940:EHC917940 EQV917940:EQY917940 FAR917940:FAU917940 FKN917940:FKQ917940 FUJ917940:FUM917940 GEF917940:GEI917940 GOB917940:GOE917940 GXX917940:GYA917940 HHT917940:HHW917940 HRP917940:HRS917940 IBL917940:IBO917940 ILH917940:ILK917940 IVD917940:IVG917940 JEZ917940:JFC917940 JOV917940:JOY917940 JYR917940:JYU917940 KIN917940:KIQ917940 KSJ917940:KSM917940 LCF917940:LCI917940 LMB917940:LME917940 LVX917940:LWA917940 MFT917940:MFW917940 MPP917940:MPS917940 MZL917940:MZO917940 NJH917940:NJK917940 NTD917940:NTG917940 OCZ917940:ODC917940 OMV917940:OMY917940 OWR917940:OWU917940 PGN917940:PGQ917940 PQJ917940:PQM917940 QAF917940:QAI917940 QKB917940:QKE917940 QTX917940:QUA917940 RDT917940:RDW917940 RNP917940:RNS917940 RXL917940:RXO917940 SHH917940:SHK917940 SRD917940:SRG917940 TAZ917940:TBC917940 TKV917940:TKY917940 TUR917940:TUU917940 UEN917940:UEQ917940 UOJ917940:UOM917940 UYF917940:UYI917940 VIB917940:VIE917940 VRX917940:VSA917940 WBT917940:WBW917940 WLP917940:WLS917940 WVL917940:WVO917940 D983476:G983476 IZ983476:JC983476 SV983476:SY983476 ACR983476:ACU983476 AMN983476:AMQ983476 AWJ983476:AWM983476 BGF983476:BGI983476 BQB983476:BQE983476 BZX983476:CAA983476 CJT983476:CJW983476 CTP983476:CTS983476 DDL983476:DDO983476 DNH983476:DNK983476 DXD983476:DXG983476 EGZ983476:EHC983476 EQV983476:EQY983476 FAR983476:FAU983476 FKN983476:FKQ983476 FUJ983476:FUM983476 GEF983476:GEI983476 GOB983476:GOE983476 GXX983476:GYA983476 HHT983476:HHW983476 HRP983476:HRS983476 IBL983476:IBO983476 ILH983476:ILK983476 IVD983476:IVG983476 JEZ983476:JFC983476 JOV983476:JOY983476 JYR983476:JYU983476 KIN983476:KIQ983476 KSJ983476:KSM983476 LCF983476:LCI983476 LMB983476:LME983476 LVX983476:LWA983476 MFT983476:MFW983476 MPP983476:MPS983476 MZL983476:MZO983476 NJH983476:NJK983476 NTD983476:NTG983476 OCZ983476:ODC983476 OMV983476:OMY983476 OWR983476:OWU983476 PGN983476:PGQ983476 PQJ983476:PQM983476 QAF983476:QAI983476 QKB983476:QKE983476 QTX983476:QUA983476 RDT983476:RDW983476 RNP983476:RNS983476 RXL983476:RXO983476 SHH983476:SHK983476 SRD983476:SRG983476 TAZ983476:TBC983476 TKV983476:TKY983476 TUR983476:TUU983476 UEN983476:UEQ983476 UOJ983476:UOM983476 UYF983476:UYI983476 VIB983476:VIE983476 VRX983476:VSA983476 WBT983476:WBW983476 WLP983476:WLS983476 WVL983476:WVO983476 E384:H389 JA384:JD389 SW384:SZ389 ACS384:ACV389 AMO384:AMR389 AWK384:AWN389 BGG384:BGJ389 BQC384:BQF389 BZY384:CAB389 CJU384:CJX389 CTQ384:CTT389 DDM384:DDP389 DNI384:DNL389 DXE384:DXH389 EHA384:EHD389 EQW384:EQZ389 FAS384:FAV389 FKO384:FKR389 FUK384:FUN389 GEG384:GEJ389 GOC384:GOF389 GXY384:GYB389 HHU384:HHX389 HRQ384:HRT389 IBM384:IBP389 ILI384:ILL389 IVE384:IVH389 JFA384:JFD389 JOW384:JOZ389 JYS384:JYV389 KIO384:KIR389 KSK384:KSN389 LCG384:LCJ389 LMC384:LMF389 LVY384:LWB389 MFU384:MFX389 MPQ384:MPT389 MZM384:MZP389 NJI384:NJL389 NTE384:NTH389 ODA384:ODD389 OMW384:OMZ389 OWS384:OWV389 PGO384:PGR389 PQK384:PQN389 QAG384:QAJ389 QKC384:QKF389 QTY384:QUB389 RDU384:RDX389 RNQ384:RNT389 RXM384:RXP389 SHI384:SHL389 SRE384:SRH389 TBA384:TBD389 TKW384:TKZ389 TUS384:TUV389 UEO384:UER389 UOK384:UON389 UYG384:UYJ389 VIC384:VIF389 VRY384:VSB389 WBU384:WBX389 WLQ384:WLT389 WVM384:WVP389 E65966:H65971 JA65966:JD65971 SW65966:SZ65971 ACS65966:ACV65971 AMO65966:AMR65971 AWK65966:AWN65971 BGG65966:BGJ65971 BQC65966:BQF65971 BZY65966:CAB65971 CJU65966:CJX65971 CTQ65966:CTT65971 DDM65966:DDP65971 DNI65966:DNL65971 DXE65966:DXH65971 EHA65966:EHD65971 EQW65966:EQZ65971 FAS65966:FAV65971 FKO65966:FKR65971 FUK65966:FUN65971 GEG65966:GEJ65971 GOC65966:GOF65971 GXY65966:GYB65971 HHU65966:HHX65971 HRQ65966:HRT65971 IBM65966:IBP65971 ILI65966:ILL65971 IVE65966:IVH65971 JFA65966:JFD65971 JOW65966:JOZ65971 JYS65966:JYV65971 KIO65966:KIR65971 KSK65966:KSN65971 LCG65966:LCJ65971 LMC65966:LMF65971 LVY65966:LWB65971 MFU65966:MFX65971 MPQ65966:MPT65971 MZM65966:MZP65971 NJI65966:NJL65971 NTE65966:NTH65971 ODA65966:ODD65971 OMW65966:OMZ65971 OWS65966:OWV65971 PGO65966:PGR65971 PQK65966:PQN65971 QAG65966:QAJ65971 QKC65966:QKF65971 QTY65966:QUB65971 RDU65966:RDX65971 RNQ65966:RNT65971 RXM65966:RXP65971 SHI65966:SHL65971 SRE65966:SRH65971 TBA65966:TBD65971 TKW65966:TKZ65971 TUS65966:TUV65971 UEO65966:UER65971 UOK65966:UON65971 UYG65966:UYJ65971 VIC65966:VIF65971 VRY65966:VSB65971 WBU65966:WBX65971 WLQ65966:WLT65971 WVM65966:WVP65971 E131502:H131507 JA131502:JD131507 SW131502:SZ131507 ACS131502:ACV131507 AMO131502:AMR131507 AWK131502:AWN131507 BGG131502:BGJ131507 BQC131502:BQF131507 BZY131502:CAB131507 CJU131502:CJX131507 CTQ131502:CTT131507 DDM131502:DDP131507 DNI131502:DNL131507 DXE131502:DXH131507 EHA131502:EHD131507 EQW131502:EQZ131507 FAS131502:FAV131507 FKO131502:FKR131507 FUK131502:FUN131507 GEG131502:GEJ131507 GOC131502:GOF131507 GXY131502:GYB131507 HHU131502:HHX131507 HRQ131502:HRT131507 IBM131502:IBP131507 ILI131502:ILL131507 IVE131502:IVH131507 JFA131502:JFD131507 JOW131502:JOZ131507 JYS131502:JYV131507 KIO131502:KIR131507 KSK131502:KSN131507 LCG131502:LCJ131507 LMC131502:LMF131507 LVY131502:LWB131507 MFU131502:MFX131507 MPQ131502:MPT131507 MZM131502:MZP131507 NJI131502:NJL131507 NTE131502:NTH131507 ODA131502:ODD131507 OMW131502:OMZ131507 OWS131502:OWV131507 PGO131502:PGR131507 PQK131502:PQN131507 QAG131502:QAJ131507 QKC131502:QKF131507 QTY131502:QUB131507 RDU131502:RDX131507 RNQ131502:RNT131507 RXM131502:RXP131507 SHI131502:SHL131507 SRE131502:SRH131507 TBA131502:TBD131507 TKW131502:TKZ131507 TUS131502:TUV131507 UEO131502:UER131507 UOK131502:UON131507 UYG131502:UYJ131507 VIC131502:VIF131507 VRY131502:VSB131507 WBU131502:WBX131507 WLQ131502:WLT131507 WVM131502:WVP131507 E197038:H197043 JA197038:JD197043 SW197038:SZ197043 ACS197038:ACV197043 AMO197038:AMR197043 AWK197038:AWN197043 BGG197038:BGJ197043 BQC197038:BQF197043 BZY197038:CAB197043 CJU197038:CJX197043 CTQ197038:CTT197043 DDM197038:DDP197043 DNI197038:DNL197043 DXE197038:DXH197043 EHA197038:EHD197043 EQW197038:EQZ197043 FAS197038:FAV197043 FKO197038:FKR197043 FUK197038:FUN197043 GEG197038:GEJ197043 GOC197038:GOF197043 GXY197038:GYB197043 HHU197038:HHX197043 HRQ197038:HRT197043 IBM197038:IBP197043 ILI197038:ILL197043 IVE197038:IVH197043 JFA197038:JFD197043 JOW197038:JOZ197043 JYS197038:JYV197043 KIO197038:KIR197043 KSK197038:KSN197043 LCG197038:LCJ197043 LMC197038:LMF197043 LVY197038:LWB197043 MFU197038:MFX197043 MPQ197038:MPT197043 MZM197038:MZP197043 NJI197038:NJL197043 NTE197038:NTH197043 ODA197038:ODD197043 OMW197038:OMZ197043 OWS197038:OWV197043 PGO197038:PGR197043 PQK197038:PQN197043 QAG197038:QAJ197043 QKC197038:QKF197043 QTY197038:QUB197043 RDU197038:RDX197043 RNQ197038:RNT197043 RXM197038:RXP197043 SHI197038:SHL197043 SRE197038:SRH197043 TBA197038:TBD197043 TKW197038:TKZ197043 TUS197038:TUV197043 UEO197038:UER197043 UOK197038:UON197043 UYG197038:UYJ197043 VIC197038:VIF197043 VRY197038:VSB197043 WBU197038:WBX197043 WLQ197038:WLT197043 WVM197038:WVP197043 E262574:H262579 JA262574:JD262579 SW262574:SZ262579 ACS262574:ACV262579 AMO262574:AMR262579 AWK262574:AWN262579 BGG262574:BGJ262579 BQC262574:BQF262579 BZY262574:CAB262579 CJU262574:CJX262579 CTQ262574:CTT262579 DDM262574:DDP262579 DNI262574:DNL262579 DXE262574:DXH262579 EHA262574:EHD262579 EQW262574:EQZ262579 FAS262574:FAV262579 FKO262574:FKR262579 FUK262574:FUN262579 GEG262574:GEJ262579 GOC262574:GOF262579 GXY262574:GYB262579 HHU262574:HHX262579 HRQ262574:HRT262579 IBM262574:IBP262579 ILI262574:ILL262579 IVE262574:IVH262579 JFA262574:JFD262579 JOW262574:JOZ262579 JYS262574:JYV262579 KIO262574:KIR262579 KSK262574:KSN262579 LCG262574:LCJ262579 LMC262574:LMF262579 LVY262574:LWB262579 MFU262574:MFX262579 MPQ262574:MPT262579 MZM262574:MZP262579 NJI262574:NJL262579 NTE262574:NTH262579 ODA262574:ODD262579 OMW262574:OMZ262579 OWS262574:OWV262579 PGO262574:PGR262579 PQK262574:PQN262579 QAG262574:QAJ262579 QKC262574:QKF262579 QTY262574:QUB262579 RDU262574:RDX262579 RNQ262574:RNT262579 RXM262574:RXP262579 SHI262574:SHL262579 SRE262574:SRH262579 TBA262574:TBD262579 TKW262574:TKZ262579 TUS262574:TUV262579 UEO262574:UER262579 UOK262574:UON262579 UYG262574:UYJ262579 VIC262574:VIF262579 VRY262574:VSB262579 WBU262574:WBX262579 WLQ262574:WLT262579 WVM262574:WVP262579 E328110:H328115 JA328110:JD328115 SW328110:SZ328115 ACS328110:ACV328115 AMO328110:AMR328115 AWK328110:AWN328115 BGG328110:BGJ328115 BQC328110:BQF328115 BZY328110:CAB328115 CJU328110:CJX328115 CTQ328110:CTT328115 DDM328110:DDP328115 DNI328110:DNL328115 DXE328110:DXH328115 EHA328110:EHD328115 EQW328110:EQZ328115 FAS328110:FAV328115 FKO328110:FKR328115 FUK328110:FUN328115 GEG328110:GEJ328115 GOC328110:GOF328115 GXY328110:GYB328115 HHU328110:HHX328115 HRQ328110:HRT328115 IBM328110:IBP328115 ILI328110:ILL328115 IVE328110:IVH328115 JFA328110:JFD328115 JOW328110:JOZ328115 JYS328110:JYV328115 KIO328110:KIR328115 KSK328110:KSN328115 LCG328110:LCJ328115 LMC328110:LMF328115 LVY328110:LWB328115 MFU328110:MFX328115 MPQ328110:MPT328115 MZM328110:MZP328115 NJI328110:NJL328115 NTE328110:NTH328115 ODA328110:ODD328115 OMW328110:OMZ328115 OWS328110:OWV328115 PGO328110:PGR328115 PQK328110:PQN328115 QAG328110:QAJ328115 QKC328110:QKF328115 QTY328110:QUB328115 RDU328110:RDX328115 RNQ328110:RNT328115 RXM328110:RXP328115 SHI328110:SHL328115 SRE328110:SRH328115 TBA328110:TBD328115 TKW328110:TKZ328115 TUS328110:TUV328115 UEO328110:UER328115 UOK328110:UON328115 UYG328110:UYJ328115 VIC328110:VIF328115 VRY328110:VSB328115 WBU328110:WBX328115 WLQ328110:WLT328115 WVM328110:WVP328115 E393646:H393651 JA393646:JD393651 SW393646:SZ393651 ACS393646:ACV393651 AMO393646:AMR393651 AWK393646:AWN393651 BGG393646:BGJ393651 BQC393646:BQF393651 BZY393646:CAB393651 CJU393646:CJX393651 CTQ393646:CTT393651 DDM393646:DDP393651 DNI393646:DNL393651 DXE393646:DXH393651 EHA393646:EHD393651 EQW393646:EQZ393651 FAS393646:FAV393651 FKO393646:FKR393651 FUK393646:FUN393651 GEG393646:GEJ393651 GOC393646:GOF393651 GXY393646:GYB393651 HHU393646:HHX393651 HRQ393646:HRT393651 IBM393646:IBP393651 ILI393646:ILL393651 IVE393646:IVH393651 JFA393646:JFD393651 JOW393646:JOZ393651 JYS393646:JYV393651 KIO393646:KIR393651 KSK393646:KSN393651 LCG393646:LCJ393651 LMC393646:LMF393651 LVY393646:LWB393651 MFU393646:MFX393651 MPQ393646:MPT393651 MZM393646:MZP393651 NJI393646:NJL393651 NTE393646:NTH393651 ODA393646:ODD393651 OMW393646:OMZ393651 OWS393646:OWV393651 PGO393646:PGR393651 PQK393646:PQN393651 QAG393646:QAJ393651 QKC393646:QKF393651 QTY393646:QUB393651 RDU393646:RDX393651 RNQ393646:RNT393651 RXM393646:RXP393651 SHI393646:SHL393651 SRE393646:SRH393651 TBA393646:TBD393651 TKW393646:TKZ393651 TUS393646:TUV393651 UEO393646:UER393651 UOK393646:UON393651 UYG393646:UYJ393651 VIC393646:VIF393651 VRY393646:VSB393651 WBU393646:WBX393651 WLQ393646:WLT393651 WVM393646:WVP393651 E459182:H459187 JA459182:JD459187 SW459182:SZ459187 ACS459182:ACV459187 AMO459182:AMR459187 AWK459182:AWN459187 BGG459182:BGJ459187 BQC459182:BQF459187 BZY459182:CAB459187 CJU459182:CJX459187 CTQ459182:CTT459187 DDM459182:DDP459187 DNI459182:DNL459187 DXE459182:DXH459187 EHA459182:EHD459187 EQW459182:EQZ459187 FAS459182:FAV459187 FKO459182:FKR459187 FUK459182:FUN459187 GEG459182:GEJ459187 GOC459182:GOF459187 GXY459182:GYB459187 HHU459182:HHX459187 HRQ459182:HRT459187 IBM459182:IBP459187 ILI459182:ILL459187 IVE459182:IVH459187 JFA459182:JFD459187 JOW459182:JOZ459187 JYS459182:JYV459187 KIO459182:KIR459187 KSK459182:KSN459187 LCG459182:LCJ459187 LMC459182:LMF459187 LVY459182:LWB459187 MFU459182:MFX459187 MPQ459182:MPT459187 MZM459182:MZP459187 NJI459182:NJL459187 NTE459182:NTH459187 ODA459182:ODD459187 OMW459182:OMZ459187 OWS459182:OWV459187 PGO459182:PGR459187 PQK459182:PQN459187 QAG459182:QAJ459187 QKC459182:QKF459187 QTY459182:QUB459187 RDU459182:RDX459187 RNQ459182:RNT459187 RXM459182:RXP459187 SHI459182:SHL459187 SRE459182:SRH459187 TBA459182:TBD459187 TKW459182:TKZ459187 TUS459182:TUV459187 UEO459182:UER459187 UOK459182:UON459187 UYG459182:UYJ459187 VIC459182:VIF459187 VRY459182:VSB459187 WBU459182:WBX459187 WLQ459182:WLT459187 WVM459182:WVP459187 E524718:H524723 JA524718:JD524723 SW524718:SZ524723 ACS524718:ACV524723 AMO524718:AMR524723 AWK524718:AWN524723 BGG524718:BGJ524723 BQC524718:BQF524723 BZY524718:CAB524723 CJU524718:CJX524723 CTQ524718:CTT524723 DDM524718:DDP524723 DNI524718:DNL524723 DXE524718:DXH524723 EHA524718:EHD524723 EQW524718:EQZ524723 FAS524718:FAV524723 FKO524718:FKR524723 FUK524718:FUN524723 GEG524718:GEJ524723 GOC524718:GOF524723 GXY524718:GYB524723 HHU524718:HHX524723 HRQ524718:HRT524723 IBM524718:IBP524723 ILI524718:ILL524723 IVE524718:IVH524723 JFA524718:JFD524723 JOW524718:JOZ524723 JYS524718:JYV524723 KIO524718:KIR524723 KSK524718:KSN524723 LCG524718:LCJ524723 LMC524718:LMF524723 LVY524718:LWB524723 MFU524718:MFX524723 MPQ524718:MPT524723 MZM524718:MZP524723 NJI524718:NJL524723 NTE524718:NTH524723 ODA524718:ODD524723 OMW524718:OMZ524723 OWS524718:OWV524723 PGO524718:PGR524723 PQK524718:PQN524723 QAG524718:QAJ524723 QKC524718:QKF524723 QTY524718:QUB524723 RDU524718:RDX524723 RNQ524718:RNT524723 RXM524718:RXP524723 SHI524718:SHL524723 SRE524718:SRH524723 TBA524718:TBD524723 TKW524718:TKZ524723 TUS524718:TUV524723 UEO524718:UER524723 UOK524718:UON524723 UYG524718:UYJ524723 VIC524718:VIF524723 VRY524718:VSB524723 WBU524718:WBX524723 WLQ524718:WLT524723 WVM524718:WVP524723 E590254:H590259 JA590254:JD590259 SW590254:SZ590259 ACS590254:ACV590259 AMO590254:AMR590259 AWK590254:AWN590259 BGG590254:BGJ590259 BQC590254:BQF590259 BZY590254:CAB590259 CJU590254:CJX590259 CTQ590254:CTT590259 DDM590254:DDP590259 DNI590254:DNL590259 DXE590254:DXH590259 EHA590254:EHD590259 EQW590254:EQZ590259 FAS590254:FAV590259 FKO590254:FKR590259 FUK590254:FUN590259 GEG590254:GEJ590259 GOC590254:GOF590259 GXY590254:GYB590259 HHU590254:HHX590259 HRQ590254:HRT590259 IBM590254:IBP590259 ILI590254:ILL590259 IVE590254:IVH590259 JFA590254:JFD590259 JOW590254:JOZ590259 JYS590254:JYV590259 KIO590254:KIR590259 KSK590254:KSN590259 LCG590254:LCJ590259 LMC590254:LMF590259 LVY590254:LWB590259 MFU590254:MFX590259 MPQ590254:MPT590259 MZM590254:MZP590259 NJI590254:NJL590259 NTE590254:NTH590259 ODA590254:ODD590259 OMW590254:OMZ590259 OWS590254:OWV590259 PGO590254:PGR590259 PQK590254:PQN590259 QAG590254:QAJ590259 QKC590254:QKF590259 QTY590254:QUB590259 RDU590254:RDX590259 RNQ590254:RNT590259 RXM590254:RXP590259 SHI590254:SHL590259 SRE590254:SRH590259 TBA590254:TBD590259 TKW590254:TKZ590259 TUS590254:TUV590259 UEO590254:UER590259 UOK590254:UON590259 UYG590254:UYJ590259 VIC590254:VIF590259 VRY590254:VSB590259 WBU590254:WBX590259 WLQ590254:WLT590259 WVM590254:WVP590259 E655790:H655795 JA655790:JD655795 SW655790:SZ655795 ACS655790:ACV655795 AMO655790:AMR655795 AWK655790:AWN655795 BGG655790:BGJ655795 BQC655790:BQF655795 BZY655790:CAB655795 CJU655790:CJX655795 CTQ655790:CTT655795 DDM655790:DDP655795 DNI655790:DNL655795 DXE655790:DXH655795 EHA655790:EHD655795 EQW655790:EQZ655795 FAS655790:FAV655795 FKO655790:FKR655795 FUK655790:FUN655795 GEG655790:GEJ655795 GOC655790:GOF655795 GXY655790:GYB655795 HHU655790:HHX655795 HRQ655790:HRT655795 IBM655790:IBP655795 ILI655790:ILL655795 IVE655790:IVH655795 JFA655790:JFD655795 JOW655790:JOZ655795 JYS655790:JYV655795 KIO655790:KIR655795 KSK655790:KSN655795 LCG655790:LCJ655795 LMC655790:LMF655795 LVY655790:LWB655795 MFU655790:MFX655795 MPQ655790:MPT655795 MZM655790:MZP655795 NJI655790:NJL655795 NTE655790:NTH655795 ODA655790:ODD655795 OMW655790:OMZ655795 OWS655790:OWV655795 PGO655790:PGR655795 PQK655790:PQN655795 QAG655790:QAJ655795 QKC655790:QKF655795 QTY655790:QUB655795 RDU655790:RDX655795 RNQ655790:RNT655795 RXM655790:RXP655795 SHI655790:SHL655795 SRE655790:SRH655795 TBA655790:TBD655795 TKW655790:TKZ655795 TUS655790:TUV655795 UEO655790:UER655795 UOK655790:UON655795 UYG655790:UYJ655795 VIC655790:VIF655795 VRY655790:VSB655795 WBU655790:WBX655795 WLQ655790:WLT655795 WVM655790:WVP655795 E721326:H721331 JA721326:JD721331 SW721326:SZ721331 ACS721326:ACV721331 AMO721326:AMR721331 AWK721326:AWN721331 BGG721326:BGJ721331 BQC721326:BQF721331 BZY721326:CAB721331 CJU721326:CJX721331 CTQ721326:CTT721331 DDM721326:DDP721331 DNI721326:DNL721331 DXE721326:DXH721331 EHA721326:EHD721331 EQW721326:EQZ721331 FAS721326:FAV721331 FKO721326:FKR721331 FUK721326:FUN721331 GEG721326:GEJ721331 GOC721326:GOF721331 GXY721326:GYB721331 HHU721326:HHX721331 HRQ721326:HRT721331 IBM721326:IBP721331 ILI721326:ILL721331 IVE721326:IVH721331 JFA721326:JFD721331 JOW721326:JOZ721331 JYS721326:JYV721331 KIO721326:KIR721331 KSK721326:KSN721331 LCG721326:LCJ721331 LMC721326:LMF721331 LVY721326:LWB721331 MFU721326:MFX721331 MPQ721326:MPT721331 MZM721326:MZP721331 NJI721326:NJL721331 NTE721326:NTH721331 ODA721326:ODD721331 OMW721326:OMZ721331 OWS721326:OWV721331 PGO721326:PGR721331 PQK721326:PQN721331 QAG721326:QAJ721331 QKC721326:QKF721331 QTY721326:QUB721331 RDU721326:RDX721331 RNQ721326:RNT721331 RXM721326:RXP721331 SHI721326:SHL721331 SRE721326:SRH721331 TBA721326:TBD721331 TKW721326:TKZ721331 TUS721326:TUV721331 UEO721326:UER721331 UOK721326:UON721331 UYG721326:UYJ721331 VIC721326:VIF721331 VRY721326:VSB721331 WBU721326:WBX721331 WLQ721326:WLT721331 WVM721326:WVP721331 E786862:H786867 JA786862:JD786867 SW786862:SZ786867 ACS786862:ACV786867 AMO786862:AMR786867 AWK786862:AWN786867 BGG786862:BGJ786867 BQC786862:BQF786867 BZY786862:CAB786867 CJU786862:CJX786867 CTQ786862:CTT786867 DDM786862:DDP786867 DNI786862:DNL786867 DXE786862:DXH786867 EHA786862:EHD786867 EQW786862:EQZ786867 FAS786862:FAV786867 FKO786862:FKR786867 FUK786862:FUN786867 GEG786862:GEJ786867 GOC786862:GOF786867 GXY786862:GYB786867 HHU786862:HHX786867 HRQ786862:HRT786867 IBM786862:IBP786867 ILI786862:ILL786867 IVE786862:IVH786867 JFA786862:JFD786867 JOW786862:JOZ786867 JYS786862:JYV786867 KIO786862:KIR786867 KSK786862:KSN786867 LCG786862:LCJ786867 LMC786862:LMF786867 LVY786862:LWB786867 MFU786862:MFX786867 MPQ786862:MPT786867 MZM786862:MZP786867 NJI786862:NJL786867 NTE786862:NTH786867 ODA786862:ODD786867 OMW786862:OMZ786867 OWS786862:OWV786867 PGO786862:PGR786867 PQK786862:PQN786867 QAG786862:QAJ786867 QKC786862:QKF786867 QTY786862:QUB786867 RDU786862:RDX786867 RNQ786862:RNT786867 RXM786862:RXP786867 SHI786862:SHL786867 SRE786862:SRH786867 TBA786862:TBD786867 TKW786862:TKZ786867 TUS786862:TUV786867 UEO786862:UER786867 UOK786862:UON786867 UYG786862:UYJ786867 VIC786862:VIF786867 VRY786862:VSB786867 WBU786862:WBX786867 WLQ786862:WLT786867 WVM786862:WVP786867 E852398:H852403 JA852398:JD852403 SW852398:SZ852403 ACS852398:ACV852403 AMO852398:AMR852403 AWK852398:AWN852403 BGG852398:BGJ852403 BQC852398:BQF852403 BZY852398:CAB852403 CJU852398:CJX852403 CTQ852398:CTT852403 DDM852398:DDP852403 DNI852398:DNL852403 DXE852398:DXH852403 EHA852398:EHD852403 EQW852398:EQZ852403 FAS852398:FAV852403 FKO852398:FKR852403 FUK852398:FUN852403 GEG852398:GEJ852403 GOC852398:GOF852403 GXY852398:GYB852403 HHU852398:HHX852403 HRQ852398:HRT852403 IBM852398:IBP852403 ILI852398:ILL852403 IVE852398:IVH852403 JFA852398:JFD852403 JOW852398:JOZ852403 JYS852398:JYV852403 KIO852398:KIR852403 KSK852398:KSN852403 LCG852398:LCJ852403 LMC852398:LMF852403 LVY852398:LWB852403 MFU852398:MFX852403 MPQ852398:MPT852403 MZM852398:MZP852403 NJI852398:NJL852403 NTE852398:NTH852403 ODA852398:ODD852403 OMW852398:OMZ852403 OWS852398:OWV852403 PGO852398:PGR852403 PQK852398:PQN852403 QAG852398:QAJ852403 QKC852398:QKF852403 QTY852398:QUB852403 RDU852398:RDX852403 RNQ852398:RNT852403 RXM852398:RXP852403 SHI852398:SHL852403 SRE852398:SRH852403 TBA852398:TBD852403 TKW852398:TKZ852403 TUS852398:TUV852403 UEO852398:UER852403 UOK852398:UON852403 UYG852398:UYJ852403 VIC852398:VIF852403 VRY852398:VSB852403 WBU852398:WBX852403 WLQ852398:WLT852403 WVM852398:WVP852403 E917934:H917939 JA917934:JD917939 SW917934:SZ917939 ACS917934:ACV917939 AMO917934:AMR917939 AWK917934:AWN917939 BGG917934:BGJ917939 BQC917934:BQF917939 BZY917934:CAB917939 CJU917934:CJX917939 CTQ917934:CTT917939 DDM917934:DDP917939 DNI917934:DNL917939 DXE917934:DXH917939 EHA917934:EHD917939 EQW917934:EQZ917939 FAS917934:FAV917939 FKO917934:FKR917939 FUK917934:FUN917939 GEG917934:GEJ917939 GOC917934:GOF917939 GXY917934:GYB917939 HHU917934:HHX917939 HRQ917934:HRT917939 IBM917934:IBP917939 ILI917934:ILL917939 IVE917934:IVH917939 JFA917934:JFD917939 JOW917934:JOZ917939 JYS917934:JYV917939 KIO917934:KIR917939 KSK917934:KSN917939 LCG917934:LCJ917939 LMC917934:LMF917939 LVY917934:LWB917939 MFU917934:MFX917939 MPQ917934:MPT917939 MZM917934:MZP917939 NJI917934:NJL917939 NTE917934:NTH917939 ODA917934:ODD917939 OMW917934:OMZ917939 OWS917934:OWV917939 PGO917934:PGR917939 PQK917934:PQN917939 QAG917934:QAJ917939 QKC917934:QKF917939 QTY917934:QUB917939 RDU917934:RDX917939 RNQ917934:RNT917939 RXM917934:RXP917939 SHI917934:SHL917939 SRE917934:SRH917939 TBA917934:TBD917939 TKW917934:TKZ917939 TUS917934:TUV917939 UEO917934:UER917939 UOK917934:UON917939 UYG917934:UYJ917939 VIC917934:VIF917939 VRY917934:VSB917939 WBU917934:WBX917939 WLQ917934:WLT917939 WVM917934:WVP917939 E983470:H983475 JA983470:JD983475 SW983470:SZ983475 ACS983470:ACV983475 AMO983470:AMR983475 AWK983470:AWN983475 BGG983470:BGJ983475 BQC983470:BQF983475 BZY983470:CAB983475 CJU983470:CJX983475 CTQ983470:CTT983475 DDM983470:DDP983475 DNI983470:DNL983475 DXE983470:DXH983475 EHA983470:EHD983475 EQW983470:EQZ983475 FAS983470:FAV983475 FKO983470:FKR983475 FUK983470:FUN983475 GEG983470:GEJ983475 GOC983470:GOF983475 GXY983470:GYB983475 HHU983470:HHX983475 HRQ983470:HRT983475 IBM983470:IBP983475 ILI983470:ILL983475 IVE983470:IVH983475 JFA983470:JFD983475 JOW983470:JOZ983475 JYS983470:JYV983475 KIO983470:KIR983475 KSK983470:KSN983475 LCG983470:LCJ983475 LMC983470:LMF983475 LVY983470:LWB983475 MFU983470:MFX983475 MPQ983470:MPT983475 MZM983470:MZP983475 NJI983470:NJL983475 NTE983470:NTH983475 ODA983470:ODD983475 OMW983470:OMZ983475 OWS983470:OWV983475 PGO983470:PGR983475 PQK983470:PQN983475 QAG983470:QAJ983475 QKC983470:QKF983475 QTY983470:QUB983475 RDU983470:RDX983475 RNQ983470:RNT983475 RXM983470:RXP983475 SHI983470:SHL983475 SRE983470:SRH983475 TBA983470:TBD983475 TKW983470:TKZ983475 TUS983470:TUV983475 UEO983470:UER983475 UOK983470:UON983475 UYG983470:UYJ983475 VIC983470:VIF983475 VRY983470:VSB983475 WBU983470:WBX983475 WLQ983470:WLT983475 WVM983470:WVP983475 I390:K390 JE390:JG390 TA390:TC390 ACW390:ACY390 AMS390:AMU390 AWO390:AWQ390 BGK390:BGM390 BQG390:BQI390 CAC390:CAE390 CJY390:CKA390 CTU390:CTW390 DDQ390:DDS390 DNM390:DNO390 DXI390:DXK390 EHE390:EHG390 ERA390:ERC390 FAW390:FAY390 FKS390:FKU390 FUO390:FUQ390 GEK390:GEM390 GOG390:GOI390 GYC390:GYE390 HHY390:HIA390 HRU390:HRW390 IBQ390:IBS390 ILM390:ILO390 IVI390:IVK390 JFE390:JFG390 JPA390:JPC390 JYW390:JYY390 KIS390:KIU390 KSO390:KSQ390 LCK390:LCM390 LMG390:LMI390 LWC390:LWE390 MFY390:MGA390 MPU390:MPW390 MZQ390:MZS390 NJM390:NJO390 NTI390:NTK390 ODE390:ODG390 ONA390:ONC390 OWW390:OWY390 PGS390:PGU390 PQO390:PQQ390 QAK390:QAM390 QKG390:QKI390 QUC390:QUE390 RDY390:REA390 RNU390:RNW390 RXQ390:RXS390 SHM390:SHO390 SRI390:SRK390 TBE390:TBG390 TLA390:TLC390 TUW390:TUY390 UES390:UEU390 UOO390:UOQ390 UYK390:UYM390 VIG390:VII390 VSC390:VSE390 WBY390:WCA390 WLU390:WLW390 WVQ390:WVS390 I65972:K65972 JE65972:JG65972 TA65972:TC65972 ACW65972:ACY65972 AMS65972:AMU65972 AWO65972:AWQ65972 BGK65972:BGM65972 BQG65972:BQI65972 CAC65972:CAE65972 CJY65972:CKA65972 CTU65972:CTW65972 DDQ65972:DDS65972 DNM65972:DNO65972 DXI65972:DXK65972 EHE65972:EHG65972 ERA65972:ERC65972 FAW65972:FAY65972 FKS65972:FKU65972 FUO65972:FUQ65972 GEK65972:GEM65972 GOG65972:GOI65972 GYC65972:GYE65972 HHY65972:HIA65972 HRU65972:HRW65972 IBQ65972:IBS65972 ILM65972:ILO65972 IVI65972:IVK65972 JFE65972:JFG65972 JPA65972:JPC65972 JYW65972:JYY65972 KIS65972:KIU65972 KSO65972:KSQ65972 LCK65972:LCM65972 LMG65972:LMI65972 LWC65972:LWE65972 MFY65972:MGA65972 MPU65972:MPW65972 MZQ65972:MZS65972 NJM65972:NJO65972 NTI65972:NTK65972 ODE65972:ODG65972 ONA65972:ONC65972 OWW65972:OWY65972 PGS65972:PGU65972 PQO65972:PQQ65972 QAK65972:QAM65972 QKG65972:QKI65972 QUC65972:QUE65972 RDY65972:REA65972 RNU65972:RNW65972 RXQ65972:RXS65972 SHM65972:SHO65972 SRI65972:SRK65972 TBE65972:TBG65972 TLA65972:TLC65972 TUW65972:TUY65972 UES65972:UEU65972 UOO65972:UOQ65972 UYK65972:UYM65972 VIG65972:VII65972 VSC65972:VSE65972 WBY65972:WCA65972 WLU65972:WLW65972 WVQ65972:WVS65972 I131508:K131508 JE131508:JG131508 TA131508:TC131508 ACW131508:ACY131508 AMS131508:AMU131508 AWO131508:AWQ131508 BGK131508:BGM131508 BQG131508:BQI131508 CAC131508:CAE131508 CJY131508:CKA131508 CTU131508:CTW131508 DDQ131508:DDS131508 DNM131508:DNO131508 DXI131508:DXK131508 EHE131508:EHG131508 ERA131508:ERC131508 FAW131508:FAY131508 FKS131508:FKU131508 FUO131508:FUQ131508 GEK131508:GEM131508 GOG131508:GOI131508 GYC131508:GYE131508 HHY131508:HIA131508 HRU131508:HRW131508 IBQ131508:IBS131508 ILM131508:ILO131508 IVI131508:IVK131508 JFE131508:JFG131508 JPA131508:JPC131508 JYW131508:JYY131508 KIS131508:KIU131508 KSO131508:KSQ131508 LCK131508:LCM131508 LMG131508:LMI131508 LWC131508:LWE131508 MFY131508:MGA131508 MPU131508:MPW131508 MZQ131508:MZS131508 NJM131508:NJO131508 NTI131508:NTK131508 ODE131508:ODG131508 ONA131508:ONC131508 OWW131508:OWY131508 PGS131508:PGU131508 PQO131508:PQQ131508 QAK131508:QAM131508 QKG131508:QKI131508 QUC131508:QUE131508 RDY131508:REA131508 RNU131508:RNW131508 RXQ131508:RXS131508 SHM131508:SHO131508 SRI131508:SRK131508 TBE131508:TBG131508 TLA131508:TLC131508 TUW131508:TUY131508 UES131508:UEU131508 UOO131508:UOQ131508 UYK131508:UYM131508 VIG131508:VII131508 VSC131508:VSE131508 WBY131508:WCA131508 WLU131508:WLW131508 WVQ131508:WVS131508 I197044:K197044 JE197044:JG197044 TA197044:TC197044 ACW197044:ACY197044 AMS197044:AMU197044 AWO197044:AWQ197044 BGK197044:BGM197044 BQG197044:BQI197044 CAC197044:CAE197044 CJY197044:CKA197044 CTU197044:CTW197044 DDQ197044:DDS197044 DNM197044:DNO197044 DXI197044:DXK197044 EHE197044:EHG197044 ERA197044:ERC197044 FAW197044:FAY197044 FKS197044:FKU197044 FUO197044:FUQ197044 GEK197044:GEM197044 GOG197044:GOI197044 GYC197044:GYE197044 HHY197044:HIA197044 HRU197044:HRW197044 IBQ197044:IBS197044 ILM197044:ILO197044 IVI197044:IVK197044 JFE197044:JFG197044 JPA197044:JPC197044 JYW197044:JYY197044 KIS197044:KIU197044 KSO197044:KSQ197044 LCK197044:LCM197044 LMG197044:LMI197044 LWC197044:LWE197044 MFY197044:MGA197044 MPU197044:MPW197044 MZQ197044:MZS197044 NJM197044:NJO197044 NTI197044:NTK197044 ODE197044:ODG197044 ONA197044:ONC197044 OWW197044:OWY197044 PGS197044:PGU197044 PQO197044:PQQ197044 QAK197044:QAM197044 QKG197044:QKI197044 QUC197044:QUE197044 RDY197044:REA197044 RNU197044:RNW197044 RXQ197044:RXS197044 SHM197044:SHO197044 SRI197044:SRK197044 TBE197044:TBG197044 TLA197044:TLC197044 TUW197044:TUY197044 UES197044:UEU197044 UOO197044:UOQ197044 UYK197044:UYM197044 VIG197044:VII197044 VSC197044:VSE197044 WBY197044:WCA197044 WLU197044:WLW197044 WVQ197044:WVS197044 I262580:K262580 JE262580:JG262580 TA262580:TC262580 ACW262580:ACY262580 AMS262580:AMU262580 AWO262580:AWQ262580 BGK262580:BGM262580 BQG262580:BQI262580 CAC262580:CAE262580 CJY262580:CKA262580 CTU262580:CTW262580 DDQ262580:DDS262580 DNM262580:DNO262580 DXI262580:DXK262580 EHE262580:EHG262580 ERA262580:ERC262580 FAW262580:FAY262580 FKS262580:FKU262580 FUO262580:FUQ262580 GEK262580:GEM262580 GOG262580:GOI262580 GYC262580:GYE262580 HHY262580:HIA262580 HRU262580:HRW262580 IBQ262580:IBS262580 ILM262580:ILO262580 IVI262580:IVK262580 JFE262580:JFG262580 JPA262580:JPC262580 JYW262580:JYY262580 KIS262580:KIU262580 KSO262580:KSQ262580 LCK262580:LCM262580 LMG262580:LMI262580 LWC262580:LWE262580 MFY262580:MGA262580 MPU262580:MPW262580 MZQ262580:MZS262580 NJM262580:NJO262580 NTI262580:NTK262580 ODE262580:ODG262580 ONA262580:ONC262580 OWW262580:OWY262580 PGS262580:PGU262580 PQO262580:PQQ262580 QAK262580:QAM262580 QKG262580:QKI262580 QUC262580:QUE262580 RDY262580:REA262580 RNU262580:RNW262580 RXQ262580:RXS262580 SHM262580:SHO262580 SRI262580:SRK262580 TBE262580:TBG262580 TLA262580:TLC262580 TUW262580:TUY262580 UES262580:UEU262580 UOO262580:UOQ262580 UYK262580:UYM262580 VIG262580:VII262580 VSC262580:VSE262580 WBY262580:WCA262580 WLU262580:WLW262580 WVQ262580:WVS262580 I328116:K328116 JE328116:JG328116 TA328116:TC328116 ACW328116:ACY328116 AMS328116:AMU328116 AWO328116:AWQ328116 BGK328116:BGM328116 BQG328116:BQI328116 CAC328116:CAE328116 CJY328116:CKA328116 CTU328116:CTW328116 DDQ328116:DDS328116 DNM328116:DNO328116 DXI328116:DXK328116 EHE328116:EHG328116 ERA328116:ERC328116 FAW328116:FAY328116 FKS328116:FKU328116 FUO328116:FUQ328116 GEK328116:GEM328116 GOG328116:GOI328116 GYC328116:GYE328116 HHY328116:HIA328116 HRU328116:HRW328116 IBQ328116:IBS328116 ILM328116:ILO328116 IVI328116:IVK328116 JFE328116:JFG328116 JPA328116:JPC328116 JYW328116:JYY328116 KIS328116:KIU328116 KSO328116:KSQ328116 LCK328116:LCM328116 LMG328116:LMI328116 LWC328116:LWE328116 MFY328116:MGA328116 MPU328116:MPW328116 MZQ328116:MZS328116 NJM328116:NJO328116 NTI328116:NTK328116 ODE328116:ODG328116 ONA328116:ONC328116 OWW328116:OWY328116 PGS328116:PGU328116 PQO328116:PQQ328116 QAK328116:QAM328116 QKG328116:QKI328116 QUC328116:QUE328116 RDY328116:REA328116 RNU328116:RNW328116 RXQ328116:RXS328116 SHM328116:SHO328116 SRI328116:SRK328116 TBE328116:TBG328116 TLA328116:TLC328116 TUW328116:TUY328116 UES328116:UEU328116 UOO328116:UOQ328116 UYK328116:UYM328116 VIG328116:VII328116 VSC328116:VSE328116 WBY328116:WCA328116 WLU328116:WLW328116 WVQ328116:WVS328116 I393652:K393652 JE393652:JG393652 TA393652:TC393652 ACW393652:ACY393652 AMS393652:AMU393652 AWO393652:AWQ393652 BGK393652:BGM393652 BQG393652:BQI393652 CAC393652:CAE393652 CJY393652:CKA393652 CTU393652:CTW393652 DDQ393652:DDS393652 DNM393652:DNO393652 DXI393652:DXK393652 EHE393652:EHG393652 ERA393652:ERC393652 FAW393652:FAY393652 FKS393652:FKU393652 FUO393652:FUQ393652 GEK393652:GEM393652 GOG393652:GOI393652 GYC393652:GYE393652 HHY393652:HIA393652 HRU393652:HRW393652 IBQ393652:IBS393652 ILM393652:ILO393652 IVI393652:IVK393652 JFE393652:JFG393652 JPA393652:JPC393652 JYW393652:JYY393652 KIS393652:KIU393652 KSO393652:KSQ393652 LCK393652:LCM393652 LMG393652:LMI393652 LWC393652:LWE393652 MFY393652:MGA393652 MPU393652:MPW393652 MZQ393652:MZS393652 NJM393652:NJO393652 NTI393652:NTK393652 ODE393652:ODG393652 ONA393652:ONC393652 OWW393652:OWY393652 PGS393652:PGU393652 PQO393652:PQQ393652 QAK393652:QAM393652 QKG393652:QKI393652 QUC393652:QUE393652 RDY393652:REA393652 RNU393652:RNW393652 RXQ393652:RXS393652 SHM393652:SHO393652 SRI393652:SRK393652 TBE393652:TBG393652 TLA393652:TLC393652 TUW393652:TUY393652 UES393652:UEU393652 UOO393652:UOQ393652 UYK393652:UYM393652 VIG393652:VII393652 VSC393652:VSE393652 WBY393652:WCA393652 WLU393652:WLW393652 WVQ393652:WVS393652 I459188:K459188 JE459188:JG459188 TA459188:TC459188 ACW459188:ACY459188 AMS459188:AMU459188 AWO459188:AWQ459188 BGK459188:BGM459188 BQG459188:BQI459188 CAC459188:CAE459188 CJY459188:CKA459188 CTU459188:CTW459188 DDQ459188:DDS459188 DNM459188:DNO459188 DXI459188:DXK459188 EHE459188:EHG459188 ERA459188:ERC459188 FAW459188:FAY459188 FKS459188:FKU459188 FUO459188:FUQ459188 GEK459188:GEM459188 GOG459188:GOI459188 GYC459188:GYE459188 HHY459188:HIA459188 HRU459188:HRW459188 IBQ459188:IBS459188 ILM459188:ILO459188 IVI459188:IVK459188 JFE459188:JFG459188 JPA459188:JPC459188 JYW459188:JYY459188 KIS459188:KIU459188 KSO459188:KSQ459188 LCK459188:LCM459188 LMG459188:LMI459188 LWC459188:LWE459188 MFY459188:MGA459188 MPU459188:MPW459188 MZQ459188:MZS459188 NJM459188:NJO459188 NTI459188:NTK459188 ODE459188:ODG459188 ONA459188:ONC459188 OWW459188:OWY459188 PGS459188:PGU459188 PQO459188:PQQ459188 QAK459188:QAM459188 QKG459188:QKI459188 QUC459188:QUE459188 RDY459188:REA459188 RNU459188:RNW459188 RXQ459188:RXS459188 SHM459188:SHO459188 SRI459188:SRK459188 TBE459188:TBG459188 TLA459188:TLC459188 TUW459188:TUY459188 UES459188:UEU459188 UOO459188:UOQ459188 UYK459188:UYM459188 VIG459188:VII459188 VSC459188:VSE459188 WBY459188:WCA459188 WLU459188:WLW459188 WVQ459188:WVS459188 I524724:K524724 JE524724:JG524724 TA524724:TC524724 ACW524724:ACY524724 AMS524724:AMU524724 AWO524724:AWQ524724 BGK524724:BGM524724 BQG524724:BQI524724 CAC524724:CAE524724 CJY524724:CKA524724 CTU524724:CTW524724 DDQ524724:DDS524724 DNM524724:DNO524724 DXI524724:DXK524724 EHE524724:EHG524724 ERA524724:ERC524724 FAW524724:FAY524724 FKS524724:FKU524724 FUO524724:FUQ524724 GEK524724:GEM524724 GOG524724:GOI524724 GYC524724:GYE524724 HHY524724:HIA524724 HRU524724:HRW524724 IBQ524724:IBS524724 ILM524724:ILO524724 IVI524724:IVK524724 JFE524724:JFG524724 JPA524724:JPC524724 JYW524724:JYY524724 KIS524724:KIU524724 KSO524724:KSQ524724 LCK524724:LCM524724 LMG524724:LMI524724 LWC524724:LWE524724 MFY524724:MGA524724 MPU524724:MPW524724 MZQ524724:MZS524724 NJM524724:NJO524724 NTI524724:NTK524724 ODE524724:ODG524724 ONA524724:ONC524724 OWW524724:OWY524724 PGS524724:PGU524724 PQO524724:PQQ524724 QAK524724:QAM524724 QKG524724:QKI524724 QUC524724:QUE524724 RDY524724:REA524724 RNU524724:RNW524724 RXQ524724:RXS524724 SHM524724:SHO524724 SRI524724:SRK524724 TBE524724:TBG524724 TLA524724:TLC524724 TUW524724:TUY524724 UES524724:UEU524724 UOO524724:UOQ524724 UYK524724:UYM524724 VIG524724:VII524724 VSC524724:VSE524724 WBY524724:WCA524724 WLU524724:WLW524724 WVQ524724:WVS524724 I590260:K590260 JE590260:JG590260 TA590260:TC590260 ACW590260:ACY590260 AMS590260:AMU590260 AWO590260:AWQ590260 BGK590260:BGM590260 BQG590260:BQI590260 CAC590260:CAE590260 CJY590260:CKA590260 CTU590260:CTW590260 DDQ590260:DDS590260 DNM590260:DNO590260 DXI590260:DXK590260 EHE590260:EHG590260 ERA590260:ERC590260 FAW590260:FAY590260 FKS590260:FKU590260 FUO590260:FUQ590260 GEK590260:GEM590260 GOG590260:GOI590260 GYC590260:GYE590260 HHY590260:HIA590260 HRU590260:HRW590260 IBQ590260:IBS590260 ILM590260:ILO590260 IVI590260:IVK590260 JFE590260:JFG590260 JPA590260:JPC590260 JYW590260:JYY590260 KIS590260:KIU590260 KSO590260:KSQ590260 LCK590260:LCM590260 LMG590260:LMI590260 LWC590260:LWE590260 MFY590260:MGA590260 MPU590260:MPW590260 MZQ590260:MZS590260 NJM590260:NJO590260 NTI590260:NTK590260 ODE590260:ODG590260 ONA590260:ONC590260 OWW590260:OWY590260 PGS590260:PGU590260 PQO590260:PQQ590260 QAK590260:QAM590260 QKG590260:QKI590260 QUC590260:QUE590260 RDY590260:REA590260 RNU590260:RNW590260 RXQ590260:RXS590260 SHM590260:SHO590260 SRI590260:SRK590260 TBE590260:TBG590260 TLA590260:TLC590260 TUW590260:TUY590260 UES590260:UEU590260 UOO590260:UOQ590260 UYK590260:UYM590260 VIG590260:VII590260 VSC590260:VSE590260 WBY590260:WCA590260 WLU590260:WLW590260 WVQ590260:WVS590260 I655796:K655796 JE655796:JG655796 TA655796:TC655796 ACW655796:ACY655796 AMS655796:AMU655796 AWO655796:AWQ655796 BGK655796:BGM655796 BQG655796:BQI655796 CAC655796:CAE655796 CJY655796:CKA655796 CTU655796:CTW655796 DDQ655796:DDS655796 DNM655796:DNO655796 DXI655796:DXK655796 EHE655796:EHG655796 ERA655796:ERC655796 FAW655796:FAY655796 FKS655796:FKU655796 FUO655796:FUQ655796 GEK655796:GEM655796 GOG655796:GOI655796 GYC655796:GYE655796 HHY655796:HIA655796 HRU655796:HRW655796 IBQ655796:IBS655796 ILM655796:ILO655796 IVI655796:IVK655796 JFE655796:JFG655796 JPA655796:JPC655796 JYW655796:JYY655796 KIS655796:KIU655796 KSO655796:KSQ655796 LCK655796:LCM655796 LMG655796:LMI655796 LWC655796:LWE655796 MFY655796:MGA655796 MPU655796:MPW655796 MZQ655796:MZS655796 NJM655796:NJO655796 NTI655796:NTK655796 ODE655796:ODG655796 ONA655796:ONC655796 OWW655796:OWY655796 PGS655796:PGU655796 PQO655796:PQQ655796 QAK655796:QAM655796 QKG655796:QKI655796 QUC655796:QUE655796 RDY655796:REA655796 RNU655796:RNW655796 RXQ655796:RXS655796 SHM655796:SHO655796 SRI655796:SRK655796 TBE655796:TBG655796 TLA655796:TLC655796 TUW655796:TUY655796 UES655796:UEU655796 UOO655796:UOQ655796 UYK655796:UYM655796 VIG655796:VII655796 VSC655796:VSE655796 WBY655796:WCA655796 WLU655796:WLW655796 WVQ655796:WVS655796 I721332:K721332 JE721332:JG721332 TA721332:TC721332 ACW721332:ACY721332 AMS721332:AMU721332 AWO721332:AWQ721332 BGK721332:BGM721332 BQG721332:BQI721332 CAC721332:CAE721332 CJY721332:CKA721332 CTU721332:CTW721332 DDQ721332:DDS721332 DNM721332:DNO721332 DXI721332:DXK721332 EHE721332:EHG721332 ERA721332:ERC721332 FAW721332:FAY721332 FKS721332:FKU721332 FUO721332:FUQ721332 GEK721332:GEM721332 GOG721332:GOI721332 GYC721332:GYE721332 HHY721332:HIA721332 HRU721332:HRW721332 IBQ721332:IBS721332 ILM721332:ILO721332 IVI721332:IVK721332 JFE721332:JFG721332 JPA721332:JPC721332 JYW721332:JYY721332 KIS721332:KIU721332 KSO721332:KSQ721332 LCK721332:LCM721332 LMG721332:LMI721332 LWC721332:LWE721332 MFY721332:MGA721332 MPU721332:MPW721332 MZQ721332:MZS721332 NJM721332:NJO721332 NTI721332:NTK721332 ODE721332:ODG721332 ONA721332:ONC721332 OWW721332:OWY721332 PGS721332:PGU721332 PQO721332:PQQ721332 QAK721332:QAM721332 QKG721332:QKI721332 QUC721332:QUE721332 RDY721332:REA721332 RNU721332:RNW721332 RXQ721332:RXS721332 SHM721332:SHO721332 SRI721332:SRK721332 TBE721332:TBG721332 TLA721332:TLC721332 TUW721332:TUY721332 UES721332:UEU721332 UOO721332:UOQ721332 UYK721332:UYM721332 VIG721332:VII721332 VSC721332:VSE721332 WBY721332:WCA721332 WLU721332:WLW721332 WVQ721332:WVS721332 I786868:K786868 JE786868:JG786868 TA786868:TC786868 ACW786868:ACY786868 AMS786868:AMU786868 AWO786868:AWQ786868 BGK786868:BGM786868 BQG786868:BQI786868 CAC786868:CAE786868 CJY786868:CKA786868 CTU786868:CTW786868 DDQ786868:DDS786868 DNM786868:DNO786868 DXI786868:DXK786868 EHE786868:EHG786868 ERA786868:ERC786868 FAW786868:FAY786868 FKS786868:FKU786868 FUO786868:FUQ786868 GEK786868:GEM786868 GOG786868:GOI786868 GYC786868:GYE786868 HHY786868:HIA786868 HRU786868:HRW786868 IBQ786868:IBS786868 ILM786868:ILO786868 IVI786868:IVK786868 JFE786868:JFG786868 JPA786868:JPC786868 JYW786868:JYY786868 KIS786868:KIU786868 KSO786868:KSQ786868 LCK786868:LCM786868 LMG786868:LMI786868 LWC786868:LWE786868 MFY786868:MGA786868 MPU786868:MPW786868 MZQ786868:MZS786868 NJM786868:NJO786868 NTI786868:NTK786868 ODE786868:ODG786868 ONA786868:ONC786868 OWW786868:OWY786868 PGS786868:PGU786868 PQO786868:PQQ786868 QAK786868:QAM786868 QKG786868:QKI786868 QUC786868:QUE786868 RDY786868:REA786868 RNU786868:RNW786868 RXQ786868:RXS786868 SHM786868:SHO786868 SRI786868:SRK786868 TBE786868:TBG786868 TLA786868:TLC786868 TUW786868:TUY786868 UES786868:UEU786868 UOO786868:UOQ786868 UYK786868:UYM786868 VIG786868:VII786868 VSC786868:VSE786868 WBY786868:WCA786868 WLU786868:WLW786868 WVQ786868:WVS786868 I852404:K852404 JE852404:JG852404 TA852404:TC852404 ACW852404:ACY852404 AMS852404:AMU852404 AWO852404:AWQ852404 BGK852404:BGM852404 BQG852404:BQI852404 CAC852404:CAE852404 CJY852404:CKA852404 CTU852404:CTW852404 DDQ852404:DDS852404 DNM852404:DNO852404 DXI852404:DXK852404 EHE852404:EHG852404 ERA852404:ERC852404 FAW852404:FAY852404 FKS852404:FKU852404 FUO852404:FUQ852404 GEK852404:GEM852404 GOG852404:GOI852404 GYC852404:GYE852404 HHY852404:HIA852404 HRU852404:HRW852404 IBQ852404:IBS852404 ILM852404:ILO852404 IVI852404:IVK852404 JFE852404:JFG852404 JPA852404:JPC852404 JYW852404:JYY852404 KIS852404:KIU852404 KSO852404:KSQ852404 LCK852404:LCM852404 LMG852404:LMI852404 LWC852404:LWE852404 MFY852404:MGA852404 MPU852404:MPW852404 MZQ852404:MZS852404 NJM852404:NJO852404 NTI852404:NTK852404 ODE852404:ODG852404 ONA852404:ONC852404 OWW852404:OWY852404 PGS852404:PGU852404 PQO852404:PQQ852404 QAK852404:QAM852404 QKG852404:QKI852404 QUC852404:QUE852404 RDY852404:REA852404 RNU852404:RNW852404 RXQ852404:RXS852404 SHM852404:SHO852404 SRI852404:SRK852404 TBE852404:TBG852404 TLA852404:TLC852404 TUW852404:TUY852404 UES852404:UEU852404 UOO852404:UOQ852404 UYK852404:UYM852404 VIG852404:VII852404 VSC852404:VSE852404 WBY852404:WCA852404 WLU852404:WLW852404 WVQ852404:WVS852404 I917940:K917940 JE917940:JG917940 TA917940:TC917940 ACW917940:ACY917940 AMS917940:AMU917940 AWO917940:AWQ917940 BGK917940:BGM917940 BQG917940:BQI917940 CAC917940:CAE917940 CJY917940:CKA917940 CTU917940:CTW917940 DDQ917940:DDS917940 DNM917940:DNO917940 DXI917940:DXK917940 EHE917940:EHG917940 ERA917940:ERC917940 FAW917940:FAY917940 FKS917940:FKU917940 FUO917940:FUQ917940 GEK917940:GEM917940 GOG917940:GOI917940 GYC917940:GYE917940 HHY917940:HIA917940 HRU917940:HRW917940 IBQ917940:IBS917940 ILM917940:ILO917940 IVI917940:IVK917940 JFE917940:JFG917940 JPA917940:JPC917940 JYW917940:JYY917940 KIS917940:KIU917940 KSO917940:KSQ917940 LCK917940:LCM917940 LMG917940:LMI917940 LWC917940:LWE917940 MFY917940:MGA917940 MPU917940:MPW917940 MZQ917940:MZS917940 NJM917940:NJO917940 NTI917940:NTK917940 ODE917940:ODG917940 ONA917940:ONC917940 OWW917940:OWY917940 PGS917940:PGU917940 PQO917940:PQQ917940 QAK917940:QAM917940 QKG917940:QKI917940 QUC917940:QUE917940 RDY917940:REA917940 RNU917940:RNW917940 RXQ917940:RXS917940 SHM917940:SHO917940 SRI917940:SRK917940 TBE917940:TBG917940 TLA917940:TLC917940 TUW917940:TUY917940 UES917940:UEU917940 UOO917940:UOQ917940 UYK917940:UYM917940 VIG917940:VII917940 VSC917940:VSE917940 WBY917940:WCA917940 WLU917940:WLW917940 WVQ917940:WVS917940 I983476:K983476 JE983476:JG983476 TA983476:TC983476 ACW983476:ACY983476 AMS983476:AMU983476 AWO983476:AWQ983476 BGK983476:BGM983476 BQG983476:BQI983476 CAC983476:CAE983476 CJY983476:CKA983476 CTU983476:CTW983476 DDQ983476:DDS983476 DNM983476:DNO983476 DXI983476:DXK983476 EHE983476:EHG983476 ERA983476:ERC983476 FAW983476:FAY983476 FKS983476:FKU983476 FUO983476:FUQ983476 GEK983476:GEM983476 GOG983476:GOI983476 GYC983476:GYE983476 HHY983476:HIA983476 HRU983476:HRW983476 IBQ983476:IBS983476 ILM983476:ILO983476 IVI983476:IVK983476 JFE983476:JFG983476 JPA983476:JPC983476 JYW983476:JYY983476 KIS983476:KIU983476 KSO983476:KSQ983476 LCK983476:LCM983476 LMG983476:LMI983476 LWC983476:LWE983476 MFY983476:MGA983476 MPU983476:MPW983476 MZQ983476:MZS983476 NJM983476:NJO983476 NTI983476:NTK983476 ODE983476:ODG983476 ONA983476:ONC983476 OWW983476:OWY983476 PGS983476:PGU983476 PQO983476:PQQ983476 QAK983476:QAM983476 QKG983476:QKI983476 QUC983476:QUE983476 RDY983476:REA983476 RNU983476:RNW983476 RXQ983476:RXS983476 SHM983476:SHO983476 SRI983476:SRK983476 TBE983476:TBG983476 TLA983476:TLC983476 TUW983476:TUY983476 UES983476:UEU983476 UOO983476:UOQ983476 UYK983476:UYM983476 VIG983476:VII983476 VSC983476:VSE983476 WBY983476:WCA983476 WLU983476:WLW983476 WVQ983476:WVS983476 J407:L412 JF407:JH412 TB407:TD412 ACX407:ACZ412 AMT407:AMV412 AWP407:AWR412 BGL407:BGN412 BQH407:BQJ412 CAD407:CAF412 CJZ407:CKB412 CTV407:CTX412 DDR407:DDT412 DNN407:DNP412 DXJ407:DXL412 EHF407:EHH412 ERB407:ERD412 FAX407:FAZ412 FKT407:FKV412 FUP407:FUR412 GEL407:GEN412 GOH407:GOJ412 GYD407:GYF412 HHZ407:HIB412 HRV407:HRX412 IBR407:IBT412 ILN407:ILP412 IVJ407:IVL412 JFF407:JFH412 JPB407:JPD412 JYX407:JYZ412 KIT407:KIV412 KSP407:KSR412 LCL407:LCN412 LMH407:LMJ412 LWD407:LWF412 MFZ407:MGB412 MPV407:MPX412 MZR407:MZT412 NJN407:NJP412 NTJ407:NTL412 ODF407:ODH412 ONB407:OND412 OWX407:OWZ412 PGT407:PGV412 PQP407:PQR412 QAL407:QAN412 QKH407:QKJ412 QUD407:QUF412 RDZ407:REB412 RNV407:RNX412 RXR407:RXT412 SHN407:SHP412 SRJ407:SRL412 TBF407:TBH412 TLB407:TLD412 TUX407:TUZ412 UET407:UEV412 UOP407:UOR412 UYL407:UYN412 VIH407:VIJ412 VSD407:VSF412 WBZ407:WCB412 WLV407:WLX412 WVR407:WVT412 J65989:L65994 JF65989:JH65994 TB65989:TD65994 ACX65989:ACZ65994 AMT65989:AMV65994 AWP65989:AWR65994 BGL65989:BGN65994 BQH65989:BQJ65994 CAD65989:CAF65994 CJZ65989:CKB65994 CTV65989:CTX65994 DDR65989:DDT65994 DNN65989:DNP65994 DXJ65989:DXL65994 EHF65989:EHH65994 ERB65989:ERD65994 FAX65989:FAZ65994 FKT65989:FKV65994 FUP65989:FUR65994 GEL65989:GEN65994 GOH65989:GOJ65994 GYD65989:GYF65994 HHZ65989:HIB65994 HRV65989:HRX65994 IBR65989:IBT65994 ILN65989:ILP65994 IVJ65989:IVL65994 JFF65989:JFH65994 JPB65989:JPD65994 JYX65989:JYZ65994 KIT65989:KIV65994 KSP65989:KSR65994 LCL65989:LCN65994 LMH65989:LMJ65994 LWD65989:LWF65994 MFZ65989:MGB65994 MPV65989:MPX65994 MZR65989:MZT65994 NJN65989:NJP65994 NTJ65989:NTL65994 ODF65989:ODH65994 ONB65989:OND65994 OWX65989:OWZ65994 PGT65989:PGV65994 PQP65989:PQR65994 QAL65989:QAN65994 QKH65989:QKJ65994 QUD65989:QUF65994 RDZ65989:REB65994 RNV65989:RNX65994 RXR65989:RXT65994 SHN65989:SHP65994 SRJ65989:SRL65994 TBF65989:TBH65994 TLB65989:TLD65994 TUX65989:TUZ65994 UET65989:UEV65994 UOP65989:UOR65994 UYL65989:UYN65994 VIH65989:VIJ65994 VSD65989:VSF65994 WBZ65989:WCB65994 WLV65989:WLX65994 WVR65989:WVT65994 J131525:L131530 JF131525:JH131530 TB131525:TD131530 ACX131525:ACZ131530 AMT131525:AMV131530 AWP131525:AWR131530 BGL131525:BGN131530 BQH131525:BQJ131530 CAD131525:CAF131530 CJZ131525:CKB131530 CTV131525:CTX131530 DDR131525:DDT131530 DNN131525:DNP131530 DXJ131525:DXL131530 EHF131525:EHH131530 ERB131525:ERD131530 FAX131525:FAZ131530 FKT131525:FKV131530 FUP131525:FUR131530 GEL131525:GEN131530 GOH131525:GOJ131530 GYD131525:GYF131530 HHZ131525:HIB131530 HRV131525:HRX131530 IBR131525:IBT131530 ILN131525:ILP131530 IVJ131525:IVL131530 JFF131525:JFH131530 JPB131525:JPD131530 JYX131525:JYZ131530 KIT131525:KIV131530 KSP131525:KSR131530 LCL131525:LCN131530 LMH131525:LMJ131530 LWD131525:LWF131530 MFZ131525:MGB131530 MPV131525:MPX131530 MZR131525:MZT131530 NJN131525:NJP131530 NTJ131525:NTL131530 ODF131525:ODH131530 ONB131525:OND131530 OWX131525:OWZ131530 PGT131525:PGV131530 PQP131525:PQR131530 QAL131525:QAN131530 QKH131525:QKJ131530 QUD131525:QUF131530 RDZ131525:REB131530 RNV131525:RNX131530 RXR131525:RXT131530 SHN131525:SHP131530 SRJ131525:SRL131530 TBF131525:TBH131530 TLB131525:TLD131530 TUX131525:TUZ131530 UET131525:UEV131530 UOP131525:UOR131530 UYL131525:UYN131530 VIH131525:VIJ131530 VSD131525:VSF131530 WBZ131525:WCB131530 WLV131525:WLX131530 WVR131525:WVT131530 J197061:L197066 JF197061:JH197066 TB197061:TD197066 ACX197061:ACZ197066 AMT197061:AMV197066 AWP197061:AWR197066 BGL197061:BGN197066 BQH197061:BQJ197066 CAD197061:CAF197066 CJZ197061:CKB197066 CTV197061:CTX197066 DDR197061:DDT197066 DNN197061:DNP197066 DXJ197061:DXL197066 EHF197061:EHH197066 ERB197061:ERD197066 FAX197061:FAZ197066 FKT197061:FKV197066 FUP197061:FUR197066 GEL197061:GEN197066 GOH197061:GOJ197066 GYD197061:GYF197066 HHZ197061:HIB197066 HRV197061:HRX197066 IBR197061:IBT197066 ILN197061:ILP197066 IVJ197061:IVL197066 JFF197061:JFH197066 JPB197061:JPD197066 JYX197061:JYZ197066 KIT197061:KIV197066 KSP197061:KSR197066 LCL197061:LCN197066 LMH197061:LMJ197066 LWD197061:LWF197066 MFZ197061:MGB197066 MPV197061:MPX197066 MZR197061:MZT197066 NJN197061:NJP197066 NTJ197061:NTL197066 ODF197061:ODH197066 ONB197061:OND197066 OWX197061:OWZ197066 PGT197061:PGV197066 PQP197061:PQR197066 QAL197061:QAN197066 QKH197061:QKJ197066 QUD197061:QUF197066 RDZ197061:REB197066 RNV197061:RNX197066 RXR197061:RXT197066 SHN197061:SHP197066 SRJ197061:SRL197066 TBF197061:TBH197066 TLB197061:TLD197066 TUX197061:TUZ197066 UET197061:UEV197066 UOP197061:UOR197066 UYL197061:UYN197066 VIH197061:VIJ197066 VSD197061:VSF197066 WBZ197061:WCB197066 WLV197061:WLX197066 WVR197061:WVT197066 J262597:L262602 JF262597:JH262602 TB262597:TD262602 ACX262597:ACZ262602 AMT262597:AMV262602 AWP262597:AWR262602 BGL262597:BGN262602 BQH262597:BQJ262602 CAD262597:CAF262602 CJZ262597:CKB262602 CTV262597:CTX262602 DDR262597:DDT262602 DNN262597:DNP262602 DXJ262597:DXL262602 EHF262597:EHH262602 ERB262597:ERD262602 FAX262597:FAZ262602 FKT262597:FKV262602 FUP262597:FUR262602 GEL262597:GEN262602 GOH262597:GOJ262602 GYD262597:GYF262602 HHZ262597:HIB262602 HRV262597:HRX262602 IBR262597:IBT262602 ILN262597:ILP262602 IVJ262597:IVL262602 JFF262597:JFH262602 JPB262597:JPD262602 JYX262597:JYZ262602 KIT262597:KIV262602 KSP262597:KSR262602 LCL262597:LCN262602 LMH262597:LMJ262602 LWD262597:LWF262602 MFZ262597:MGB262602 MPV262597:MPX262602 MZR262597:MZT262602 NJN262597:NJP262602 NTJ262597:NTL262602 ODF262597:ODH262602 ONB262597:OND262602 OWX262597:OWZ262602 PGT262597:PGV262602 PQP262597:PQR262602 QAL262597:QAN262602 QKH262597:QKJ262602 QUD262597:QUF262602 RDZ262597:REB262602 RNV262597:RNX262602 RXR262597:RXT262602 SHN262597:SHP262602 SRJ262597:SRL262602 TBF262597:TBH262602 TLB262597:TLD262602 TUX262597:TUZ262602 UET262597:UEV262602 UOP262597:UOR262602 UYL262597:UYN262602 VIH262597:VIJ262602 VSD262597:VSF262602 WBZ262597:WCB262602 WLV262597:WLX262602 WVR262597:WVT262602 J328133:L328138 JF328133:JH328138 TB328133:TD328138 ACX328133:ACZ328138 AMT328133:AMV328138 AWP328133:AWR328138 BGL328133:BGN328138 BQH328133:BQJ328138 CAD328133:CAF328138 CJZ328133:CKB328138 CTV328133:CTX328138 DDR328133:DDT328138 DNN328133:DNP328138 DXJ328133:DXL328138 EHF328133:EHH328138 ERB328133:ERD328138 FAX328133:FAZ328138 FKT328133:FKV328138 FUP328133:FUR328138 GEL328133:GEN328138 GOH328133:GOJ328138 GYD328133:GYF328138 HHZ328133:HIB328138 HRV328133:HRX328138 IBR328133:IBT328138 ILN328133:ILP328138 IVJ328133:IVL328138 JFF328133:JFH328138 JPB328133:JPD328138 JYX328133:JYZ328138 KIT328133:KIV328138 KSP328133:KSR328138 LCL328133:LCN328138 LMH328133:LMJ328138 LWD328133:LWF328138 MFZ328133:MGB328138 MPV328133:MPX328138 MZR328133:MZT328138 NJN328133:NJP328138 NTJ328133:NTL328138 ODF328133:ODH328138 ONB328133:OND328138 OWX328133:OWZ328138 PGT328133:PGV328138 PQP328133:PQR328138 QAL328133:QAN328138 QKH328133:QKJ328138 QUD328133:QUF328138 RDZ328133:REB328138 RNV328133:RNX328138 RXR328133:RXT328138 SHN328133:SHP328138 SRJ328133:SRL328138 TBF328133:TBH328138 TLB328133:TLD328138 TUX328133:TUZ328138 UET328133:UEV328138 UOP328133:UOR328138 UYL328133:UYN328138 VIH328133:VIJ328138 VSD328133:VSF328138 WBZ328133:WCB328138 WLV328133:WLX328138 WVR328133:WVT328138 J393669:L393674 JF393669:JH393674 TB393669:TD393674 ACX393669:ACZ393674 AMT393669:AMV393674 AWP393669:AWR393674 BGL393669:BGN393674 BQH393669:BQJ393674 CAD393669:CAF393674 CJZ393669:CKB393674 CTV393669:CTX393674 DDR393669:DDT393674 DNN393669:DNP393674 DXJ393669:DXL393674 EHF393669:EHH393674 ERB393669:ERD393674 FAX393669:FAZ393674 FKT393669:FKV393674 FUP393669:FUR393674 GEL393669:GEN393674 GOH393669:GOJ393674 GYD393669:GYF393674 HHZ393669:HIB393674 HRV393669:HRX393674 IBR393669:IBT393674 ILN393669:ILP393674 IVJ393669:IVL393674 JFF393669:JFH393674 JPB393669:JPD393674 JYX393669:JYZ393674 KIT393669:KIV393674 KSP393669:KSR393674 LCL393669:LCN393674 LMH393669:LMJ393674 LWD393669:LWF393674 MFZ393669:MGB393674 MPV393669:MPX393674 MZR393669:MZT393674 NJN393669:NJP393674 NTJ393669:NTL393674 ODF393669:ODH393674 ONB393669:OND393674 OWX393669:OWZ393674 PGT393669:PGV393674 PQP393669:PQR393674 QAL393669:QAN393674 QKH393669:QKJ393674 QUD393669:QUF393674 RDZ393669:REB393674 RNV393669:RNX393674 RXR393669:RXT393674 SHN393669:SHP393674 SRJ393669:SRL393674 TBF393669:TBH393674 TLB393669:TLD393674 TUX393669:TUZ393674 UET393669:UEV393674 UOP393669:UOR393674 UYL393669:UYN393674 VIH393669:VIJ393674 VSD393669:VSF393674 WBZ393669:WCB393674 WLV393669:WLX393674 WVR393669:WVT393674 J459205:L459210 JF459205:JH459210 TB459205:TD459210 ACX459205:ACZ459210 AMT459205:AMV459210 AWP459205:AWR459210 BGL459205:BGN459210 BQH459205:BQJ459210 CAD459205:CAF459210 CJZ459205:CKB459210 CTV459205:CTX459210 DDR459205:DDT459210 DNN459205:DNP459210 DXJ459205:DXL459210 EHF459205:EHH459210 ERB459205:ERD459210 FAX459205:FAZ459210 FKT459205:FKV459210 FUP459205:FUR459210 GEL459205:GEN459210 GOH459205:GOJ459210 GYD459205:GYF459210 HHZ459205:HIB459210 HRV459205:HRX459210 IBR459205:IBT459210 ILN459205:ILP459210 IVJ459205:IVL459210 JFF459205:JFH459210 JPB459205:JPD459210 JYX459205:JYZ459210 KIT459205:KIV459210 KSP459205:KSR459210 LCL459205:LCN459210 LMH459205:LMJ459210 LWD459205:LWF459210 MFZ459205:MGB459210 MPV459205:MPX459210 MZR459205:MZT459210 NJN459205:NJP459210 NTJ459205:NTL459210 ODF459205:ODH459210 ONB459205:OND459210 OWX459205:OWZ459210 PGT459205:PGV459210 PQP459205:PQR459210 QAL459205:QAN459210 QKH459205:QKJ459210 QUD459205:QUF459210 RDZ459205:REB459210 RNV459205:RNX459210 RXR459205:RXT459210 SHN459205:SHP459210 SRJ459205:SRL459210 TBF459205:TBH459210 TLB459205:TLD459210 TUX459205:TUZ459210 UET459205:UEV459210 UOP459205:UOR459210 UYL459205:UYN459210 VIH459205:VIJ459210 VSD459205:VSF459210 WBZ459205:WCB459210 WLV459205:WLX459210 WVR459205:WVT459210 J524741:L524746 JF524741:JH524746 TB524741:TD524746 ACX524741:ACZ524746 AMT524741:AMV524746 AWP524741:AWR524746 BGL524741:BGN524746 BQH524741:BQJ524746 CAD524741:CAF524746 CJZ524741:CKB524746 CTV524741:CTX524746 DDR524741:DDT524746 DNN524741:DNP524746 DXJ524741:DXL524746 EHF524741:EHH524746 ERB524741:ERD524746 FAX524741:FAZ524746 FKT524741:FKV524746 FUP524741:FUR524746 GEL524741:GEN524746 GOH524741:GOJ524746 GYD524741:GYF524746 HHZ524741:HIB524746 HRV524741:HRX524746 IBR524741:IBT524746 ILN524741:ILP524746 IVJ524741:IVL524746 JFF524741:JFH524746 JPB524741:JPD524746 JYX524741:JYZ524746 KIT524741:KIV524746 KSP524741:KSR524746 LCL524741:LCN524746 LMH524741:LMJ524746 LWD524741:LWF524746 MFZ524741:MGB524746 MPV524741:MPX524746 MZR524741:MZT524746 NJN524741:NJP524746 NTJ524741:NTL524746 ODF524741:ODH524746 ONB524741:OND524746 OWX524741:OWZ524746 PGT524741:PGV524746 PQP524741:PQR524746 QAL524741:QAN524746 QKH524741:QKJ524746 QUD524741:QUF524746 RDZ524741:REB524746 RNV524741:RNX524746 RXR524741:RXT524746 SHN524741:SHP524746 SRJ524741:SRL524746 TBF524741:TBH524746 TLB524741:TLD524746 TUX524741:TUZ524746 UET524741:UEV524746 UOP524741:UOR524746 UYL524741:UYN524746 VIH524741:VIJ524746 VSD524741:VSF524746 WBZ524741:WCB524746 WLV524741:WLX524746 WVR524741:WVT524746 J590277:L590282 JF590277:JH590282 TB590277:TD590282 ACX590277:ACZ590282 AMT590277:AMV590282 AWP590277:AWR590282 BGL590277:BGN590282 BQH590277:BQJ590282 CAD590277:CAF590282 CJZ590277:CKB590282 CTV590277:CTX590282 DDR590277:DDT590282 DNN590277:DNP590282 DXJ590277:DXL590282 EHF590277:EHH590282 ERB590277:ERD590282 FAX590277:FAZ590282 FKT590277:FKV590282 FUP590277:FUR590282 GEL590277:GEN590282 GOH590277:GOJ590282 GYD590277:GYF590282 HHZ590277:HIB590282 HRV590277:HRX590282 IBR590277:IBT590282 ILN590277:ILP590282 IVJ590277:IVL590282 JFF590277:JFH590282 JPB590277:JPD590282 JYX590277:JYZ590282 KIT590277:KIV590282 KSP590277:KSR590282 LCL590277:LCN590282 LMH590277:LMJ590282 LWD590277:LWF590282 MFZ590277:MGB590282 MPV590277:MPX590282 MZR590277:MZT590282 NJN590277:NJP590282 NTJ590277:NTL590282 ODF590277:ODH590282 ONB590277:OND590282 OWX590277:OWZ590282 PGT590277:PGV590282 PQP590277:PQR590282 QAL590277:QAN590282 QKH590277:QKJ590282 QUD590277:QUF590282 RDZ590277:REB590282 RNV590277:RNX590282 RXR590277:RXT590282 SHN590277:SHP590282 SRJ590277:SRL590282 TBF590277:TBH590282 TLB590277:TLD590282 TUX590277:TUZ590282 UET590277:UEV590282 UOP590277:UOR590282 UYL590277:UYN590282 VIH590277:VIJ590282 VSD590277:VSF590282 WBZ590277:WCB590282 WLV590277:WLX590282 WVR590277:WVT590282 J655813:L655818 JF655813:JH655818 TB655813:TD655818 ACX655813:ACZ655818 AMT655813:AMV655818 AWP655813:AWR655818 BGL655813:BGN655818 BQH655813:BQJ655818 CAD655813:CAF655818 CJZ655813:CKB655818 CTV655813:CTX655818 DDR655813:DDT655818 DNN655813:DNP655818 DXJ655813:DXL655818 EHF655813:EHH655818 ERB655813:ERD655818 FAX655813:FAZ655818 FKT655813:FKV655818 FUP655813:FUR655818 GEL655813:GEN655818 GOH655813:GOJ655818 GYD655813:GYF655818 HHZ655813:HIB655818 HRV655813:HRX655818 IBR655813:IBT655818 ILN655813:ILP655818 IVJ655813:IVL655818 JFF655813:JFH655818 JPB655813:JPD655818 JYX655813:JYZ655818 KIT655813:KIV655818 KSP655813:KSR655818 LCL655813:LCN655818 LMH655813:LMJ655818 LWD655813:LWF655818 MFZ655813:MGB655818 MPV655813:MPX655818 MZR655813:MZT655818 NJN655813:NJP655818 NTJ655813:NTL655818 ODF655813:ODH655818 ONB655813:OND655818 OWX655813:OWZ655818 PGT655813:PGV655818 PQP655813:PQR655818 QAL655813:QAN655818 QKH655813:QKJ655818 QUD655813:QUF655818 RDZ655813:REB655818 RNV655813:RNX655818 RXR655813:RXT655818 SHN655813:SHP655818 SRJ655813:SRL655818 TBF655813:TBH655818 TLB655813:TLD655818 TUX655813:TUZ655818 UET655813:UEV655818 UOP655813:UOR655818 UYL655813:UYN655818 VIH655813:VIJ655818 VSD655813:VSF655818 WBZ655813:WCB655818 WLV655813:WLX655818 WVR655813:WVT655818 J721349:L721354 JF721349:JH721354 TB721349:TD721354 ACX721349:ACZ721354 AMT721349:AMV721354 AWP721349:AWR721354 BGL721349:BGN721354 BQH721349:BQJ721354 CAD721349:CAF721354 CJZ721349:CKB721354 CTV721349:CTX721354 DDR721349:DDT721354 DNN721349:DNP721354 DXJ721349:DXL721354 EHF721349:EHH721354 ERB721349:ERD721354 FAX721349:FAZ721354 FKT721349:FKV721354 FUP721349:FUR721354 GEL721349:GEN721354 GOH721349:GOJ721354 GYD721349:GYF721354 HHZ721349:HIB721354 HRV721349:HRX721354 IBR721349:IBT721354 ILN721349:ILP721354 IVJ721349:IVL721354 JFF721349:JFH721354 JPB721349:JPD721354 JYX721349:JYZ721354 KIT721349:KIV721354 KSP721349:KSR721354 LCL721349:LCN721354 LMH721349:LMJ721354 LWD721349:LWF721354 MFZ721349:MGB721354 MPV721349:MPX721354 MZR721349:MZT721354 NJN721349:NJP721354 NTJ721349:NTL721354 ODF721349:ODH721354 ONB721349:OND721354 OWX721349:OWZ721354 PGT721349:PGV721354 PQP721349:PQR721354 QAL721349:QAN721354 QKH721349:QKJ721354 QUD721349:QUF721354 RDZ721349:REB721354 RNV721349:RNX721354 RXR721349:RXT721354 SHN721349:SHP721354 SRJ721349:SRL721354 TBF721349:TBH721354 TLB721349:TLD721354 TUX721349:TUZ721354 UET721349:UEV721354 UOP721349:UOR721354 UYL721349:UYN721354 VIH721349:VIJ721354 VSD721349:VSF721354 WBZ721349:WCB721354 WLV721349:WLX721354 WVR721349:WVT721354 J786885:L786890 JF786885:JH786890 TB786885:TD786890 ACX786885:ACZ786890 AMT786885:AMV786890 AWP786885:AWR786890 BGL786885:BGN786890 BQH786885:BQJ786890 CAD786885:CAF786890 CJZ786885:CKB786890 CTV786885:CTX786890 DDR786885:DDT786890 DNN786885:DNP786890 DXJ786885:DXL786890 EHF786885:EHH786890 ERB786885:ERD786890 FAX786885:FAZ786890 FKT786885:FKV786890 FUP786885:FUR786890 GEL786885:GEN786890 GOH786885:GOJ786890 GYD786885:GYF786890 HHZ786885:HIB786890 HRV786885:HRX786890 IBR786885:IBT786890 ILN786885:ILP786890 IVJ786885:IVL786890 JFF786885:JFH786890 JPB786885:JPD786890 JYX786885:JYZ786890 KIT786885:KIV786890 KSP786885:KSR786890 LCL786885:LCN786890 LMH786885:LMJ786890 LWD786885:LWF786890 MFZ786885:MGB786890 MPV786885:MPX786890 MZR786885:MZT786890 NJN786885:NJP786890 NTJ786885:NTL786890 ODF786885:ODH786890 ONB786885:OND786890 OWX786885:OWZ786890 PGT786885:PGV786890 PQP786885:PQR786890 QAL786885:QAN786890 QKH786885:QKJ786890 QUD786885:QUF786890 RDZ786885:REB786890 RNV786885:RNX786890 RXR786885:RXT786890 SHN786885:SHP786890 SRJ786885:SRL786890 TBF786885:TBH786890 TLB786885:TLD786890 TUX786885:TUZ786890 UET786885:UEV786890 UOP786885:UOR786890 UYL786885:UYN786890 VIH786885:VIJ786890 VSD786885:VSF786890 WBZ786885:WCB786890 WLV786885:WLX786890 WVR786885:WVT786890 J852421:L852426 JF852421:JH852426 TB852421:TD852426 ACX852421:ACZ852426 AMT852421:AMV852426 AWP852421:AWR852426 BGL852421:BGN852426 BQH852421:BQJ852426 CAD852421:CAF852426 CJZ852421:CKB852426 CTV852421:CTX852426 DDR852421:DDT852426 DNN852421:DNP852426 DXJ852421:DXL852426 EHF852421:EHH852426 ERB852421:ERD852426 FAX852421:FAZ852426 FKT852421:FKV852426 FUP852421:FUR852426 GEL852421:GEN852426 GOH852421:GOJ852426 GYD852421:GYF852426 HHZ852421:HIB852426 HRV852421:HRX852426 IBR852421:IBT852426 ILN852421:ILP852426 IVJ852421:IVL852426 JFF852421:JFH852426 JPB852421:JPD852426 JYX852421:JYZ852426 KIT852421:KIV852426 KSP852421:KSR852426 LCL852421:LCN852426 LMH852421:LMJ852426 LWD852421:LWF852426 MFZ852421:MGB852426 MPV852421:MPX852426 MZR852421:MZT852426 NJN852421:NJP852426 NTJ852421:NTL852426 ODF852421:ODH852426 ONB852421:OND852426 OWX852421:OWZ852426 PGT852421:PGV852426 PQP852421:PQR852426 QAL852421:QAN852426 QKH852421:QKJ852426 QUD852421:QUF852426 RDZ852421:REB852426 RNV852421:RNX852426 RXR852421:RXT852426 SHN852421:SHP852426 SRJ852421:SRL852426 TBF852421:TBH852426 TLB852421:TLD852426 TUX852421:TUZ852426 UET852421:UEV852426 UOP852421:UOR852426 UYL852421:UYN852426 VIH852421:VIJ852426 VSD852421:VSF852426 WBZ852421:WCB852426 WLV852421:WLX852426 WVR852421:WVT852426 J917957:L917962 JF917957:JH917962 TB917957:TD917962 ACX917957:ACZ917962 AMT917957:AMV917962 AWP917957:AWR917962 BGL917957:BGN917962 BQH917957:BQJ917962 CAD917957:CAF917962 CJZ917957:CKB917962 CTV917957:CTX917962 DDR917957:DDT917962 DNN917957:DNP917962 DXJ917957:DXL917962 EHF917957:EHH917962 ERB917957:ERD917962 FAX917957:FAZ917962 FKT917957:FKV917962 FUP917957:FUR917962 GEL917957:GEN917962 GOH917957:GOJ917962 GYD917957:GYF917962 HHZ917957:HIB917962 HRV917957:HRX917962 IBR917957:IBT917962 ILN917957:ILP917962 IVJ917957:IVL917962 JFF917957:JFH917962 JPB917957:JPD917962 JYX917957:JYZ917962 KIT917957:KIV917962 KSP917957:KSR917962 LCL917957:LCN917962 LMH917957:LMJ917962 LWD917957:LWF917962 MFZ917957:MGB917962 MPV917957:MPX917962 MZR917957:MZT917962 NJN917957:NJP917962 NTJ917957:NTL917962 ODF917957:ODH917962 ONB917957:OND917962 OWX917957:OWZ917962 PGT917957:PGV917962 PQP917957:PQR917962 QAL917957:QAN917962 QKH917957:QKJ917962 QUD917957:QUF917962 RDZ917957:REB917962 RNV917957:RNX917962 RXR917957:RXT917962 SHN917957:SHP917962 SRJ917957:SRL917962 TBF917957:TBH917962 TLB917957:TLD917962 TUX917957:TUZ917962 UET917957:UEV917962 UOP917957:UOR917962 UYL917957:UYN917962 VIH917957:VIJ917962 VSD917957:VSF917962 WBZ917957:WCB917962 WLV917957:WLX917962 WVR917957:WVT917962 J983493:L983498 JF983493:JH983498 TB983493:TD983498 ACX983493:ACZ983498 AMT983493:AMV983498 AWP983493:AWR983498 BGL983493:BGN983498 BQH983493:BQJ983498 CAD983493:CAF983498 CJZ983493:CKB983498 CTV983493:CTX983498 DDR983493:DDT983498 DNN983493:DNP983498 DXJ983493:DXL983498 EHF983493:EHH983498 ERB983493:ERD983498 FAX983493:FAZ983498 FKT983493:FKV983498 FUP983493:FUR983498 GEL983493:GEN983498 GOH983493:GOJ983498 GYD983493:GYF983498 HHZ983493:HIB983498 HRV983493:HRX983498 IBR983493:IBT983498 ILN983493:ILP983498 IVJ983493:IVL983498 JFF983493:JFH983498 JPB983493:JPD983498 JYX983493:JYZ983498 KIT983493:KIV983498 KSP983493:KSR983498 LCL983493:LCN983498 LMH983493:LMJ983498 LWD983493:LWF983498 MFZ983493:MGB983498 MPV983493:MPX983498 MZR983493:MZT983498 NJN983493:NJP983498 NTJ983493:NTL983498 ODF983493:ODH983498 ONB983493:OND983498 OWX983493:OWZ983498 PGT983493:PGV983498 PQP983493:PQR983498 QAL983493:QAN983498 QKH983493:QKJ983498 QUD983493:QUF983498 RDZ983493:REB983498 RNV983493:RNX983498 RXR983493:RXT983498 SHN983493:SHP983498 SRJ983493:SRL983498 TBF983493:TBH983498 TLB983493:TLD983498 TUX983493:TUZ983498 UET983493:UEV983498 UOP983493:UOR983498 UYL983493:UYN983498 VIH983493:VIJ983498 VSD983493:VSF983498 WBZ983493:WCB983498 WLV983493:WLX983498 WVR983493:WVT983498 B413 IX413 ST413 ACP413 AML413 AWH413 BGD413 BPZ413 BZV413 CJR413 CTN413 DDJ413 DNF413 DXB413 EGX413 EQT413 FAP413 FKL413 FUH413 GED413 GNZ413 GXV413 HHR413 HRN413 IBJ413 ILF413 IVB413 JEX413 JOT413 JYP413 KIL413 KSH413 LCD413 LLZ413 LVV413 MFR413 MPN413 MZJ413 NJF413 NTB413 OCX413 OMT413 OWP413 PGL413 PQH413 QAD413 QJZ413 QTV413 RDR413 RNN413 RXJ413 SHF413 SRB413 TAX413 TKT413 TUP413 UEL413 UOH413 UYD413 VHZ413 VRV413 WBR413 WLN413 WVJ413 B65995 IX65995 ST65995 ACP65995 AML65995 AWH65995 BGD65995 BPZ65995 BZV65995 CJR65995 CTN65995 DDJ65995 DNF65995 DXB65995 EGX65995 EQT65995 FAP65995 FKL65995 FUH65995 GED65995 GNZ65995 GXV65995 HHR65995 HRN65995 IBJ65995 ILF65995 IVB65995 JEX65995 JOT65995 JYP65995 KIL65995 KSH65995 LCD65995 LLZ65995 LVV65995 MFR65995 MPN65995 MZJ65995 NJF65995 NTB65995 OCX65995 OMT65995 OWP65995 PGL65995 PQH65995 QAD65995 QJZ65995 QTV65995 RDR65995 RNN65995 RXJ65995 SHF65995 SRB65995 TAX65995 TKT65995 TUP65995 UEL65995 UOH65995 UYD65995 VHZ65995 VRV65995 WBR65995 WLN65995 WVJ65995 B131531 IX131531 ST131531 ACP131531 AML131531 AWH131531 BGD131531 BPZ131531 BZV131531 CJR131531 CTN131531 DDJ131531 DNF131531 DXB131531 EGX131531 EQT131531 FAP131531 FKL131531 FUH131531 GED131531 GNZ131531 GXV131531 HHR131531 HRN131531 IBJ131531 ILF131531 IVB131531 JEX131531 JOT131531 JYP131531 KIL131531 KSH131531 LCD131531 LLZ131531 LVV131531 MFR131531 MPN131531 MZJ131531 NJF131531 NTB131531 OCX131531 OMT131531 OWP131531 PGL131531 PQH131531 QAD131531 QJZ131531 QTV131531 RDR131531 RNN131531 RXJ131531 SHF131531 SRB131531 TAX131531 TKT131531 TUP131531 UEL131531 UOH131531 UYD131531 VHZ131531 VRV131531 WBR131531 WLN131531 WVJ131531 B197067 IX197067 ST197067 ACP197067 AML197067 AWH197067 BGD197067 BPZ197067 BZV197067 CJR197067 CTN197067 DDJ197067 DNF197067 DXB197067 EGX197067 EQT197067 FAP197067 FKL197067 FUH197067 GED197067 GNZ197067 GXV197067 HHR197067 HRN197067 IBJ197067 ILF197067 IVB197067 JEX197067 JOT197067 JYP197067 KIL197067 KSH197067 LCD197067 LLZ197067 LVV197067 MFR197067 MPN197067 MZJ197067 NJF197067 NTB197067 OCX197067 OMT197067 OWP197067 PGL197067 PQH197067 QAD197067 QJZ197067 QTV197067 RDR197067 RNN197067 RXJ197067 SHF197067 SRB197067 TAX197067 TKT197067 TUP197067 UEL197067 UOH197067 UYD197067 VHZ197067 VRV197067 WBR197067 WLN197067 WVJ197067 B262603 IX262603 ST262603 ACP262603 AML262603 AWH262603 BGD262603 BPZ262603 BZV262603 CJR262603 CTN262603 DDJ262603 DNF262603 DXB262603 EGX262603 EQT262603 FAP262603 FKL262603 FUH262603 GED262603 GNZ262603 GXV262603 HHR262603 HRN262603 IBJ262603 ILF262603 IVB262603 JEX262603 JOT262603 JYP262603 KIL262603 KSH262603 LCD262603 LLZ262603 LVV262603 MFR262603 MPN262603 MZJ262603 NJF262603 NTB262603 OCX262603 OMT262603 OWP262603 PGL262603 PQH262603 QAD262603 QJZ262603 QTV262603 RDR262603 RNN262603 RXJ262603 SHF262603 SRB262603 TAX262603 TKT262603 TUP262603 UEL262603 UOH262603 UYD262603 VHZ262603 VRV262603 WBR262603 WLN262603 WVJ262603 B328139 IX328139 ST328139 ACP328139 AML328139 AWH328139 BGD328139 BPZ328139 BZV328139 CJR328139 CTN328139 DDJ328139 DNF328139 DXB328139 EGX328139 EQT328139 FAP328139 FKL328139 FUH328139 GED328139 GNZ328139 GXV328139 HHR328139 HRN328139 IBJ328139 ILF328139 IVB328139 JEX328139 JOT328139 JYP328139 KIL328139 KSH328139 LCD328139 LLZ328139 LVV328139 MFR328139 MPN328139 MZJ328139 NJF328139 NTB328139 OCX328139 OMT328139 OWP328139 PGL328139 PQH328139 QAD328139 QJZ328139 QTV328139 RDR328139 RNN328139 RXJ328139 SHF328139 SRB328139 TAX328139 TKT328139 TUP328139 UEL328139 UOH328139 UYD328139 VHZ328139 VRV328139 WBR328139 WLN328139 WVJ328139 B393675 IX393675 ST393675 ACP393675 AML393675 AWH393675 BGD393675 BPZ393675 BZV393675 CJR393675 CTN393675 DDJ393675 DNF393675 DXB393675 EGX393675 EQT393675 FAP393675 FKL393675 FUH393675 GED393675 GNZ393675 GXV393675 HHR393675 HRN393675 IBJ393675 ILF393675 IVB393675 JEX393675 JOT393675 JYP393675 KIL393675 KSH393675 LCD393675 LLZ393675 LVV393675 MFR393675 MPN393675 MZJ393675 NJF393675 NTB393675 OCX393675 OMT393675 OWP393675 PGL393675 PQH393675 QAD393675 QJZ393675 QTV393675 RDR393675 RNN393675 RXJ393675 SHF393675 SRB393675 TAX393675 TKT393675 TUP393675 UEL393675 UOH393675 UYD393675 VHZ393675 VRV393675 WBR393675 WLN393675 WVJ393675 B459211 IX459211 ST459211 ACP459211 AML459211 AWH459211 BGD459211 BPZ459211 BZV459211 CJR459211 CTN459211 DDJ459211 DNF459211 DXB459211 EGX459211 EQT459211 FAP459211 FKL459211 FUH459211 GED459211 GNZ459211 GXV459211 HHR459211 HRN459211 IBJ459211 ILF459211 IVB459211 JEX459211 JOT459211 JYP459211 KIL459211 KSH459211 LCD459211 LLZ459211 LVV459211 MFR459211 MPN459211 MZJ459211 NJF459211 NTB459211 OCX459211 OMT459211 OWP459211 PGL459211 PQH459211 QAD459211 QJZ459211 QTV459211 RDR459211 RNN459211 RXJ459211 SHF459211 SRB459211 TAX459211 TKT459211 TUP459211 UEL459211 UOH459211 UYD459211 VHZ459211 VRV459211 WBR459211 WLN459211 WVJ459211 B524747 IX524747 ST524747 ACP524747 AML524747 AWH524747 BGD524747 BPZ524747 BZV524747 CJR524747 CTN524747 DDJ524747 DNF524747 DXB524747 EGX524747 EQT524747 FAP524747 FKL524747 FUH524747 GED524747 GNZ524747 GXV524747 HHR524747 HRN524747 IBJ524747 ILF524747 IVB524747 JEX524747 JOT524747 JYP524747 KIL524747 KSH524747 LCD524747 LLZ524747 LVV524747 MFR524747 MPN524747 MZJ524747 NJF524747 NTB524747 OCX524747 OMT524747 OWP524747 PGL524747 PQH524747 QAD524747 QJZ524747 QTV524747 RDR524747 RNN524747 RXJ524747 SHF524747 SRB524747 TAX524747 TKT524747 TUP524747 UEL524747 UOH524747 UYD524747 VHZ524747 VRV524747 WBR524747 WLN524747 WVJ524747 B590283 IX590283 ST590283 ACP590283 AML590283 AWH590283 BGD590283 BPZ590283 BZV590283 CJR590283 CTN590283 DDJ590283 DNF590283 DXB590283 EGX590283 EQT590283 FAP590283 FKL590283 FUH590283 GED590283 GNZ590283 GXV590283 HHR590283 HRN590283 IBJ590283 ILF590283 IVB590283 JEX590283 JOT590283 JYP590283 KIL590283 KSH590283 LCD590283 LLZ590283 LVV590283 MFR590283 MPN590283 MZJ590283 NJF590283 NTB590283 OCX590283 OMT590283 OWP590283 PGL590283 PQH590283 QAD590283 QJZ590283 QTV590283 RDR590283 RNN590283 RXJ590283 SHF590283 SRB590283 TAX590283 TKT590283 TUP590283 UEL590283 UOH590283 UYD590283 VHZ590283 VRV590283 WBR590283 WLN590283 WVJ590283 B655819 IX655819 ST655819 ACP655819 AML655819 AWH655819 BGD655819 BPZ655819 BZV655819 CJR655819 CTN655819 DDJ655819 DNF655819 DXB655819 EGX655819 EQT655819 FAP655819 FKL655819 FUH655819 GED655819 GNZ655819 GXV655819 HHR655819 HRN655819 IBJ655819 ILF655819 IVB655819 JEX655819 JOT655819 JYP655819 KIL655819 KSH655819 LCD655819 LLZ655819 LVV655819 MFR655819 MPN655819 MZJ655819 NJF655819 NTB655819 OCX655819 OMT655819 OWP655819 PGL655819 PQH655819 QAD655819 QJZ655819 QTV655819 RDR655819 RNN655819 RXJ655819 SHF655819 SRB655819 TAX655819 TKT655819 TUP655819 UEL655819 UOH655819 UYD655819 VHZ655819 VRV655819 WBR655819 WLN655819 WVJ655819 B721355 IX721355 ST721355 ACP721355 AML721355 AWH721355 BGD721355 BPZ721355 BZV721355 CJR721355 CTN721355 DDJ721355 DNF721355 DXB721355 EGX721355 EQT721355 FAP721355 FKL721355 FUH721355 GED721355 GNZ721355 GXV721355 HHR721355 HRN721355 IBJ721355 ILF721355 IVB721355 JEX721355 JOT721355 JYP721355 KIL721355 KSH721355 LCD721355 LLZ721355 LVV721355 MFR721355 MPN721355 MZJ721355 NJF721355 NTB721355 OCX721355 OMT721355 OWP721355 PGL721355 PQH721355 QAD721355 QJZ721355 QTV721355 RDR721355 RNN721355 RXJ721355 SHF721355 SRB721355 TAX721355 TKT721355 TUP721355 UEL721355 UOH721355 UYD721355 VHZ721355 VRV721355 WBR721355 WLN721355 WVJ721355 B786891 IX786891 ST786891 ACP786891 AML786891 AWH786891 BGD786891 BPZ786891 BZV786891 CJR786891 CTN786891 DDJ786891 DNF786891 DXB786891 EGX786891 EQT786891 FAP786891 FKL786891 FUH786891 GED786891 GNZ786891 GXV786891 HHR786891 HRN786891 IBJ786891 ILF786891 IVB786891 JEX786891 JOT786891 JYP786891 KIL786891 KSH786891 LCD786891 LLZ786891 LVV786891 MFR786891 MPN786891 MZJ786891 NJF786891 NTB786891 OCX786891 OMT786891 OWP786891 PGL786891 PQH786891 QAD786891 QJZ786891 QTV786891 RDR786891 RNN786891 RXJ786891 SHF786891 SRB786891 TAX786891 TKT786891 TUP786891 UEL786891 UOH786891 UYD786891 VHZ786891 VRV786891 WBR786891 WLN786891 WVJ786891 B852427 IX852427 ST852427 ACP852427 AML852427 AWH852427 BGD852427 BPZ852427 BZV852427 CJR852427 CTN852427 DDJ852427 DNF852427 DXB852427 EGX852427 EQT852427 FAP852427 FKL852427 FUH852427 GED852427 GNZ852427 GXV852427 HHR852427 HRN852427 IBJ852427 ILF852427 IVB852427 JEX852427 JOT852427 JYP852427 KIL852427 KSH852427 LCD852427 LLZ852427 LVV852427 MFR852427 MPN852427 MZJ852427 NJF852427 NTB852427 OCX852427 OMT852427 OWP852427 PGL852427 PQH852427 QAD852427 QJZ852427 QTV852427 RDR852427 RNN852427 RXJ852427 SHF852427 SRB852427 TAX852427 TKT852427 TUP852427 UEL852427 UOH852427 UYD852427 VHZ852427 VRV852427 WBR852427 WLN852427 WVJ852427 B917963 IX917963 ST917963 ACP917963 AML917963 AWH917963 BGD917963 BPZ917963 BZV917963 CJR917963 CTN917963 DDJ917963 DNF917963 DXB917963 EGX917963 EQT917963 FAP917963 FKL917963 FUH917963 GED917963 GNZ917963 GXV917963 HHR917963 HRN917963 IBJ917963 ILF917963 IVB917963 JEX917963 JOT917963 JYP917963 KIL917963 KSH917963 LCD917963 LLZ917963 LVV917963 MFR917963 MPN917963 MZJ917963 NJF917963 NTB917963 OCX917963 OMT917963 OWP917963 PGL917963 PQH917963 QAD917963 QJZ917963 QTV917963 RDR917963 RNN917963 RXJ917963 SHF917963 SRB917963 TAX917963 TKT917963 TUP917963 UEL917963 UOH917963 UYD917963 VHZ917963 VRV917963 WBR917963 WLN917963 WVJ917963 B983499 IX983499 ST983499 ACP983499 AML983499 AWH983499 BGD983499 BPZ983499 BZV983499 CJR983499 CTN983499 DDJ983499 DNF983499 DXB983499 EGX983499 EQT983499 FAP983499 FKL983499 FUH983499 GED983499 GNZ983499 GXV983499 HHR983499 HRN983499 IBJ983499 ILF983499 IVB983499 JEX983499 JOT983499 JYP983499 KIL983499 KSH983499 LCD983499 LLZ983499 LVV983499 MFR983499 MPN983499 MZJ983499 NJF983499 NTB983499 OCX983499 OMT983499 OWP983499 PGL983499 PQH983499 QAD983499 QJZ983499 QTV983499 RDR983499 RNN983499 RXJ983499 SHF983499 SRB983499 TAX983499 TKT983499 TUP983499 UEL983499 UOH983499 UYD983499 VHZ983499 VRV983499 WBR983499 WLN983499 WVJ983499 D413:G413 IZ413:JC413 SV413:SY413 ACR413:ACU413 AMN413:AMQ413 AWJ413:AWM413 BGF413:BGI413 BQB413:BQE413 BZX413:CAA413 CJT413:CJW413 CTP413:CTS413 DDL413:DDO413 DNH413:DNK413 DXD413:DXG413 EGZ413:EHC413 EQV413:EQY413 FAR413:FAU413 FKN413:FKQ413 FUJ413:FUM413 GEF413:GEI413 GOB413:GOE413 GXX413:GYA413 HHT413:HHW413 HRP413:HRS413 IBL413:IBO413 ILH413:ILK413 IVD413:IVG413 JEZ413:JFC413 JOV413:JOY413 JYR413:JYU413 KIN413:KIQ413 KSJ413:KSM413 LCF413:LCI413 LMB413:LME413 LVX413:LWA413 MFT413:MFW413 MPP413:MPS413 MZL413:MZO413 NJH413:NJK413 NTD413:NTG413 OCZ413:ODC413 OMV413:OMY413 OWR413:OWU413 PGN413:PGQ413 PQJ413:PQM413 QAF413:QAI413 QKB413:QKE413 QTX413:QUA413 RDT413:RDW413 RNP413:RNS413 RXL413:RXO413 SHH413:SHK413 SRD413:SRG413 TAZ413:TBC413 TKV413:TKY413 TUR413:TUU413 UEN413:UEQ413 UOJ413:UOM413 UYF413:UYI413 VIB413:VIE413 VRX413:VSA413 WBT413:WBW413 WLP413:WLS413 WVL413:WVO413 D65995:G65995 IZ65995:JC65995 SV65995:SY65995 ACR65995:ACU65995 AMN65995:AMQ65995 AWJ65995:AWM65995 BGF65995:BGI65995 BQB65995:BQE65995 BZX65995:CAA65995 CJT65995:CJW65995 CTP65995:CTS65995 DDL65995:DDO65995 DNH65995:DNK65995 DXD65995:DXG65995 EGZ65995:EHC65995 EQV65995:EQY65995 FAR65995:FAU65995 FKN65995:FKQ65995 FUJ65995:FUM65995 GEF65995:GEI65995 GOB65995:GOE65995 GXX65995:GYA65995 HHT65995:HHW65995 HRP65995:HRS65995 IBL65995:IBO65995 ILH65995:ILK65995 IVD65995:IVG65995 JEZ65995:JFC65995 JOV65995:JOY65995 JYR65995:JYU65995 KIN65995:KIQ65995 KSJ65995:KSM65995 LCF65995:LCI65995 LMB65995:LME65995 LVX65995:LWA65995 MFT65995:MFW65995 MPP65995:MPS65995 MZL65995:MZO65995 NJH65995:NJK65995 NTD65995:NTG65995 OCZ65995:ODC65995 OMV65995:OMY65995 OWR65995:OWU65995 PGN65995:PGQ65995 PQJ65995:PQM65995 QAF65995:QAI65995 QKB65995:QKE65995 QTX65995:QUA65995 RDT65995:RDW65995 RNP65995:RNS65995 RXL65995:RXO65995 SHH65995:SHK65995 SRD65995:SRG65995 TAZ65995:TBC65995 TKV65995:TKY65995 TUR65995:TUU65995 UEN65995:UEQ65995 UOJ65995:UOM65995 UYF65995:UYI65995 VIB65995:VIE65995 VRX65995:VSA65995 WBT65995:WBW65995 WLP65995:WLS65995 WVL65995:WVO65995 D131531:G131531 IZ131531:JC131531 SV131531:SY131531 ACR131531:ACU131531 AMN131531:AMQ131531 AWJ131531:AWM131531 BGF131531:BGI131531 BQB131531:BQE131531 BZX131531:CAA131531 CJT131531:CJW131531 CTP131531:CTS131531 DDL131531:DDO131531 DNH131531:DNK131531 DXD131531:DXG131531 EGZ131531:EHC131531 EQV131531:EQY131531 FAR131531:FAU131531 FKN131531:FKQ131531 FUJ131531:FUM131531 GEF131531:GEI131531 GOB131531:GOE131531 GXX131531:GYA131531 HHT131531:HHW131531 HRP131531:HRS131531 IBL131531:IBO131531 ILH131531:ILK131531 IVD131531:IVG131531 JEZ131531:JFC131531 JOV131531:JOY131531 JYR131531:JYU131531 KIN131531:KIQ131531 KSJ131531:KSM131531 LCF131531:LCI131531 LMB131531:LME131531 LVX131531:LWA131531 MFT131531:MFW131531 MPP131531:MPS131531 MZL131531:MZO131531 NJH131531:NJK131531 NTD131531:NTG131531 OCZ131531:ODC131531 OMV131531:OMY131531 OWR131531:OWU131531 PGN131531:PGQ131531 PQJ131531:PQM131531 QAF131531:QAI131531 QKB131531:QKE131531 QTX131531:QUA131531 RDT131531:RDW131531 RNP131531:RNS131531 RXL131531:RXO131531 SHH131531:SHK131531 SRD131531:SRG131531 TAZ131531:TBC131531 TKV131531:TKY131531 TUR131531:TUU131531 UEN131531:UEQ131531 UOJ131531:UOM131531 UYF131531:UYI131531 VIB131531:VIE131531 VRX131531:VSA131531 WBT131531:WBW131531 WLP131531:WLS131531 WVL131531:WVO131531 D197067:G197067 IZ197067:JC197067 SV197067:SY197067 ACR197067:ACU197067 AMN197067:AMQ197067 AWJ197067:AWM197067 BGF197067:BGI197067 BQB197067:BQE197067 BZX197067:CAA197067 CJT197067:CJW197067 CTP197067:CTS197067 DDL197067:DDO197067 DNH197067:DNK197067 DXD197067:DXG197067 EGZ197067:EHC197067 EQV197067:EQY197067 FAR197067:FAU197067 FKN197067:FKQ197067 FUJ197067:FUM197067 GEF197067:GEI197067 GOB197067:GOE197067 GXX197067:GYA197067 HHT197067:HHW197067 HRP197067:HRS197067 IBL197067:IBO197067 ILH197067:ILK197067 IVD197067:IVG197067 JEZ197067:JFC197067 JOV197067:JOY197067 JYR197067:JYU197067 KIN197067:KIQ197067 KSJ197067:KSM197067 LCF197067:LCI197067 LMB197067:LME197067 LVX197067:LWA197067 MFT197067:MFW197067 MPP197067:MPS197067 MZL197067:MZO197067 NJH197067:NJK197067 NTD197067:NTG197067 OCZ197067:ODC197067 OMV197067:OMY197067 OWR197067:OWU197067 PGN197067:PGQ197067 PQJ197067:PQM197067 QAF197067:QAI197067 QKB197067:QKE197067 QTX197067:QUA197067 RDT197067:RDW197067 RNP197067:RNS197067 RXL197067:RXO197067 SHH197067:SHK197067 SRD197067:SRG197067 TAZ197067:TBC197067 TKV197067:TKY197067 TUR197067:TUU197067 UEN197067:UEQ197067 UOJ197067:UOM197067 UYF197067:UYI197067 VIB197067:VIE197067 VRX197067:VSA197067 WBT197067:WBW197067 WLP197067:WLS197067 WVL197067:WVO197067 D262603:G262603 IZ262603:JC262603 SV262603:SY262603 ACR262603:ACU262603 AMN262603:AMQ262603 AWJ262603:AWM262603 BGF262603:BGI262603 BQB262603:BQE262603 BZX262603:CAA262603 CJT262603:CJW262603 CTP262603:CTS262603 DDL262603:DDO262603 DNH262603:DNK262603 DXD262603:DXG262603 EGZ262603:EHC262603 EQV262603:EQY262603 FAR262603:FAU262603 FKN262603:FKQ262603 FUJ262603:FUM262603 GEF262603:GEI262603 GOB262603:GOE262603 GXX262603:GYA262603 HHT262603:HHW262603 HRP262603:HRS262603 IBL262603:IBO262603 ILH262603:ILK262603 IVD262603:IVG262603 JEZ262603:JFC262603 JOV262603:JOY262603 JYR262603:JYU262603 KIN262603:KIQ262603 KSJ262603:KSM262603 LCF262603:LCI262603 LMB262603:LME262603 LVX262603:LWA262603 MFT262603:MFW262603 MPP262603:MPS262603 MZL262603:MZO262603 NJH262603:NJK262603 NTD262603:NTG262603 OCZ262603:ODC262603 OMV262603:OMY262603 OWR262603:OWU262603 PGN262603:PGQ262603 PQJ262603:PQM262603 QAF262603:QAI262603 QKB262603:QKE262603 QTX262603:QUA262603 RDT262603:RDW262603 RNP262603:RNS262603 RXL262603:RXO262603 SHH262603:SHK262603 SRD262603:SRG262603 TAZ262603:TBC262603 TKV262603:TKY262603 TUR262603:TUU262603 UEN262603:UEQ262603 UOJ262603:UOM262603 UYF262603:UYI262603 VIB262603:VIE262603 VRX262603:VSA262603 WBT262603:WBW262603 WLP262603:WLS262603 WVL262603:WVO262603 D328139:G328139 IZ328139:JC328139 SV328139:SY328139 ACR328139:ACU328139 AMN328139:AMQ328139 AWJ328139:AWM328139 BGF328139:BGI328139 BQB328139:BQE328139 BZX328139:CAA328139 CJT328139:CJW328139 CTP328139:CTS328139 DDL328139:DDO328139 DNH328139:DNK328139 DXD328139:DXG328139 EGZ328139:EHC328139 EQV328139:EQY328139 FAR328139:FAU328139 FKN328139:FKQ328139 FUJ328139:FUM328139 GEF328139:GEI328139 GOB328139:GOE328139 GXX328139:GYA328139 HHT328139:HHW328139 HRP328139:HRS328139 IBL328139:IBO328139 ILH328139:ILK328139 IVD328139:IVG328139 JEZ328139:JFC328139 JOV328139:JOY328139 JYR328139:JYU328139 KIN328139:KIQ328139 KSJ328139:KSM328139 LCF328139:LCI328139 LMB328139:LME328139 LVX328139:LWA328139 MFT328139:MFW328139 MPP328139:MPS328139 MZL328139:MZO328139 NJH328139:NJK328139 NTD328139:NTG328139 OCZ328139:ODC328139 OMV328139:OMY328139 OWR328139:OWU328139 PGN328139:PGQ328139 PQJ328139:PQM328139 QAF328139:QAI328139 QKB328139:QKE328139 QTX328139:QUA328139 RDT328139:RDW328139 RNP328139:RNS328139 RXL328139:RXO328139 SHH328139:SHK328139 SRD328139:SRG328139 TAZ328139:TBC328139 TKV328139:TKY328139 TUR328139:TUU328139 UEN328139:UEQ328139 UOJ328139:UOM328139 UYF328139:UYI328139 VIB328139:VIE328139 VRX328139:VSA328139 WBT328139:WBW328139 WLP328139:WLS328139 WVL328139:WVO328139 D393675:G393675 IZ393675:JC393675 SV393675:SY393675 ACR393675:ACU393675 AMN393675:AMQ393675 AWJ393675:AWM393675 BGF393675:BGI393675 BQB393675:BQE393675 BZX393675:CAA393675 CJT393675:CJW393675 CTP393675:CTS393675 DDL393675:DDO393675 DNH393675:DNK393675 DXD393675:DXG393675 EGZ393675:EHC393675 EQV393675:EQY393675 FAR393675:FAU393675 FKN393675:FKQ393675 FUJ393675:FUM393675 GEF393675:GEI393675 GOB393675:GOE393675 GXX393675:GYA393675 HHT393675:HHW393675 HRP393675:HRS393675 IBL393675:IBO393675 ILH393675:ILK393675 IVD393675:IVG393675 JEZ393675:JFC393675 JOV393675:JOY393675 JYR393675:JYU393675 KIN393675:KIQ393675 KSJ393675:KSM393675 LCF393675:LCI393675 LMB393675:LME393675 LVX393675:LWA393675 MFT393675:MFW393675 MPP393675:MPS393675 MZL393675:MZO393675 NJH393675:NJK393675 NTD393675:NTG393675 OCZ393675:ODC393675 OMV393675:OMY393675 OWR393675:OWU393675 PGN393675:PGQ393675 PQJ393675:PQM393675 QAF393675:QAI393675 QKB393675:QKE393675 QTX393675:QUA393675 RDT393675:RDW393675 RNP393675:RNS393675 RXL393675:RXO393675 SHH393675:SHK393675 SRD393675:SRG393675 TAZ393675:TBC393675 TKV393675:TKY393675 TUR393675:TUU393675 UEN393675:UEQ393675 UOJ393675:UOM393675 UYF393675:UYI393675 VIB393675:VIE393675 VRX393675:VSA393675 WBT393675:WBW393675 WLP393675:WLS393675 WVL393675:WVO393675 D459211:G459211 IZ459211:JC459211 SV459211:SY459211 ACR459211:ACU459211 AMN459211:AMQ459211 AWJ459211:AWM459211 BGF459211:BGI459211 BQB459211:BQE459211 BZX459211:CAA459211 CJT459211:CJW459211 CTP459211:CTS459211 DDL459211:DDO459211 DNH459211:DNK459211 DXD459211:DXG459211 EGZ459211:EHC459211 EQV459211:EQY459211 FAR459211:FAU459211 FKN459211:FKQ459211 FUJ459211:FUM459211 GEF459211:GEI459211 GOB459211:GOE459211 GXX459211:GYA459211 HHT459211:HHW459211 HRP459211:HRS459211 IBL459211:IBO459211 ILH459211:ILK459211 IVD459211:IVG459211 JEZ459211:JFC459211 JOV459211:JOY459211 JYR459211:JYU459211 KIN459211:KIQ459211 KSJ459211:KSM459211 LCF459211:LCI459211 LMB459211:LME459211 LVX459211:LWA459211 MFT459211:MFW459211 MPP459211:MPS459211 MZL459211:MZO459211 NJH459211:NJK459211 NTD459211:NTG459211 OCZ459211:ODC459211 OMV459211:OMY459211 OWR459211:OWU459211 PGN459211:PGQ459211 PQJ459211:PQM459211 QAF459211:QAI459211 QKB459211:QKE459211 QTX459211:QUA459211 RDT459211:RDW459211 RNP459211:RNS459211 RXL459211:RXO459211 SHH459211:SHK459211 SRD459211:SRG459211 TAZ459211:TBC459211 TKV459211:TKY459211 TUR459211:TUU459211 UEN459211:UEQ459211 UOJ459211:UOM459211 UYF459211:UYI459211 VIB459211:VIE459211 VRX459211:VSA459211 WBT459211:WBW459211 WLP459211:WLS459211 WVL459211:WVO459211 D524747:G524747 IZ524747:JC524747 SV524747:SY524747 ACR524747:ACU524747 AMN524747:AMQ524747 AWJ524747:AWM524747 BGF524747:BGI524747 BQB524747:BQE524747 BZX524747:CAA524747 CJT524747:CJW524747 CTP524747:CTS524747 DDL524747:DDO524747 DNH524747:DNK524747 DXD524747:DXG524747 EGZ524747:EHC524747 EQV524747:EQY524747 FAR524747:FAU524747 FKN524747:FKQ524747 FUJ524747:FUM524747 GEF524747:GEI524747 GOB524747:GOE524747 GXX524747:GYA524747 HHT524747:HHW524747 HRP524747:HRS524747 IBL524747:IBO524747 ILH524747:ILK524747 IVD524747:IVG524747 JEZ524747:JFC524747 JOV524747:JOY524747 JYR524747:JYU524747 KIN524747:KIQ524747 KSJ524747:KSM524747 LCF524747:LCI524747 LMB524747:LME524747 LVX524747:LWA524747 MFT524747:MFW524747 MPP524747:MPS524747 MZL524747:MZO524747 NJH524747:NJK524747 NTD524747:NTG524747 OCZ524747:ODC524747 OMV524747:OMY524747 OWR524747:OWU524747 PGN524747:PGQ524747 PQJ524747:PQM524747 QAF524747:QAI524747 QKB524747:QKE524747 QTX524747:QUA524747 RDT524747:RDW524747 RNP524747:RNS524747 RXL524747:RXO524747 SHH524747:SHK524747 SRD524747:SRG524747 TAZ524747:TBC524747 TKV524747:TKY524747 TUR524747:TUU524747 UEN524747:UEQ524747 UOJ524747:UOM524747 UYF524747:UYI524747 VIB524747:VIE524747 VRX524747:VSA524747 WBT524747:WBW524747 WLP524747:WLS524747 WVL524747:WVO524747 D590283:G590283 IZ590283:JC590283 SV590283:SY590283 ACR590283:ACU590283 AMN590283:AMQ590283 AWJ590283:AWM590283 BGF590283:BGI590283 BQB590283:BQE590283 BZX590283:CAA590283 CJT590283:CJW590283 CTP590283:CTS590283 DDL590283:DDO590283 DNH590283:DNK590283 DXD590283:DXG590283 EGZ590283:EHC590283 EQV590283:EQY590283 FAR590283:FAU590283 FKN590283:FKQ590283 FUJ590283:FUM590283 GEF590283:GEI590283 GOB590283:GOE590283 GXX590283:GYA590283 HHT590283:HHW590283 HRP590283:HRS590283 IBL590283:IBO590283 ILH590283:ILK590283 IVD590283:IVG590283 JEZ590283:JFC590283 JOV590283:JOY590283 JYR590283:JYU590283 KIN590283:KIQ590283 KSJ590283:KSM590283 LCF590283:LCI590283 LMB590283:LME590283 LVX590283:LWA590283 MFT590283:MFW590283 MPP590283:MPS590283 MZL590283:MZO590283 NJH590283:NJK590283 NTD590283:NTG590283 OCZ590283:ODC590283 OMV590283:OMY590283 OWR590283:OWU590283 PGN590283:PGQ590283 PQJ590283:PQM590283 QAF590283:QAI590283 QKB590283:QKE590283 QTX590283:QUA590283 RDT590283:RDW590283 RNP590283:RNS590283 RXL590283:RXO590283 SHH590283:SHK590283 SRD590283:SRG590283 TAZ590283:TBC590283 TKV590283:TKY590283 TUR590283:TUU590283 UEN590283:UEQ590283 UOJ590283:UOM590283 UYF590283:UYI590283 VIB590283:VIE590283 VRX590283:VSA590283 WBT590283:WBW590283 WLP590283:WLS590283 WVL590283:WVO590283 D655819:G655819 IZ655819:JC655819 SV655819:SY655819 ACR655819:ACU655819 AMN655819:AMQ655819 AWJ655819:AWM655819 BGF655819:BGI655819 BQB655819:BQE655819 BZX655819:CAA655819 CJT655819:CJW655819 CTP655819:CTS655819 DDL655819:DDO655819 DNH655819:DNK655819 DXD655819:DXG655819 EGZ655819:EHC655819 EQV655819:EQY655819 FAR655819:FAU655819 FKN655819:FKQ655819 FUJ655819:FUM655819 GEF655819:GEI655819 GOB655819:GOE655819 GXX655819:GYA655819 HHT655819:HHW655819 HRP655819:HRS655819 IBL655819:IBO655819 ILH655819:ILK655819 IVD655819:IVG655819 JEZ655819:JFC655819 JOV655819:JOY655819 JYR655819:JYU655819 KIN655819:KIQ655819 KSJ655819:KSM655819 LCF655819:LCI655819 LMB655819:LME655819 LVX655819:LWA655819 MFT655819:MFW655819 MPP655819:MPS655819 MZL655819:MZO655819 NJH655819:NJK655819 NTD655819:NTG655819 OCZ655819:ODC655819 OMV655819:OMY655819 OWR655819:OWU655819 PGN655819:PGQ655819 PQJ655819:PQM655819 QAF655819:QAI655819 QKB655819:QKE655819 QTX655819:QUA655819 RDT655819:RDW655819 RNP655819:RNS655819 RXL655819:RXO655819 SHH655819:SHK655819 SRD655819:SRG655819 TAZ655819:TBC655819 TKV655819:TKY655819 TUR655819:TUU655819 UEN655819:UEQ655819 UOJ655819:UOM655819 UYF655819:UYI655819 VIB655819:VIE655819 VRX655819:VSA655819 WBT655819:WBW655819 WLP655819:WLS655819 WVL655819:WVO655819 D721355:G721355 IZ721355:JC721355 SV721355:SY721355 ACR721355:ACU721355 AMN721355:AMQ721355 AWJ721355:AWM721355 BGF721355:BGI721355 BQB721355:BQE721355 BZX721355:CAA721355 CJT721355:CJW721355 CTP721355:CTS721355 DDL721355:DDO721355 DNH721355:DNK721355 DXD721355:DXG721355 EGZ721355:EHC721355 EQV721355:EQY721355 FAR721355:FAU721355 FKN721355:FKQ721355 FUJ721355:FUM721355 GEF721355:GEI721355 GOB721355:GOE721355 GXX721355:GYA721355 HHT721355:HHW721355 HRP721355:HRS721355 IBL721355:IBO721355 ILH721355:ILK721355 IVD721355:IVG721355 JEZ721355:JFC721355 JOV721355:JOY721355 JYR721355:JYU721355 KIN721355:KIQ721355 KSJ721355:KSM721355 LCF721355:LCI721355 LMB721355:LME721355 LVX721355:LWA721355 MFT721355:MFW721355 MPP721355:MPS721355 MZL721355:MZO721355 NJH721355:NJK721355 NTD721355:NTG721355 OCZ721355:ODC721355 OMV721355:OMY721355 OWR721355:OWU721355 PGN721355:PGQ721355 PQJ721355:PQM721355 QAF721355:QAI721355 QKB721355:QKE721355 QTX721355:QUA721355 RDT721355:RDW721355 RNP721355:RNS721355 RXL721355:RXO721355 SHH721355:SHK721355 SRD721355:SRG721355 TAZ721355:TBC721355 TKV721355:TKY721355 TUR721355:TUU721355 UEN721355:UEQ721355 UOJ721355:UOM721355 UYF721355:UYI721355 VIB721355:VIE721355 VRX721355:VSA721355 WBT721355:WBW721355 WLP721355:WLS721355 WVL721355:WVO721355 D786891:G786891 IZ786891:JC786891 SV786891:SY786891 ACR786891:ACU786891 AMN786891:AMQ786891 AWJ786891:AWM786891 BGF786891:BGI786891 BQB786891:BQE786891 BZX786891:CAA786891 CJT786891:CJW786891 CTP786891:CTS786891 DDL786891:DDO786891 DNH786891:DNK786891 DXD786891:DXG786891 EGZ786891:EHC786891 EQV786891:EQY786891 FAR786891:FAU786891 FKN786891:FKQ786891 FUJ786891:FUM786891 GEF786891:GEI786891 GOB786891:GOE786891 GXX786891:GYA786891 HHT786891:HHW786891 HRP786891:HRS786891 IBL786891:IBO786891 ILH786891:ILK786891 IVD786891:IVG786891 JEZ786891:JFC786891 JOV786891:JOY786891 JYR786891:JYU786891 KIN786891:KIQ786891 KSJ786891:KSM786891 LCF786891:LCI786891 LMB786891:LME786891 LVX786891:LWA786891 MFT786891:MFW786891 MPP786891:MPS786891 MZL786891:MZO786891 NJH786891:NJK786891 NTD786891:NTG786891 OCZ786891:ODC786891 OMV786891:OMY786891 OWR786891:OWU786891 PGN786891:PGQ786891 PQJ786891:PQM786891 QAF786891:QAI786891 QKB786891:QKE786891 QTX786891:QUA786891 RDT786891:RDW786891 RNP786891:RNS786891 RXL786891:RXO786891 SHH786891:SHK786891 SRD786891:SRG786891 TAZ786891:TBC786891 TKV786891:TKY786891 TUR786891:TUU786891 UEN786891:UEQ786891 UOJ786891:UOM786891 UYF786891:UYI786891 VIB786891:VIE786891 VRX786891:VSA786891 WBT786891:WBW786891 WLP786891:WLS786891 WVL786891:WVO786891 D852427:G852427 IZ852427:JC852427 SV852427:SY852427 ACR852427:ACU852427 AMN852427:AMQ852427 AWJ852427:AWM852427 BGF852427:BGI852427 BQB852427:BQE852427 BZX852427:CAA852427 CJT852427:CJW852427 CTP852427:CTS852427 DDL852427:DDO852427 DNH852427:DNK852427 DXD852427:DXG852427 EGZ852427:EHC852427 EQV852427:EQY852427 FAR852427:FAU852427 FKN852427:FKQ852427 FUJ852427:FUM852427 GEF852427:GEI852427 GOB852427:GOE852427 GXX852427:GYA852427 HHT852427:HHW852427 HRP852427:HRS852427 IBL852427:IBO852427 ILH852427:ILK852427 IVD852427:IVG852427 JEZ852427:JFC852427 JOV852427:JOY852427 JYR852427:JYU852427 KIN852427:KIQ852427 KSJ852427:KSM852427 LCF852427:LCI852427 LMB852427:LME852427 LVX852427:LWA852427 MFT852427:MFW852427 MPP852427:MPS852427 MZL852427:MZO852427 NJH852427:NJK852427 NTD852427:NTG852427 OCZ852427:ODC852427 OMV852427:OMY852427 OWR852427:OWU852427 PGN852427:PGQ852427 PQJ852427:PQM852427 QAF852427:QAI852427 QKB852427:QKE852427 QTX852427:QUA852427 RDT852427:RDW852427 RNP852427:RNS852427 RXL852427:RXO852427 SHH852427:SHK852427 SRD852427:SRG852427 TAZ852427:TBC852427 TKV852427:TKY852427 TUR852427:TUU852427 UEN852427:UEQ852427 UOJ852427:UOM852427 UYF852427:UYI852427 VIB852427:VIE852427 VRX852427:VSA852427 WBT852427:WBW852427 WLP852427:WLS852427 WVL852427:WVO852427 D917963:G917963 IZ917963:JC917963 SV917963:SY917963 ACR917963:ACU917963 AMN917963:AMQ917963 AWJ917963:AWM917963 BGF917963:BGI917963 BQB917963:BQE917963 BZX917963:CAA917963 CJT917963:CJW917963 CTP917963:CTS917963 DDL917963:DDO917963 DNH917963:DNK917963 DXD917963:DXG917963 EGZ917963:EHC917963 EQV917963:EQY917963 FAR917963:FAU917963 FKN917963:FKQ917963 FUJ917963:FUM917963 GEF917963:GEI917963 GOB917963:GOE917963 GXX917963:GYA917963 HHT917963:HHW917963 HRP917963:HRS917963 IBL917963:IBO917963 ILH917963:ILK917963 IVD917963:IVG917963 JEZ917963:JFC917963 JOV917963:JOY917963 JYR917963:JYU917963 KIN917963:KIQ917963 KSJ917963:KSM917963 LCF917963:LCI917963 LMB917963:LME917963 LVX917963:LWA917963 MFT917963:MFW917963 MPP917963:MPS917963 MZL917963:MZO917963 NJH917963:NJK917963 NTD917963:NTG917963 OCZ917963:ODC917963 OMV917963:OMY917963 OWR917963:OWU917963 PGN917963:PGQ917963 PQJ917963:PQM917963 QAF917963:QAI917963 QKB917963:QKE917963 QTX917963:QUA917963 RDT917963:RDW917963 RNP917963:RNS917963 RXL917963:RXO917963 SHH917963:SHK917963 SRD917963:SRG917963 TAZ917963:TBC917963 TKV917963:TKY917963 TUR917963:TUU917963 UEN917963:UEQ917963 UOJ917963:UOM917963 UYF917963:UYI917963 VIB917963:VIE917963 VRX917963:VSA917963 WBT917963:WBW917963 WLP917963:WLS917963 WVL917963:WVO917963 D983499:G983499 IZ983499:JC983499 SV983499:SY983499 ACR983499:ACU983499 AMN983499:AMQ983499 AWJ983499:AWM983499 BGF983499:BGI983499 BQB983499:BQE983499 BZX983499:CAA983499 CJT983499:CJW983499 CTP983499:CTS983499 DDL983499:DDO983499 DNH983499:DNK983499 DXD983499:DXG983499 EGZ983499:EHC983499 EQV983499:EQY983499 FAR983499:FAU983499 FKN983499:FKQ983499 FUJ983499:FUM983499 GEF983499:GEI983499 GOB983499:GOE983499 GXX983499:GYA983499 HHT983499:HHW983499 HRP983499:HRS983499 IBL983499:IBO983499 ILH983499:ILK983499 IVD983499:IVG983499 JEZ983499:JFC983499 JOV983499:JOY983499 JYR983499:JYU983499 KIN983499:KIQ983499 KSJ983499:KSM983499 LCF983499:LCI983499 LMB983499:LME983499 LVX983499:LWA983499 MFT983499:MFW983499 MPP983499:MPS983499 MZL983499:MZO983499 NJH983499:NJK983499 NTD983499:NTG983499 OCZ983499:ODC983499 OMV983499:OMY983499 OWR983499:OWU983499 PGN983499:PGQ983499 PQJ983499:PQM983499 QAF983499:QAI983499 QKB983499:QKE983499 QTX983499:QUA983499 RDT983499:RDW983499 RNP983499:RNS983499 RXL983499:RXO983499 SHH983499:SHK983499 SRD983499:SRG983499 TAZ983499:TBC983499 TKV983499:TKY983499 TUR983499:TUU983499 UEN983499:UEQ983499 UOJ983499:UOM983499 UYF983499:UYI983499 VIB983499:VIE983499 VRX983499:VSA983499 WBT983499:WBW983499 WLP983499:WLS983499 WVL983499:WVO983499 E407:H412 JA407:JD412 SW407:SZ412 ACS407:ACV412 AMO407:AMR412 AWK407:AWN412 BGG407:BGJ412 BQC407:BQF412 BZY407:CAB412 CJU407:CJX412 CTQ407:CTT412 DDM407:DDP412 DNI407:DNL412 DXE407:DXH412 EHA407:EHD412 EQW407:EQZ412 FAS407:FAV412 FKO407:FKR412 FUK407:FUN412 GEG407:GEJ412 GOC407:GOF412 GXY407:GYB412 HHU407:HHX412 HRQ407:HRT412 IBM407:IBP412 ILI407:ILL412 IVE407:IVH412 JFA407:JFD412 JOW407:JOZ412 JYS407:JYV412 KIO407:KIR412 KSK407:KSN412 LCG407:LCJ412 LMC407:LMF412 LVY407:LWB412 MFU407:MFX412 MPQ407:MPT412 MZM407:MZP412 NJI407:NJL412 NTE407:NTH412 ODA407:ODD412 OMW407:OMZ412 OWS407:OWV412 PGO407:PGR412 PQK407:PQN412 QAG407:QAJ412 QKC407:QKF412 QTY407:QUB412 RDU407:RDX412 RNQ407:RNT412 RXM407:RXP412 SHI407:SHL412 SRE407:SRH412 TBA407:TBD412 TKW407:TKZ412 TUS407:TUV412 UEO407:UER412 UOK407:UON412 UYG407:UYJ412 VIC407:VIF412 VRY407:VSB412 WBU407:WBX412 WLQ407:WLT412 WVM407:WVP412 E65989:H65994 JA65989:JD65994 SW65989:SZ65994 ACS65989:ACV65994 AMO65989:AMR65994 AWK65989:AWN65994 BGG65989:BGJ65994 BQC65989:BQF65994 BZY65989:CAB65994 CJU65989:CJX65994 CTQ65989:CTT65994 DDM65989:DDP65994 DNI65989:DNL65994 DXE65989:DXH65994 EHA65989:EHD65994 EQW65989:EQZ65994 FAS65989:FAV65994 FKO65989:FKR65994 FUK65989:FUN65994 GEG65989:GEJ65994 GOC65989:GOF65994 GXY65989:GYB65994 HHU65989:HHX65994 HRQ65989:HRT65994 IBM65989:IBP65994 ILI65989:ILL65994 IVE65989:IVH65994 JFA65989:JFD65994 JOW65989:JOZ65994 JYS65989:JYV65994 KIO65989:KIR65994 KSK65989:KSN65994 LCG65989:LCJ65994 LMC65989:LMF65994 LVY65989:LWB65994 MFU65989:MFX65994 MPQ65989:MPT65994 MZM65989:MZP65994 NJI65989:NJL65994 NTE65989:NTH65994 ODA65989:ODD65994 OMW65989:OMZ65994 OWS65989:OWV65994 PGO65989:PGR65994 PQK65989:PQN65994 QAG65989:QAJ65994 QKC65989:QKF65994 QTY65989:QUB65994 RDU65989:RDX65994 RNQ65989:RNT65994 RXM65989:RXP65994 SHI65989:SHL65994 SRE65989:SRH65994 TBA65989:TBD65994 TKW65989:TKZ65994 TUS65989:TUV65994 UEO65989:UER65994 UOK65989:UON65994 UYG65989:UYJ65994 VIC65989:VIF65994 VRY65989:VSB65994 WBU65989:WBX65994 WLQ65989:WLT65994 WVM65989:WVP65994 E131525:H131530 JA131525:JD131530 SW131525:SZ131530 ACS131525:ACV131530 AMO131525:AMR131530 AWK131525:AWN131530 BGG131525:BGJ131530 BQC131525:BQF131530 BZY131525:CAB131530 CJU131525:CJX131530 CTQ131525:CTT131530 DDM131525:DDP131530 DNI131525:DNL131530 DXE131525:DXH131530 EHA131525:EHD131530 EQW131525:EQZ131530 FAS131525:FAV131530 FKO131525:FKR131530 FUK131525:FUN131530 GEG131525:GEJ131530 GOC131525:GOF131530 GXY131525:GYB131530 HHU131525:HHX131530 HRQ131525:HRT131530 IBM131525:IBP131530 ILI131525:ILL131530 IVE131525:IVH131530 JFA131525:JFD131530 JOW131525:JOZ131530 JYS131525:JYV131530 KIO131525:KIR131530 KSK131525:KSN131530 LCG131525:LCJ131530 LMC131525:LMF131530 LVY131525:LWB131530 MFU131525:MFX131530 MPQ131525:MPT131530 MZM131525:MZP131530 NJI131525:NJL131530 NTE131525:NTH131530 ODA131525:ODD131530 OMW131525:OMZ131530 OWS131525:OWV131530 PGO131525:PGR131530 PQK131525:PQN131530 QAG131525:QAJ131530 QKC131525:QKF131530 QTY131525:QUB131530 RDU131525:RDX131530 RNQ131525:RNT131530 RXM131525:RXP131530 SHI131525:SHL131530 SRE131525:SRH131530 TBA131525:TBD131530 TKW131525:TKZ131530 TUS131525:TUV131530 UEO131525:UER131530 UOK131525:UON131530 UYG131525:UYJ131530 VIC131525:VIF131530 VRY131525:VSB131530 WBU131525:WBX131530 WLQ131525:WLT131530 WVM131525:WVP131530 E197061:H197066 JA197061:JD197066 SW197061:SZ197066 ACS197061:ACV197066 AMO197061:AMR197066 AWK197061:AWN197066 BGG197061:BGJ197066 BQC197061:BQF197066 BZY197061:CAB197066 CJU197061:CJX197066 CTQ197061:CTT197066 DDM197061:DDP197066 DNI197061:DNL197066 DXE197061:DXH197066 EHA197061:EHD197066 EQW197061:EQZ197066 FAS197061:FAV197066 FKO197061:FKR197066 FUK197061:FUN197066 GEG197061:GEJ197066 GOC197061:GOF197066 GXY197061:GYB197066 HHU197061:HHX197066 HRQ197061:HRT197066 IBM197061:IBP197066 ILI197061:ILL197066 IVE197061:IVH197066 JFA197061:JFD197066 JOW197061:JOZ197066 JYS197061:JYV197066 KIO197061:KIR197066 KSK197061:KSN197066 LCG197061:LCJ197066 LMC197061:LMF197066 LVY197061:LWB197066 MFU197061:MFX197066 MPQ197061:MPT197066 MZM197061:MZP197066 NJI197061:NJL197066 NTE197061:NTH197066 ODA197061:ODD197066 OMW197061:OMZ197066 OWS197061:OWV197066 PGO197061:PGR197066 PQK197061:PQN197066 QAG197061:QAJ197066 QKC197061:QKF197066 QTY197061:QUB197066 RDU197061:RDX197066 RNQ197061:RNT197066 RXM197061:RXP197066 SHI197061:SHL197066 SRE197061:SRH197066 TBA197061:TBD197066 TKW197061:TKZ197066 TUS197061:TUV197066 UEO197061:UER197066 UOK197061:UON197066 UYG197061:UYJ197066 VIC197061:VIF197066 VRY197061:VSB197066 WBU197061:WBX197066 WLQ197061:WLT197066 WVM197061:WVP197066 E262597:H262602 JA262597:JD262602 SW262597:SZ262602 ACS262597:ACV262602 AMO262597:AMR262602 AWK262597:AWN262602 BGG262597:BGJ262602 BQC262597:BQF262602 BZY262597:CAB262602 CJU262597:CJX262602 CTQ262597:CTT262602 DDM262597:DDP262602 DNI262597:DNL262602 DXE262597:DXH262602 EHA262597:EHD262602 EQW262597:EQZ262602 FAS262597:FAV262602 FKO262597:FKR262602 FUK262597:FUN262602 GEG262597:GEJ262602 GOC262597:GOF262602 GXY262597:GYB262602 HHU262597:HHX262602 HRQ262597:HRT262602 IBM262597:IBP262602 ILI262597:ILL262602 IVE262597:IVH262602 JFA262597:JFD262602 JOW262597:JOZ262602 JYS262597:JYV262602 KIO262597:KIR262602 KSK262597:KSN262602 LCG262597:LCJ262602 LMC262597:LMF262602 LVY262597:LWB262602 MFU262597:MFX262602 MPQ262597:MPT262602 MZM262597:MZP262602 NJI262597:NJL262602 NTE262597:NTH262602 ODA262597:ODD262602 OMW262597:OMZ262602 OWS262597:OWV262602 PGO262597:PGR262602 PQK262597:PQN262602 QAG262597:QAJ262602 QKC262597:QKF262602 QTY262597:QUB262602 RDU262597:RDX262602 RNQ262597:RNT262602 RXM262597:RXP262602 SHI262597:SHL262602 SRE262597:SRH262602 TBA262597:TBD262602 TKW262597:TKZ262602 TUS262597:TUV262602 UEO262597:UER262602 UOK262597:UON262602 UYG262597:UYJ262602 VIC262597:VIF262602 VRY262597:VSB262602 WBU262597:WBX262602 WLQ262597:WLT262602 WVM262597:WVP262602 E328133:H328138 JA328133:JD328138 SW328133:SZ328138 ACS328133:ACV328138 AMO328133:AMR328138 AWK328133:AWN328138 BGG328133:BGJ328138 BQC328133:BQF328138 BZY328133:CAB328138 CJU328133:CJX328138 CTQ328133:CTT328138 DDM328133:DDP328138 DNI328133:DNL328138 DXE328133:DXH328138 EHA328133:EHD328138 EQW328133:EQZ328138 FAS328133:FAV328138 FKO328133:FKR328138 FUK328133:FUN328138 GEG328133:GEJ328138 GOC328133:GOF328138 GXY328133:GYB328138 HHU328133:HHX328138 HRQ328133:HRT328138 IBM328133:IBP328138 ILI328133:ILL328138 IVE328133:IVH328138 JFA328133:JFD328138 JOW328133:JOZ328138 JYS328133:JYV328138 KIO328133:KIR328138 KSK328133:KSN328138 LCG328133:LCJ328138 LMC328133:LMF328138 LVY328133:LWB328138 MFU328133:MFX328138 MPQ328133:MPT328138 MZM328133:MZP328138 NJI328133:NJL328138 NTE328133:NTH328138 ODA328133:ODD328138 OMW328133:OMZ328138 OWS328133:OWV328138 PGO328133:PGR328138 PQK328133:PQN328138 QAG328133:QAJ328138 QKC328133:QKF328138 QTY328133:QUB328138 RDU328133:RDX328138 RNQ328133:RNT328138 RXM328133:RXP328138 SHI328133:SHL328138 SRE328133:SRH328138 TBA328133:TBD328138 TKW328133:TKZ328138 TUS328133:TUV328138 UEO328133:UER328138 UOK328133:UON328138 UYG328133:UYJ328138 VIC328133:VIF328138 VRY328133:VSB328138 WBU328133:WBX328138 WLQ328133:WLT328138 WVM328133:WVP328138 E393669:H393674 JA393669:JD393674 SW393669:SZ393674 ACS393669:ACV393674 AMO393669:AMR393674 AWK393669:AWN393674 BGG393669:BGJ393674 BQC393669:BQF393674 BZY393669:CAB393674 CJU393669:CJX393674 CTQ393669:CTT393674 DDM393669:DDP393674 DNI393669:DNL393674 DXE393669:DXH393674 EHA393669:EHD393674 EQW393669:EQZ393674 FAS393669:FAV393674 FKO393669:FKR393674 FUK393669:FUN393674 GEG393669:GEJ393674 GOC393669:GOF393674 GXY393669:GYB393674 HHU393669:HHX393674 HRQ393669:HRT393674 IBM393669:IBP393674 ILI393669:ILL393674 IVE393669:IVH393674 JFA393669:JFD393674 JOW393669:JOZ393674 JYS393669:JYV393674 KIO393669:KIR393674 KSK393669:KSN393674 LCG393669:LCJ393674 LMC393669:LMF393674 LVY393669:LWB393674 MFU393669:MFX393674 MPQ393669:MPT393674 MZM393669:MZP393674 NJI393669:NJL393674 NTE393669:NTH393674 ODA393669:ODD393674 OMW393669:OMZ393674 OWS393669:OWV393674 PGO393669:PGR393674 PQK393669:PQN393674 QAG393669:QAJ393674 QKC393669:QKF393674 QTY393669:QUB393674 RDU393669:RDX393674 RNQ393669:RNT393674 RXM393669:RXP393674 SHI393669:SHL393674 SRE393669:SRH393674 TBA393669:TBD393674 TKW393669:TKZ393674 TUS393669:TUV393674 UEO393669:UER393674 UOK393669:UON393674 UYG393669:UYJ393674 VIC393669:VIF393674 VRY393669:VSB393674 WBU393669:WBX393674 WLQ393669:WLT393674 WVM393669:WVP393674 E459205:H459210 JA459205:JD459210 SW459205:SZ459210 ACS459205:ACV459210 AMO459205:AMR459210 AWK459205:AWN459210 BGG459205:BGJ459210 BQC459205:BQF459210 BZY459205:CAB459210 CJU459205:CJX459210 CTQ459205:CTT459210 DDM459205:DDP459210 DNI459205:DNL459210 DXE459205:DXH459210 EHA459205:EHD459210 EQW459205:EQZ459210 FAS459205:FAV459210 FKO459205:FKR459210 FUK459205:FUN459210 GEG459205:GEJ459210 GOC459205:GOF459210 GXY459205:GYB459210 HHU459205:HHX459210 HRQ459205:HRT459210 IBM459205:IBP459210 ILI459205:ILL459210 IVE459205:IVH459210 JFA459205:JFD459210 JOW459205:JOZ459210 JYS459205:JYV459210 KIO459205:KIR459210 KSK459205:KSN459210 LCG459205:LCJ459210 LMC459205:LMF459210 LVY459205:LWB459210 MFU459205:MFX459210 MPQ459205:MPT459210 MZM459205:MZP459210 NJI459205:NJL459210 NTE459205:NTH459210 ODA459205:ODD459210 OMW459205:OMZ459210 OWS459205:OWV459210 PGO459205:PGR459210 PQK459205:PQN459210 QAG459205:QAJ459210 QKC459205:QKF459210 QTY459205:QUB459210 RDU459205:RDX459210 RNQ459205:RNT459210 RXM459205:RXP459210 SHI459205:SHL459210 SRE459205:SRH459210 TBA459205:TBD459210 TKW459205:TKZ459210 TUS459205:TUV459210 UEO459205:UER459210 UOK459205:UON459210 UYG459205:UYJ459210 VIC459205:VIF459210 VRY459205:VSB459210 WBU459205:WBX459210 WLQ459205:WLT459210 WVM459205:WVP459210 E524741:H524746 JA524741:JD524746 SW524741:SZ524746 ACS524741:ACV524746 AMO524741:AMR524746 AWK524741:AWN524746 BGG524741:BGJ524746 BQC524741:BQF524746 BZY524741:CAB524746 CJU524741:CJX524746 CTQ524741:CTT524746 DDM524741:DDP524746 DNI524741:DNL524746 DXE524741:DXH524746 EHA524741:EHD524746 EQW524741:EQZ524746 FAS524741:FAV524746 FKO524741:FKR524746 FUK524741:FUN524746 GEG524741:GEJ524746 GOC524741:GOF524746 GXY524741:GYB524746 HHU524741:HHX524746 HRQ524741:HRT524746 IBM524741:IBP524746 ILI524741:ILL524746 IVE524741:IVH524746 JFA524741:JFD524746 JOW524741:JOZ524746 JYS524741:JYV524746 KIO524741:KIR524746 KSK524741:KSN524746 LCG524741:LCJ524746 LMC524741:LMF524746 LVY524741:LWB524746 MFU524741:MFX524746 MPQ524741:MPT524746 MZM524741:MZP524746 NJI524741:NJL524746 NTE524741:NTH524746 ODA524741:ODD524746 OMW524741:OMZ524746 OWS524741:OWV524746 PGO524741:PGR524746 PQK524741:PQN524746 QAG524741:QAJ524746 QKC524741:QKF524746 QTY524741:QUB524746 RDU524741:RDX524746 RNQ524741:RNT524746 RXM524741:RXP524746 SHI524741:SHL524746 SRE524741:SRH524746 TBA524741:TBD524746 TKW524741:TKZ524746 TUS524741:TUV524746 UEO524741:UER524746 UOK524741:UON524746 UYG524741:UYJ524746 VIC524741:VIF524746 VRY524741:VSB524746 WBU524741:WBX524746 WLQ524741:WLT524746 WVM524741:WVP524746 E590277:H590282 JA590277:JD590282 SW590277:SZ590282 ACS590277:ACV590282 AMO590277:AMR590282 AWK590277:AWN590282 BGG590277:BGJ590282 BQC590277:BQF590282 BZY590277:CAB590282 CJU590277:CJX590282 CTQ590277:CTT590282 DDM590277:DDP590282 DNI590277:DNL590282 DXE590277:DXH590282 EHA590277:EHD590282 EQW590277:EQZ590282 FAS590277:FAV590282 FKO590277:FKR590282 FUK590277:FUN590282 GEG590277:GEJ590282 GOC590277:GOF590282 GXY590277:GYB590282 HHU590277:HHX590282 HRQ590277:HRT590282 IBM590277:IBP590282 ILI590277:ILL590282 IVE590277:IVH590282 JFA590277:JFD590282 JOW590277:JOZ590282 JYS590277:JYV590282 KIO590277:KIR590282 KSK590277:KSN590282 LCG590277:LCJ590282 LMC590277:LMF590282 LVY590277:LWB590282 MFU590277:MFX590282 MPQ590277:MPT590282 MZM590277:MZP590282 NJI590277:NJL590282 NTE590277:NTH590282 ODA590277:ODD590282 OMW590277:OMZ590282 OWS590277:OWV590282 PGO590277:PGR590282 PQK590277:PQN590282 QAG590277:QAJ590282 QKC590277:QKF590282 QTY590277:QUB590282 RDU590277:RDX590282 RNQ590277:RNT590282 RXM590277:RXP590282 SHI590277:SHL590282 SRE590277:SRH590282 TBA590277:TBD590282 TKW590277:TKZ590282 TUS590277:TUV590282 UEO590277:UER590282 UOK590277:UON590282 UYG590277:UYJ590282 VIC590277:VIF590282 VRY590277:VSB590282 WBU590277:WBX590282 WLQ590277:WLT590282 WVM590277:WVP590282 E655813:H655818 JA655813:JD655818 SW655813:SZ655818 ACS655813:ACV655818 AMO655813:AMR655818 AWK655813:AWN655818 BGG655813:BGJ655818 BQC655813:BQF655818 BZY655813:CAB655818 CJU655813:CJX655818 CTQ655813:CTT655818 DDM655813:DDP655818 DNI655813:DNL655818 DXE655813:DXH655818 EHA655813:EHD655818 EQW655813:EQZ655818 FAS655813:FAV655818 FKO655813:FKR655818 FUK655813:FUN655818 GEG655813:GEJ655818 GOC655813:GOF655818 GXY655813:GYB655818 HHU655813:HHX655818 HRQ655813:HRT655818 IBM655813:IBP655818 ILI655813:ILL655818 IVE655813:IVH655818 JFA655813:JFD655818 JOW655813:JOZ655818 JYS655813:JYV655818 KIO655813:KIR655818 KSK655813:KSN655818 LCG655813:LCJ655818 LMC655813:LMF655818 LVY655813:LWB655818 MFU655813:MFX655818 MPQ655813:MPT655818 MZM655813:MZP655818 NJI655813:NJL655818 NTE655813:NTH655818 ODA655813:ODD655818 OMW655813:OMZ655818 OWS655813:OWV655818 PGO655813:PGR655818 PQK655813:PQN655818 QAG655813:QAJ655818 QKC655813:QKF655818 QTY655813:QUB655818 RDU655813:RDX655818 RNQ655813:RNT655818 RXM655813:RXP655818 SHI655813:SHL655818 SRE655813:SRH655818 TBA655813:TBD655818 TKW655813:TKZ655818 TUS655813:TUV655818 UEO655813:UER655818 UOK655813:UON655818 UYG655813:UYJ655818 VIC655813:VIF655818 VRY655813:VSB655818 WBU655813:WBX655818 WLQ655813:WLT655818 WVM655813:WVP655818 E721349:H721354 JA721349:JD721354 SW721349:SZ721354 ACS721349:ACV721354 AMO721349:AMR721354 AWK721349:AWN721354 BGG721349:BGJ721354 BQC721349:BQF721354 BZY721349:CAB721354 CJU721349:CJX721354 CTQ721349:CTT721354 DDM721349:DDP721354 DNI721349:DNL721354 DXE721349:DXH721354 EHA721349:EHD721354 EQW721349:EQZ721354 FAS721349:FAV721354 FKO721349:FKR721354 FUK721349:FUN721354 GEG721349:GEJ721354 GOC721349:GOF721354 GXY721349:GYB721354 HHU721349:HHX721354 HRQ721349:HRT721354 IBM721349:IBP721354 ILI721349:ILL721354 IVE721349:IVH721354 JFA721349:JFD721354 JOW721349:JOZ721354 JYS721349:JYV721354 KIO721349:KIR721354 KSK721349:KSN721354 LCG721349:LCJ721354 LMC721349:LMF721354 LVY721349:LWB721354 MFU721349:MFX721354 MPQ721349:MPT721354 MZM721349:MZP721354 NJI721349:NJL721354 NTE721349:NTH721354 ODA721349:ODD721354 OMW721349:OMZ721354 OWS721349:OWV721354 PGO721349:PGR721354 PQK721349:PQN721354 QAG721349:QAJ721354 QKC721349:QKF721354 QTY721349:QUB721354 RDU721349:RDX721354 RNQ721349:RNT721354 RXM721349:RXP721354 SHI721349:SHL721354 SRE721349:SRH721354 TBA721349:TBD721354 TKW721349:TKZ721354 TUS721349:TUV721354 UEO721349:UER721354 UOK721349:UON721354 UYG721349:UYJ721354 VIC721349:VIF721354 VRY721349:VSB721354 WBU721349:WBX721354 WLQ721349:WLT721354 WVM721349:WVP721354 E786885:H786890 JA786885:JD786890 SW786885:SZ786890 ACS786885:ACV786890 AMO786885:AMR786890 AWK786885:AWN786890 BGG786885:BGJ786890 BQC786885:BQF786890 BZY786885:CAB786890 CJU786885:CJX786890 CTQ786885:CTT786890 DDM786885:DDP786890 DNI786885:DNL786890 DXE786885:DXH786890 EHA786885:EHD786890 EQW786885:EQZ786890 FAS786885:FAV786890 FKO786885:FKR786890 FUK786885:FUN786890 GEG786885:GEJ786890 GOC786885:GOF786890 GXY786885:GYB786890 HHU786885:HHX786890 HRQ786885:HRT786890 IBM786885:IBP786890 ILI786885:ILL786890 IVE786885:IVH786890 JFA786885:JFD786890 JOW786885:JOZ786890 JYS786885:JYV786890 KIO786885:KIR786890 KSK786885:KSN786890 LCG786885:LCJ786890 LMC786885:LMF786890 LVY786885:LWB786890 MFU786885:MFX786890 MPQ786885:MPT786890 MZM786885:MZP786890 NJI786885:NJL786890 NTE786885:NTH786890 ODA786885:ODD786890 OMW786885:OMZ786890 OWS786885:OWV786890 PGO786885:PGR786890 PQK786885:PQN786890 QAG786885:QAJ786890 QKC786885:QKF786890 QTY786885:QUB786890 RDU786885:RDX786890 RNQ786885:RNT786890 RXM786885:RXP786890 SHI786885:SHL786890 SRE786885:SRH786890 TBA786885:TBD786890 TKW786885:TKZ786890 TUS786885:TUV786890 UEO786885:UER786890 UOK786885:UON786890 UYG786885:UYJ786890 VIC786885:VIF786890 VRY786885:VSB786890 WBU786885:WBX786890 WLQ786885:WLT786890 WVM786885:WVP786890 E852421:H852426 JA852421:JD852426 SW852421:SZ852426 ACS852421:ACV852426 AMO852421:AMR852426 AWK852421:AWN852426 BGG852421:BGJ852426 BQC852421:BQF852426 BZY852421:CAB852426 CJU852421:CJX852426 CTQ852421:CTT852426 DDM852421:DDP852426 DNI852421:DNL852426 DXE852421:DXH852426 EHA852421:EHD852426 EQW852421:EQZ852426 FAS852421:FAV852426 FKO852421:FKR852426 FUK852421:FUN852426 GEG852421:GEJ852426 GOC852421:GOF852426 GXY852421:GYB852426 HHU852421:HHX852426 HRQ852421:HRT852426 IBM852421:IBP852426 ILI852421:ILL852426 IVE852421:IVH852426 JFA852421:JFD852426 JOW852421:JOZ852426 JYS852421:JYV852426 KIO852421:KIR852426 KSK852421:KSN852426 LCG852421:LCJ852426 LMC852421:LMF852426 LVY852421:LWB852426 MFU852421:MFX852426 MPQ852421:MPT852426 MZM852421:MZP852426 NJI852421:NJL852426 NTE852421:NTH852426 ODA852421:ODD852426 OMW852421:OMZ852426 OWS852421:OWV852426 PGO852421:PGR852426 PQK852421:PQN852426 QAG852421:QAJ852426 QKC852421:QKF852426 QTY852421:QUB852426 RDU852421:RDX852426 RNQ852421:RNT852426 RXM852421:RXP852426 SHI852421:SHL852426 SRE852421:SRH852426 TBA852421:TBD852426 TKW852421:TKZ852426 TUS852421:TUV852426 UEO852421:UER852426 UOK852421:UON852426 UYG852421:UYJ852426 VIC852421:VIF852426 VRY852421:VSB852426 WBU852421:WBX852426 WLQ852421:WLT852426 WVM852421:WVP852426 E917957:H917962 JA917957:JD917962 SW917957:SZ917962 ACS917957:ACV917962 AMO917957:AMR917962 AWK917957:AWN917962 BGG917957:BGJ917962 BQC917957:BQF917962 BZY917957:CAB917962 CJU917957:CJX917962 CTQ917957:CTT917962 DDM917957:DDP917962 DNI917957:DNL917962 DXE917957:DXH917962 EHA917957:EHD917962 EQW917957:EQZ917962 FAS917957:FAV917962 FKO917957:FKR917962 FUK917957:FUN917962 GEG917957:GEJ917962 GOC917957:GOF917962 GXY917957:GYB917962 HHU917957:HHX917962 HRQ917957:HRT917962 IBM917957:IBP917962 ILI917957:ILL917962 IVE917957:IVH917962 JFA917957:JFD917962 JOW917957:JOZ917962 JYS917957:JYV917962 KIO917957:KIR917962 KSK917957:KSN917962 LCG917957:LCJ917962 LMC917957:LMF917962 LVY917957:LWB917962 MFU917957:MFX917962 MPQ917957:MPT917962 MZM917957:MZP917962 NJI917957:NJL917962 NTE917957:NTH917962 ODA917957:ODD917962 OMW917957:OMZ917962 OWS917957:OWV917962 PGO917957:PGR917962 PQK917957:PQN917962 QAG917957:QAJ917962 QKC917957:QKF917962 QTY917957:QUB917962 RDU917957:RDX917962 RNQ917957:RNT917962 RXM917957:RXP917962 SHI917957:SHL917962 SRE917957:SRH917962 TBA917957:TBD917962 TKW917957:TKZ917962 TUS917957:TUV917962 UEO917957:UER917962 UOK917957:UON917962 UYG917957:UYJ917962 VIC917957:VIF917962 VRY917957:VSB917962 WBU917957:WBX917962 WLQ917957:WLT917962 WVM917957:WVP917962 E983493:H983498 JA983493:JD983498 SW983493:SZ983498 ACS983493:ACV983498 AMO983493:AMR983498 AWK983493:AWN983498 BGG983493:BGJ983498 BQC983493:BQF983498 BZY983493:CAB983498 CJU983493:CJX983498 CTQ983493:CTT983498 DDM983493:DDP983498 DNI983493:DNL983498 DXE983493:DXH983498 EHA983493:EHD983498 EQW983493:EQZ983498 FAS983493:FAV983498 FKO983493:FKR983498 FUK983493:FUN983498 GEG983493:GEJ983498 GOC983493:GOF983498 GXY983493:GYB983498 HHU983493:HHX983498 HRQ983493:HRT983498 IBM983493:IBP983498 ILI983493:ILL983498 IVE983493:IVH983498 JFA983493:JFD983498 JOW983493:JOZ983498 JYS983493:JYV983498 KIO983493:KIR983498 KSK983493:KSN983498 LCG983493:LCJ983498 LMC983493:LMF983498 LVY983493:LWB983498 MFU983493:MFX983498 MPQ983493:MPT983498 MZM983493:MZP983498 NJI983493:NJL983498 NTE983493:NTH983498 ODA983493:ODD983498 OMW983493:OMZ983498 OWS983493:OWV983498 PGO983493:PGR983498 PQK983493:PQN983498 QAG983493:QAJ983498 QKC983493:QKF983498 QTY983493:QUB983498 RDU983493:RDX983498 RNQ983493:RNT983498 RXM983493:RXP983498 SHI983493:SHL983498 SRE983493:SRH983498 TBA983493:TBD983498 TKW983493:TKZ983498 TUS983493:TUV983498 UEO983493:UER983498 UOK983493:UON983498 UYG983493:UYJ983498 VIC983493:VIF983498 VRY983493:VSB983498 WBU983493:WBX983498 WLQ983493:WLT983498 WVM983493:WVP983498 E430:H435 JA430:JD435 SW430:SZ435 ACS430:ACV435 AMO430:AMR435 AWK430:AWN435 BGG430:BGJ435 BQC430:BQF435 BZY430:CAB435 CJU430:CJX435 CTQ430:CTT435 DDM430:DDP435 DNI430:DNL435 DXE430:DXH435 EHA430:EHD435 EQW430:EQZ435 FAS430:FAV435 FKO430:FKR435 FUK430:FUN435 GEG430:GEJ435 GOC430:GOF435 GXY430:GYB435 HHU430:HHX435 HRQ430:HRT435 IBM430:IBP435 ILI430:ILL435 IVE430:IVH435 JFA430:JFD435 JOW430:JOZ435 JYS430:JYV435 KIO430:KIR435 KSK430:KSN435 LCG430:LCJ435 LMC430:LMF435 LVY430:LWB435 MFU430:MFX435 MPQ430:MPT435 MZM430:MZP435 NJI430:NJL435 NTE430:NTH435 ODA430:ODD435 OMW430:OMZ435 OWS430:OWV435 PGO430:PGR435 PQK430:PQN435 QAG430:QAJ435 QKC430:QKF435 QTY430:QUB435 RDU430:RDX435 RNQ430:RNT435 RXM430:RXP435 SHI430:SHL435 SRE430:SRH435 TBA430:TBD435 TKW430:TKZ435 TUS430:TUV435 UEO430:UER435 UOK430:UON435 UYG430:UYJ435 VIC430:VIF435 VRY430:VSB435 WBU430:WBX435 WLQ430:WLT435 WVM430:WVP435 E66012:H66017 JA66012:JD66017 SW66012:SZ66017 ACS66012:ACV66017 AMO66012:AMR66017 AWK66012:AWN66017 BGG66012:BGJ66017 BQC66012:BQF66017 BZY66012:CAB66017 CJU66012:CJX66017 CTQ66012:CTT66017 DDM66012:DDP66017 DNI66012:DNL66017 DXE66012:DXH66017 EHA66012:EHD66017 EQW66012:EQZ66017 FAS66012:FAV66017 FKO66012:FKR66017 FUK66012:FUN66017 GEG66012:GEJ66017 GOC66012:GOF66017 GXY66012:GYB66017 HHU66012:HHX66017 HRQ66012:HRT66017 IBM66012:IBP66017 ILI66012:ILL66017 IVE66012:IVH66017 JFA66012:JFD66017 JOW66012:JOZ66017 JYS66012:JYV66017 KIO66012:KIR66017 KSK66012:KSN66017 LCG66012:LCJ66017 LMC66012:LMF66017 LVY66012:LWB66017 MFU66012:MFX66017 MPQ66012:MPT66017 MZM66012:MZP66017 NJI66012:NJL66017 NTE66012:NTH66017 ODA66012:ODD66017 OMW66012:OMZ66017 OWS66012:OWV66017 PGO66012:PGR66017 PQK66012:PQN66017 QAG66012:QAJ66017 QKC66012:QKF66017 QTY66012:QUB66017 RDU66012:RDX66017 RNQ66012:RNT66017 RXM66012:RXP66017 SHI66012:SHL66017 SRE66012:SRH66017 TBA66012:TBD66017 TKW66012:TKZ66017 TUS66012:TUV66017 UEO66012:UER66017 UOK66012:UON66017 UYG66012:UYJ66017 VIC66012:VIF66017 VRY66012:VSB66017 WBU66012:WBX66017 WLQ66012:WLT66017 WVM66012:WVP66017 E131548:H131553 JA131548:JD131553 SW131548:SZ131553 ACS131548:ACV131553 AMO131548:AMR131553 AWK131548:AWN131553 BGG131548:BGJ131553 BQC131548:BQF131553 BZY131548:CAB131553 CJU131548:CJX131553 CTQ131548:CTT131553 DDM131548:DDP131553 DNI131548:DNL131553 DXE131548:DXH131553 EHA131548:EHD131553 EQW131548:EQZ131553 FAS131548:FAV131553 FKO131548:FKR131553 FUK131548:FUN131553 GEG131548:GEJ131553 GOC131548:GOF131553 GXY131548:GYB131553 HHU131548:HHX131553 HRQ131548:HRT131553 IBM131548:IBP131553 ILI131548:ILL131553 IVE131548:IVH131553 JFA131548:JFD131553 JOW131548:JOZ131553 JYS131548:JYV131553 KIO131548:KIR131553 KSK131548:KSN131553 LCG131548:LCJ131553 LMC131548:LMF131553 LVY131548:LWB131553 MFU131548:MFX131553 MPQ131548:MPT131553 MZM131548:MZP131553 NJI131548:NJL131553 NTE131548:NTH131553 ODA131548:ODD131553 OMW131548:OMZ131553 OWS131548:OWV131553 PGO131548:PGR131553 PQK131548:PQN131553 QAG131548:QAJ131553 QKC131548:QKF131553 QTY131548:QUB131553 RDU131548:RDX131553 RNQ131548:RNT131553 RXM131548:RXP131553 SHI131548:SHL131553 SRE131548:SRH131553 TBA131548:TBD131553 TKW131548:TKZ131553 TUS131548:TUV131553 UEO131548:UER131553 UOK131548:UON131553 UYG131548:UYJ131553 VIC131548:VIF131553 VRY131548:VSB131553 WBU131548:WBX131553 WLQ131548:WLT131553 WVM131548:WVP131553 E197084:H197089 JA197084:JD197089 SW197084:SZ197089 ACS197084:ACV197089 AMO197084:AMR197089 AWK197084:AWN197089 BGG197084:BGJ197089 BQC197084:BQF197089 BZY197084:CAB197089 CJU197084:CJX197089 CTQ197084:CTT197089 DDM197084:DDP197089 DNI197084:DNL197089 DXE197084:DXH197089 EHA197084:EHD197089 EQW197084:EQZ197089 FAS197084:FAV197089 FKO197084:FKR197089 FUK197084:FUN197089 GEG197084:GEJ197089 GOC197084:GOF197089 GXY197084:GYB197089 HHU197084:HHX197089 HRQ197084:HRT197089 IBM197084:IBP197089 ILI197084:ILL197089 IVE197084:IVH197089 JFA197084:JFD197089 JOW197084:JOZ197089 JYS197084:JYV197089 KIO197084:KIR197089 KSK197084:KSN197089 LCG197084:LCJ197089 LMC197084:LMF197089 LVY197084:LWB197089 MFU197084:MFX197089 MPQ197084:MPT197089 MZM197084:MZP197089 NJI197084:NJL197089 NTE197084:NTH197089 ODA197084:ODD197089 OMW197084:OMZ197089 OWS197084:OWV197089 PGO197084:PGR197089 PQK197084:PQN197089 QAG197084:QAJ197089 QKC197084:QKF197089 QTY197084:QUB197089 RDU197084:RDX197089 RNQ197084:RNT197089 RXM197084:RXP197089 SHI197084:SHL197089 SRE197084:SRH197089 TBA197084:TBD197089 TKW197084:TKZ197089 TUS197084:TUV197089 UEO197084:UER197089 UOK197084:UON197089 UYG197084:UYJ197089 VIC197084:VIF197089 VRY197084:VSB197089 WBU197084:WBX197089 WLQ197084:WLT197089 WVM197084:WVP197089 E262620:H262625 JA262620:JD262625 SW262620:SZ262625 ACS262620:ACV262625 AMO262620:AMR262625 AWK262620:AWN262625 BGG262620:BGJ262625 BQC262620:BQF262625 BZY262620:CAB262625 CJU262620:CJX262625 CTQ262620:CTT262625 DDM262620:DDP262625 DNI262620:DNL262625 DXE262620:DXH262625 EHA262620:EHD262625 EQW262620:EQZ262625 FAS262620:FAV262625 FKO262620:FKR262625 FUK262620:FUN262625 GEG262620:GEJ262625 GOC262620:GOF262625 GXY262620:GYB262625 HHU262620:HHX262625 HRQ262620:HRT262625 IBM262620:IBP262625 ILI262620:ILL262625 IVE262620:IVH262625 JFA262620:JFD262625 JOW262620:JOZ262625 JYS262620:JYV262625 KIO262620:KIR262625 KSK262620:KSN262625 LCG262620:LCJ262625 LMC262620:LMF262625 LVY262620:LWB262625 MFU262620:MFX262625 MPQ262620:MPT262625 MZM262620:MZP262625 NJI262620:NJL262625 NTE262620:NTH262625 ODA262620:ODD262625 OMW262620:OMZ262625 OWS262620:OWV262625 PGO262620:PGR262625 PQK262620:PQN262625 QAG262620:QAJ262625 QKC262620:QKF262625 QTY262620:QUB262625 RDU262620:RDX262625 RNQ262620:RNT262625 RXM262620:RXP262625 SHI262620:SHL262625 SRE262620:SRH262625 TBA262620:TBD262625 TKW262620:TKZ262625 TUS262620:TUV262625 UEO262620:UER262625 UOK262620:UON262625 UYG262620:UYJ262625 VIC262620:VIF262625 VRY262620:VSB262625 WBU262620:WBX262625 WLQ262620:WLT262625 WVM262620:WVP262625 E328156:H328161 JA328156:JD328161 SW328156:SZ328161 ACS328156:ACV328161 AMO328156:AMR328161 AWK328156:AWN328161 BGG328156:BGJ328161 BQC328156:BQF328161 BZY328156:CAB328161 CJU328156:CJX328161 CTQ328156:CTT328161 DDM328156:DDP328161 DNI328156:DNL328161 DXE328156:DXH328161 EHA328156:EHD328161 EQW328156:EQZ328161 FAS328156:FAV328161 FKO328156:FKR328161 FUK328156:FUN328161 GEG328156:GEJ328161 GOC328156:GOF328161 GXY328156:GYB328161 HHU328156:HHX328161 HRQ328156:HRT328161 IBM328156:IBP328161 ILI328156:ILL328161 IVE328156:IVH328161 JFA328156:JFD328161 JOW328156:JOZ328161 JYS328156:JYV328161 KIO328156:KIR328161 KSK328156:KSN328161 LCG328156:LCJ328161 LMC328156:LMF328161 LVY328156:LWB328161 MFU328156:MFX328161 MPQ328156:MPT328161 MZM328156:MZP328161 NJI328156:NJL328161 NTE328156:NTH328161 ODA328156:ODD328161 OMW328156:OMZ328161 OWS328156:OWV328161 PGO328156:PGR328161 PQK328156:PQN328161 QAG328156:QAJ328161 QKC328156:QKF328161 QTY328156:QUB328161 RDU328156:RDX328161 RNQ328156:RNT328161 RXM328156:RXP328161 SHI328156:SHL328161 SRE328156:SRH328161 TBA328156:TBD328161 TKW328156:TKZ328161 TUS328156:TUV328161 UEO328156:UER328161 UOK328156:UON328161 UYG328156:UYJ328161 VIC328156:VIF328161 VRY328156:VSB328161 WBU328156:WBX328161 WLQ328156:WLT328161 WVM328156:WVP328161 E393692:H393697 JA393692:JD393697 SW393692:SZ393697 ACS393692:ACV393697 AMO393692:AMR393697 AWK393692:AWN393697 BGG393692:BGJ393697 BQC393692:BQF393697 BZY393692:CAB393697 CJU393692:CJX393697 CTQ393692:CTT393697 DDM393692:DDP393697 DNI393692:DNL393697 DXE393692:DXH393697 EHA393692:EHD393697 EQW393692:EQZ393697 FAS393692:FAV393697 FKO393692:FKR393697 FUK393692:FUN393697 GEG393692:GEJ393697 GOC393692:GOF393697 GXY393692:GYB393697 HHU393692:HHX393697 HRQ393692:HRT393697 IBM393692:IBP393697 ILI393692:ILL393697 IVE393692:IVH393697 JFA393692:JFD393697 JOW393692:JOZ393697 JYS393692:JYV393697 KIO393692:KIR393697 KSK393692:KSN393697 LCG393692:LCJ393697 LMC393692:LMF393697 LVY393692:LWB393697 MFU393692:MFX393697 MPQ393692:MPT393697 MZM393692:MZP393697 NJI393692:NJL393697 NTE393692:NTH393697 ODA393692:ODD393697 OMW393692:OMZ393697 OWS393692:OWV393697 PGO393692:PGR393697 PQK393692:PQN393697 QAG393692:QAJ393697 QKC393692:QKF393697 QTY393692:QUB393697 RDU393692:RDX393697 RNQ393692:RNT393697 RXM393692:RXP393697 SHI393692:SHL393697 SRE393692:SRH393697 TBA393692:TBD393697 TKW393692:TKZ393697 TUS393692:TUV393697 UEO393692:UER393697 UOK393692:UON393697 UYG393692:UYJ393697 VIC393692:VIF393697 VRY393692:VSB393697 WBU393692:WBX393697 WLQ393692:WLT393697 WVM393692:WVP393697 E459228:H459233 JA459228:JD459233 SW459228:SZ459233 ACS459228:ACV459233 AMO459228:AMR459233 AWK459228:AWN459233 BGG459228:BGJ459233 BQC459228:BQF459233 BZY459228:CAB459233 CJU459228:CJX459233 CTQ459228:CTT459233 DDM459228:DDP459233 DNI459228:DNL459233 DXE459228:DXH459233 EHA459228:EHD459233 EQW459228:EQZ459233 FAS459228:FAV459233 FKO459228:FKR459233 FUK459228:FUN459233 GEG459228:GEJ459233 GOC459228:GOF459233 GXY459228:GYB459233 HHU459228:HHX459233 HRQ459228:HRT459233 IBM459228:IBP459233 ILI459228:ILL459233 IVE459228:IVH459233 JFA459228:JFD459233 JOW459228:JOZ459233 JYS459228:JYV459233 KIO459228:KIR459233 KSK459228:KSN459233 LCG459228:LCJ459233 LMC459228:LMF459233 LVY459228:LWB459233 MFU459228:MFX459233 MPQ459228:MPT459233 MZM459228:MZP459233 NJI459228:NJL459233 NTE459228:NTH459233 ODA459228:ODD459233 OMW459228:OMZ459233 OWS459228:OWV459233 PGO459228:PGR459233 PQK459228:PQN459233 QAG459228:QAJ459233 QKC459228:QKF459233 QTY459228:QUB459233 RDU459228:RDX459233 RNQ459228:RNT459233 RXM459228:RXP459233 SHI459228:SHL459233 SRE459228:SRH459233 TBA459228:TBD459233 TKW459228:TKZ459233 TUS459228:TUV459233 UEO459228:UER459233 UOK459228:UON459233 UYG459228:UYJ459233 VIC459228:VIF459233 VRY459228:VSB459233 WBU459228:WBX459233 WLQ459228:WLT459233 WVM459228:WVP459233 E524764:H524769 JA524764:JD524769 SW524764:SZ524769 ACS524764:ACV524769 AMO524764:AMR524769 AWK524764:AWN524769 BGG524764:BGJ524769 BQC524764:BQF524769 BZY524764:CAB524769 CJU524764:CJX524769 CTQ524764:CTT524769 DDM524764:DDP524769 DNI524764:DNL524769 DXE524764:DXH524769 EHA524764:EHD524769 EQW524764:EQZ524769 FAS524764:FAV524769 FKO524764:FKR524769 FUK524764:FUN524769 GEG524764:GEJ524769 GOC524764:GOF524769 GXY524764:GYB524769 HHU524764:HHX524769 HRQ524764:HRT524769 IBM524764:IBP524769 ILI524764:ILL524769 IVE524764:IVH524769 JFA524764:JFD524769 JOW524764:JOZ524769 JYS524764:JYV524769 KIO524764:KIR524769 KSK524764:KSN524769 LCG524764:LCJ524769 LMC524764:LMF524769 LVY524764:LWB524769 MFU524764:MFX524769 MPQ524764:MPT524769 MZM524764:MZP524769 NJI524764:NJL524769 NTE524764:NTH524769 ODA524764:ODD524769 OMW524764:OMZ524769 OWS524764:OWV524769 PGO524764:PGR524769 PQK524764:PQN524769 QAG524764:QAJ524769 QKC524764:QKF524769 QTY524764:QUB524769 RDU524764:RDX524769 RNQ524764:RNT524769 RXM524764:RXP524769 SHI524764:SHL524769 SRE524764:SRH524769 TBA524764:TBD524769 TKW524764:TKZ524769 TUS524764:TUV524769 UEO524764:UER524769 UOK524764:UON524769 UYG524764:UYJ524769 VIC524764:VIF524769 VRY524764:VSB524769 WBU524764:WBX524769 WLQ524764:WLT524769 WVM524764:WVP524769 E590300:H590305 JA590300:JD590305 SW590300:SZ590305 ACS590300:ACV590305 AMO590300:AMR590305 AWK590300:AWN590305 BGG590300:BGJ590305 BQC590300:BQF590305 BZY590300:CAB590305 CJU590300:CJX590305 CTQ590300:CTT590305 DDM590300:DDP590305 DNI590300:DNL590305 DXE590300:DXH590305 EHA590300:EHD590305 EQW590300:EQZ590305 FAS590300:FAV590305 FKO590300:FKR590305 FUK590300:FUN590305 GEG590300:GEJ590305 GOC590300:GOF590305 GXY590300:GYB590305 HHU590300:HHX590305 HRQ590300:HRT590305 IBM590300:IBP590305 ILI590300:ILL590305 IVE590300:IVH590305 JFA590300:JFD590305 JOW590300:JOZ590305 JYS590300:JYV590305 KIO590300:KIR590305 KSK590300:KSN590305 LCG590300:LCJ590305 LMC590300:LMF590305 LVY590300:LWB590305 MFU590300:MFX590305 MPQ590300:MPT590305 MZM590300:MZP590305 NJI590300:NJL590305 NTE590300:NTH590305 ODA590300:ODD590305 OMW590300:OMZ590305 OWS590300:OWV590305 PGO590300:PGR590305 PQK590300:PQN590305 QAG590300:QAJ590305 QKC590300:QKF590305 QTY590300:QUB590305 RDU590300:RDX590305 RNQ590300:RNT590305 RXM590300:RXP590305 SHI590300:SHL590305 SRE590300:SRH590305 TBA590300:TBD590305 TKW590300:TKZ590305 TUS590300:TUV590305 UEO590300:UER590305 UOK590300:UON590305 UYG590300:UYJ590305 VIC590300:VIF590305 VRY590300:VSB590305 WBU590300:WBX590305 WLQ590300:WLT590305 WVM590300:WVP590305 E655836:H655841 JA655836:JD655841 SW655836:SZ655841 ACS655836:ACV655841 AMO655836:AMR655841 AWK655836:AWN655841 BGG655836:BGJ655841 BQC655836:BQF655841 BZY655836:CAB655841 CJU655836:CJX655841 CTQ655836:CTT655841 DDM655836:DDP655841 DNI655836:DNL655841 DXE655836:DXH655841 EHA655836:EHD655841 EQW655836:EQZ655841 FAS655836:FAV655841 FKO655836:FKR655841 FUK655836:FUN655841 GEG655836:GEJ655841 GOC655836:GOF655841 GXY655836:GYB655841 HHU655836:HHX655841 HRQ655836:HRT655841 IBM655836:IBP655841 ILI655836:ILL655841 IVE655836:IVH655841 JFA655836:JFD655841 JOW655836:JOZ655841 JYS655836:JYV655841 KIO655836:KIR655841 KSK655836:KSN655841 LCG655836:LCJ655841 LMC655836:LMF655841 LVY655836:LWB655841 MFU655836:MFX655841 MPQ655836:MPT655841 MZM655836:MZP655841 NJI655836:NJL655841 NTE655836:NTH655841 ODA655836:ODD655841 OMW655836:OMZ655841 OWS655836:OWV655841 PGO655836:PGR655841 PQK655836:PQN655841 QAG655836:QAJ655841 QKC655836:QKF655841 QTY655836:QUB655841 RDU655836:RDX655841 RNQ655836:RNT655841 RXM655836:RXP655841 SHI655836:SHL655841 SRE655836:SRH655841 TBA655836:TBD655841 TKW655836:TKZ655841 TUS655836:TUV655841 UEO655836:UER655841 UOK655836:UON655841 UYG655836:UYJ655841 VIC655836:VIF655841 VRY655836:VSB655841 WBU655836:WBX655841 WLQ655836:WLT655841 WVM655836:WVP655841 E721372:H721377 JA721372:JD721377 SW721372:SZ721377 ACS721372:ACV721377 AMO721372:AMR721377 AWK721372:AWN721377 BGG721372:BGJ721377 BQC721372:BQF721377 BZY721372:CAB721377 CJU721372:CJX721377 CTQ721372:CTT721377 DDM721372:DDP721377 DNI721372:DNL721377 DXE721372:DXH721377 EHA721372:EHD721377 EQW721372:EQZ721377 FAS721372:FAV721377 FKO721372:FKR721377 FUK721372:FUN721377 GEG721372:GEJ721377 GOC721372:GOF721377 GXY721372:GYB721377 HHU721372:HHX721377 HRQ721372:HRT721377 IBM721372:IBP721377 ILI721372:ILL721377 IVE721372:IVH721377 JFA721372:JFD721377 JOW721372:JOZ721377 JYS721372:JYV721377 KIO721372:KIR721377 KSK721372:KSN721377 LCG721372:LCJ721377 LMC721372:LMF721377 LVY721372:LWB721377 MFU721372:MFX721377 MPQ721372:MPT721377 MZM721372:MZP721377 NJI721372:NJL721377 NTE721372:NTH721377 ODA721372:ODD721377 OMW721372:OMZ721377 OWS721372:OWV721377 PGO721372:PGR721377 PQK721372:PQN721377 QAG721372:QAJ721377 QKC721372:QKF721377 QTY721372:QUB721377 RDU721372:RDX721377 RNQ721372:RNT721377 RXM721372:RXP721377 SHI721372:SHL721377 SRE721372:SRH721377 TBA721372:TBD721377 TKW721372:TKZ721377 TUS721372:TUV721377 UEO721372:UER721377 UOK721372:UON721377 UYG721372:UYJ721377 VIC721372:VIF721377 VRY721372:VSB721377 WBU721372:WBX721377 WLQ721372:WLT721377 WVM721372:WVP721377 E786908:H786913 JA786908:JD786913 SW786908:SZ786913 ACS786908:ACV786913 AMO786908:AMR786913 AWK786908:AWN786913 BGG786908:BGJ786913 BQC786908:BQF786913 BZY786908:CAB786913 CJU786908:CJX786913 CTQ786908:CTT786913 DDM786908:DDP786913 DNI786908:DNL786913 DXE786908:DXH786913 EHA786908:EHD786913 EQW786908:EQZ786913 FAS786908:FAV786913 FKO786908:FKR786913 FUK786908:FUN786913 GEG786908:GEJ786913 GOC786908:GOF786913 GXY786908:GYB786913 HHU786908:HHX786913 HRQ786908:HRT786913 IBM786908:IBP786913 ILI786908:ILL786913 IVE786908:IVH786913 JFA786908:JFD786913 JOW786908:JOZ786913 JYS786908:JYV786913 KIO786908:KIR786913 KSK786908:KSN786913 LCG786908:LCJ786913 LMC786908:LMF786913 LVY786908:LWB786913 MFU786908:MFX786913 MPQ786908:MPT786913 MZM786908:MZP786913 NJI786908:NJL786913 NTE786908:NTH786913 ODA786908:ODD786913 OMW786908:OMZ786913 OWS786908:OWV786913 PGO786908:PGR786913 PQK786908:PQN786913 QAG786908:QAJ786913 QKC786908:QKF786913 QTY786908:QUB786913 RDU786908:RDX786913 RNQ786908:RNT786913 RXM786908:RXP786913 SHI786908:SHL786913 SRE786908:SRH786913 TBA786908:TBD786913 TKW786908:TKZ786913 TUS786908:TUV786913 UEO786908:UER786913 UOK786908:UON786913 UYG786908:UYJ786913 VIC786908:VIF786913 VRY786908:VSB786913 WBU786908:WBX786913 WLQ786908:WLT786913 WVM786908:WVP786913 E852444:H852449 JA852444:JD852449 SW852444:SZ852449 ACS852444:ACV852449 AMO852444:AMR852449 AWK852444:AWN852449 BGG852444:BGJ852449 BQC852444:BQF852449 BZY852444:CAB852449 CJU852444:CJX852449 CTQ852444:CTT852449 DDM852444:DDP852449 DNI852444:DNL852449 DXE852444:DXH852449 EHA852444:EHD852449 EQW852444:EQZ852449 FAS852444:FAV852449 FKO852444:FKR852449 FUK852444:FUN852449 GEG852444:GEJ852449 GOC852444:GOF852449 GXY852444:GYB852449 HHU852444:HHX852449 HRQ852444:HRT852449 IBM852444:IBP852449 ILI852444:ILL852449 IVE852444:IVH852449 JFA852444:JFD852449 JOW852444:JOZ852449 JYS852444:JYV852449 KIO852444:KIR852449 KSK852444:KSN852449 LCG852444:LCJ852449 LMC852444:LMF852449 LVY852444:LWB852449 MFU852444:MFX852449 MPQ852444:MPT852449 MZM852444:MZP852449 NJI852444:NJL852449 NTE852444:NTH852449 ODA852444:ODD852449 OMW852444:OMZ852449 OWS852444:OWV852449 PGO852444:PGR852449 PQK852444:PQN852449 QAG852444:QAJ852449 QKC852444:QKF852449 QTY852444:QUB852449 RDU852444:RDX852449 RNQ852444:RNT852449 RXM852444:RXP852449 SHI852444:SHL852449 SRE852444:SRH852449 TBA852444:TBD852449 TKW852444:TKZ852449 TUS852444:TUV852449 UEO852444:UER852449 UOK852444:UON852449 UYG852444:UYJ852449 VIC852444:VIF852449 VRY852444:VSB852449 WBU852444:WBX852449 WLQ852444:WLT852449 WVM852444:WVP852449 E917980:H917985 JA917980:JD917985 SW917980:SZ917985 ACS917980:ACV917985 AMO917980:AMR917985 AWK917980:AWN917985 BGG917980:BGJ917985 BQC917980:BQF917985 BZY917980:CAB917985 CJU917980:CJX917985 CTQ917980:CTT917985 DDM917980:DDP917985 DNI917980:DNL917985 DXE917980:DXH917985 EHA917980:EHD917985 EQW917980:EQZ917985 FAS917980:FAV917985 FKO917980:FKR917985 FUK917980:FUN917985 GEG917980:GEJ917985 GOC917980:GOF917985 GXY917980:GYB917985 HHU917980:HHX917985 HRQ917980:HRT917985 IBM917980:IBP917985 ILI917980:ILL917985 IVE917980:IVH917985 JFA917980:JFD917985 JOW917980:JOZ917985 JYS917980:JYV917985 KIO917980:KIR917985 KSK917980:KSN917985 LCG917980:LCJ917985 LMC917980:LMF917985 LVY917980:LWB917985 MFU917980:MFX917985 MPQ917980:MPT917985 MZM917980:MZP917985 NJI917980:NJL917985 NTE917980:NTH917985 ODA917980:ODD917985 OMW917980:OMZ917985 OWS917980:OWV917985 PGO917980:PGR917985 PQK917980:PQN917985 QAG917980:QAJ917985 QKC917980:QKF917985 QTY917980:QUB917985 RDU917980:RDX917985 RNQ917980:RNT917985 RXM917980:RXP917985 SHI917980:SHL917985 SRE917980:SRH917985 TBA917980:TBD917985 TKW917980:TKZ917985 TUS917980:TUV917985 UEO917980:UER917985 UOK917980:UON917985 UYG917980:UYJ917985 VIC917980:VIF917985 VRY917980:VSB917985 WBU917980:WBX917985 WLQ917980:WLT917985 WVM917980:WVP917985 E983516:H983521 JA983516:JD983521 SW983516:SZ983521 ACS983516:ACV983521 AMO983516:AMR983521 AWK983516:AWN983521 BGG983516:BGJ983521 BQC983516:BQF983521 BZY983516:CAB983521 CJU983516:CJX983521 CTQ983516:CTT983521 DDM983516:DDP983521 DNI983516:DNL983521 DXE983516:DXH983521 EHA983516:EHD983521 EQW983516:EQZ983521 FAS983516:FAV983521 FKO983516:FKR983521 FUK983516:FUN983521 GEG983516:GEJ983521 GOC983516:GOF983521 GXY983516:GYB983521 HHU983516:HHX983521 HRQ983516:HRT983521 IBM983516:IBP983521 ILI983516:ILL983521 IVE983516:IVH983521 JFA983516:JFD983521 JOW983516:JOZ983521 JYS983516:JYV983521 KIO983516:KIR983521 KSK983516:KSN983521 LCG983516:LCJ983521 LMC983516:LMF983521 LVY983516:LWB983521 MFU983516:MFX983521 MPQ983516:MPT983521 MZM983516:MZP983521 NJI983516:NJL983521 NTE983516:NTH983521 ODA983516:ODD983521 OMW983516:OMZ983521 OWS983516:OWV983521 PGO983516:PGR983521 PQK983516:PQN983521 QAG983516:QAJ983521 QKC983516:QKF983521 QTY983516:QUB983521 RDU983516:RDX983521 RNQ983516:RNT983521 RXM983516:RXP983521 SHI983516:SHL983521 SRE983516:SRH983521 TBA983516:TBD983521 TKW983516:TKZ983521 TUS983516:TUV983521 UEO983516:UER983521 UOK983516:UON983521 UYG983516:UYJ983521 VIC983516:VIF983521 VRY983516:VSB983521 WBU983516:WBX983521 WLQ983516:WLT983521 WVM983516:WVP983521 I436:K436 JE436:JG436 TA436:TC436 ACW436:ACY436 AMS436:AMU436 AWO436:AWQ436 BGK436:BGM436 BQG436:BQI436 CAC436:CAE436 CJY436:CKA436 CTU436:CTW436 DDQ436:DDS436 DNM436:DNO436 DXI436:DXK436 EHE436:EHG436 ERA436:ERC436 FAW436:FAY436 FKS436:FKU436 FUO436:FUQ436 GEK436:GEM436 GOG436:GOI436 GYC436:GYE436 HHY436:HIA436 HRU436:HRW436 IBQ436:IBS436 ILM436:ILO436 IVI436:IVK436 JFE436:JFG436 JPA436:JPC436 JYW436:JYY436 KIS436:KIU436 KSO436:KSQ436 LCK436:LCM436 LMG436:LMI436 LWC436:LWE436 MFY436:MGA436 MPU436:MPW436 MZQ436:MZS436 NJM436:NJO436 NTI436:NTK436 ODE436:ODG436 ONA436:ONC436 OWW436:OWY436 PGS436:PGU436 PQO436:PQQ436 QAK436:QAM436 QKG436:QKI436 QUC436:QUE436 RDY436:REA436 RNU436:RNW436 RXQ436:RXS436 SHM436:SHO436 SRI436:SRK436 TBE436:TBG436 TLA436:TLC436 TUW436:TUY436 UES436:UEU436 UOO436:UOQ436 UYK436:UYM436 VIG436:VII436 VSC436:VSE436 WBY436:WCA436 WLU436:WLW436 WVQ436:WVS436 I66018:K66018 JE66018:JG66018 TA66018:TC66018 ACW66018:ACY66018 AMS66018:AMU66018 AWO66018:AWQ66018 BGK66018:BGM66018 BQG66018:BQI66018 CAC66018:CAE66018 CJY66018:CKA66018 CTU66018:CTW66018 DDQ66018:DDS66018 DNM66018:DNO66018 DXI66018:DXK66018 EHE66018:EHG66018 ERA66018:ERC66018 FAW66018:FAY66018 FKS66018:FKU66018 FUO66018:FUQ66018 GEK66018:GEM66018 GOG66018:GOI66018 GYC66018:GYE66018 HHY66018:HIA66018 HRU66018:HRW66018 IBQ66018:IBS66018 ILM66018:ILO66018 IVI66018:IVK66018 JFE66018:JFG66018 JPA66018:JPC66018 JYW66018:JYY66018 KIS66018:KIU66018 KSO66018:KSQ66018 LCK66018:LCM66018 LMG66018:LMI66018 LWC66018:LWE66018 MFY66018:MGA66018 MPU66018:MPW66018 MZQ66018:MZS66018 NJM66018:NJO66018 NTI66018:NTK66018 ODE66018:ODG66018 ONA66018:ONC66018 OWW66018:OWY66018 PGS66018:PGU66018 PQO66018:PQQ66018 QAK66018:QAM66018 QKG66018:QKI66018 QUC66018:QUE66018 RDY66018:REA66018 RNU66018:RNW66018 RXQ66018:RXS66018 SHM66018:SHO66018 SRI66018:SRK66018 TBE66018:TBG66018 TLA66018:TLC66018 TUW66018:TUY66018 UES66018:UEU66018 UOO66018:UOQ66018 UYK66018:UYM66018 VIG66018:VII66018 VSC66018:VSE66018 WBY66018:WCA66018 WLU66018:WLW66018 WVQ66018:WVS66018 I131554:K131554 JE131554:JG131554 TA131554:TC131554 ACW131554:ACY131554 AMS131554:AMU131554 AWO131554:AWQ131554 BGK131554:BGM131554 BQG131554:BQI131554 CAC131554:CAE131554 CJY131554:CKA131554 CTU131554:CTW131554 DDQ131554:DDS131554 DNM131554:DNO131554 DXI131554:DXK131554 EHE131554:EHG131554 ERA131554:ERC131554 FAW131554:FAY131554 FKS131554:FKU131554 FUO131554:FUQ131554 GEK131554:GEM131554 GOG131554:GOI131554 GYC131554:GYE131554 HHY131554:HIA131554 HRU131554:HRW131554 IBQ131554:IBS131554 ILM131554:ILO131554 IVI131554:IVK131554 JFE131554:JFG131554 JPA131554:JPC131554 JYW131554:JYY131554 KIS131554:KIU131554 KSO131554:KSQ131554 LCK131554:LCM131554 LMG131554:LMI131554 LWC131554:LWE131554 MFY131554:MGA131554 MPU131554:MPW131554 MZQ131554:MZS131554 NJM131554:NJO131554 NTI131554:NTK131554 ODE131554:ODG131554 ONA131554:ONC131554 OWW131554:OWY131554 PGS131554:PGU131554 PQO131554:PQQ131554 QAK131554:QAM131554 QKG131554:QKI131554 QUC131554:QUE131554 RDY131554:REA131554 RNU131554:RNW131554 RXQ131554:RXS131554 SHM131554:SHO131554 SRI131554:SRK131554 TBE131554:TBG131554 TLA131554:TLC131554 TUW131554:TUY131554 UES131554:UEU131554 UOO131554:UOQ131554 UYK131554:UYM131554 VIG131554:VII131554 VSC131554:VSE131554 WBY131554:WCA131554 WLU131554:WLW131554 WVQ131554:WVS131554 I197090:K197090 JE197090:JG197090 TA197090:TC197090 ACW197090:ACY197090 AMS197090:AMU197090 AWO197090:AWQ197090 BGK197090:BGM197090 BQG197090:BQI197090 CAC197090:CAE197090 CJY197090:CKA197090 CTU197090:CTW197090 DDQ197090:DDS197090 DNM197090:DNO197090 DXI197090:DXK197090 EHE197090:EHG197090 ERA197090:ERC197090 FAW197090:FAY197090 FKS197090:FKU197090 FUO197090:FUQ197090 GEK197090:GEM197090 GOG197090:GOI197090 GYC197090:GYE197090 HHY197090:HIA197090 HRU197090:HRW197090 IBQ197090:IBS197090 ILM197090:ILO197090 IVI197090:IVK197090 JFE197090:JFG197090 JPA197090:JPC197090 JYW197090:JYY197090 KIS197090:KIU197090 KSO197090:KSQ197090 LCK197090:LCM197090 LMG197090:LMI197090 LWC197090:LWE197090 MFY197090:MGA197090 MPU197090:MPW197090 MZQ197090:MZS197090 NJM197090:NJO197090 NTI197090:NTK197090 ODE197090:ODG197090 ONA197090:ONC197090 OWW197090:OWY197090 PGS197090:PGU197090 PQO197090:PQQ197090 QAK197090:QAM197090 QKG197090:QKI197090 QUC197090:QUE197090 RDY197090:REA197090 RNU197090:RNW197090 RXQ197090:RXS197090 SHM197090:SHO197090 SRI197090:SRK197090 TBE197090:TBG197090 TLA197090:TLC197090 TUW197090:TUY197090 UES197090:UEU197090 UOO197090:UOQ197090 UYK197090:UYM197090 VIG197090:VII197090 VSC197090:VSE197090 WBY197090:WCA197090 WLU197090:WLW197090 WVQ197090:WVS197090 I262626:K262626 JE262626:JG262626 TA262626:TC262626 ACW262626:ACY262626 AMS262626:AMU262626 AWO262626:AWQ262626 BGK262626:BGM262626 BQG262626:BQI262626 CAC262626:CAE262626 CJY262626:CKA262626 CTU262626:CTW262626 DDQ262626:DDS262626 DNM262626:DNO262626 DXI262626:DXK262626 EHE262626:EHG262626 ERA262626:ERC262626 FAW262626:FAY262626 FKS262626:FKU262626 FUO262626:FUQ262626 GEK262626:GEM262626 GOG262626:GOI262626 GYC262626:GYE262626 HHY262626:HIA262626 HRU262626:HRW262626 IBQ262626:IBS262626 ILM262626:ILO262626 IVI262626:IVK262626 JFE262626:JFG262626 JPA262626:JPC262626 JYW262626:JYY262626 KIS262626:KIU262626 KSO262626:KSQ262626 LCK262626:LCM262626 LMG262626:LMI262626 LWC262626:LWE262626 MFY262626:MGA262626 MPU262626:MPW262626 MZQ262626:MZS262626 NJM262626:NJO262626 NTI262626:NTK262626 ODE262626:ODG262626 ONA262626:ONC262626 OWW262626:OWY262626 PGS262626:PGU262626 PQO262626:PQQ262626 QAK262626:QAM262626 QKG262626:QKI262626 QUC262626:QUE262626 RDY262626:REA262626 RNU262626:RNW262626 RXQ262626:RXS262626 SHM262626:SHO262626 SRI262626:SRK262626 TBE262626:TBG262626 TLA262626:TLC262626 TUW262626:TUY262626 UES262626:UEU262626 UOO262626:UOQ262626 UYK262626:UYM262626 VIG262626:VII262626 VSC262626:VSE262626 WBY262626:WCA262626 WLU262626:WLW262626 WVQ262626:WVS262626 I328162:K328162 JE328162:JG328162 TA328162:TC328162 ACW328162:ACY328162 AMS328162:AMU328162 AWO328162:AWQ328162 BGK328162:BGM328162 BQG328162:BQI328162 CAC328162:CAE328162 CJY328162:CKA328162 CTU328162:CTW328162 DDQ328162:DDS328162 DNM328162:DNO328162 DXI328162:DXK328162 EHE328162:EHG328162 ERA328162:ERC328162 FAW328162:FAY328162 FKS328162:FKU328162 FUO328162:FUQ328162 GEK328162:GEM328162 GOG328162:GOI328162 GYC328162:GYE328162 HHY328162:HIA328162 HRU328162:HRW328162 IBQ328162:IBS328162 ILM328162:ILO328162 IVI328162:IVK328162 JFE328162:JFG328162 JPA328162:JPC328162 JYW328162:JYY328162 KIS328162:KIU328162 KSO328162:KSQ328162 LCK328162:LCM328162 LMG328162:LMI328162 LWC328162:LWE328162 MFY328162:MGA328162 MPU328162:MPW328162 MZQ328162:MZS328162 NJM328162:NJO328162 NTI328162:NTK328162 ODE328162:ODG328162 ONA328162:ONC328162 OWW328162:OWY328162 PGS328162:PGU328162 PQO328162:PQQ328162 QAK328162:QAM328162 QKG328162:QKI328162 QUC328162:QUE328162 RDY328162:REA328162 RNU328162:RNW328162 RXQ328162:RXS328162 SHM328162:SHO328162 SRI328162:SRK328162 TBE328162:TBG328162 TLA328162:TLC328162 TUW328162:TUY328162 UES328162:UEU328162 UOO328162:UOQ328162 UYK328162:UYM328162 VIG328162:VII328162 VSC328162:VSE328162 WBY328162:WCA328162 WLU328162:WLW328162 WVQ328162:WVS328162 I393698:K393698 JE393698:JG393698 TA393698:TC393698 ACW393698:ACY393698 AMS393698:AMU393698 AWO393698:AWQ393698 BGK393698:BGM393698 BQG393698:BQI393698 CAC393698:CAE393698 CJY393698:CKA393698 CTU393698:CTW393698 DDQ393698:DDS393698 DNM393698:DNO393698 DXI393698:DXK393698 EHE393698:EHG393698 ERA393698:ERC393698 FAW393698:FAY393698 FKS393698:FKU393698 FUO393698:FUQ393698 GEK393698:GEM393698 GOG393698:GOI393698 GYC393698:GYE393698 HHY393698:HIA393698 HRU393698:HRW393698 IBQ393698:IBS393698 ILM393698:ILO393698 IVI393698:IVK393698 JFE393698:JFG393698 JPA393698:JPC393698 JYW393698:JYY393698 KIS393698:KIU393698 KSO393698:KSQ393698 LCK393698:LCM393698 LMG393698:LMI393698 LWC393698:LWE393698 MFY393698:MGA393698 MPU393698:MPW393698 MZQ393698:MZS393698 NJM393698:NJO393698 NTI393698:NTK393698 ODE393698:ODG393698 ONA393698:ONC393698 OWW393698:OWY393698 PGS393698:PGU393698 PQO393698:PQQ393698 QAK393698:QAM393698 QKG393698:QKI393698 QUC393698:QUE393698 RDY393698:REA393698 RNU393698:RNW393698 RXQ393698:RXS393698 SHM393698:SHO393698 SRI393698:SRK393698 TBE393698:TBG393698 TLA393698:TLC393698 TUW393698:TUY393698 UES393698:UEU393698 UOO393698:UOQ393698 UYK393698:UYM393698 VIG393698:VII393698 VSC393698:VSE393698 WBY393698:WCA393698 WLU393698:WLW393698 WVQ393698:WVS393698 I459234:K459234 JE459234:JG459234 TA459234:TC459234 ACW459234:ACY459234 AMS459234:AMU459234 AWO459234:AWQ459234 BGK459234:BGM459234 BQG459234:BQI459234 CAC459234:CAE459234 CJY459234:CKA459234 CTU459234:CTW459234 DDQ459234:DDS459234 DNM459234:DNO459234 DXI459234:DXK459234 EHE459234:EHG459234 ERA459234:ERC459234 FAW459234:FAY459234 FKS459234:FKU459234 FUO459234:FUQ459234 GEK459234:GEM459234 GOG459234:GOI459234 GYC459234:GYE459234 HHY459234:HIA459234 HRU459234:HRW459234 IBQ459234:IBS459234 ILM459234:ILO459234 IVI459234:IVK459234 JFE459234:JFG459234 JPA459234:JPC459234 JYW459234:JYY459234 KIS459234:KIU459234 KSO459234:KSQ459234 LCK459234:LCM459234 LMG459234:LMI459234 LWC459234:LWE459234 MFY459234:MGA459234 MPU459234:MPW459234 MZQ459234:MZS459234 NJM459234:NJO459234 NTI459234:NTK459234 ODE459234:ODG459234 ONA459234:ONC459234 OWW459234:OWY459234 PGS459234:PGU459234 PQO459234:PQQ459234 QAK459234:QAM459234 QKG459234:QKI459234 QUC459234:QUE459234 RDY459234:REA459234 RNU459234:RNW459234 RXQ459234:RXS459234 SHM459234:SHO459234 SRI459234:SRK459234 TBE459234:TBG459234 TLA459234:TLC459234 TUW459234:TUY459234 UES459234:UEU459234 UOO459234:UOQ459234 UYK459234:UYM459234 VIG459234:VII459234 VSC459234:VSE459234 WBY459234:WCA459234 WLU459234:WLW459234 WVQ459234:WVS459234 I524770:K524770 JE524770:JG524770 TA524770:TC524770 ACW524770:ACY524770 AMS524770:AMU524770 AWO524770:AWQ524770 BGK524770:BGM524770 BQG524770:BQI524770 CAC524770:CAE524770 CJY524770:CKA524770 CTU524770:CTW524770 DDQ524770:DDS524770 DNM524770:DNO524770 DXI524770:DXK524770 EHE524770:EHG524770 ERA524770:ERC524770 FAW524770:FAY524770 FKS524770:FKU524770 FUO524770:FUQ524770 GEK524770:GEM524770 GOG524770:GOI524770 GYC524770:GYE524770 HHY524770:HIA524770 HRU524770:HRW524770 IBQ524770:IBS524770 ILM524770:ILO524770 IVI524770:IVK524770 JFE524770:JFG524770 JPA524770:JPC524770 JYW524770:JYY524770 KIS524770:KIU524770 KSO524770:KSQ524770 LCK524770:LCM524770 LMG524770:LMI524770 LWC524770:LWE524770 MFY524770:MGA524770 MPU524770:MPW524770 MZQ524770:MZS524770 NJM524770:NJO524770 NTI524770:NTK524770 ODE524770:ODG524770 ONA524770:ONC524770 OWW524770:OWY524770 PGS524770:PGU524770 PQO524770:PQQ524770 QAK524770:QAM524770 QKG524770:QKI524770 QUC524770:QUE524770 RDY524770:REA524770 RNU524770:RNW524770 RXQ524770:RXS524770 SHM524770:SHO524770 SRI524770:SRK524770 TBE524770:TBG524770 TLA524770:TLC524770 TUW524770:TUY524770 UES524770:UEU524770 UOO524770:UOQ524770 UYK524770:UYM524770 VIG524770:VII524770 VSC524770:VSE524770 WBY524770:WCA524770 WLU524770:WLW524770 WVQ524770:WVS524770 I590306:K590306 JE590306:JG590306 TA590306:TC590306 ACW590306:ACY590306 AMS590306:AMU590306 AWO590306:AWQ590306 BGK590306:BGM590306 BQG590306:BQI590306 CAC590306:CAE590306 CJY590306:CKA590306 CTU590306:CTW590306 DDQ590306:DDS590306 DNM590306:DNO590306 DXI590306:DXK590306 EHE590306:EHG590306 ERA590306:ERC590306 FAW590306:FAY590306 FKS590306:FKU590306 FUO590306:FUQ590306 GEK590306:GEM590306 GOG590306:GOI590306 GYC590306:GYE590306 HHY590306:HIA590306 HRU590306:HRW590306 IBQ590306:IBS590306 ILM590306:ILO590306 IVI590306:IVK590306 JFE590306:JFG590306 JPA590306:JPC590306 JYW590306:JYY590306 KIS590306:KIU590306 KSO590306:KSQ590306 LCK590306:LCM590306 LMG590306:LMI590306 LWC590306:LWE590306 MFY590306:MGA590306 MPU590306:MPW590306 MZQ590306:MZS590306 NJM590306:NJO590306 NTI590306:NTK590306 ODE590306:ODG590306 ONA590306:ONC590306 OWW590306:OWY590306 PGS590306:PGU590306 PQO590306:PQQ590306 QAK590306:QAM590306 QKG590306:QKI590306 QUC590306:QUE590306 RDY590306:REA590306 RNU590306:RNW590306 RXQ590306:RXS590306 SHM590306:SHO590306 SRI590306:SRK590306 TBE590306:TBG590306 TLA590306:TLC590306 TUW590306:TUY590306 UES590306:UEU590306 UOO590306:UOQ590306 UYK590306:UYM590306 VIG590306:VII590306 VSC590306:VSE590306 WBY590306:WCA590306 WLU590306:WLW590306 WVQ590306:WVS590306 I655842:K655842 JE655842:JG655842 TA655842:TC655842 ACW655842:ACY655842 AMS655842:AMU655842 AWO655842:AWQ655842 BGK655842:BGM655842 BQG655842:BQI655842 CAC655842:CAE655842 CJY655842:CKA655842 CTU655842:CTW655842 DDQ655842:DDS655842 DNM655842:DNO655842 DXI655842:DXK655842 EHE655842:EHG655842 ERA655842:ERC655842 FAW655842:FAY655842 FKS655842:FKU655842 FUO655842:FUQ655842 GEK655842:GEM655842 GOG655842:GOI655842 GYC655842:GYE655842 HHY655842:HIA655842 HRU655842:HRW655842 IBQ655842:IBS655842 ILM655842:ILO655842 IVI655842:IVK655842 JFE655842:JFG655842 JPA655842:JPC655842 JYW655842:JYY655842 KIS655842:KIU655842 KSO655842:KSQ655842 LCK655842:LCM655842 LMG655842:LMI655842 LWC655842:LWE655842 MFY655842:MGA655842 MPU655842:MPW655842 MZQ655842:MZS655842 NJM655842:NJO655842 NTI655842:NTK655842 ODE655842:ODG655842 ONA655842:ONC655842 OWW655842:OWY655842 PGS655842:PGU655842 PQO655842:PQQ655842 QAK655842:QAM655842 QKG655842:QKI655842 QUC655842:QUE655842 RDY655842:REA655842 RNU655842:RNW655842 RXQ655842:RXS655842 SHM655842:SHO655842 SRI655842:SRK655842 TBE655842:TBG655842 TLA655842:TLC655842 TUW655842:TUY655842 UES655842:UEU655842 UOO655842:UOQ655842 UYK655842:UYM655842 VIG655842:VII655842 VSC655842:VSE655842 WBY655842:WCA655842 WLU655842:WLW655842 WVQ655842:WVS655842 I721378:K721378 JE721378:JG721378 TA721378:TC721378 ACW721378:ACY721378 AMS721378:AMU721378 AWO721378:AWQ721378 BGK721378:BGM721378 BQG721378:BQI721378 CAC721378:CAE721378 CJY721378:CKA721378 CTU721378:CTW721378 DDQ721378:DDS721378 DNM721378:DNO721378 DXI721378:DXK721378 EHE721378:EHG721378 ERA721378:ERC721378 FAW721378:FAY721378 FKS721378:FKU721378 FUO721378:FUQ721378 GEK721378:GEM721378 GOG721378:GOI721378 GYC721378:GYE721378 HHY721378:HIA721378 HRU721378:HRW721378 IBQ721378:IBS721378 ILM721378:ILO721378 IVI721378:IVK721378 JFE721378:JFG721378 JPA721378:JPC721378 JYW721378:JYY721378 KIS721378:KIU721378 KSO721378:KSQ721378 LCK721378:LCM721378 LMG721378:LMI721378 LWC721378:LWE721378 MFY721378:MGA721378 MPU721378:MPW721378 MZQ721378:MZS721378 NJM721378:NJO721378 NTI721378:NTK721378 ODE721378:ODG721378 ONA721378:ONC721378 OWW721378:OWY721378 PGS721378:PGU721378 PQO721378:PQQ721378 QAK721378:QAM721378 QKG721378:QKI721378 QUC721378:QUE721378 RDY721378:REA721378 RNU721378:RNW721378 RXQ721378:RXS721378 SHM721378:SHO721378 SRI721378:SRK721378 TBE721378:TBG721378 TLA721378:TLC721378 TUW721378:TUY721378 UES721378:UEU721378 UOO721378:UOQ721378 UYK721378:UYM721378 VIG721378:VII721378 VSC721378:VSE721378 WBY721378:WCA721378 WLU721378:WLW721378 WVQ721378:WVS721378 I786914:K786914 JE786914:JG786914 TA786914:TC786914 ACW786914:ACY786914 AMS786914:AMU786914 AWO786914:AWQ786914 BGK786914:BGM786914 BQG786914:BQI786914 CAC786914:CAE786914 CJY786914:CKA786914 CTU786914:CTW786914 DDQ786914:DDS786914 DNM786914:DNO786914 DXI786914:DXK786914 EHE786914:EHG786914 ERA786914:ERC786914 FAW786914:FAY786914 FKS786914:FKU786914 FUO786914:FUQ786914 GEK786914:GEM786914 GOG786914:GOI786914 GYC786914:GYE786914 HHY786914:HIA786914 HRU786914:HRW786914 IBQ786914:IBS786914 ILM786914:ILO786914 IVI786914:IVK786914 JFE786914:JFG786914 JPA786914:JPC786914 JYW786914:JYY786914 KIS786914:KIU786914 KSO786914:KSQ786914 LCK786914:LCM786914 LMG786914:LMI786914 LWC786914:LWE786914 MFY786914:MGA786914 MPU786914:MPW786914 MZQ786914:MZS786914 NJM786914:NJO786914 NTI786914:NTK786914 ODE786914:ODG786914 ONA786914:ONC786914 OWW786914:OWY786914 PGS786914:PGU786914 PQO786914:PQQ786914 QAK786914:QAM786914 QKG786914:QKI786914 QUC786914:QUE786914 RDY786914:REA786914 RNU786914:RNW786914 RXQ786914:RXS786914 SHM786914:SHO786914 SRI786914:SRK786914 TBE786914:TBG786914 TLA786914:TLC786914 TUW786914:TUY786914 UES786914:UEU786914 UOO786914:UOQ786914 UYK786914:UYM786914 VIG786914:VII786914 VSC786914:VSE786914 WBY786914:WCA786914 WLU786914:WLW786914 WVQ786914:WVS786914 I852450:K852450 JE852450:JG852450 TA852450:TC852450 ACW852450:ACY852450 AMS852450:AMU852450 AWO852450:AWQ852450 BGK852450:BGM852450 BQG852450:BQI852450 CAC852450:CAE852450 CJY852450:CKA852450 CTU852450:CTW852450 DDQ852450:DDS852450 DNM852450:DNO852450 DXI852450:DXK852450 EHE852450:EHG852450 ERA852450:ERC852450 FAW852450:FAY852450 FKS852450:FKU852450 FUO852450:FUQ852450 GEK852450:GEM852450 GOG852450:GOI852450 GYC852450:GYE852450 HHY852450:HIA852450 HRU852450:HRW852450 IBQ852450:IBS852450 ILM852450:ILO852450 IVI852450:IVK852450 JFE852450:JFG852450 JPA852450:JPC852450 JYW852450:JYY852450 KIS852450:KIU852450 KSO852450:KSQ852450 LCK852450:LCM852450 LMG852450:LMI852450 LWC852450:LWE852450 MFY852450:MGA852450 MPU852450:MPW852450 MZQ852450:MZS852450 NJM852450:NJO852450 NTI852450:NTK852450 ODE852450:ODG852450 ONA852450:ONC852450 OWW852450:OWY852450 PGS852450:PGU852450 PQO852450:PQQ852450 QAK852450:QAM852450 QKG852450:QKI852450 QUC852450:QUE852450 RDY852450:REA852450 RNU852450:RNW852450 RXQ852450:RXS852450 SHM852450:SHO852450 SRI852450:SRK852450 TBE852450:TBG852450 TLA852450:TLC852450 TUW852450:TUY852450 UES852450:UEU852450 UOO852450:UOQ852450 UYK852450:UYM852450 VIG852450:VII852450 VSC852450:VSE852450 WBY852450:WCA852450 WLU852450:WLW852450 WVQ852450:WVS852450 I917986:K917986 JE917986:JG917986 TA917986:TC917986 ACW917986:ACY917986 AMS917986:AMU917986 AWO917986:AWQ917986 BGK917986:BGM917986 BQG917986:BQI917986 CAC917986:CAE917986 CJY917986:CKA917986 CTU917986:CTW917986 DDQ917986:DDS917986 DNM917986:DNO917986 DXI917986:DXK917986 EHE917986:EHG917986 ERA917986:ERC917986 FAW917986:FAY917986 FKS917986:FKU917986 FUO917986:FUQ917986 GEK917986:GEM917986 GOG917986:GOI917986 GYC917986:GYE917986 HHY917986:HIA917986 HRU917986:HRW917986 IBQ917986:IBS917986 ILM917986:ILO917986 IVI917986:IVK917986 JFE917986:JFG917986 JPA917986:JPC917986 JYW917986:JYY917986 KIS917986:KIU917986 KSO917986:KSQ917986 LCK917986:LCM917986 LMG917986:LMI917986 LWC917986:LWE917986 MFY917986:MGA917986 MPU917986:MPW917986 MZQ917986:MZS917986 NJM917986:NJO917986 NTI917986:NTK917986 ODE917986:ODG917986 ONA917986:ONC917986 OWW917986:OWY917986 PGS917986:PGU917986 PQO917986:PQQ917986 QAK917986:QAM917986 QKG917986:QKI917986 QUC917986:QUE917986 RDY917986:REA917986 RNU917986:RNW917986 RXQ917986:RXS917986 SHM917986:SHO917986 SRI917986:SRK917986 TBE917986:TBG917986 TLA917986:TLC917986 TUW917986:TUY917986 UES917986:UEU917986 UOO917986:UOQ917986 UYK917986:UYM917986 VIG917986:VII917986 VSC917986:VSE917986 WBY917986:WCA917986 WLU917986:WLW917986 WVQ917986:WVS917986 I983522:K983522 JE983522:JG983522 TA983522:TC983522 ACW983522:ACY983522 AMS983522:AMU983522 AWO983522:AWQ983522 BGK983522:BGM983522 BQG983522:BQI983522 CAC983522:CAE983522 CJY983522:CKA983522 CTU983522:CTW983522 DDQ983522:DDS983522 DNM983522:DNO983522 DXI983522:DXK983522 EHE983522:EHG983522 ERA983522:ERC983522 FAW983522:FAY983522 FKS983522:FKU983522 FUO983522:FUQ983522 GEK983522:GEM983522 GOG983522:GOI983522 GYC983522:GYE983522 HHY983522:HIA983522 HRU983522:HRW983522 IBQ983522:IBS983522 ILM983522:ILO983522 IVI983522:IVK983522 JFE983522:JFG983522 JPA983522:JPC983522 JYW983522:JYY983522 KIS983522:KIU983522 KSO983522:KSQ983522 LCK983522:LCM983522 LMG983522:LMI983522 LWC983522:LWE983522 MFY983522:MGA983522 MPU983522:MPW983522 MZQ983522:MZS983522 NJM983522:NJO983522 NTI983522:NTK983522 ODE983522:ODG983522 ONA983522:ONC983522 OWW983522:OWY983522 PGS983522:PGU983522 PQO983522:PQQ983522 QAK983522:QAM983522 QKG983522:QKI983522 QUC983522:QUE983522 RDY983522:REA983522 RNU983522:RNW983522 RXQ983522:RXS983522 SHM983522:SHO983522 SRI983522:SRK983522 TBE983522:TBG983522 TLA983522:TLC983522 TUW983522:TUY983522 UES983522:UEU983522 UOO983522:UOQ983522 UYK983522:UYM983522 VIG983522:VII983522 VSC983522:VSE983522 WBY983522:WCA983522 WLU983522:WLW983522 WVQ983522:WVS983522 J430:L435 JF430:JH435 TB430:TD435 ACX430:ACZ435 AMT430:AMV435 AWP430:AWR435 BGL430:BGN435 BQH430:BQJ435 CAD430:CAF435 CJZ430:CKB435 CTV430:CTX435 DDR430:DDT435 DNN430:DNP435 DXJ430:DXL435 EHF430:EHH435 ERB430:ERD435 FAX430:FAZ435 FKT430:FKV435 FUP430:FUR435 GEL430:GEN435 GOH430:GOJ435 GYD430:GYF435 HHZ430:HIB435 HRV430:HRX435 IBR430:IBT435 ILN430:ILP435 IVJ430:IVL435 JFF430:JFH435 JPB430:JPD435 JYX430:JYZ435 KIT430:KIV435 KSP430:KSR435 LCL430:LCN435 LMH430:LMJ435 LWD430:LWF435 MFZ430:MGB435 MPV430:MPX435 MZR430:MZT435 NJN430:NJP435 NTJ430:NTL435 ODF430:ODH435 ONB430:OND435 OWX430:OWZ435 PGT430:PGV435 PQP430:PQR435 QAL430:QAN435 QKH430:QKJ435 QUD430:QUF435 RDZ430:REB435 RNV430:RNX435 RXR430:RXT435 SHN430:SHP435 SRJ430:SRL435 TBF430:TBH435 TLB430:TLD435 TUX430:TUZ435 UET430:UEV435 UOP430:UOR435 UYL430:UYN435 VIH430:VIJ435 VSD430:VSF435 WBZ430:WCB435 WLV430:WLX435 WVR430:WVT435 J66012:L66017 JF66012:JH66017 TB66012:TD66017 ACX66012:ACZ66017 AMT66012:AMV66017 AWP66012:AWR66017 BGL66012:BGN66017 BQH66012:BQJ66017 CAD66012:CAF66017 CJZ66012:CKB66017 CTV66012:CTX66017 DDR66012:DDT66017 DNN66012:DNP66017 DXJ66012:DXL66017 EHF66012:EHH66017 ERB66012:ERD66017 FAX66012:FAZ66017 FKT66012:FKV66017 FUP66012:FUR66017 GEL66012:GEN66017 GOH66012:GOJ66017 GYD66012:GYF66017 HHZ66012:HIB66017 HRV66012:HRX66017 IBR66012:IBT66017 ILN66012:ILP66017 IVJ66012:IVL66017 JFF66012:JFH66017 JPB66012:JPD66017 JYX66012:JYZ66017 KIT66012:KIV66017 KSP66012:KSR66017 LCL66012:LCN66017 LMH66012:LMJ66017 LWD66012:LWF66017 MFZ66012:MGB66017 MPV66012:MPX66017 MZR66012:MZT66017 NJN66012:NJP66017 NTJ66012:NTL66017 ODF66012:ODH66017 ONB66012:OND66017 OWX66012:OWZ66017 PGT66012:PGV66017 PQP66012:PQR66017 QAL66012:QAN66017 QKH66012:QKJ66017 QUD66012:QUF66017 RDZ66012:REB66017 RNV66012:RNX66017 RXR66012:RXT66017 SHN66012:SHP66017 SRJ66012:SRL66017 TBF66012:TBH66017 TLB66012:TLD66017 TUX66012:TUZ66017 UET66012:UEV66017 UOP66012:UOR66017 UYL66012:UYN66017 VIH66012:VIJ66017 VSD66012:VSF66017 WBZ66012:WCB66017 WLV66012:WLX66017 WVR66012:WVT66017 J131548:L131553 JF131548:JH131553 TB131548:TD131553 ACX131548:ACZ131553 AMT131548:AMV131553 AWP131548:AWR131553 BGL131548:BGN131553 BQH131548:BQJ131553 CAD131548:CAF131553 CJZ131548:CKB131553 CTV131548:CTX131553 DDR131548:DDT131553 DNN131548:DNP131553 DXJ131548:DXL131553 EHF131548:EHH131553 ERB131548:ERD131553 FAX131548:FAZ131553 FKT131548:FKV131553 FUP131548:FUR131553 GEL131548:GEN131553 GOH131548:GOJ131553 GYD131548:GYF131553 HHZ131548:HIB131553 HRV131548:HRX131553 IBR131548:IBT131553 ILN131548:ILP131553 IVJ131548:IVL131553 JFF131548:JFH131553 JPB131548:JPD131553 JYX131548:JYZ131553 KIT131548:KIV131553 KSP131548:KSR131553 LCL131548:LCN131553 LMH131548:LMJ131553 LWD131548:LWF131553 MFZ131548:MGB131553 MPV131548:MPX131553 MZR131548:MZT131553 NJN131548:NJP131553 NTJ131548:NTL131553 ODF131548:ODH131553 ONB131548:OND131553 OWX131548:OWZ131553 PGT131548:PGV131553 PQP131548:PQR131553 QAL131548:QAN131553 QKH131548:QKJ131553 QUD131548:QUF131553 RDZ131548:REB131553 RNV131548:RNX131553 RXR131548:RXT131553 SHN131548:SHP131553 SRJ131548:SRL131553 TBF131548:TBH131553 TLB131548:TLD131553 TUX131548:TUZ131553 UET131548:UEV131553 UOP131548:UOR131553 UYL131548:UYN131553 VIH131548:VIJ131553 VSD131548:VSF131553 WBZ131548:WCB131553 WLV131548:WLX131553 WVR131548:WVT131553 J197084:L197089 JF197084:JH197089 TB197084:TD197089 ACX197084:ACZ197089 AMT197084:AMV197089 AWP197084:AWR197089 BGL197084:BGN197089 BQH197084:BQJ197089 CAD197084:CAF197089 CJZ197084:CKB197089 CTV197084:CTX197089 DDR197084:DDT197089 DNN197084:DNP197089 DXJ197084:DXL197089 EHF197084:EHH197089 ERB197084:ERD197089 FAX197084:FAZ197089 FKT197084:FKV197089 FUP197084:FUR197089 GEL197084:GEN197089 GOH197084:GOJ197089 GYD197084:GYF197089 HHZ197084:HIB197089 HRV197084:HRX197089 IBR197084:IBT197089 ILN197084:ILP197089 IVJ197084:IVL197089 JFF197084:JFH197089 JPB197084:JPD197089 JYX197084:JYZ197089 KIT197084:KIV197089 KSP197084:KSR197089 LCL197084:LCN197089 LMH197084:LMJ197089 LWD197084:LWF197089 MFZ197084:MGB197089 MPV197084:MPX197089 MZR197084:MZT197089 NJN197084:NJP197089 NTJ197084:NTL197089 ODF197084:ODH197089 ONB197084:OND197089 OWX197084:OWZ197089 PGT197084:PGV197089 PQP197084:PQR197089 QAL197084:QAN197089 QKH197084:QKJ197089 QUD197084:QUF197089 RDZ197084:REB197089 RNV197084:RNX197089 RXR197084:RXT197089 SHN197084:SHP197089 SRJ197084:SRL197089 TBF197084:TBH197089 TLB197084:TLD197089 TUX197084:TUZ197089 UET197084:UEV197089 UOP197084:UOR197089 UYL197084:UYN197089 VIH197084:VIJ197089 VSD197084:VSF197089 WBZ197084:WCB197089 WLV197084:WLX197089 WVR197084:WVT197089 J262620:L262625 JF262620:JH262625 TB262620:TD262625 ACX262620:ACZ262625 AMT262620:AMV262625 AWP262620:AWR262625 BGL262620:BGN262625 BQH262620:BQJ262625 CAD262620:CAF262625 CJZ262620:CKB262625 CTV262620:CTX262625 DDR262620:DDT262625 DNN262620:DNP262625 DXJ262620:DXL262625 EHF262620:EHH262625 ERB262620:ERD262625 FAX262620:FAZ262625 FKT262620:FKV262625 FUP262620:FUR262625 GEL262620:GEN262625 GOH262620:GOJ262625 GYD262620:GYF262625 HHZ262620:HIB262625 HRV262620:HRX262625 IBR262620:IBT262625 ILN262620:ILP262625 IVJ262620:IVL262625 JFF262620:JFH262625 JPB262620:JPD262625 JYX262620:JYZ262625 KIT262620:KIV262625 KSP262620:KSR262625 LCL262620:LCN262625 LMH262620:LMJ262625 LWD262620:LWF262625 MFZ262620:MGB262625 MPV262620:MPX262625 MZR262620:MZT262625 NJN262620:NJP262625 NTJ262620:NTL262625 ODF262620:ODH262625 ONB262620:OND262625 OWX262620:OWZ262625 PGT262620:PGV262625 PQP262620:PQR262625 QAL262620:QAN262625 QKH262620:QKJ262625 QUD262620:QUF262625 RDZ262620:REB262625 RNV262620:RNX262625 RXR262620:RXT262625 SHN262620:SHP262625 SRJ262620:SRL262625 TBF262620:TBH262625 TLB262620:TLD262625 TUX262620:TUZ262625 UET262620:UEV262625 UOP262620:UOR262625 UYL262620:UYN262625 VIH262620:VIJ262625 VSD262620:VSF262625 WBZ262620:WCB262625 WLV262620:WLX262625 WVR262620:WVT262625 J328156:L328161 JF328156:JH328161 TB328156:TD328161 ACX328156:ACZ328161 AMT328156:AMV328161 AWP328156:AWR328161 BGL328156:BGN328161 BQH328156:BQJ328161 CAD328156:CAF328161 CJZ328156:CKB328161 CTV328156:CTX328161 DDR328156:DDT328161 DNN328156:DNP328161 DXJ328156:DXL328161 EHF328156:EHH328161 ERB328156:ERD328161 FAX328156:FAZ328161 FKT328156:FKV328161 FUP328156:FUR328161 GEL328156:GEN328161 GOH328156:GOJ328161 GYD328156:GYF328161 HHZ328156:HIB328161 HRV328156:HRX328161 IBR328156:IBT328161 ILN328156:ILP328161 IVJ328156:IVL328161 JFF328156:JFH328161 JPB328156:JPD328161 JYX328156:JYZ328161 KIT328156:KIV328161 KSP328156:KSR328161 LCL328156:LCN328161 LMH328156:LMJ328161 LWD328156:LWF328161 MFZ328156:MGB328161 MPV328156:MPX328161 MZR328156:MZT328161 NJN328156:NJP328161 NTJ328156:NTL328161 ODF328156:ODH328161 ONB328156:OND328161 OWX328156:OWZ328161 PGT328156:PGV328161 PQP328156:PQR328161 QAL328156:QAN328161 QKH328156:QKJ328161 QUD328156:QUF328161 RDZ328156:REB328161 RNV328156:RNX328161 RXR328156:RXT328161 SHN328156:SHP328161 SRJ328156:SRL328161 TBF328156:TBH328161 TLB328156:TLD328161 TUX328156:TUZ328161 UET328156:UEV328161 UOP328156:UOR328161 UYL328156:UYN328161 VIH328156:VIJ328161 VSD328156:VSF328161 WBZ328156:WCB328161 WLV328156:WLX328161 WVR328156:WVT328161 J393692:L393697 JF393692:JH393697 TB393692:TD393697 ACX393692:ACZ393697 AMT393692:AMV393697 AWP393692:AWR393697 BGL393692:BGN393697 BQH393692:BQJ393697 CAD393692:CAF393697 CJZ393692:CKB393697 CTV393692:CTX393697 DDR393692:DDT393697 DNN393692:DNP393697 DXJ393692:DXL393697 EHF393692:EHH393697 ERB393692:ERD393697 FAX393692:FAZ393697 FKT393692:FKV393697 FUP393692:FUR393697 GEL393692:GEN393697 GOH393692:GOJ393697 GYD393692:GYF393697 HHZ393692:HIB393697 HRV393692:HRX393697 IBR393692:IBT393697 ILN393692:ILP393697 IVJ393692:IVL393697 JFF393692:JFH393697 JPB393692:JPD393697 JYX393692:JYZ393697 KIT393692:KIV393697 KSP393692:KSR393697 LCL393692:LCN393697 LMH393692:LMJ393697 LWD393692:LWF393697 MFZ393692:MGB393697 MPV393692:MPX393697 MZR393692:MZT393697 NJN393692:NJP393697 NTJ393692:NTL393697 ODF393692:ODH393697 ONB393692:OND393697 OWX393692:OWZ393697 PGT393692:PGV393697 PQP393692:PQR393697 QAL393692:QAN393697 QKH393692:QKJ393697 QUD393692:QUF393697 RDZ393692:REB393697 RNV393692:RNX393697 RXR393692:RXT393697 SHN393692:SHP393697 SRJ393692:SRL393697 TBF393692:TBH393697 TLB393692:TLD393697 TUX393692:TUZ393697 UET393692:UEV393697 UOP393692:UOR393697 UYL393692:UYN393697 VIH393692:VIJ393697 VSD393692:VSF393697 WBZ393692:WCB393697 WLV393692:WLX393697 WVR393692:WVT393697 J459228:L459233 JF459228:JH459233 TB459228:TD459233 ACX459228:ACZ459233 AMT459228:AMV459233 AWP459228:AWR459233 BGL459228:BGN459233 BQH459228:BQJ459233 CAD459228:CAF459233 CJZ459228:CKB459233 CTV459228:CTX459233 DDR459228:DDT459233 DNN459228:DNP459233 DXJ459228:DXL459233 EHF459228:EHH459233 ERB459228:ERD459233 FAX459228:FAZ459233 FKT459228:FKV459233 FUP459228:FUR459233 GEL459228:GEN459233 GOH459228:GOJ459233 GYD459228:GYF459233 HHZ459228:HIB459233 HRV459228:HRX459233 IBR459228:IBT459233 ILN459228:ILP459233 IVJ459228:IVL459233 JFF459228:JFH459233 JPB459228:JPD459233 JYX459228:JYZ459233 KIT459228:KIV459233 KSP459228:KSR459233 LCL459228:LCN459233 LMH459228:LMJ459233 LWD459228:LWF459233 MFZ459228:MGB459233 MPV459228:MPX459233 MZR459228:MZT459233 NJN459228:NJP459233 NTJ459228:NTL459233 ODF459228:ODH459233 ONB459228:OND459233 OWX459228:OWZ459233 PGT459228:PGV459233 PQP459228:PQR459233 QAL459228:QAN459233 QKH459228:QKJ459233 QUD459228:QUF459233 RDZ459228:REB459233 RNV459228:RNX459233 RXR459228:RXT459233 SHN459228:SHP459233 SRJ459228:SRL459233 TBF459228:TBH459233 TLB459228:TLD459233 TUX459228:TUZ459233 UET459228:UEV459233 UOP459228:UOR459233 UYL459228:UYN459233 VIH459228:VIJ459233 VSD459228:VSF459233 WBZ459228:WCB459233 WLV459228:WLX459233 WVR459228:WVT459233 J524764:L524769 JF524764:JH524769 TB524764:TD524769 ACX524764:ACZ524769 AMT524764:AMV524769 AWP524764:AWR524769 BGL524764:BGN524769 BQH524764:BQJ524769 CAD524764:CAF524769 CJZ524764:CKB524769 CTV524764:CTX524769 DDR524764:DDT524769 DNN524764:DNP524769 DXJ524764:DXL524769 EHF524764:EHH524769 ERB524764:ERD524769 FAX524764:FAZ524769 FKT524764:FKV524769 FUP524764:FUR524769 GEL524764:GEN524769 GOH524764:GOJ524769 GYD524764:GYF524769 HHZ524764:HIB524769 HRV524764:HRX524769 IBR524764:IBT524769 ILN524764:ILP524769 IVJ524764:IVL524769 JFF524764:JFH524769 JPB524764:JPD524769 JYX524764:JYZ524769 KIT524764:KIV524769 KSP524764:KSR524769 LCL524764:LCN524769 LMH524764:LMJ524769 LWD524764:LWF524769 MFZ524764:MGB524769 MPV524764:MPX524769 MZR524764:MZT524769 NJN524764:NJP524769 NTJ524764:NTL524769 ODF524764:ODH524769 ONB524764:OND524769 OWX524764:OWZ524769 PGT524764:PGV524769 PQP524764:PQR524769 QAL524764:QAN524769 QKH524764:QKJ524769 QUD524764:QUF524769 RDZ524764:REB524769 RNV524764:RNX524769 RXR524764:RXT524769 SHN524764:SHP524769 SRJ524764:SRL524769 TBF524764:TBH524769 TLB524764:TLD524769 TUX524764:TUZ524769 UET524764:UEV524769 UOP524764:UOR524769 UYL524764:UYN524769 VIH524764:VIJ524769 VSD524764:VSF524769 WBZ524764:WCB524769 WLV524764:WLX524769 WVR524764:WVT524769 J590300:L590305 JF590300:JH590305 TB590300:TD590305 ACX590300:ACZ590305 AMT590300:AMV590305 AWP590300:AWR590305 BGL590300:BGN590305 BQH590300:BQJ590305 CAD590300:CAF590305 CJZ590300:CKB590305 CTV590300:CTX590305 DDR590300:DDT590305 DNN590300:DNP590305 DXJ590300:DXL590305 EHF590300:EHH590305 ERB590300:ERD590305 FAX590300:FAZ590305 FKT590300:FKV590305 FUP590300:FUR590305 GEL590300:GEN590305 GOH590300:GOJ590305 GYD590300:GYF590305 HHZ590300:HIB590305 HRV590300:HRX590305 IBR590300:IBT590305 ILN590300:ILP590305 IVJ590300:IVL590305 JFF590300:JFH590305 JPB590300:JPD590305 JYX590300:JYZ590305 KIT590300:KIV590305 KSP590300:KSR590305 LCL590300:LCN590305 LMH590300:LMJ590305 LWD590300:LWF590305 MFZ590300:MGB590305 MPV590300:MPX590305 MZR590300:MZT590305 NJN590300:NJP590305 NTJ590300:NTL590305 ODF590300:ODH590305 ONB590300:OND590305 OWX590300:OWZ590305 PGT590300:PGV590305 PQP590300:PQR590305 QAL590300:QAN590305 QKH590300:QKJ590305 QUD590300:QUF590305 RDZ590300:REB590305 RNV590300:RNX590305 RXR590300:RXT590305 SHN590300:SHP590305 SRJ590300:SRL590305 TBF590300:TBH590305 TLB590300:TLD590305 TUX590300:TUZ590305 UET590300:UEV590305 UOP590300:UOR590305 UYL590300:UYN590305 VIH590300:VIJ590305 VSD590300:VSF590305 WBZ590300:WCB590305 WLV590300:WLX590305 WVR590300:WVT590305 J655836:L655841 JF655836:JH655841 TB655836:TD655841 ACX655836:ACZ655841 AMT655836:AMV655841 AWP655836:AWR655841 BGL655836:BGN655841 BQH655836:BQJ655841 CAD655836:CAF655841 CJZ655836:CKB655841 CTV655836:CTX655841 DDR655836:DDT655841 DNN655836:DNP655841 DXJ655836:DXL655841 EHF655836:EHH655841 ERB655836:ERD655841 FAX655836:FAZ655841 FKT655836:FKV655841 FUP655836:FUR655841 GEL655836:GEN655841 GOH655836:GOJ655841 GYD655836:GYF655841 HHZ655836:HIB655841 HRV655836:HRX655841 IBR655836:IBT655841 ILN655836:ILP655841 IVJ655836:IVL655841 JFF655836:JFH655841 JPB655836:JPD655841 JYX655836:JYZ655841 KIT655836:KIV655841 KSP655836:KSR655841 LCL655836:LCN655841 LMH655836:LMJ655841 LWD655836:LWF655841 MFZ655836:MGB655841 MPV655836:MPX655841 MZR655836:MZT655841 NJN655836:NJP655841 NTJ655836:NTL655841 ODF655836:ODH655841 ONB655836:OND655841 OWX655836:OWZ655841 PGT655836:PGV655841 PQP655836:PQR655841 QAL655836:QAN655841 QKH655836:QKJ655841 QUD655836:QUF655841 RDZ655836:REB655841 RNV655836:RNX655841 RXR655836:RXT655841 SHN655836:SHP655841 SRJ655836:SRL655841 TBF655836:TBH655841 TLB655836:TLD655841 TUX655836:TUZ655841 UET655836:UEV655841 UOP655836:UOR655841 UYL655836:UYN655841 VIH655836:VIJ655841 VSD655836:VSF655841 WBZ655836:WCB655841 WLV655836:WLX655841 WVR655836:WVT655841 J721372:L721377 JF721372:JH721377 TB721372:TD721377 ACX721372:ACZ721377 AMT721372:AMV721377 AWP721372:AWR721377 BGL721372:BGN721377 BQH721372:BQJ721377 CAD721372:CAF721377 CJZ721372:CKB721377 CTV721372:CTX721377 DDR721372:DDT721377 DNN721372:DNP721377 DXJ721372:DXL721377 EHF721372:EHH721377 ERB721372:ERD721377 FAX721372:FAZ721377 FKT721372:FKV721377 FUP721372:FUR721377 GEL721372:GEN721377 GOH721372:GOJ721377 GYD721372:GYF721377 HHZ721372:HIB721377 HRV721372:HRX721377 IBR721372:IBT721377 ILN721372:ILP721377 IVJ721372:IVL721377 JFF721372:JFH721377 JPB721372:JPD721377 JYX721372:JYZ721377 KIT721372:KIV721377 KSP721372:KSR721377 LCL721372:LCN721377 LMH721372:LMJ721377 LWD721372:LWF721377 MFZ721372:MGB721377 MPV721372:MPX721377 MZR721372:MZT721377 NJN721372:NJP721377 NTJ721372:NTL721377 ODF721372:ODH721377 ONB721372:OND721377 OWX721372:OWZ721377 PGT721372:PGV721377 PQP721372:PQR721377 QAL721372:QAN721377 QKH721372:QKJ721377 QUD721372:QUF721377 RDZ721372:REB721377 RNV721372:RNX721377 RXR721372:RXT721377 SHN721372:SHP721377 SRJ721372:SRL721377 TBF721372:TBH721377 TLB721372:TLD721377 TUX721372:TUZ721377 UET721372:UEV721377 UOP721372:UOR721377 UYL721372:UYN721377 VIH721372:VIJ721377 VSD721372:VSF721377 WBZ721372:WCB721377 WLV721372:WLX721377 WVR721372:WVT721377 J786908:L786913 JF786908:JH786913 TB786908:TD786913 ACX786908:ACZ786913 AMT786908:AMV786913 AWP786908:AWR786913 BGL786908:BGN786913 BQH786908:BQJ786913 CAD786908:CAF786913 CJZ786908:CKB786913 CTV786908:CTX786913 DDR786908:DDT786913 DNN786908:DNP786913 DXJ786908:DXL786913 EHF786908:EHH786913 ERB786908:ERD786913 FAX786908:FAZ786913 FKT786908:FKV786913 FUP786908:FUR786913 GEL786908:GEN786913 GOH786908:GOJ786913 GYD786908:GYF786913 HHZ786908:HIB786913 HRV786908:HRX786913 IBR786908:IBT786913 ILN786908:ILP786913 IVJ786908:IVL786913 JFF786908:JFH786913 JPB786908:JPD786913 JYX786908:JYZ786913 KIT786908:KIV786913 KSP786908:KSR786913 LCL786908:LCN786913 LMH786908:LMJ786913 LWD786908:LWF786913 MFZ786908:MGB786913 MPV786908:MPX786913 MZR786908:MZT786913 NJN786908:NJP786913 NTJ786908:NTL786913 ODF786908:ODH786913 ONB786908:OND786913 OWX786908:OWZ786913 PGT786908:PGV786913 PQP786908:PQR786913 QAL786908:QAN786913 QKH786908:QKJ786913 QUD786908:QUF786913 RDZ786908:REB786913 RNV786908:RNX786913 RXR786908:RXT786913 SHN786908:SHP786913 SRJ786908:SRL786913 TBF786908:TBH786913 TLB786908:TLD786913 TUX786908:TUZ786913 UET786908:UEV786913 UOP786908:UOR786913 UYL786908:UYN786913 VIH786908:VIJ786913 VSD786908:VSF786913 WBZ786908:WCB786913 WLV786908:WLX786913 WVR786908:WVT786913 J852444:L852449 JF852444:JH852449 TB852444:TD852449 ACX852444:ACZ852449 AMT852444:AMV852449 AWP852444:AWR852449 BGL852444:BGN852449 BQH852444:BQJ852449 CAD852444:CAF852449 CJZ852444:CKB852449 CTV852444:CTX852449 DDR852444:DDT852449 DNN852444:DNP852449 DXJ852444:DXL852449 EHF852444:EHH852449 ERB852444:ERD852449 FAX852444:FAZ852449 FKT852444:FKV852449 FUP852444:FUR852449 GEL852444:GEN852449 GOH852444:GOJ852449 GYD852444:GYF852449 HHZ852444:HIB852449 HRV852444:HRX852449 IBR852444:IBT852449 ILN852444:ILP852449 IVJ852444:IVL852449 JFF852444:JFH852449 JPB852444:JPD852449 JYX852444:JYZ852449 KIT852444:KIV852449 KSP852444:KSR852449 LCL852444:LCN852449 LMH852444:LMJ852449 LWD852444:LWF852449 MFZ852444:MGB852449 MPV852444:MPX852449 MZR852444:MZT852449 NJN852444:NJP852449 NTJ852444:NTL852449 ODF852444:ODH852449 ONB852444:OND852449 OWX852444:OWZ852449 PGT852444:PGV852449 PQP852444:PQR852449 QAL852444:QAN852449 QKH852444:QKJ852449 QUD852444:QUF852449 RDZ852444:REB852449 RNV852444:RNX852449 RXR852444:RXT852449 SHN852444:SHP852449 SRJ852444:SRL852449 TBF852444:TBH852449 TLB852444:TLD852449 TUX852444:TUZ852449 UET852444:UEV852449 UOP852444:UOR852449 UYL852444:UYN852449 VIH852444:VIJ852449 VSD852444:VSF852449 WBZ852444:WCB852449 WLV852444:WLX852449 WVR852444:WVT852449 J917980:L917985 JF917980:JH917985 TB917980:TD917985 ACX917980:ACZ917985 AMT917980:AMV917985 AWP917980:AWR917985 BGL917980:BGN917985 BQH917980:BQJ917985 CAD917980:CAF917985 CJZ917980:CKB917985 CTV917980:CTX917985 DDR917980:DDT917985 DNN917980:DNP917985 DXJ917980:DXL917985 EHF917980:EHH917985 ERB917980:ERD917985 FAX917980:FAZ917985 FKT917980:FKV917985 FUP917980:FUR917985 GEL917980:GEN917985 GOH917980:GOJ917985 GYD917980:GYF917985 HHZ917980:HIB917985 HRV917980:HRX917985 IBR917980:IBT917985 ILN917980:ILP917985 IVJ917980:IVL917985 JFF917980:JFH917985 JPB917980:JPD917985 JYX917980:JYZ917985 KIT917980:KIV917985 KSP917980:KSR917985 LCL917980:LCN917985 LMH917980:LMJ917985 LWD917980:LWF917985 MFZ917980:MGB917985 MPV917980:MPX917985 MZR917980:MZT917985 NJN917980:NJP917985 NTJ917980:NTL917985 ODF917980:ODH917985 ONB917980:OND917985 OWX917980:OWZ917985 PGT917980:PGV917985 PQP917980:PQR917985 QAL917980:QAN917985 QKH917980:QKJ917985 QUD917980:QUF917985 RDZ917980:REB917985 RNV917980:RNX917985 RXR917980:RXT917985 SHN917980:SHP917985 SRJ917980:SRL917985 TBF917980:TBH917985 TLB917980:TLD917985 TUX917980:TUZ917985 UET917980:UEV917985 UOP917980:UOR917985 UYL917980:UYN917985 VIH917980:VIJ917985 VSD917980:VSF917985 WBZ917980:WCB917985 WLV917980:WLX917985 WVR917980:WVT917985 J983516:L983521 JF983516:JH983521 TB983516:TD983521 ACX983516:ACZ983521 AMT983516:AMV983521 AWP983516:AWR983521 BGL983516:BGN983521 BQH983516:BQJ983521 CAD983516:CAF983521 CJZ983516:CKB983521 CTV983516:CTX983521 DDR983516:DDT983521 DNN983516:DNP983521 DXJ983516:DXL983521 EHF983516:EHH983521 ERB983516:ERD983521 FAX983516:FAZ983521 FKT983516:FKV983521 FUP983516:FUR983521 GEL983516:GEN983521 GOH983516:GOJ983521 GYD983516:GYF983521 HHZ983516:HIB983521 HRV983516:HRX983521 IBR983516:IBT983521 ILN983516:ILP983521 IVJ983516:IVL983521 JFF983516:JFH983521 JPB983516:JPD983521 JYX983516:JYZ983521 KIT983516:KIV983521 KSP983516:KSR983521 LCL983516:LCN983521 LMH983516:LMJ983521 LWD983516:LWF983521 MFZ983516:MGB983521 MPV983516:MPX983521 MZR983516:MZT983521 NJN983516:NJP983521 NTJ983516:NTL983521 ODF983516:ODH983521 ONB983516:OND983521 OWX983516:OWZ983521 PGT983516:PGV983521 PQP983516:PQR983521 QAL983516:QAN983521 QKH983516:QKJ983521 QUD983516:QUF983521 RDZ983516:REB983521 RNV983516:RNX983521 RXR983516:RXT983521 SHN983516:SHP983521 SRJ983516:SRL983521 TBF983516:TBH983521 TLB983516:TLD983521 TUX983516:TUZ983521 UET983516:UEV983521 UOP983516:UOR983521 UYL983516:UYN983521 VIH983516:VIJ983521 VSD983516:VSF983521 WBZ983516:WCB983521 WLV983516:WLX983521 WVR983516:WVT983521 B436 IX436 ST436 ACP436 AML436 AWH436 BGD436 BPZ436 BZV436 CJR436 CTN436 DDJ436 DNF436 DXB436 EGX436 EQT436 FAP436 FKL436 FUH436 GED436 GNZ436 GXV436 HHR436 HRN436 IBJ436 ILF436 IVB436 JEX436 JOT436 JYP436 KIL436 KSH436 LCD436 LLZ436 LVV436 MFR436 MPN436 MZJ436 NJF436 NTB436 OCX436 OMT436 OWP436 PGL436 PQH436 QAD436 QJZ436 QTV436 RDR436 RNN436 RXJ436 SHF436 SRB436 TAX436 TKT436 TUP436 UEL436 UOH436 UYD436 VHZ436 VRV436 WBR436 WLN436 WVJ436 B66018 IX66018 ST66018 ACP66018 AML66018 AWH66018 BGD66018 BPZ66018 BZV66018 CJR66018 CTN66018 DDJ66018 DNF66018 DXB66018 EGX66018 EQT66018 FAP66018 FKL66018 FUH66018 GED66018 GNZ66018 GXV66018 HHR66018 HRN66018 IBJ66018 ILF66018 IVB66018 JEX66018 JOT66018 JYP66018 KIL66018 KSH66018 LCD66018 LLZ66018 LVV66018 MFR66018 MPN66018 MZJ66018 NJF66018 NTB66018 OCX66018 OMT66018 OWP66018 PGL66018 PQH66018 QAD66018 QJZ66018 QTV66018 RDR66018 RNN66018 RXJ66018 SHF66018 SRB66018 TAX66018 TKT66018 TUP66018 UEL66018 UOH66018 UYD66018 VHZ66018 VRV66018 WBR66018 WLN66018 WVJ66018 B131554 IX131554 ST131554 ACP131554 AML131554 AWH131554 BGD131554 BPZ131554 BZV131554 CJR131554 CTN131554 DDJ131554 DNF131554 DXB131554 EGX131554 EQT131554 FAP131554 FKL131554 FUH131554 GED131554 GNZ131554 GXV131554 HHR131554 HRN131554 IBJ131554 ILF131554 IVB131554 JEX131554 JOT131554 JYP131554 KIL131554 KSH131554 LCD131554 LLZ131554 LVV131554 MFR131554 MPN131554 MZJ131554 NJF131554 NTB131554 OCX131554 OMT131554 OWP131554 PGL131554 PQH131554 QAD131554 QJZ131554 QTV131554 RDR131554 RNN131554 RXJ131554 SHF131554 SRB131554 TAX131554 TKT131554 TUP131554 UEL131554 UOH131554 UYD131554 VHZ131554 VRV131554 WBR131554 WLN131554 WVJ131554 B197090 IX197090 ST197090 ACP197090 AML197090 AWH197090 BGD197090 BPZ197090 BZV197090 CJR197090 CTN197090 DDJ197090 DNF197090 DXB197090 EGX197090 EQT197090 FAP197090 FKL197090 FUH197090 GED197090 GNZ197090 GXV197090 HHR197090 HRN197090 IBJ197090 ILF197090 IVB197090 JEX197090 JOT197090 JYP197090 KIL197090 KSH197090 LCD197090 LLZ197090 LVV197090 MFR197090 MPN197090 MZJ197090 NJF197090 NTB197090 OCX197090 OMT197090 OWP197090 PGL197090 PQH197090 QAD197090 QJZ197090 QTV197090 RDR197090 RNN197090 RXJ197090 SHF197090 SRB197090 TAX197090 TKT197090 TUP197090 UEL197090 UOH197090 UYD197090 VHZ197090 VRV197090 WBR197090 WLN197090 WVJ197090 B262626 IX262626 ST262626 ACP262626 AML262626 AWH262626 BGD262626 BPZ262626 BZV262626 CJR262626 CTN262626 DDJ262626 DNF262626 DXB262626 EGX262626 EQT262626 FAP262626 FKL262626 FUH262626 GED262626 GNZ262626 GXV262626 HHR262626 HRN262626 IBJ262626 ILF262626 IVB262626 JEX262626 JOT262626 JYP262626 KIL262626 KSH262626 LCD262626 LLZ262626 LVV262626 MFR262626 MPN262626 MZJ262626 NJF262626 NTB262626 OCX262626 OMT262626 OWP262626 PGL262626 PQH262626 QAD262626 QJZ262626 QTV262626 RDR262626 RNN262626 RXJ262626 SHF262626 SRB262626 TAX262626 TKT262626 TUP262626 UEL262626 UOH262626 UYD262626 VHZ262626 VRV262626 WBR262626 WLN262626 WVJ262626 B328162 IX328162 ST328162 ACP328162 AML328162 AWH328162 BGD328162 BPZ328162 BZV328162 CJR328162 CTN328162 DDJ328162 DNF328162 DXB328162 EGX328162 EQT328162 FAP328162 FKL328162 FUH328162 GED328162 GNZ328162 GXV328162 HHR328162 HRN328162 IBJ328162 ILF328162 IVB328162 JEX328162 JOT328162 JYP328162 KIL328162 KSH328162 LCD328162 LLZ328162 LVV328162 MFR328162 MPN328162 MZJ328162 NJF328162 NTB328162 OCX328162 OMT328162 OWP328162 PGL328162 PQH328162 QAD328162 QJZ328162 QTV328162 RDR328162 RNN328162 RXJ328162 SHF328162 SRB328162 TAX328162 TKT328162 TUP328162 UEL328162 UOH328162 UYD328162 VHZ328162 VRV328162 WBR328162 WLN328162 WVJ328162 B393698 IX393698 ST393698 ACP393698 AML393698 AWH393698 BGD393698 BPZ393698 BZV393698 CJR393698 CTN393698 DDJ393698 DNF393698 DXB393698 EGX393698 EQT393698 FAP393698 FKL393698 FUH393698 GED393698 GNZ393698 GXV393698 HHR393698 HRN393698 IBJ393698 ILF393698 IVB393698 JEX393698 JOT393698 JYP393698 KIL393698 KSH393698 LCD393698 LLZ393698 LVV393698 MFR393698 MPN393698 MZJ393698 NJF393698 NTB393698 OCX393698 OMT393698 OWP393698 PGL393698 PQH393698 QAD393698 QJZ393698 QTV393698 RDR393698 RNN393698 RXJ393698 SHF393698 SRB393698 TAX393698 TKT393698 TUP393698 UEL393698 UOH393698 UYD393698 VHZ393698 VRV393698 WBR393698 WLN393698 WVJ393698 B459234 IX459234 ST459234 ACP459234 AML459234 AWH459234 BGD459234 BPZ459234 BZV459234 CJR459234 CTN459234 DDJ459234 DNF459234 DXB459234 EGX459234 EQT459234 FAP459234 FKL459234 FUH459234 GED459234 GNZ459234 GXV459234 HHR459234 HRN459234 IBJ459234 ILF459234 IVB459234 JEX459234 JOT459234 JYP459234 KIL459234 KSH459234 LCD459234 LLZ459234 LVV459234 MFR459234 MPN459234 MZJ459234 NJF459234 NTB459234 OCX459234 OMT459234 OWP459234 PGL459234 PQH459234 QAD459234 QJZ459234 QTV459234 RDR459234 RNN459234 RXJ459234 SHF459234 SRB459234 TAX459234 TKT459234 TUP459234 UEL459234 UOH459234 UYD459234 VHZ459234 VRV459234 WBR459234 WLN459234 WVJ459234 B524770 IX524770 ST524770 ACP524770 AML524770 AWH524770 BGD524770 BPZ524770 BZV524770 CJR524770 CTN524770 DDJ524770 DNF524770 DXB524770 EGX524770 EQT524770 FAP524770 FKL524770 FUH524770 GED524770 GNZ524770 GXV524770 HHR524770 HRN524770 IBJ524770 ILF524770 IVB524770 JEX524770 JOT524770 JYP524770 KIL524770 KSH524770 LCD524770 LLZ524770 LVV524770 MFR524770 MPN524770 MZJ524770 NJF524770 NTB524770 OCX524770 OMT524770 OWP524770 PGL524770 PQH524770 QAD524770 QJZ524770 QTV524770 RDR524770 RNN524770 RXJ524770 SHF524770 SRB524770 TAX524770 TKT524770 TUP524770 UEL524770 UOH524770 UYD524770 VHZ524770 VRV524770 WBR524770 WLN524770 WVJ524770 B590306 IX590306 ST590306 ACP590306 AML590306 AWH590306 BGD590306 BPZ590306 BZV590306 CJR590306 CTN590306 DDJ590306 DNF590306 DXB590306 EGX590306 EQT590306 FAP590306 FKL590306 FUH590306 GED590306 GNZ590306 GXV590306 HHR590306 HRN590306 IBJ590306 ILF590306 IVB590306 JEX590306 JOT590306 JYP590306 KIL590306 KSH590306 LCD590306 LLZ590306 LVV590306 MFR590306 MPN590306 MZJ590306 NJF590306 NTB590306 OCX590306 OMT590306 OWP590306 PGL590306 PQH590306 QAD590306 QJZ590306 QTV590306 RDR590306 RNN590306 RXJ590306 SHF590306 SRB590306 TAX590306 TKT590306 TUP590306 UEL590306 UOH590306 UYD590306 VHZ590306 VRV590306 WBR590306 WLN590306 WVJ590306 B655842 IX655842 ST655842 ACP655842 AML655842 AWH655842 BGD655842 BPZ655842 BZV655842 CJR655842 CTN655842 DDJ655842 DNF655842 DXB655842 EGX655842 EQT655842 FAP655842 FKL655842 FUH655842 GED655842 GNZ655842 GXV655842 HHR655842 HRN655842 IBJ655842 ILF655842 IVB655842 JEX655842 JOT655842 JYP655842 KIL655842 KSH655842 LCD655842 LLZ655842 LVV655842 MFR655842 MPN655842 MZJ655842 NJF655842 NTB655842 OCX655842 OMT655842 OWP655842 PGL655842 PQH655842 QAD655842 QJZ655842 QTV655842 RDR655842 RNN655842 RXJ655842 SHF655842 SRB655842 TAX655842 TKT655842 TUP655842 UEL655842 UOH655842 UYD655842 VHZ655842 VRV655842 WBR655842 WLN655842 WVJ655842 B721378 IX721378 ST721378 ACP721378 AML721378 AWH721378 BGD721378 BPZ721378 BZV721378 CJR721378 CTN721378 DDJ721378 DNF721378 DXB721378 EGX721378 EQT721378 FAP721378 FKL721378 FUH721378 GED721378 GNZ721378 GXV721378 HHR721378 HRN721378 IBJ721378 ILF721378 IVB721378 JEX721378 JOT721378 JYP721378 KIL721378 KSH721378 LCD721378 LLZ721378 LVV721378 MFR721378 MPN721378 MZJ721378 NJF721378 NTB721378 OCX721378 OMT721378 OWP721378 PGL721378 PQH721378 QAD721378 QJZ721378 QTV721378 RDR721378 RNN721378 RXJ721378 SHF721378 SRB721378 TAX721378 TKT721378 TUP721378 UEL721378 UOH721378 UYD721378 VHZ721378 VRV721378 WBR721378 WLN721378 WVJ721378 B786914 IX786914 ST786914 ACP786914 AML786914 AWH786914 BGD786914 BPZ786914 BZV786914 CJR786914 CTN786914 DDJ786914 DNF786914 DXB786914 EGX786914 EQT786914 FAP786914 FKL786914 FUH786914 GED786914 GNZ786914 GXV786914 HHR786914 HRN786914 IBJ786914 ILF786914 IVB786914 JEX786914 JOT786914 JYP786914 KIL786914 KSH786914 LCD786914 LLZ786914 LVV786914 MFR786914 MPN786914 MZJ786914 NJF786914 NTB786914 OCX786914 OMT786914 OWP786914 PGL786914 PQH786914 QAD786914 QJZ786914 QTV786914 RDR786914 RNN786914 RXJ786914 SHF786914 SRB786914 TAX786914 TKT786914 TUP786914 UEL786914 UOH786914 UYD786914 VHZ786914 VRV786914 WBR786914 WLN786914 WVJ786914 B852450 IX852450 ST852450 ACP852450 AML852450 AWH852450 BGD852450 BPZ852450 BZV852450 CJR852450 CTN852450 DDJ852450 DNF852450 DXB852450 EGX852450 EQT852450 FAP852450 FKL852450 FUH852450 GED852450 GNZ852450 GXV852450 HHR852450 HRN852450 IBJ852450 ILF852450 IVB852450 JEX852450 JOT852450 JYP852450 KIL852450 KSH852450 LCD852450 LLZ852450 LVV852450 MFR852450 MPN852450 MZJ852450 NJF852450 NTB852450 OCX852450 OMT852450 OWP852450 PGL852450 PQH852450 QAD852450 QJZ852450 QTV852450 RDR852450 RNN852450 RXJ852450 SHF852450 SRB852450 TAX852450 TKT852450 TUP852450 UEL852450 UOH852450 UYD852450 VHZ852450 VRV852450 WBR852450 WLN852450 WVJ852450 B917986 IX917986 ST917986 ACP917986 AML917986 AWH917986 BGD917986 BPZ917986 BZV917986 CJR917986 CTN917986 DDJ917986 DNF917986 DXB917986 EGX917986 EQT917986 FAP917986 FKL917986 FUH917986 GED917986 GNZ917986 GXV917986 HHR917986 HRN917986 IBJ917986 ILF917986 IVB917986 JEX917986 JOT917986 JYP917986 KIL917986 KSH917986 LCD917986 LLZ917986 LVV917986 MFR917986 MPN917986 MZJ917986 NJF917986 NTB917986 OCX917986 OMT917986 OWP917986 PGL917986 PQH917986 QAD917986 QJZ917986 QTV917986 RDR917986 RNN917986 RXJ917986 SHF917986 SRB917986 TAX917986 TKT917986 TUP917986 UEL917986 UOH917986 UYD917986 VHZ917986 VRV917986 WBR917986 WLN917986 WVJ917986 B983522 IX983522 ST983522 ACP983522 AML983522 AWH983522 BGD983522 BPZ983522 BZV983522 CJR983522 CTN983522 DDJ983522 DNF983522 DXB983522 EGX983522 EQT983522 FAP983522 FKL983522 FUH983522 GED983522 GNZ983522 GXV983522 HHR983522 HRN983522 IBJ983522 ILF983522 IVB983522 JEX983522 JOT983522 JYP983522 KIL983522 KSH983522 LCD983522 LLZ983522 LVV983522 MFR983522 MPN983522 MZJ983522 NJF983522 NTB983522 OCX983522 OMT983522 OWP983522 PGL983522 PQH983522 QAD983522 QJZ983522 QTV983522 RDR983522 RNN983522 RXJ983522 SHF983522 SRB983522 TAX983522 TKT983522 TUP983522 UEL983522 UOH983522 UYD983522 VHZ983522 VRV983522 WBR983522 WLN983522 WVJ983522 D436:G436 IZ436:JC436 SV436:SY436 ACR436:ACU436 AMN436:AMQ436 AWJ436:AWM436 BGF436:BGI436 BQB436:BQE436 BZX436:CAA436 CJT436:CJW436 CTP436:CTS436 DDL436:DDO436 DNH436:DNK436 DXD436:DXG436 EGZ436:EHC436 EQV436:EQY436 FAR436:FAU436 FKN436:FKQ436 FUJ436:FUM436 GEF436:GEI436 GOB436:GOE436 GXX436:GYA436 HHT436:HHW436 HRP436:HRS436 IBL436:IBO436 ILH436:ILK436 IVD436:IVG436 JEZ436:JFC436 JOV436:JOY436 JYR436:JYU436 KIN436:KIQ436 KSJ436:KSM436 LCF436:LCI436 LMB436:LME436 LVX436:LWA436 MFT436:MFW436 MPP436:MPS436 MZL436:MZO436 NJH436:NJK436 NTD436:NTG436 OCZ436:ODC436 OMV436:OMY436 OWR436:OWU436 PGN436:PGQ436 PQJ436:PQM436 QAF436:QAI436 QKB436:QKE436 QTX436:QUA436 RDT436:RDW436 RNP436:RNS436 RXL436:RXO436 SHH436:SHK436 SRD436:SRG436 TAZ436:TBC436 TKV436:TKY436 TUR436:TUU436 UEN436:UEQ436 UOJ436:UOM436 UYF436:UYI436 VIB436:VIE436 VRX436:VSA436 WBT436:WBW436 WLP436:WLS436 WVL436:WVO436 D66018:G66018 IZ66018:JC66018 SV66018:SY66018 ACR66018:ACU66018 AMN66018:AMQ66018 AWJ66018:AWM66018 BGF66018:BGI66018 BQB66018:BQE66018 BZX66018:CAA66018 CJT66018:CJW66018 CTP66018:CTS66018 DDL66018:DDO66018 DNH66018:DNK66018 DXD66018:DXG66018 EGZ66018:EHC66018 EQV66018:EQY66018 FAR66018:FAU66018 FKN66018:FKQ66018 FUJ66018:FUM66018 GEF66018:GEI66018 GOB66018:GOE66018 GXX66018:GYA66018 HHT66018:HHW66018 HRP66018:HRS66018 IBL66018:IBO66018 ILH66018:ILK66018 IVD66018:IVG66018 JEZ66018:JFC66018 JOV66018:JOY66018 JYR66018:JYU66018 KIN66018:KIQ66018 KSJ66018:KSM66018 LCF66018:LCI66018 LMB66018:LME66018 LVX66018:LWA66018 MFT66018:MFW66018 MPP66018:MPS66018 MZL66018:MZO66018 NJH66018:NJK66018 NTD66018:NTG66018 OCZ66018:ODC66018 OMV66018:OMY66018 OWR66018:OWU66018 PGN66018:PGQ66018 PQJ66018:PQM66018 QAF66018:QAI66018 QKB66018:QKE66018 QTX66018:QUA66018 RDT66018:RDW66018 RNP66018:RNS66018 RXL66018:RXO66018 SHH66018:SHK66018 SRD66018:SRG66018 TAZ66018:TBC66018 TKV66018:TKY66018 TUR66018:TUU66018 UEN66018:UEQ66018 UOJ66018:UOM66018 UYF66018:UYI66018 VIB66018:VIE66018 VRX66018:VSA66018 WBT66018:WBW66018 WLP66018:WLS66018 WVL66018:WVO66018 D131554:G131554 IZ131554:JC131554 SV131554:SY131554 ACR131554:ACU131554 AMN131554:AMQ131554 AWJ131554:AWM131554 BGF131554:BGI131554 BQB131554:BQE131554 BZX131554:CAA131554 CJT131554:CJW131554 CTP131554:CTS131554 DDL131554:DDO131554 DNH131554:DNK131554 DXD131554:DXG131554 EGZ131554:EHC131554 EQV131554:EQY131554 FAR131554:FAU131554 FKN131554:FKQ131554 FUJ131554:FUM131554 GEF131554:GEI131554 GOB131554:GOE131554 GXX131554:GYA131554 HHT131554:HHW131554 HRP131554:HRS131554 IBL131554:IBO131554 ILH131554:ILK131554 IVD131554:IVG131554 JEZ131554:JFC131554 JOV131554:JOY131554 JYR131554:JYU131554 KIN131554:KIQ131554 KSJ131554:KSM131554 LCF131554:LCI131554 LMB131554:LME131554 LVX131554:LWA131554 MFT131554:MFW131554 MPP131554:MPS131554 MZL131554:MZO131554 NJH131554:NJK131554 NTD131554:NTG131554 OCZ131554:ODC131554 OMV131554:OMY131554 OWR131554:OWU131554 PGN131554:PGQ131554 PQJ131554:PQM131554 QAF131554:QAI131554 QKB131554:QKE131554 QTX131554:QUA131554 RDT131554:RDW131554 RNP131554:RNS131554 RXL131554:RXO131554 SHH131554:SHK131554 SRD131554:SRG131554 TAZ131554:TBC131554 TKV131554:TKY131554 TUR131554:TUU131554 UEN131554:UEQ131554 UOJ131554:UOM131554 UYF131554:UYI131554 VIB131554:VIE131554 VRX131554:VSA131554 WBT131554:WBW131554 WLP131554:WLS131554 WVL131554:WVO131554 D197090:G197090 IZ197090:JC197090 SV197090:SY197090 ACR197090:ACU197090 AMN197090:AMQ197090 AWJ197090:AWM197090 BGF197090:BGI197090 BQB197090:BQE197090 BZX197090:CAA197090 CJT197090:CJW197090 CTP197090:CTS197090 DDL197090:DDO197090 DNH197090:DNK197090 DXD197090:DXG197090 EGZ197090:EHC197090 EQV197090:EQY197090 FAR197090:FAU197090 FKN197090:FKQ197090 FUJ197090:FUM197090 GEF197090:GEI197090 GOB197090:GOE197090 GXX197090:GYA197090 HHT197090:HHW197090 HRP197090:HRS197090 IBL197090:IBO197090 ILH197090:ILK197090 IVD197090:IVG197090 JEZ197090:JFC197090 JOV197090:JOY197090 JYR197090:JYU197090 KIN197090:KIQ197090 KSJ197090:KSM197090 LCF197090:LCI197090 LMB197090:LME197090 LVX197090:LWA197090 MFT197090:MFW197090 MPP197090:MPS197090 MZL197090:MZO197090 NJH197090:NJK197090 NTD197090:NTG197090 OCZ197090:ODC197090 OMV197090:OMY197090 OWR197090:OWU197090 PGN197090:PGQ197090 PQJ197090:PQM197090 QAF197090:QAI197090 QKB197090:QKE197090 QTX197090:QUA197090 RDT197090:RDW197090 RNP197090:RNS197090 RXL197090:RXO197090 SHH197090:SHK197090 SRD197090:SRG197090 TAZ197090:TBC197090 TKV197090:TKY197090 TUR197090:TUU197090 UEN197090:UEQ197090 UOJ197090:UOM197090 UYF197090:UYI197090 VIB197090:VIE197090 VRX197090:VSA197090 WBT197090:WBW197090 WLP197090:WLS197090 WVL197090:WVO197090 D262626:G262626 IZ262626:JC262626 SV262626:SY262626 ACR262626:ACU262626 AMN262626:AMQ262626 AWJ262626:AWM262626 BGF262626:BGI262626 BQB262626:BQE262626 BZX262626:CAA262626 CJT262626:CJW262626 CTP262626:CTS262626 DDL262626:DDO262626 DNH262626:DNK262626 DXD262626:DXG262626 EGZ262626:EHC262626 EQV262626:EQY262626 FAR262626:FAU262626 FKN262626:FKQ262626 FUJ262626:FUM262626 GEF262626:GEI262626 GOB262626:GOE262626 GXX262626:GYA262626 HHT262626:HHW262626 HRP262626:HRS262626 IBL262626:IBO262626 ILH262626:ILK262626 IVD262626:IVG262626 JEZ262626:JFC262626 JOV262626:JOY262626 JYR262626:JYU262626 KIN262626:KIQ262626 KSJ262626:KSM262626 LCF262626:LCI262626 LMB262626:LME262626 LVX262626:LWA262626 MFT262626:MFW262626 MPP262626:MPS262626 MZL262626:MZO262626 NJH262626:NJK262626 NTD262626:NTG262626 OCZ262626:ODC262626 OMV262626:OMY262626 OWR262626:OWU262626 PGN262626:PGQ262626 PQJ262626:PQM262626 QAF262626:QAI262626 QKB262626:QKE262626 QTX262626:QUA262626 RDT262626:RDW262626 RNP262626:RNS262626 RXL262626:RXO262626 SHH262626:SHK262626 SRD262626:SRG262626 TAZ262626:TBC262626 TKV262626:TKY262626 TUR262626:TUU262626 UEN262626:UEQ262626 UOJ262626:UOM262626 UYF262626:UYI262626 VIB262626:VIE262626 VRX262626:VSA262626 WBT262626:WBW262626 WLP262626:WLS262626 WVL262626:WVO262626 D328162:G328162 IZ328162:JC328162 SV328162:SY328162 ACR328162:ACU328162 AMN328162:AMQ328162 AWJ328162:AWM328162 BGF328162:BGI328162 BQB328162:BQE328162 BZX328162:CAA328162 CJT328162:CJW328162 CTP328162:CTS328162 DDL328162:DDO328162 DNH328162:DNK328162 DXD328162:DXG328162 EGZ328162:EHC328162 EQV328162:EQY328162 FAR328162:FAU328162 FKN328162:FKQ328162 FUJ328162:FUM328162 GEF328162:GEI328162 GOB328162:GOE328162 GXX328162:GYA328162 HHT328162:HHW328162 HRP328162:HRS328162 IBL328162:IBO328162 ILH328162:ILK328162 IVD328162:IVG328162 JEZ328162:JFC328162 JOV328162:JOY328162 JYR328162:JYU328162 KIN328162:KIQ328162 KSJ328162:KSM328162 LCF328162:LCI328162 LMB328162:LME328162 LVX328162:LWA328162 MFT328162:MFW328162 MPP328162:MPS328162 MZL328162:MZO328162 NJH328162:NJK328162 NTD328162:NTG328162 OCZ328162:ODC328162 OMV328162:OMY328162 OWR328162:OWU328162 PGN328162:PGQ328162 PQJ328162:PQM328162 QAF328162:QAI328162 QKB328162:QKE328162 QTX328162:QUA328162 RDT328162:RDW328162 RNP328162:RNS328162 RXL328162:RXO328162 SHH328162:SHK328162 SRD328162:SRG328162 TAZ328162:TBC328162 TKV328162:TKY328162 TUR328162:TUU328162 UEN328162:UEQ328162 UOJ328162:UOM328162 UYF328162:UYI328162 VIB328162:VIE328162 VRX328162:VSA328162 WBT328162:WBW328162 WLP328162:WLS328162 WVL328162:WVO328162 D393698:G393698 IZ393698:JC393698 SV393698:SY393698 ACR393698:ACU393698 AMN393698:AMQ393698 AWJ393698:AWM393698 BGF393698:BGI393698 BQB393698:BQE393698 BZX393698:CAA393698 CJT393698:CJW393698 CTP393698:CTS393698 DDL393698:DDO393698 DNH393698:DNK393698 DXD393698:DXG393698 EGZ393698:EHC393698 EQV393698:EQY393698 FAR393698:FAU393698 FKN393698:FKQ393698 FUJ393698:FUM393698 GEF393698:GEI393698 GOB393698:GOE393698 GXX393698:GYA393698 HHT393698:HHW393698 HRP393698:HRS393698 IBL393698:IBO393698 ILH393698:ILK393698 IVD393698:IVG393698 JEZ393698:JFC393698 JOV393698:JOY393698 JYR393698:JYU393698 KIN393698:KIQ393698 KSJ393698:KSM393698 LCF393698:LCI393698 LMB393698:LME393698 LVX393698:LWA393698 MFT393698:MFW393698 MPP393698:MPS393698 MZL393698:MZO393698 NJH393698:NJK393698 NTD393698:NTG393698 OCZ393698:ODC393698 OMV393698:OMY393698 OWR393698:OWU393698 PGN393698:PGQ393698 PQJ393698:PQM393698 QAF393698:QAI393698 QKB393698:QKE393698 QTX393698:QUA393698 RDT393698:RDW393698 RNP393698:RNS393698 RXL393698:RXO393698 SHH393698:SHK393698 SRD393698:SRG393698 TAZ393698:TBC393698 TKV393698:TKY393698 TUR393698:TUU393698 UEN393698:UEQ393698 UOJ393698:UOM393698 UYF393698:UYI393698 VIB393698:VIE393698 VRX393698:VSA393698 WBT393698:WBW393698 WLP393698:WLS393698 WVL393698:WVO393698 D459234:G459234 IZ459234:JC459234 SV459234:SY459234 ACR459234:ACU459234 AMN459234:AMQ459234 AWJ459234:AWM459234 BGF459234:BGI459234 BQB459234:BQE459234 BZX459234:CAA459234 CJT459234:CJW459234 CTP459234:CTS459234 DDL459234:DDO459234 DNH459234:DNK459234 DXD459234:DXG459234 EGZ459234:EHC459234 EQV459234:EQY459234 FAR459234:FAU459234 FKN459234:FKQ459234 FUJ459234:FUM459234 GEF459234:GEI459234 GOB459234:GOE459234 GXX459234:GYA459234 HHT459234:HHW459234 HRP459234:HRS459234 IBL459234:IBO459234 ILH459234:ILK459234 IVD459234:IVG459234 JEZ459234:JFC459234 JOV459234:JOY459234 JYR459234:JYU459234 KIN459234:KIQ459234 KSJ459234:KSM459234 LCF459234:LCI459234 LMB459234:LME459234 LVX459234:LWA459234 MFT459234:MFW459234 MPP459234:MPS459234 MZL459234:MZO459234 NJH459234:NJK459234 NTD459234:NTG459234 OCZ459234:ODC459234 OMV459234:OMY459234 OWR459234:OWU459234 PGN459234:PGQ459234 PQJ459234:PQM459234 QAF459234:QAI459234 QKB459234:QKE459234 QTX459234:QUA459234 RDT459234:RDW459234 RNP459234:RNS459234 RXL459234:RXO459234 SHH459234:SHK459234 SRD459234:SRG459234 TAZ459234:TBC459234 TKV459234:TKY459234 TUR459234:TUU459234 UEN459234:UEQ459234 UOJ459234:UOM459234 UYF459234:UYI459234 VIB459234:VIE459234 VRX459234:VSA459234 WBT459234:WBW459234 WLP459234:WLS459234 WVL459234:WVO459234 D524770:G524770 IZ524770:JC524770 SV524770:SY524770 ACR524770:ACU524770 AMN524770:AMQ524770 AWJ524770:AWM524770 BGF524770:BGI524770 BQB524770:BQE524770 BZX524770:CAA524770 CJT524770:CJW524770 CTP524770:CTS524770 DDL524770:DDO524770 DNH524770:DNK524770 DXD524770:DXG524770 EGZ524770:EHC524770 EQV524770:EQY524770 FAR524770:FAU524770 FKN524770:FKQ524770 FUJ524770:FUM524770 GEF524770:GEI524770 GOB524770:GOE524770 GXX524770:GYA524770 HHT524770:HHW524770 HRP524770:HRS524770 IBL524770:IBO524770 ILH524770:ILK524770 IVD524770:IVG524770 JEZ524770:JFC524770 JOV524770:JOY524770 JYR524770:JYU524770 KIN524770:KIQ524770 KSJ524770:KSM524770 LCF524770:LCI524770 LMB524770:LME524770 LVX524770:LWA524770 MFT524770:MFW524770 MPP524770:MPS524770 MZL524770:MZO524770 NJH524770:NJK524770 NTD524770:NTG524770 OCZ524770:ODC524770 OMV524770:OMY524770 OWR524770:OWU524770 PGN524770:PGQ524770 PQJ524770:PQM524770 QAF524770:QAI524770 QKB524770:QKE524770 QTX524770:QUA524770 RDT524770:RDW524770 RNP524770:RNS524770 RXL524770:RXO524770 SHH524770:SHK524770 SRD524770:SRG524770 TAZ524770:TBC524770 TKV524770:TKY524770 TUR524770:TUU524770 UEN524770:UEQ524770 UOJ524770:UOM524770 UYF524770:UYI524770 VIB524770:VIE524770 VRX524770:VSA524770 WBT524770:WBW524770 WLP524770:WLS524770 WVL524770:WVO524770 D590306:G590306 IZ590306:JC590306 SV590306:SY590306 ACR590306:ACU590306 AMN590306:AMQ590306 AWJ590306:AWM590306 BGF590306:BGI590306 BQB590306:BQE590306 BZX590306:CAA590306 CJT590306:CJW590306 CTP590306:CTS590306 DDL590306:DDO590306 DNH590306:DNK590306 DXD590306:DXG590306 EGZ590306:EHC590306 EQV590306:EQY590306 FAR590306:FAU590306 FKN590306:FKQ590306 FUJ590306:FUM590306 GEF590306:GEI590306 GOB590306:GOE590306 GXX590306:GYA590306 HHT590306:HHW590306 HRP590306:HRS590306 IBL590306:IBO590306 ILH590306:ILK590306 IVD590306:IVG590306 JEZ590306:JFC590306 JOV590306:JOY590306 JYR590306:JYU590306 KIN590306:KIQ590306 KSJ590306:KSM590306 LCF590306:LCI590306 LMB590306:LME590306 LVX590306:LWA590306 MFT590306:MFW590306 MPP590306:MPS590306 MZL590306:MZO590306 NJH590306:NJK590306 NTD590306:NTG590306 OCZ590306:ODC590306 OMV590306:OMY590306 OWR590306:OWU590306 PGN590306:PGQ590306 PQJ590306:PQM590306 QAF590306:QAI590306 QKB590306:QKE590306 QTX590306:QUA590306 RDT590306:RDW590306 RNP590306:RNS590306 RXL590306:RXO590306 SHH590306:SHK590306 SRD590306:SRG590306 TAZ590306:TBC590306 TKV590306:TKY590306 TUR590306:TUU590306 UEN590306:UEQ590306 UOJ590306:UOM590306 UYF590306:UYI590306 VIB590306:VIE590306 VRX590306:VSA590306 WBT590306:WBW590306 WLP590306:WLS590306 WVL590306:WVO590306 D655842:G655842 IZ655842:JC655842 SV655842:SY655842 ACR655842:ACU655842 AMN655842:AMQ655842 AWJ655842:AWM655842 BGF655842:BGI655842 BQB655842:BQE655842 BZX655842:CAA655842 CJT655842:CJW655842 CTP655842:CTS655842 DDL655842:DDO655842 DNH655842:DNK655842 DXD655842:DXG655842 EGZ655842:EHC655842 EQV655842:EQY655842 FAR655842:FAU655842 FKN655842:FKQ655842 FUJ655842:FUM655842 GEF655842:GEI655842 GOB655842:GOE655842 GXX655842:GYA655842 HHT655842:HHW655842 HRP655842:HRS655842 IBL655842:IBO655842 ILH655842:ILK655842 IVD655842:IVG655842 JEZ655842:JFC655842 JOV655842:JOY655842 JYR655842:JYU655842 KIN655842:KIQ655842 KSJ655842:KSM655842 LCF655842:LCI655842 LMB655842:LME655842 LVX655842:LWA655842 MFT655842:MFW655842 MPP655842:MPS655842 MZL655842:MZO655842 NJH655842:NJK655842 NTD655842:NTG655842 OCZ655842:ODC655842 OMV655842:OMY655842 OWR655842:OWU655842 PGN655842:PGQ655842 PQJ655842:PQM655842 QAF655842:QAI655842 QKB655842:QKE655842 QTX655842:QUA655842 RDT655842:RDW655842 RNP655842:RNS655842 RXL655842:RXO655842 SHH655842:SHK655842 SRD655842:SRG655842 TAZ655842:TBC655842 TKV655842:TKY655842 TUR655842:TUU655842 UEN655842:UEQ655842 UOJ655842:UOM655842 UYF655842:UYI655842 VIB655842:VIE655842 VRX655842:VSA655842 WBT655842:WBW655842 WLP655842:WLS655842 WVL655842:WVO655842 D721378:G721378 IZ721378:JC721378 SV721378:SY721378 ACR721378:ACU721378 AMN721378:AMQ721378 AWJ721378:AWM721378 BGF721378:BGI721378 BQB721378:BQE721378 BZX721378:CAA721378 CJT721378:CJW721378 CTP721378:CTS721378 DDL721378:DDO721378 DNH721378:DNK721378 DXD721378:DXG721378 EGZ721378:EHC721378 EQV721378:EQY721378 FAR721378:FAU721378 FKN721378:FKQ721378 FUJ721378:FUM721378 GEF721378:GEI721378 GOB721378:GOE721378 GXX721378:GYA721378 HHT721378:HHW721378 HRP721378:HRS721378 IBL721378:IBO721378 ILH721378:ILK721378 IVD721378:IVG721378 JEZ721378:JFC721378 JOV721378:JOY721378 JYR721378:JYU721378 KIN721378:KIQ721378 KSJ721378:KSM721378 LCF721378:LCI721378 LMB721378:LME721378 LVX721378:LWA721378 MFT721378:MFW721378 MPP721378:MPS721378 MZL721378:MZO721378 NJH721378:NJK721378 NTD721378:NTG721378 OCZ721378:ODC721378 OMV721378:OMY721378 OWR721378:OWU721378 PGN721378:PGQ721378 PQJ721378:PQM721378 QAF721378:QAI721378 QKB721378:QKE721378 QTX721378:QUA721378 RDT721378:RDW721378 RNP721378:RNS721378 RXL721378:RXO721378 SHH721378:SHK721378 SRD721378:SRG721378 TAZ721378:TBC721378 TKV721378:TKY721378 TUR721378:TUU721378 UEN721378:UEQ721378 UOJ721378:UOM721378 UYF721378:UYI721378 VIB721378:VIE721378 VRX721378:VSA721378 WBT721378:WBW721378 WLP721378:WLS721378 WVL721378:WVO721378 D786914:G786914 IZ786914:JC786914 SV786914:SY786914 ACR786914:ACU786914 AMN786914:AMQ786914 AWJ786914:AWM786914 BGF786914:BGI786914 BQB786914:BQE786914 BZX786914:CAA786914 CJT786914:CJW786914 CTP786914:CTS786914 DDL786914:DDO786914 DNH786914:DNK786914 DXD786914:DXG786914 EGZ786914:EHC786914 EQV786914:EQY786914 FAR786914:FAU786914 FKN786914:FKQ786914 FUJ786914:FUM786914 GEF786914:GEI786914 GOB786914:GOE786914 GXX786914:GYA786914 HHT786914:HHW786914 HRP786914:HRS786914 IBL786914:IBO786914 ILH786914:ILK786914 IVD786914:IVG786914 JEZ786914:JFC786914 JOV786914:JOY786914 JYR786914:JYU786914 KIN786914:KIQ786914 KSJ786914:KSM786914 LCF786914:LCI786914 LMB786914:LME786914 LVX786914:LWA786914 MFT786914:MFW786914 MPP786914:MPS786914 MZL786914:MZO786914 NJH786914:NJK786914 NTD786914:NTG786914 OCZ786914:ODC786914 OMV786914:OMY786914 OWR786914:OWU786914 PGN786914:PGQ786914 PQJ786914:PQM786914 QAF786914:QAI786914 QKB786914:QKE786914 QTX786914:QUA786914 RDT786914:RDW786914 RNP786914:RNS786914 RXL786914:RXO786914 SHH786914:SHK786914 SRD786914:SRG786914 TAZ786914:TBC786914 TKV786914:TKY786914 TUR786914:TUU786914 UEN786914:UEQ786914 UOJ786914:UOM786914 UYF786914:UYI786914 VIB786914:VIE786914 VRX786914:VSA786914 WBT786914:WBW786914 WLP786914:WLS786914 WVL786914:WVO786914 D852450:G852450 IZ852450:JC852450 SV852450:SY852450 ACR852450:ACU852450 AMN852450:AMQ852450 AWJ852450:AWM852450 BGF852450:BGI852450 BQB852450:BQE852450 BZX852450:CAA852450 CJT852450:CJW852450 CTP852450:CTS852450 DDL852450:DDO852450 DNH852450:DNK852450 DXD852450:DXG852450 EGZ852450:EHC852450 EQV852450:EQY852450 FAR852450:FAU852450 FKN852450:FKQ852450 FUJ852450:FUM852450 GEF852450:GEI852450 GOB852450:GOE852450 GXX852450:GYA852450 HHT852450:HHW852450 HRP852450:HRS852450 IBL852450:IBO852450 ILH852450:ILK852450 IVD852450:IVG852450 JEZ852450:JFC852450 JOV852450:JOY852450 JYR852450:JYU852450 KIN852450:KIQ852450 KSJ852450:KSM852450 LCF852450:LCI852450 LMB852450:LME852450 LVX852450:LWA852450 MFT852450:MFW852450 MPP852450:MPS852450 MZL852450:MZO852450 NJH852450:NJK852450 NTD852450:NTG852450 OCZ852450:ODC852450 OMV852450:OMY852450 OWR852450:OWU852450 PGN852450:PGQ852450 PQJ852450:PQM852450 QAF852450:QAI852450 QKB852450:QKE852450 QTX852450:QUA852450 RDT852450:RDW852450 RNP852450:RNS852450 RXL852450:RXO852450 SHH852450:SHK852450 SRD852450:SRG852450 TAZ852450:TBC852450 TKV852450:TKY852450 TUR852450:TUU852450 UEN852450:UEQ852450 UOJ852450:UOM852450 UYF852450:UYI852450 VIB852450:VIE852450 VRX852450:VSA852450 WBT852450:WBW852450 WLP852450:WLS852450 WVL852450:WVO852450 D917986:G917986 IZ917986:JC917986 SV917986:SY917986 ACR917986:ACU917986 AMN917986:AMQ917986 AWJ917986:AWM917986 BGF917986:BGI917986 BQB917986:BQE917986 BZX917986:CAA917986 CJT917986:CJW917986 CTP917986:CTS917986 DDL917986:DDO917986 DNH917986:DNK917986 DXD917986:DXG917986 EGZ917986:EHC917986 EQV917986:EQY917986 FAR917986:FAU917986 FKN917986:FKQ917986 FUJ917986:FUM917986 GEF917986:GEI917986 GOB917986:GOE917986 GXX917986:GYA917986 HHT917986:HHW917986 HRP917986:HRS917986 IBL917986:IBO917986 ILH917986:ILK917986 IVD917986:IVG917986 JEZ917986:JFC917986 JOV917986:JOY917986 JYR917986:JYU917986 KIN917986:KIQ917986 KSJ917986:KSM917986 LCF917986:LCI917986 LMB917986:LME917986 LVX917986:LWA917986 MFT917986:MFW917986 MPP917986:MPS917986 MZL917986:MZO917986 NJH917986:NJK917986 NTD917986:NTG917986 OCZ917986:ODC917986 OMV917986:OMY917986 OWR917986:OWU917986 PGN917986:PGQ917986 PQJ917986:PQM917986 QAF917986:QAI917986 QKB917986:QKE917986 QTX917986:QUA917986 RDT917986:RDW917986 RNP917986:RNS917986 RXL917986:RXO917986 SHH917986:SHK917986 SRD917986:SRG917986 TAZ917986:TBC917986 TKV917986:TKY917986 TUR917986:TUU917986 UEN917986:UEQ917986 UOJ917986:UOM917986 UYF917986:UYI917986 VIB917986:VIE917986 VRX917986:VSA917986 WBT917986:WBW917986 WLP917986:WLS917986 WVL917986:WVO917986 D983522:G983522 IZ983522:JC983522 SV983522:SY983522 ACR983522:ACU983522 AMN983522:AMQ983522 AWJ983522:AWM983522 BGF983522:BGI983522 BQB983522:BQE983522 BZX983522:CAA983522 CJT983522:CJW983522 CTP983522:CTS983522 DDL983522:DDO983522 DNH983522:DNK983522 DXD983522:DXG983522 EGZ983522:EHC983522 EQV983522:EQY983522 FAR983522:FAU983522 FKN983522:FKQ983522 FUJ983522:FUM983522 GEF983522:GEI983522 GOB983522:GOE983522 GXX983522:GYA983522 HHT983522:HHW983522 HRP983522:HRS983522 IBL983522:IBO983522 ILH983522:ILK983522 IVD983522:IVG983522 JEZ983522:JFC983522 JOV983522:JOY983522 JYR983522:JYU983522 KIN983522:KIQ983522 KSJ983522:KSM983522 LCF983522:LCI983522 LMB983522:LME983522 LVX983522:LWA983522 MFT983522:MFW983522 MPP983522:MPS983522 MZL983522:MZO983522 NJH983522:NJK983522 NTD983522:NTG983522 OCZ983522:ODC983522 OMV983522:OMY983522 OWR983522:OWU983522 PGN983522:PGQ983522 PQJ983522:PQM983522 QAF983522:QAI983522 QKB983522:QKE983522 QTX983522:QUA983522 RDT983522:RDW983522 RNP983522:RNS983522 RXL983522:RXO983522 SHH983522:SHK983522 SRD983522:SRG983522 TAZ983522:TBC983522 TKV983522:TKY983522 TUR983522:TUU983522 UEN983522:UEQ983522 UOJ983522:UOM983522 UYF983522:UYI983522 VIB983522:VIE983522 VRX983522:VSA983522 WBT983522:WBW983522 WLP983522:WLS983522 WVL983522:WVO983522 E458:H458 JA458:JD458 SW458:SZ458 ACS458:ACV458 AMO458:AMR458 AWK458:AWN458 BGG458:BGJ458 BQC458:BQF458 BZY458:CAB458 CJU458:CJX458 CTQ458:CTT458 DDM458:DDP458 DNI458:DNL458 DXE458:DXH458 EHA458:EHD458 EQW458:EQZ458 FAS458:FAV458 FKO458:FKR458 FUK458:FUN458 GEG458:GEJ458 GOC458:GOF458 GXY458:GYB458 HHU458:HHX458 HRQ458:HRT458 IBM458:IBP458 ILI458:ILL458 IVE458:IVH458 JFA458:JFD458 JOW458:JOZ458 JYS458:JYV458 KIO458:KIR458 KSK458:KSN458 LCG458:LCJ458 LMC458:LMF458 LVY458:LWB458 MFU458:MFX458 MPQ458:MPT458 MZM458:MZP458 NJI458:NJL458 NTE458:NTH458 ODA458:ODD458 OMW458:OMZ458 OWS458:OWV458 PGO458:PGR458 PQK458:PQN458 QAG458:QAJ458 QKC458:QKF458 QTY458:QUB458 RDU458:RDX458 RNQ458:RNT458 RXM458:RXP458 SHI458:SHL458 SRE458:SRH458 TBA458:TBD458 TKW458:TKZ458 TUS458:TUV458 UEO458:UER458 UOK458:UON458 UYG458:UYJ458 VIC458:VIF458 VRY458:VSB458 WBU458:WBX458 WLQ458:WLT458 WVM458:WVP458 E66040:H66040 JA66040:JD66040 SW66040:SZ66040 ACS66040:ACV66040 AMO66040:AMR66040 AWK66040:AWN66040 BGG66040:BGJ66040 BQC66040:BQF66040 BZY66040:CAB66040 CJU66040:CJX66040 CTQ66040:CTT66040 DDM66040:DDP66040 DNI66040:DNL66040 DXE66040:DXH66040 EHA66040:EHD66040 EQW66040:EQZ66040 FAS66040:FAV66040 FKO66040:FKR66040 FUK66040:FUN66040 GEG66040:GEJ66040 GOC66040:GOF66040 GXY66040:GYB66040 HHU66040:HHX66040 HRQ66040:HRT66040 IBM66040:IBP66040 ILI66040:ILL66040 IVE66040:IVH66040 JFA66040:JFD66040 JOW66040:JOZ66040 JYS66040:JYV66040 KIO66040:KIR66040 KSK66040:KSN66040 LCG66040:LCJ66040 LMC66040:LMF66040 LVY66040:LWB66040 MFU66040:MFX66040 MPQ66040:MPT66040 MZM66040:MZP66040 NJI66040:NJL66040 NTE66040:NTH66040 ODA66040:ODD66040 OMW66040:OMZ66040 OWS66040:OWV66040 PGO66040:PGR66040 PQK66040:PQN66040 QAG66040:QAJ66040 QKC66040:QKF66040 QTY66040:QUB66040 RDU66040:RDX66040 RNQ66040:RNT66040 RXM66040:RXP66040 SHI66040:SHL66040 SRE66040:SRH66040 TBA66040:TBD66040 TKW66040:TKZ66040 TUS66040:TUV66040 UEO66040:UER66040 UOK66040:UON66040 UYG66040:UYJ66040 VIC66040:VIF66040 VRY66040:VSB66040 WBU66040:WBX66040 WLQ66040:WLT66040 WVM66040:WVP66040 E131576:H131576 JA131576:JD131576 SW131576:SZ131576 ACS131576:ACV131576 AMO131576:AMR131576 AWK131576:AWN131576 BGG131576:BGJ131576 BQC131576:BQF131576 BZY131576:CAB131576 CJU131576:CJX131576 CTQ131576:CTT131576 DDM131576:DDP131576 DNI131576:DNL131576 DXE131576:DXH131576 EHA131576:EHD131576 EQW131576:EQZ131576 FAS131576:FAV131576 FKO131576:FKR131576 FUK131576:FUN131576 GEG131576:GEJ131576 GOC131576:GOF131576 GXY131576:GYB131576 HHU131576:HHX131576 HRQ131576:HRT131576 IBM131576:IBP131576 ILI131576:ILL131576 IVE131576:IVH131576 JFA131576:JFD131576 JOW131576:JOZ131576 JYS131576:JYV131576 KIO131576:KIR131576 KSK131576:KSN131576 LCG131576:LCJ131576 LMC131576:LMF131576 LVY131576:LWB131576 MFU131576:MFX131576 MPQ131576:MPT131576 MZM131576:MZP131576 NJI131576:NJL131576 NTE131576:NTH131576 ODA131576:ODD131576 OMW131576:OMZ131576 OWS131576:OWV131576 PGO131576:PGR131576 PQK131576:PQN131576 QAG131576:QAJ131576 QKC131576:QKF131576 QTY131576:QUB131576 RDU131576:RDX131576 RNQ131576:RNT131576 RXM131576:RXP131576 SHI131576:SHL131576 SRE131576:SRH131576 TBA131576:TBD131576 TKW131576:TKZ131576 TUS131576:TUV131576 UEO131576:UER131576 UOK131576:UON131576 UYG131576:UYJ131576 VIC131576:VIF131576 VRY131576:VSB131576 WBU131576:WBX131576 WLQ131576:WLT131576 WVM131576:WVP131576 E197112:H197112 JA197112:JD197112 SW197112:SZ197112 ACS197112:ACV197112 AMO197112:AMR197112 AWK197112:AWN197112 BGG197112:BGJ197112 BQC197112:BQF197112 BZY197112:CAB197112 CJU197112:CJX197112 CTQ197112:CTT197112 DDM197112:DDP197112 DNI197112:DNL197112 DXE197112:DXH197112 EHA197112:EHD197112 EQW197112:EQZ197112 FAS197112:FAV197112 FKO197112:FKR197112 FUK197112:FUN197112 GEG197112:GEJ197112 GOC197112:GOF197112 GXY197112:GYB197112 HHU197112:HHX197112 HRQ197112:HRT197112 IBM197112:IBP197112 ILI197112:ILL197112 IVE197112:IVH197112 JFA197112:JFD197112 JOW197112:JOZ197112 JYS197112:JYV197112 KIO197112:KIR197112 KSK197112:KSN197112 LCG197112:LCJ197112 LMC197112:LMF197112 LVY197112:LWB197112 MFU197112:MFX197112 MPQ197112:MPT197112 MZM197112:MZP197112 NJI197112:NJL197112 NTE197112:NTH197112 ODA197112:ODD197112 OMW197112:OMZ197112 OWS197112:OWV197112 PGO197112:PGR197112 PQK197112:PQN197112 QAG197112:QAJ197112 QKC197112:QKF197112 QTY197112:QUB197112 RDU197112:RDX197112 RNQ197112:RNT197112 RXM197112:RXP197112 SHI197112:SHL197112 SRE197112:SRH197112 TBA197112:TBD197112 TKW197112:TKZ197112 TUS197112:TUV197112 UEO197112:UER197112 UOK197112:UON197112 UYG197112:UYJ197112 VIC197112:VIF197112 VRY197112:VSB197112 WBU197112:WBX197112 WLQ197112:WLT197112 WVM197112:WVP197112 E262648:H262648 JA262648:JD262648 SW262648:SZ262648 ACS262648:ACV262648 AMO262648:AMR262648 AWK262648:AWN262648 BGG262648:BGJ262648 BQC262648:BQF262648 BZY262648:CAB262648 CJU262648:CJX262648 CTQ262648:CTT262648 DDM262648:DDP262648 DNI262648:DNL262648 DXE262648:DXH262648 EHA262648:EHD262648 EQW262648:EQZ262648 FAS262648:FAV262648 FKO262648:FKR262648 FUK262648:FUN262648 GEG262648:GEJ262648 GOC262648:GOF262648 GXY262648:GYB262648 HHU262648:HHX262648 HRQ262648:HRT262648 IBM262648:IBP262648 ILI262648:ILL262648 IVE262648:IVH262648 JFA262648:JFD262648 JOW262648:JOZ262648 JYS262648:JYV262648 KIO262648:KIR262648 KSK262648:KSN262648 LCG262648:LCJ262648 LMC262648:LMF262648 LVY262648:LWB262648 MFU262648:MFX262648 MPQ262648:MPT262648 MZM262648:MZP262648 NJI262648:NJL262648 NTE262648:NTH262648 ODA262648:ODD262648 OMW262648:OMZ262648 OWS262648:OWV262648 PGO262648:PGR262648 PQK262648:PQN262648 QAG262648:QAJ262648 QKC262648:QKF262648 QTY262648:QUB262648 RDU262648:RDX262648 RNQ262648:RNT262648 RXM262648:RXP262648 SHI262648:SHL262648 SRE262648:SRH262648 TBA262648:TBD262648 TKW262648:TKZ262648 TUS262648:TUV262648 UEO262648:UER262648 UOK262648:UON262648 UYG262648:UYJ262648 VIC262648:VIF262648 VRY262648:VSB262648 WBU262648:WBX262648 WLQ262648:WLT262648 WVM262648:WVP262648 E328184:H328184 JA328184:JD328184 SW328184:SZ328184 ACS328184:ACV328184 AMO328184:AMR328184 AWK328184:AWN328184 BGG328184:BGJ328184 BQC328184:BQF328184 BZY328184:CAB328184 CJU328184:CJX328184 CTQ328184:CTT328184 DDM328184:DDP328184 DNI328184:DNL328184 DXE328184:DXH328184 EHA328184:EHD328184 EQW328184:EQZ328184 FAS328184:FAV328184 FKO328184:FKR328184 FUK328184:FUN328184 GEG328184:GEJ328184 GOC328184:GOF328184 GXY328184:GYB328184 HHU328184:HHX328184 HRQ328184:HRT328184 IBM328184:IBP328184 ILI328184:ILL328184 IVE328184:IVH328184 JFA328184:JFD328184 JOW328184:JOZ328184 JYS328184:JYV328184 KIO328184:KIR328184 KSK328184:KSN328184 LCG328184:LCJ328184 LMC328184:LMF328184 LVY328184:LWB328184 MFU328184:MFX328184 MPQ328184:MPT328184 MZM328184:MZP328184 NJI328184:NJL328184 NTE328184:NTH328184 ODA328184:ODD328184 OMW328184:OMZ328184 OWS328184:OWV328184 PGO328184:PGR328184 PQK328184:PQN328184 QAG328184:QAJ328184 QKC328184:QKF328184 QTY328184:QUB328184 RDU328184:RDX328184 RNQ328184:RNT328184 RXM328184:RXP328184 SHI328184:SHL328184 SRE328184:SRH328184 TBA328184:TBD328184 TKW328184:TKZ328184 TUS328184:TUV328184 UEO328184:UER328184 UOK328184:UON328184 UYG328184:UYJ328184 VIC328184:VIF328184 VRY328184:VSB328184 WBU328184:WBX328184 WLQ328184:WLT328184 WVM328184:WVP328184 E393720:H393720 JA393720:JD393720 SW393720:SZ393720 ACS393720:ACV393720 AMO393720:AMR393720 AWK393720:AWN393720 BGG393720:BGJ393720 BQC393720:BQF393720 BZY393720:CAB393720 CJU393720:CJX393720 CTQ393720:CTT393720 DDM393720:DDP393720 DNI393720:DNL393720 DXE393720:DXH393720 EHA393720:EHD393720 EQW393720:EQZ393720 FAS393720:FAV393720 FKO393720:FKR393720 FUK393720:FUN393720 GEG393720:GEJ393720 GOC393720:GOF393720 GXY393720:GYB393720 HHU393720:HHX393720 HRQ393720:HRT393720 IBM393720:IBP393720 ILI393720:ILL393720 IVE393720:IVH393720 JFA393720:JFD393720 JOW393720:JOZ393720 JYS393720:JYV393720 KIO393720:KIR393720 KSK393720:KSN393720 LCG393720:LCJ393720 LMC393720:LMF393720 LVY393720:LWB393720 MFU393720:MFX393720 MPQ393720:MPT393720 MZM393720:MZP393720 NJI393720:NJL393720 NTE393720:NTH393720 ODA393720:ODD393720 OMW393720:OMZ393720 OWS393720:OWV393720 PGO393720:PGR393720 PQK393720:PQN393720 QAG393720:QAJ393720 QKC393720:QKF393720 QTY393720:QUB393720 RDU393720:RDX393720 RNQ393720:RNT393720 RXM393720:RXP393720 SHI393720:SHL393720 SRE393720:SRH393720 TBA393720:TBD393720 TKW393720:TKZ393720 TUS393720:TUV393720 UEO393720:UER393720 UOK393720:UON393720 UYG393720:UYJ393720 VIC393720:VIF393720 VRY393720:VSB393720 WBU393720:WBX393720 WLQ393720:WLT393720 WVM393720:WVP393720 E459256:H459256 JA459256:JD459256 SW459256:SZ459256 ACS459256:ACV459256 AMO459256:AMR459256 AWK459256:AWN459256 BGG459256:BGJ459256 BQC459256:BQF459256 BZY459256:CAB459256 CJU459256:CJX459256 CTQ459256:CTT459256 DDM459256:DDP459256 DNI459256:DNL459256 DXE459256:DXH459256 EHA459256:EHD459256 EQW459256:EQZ459256 FAS459256:FAV459256 FKO459256:FKR459256 FUK459256:FUN459256 GEG459256:GEJ459256 GOC459256:GOF459256 GXY459256:GYB459256 HHU459256:HHX459256 HRQ459256:HRT459256 IBM459256:IBP459256 ILI459256:ILL459256 IVE459256:IVH459256 JFA459256:JFD459256 JOW459256:JOZ459256 JYS459256:JYV459256 KIO459256:KIR459256 KSK459256:KSN459256 LCG459256:LCJ459256 LMC459256:LMF459256 LVY459256:LWB459256 MFU459256:MFX459256 MPQ459256:MPT459256 MZM459256:MZP459256 NJI459256:NJL459256 NTE459256:NTH459256 ODA459256:ODD459256 OMW459256:OMZ459256 OWS459256:OWV459256 PGO459256:PGR459256 PQK459256:PQN459256 QAG459256:QAJ459256 QKC459256:QKF459256 QTY459256:QUB459256 RDU459256:RDX459256 RNQ459256:RNT459256 RXM459256:RXP459256 SHI459256:SHL459256 SRE459256:SRH459256 TBA459256:TBD459256 TKW459256:TKZ459256 TUS459256:TUV459256 UEO459256:UER459256 UOK459256:UON459256 UYG459256:UYJ459256 VIC459256:VIF459256 VRY459256:VSB459256 WBU459256:WBX459256 WLQ459256:WLT459256 WVM459256:WVP459256 E524792:H524792 JA524792:JD524792 SW524792:SZ524792 ACS524792:ACV524792 AMO524792:AMR524792 AWK524792:AWN524792 BGG524792:BGJ524792 BQC524792:BQF524792 BZY524792:CAB524792 CJU524792:CJX524792 CTQ524792:CTT524792 DDM524792:DDP524792 DNI524792:DNL524792 DXE524792:DXH524792 EHA524792:EHD524792 EQW524792:EQZ524792 FAS524792:FAV524792 FKO524792:FKR524792 FUK524792:FUN524792 GEG524792:GEJ524792 GOC524792:GOF524792 GXY524792:GYB524792 HHU524792:HHX524792 HRQ524792:HRT524792 IBM524792:IBP524792 ILI524792:ILL524792 IVE524792:IVH524792 JFA524792:JFD524792 JOW524792:JOZ524792 JYS524792:JYV524792 KIO524792:KIR524792 KSK524792:KSN524792 LCG524792:LCJ524792 LMC524792:LMF524792 LVY524792:LWB524792 MFU524792:MFX524792 MPQ524792:MPT524792 MZM524792:MZP524792 NJI524792:NJL524792 NTE524792:NTH524792 ODA524792:ODD524792 OMW524792:OMZ524792 OWS524792:OWV524792 PGO524792:PGR524792 PQK524792:PQN524792 QAG524792:QAJ524792 QKC524792:QKF524792 QTY524792:QUB524792 RDU524792:RDX524792 RNQ524792:RNT524792 RXM524792:RXP524792 SHI524792:SHL524792 SRE524792:SRH524792 TBA524792:TBD524792 TKW524792:TKZ524792 TUS524792:TUV524792 UEO524792:UER524792 UOK524792:UON524792 UYG524792:UYJ524792 VIC524792:VIF524792 VRY524792:VSB524792 WBU524792:WBX524792 WLQ524792:WLT524792 WVM524792:WVP524792 E590328:H590328 JA590328:JD590328 SW590328:SZ590328 ACS590328:ACV590328 AMO590328:AMR590328 AWK590328:AWN590328 BGG590328:BGJ590328 BQC590328:BQF590328 BZY590328:CAB590328 CJU590328:CJX590328 CTQ590328:CTT590328 DDM590328:DDP590328 DNI590328:DNL590328 DXE590328:DXH590328 EHA590328:EHD590328 EQW590328:EQZ590328 FAS590328:FAV590328 FKO590328:FKR590328 FUK590328:FUN590328 GEG590328:GEJ590328 GOC590328:GOF590328 GXY590328:GYB590328 HHU590328:HHX590328 HRQ590328:HRT590328 IBM590328:IBP590328 ILI590328:ILL590328 IVE590328:IVH590328 JFA590328:JFD590328 JOW590328:JOZ590328 JYS590328:JYV590328 KIO590328:KIR590328 KSK590328:KSN590328 LCG590328:LCJ590328 LMC590328:LMF590328 LVY590328:LWB590328 MFU590328:MFX590328 MPQ590328:MPT590328 MZM590328:MZP590328 NJI590328:NJL590328 NTE590328:NTH590328 ODA590328:ODD590328 OMW590328:OMZ590328 OWS590328:OWV590328 PGO590328:PGR590328 PQK590328:PQN590328 QAG590328:QAJ590328 QKC590328:QKF590328 QTY590328:QUB590328 RDU590328:RDX590328 RNQ590328:RNT590328 RXM590328:RXP590328 SHI590328:SHL590328 SRE590328:SRH590328 TBA590328:TBD590328 TKW590328:TKZ590328 TUS590328:TUV590328 UEO590328:UER590328 UOK590328:UON590328 UYG590328:UYJ590328 VIC590328:VIF590328 VRY590328:VSB590328 WBU590328:WBX590328 WLQ590328:WLT590328 WVM590328:WVP590328 E655864:H655864 JA655864:JD655864 SW655864:SZ655864 ACS655864:ACV655864 AMO655864:AMR655864 AWK655864:AWN655864 BGG655864:BGJ655864 BQC655864:BQF655864 BZY655864:CAB655864 CJU655864:CJX655864 CTQ655864:CTT655864 DDM655864:DDP655864 DNI655864:DNL655864 DXE655864:DXH655864 EHA655864:EHD655864 EQW655864:EQZ655864 FAS655864:FAV655864 FKO655864:FKR655864 FUK655864:FUN655864 GEG655864:GEJ655864 GOC655864:GOF655864 GXY655864:GYB655864 HHU655864:HHX655864 HRQ655864:HRT655864 IBM655864:IBP655864 ILI655864:ILL655864 IVE655864:IVH655864 JFA655864:JFD655864 JOW655864:JOZ655864 JYS655864:JYV655864 KIO655864:KIR655864 KSK655864:KSN655864 LCG655864:LCJ655864 LMC655864:LMF655864 LVY655864:LWB655864 MFU655864:MFX655864 MPQ655864:MPT655864 MZM655864:MZP655864 NJI655864:NJL655864 NTE655864:NTH655864 ODA655864:ODD655864 OMW655864:OMZ655864 OWS655864:OWV655864 PGO655864:PGR655864 PQK655864:PQN655864 QAG655864:QAJ655864 QKC655864:QKF655864 QTY655864:QUB655864 RDU655864:RDX655864 RNQ655864:RNT655864 RXM655864:RXP655864 SHI655864:SHL655864 SRE655864:SRH655864 TBA655864:TBD655864 TKW655864:TKZ655864 TUS655864:TUV655864 UEO655864:UER655864 UOK655864:UON655864 UYG655864:UYJ655864 VIC655864:VIF655864 VRY655864:VSB655864 WBU655864:WBX655864 WLQ655864:WLT655864 WVM655864:WVP655864 E721400:H721400 JA721400:JD721400 SW721400:SZ721400 ACS721400:ACV721400 AMO721400:AMR721400 AWK721400:AWN721400 BGG721400:BGJ721400 BQC721400:BQF721400 BZY721400:CAB721400 CJU721400:CJX721400 CTQ721400:CTT721400 DDM721400:DDP721400 DNI721400:DNL721400 DXE721400:DXH721400 EHA721400:EHD721400 EQW721400:EQZ721400 FAS721400:FAV721400 FKO721400:FKR721400 FUK721400:FUN721400 GEG721400:GEJ721400 GOC721400:GOF721400 GXY721400:GYB721400 HHU721400:HHX721400 HRQ721400:HRT721400 IBM721400:IBP721400 ILI721400:ILL721400 IVE721400:IVH721400 JFA721400:JFD721400 JOW721400:JOZ721400 JYS721400:JYV721400 KIO721400:KIR721400 KSK721400:KSN721400 LCG721400:LCJ721400 LMC721400:LMF721400 LVY721400:LWB721400 MFU721400:MFX721400 MPQ721400:MPT721400 MZM721400:MZP721400 NJI721400:NJL721400 NTE721400:NTH721400 ODA721400:ODD721400 OMW721400:OMZ721400 OWS721400:OWV721400 PGO721400:PGR721400 PQK721400:PQN721400 QAG721400:QAJ721400 QKC721400:QKF721400 QTY721400:QUB721400 RDU721400:RDX721400 RNQ721400:RNT721400 RXM721400:RXP721400 SHI721400:SHL721400 SRE721400:SRH721400 TBA721400:TBD721400 TKW721400:TKZ721400 TUS721400:TUV721400 UEO721400:UER721400 UOK721400:UON721400 UYG721400:UYJ721400 VIC721400:VIF721400 VRY721400:VSB721400 WBU721400:WBX721400 WLQ721400:WLT721400 WVM721400:WVP721400 E786936:H786936 JA786936:JD786936 SW786936:SZ786936 ACS786936:ACV786936 AMO786936:AMR786936 AWK786936:AWN786936 BGG786936:BGJ786936 BQC786936:BQF786936 BZY786936:CAB786936 CJU786936:CJX786936 CTQ786936:CTT786936 DDM786936:DDP786936 DNI786936:DNL786936 DXE786936:DXH786936 EHA786936:EHD786936 EQW786936:EQZ786936 FAS786936:FAV786936 FKO786936:FKR786936 FUK786936:FUN786936 GEG786936:GEJ786936 GOC786936:GOF786936 GXY786936:GYB786936 HHU786936:HHX786936 HRQ786936:HRT786936 IBM786936:IBP786936 ILI786936:ILL786936 IVE786936:IVH786936 JFA786936:JFD786936 JOW786936:JOZ786936 JYS786936:JYV786936 KIO786936:KIR786936 KSK786936:KSN786936 LCG786936:LCJ786936 LMC786936:LMF786936 LVY786936:LWB786936 MFU786936:MFX786936 MPQ786936:MPT786936 MZM786936:MZP786936 NJI786936:NJL786936 NTE786936:NTH786936 ODA786936:ODD786936 OMW786936:OMZ786936 OWS786936:OWV786936 PGO786936:PGR786936 PQK786936:PQN786936 QAG786936:QAJ786936 QKC786936:QKF786936 QTY786936:QUB786936 RDU786936:RDX786936 RNQ786936:RNT786936 RXM786936:RXP786936 SHI786936:SHL786936 SRE786936:SRH786936 TBA786936:TBD786936 TKW786936:TKZ786936 TUS786936:TUV786936 UEO786936:UER786936 UOK786936:UON786936 UYG786936:UYJ786936 VIC786936:VIF786936 VRY786936:VSB786936 WBU786936:WBX786936 WLQ786936:WLT786936 WVM786936:WVP786936 E852472:H852472 JA852472:JD852472 SW852472:SZ852472 ACS852472:ACV852472 AMO852472:AMR852472 AWK852472:AWN852472 BGG852472:BGJ852472 BQC852472:BQF852472 BZY852472:CAB852472 CJU852472:CJX852472 CTQ852472:CTT852472 DDM852472:DDP852472 DNI852472:DNL852472 DXE852472:DXH852472 EHA852472:EHD852472 EQW852472:EQZ852472 FAS852472:FAV852472 FKO852472:FKR852472 FUK852472:FUN852472 GEG852472:GEJ852472 GOC852472:GOF852472 GXY852472:GYB852472 HHU852472:HHX852472 HRQ852472:HRT852472 IBM852472:IBP852472 ILI852472:ILL852472 IVE852472:IVH852472 JFA852472:JFD852472 JOW852472:JOZ852472 JYS852472:JYV852472 KIO852472:KIR852472 KSK852472:KSN852472 LCG852472:LCJ852472 LMC852472:LMF852472 LVY852472:LWB852472 MFU852472:MFX852472 MPQ852472:MPT852472 MZM852472:MZP852472 NJI852472:NJL852472 NTE852472:NTH852472 ODA852472:ODD852472 OMW852472:OMZ852472 OWS852472:OWV852472 PGO852472:PGR852472 PQK852472:PQN852472 QAG852472:QAJ852472 QKC852472:QKF852472 QTY852472:QUB852472 RDU852472:RDX852472 RNQ852472:RNT852472 RXM852472:RXP852472 SHI852472:SHL852472 SRE852472:SRH852472 TBA852472:TBD852472 TKW852472:TKZ852472 TUS852472:TUV852472 UEO852472:UER852472 UOK852472:UON852472 UYG852472:UYJ852472 VIC852472:VIF852472 VRY852472:VSB852472 WBU852472:WBX852472 WLQ852472:WLT852472 WVM852472:WVP852472 E918008:H918008 JA918008:JD918008 SW918008:SZ918008 ACS918008:ACV918008 AMO918008:AMR918008 AWK918008:AWN918008 BGG918008:BGJ918008 BQC918008:BQF918008 BZY918008:CAB918008 CJU918008:CJX918008 CTQ918008:CTT918008 DDM918008:DDP918008 DNI918008:DNL918008 DXE918008:DXH918008 EHA918008:EHD918008 EQW918008:EQZ918008 FAS918008:FAV918008 FKO918008:FKR918008 FUK918008:FUN918008 GEG918008:GEJ918008 GOC918008:GOF918008 GXY918008:GYB918008 HHU918008:HHX918008 HRQ918008:HRT918008 IBM918008:IBP918008 ILI918008:ILL918008 IVE918008:IVH918008 JFA918008:JFD918008 JOW918008:JOZ918008 JYS918008:JYV918008 KIO918008:KIR918008 KSK918008:KSN918008 LCG918008:LCJ918008 LMC918008:LMF918008 LVY918008:LWB918008 MFU918008:MFX918008 MPQ918008:MPT918008 MZM918008:MZP918008 NJI918008:NJL918008 NTE918008:NTH918008 ODA918008:ODD918008 OMW918008:OMZ918008 OWS918008:OWV918008 PGO918008:PGR918008 PQK918008:PQN918008 QAG918008:QAJ918008 QKC918008:QKF918008 QTY918008:QUB918008 RDU918008:RDX918008 RNQ918008:RNT918008 RXM918008:RXP918008 SHI918008:SHL918008 SRE918008:SRH918008 TBA918008:TBD918008 TKW918008:TKZ918008 TUS918008:TUV918008 UEO918008:UER918008 UOK918008:UON918008 UYG918008:UYJ918008 VIC918008:VIF918008 VRY918008:VSB918008 WBU918008:WBX918008 WLQ918008:WLT918008 WVM918008:WVP918008 E983544:H983544 JA983544:JD983544 SW983544:SZ983544 ACS983544:ACV983544 AMO983544:AMR983544 AWK983544:AWN983544 BGG983544:BGJ983544 BQC983544:BQF983544 BZY983544:CAB983544 CJU983544:CJX983544 CTQ983544:CTT983544 DDM983544:DDP983544 DNI983544:DNL983544 DXE983544:DXH983544 EHA983544:EHD983544 EQW983544:EQZ983544 FAS983544:FAV983544 FKO983544:FKR983544 FUK983544:FUN983544 GEG983544:GEJ983544 GOC983544:GOF983544 GXY983544:GYB983544 HHU983544:HHX983544 HRQ983544:HRT983544 IBM983544:IBP983544 ILI983544:ILL983544 IVE983544:IVH983544 JFA983544:JFD983544 JOW983544:JOZ983544 JYS983544:JYV983544 KIO983544:KIR983544 KSK983544:KSN983544 LCG983544:LCJ983544 LMC983544:LMF983544 LVY983544:LWB983544 MFU983544:MFX983544 MPQ983544:MPT983544 MZM983544:MZP983544 NJI983544:NJL983544 NTE983544:NTH983544 ODA983544:ODD983544 OMW983544:OMZ983544 OWS983544:OWV983544 PGO983544:PGR983544 PQK983544:PQN983544 QAG983544:QAJ983544 QKC983544:QKF983544 QTY983544:QUB983544 RDU983544:RDX983544 RNQ983544:RNT983544 RXM983544:RXP983544 SHI983544:SHL983544 SRE983544:SRH983544 TBA983544:TBD983544 TKW983544:TKZ983544 TUS983544:TUV983544 UEO983544:UER983544 UOK983544:UON983544 UYG983544:UYJ983544 VIC983544:VIF983544 VRY983544:VSB983544 WBU983544:WBX983544 WLQ983544:WLT983544 WVM983544:WVP983544 I459:K459 JE459:JG459 TA459:TC459 ACW459:ACY459 AMS459:AMU459 AWO459:AWQ459 BGK459:BGM459 BQG459:BQI459 CAC459:CAE459 CJY459:CKA459 CTU459:CTW459 DDQ459:DDS459 DNM459:DNO459 DXI459:DXK459 EHE459:EHG459 ERA459:ERC459 FAW459:FAY459 FKS459:FKU459 FUO459:FUQ459 GEK459:GEM459 GOG459:GOI459 GYC459:GYE459 HHY459:HIA459 HRU459:HRW459 IBQ459:IBS459 ILM459:ILO459 IVI459:IVK459 JFE459:JFG459 JPA459:JPC459 JYW459:JYY459 KIS459:KIU459 KSO459:KSQ459 LCK459:LCM459 LMG459:LMI459 LWC459:LWE459 MFY459:MGA459 MPU459:MPW459 MZQ459:MZS459 NJM459:NJO459 NTI459:NTK459 ODE459:ODG459 ONA459:ONC459 OWW459:OWY459 PGS459:PGU459 PQO459:PQQ459 QAK459:QAM459 QKG459:QKI459 QUC459:QUE459 RDY459:REA459 RNU459:RNW459 RXQ459:RXS459 SHM459:SHO459 SRI459:SRK459 TBE459:TBG459 TLA459:TLC459 TUW459:TUY459 UES459:UEU459 UOO459:UOQ459 UYK459:UYM459 VIG459:VII459 VSC459:VSE459 WBY459:WCA459 WLU459:WLW459 WVQ459:WVS459 I66041:K66041 JE66041:JG66041 TA66041:TC66041 ACW66041:ACY66041 AMS66041:AMU66041 AWO66041:AWQ66041 BGK66041:BGM66041 BQG66041:BQI66041 CAC66041:CAE66041 CJY66041:CKA66041 CTU66041:CTW66041 DDQ66041:DDS66041 DNM66041:DNO66041 DXI66041:DXK66041 EHE66041:EHG66041 ERA66041:ERC66041 FAW66041:FAY66041 FKS66041:FKU66041 FUO66041:FUQ66041 GEK66041:GEM66041 GOG66041:GOI66041 GYC66041:GYE66041 HHY66041:HIA66041 HRU66041:HRW66041 IBQ66041:IBS66041 ILM66041:ILO66041 IVI66041:IVK66041 JFE66041:JFG66041 JPA66041:JPC66041 JYW66041:JYY66041 KIS66041:KIU66041 KSO66041:KSQ66041 LCK66041:LCM66041 LMG66041:LMI66041 LWC66041:LWE66041 MFY66041:MGA66041 MPU66041:MPW66041 MZQ66041:MZS66041 NJM66041:NJO66041 NTI66041:NTK66041 ODE66041:ODG66041 ONA66041:ONC66041 OWW66041:OWY66041 PGS66041:PGU66041 PQO66041:PQQ66041 QAK66041:QAM66041 QKG66041:QKI66041 QUC66041:QUE66041 RDY66041:REA66041 RNU66041:RNW66041 RXQ66041:RXS66041 SHM66041:SHO66041 SRI66041:SRK66041 TBE66041:TBG66041 TLA66041:TLC66041 TUW66041:TUY66041 UES66041:UEU66041 UOO66041:UOQ66041 UYK66041:UYM66041 VIG66041:VII66041 VSC66041:VSE66041 WBY66041:WCA66041 WLU66041:WLW66041 WVQ66041:WVS66041 I131577:K131577 JE131577:JG131577 TA131577:TC131577 ACW131577:ACY131577 AMS131577:AMU131577 AWO131577:AWQ131577 BGK131577:BGM131577 BQG131577:BQI131577 CAC131577:CAE131577 CJY131577:CKA131577 CTU131577:CTW131577 DDQ131577:DDS131577 DNM131577:DNO131577 DXI131577:DXK131577 EHE131577:EHG131577 ERA131577:ERC131577 FAW131577:FAY131577 FKS131577:FKU131577 FUO131577:FUQ131577 GEK131577:GEM131577 GOG131577:GOI131577 GYC131577:GYE131577 HHY131577:HIA131577 HRU131577:HRW131577 IBQ131577:IBS131577 ILM131577:ILO131577 IVI131577:IVK131577 JFE131577:JFG131577 JPA131577:JPC131577 JYW131577:JYY131577 KIS131577:KIU131577 KSO131577:KSQ131577 LCK131577:LCM131577 LMG131577:LMI131577 LWC131577:LWE131577 MFY131577:MGA131577 MPU131577:MPW131577 MZQ131577:MZS131577 NJM131577:NJO131577 NTI131577:NTK131577 ODE131577:ODG131577 ONA131577:ONC131577 OWW131577:OWY131577 PGS131577:PGU131577 PQO131577:PQQ131577 QAK131577:QAM131577 QKG131577:QKI131577 QUC131577:QUE131577 RDY131577:REA131577 RNU131577:RNW131577 RXQ131577:RXS131577 SHM131577:SHO131577 SRI131577:SRK131577 TBE131577:TBG131577 TLA131577:TLC131577 TUW131577:TUY131577 UES131577:UEU131577 UOO131577:UOQ131577 UYK131577:UYM131577 VIG131577:VII131577 VSC131577:VSE131577 WBY131577:WCA131577 WLU131577:WLW131577 WVQ131577:WVS131577 I197113:K197113 JE197113:JG197113 TA197113:TC197113 ACW197113:ACY197113 AMS197113:AMU197113 AWO197113:AWQ197113 BGK197113:BGM197113 BQG197113:BQI197113 CAC197113:CAE197113 CJY197113:CKA197113 CTU197113:CTW197113 DDQ197113:DDS197113 DNM197113:DNO197113 DXI197113:DXK197113 EHE197113:EHG197113 ERA197113:ERC197113 FAW197113:FAY197113 FKS197113:FKU197113 FUO197113:FUQ197113 GEK197113:GEM197113 GOG197113:GOI197113 GYC197113:GYE197113 HHY197113:HIA197113 HRU197113:HRW197113 IBQ197113:IBS197113 ILM197113:ILO197113 IVI197113:IVK197113 JFE197113:JFG197113 JPA197113:JPC197113 JYW197113:JYY197113 KIS197113:KIU197113 KSO197113:KSQ197113 LCK197113:LCM197113 LMG197113:LMI197113 LWC197113:LWE197113 MFY197113:MGA197113 MPU197113:MPW197113 MZQ197113:MZS197113 NJM197113:NJO197113 NTI197113:NTK197113 ODE197113:ODG197113 ONA197113:ONC197113 OWW197113:OWY197113 PGS197113:PGU197113 PQO197113:PQQ197113 QAK197113:QAM197113 QKG197113:QKI197113 QUC197113:QUE197113 RDY197113:REA197113 RNU197113:RNW197113 RXQ197113:RXS197113 SHM197113:SHO197113 SRI197113:SRK197113 TBE197113:TBG197113 TLA197113:TLC197113 TUW197113:TUY197113 UES197113:UEU197113 UOO197113:UOQ197113 UYK197113:UYM197113 VIG197113:VII197113 VSC197113:VSE197113 WBY197113:WCA197113 WLU197113:WLW197113 WVQ197113:WVS197113 I262649:K262649 JE262649:JG262649 TA262649:TC262649 ACW262649:ACY262649 AMS262649:AMU262649 AWO262649:AWQ262649 BGK262649:BGM262649 BQG262649:BQI262649 CAC262649:CAE262649 CJY262649:CKA262649 CTU262649:CTW262649 DDQ262649:DDS262649 DNM262649:DNO262649 DXI262649:DXK262649 EHE262649:EHG262649 ERA262649:ERC262649 FAW262649:FAY262649 FKS262649:FKU262649 FUO262649:FUQ262649 GEK262649:GEM262649 GOG262649:GOI262649 GYC262649:GYE262649 HHY262649:HIA262649 HRU262649:HRW262649 IBQ262649:IBS262649 ILM262649:ILO262649 IVI262649:IVK262649 JFE262649:JFG262649 JPA262649:JPC262649 JYW262649:JYY262649 KIS262649:KIU262649 KSO262649:KSQ262649 LCK262649:LCM262649 LMG262649:LMI262649 LWC262649:LWE262649 MFY262649:MGA262649 MPU262649:MPW262649 MZQ262649:MZS262649 NJM262649:NJO262649 NTI262649:NTK262649 ODE262649:ODG262649 ONA262649:ONC262649 OWW262649:OWY262649 PGS262649:PGU262649 PQO262649:PQQ262649 QAK262649:QAM262649 QKG262649:QKI262649 QUC262649:QUE262649 RDY262649:REA262649 RNU262649:RNW262649 RXQ262649:RXS262649 SHM262649:SHO262649 SRI262649:SRK262649 TBE262649:TBG262649 TLA262649:TLC262649 TUW262649:TUY262649 UES262649:UEU262649 UOO262649:UOQ262649 UYK262649:UYM262649 VIG262649:VII262649 VSC262649:VSE262649 WBY262649:WCA262649 WLU262649:WLW262649 WVQ262649:WVS262649 I328185:K328185 JE328185:JG328185 TA328185:TC328185 ACW328185:ACY328185 AMS328185:AMU328185 AWO328185:AWQ328185 BGK328185:BGM328185 BQG328185:BQI328185 CAC328185:CAE328185 CJY328185:CKA328185 CTU328185:CTW328185 DDQ328185:DDS328185 DNM328185:DNO328185 DXI328185:DXK328185 EHE328185:EHG328185 ERA328185:ERC328185 FAW328185:FAY328185 FKS328185:FKU328185 FUO328185:FUQ328185 GEK328185:GEM328185 GOG328185:GOI328185 GYC328185:GYE328185 HHY328185:HIA328185 HRU328185:HRW328185 IBQ328185:IBS328185 ILM328185:ILO328185 IVI328185:IVK328185 JFE328185:JFG328185 JPA328185:JPC328185 JYW328185:JYY328185 KIS328185:KIU328185 KSO328185:KSQ328185 LCK328185:LCM328185 LMG328185:LMI328185 LWC328185:LWE328185 MFY328185:MGA328185 MPU328185:MPW328185 MZQ328185:MZS328185 NJM328185:NJO328185 NTI328185:NTK328185 ODE328185:ODG328185 ONA328185:ONC328185 OWW328185:OWY328185 PGS328185:PGU328185 PQO328185:PQQ328185 QAK328185:QAM328185 QKG328185:QKI328185 QUC328185:QUE328185 RDY328185:REA328185 RNU328185:RNW328185 RXQ328185:RXS328185 SHM328185:SHO328185 SRI328185:SRK328185 TBE328185:TBG328185 TLA328185:TLC328185 TUW328185:TUY328185 UES328185:UEU328185 UOO328185:UOQ328185 UYK328185:UYM328185 VIG328185:VII328185 VSC328185:VSE328185 WBY328185:WCA328185 WLU328185:WLW328185 WVQ328185:WVS328185 I393721:K393721 JE393721:JG393721 TA393721:TC393721 ACW393721:ACY393721 AMS393721:AMU393721 AWO393721:AWQ393721 BGK393721:BGM393721 BQG393721:BQI393721 CAC393721:CAE393721 CJY393721:CKA393721 CTU393721:CTW393721 DDQ393721:DDS393721 DNM393721:DNO393721 DXI393721:DXK393721 EHE393721:EHG393721 ERA393721:ERC393721 FAW393721:FAY393721 FKS393721:FKU393721 FUO393721:FUQ393721 GEK393721:GEM393721 GOG393721:GOI393721 GYC393721:GYE393721 HHY393721:HIA393721 HRU393721:HRW393721 IBQ393721:IBS393721 ILM393721:ILO393721 IVI393721:IVK393721 JFE393721:JFG393721 JPA393721:JPC393721 JYW393721:JYY393721 KIS393721:KIU393721 KSO393721:KSQ393721 LCK393721:LCM393721 LMG393721:LMI393721 LWC393721:LWE393721 MFY393721:MGA393721 MPU393721:MPW393721 MZQ393721:MZS393721 NJM393721:NJO393721 NTI393721:NTK393721 ODE393721:ODG393721 ONA393721:ONC393721 OWW393721:OWY393721 PGS393721:PGU393721 PQO393721:PQQ393721 QAK393721:QAM393721 QKG393721:QKI393721 QUC393721:QUE393721 RDY393721:REA393721 RNU393721:RNW393721 RXQ393721:RXS393721 SHM393721:SHO393721 SRI393721:SRK393721 TBE393721:TBG393721 TLA393721:TLC393721 TUW393721:TUY393721 UES393721:UEU393721 UOO393721:UOQ393721 UYK393721:UYM393721 VIG393721:VII393721 VSC393721:VSE393721 WBY393721:WCA393721 WLU393721:WLW393721 WVQ393721:WVS393721 I459257:K459257 JE459257:JG459257 TA459257:TC459257 ACW459257:ACY459257 AMS459257:AMU459257 AWO459257:AWQ459257 BGK459257:BGM459257 BQG459257:BQI459257 CAC459257:CAE459257 CJY459257:CKA459257 CTU459257:CTW459257 DDQ459257:DDS459257 DNM459257:DNO459257 DXI459257:DXK459257 EHE459257:EHG459257 ERA459257:ERC459257 FAW459257:FAY459257 FKS459257:FKU459257 FUO459257:FUQ459257 GEK459257:GEM459257 GOG459257:GOI459257 GYC459257:GYE459257 HHY459257:HIA459257 HRU459257:HRW459257 IBQ459257:IBS459257 ILM459257:ILO459257 IVI459257:IVK459257 JFE459257:JFG459257 JPA459257:JPC459257 JYW459257:JYY459257 KIS459257:KIU459257 KSO459257:KSQ459257 LCK459257:LCM459257 LMG459257:LMI459257 LWC459257:LWE459257 MFY459257:MGA459257 MPU459257:MPW459257 MZQ459257:MZS459257 NJM459257:NJO459257 NTI459257:NTK459257 ODE459257:ODG459257 ONA459257:ONC459257 OWW459257:OWY459257 PGS459257:PGU459257 PQO459257:PQQ459257 QAK459257:QAM459257 QKG459257:QKI459257 QUC459257:QUE459257 RDY459257:REA459257 RNU459257:RNW459257 RXQ459257:RXS459257 SHM459257:SHO459257 SRI459257:SRK459257 TBE459257:TBG459257 TLA459257:TLC459257 TUW459257:TUY459257 UES459257:UEU459257 UOO459257:UOQ459257 UYK459257:UYM459257 VIG459257:VII459257 VSC459257:VSE459257 WBY459257:WCA459257 WLU459257:WLW459257 WVQ459257:WVS459257 I524793:K524793 JE524793:JG524793 TA524793:TC524793 ACW524793:ACY524793 AMS524793:AMU524793 AWO524793:AWQ524793 BGK524793:BGM524793 BQG524793:BQI524793 CAC524793:CAE524793 CJY524793:CKA524793 CTU524793:CTW524793 DDQ524793:DDS524793 DNM524793:DNO524793 DXI524793:DXK524793 EHE524793:EHG524793 ERA524793:ERC524793 FAW524793:FAY524793 FKS524793:FKU524793 FUO524793:FUQ524793 GEK524793:GEM524793 GOG524793:GOI524793 GYC524793:GYE524793 HHY524793:HIA524793 HRU524793:HRW524793 IBQ524793:IBS524793 ILM524793:ILO524793 IVI524793:IVK524793 JFE524793:JFG524793 JPA524793:JPC524793 JYW524793:JYY524793 KIS524793:KIU524793 KSO524793:KSQ524793 LCK524793:LCM524793 LMG524793:LMI524793 LWC524793:LWE524793 MFY524793:MGA524793 MPU524793:MPW524793 MZQ524793:MZS524793 NJM524793:NJO524793 NTI524793:NTK524793 ODE524793:ODG524793 ONA524793:ONC524793 OWW524793:OWY524793 PGS524793:PGU524793 PQO524793:PQQ524793 QAK524793:QAM524793 QKG524793:QKI524793 QUC524793:QUE524793 RDY524793:REA524793 RNU524793:RNW524793 RXQ524793:RXS524793 SHM524793:SHO524793 SRI524793:SRK524793 TBE524793:TBG524793 TLA524793:TLC524793 TUW524793:TUY524793 UES524793:UEU524793 UOO524793:UOQ524793 UYK524793:UYM524793 VIG524793:VII524793 VSC524793:VSE524793 WBY524793:WCA524793 WLU524793:WLW524793 WVQ524793:WVS524793 I590329:K590329 JE590329:JG590329 TA590329:TC590329 ACW590329:ACY590329 AMS590329:AMU590329 AWO590329:AWQ590329 BGK590329:BGM590329 BQG590329:BQI590329 CAC590329:CAE590329 CJY590329:CKA590329 CTU590329:CTW590329 DDQ590329:DDS590329 DNM590329:DNO590329 DXI590329:DXK590329 EHE590329:EHG590329 ERA590329:ERC590329 FAW590329:FAY590329 FKS590329:FKU590329 FUO590329:FUQ590329 GEK590329:GEM590329 GOG590329:GOI590329 GYC590329:GYE590329 HHY590329:HIA590329 HRU590329:HRW590329 IBQ590329:IBS590329 ILM590329:ILO590329 IVI590329:IVK590329 JFE590329:JFG590329 JPA590329:JPC590329 JYW590329:JYY590329 KIS590329:KIU590329 KSO590329:KSQ590329 LCK590329:LCM590329 LMG590329:LMI590329 LWC590329:LWE590329 MFY590329:MGA590329 MPU590329:MPW590329 MZQ590329:MZS590329 NJM590329:NJO590329 NTI590329:NTK590329 ODE590329:ODG590329 ONA590329:ONC590329 OWW590329:OWY590329 PGS590329:PGU590329 PQO590329:PQQ590329 QAK590329:QAM590329 QKG590329:QKI590329 QUC590329:QUE590329 RDY590329:REA590329 RNU590329:RNW590329 RXQ590329:RXS590329 SHM590329:SHO590329 SRI590329:SRK590329 TBE590329:TBG590329 TLA590329:TLC590329 TUW590329:TUY590329 UES590329:UEU590329 UOO590329:UOQ590329 UYK590329:UYM590329 VIG590329:VII590329 VSC590329:VSE590329 WBY590329:WCA590329 WLU590329:WLW590329 WVQ590329:WVS590329 I655865:K655865 JE655865:JG655865 TA655865:TC655865 ACW655865:ACY655865 AMS655865:AMU655865 AWO655865:AWQ655865 BGK655865:BGM655865 BQG655865:BQI655865 CAC655865:CAE655865 CJY655865:CKA655865 CTU655865:CTW655865 DDQ655865:DDS655865 DNM655865:DNO655865 DXI655865:DXK655865 EHE655865:EHG655865 ERA655865:ERC655865 FAW655865:FAY655865 FKS655865:FKU655865 FUO655865:FUQ655865 GEK655865:GEM655865 GOG655865:GOI655865 GYC655865:GYE655865 HHY655865:HIA655865 HRU655865:HRW655865 IBQ655865:IBS655865 ILM655865:ILO655865 IVI655865:IVK655865 JFE655865:JFG655865 JPA655865:JPC655865 JYW655865:JYY655865 KIS655865:KIU655865 KSO655865:KSQ655865 LCK655865:LCM655865 LMG655865:LMI655865 LWC655865:LWE655865 MFY655865:MGA655865 MPU655865:MPW655865 MZQ655865:MZS655865 NJM655865:NJO655865 NTI655865:NTK655865 ODE655865:ODG655865 ONA655865:ONC655865 OWW655865:OWY655865 PGS655865:PGU655865 PQO655865:PQQ655865 QAK655865:QAM655865 QKG655865:QKI655865 QUC655865:QUE655865 RDY655865:REA655865 RNU655865:RNW655865 RXQ655865:RXS655865 SHM655865:SHO655865 SRI655865:SRK655865 TBE655865:TBG655865 TLA655865:TLC655865 TUW655865:TUY655865 UES655865:UEU655865 UOO655865:UOQ655865 UYK655865:UYM655865 VIG655865:VII655865 VSC655865:VSE655865 WBY655865:WCA655865 WLU655865:WLW655865 WVQ655865:WVS655865 I721401:K721401 JE721401:JG721401 TA721401:TC721401 ACW721401:ACY721401 AMS721401:AMU721401 AWO721401:AWQ721401 BGK721401:BGM721401 BQG721401:BQI721401 CAC721401:CAE721401 CJY721401:CKA721401 CTU721401:CTW721401 DDQ721401:DDS721401 DNM721401:DNO721401 DXI721401:DXK721401 EHE721401:EHG721401 ERA721401:ERC721401 FAW721401:FAY721401 FKS721401:FKU721401 FUO721401:FUQ721401 GEK721401:GEM721401 GOG721401:GOI721401 GYC721401:GYE721401 HHY721401:HIA721401 HRU721401:HRW721401 IBQ721401:IBS721401 ILM721401:ILO721401 IVI721401:IVK721401 JFE721401:JFG721401 JPA721401:JPC721401 JYW721401:JYY721401 KIS721401:KIU721401 KSO721401:KSQ721401 LCK721401:LCM721401 LMG721401:LMI721401 LWC721401:LWE721401 MFY721401:MGA721401 MPU721401:MPW721401 MZQ721401:MZS721401 NJM721401:NJO721401 NTI721401:NTK721401 ODE721401:ODG721401 ONA721401:ONC721401 OWW721401:OWY721401 PGS721401:PGU721401 PQO721401:PQQ721401 QAK721401:QAM721401 QKG721401:QKI721401 QUC721401:QUE721401 RDY721401:REA721401 RNU721401:RNW721401 RXQ721401:RXS721401 SHM721401:SHO721401 SRI721401:SRK721401 TBE721401:TBG721401 TLA721401:TLC721401 TUW721401:TUY721401 UES721401:UEU721401 UOO721401:UOQ721401 UYK721401:UYM721401 VIG721401:VII721401 VSC721401:VSE721401 WBY721401:WCA721401 WLU721401:WLW721401 WVQ721401:WVS721401 I786937:K786937 JE786937:JG786937 TA786937:TC786937 ACW786937:ACY786937 AMS786937:AMU786937 AWO786937:AWQ786937 BGK786937:BGM786937 BQG786937:BQI786937 CAC786937:CAE786937 CJY786937:CKA786937 CTU786937:CTW786937 DDQ786937:DDS786937 DNM786937:DNO786937 DXI786937:DXK786937 EHE786937:EHG786937 ERA786937:ERC786937 FAW786937:FAY786937 FKS786937:FKU786937 FUO786937:FUQ786937 GEK786937:GEM786937 GOG786937:GOI786937 GYC786937:GYE786937 HHY786937:HIA786937 HRU786937:HRW786937 IBQ786937:IBS786937 ILM786937:ILO786937 IVI786937:IVK786937 JFE786937:JFG786937 JPA786937:JPC786937 JYW786937:JYY786937 KIS786937:KIU786937 KSO786937:KSQ786937 LCK786937:LCM786937 LMG786937:LMI786937 LWC786937:LWE786937 MFY786937:MGA786937 MPU786937:MPW786937 MZQ786937:MZS786937 NJM786937:NJO786937 NTI786937:NTK786937 ODE786937:ODG786937 ONA786937:ONC786937 OWW786937:OWY786937 PGS786937:PGU786937 PQO786937:PQQ786937 QAK786937:QAM786937 QKG786937:QKI786937 QUC786937:QUE786937 RDY786937:REA786937 RNU786937:RNW786937 RXQ786937:RXS786937 SHM786937:SHO786937 SRI786937:SRK786937 TBE786937:TBG786937 TLA786937:TLC786937 TUW786937:TUY786937 UES786937:UEU786937 UOO786937:UOQ786937 UYK786937:UYM786937 VIG786937:VII786937 VSC786937:VSE786937 WBY786937:WCA786937 WLU786937:WLW786937 WVQ786937:WVS786937 I852473:K852473 JE852473:JG852473 TA852473:TC852473 ACW852473:ACY852473 AMS852473:AMU852473 AWO852473:AWQ852473 BGK852473:BGM852473 BQG852473:BQI852473 CAC852473:CAE852473 CJY852473:CKA852473 CTU852473:CTW852473 DDQ852473:DDS852473 DNM852473:DNO852473 DXI852473:DXK852473 EHE852473:EHG852473 ERA852473:ERC852473 FAW852473:FAY852473 FKS852473:FKU852473 FUO852473:FUQ852473 GEK852473:GEM852473 GOG852473:GOI852473 GYC852473:GYE852473 HHY852473:HIA852473 HRU852473:HRW852473 IBQ852473:IBS852473 ILM852473:ILO852473 IVI852473:IVK852473 JFE852473:JFG852473 JPA852473:JPC852473 JYW852473:JYY852473 KIS852473:KIU852473 KSO852473:KSQ852473 LCK852473:LCM852473 LMG852473:LMI852473 LWC852473:LWE852473 MFY852473:MGA852473 MPU852473:MPW852473 MZQ852473:MZS852473 NJM852473:NJO852473 NTI852473:NTK852473 ODE852473:ODG852473 ONA852473:ONC852473 OWW852473:OWY852473 PGS852473:PGU852473 PQO852473:PQQ852473 QAK852473:QAM852473 QKG852473:QKI852473 QUC852473:QUE852473 RDY852473:REA852473 RNU852473:RNW852473 RXQ852473:RXS852473 SHM852473:SHO852473 SRI852473:SRK852473 TBE852473:TBG852473 TLA852473:TLC852473 TUW852473:TUY852473 UES852473:UEU852473 UOO852473:UOQ852473 UYK852473:UYM852473 VIG852473:VII852473 VSC852473:VSE852473 WBY852473:WCA852473 WLU852473:WLW852473 WVQ852473:WVS852473 I918009:K918009 JE918009:JG918009 TA918009:TC918009 ACW918009:ACY918009 AMS918009:AMU918009 AWO918009:AWQ918009 BGK918009:BGM918009 BQG918009:BQI918009 CAC918009:CAE918009 CJY918009:CKA918009 CTU918009:CTW918009 DDQ918009:DDS918009 DNM918009:DNO918009 DXI918009:DXK918009 EHE918009:EHG918009 ERA918009:ERC918009 FAW918009:FAY918009 FKS918009:FKU918009 FUO918009:FUQ918009 GEK918009:GEM918009 GOG918009:GOI918009 GYC918009:GYE918009 HHY918009:HIA918009 HRU918009:HRW918009 IBQ918009:IBS918009 ILM918009:ILO918009 IVI918009:IVK918009 JFE918009:JFG918009 JPA918009:JPC918009 JYW918009:JYY918009 KIS918009:KIU918009 KSO918009:KSQ918009 LCK918009:LCM918009 LMG918009:LMI918009 LWC918009:LWE918009 MFY918009:MGA918009 MPU918009:MPW918009 MZQ918009:MZS918009 NJM918009:NJO918009 NTI918009:NTK918009 ODE918009:ODG918009 ONA918009:ONC918009 OWW918009:OWY918009 PGS918009:PGU918009 PQO918009:PQQ918009 QAK918009:QAM918009 QKG918009:QKI918009 QUC918009:QUE918009 RDY918009:REA918009 RNU918009:RNW918009 RXQ918009:RXS918009 SHM918009:SHO918009 SRI918009:SRK918009 TBE918009:TBG918009 TLA918009:TLC918009 TUW918009:TUY918009 UES918009:UEU918009 UOO918009:UOQ918009 UYK918009:UYM918009 VIG918009:VII918009 VSC918009:VSE918009 WBY918009:WCA918009 WLU918009:WLW918009 WVQ918009:WVS918009 I983545:K983545 JE983545:JG983545 TA983545:TC983545 ACW983545:ACY983545 AMS983545:AMU983545 AWO983545:AWQ983545 BGK983545:BGM983545 BQG983545:BQI983545 CAC983545:CAE983545 CJY983545:CKA983545 CTU983545:CTW983545 DDQ983545:DDS983545 DNM983545:DNO983545 DXI983545:DXK983545 EHE983545:EHG983545 ERA983545:ERC983545 FAW983545:FAY983545 FKS983545:FKU983545 FUO983545:FUQ983545 GEK983545:GEM983545 GOG983545:GOI983545 GYC983545:GYE983545 HHY983545:HIA983545 HRU983545:HRW983545 IBQ983545:IBS983545 ILM983545:ILO983545 IVI983545:IVK983545 JFE983545:JFG983545 JPA983545:JPC983545 JYW983545:JYY983545 KIS983545:KIU983545 KSO983545:KSQ983545 LCK983545:LCM983545 LMG983545:LMI983545 LWC983545:LWE983545 MFY983545:MGA983545 MPU983545:MPW983545 MZQ983545:MZS983545 NJM983545:NJO983545 NTI983545:NTK983545 ODE983545:ODG983545 ONA983545:ONC983545 OWW983545:OWY983545 PGS983545:PGU983545 PQO983545:PQQ983545 QAK983545:QAM983545 QKG983545:QKI983545 QUC983545:QUE983545 RDY983545:REA983545 RNU983545:RNW983545 RXQ983545:RXS983545 SHM983545:SHO983545 SRI983545:SRK983545 TBE983545:TBG983545 TLA983545:TLC983545 TUW983545:TUY983545 UES983545:UEU983545 UOO983545:UOQ983545 UYK983545:UYM983545 VIG983545:VII983545 VSC983545:VSE983545 WBY983545:WCA983545 WLU983545:WLW983545 WVQ983545:WVS983545 J453:L458 JF453:JH458 TB453:TD458 ACX453:ACZ458 AMT453:AMV458 AWP453:AWR458 BGL453:BGN458 BQH453:BQJ458 CAD453:CAF458 CJZ453:CKB458 CTV453:CTX458 DDR453:DDT458 DNN453:DNP458 DXJ453:DXL458 EHF453:EHH458 ERB453:ERD458 FAX453:FAZ458 FKT453:FKV458 FUP453:FUR458 GEL453:GEN458 GOH453:GOJ458 GYD453:GYF458 HHZ453:HIB458 HRV453:HRX458 IBR453:IBT458 ILN453:ILP458 IVJ453:IVL458 JFF453:JFH458 JPB453:JPD458 JYX453:JYZ458 KIT453:KIV458 KSP453:KSR458 LCL453:LCN458 LMH453:LMJ458 LWD453:LWF458 MFZ453:MGB458 MPV453:MPX458 MZR453:MZT458 NJN453:NJP458 NTJ453:NTL458 ODF453:ODH458 ONB453:OND458 OWX453:OWZ458 PGT453:PGV458 PQP453:PQR458 QAL453:QAN458 QKH453:QKJ458 QUD453:QUF458 RDZ453:REB458 RNV453:RNX458 RXR453:RXT458 SHN453:SHP458 SRJ453:SRL458 TBF453:TBH458 TLB453:TLD458 TUX453:TUZ458 UET453:UEV458 UOP453:UOR458 UYL453:UYN458 VIH453:VIJ458 VSD453:VSF458 WBZ453:WCB458 WLV453:WLX458 WVR453:WVT458 J66035:L66040 JF66035:JH66040 TB66035:TD66040 ACX66035:ACZ66040 AMT66035:AMV66040 AWP66035:AWR66040 BGL66035:BGN66040 BQH66035:BQJ66040 CAD66035:CAF66040 CJZ66035:CKB66040 CTV66035:CTX66040 DDR66035:DDT66040 DNN66035:DNP66040 DXJ66035:DXL66040 EHF66035:EHH66040 ERB66035:ERD66040 FAX66035:FAZ66040 FKT66035:FKV66040 FUP66035:FUR66040 GEL66035:GEN66040 GOH66035:GOJ66040 GYD66035:GYF66040 HHZ66035:HIB66040 HRV66035:HRX66040 IBR66035:IBT66040 ILN66035:ILP66040 IVJ66035:IVL66040 JFF66035:JFH66040 JPB66035:JPD66040 JYX66035:JYZ66040 KIT66035:KIV66040 KSP66035:KSR66040 LCL66035:LCN66040 LMH66035:LMJ66040 LWD66035:LWF66040 MFZ66035:MGB66040 MPV66035:MPX66040 MZR66035:MZT66040 NJN66035:NJP66040 NTJ66035:NTL66040 ODF66035:ODH66040 ONB66035:OND66040 OWX66035:OWZ66040 PGT66035:PGV66040 PQP66035:PQR66040 QAL66035:QAN66040 QKH66035:QKJ66040 QUD66035:QUF66040 RDZ66035:REB66040 RNV66035:RNX66040 RXR66035:RXT66040 SHN66035:SHP66040 SRJ66035:SRL66040 TBF66035:TBH66040 TLB66035:TLD66040 TUX66035:TUZ66040 UET66035:UEV66040 UOP66035:UOR66040 UYL66035:UYN66040 VIH66035:VIJ66040 VSD66035:VSF66040 WBZ66035:WCB66040 WLV66035:WLX66040 WVR66035:WVT66040 J131571:L131576 JF131571:JH131576 TB131571:TD131576 ACX131571:ACZ131576 AMT131571:AMV131576 AWP131571:AWR131576 BGL131571:BGN131576 BQH131571:BQJ131576 CAD131571:CAF131576 CJZ131571:CKB131576 CTV131571:CTX131576 DDR131571:DDT131576 DNN131571:DNP131576 DXJ131571:DXL131576 EHF131571:EHH131576 ERB131571:ERD131576 FAX131571:FAZ131576 FKT131571:FKV131576 FUP131571:FUR131576 GEL131571:GEN131576 GOH131571:GOJ131576 GYD131571:GYF131576 HHZ131571:HIB131576 HRV131571:HRX131576 IBR131571:IBT131576 ILN131571:ILP131576 IVJ131571:IVL131576 JFF131571:JFH131576 JPB131571:JPD131576 JYX131571:JYZ131576 KIT131571:KIV131576 KSP131571:KSR131576 LCL131571:LCN131576 LMH131571:LMJ131576 LWD131571:LWF131576 MFZ131571:MGB131576 MPV131571:MPX131576 MZR131571:MZT131576 NJN131571:NJP131576 NTJ131571:NTL131576 ODF131571:ODH131576 ONB131571:OND131576 OWX131571:OWZ131576 PGT131571:PGV131576 PQP131571:PQR131576 QAL131571:QAN131576 QKH131571:QKJ131576 QUD131571:QUF131576 RDZ131571:REB131576 RNV131571:RNX131576 RXR131571:RXT131576 SHN131571:SHP131576 SRJ131571:SRL131576 TBF131571:TBH131576 TLB131571:TLD131576 TUX131571:TUZ131576 UET131571:UEV131576 UOP131571:UOR131576 UYL131571:UYN131576 VIH131571:VIJ131576 VSD131571:VSF131576 WBZ131571:WCB131576 WLV131571:WLX131576 WVR131571:WVT131576 J197107:L197112 JF197107:JH197112 TB197107:TD197112 ACX197107:ACZ197112 AMT197107:AMV197112 AWP197107:AWR197112 BGL197107:BGN197112 BQH197107:BQJ197112 CAD197107:CAF197112 CJZ197107:CKB197112 CTV197107:CTX197112 DDR197107:DDT197112 DNN197107:DNP197112 DXJ197107:DXL197112 EHF197107:EHH197112 ERB197107:ERD197112 FAX197107:FAZ197112 FKT197107:FKV197112 FUP197107:FUR197112 GEL197107:GEN197112 GOH197107:GOJ197112 GYD197107:GYF197112 HHZ197107:HIB197112 HRV197107:HRX197112 IBR197107:IBT197112 ILN197107:ILP197112 IVJ197107:IVL197112 JFF197107:JFH197112 JPB197107:JPD197112 JYX197107:JYZ197112 KIT197107:KIV197112 KSP197107:KSR197112 LCL197107:LCN197112 LMH197107:LMJ197112 LWD197107:LWF197112 MFZ197107:MGB197112 MPV197107:MPX197112 MZR197107:MZT197112 NJN197107:NJP197112 NTJ197107:NTL197112 ODF197107:ODH197112 ONB197107:OND197112 OWX197107:OWZ197112 PGT197107:PGV197112 PQP197107:PQR197112 QAL197107:QAN197112 QKH197107:QKJ197112 QUD197107:QUF197112 RDZ197107:REB197112 RNV197107:RNX197112 RXR197107:RXT197112 SHN197107:SHP197112 SRJ197107:SRL197112 TBF197107:TBH197112 TLB197107:TLD197112 TUX197107:TUZ197112 UET197107:UEV197112 UOP197107:UOR197112 UYL197107:UYN197112 VIH197107:VIJ197112 VSD197107:VSF197112 WBZ197107:WCB197112 WLV197107:WLX197112 WVR197107:WVT197112 J262643:L262648 JF262643:JH262648 TB262643:TD262648 ACX262643:ACZ262648 AMT262643:AMV262648 AWP262643:AWR262648 BGL262643:BGN262648 BQH262643:BQJ262648 CAD262643:CAF262648 CJZ262643:CKB262648 CTV262643:CTX262648 DDR262643:DDT262648 DNN262643:DNP262648 DXJ262643:DXL262648 EHF262643:EHH262648 ERB262643:ERD262648 FAX262643:FAZ262648 FKT262643:FKV262648 FUP262643:FUR262648 GEL262643:GEN262648 GOH262643:GOJ262648 GYD262643:GYF262648 HHZ262643:HIB262648 HRV262643:HRX262648 IBR262643:IBT262648 ILN262643:ILP262648 IVJ262643:IVL262648 JFF262643:JFH262648 JPB262643:JPD262648 JYX262643:JYZ262648 KIT262643:KIV262648 KSP262643:KSR262648 LCL262643:LCN262648 LMH262643:LMJ262648 LWD262643:LWF262648 MFZ262643:MGB262648 MPV262643:MPX262648 MZR262643:MZT262648 NJN262643:NJP262648 NTJ262643:NTL262648 ODF262643:ODH262648 ONB262643:OND262648 OWX262643:OWZ262648 PGT262643:PGV262648 PQP262643:PQR262648 QAL262643:QAN262648 QKH262643:QKJ262648 QUD262643:QUF262648 RDZ262643:REB262648 RNV262643:RNX262648 RXR262643:RXT262648 SHN262643:SHP262648 SRJ262643:SRL262648 TBF262643:TBH262648 TLB262643:TLD262648 TUX262643:TUZ262648 UET262643:UEV262648 UOP262643:UOR262648 UYL262643:UYN262648 VIH262643:VIJ262648 VSD262643:VSF262648 WBZ262643:WCB262648 WLV262643:WLX262648 WVR262643:WVT262648 J328179:L328184 JF328179:JH328184 TB328179:TD328184 ACX328179:ACZ328184 AMT328179:AMV328184 AWP328179:AWR328184 BGL328179:BGN328184 BQH328179:BQJ328184 CAD328179:CAF328184 CJZ328179:CKB328184 CTV328179:CTX328184 DDR328179:DDT328184 DNN328179:DNP328184 DXJ328179:DXL328184 EHF328179:EHH328184 ERB328179:ERD328184 FAX328179:FAZ328184 FKT328179:FKV328184 FUP328179:FUR328184 GEL328179:GEN328184 GOH328179:GOJ328184 GYD328179:GYF328184 HHZ328179:HIB328184 HRV328179:HRX328184 IBR328179:IBT328184 ILN328179:ILP328184 IVJ328179:IVL328184 JFF328179:JFH328184 JPB328179:JPD328184 JYX328179:JYZ328184 KIT328179:KIV328184 KSP328179:KSR328184 LCL328179:LCN328184 LMH328179:LMJ328184 LWD328179:LWF328184 MFZ328179:MGB328184 MPV328179:MPX328184 MZR328179:MZT328184 NJN328179:NJP328184 NTJ328179:NTL328184 ODF328179:ODH328184 ONB328179:OND328184 OWX328179:OWZ328184 PGT328179:PGV328184 PQP328179:PQR328184 QAL328179:QAN328184 QKH328179:QKJ328184 QUD328179:QUF328184 RDZ328179:REB328184 RNV328179:RNX328184 RXR328179:RXT328184 SHN328179:SHP328184 SRJ328179:SRL328184 TBF328179:TBH328184 TLB328179:TLD328184 TUX328179:TUZ328184 UET328179:UEV328184 UOP328179:UOR328184 UYL328179:UYN328184 VIH328179:VIJ328184 VSD328179:VSF328184 WBZ328179:WCB328184 WLV328179:WLX328184 WVR328179:WVT328184 J393715:L393720 JF393715:JH393720 TB393715:TD393720 ACX393715:ACZ393720 AMT393715:AMV393720 AWP393715:AWR393720 BGL393715:BGN393720 BQH393715:BQJ393720 CAD393715:CAF393720 CJZ393715:CKB393720 CTV393715:CTX393720 DDR393715:DDT393720 DNN393715:DNP393720 DXJ393715:DXL393720 EHF393715:EHH393720 ERB393715:ERD393720 FAX393715:FAZ393720 FKT393715:FKV393720 FUP393715:FUR393720 GEL393715:GEN393720 GOH393715:GOJ393720 GYD393715:GYF393720 HHZ393715:HIB393720 HRV393715:HRX393720 IBR393715:IBT393720 ILN393715:ILP393720 IVJ393715:IVL393720 JFF393715:JFH393720 JPB393715:JPD393720 JYX393715:JYZ393720 KIT393715:KIV393720 KSP393715:KSR393720 LCL393715:LCN393720 LMH393715:LMJ393720 LWD393715:LWF393720 MFZ393715:MGB393720 MPV393715:MPX393720 MZR393715:MZT393720 NJN393715:NJP393720 NTJ393715:NTL393720 ODF393715:ODH393720 ONB393715:OND393720 OWX393715:OWZ393720 PGT393715:PGV393720 PQP393715:PQR393720 QAL393715:QAN393720 QKH393715:QKJ393720 QUD393715:QUF393720 RDZ393715:REB393720 RNV393715:RNX393720 RXR393715:RXT393720 SHN393715:SHP393720 SRJ393715:SRL393720 TBF393715:TBH393720 TLB393715:TLD393720 TUX393715:TUZ393720 UET393715:UEV393720 UOP393715:UOR393720 UYL393715:UYN393720 VIH393715:VIJ393720 VSD393715:VSF393720 WBZ393715:WCB393720 WLV393715:WLX393720 WVR393715:WVT393720 J459251:L459256 JF459251:JH459256 TB459251:TD459256 ACX459251:ACZ459256 AMT459251:AMV459256 AWP459251:AWR459256 BGL459251:BGN459256 BQH459251:BQJ459256 CAD459251:CAF459256 CJZ459251:CKB459256 CTV459251:CTX459256 DDR459251:DDT459256 DNN459251:DNP459256 DXJ459251:DXL459256 EHF459251:EHH459256 ERB459251:ERD459256 FAX459251:FAZ459256 FKT459251:FKV459256 FUP459251:FUR459256 GEL459251:GEN459256 GOH459251:GOJ459256 GYD459251:GYF459256 HHZ459251:HIB459256 HRV459251:HRX459256 IBR459251:IBT459256 ILN459251:ILP459256 IVJ459251:IVL459256 JFF459251:JFH459256 JPB459251:JPD459256 JYX459251:JYZ459256 KIT459251:KIV459256 KSP459251:KSR459256 LCL459251:LCN459256 LMH459251:LMJ459256 LWD459251:LWF459256 MFZ459251:MGB459256 MPV459251:MPX459256 MZR459251:MZT459256 NJN459251:NJP459256 NTJ459251:NTL459256 ODF459251:ODH459256 ONB459251:OND459256 OWX459251:OWZ459256 PGT459251:PGV459256 PQP459251:PQR459256 QAL459251:QAN459256 QKH459251:QKJ459256 QUD459251:QUF459256 RDZ459251:REB459256 RNV459251:RNX459256 RXR459251:RXT459256 SHN459251:SHP459256 SRJ459251:SRL459256 TBF459251:TBH459256 TLB459251:TLD459256 TUX459251:TUZ459256 UET459251:UEV459256 UOP459251:UOR459256 UYL459251:UYN459256 VIH459251:VIJ459256 VSD459251:VSF459256 WBZ459251:WCB459256 WLV459251:WLX459256 WVR459251:WVT459256 J524787:L524792 JF524787:JH524792 TB524787:TD524792 ACX524787:ACZ524792 AMT524787:AMV524792 AWP524787:AWR524792 BGL524787:BGN524792 BQH524787:BQJ524792 CAD524787:CAF524792 CJZ524787:CKB524792 CTV524787:CTX524792 DDR524787:DDT524792 DNN524787:DNP524792 DXJ524787:DXL524792 EHF524787:EHH524792 ERB524787:ERD524792 FAX524787:FAZ524792 FKT524787:FKV524792 FUP524787:FUR524792 GEL524787:GEN524792 GOH524787:GOJ524792 GYD524787:GYF524792 HHZ524787:HIB524792 HRV524787:HRX524792 IBR524787:IBT524792 ILN524787:ILP524792 IVJ524787:IVL524792 JFF524787:JFH524792 JPB524787:JPD524792 JYX524787:JYZ524792 KIT524787:KIV524792 KSP524787:KSR524792 LCL524787:LCN524792 LMH524787:LMJ524792 LWD524787:LWF524792 MFZ524787:MGB524792 MPV524787:MPX524792 MZR524787:MZT524792 NJN524787:NJP524792 NTJ524787:NTL524792 ODF524787:ODH524792 ONB524787:OND524792 OWX524787:OWZ524792 PGT524787:PGV524792 PQP524787:PQR524792 QAL524787:QAN524792 QKH524787:QKJ524792 QUD524787:QUF524792 RDZ524787:REB524792 RNV524787:RNX524792 RXR524787:RXT524792 SHN524787:SHP524792 SRJ524787:SRL524792 TBF524787:TBH524792 TLB524787:TLD524792 TUX524787:TUZ524792 UET524787:UEV524792 UOP524787:UOR524792 UYL524787:UYN524792 VIH524787:VIJ524792 VSD524787:VSF524792 WBZ524787:WCB524792 WLV524787:WLX524792 WVR524787:WVT524792 J590323:L590328 JF590323:JH590328 TB590323:TD590328 ACX590323:ACZ590328 AMT590323:AMV590328 AWP590323:AWR590328 BGL590323:BGN590328 BQH590323:BQJ590328 CAD590323:CAF590328 CJZ590323:CKB590328 CTV590323:CTX590328 DDR590323:DDT590328 DNN590323:DNP590328 DXJ590323:DXL590328 EHF590323:EHH590328 ERB590323:ERD590328 FAX590323:FAZ590328 FKT590323:FKV590328 FUP590323:FUR590328 GEL590323:GEN590328 GOH590323:GOJ590328 GYD590323:GYF590328 HHZ590323:HIB590328 HRV590323:HRX590328 IBR590323:IBT590328 ILN590323:ILP590328 IVJ590323:IVL590328 JFF590323:JFH590328 JPB590323:JPD590328 JYX590323:JYZ590328 KIT590323:KIV590328 KSP590323:KSR590328 LCL590323:LCN590328 LMH590323:LMJ590328 LWD590323:LWF590328 MFZ590323:MGB590328 MPV590323:MPX590328 MZR590323:MZT590328 NJN590323:NJP590328 NTJ590323:NTL590328 ODF590323:ODH590328 ONB590323:OND590328 OWX590323:OWZ590328 PGT590323:PGV590328 PQP590323:PQR590328 QAL590323:QAN590328 QKH590323:QKJ590328 QUD590323:QUF590328 RDZ590323:REB590328 RNV590323:RNX590328 RXR590323:RXT590328 SHN590323:SHP590328 SRJ590323:SRL590328 TBF590323:TBH590328 TLB590323:TLD590328 TUX590323:TUZ590328 UET590323:UEV590328 UOP590323:UOR590328 UYL590323:UYN590328 VIH590323:VIJ590328 VSD590323:VSF590328 WBZ590323:WCB590328 WLV590323:WLX590328 WVR590323:WVT590328 J655859:L655864 JF655859:JH655864 TB655859:TD655864 ACX655859:ACZ655864 AMT655859:AMV655864 AWP655859:AWR655864 BGL655859:BGN655864 BQH655859:BQJ655864 CAD655859:CAF655864 CJZ655859:CKB655864 CTV655859:CTX655864 DDR655859:DDT655864 DNN655859:DNP655864 DXJ655859:DXL655864 EHF655859:EHH655864 ERB655859:ERD655864 FAX655859:FAZ655864 FKT655859:FKV655864 FUP655859:FUR655864 GEL655859:GEN655864 GOH655859:GOJ655864 GYD655859:GYF655864 HHZ655859:HIB655864 HRV655859:HRX655864 IBR655859:IBT655864 ILN655859:ILP655864 IVJ655859:IVL655864 JFF655859:JFH655864 JPB655859:JPD655864 JYX655859:JYZ655864 KIT655859:KIV655864 KSP655859:KSR655864 LCL655859:LCN655864 LMH655859:LMJ655864 LWD655859:LWF655864 MFZ655859:MGB655864 MPV655859:MPX655864 MZR655859:MZT655864 NJN655859:NJP655864 NTJ655859:NTL655864 ODF655859:ODH655864 ONB655859:OND655864 OWX655859:OWZ655864 PGT655859:PGV655864 PQP655859:PQR655864 QAL655859:QAN655864 QKH655859:QKJ655864 QUD655859:QUF655864 RDZ655859:REB655864 RNV655859:RNX655864 RXR655859:RXT655864 SHN655859:SHP655864 SRJ655859:SRL655864 TBF655859:TBH655864 TLB655859:TLD655864 TUX655859:TUZ655864 UET655859:UEV655864 UOP655859:UOR655864 UYL655859:UYN655864 VIH655859:VIJ655864 VSD655859:VSF655864 WBZ655859:WCB655864 WLV655859:WLX655864 WVR655859:WVT655864 J721395:L721400 JF721395:JH721400 TB721395:TD721400 ACX721395:ACZ721400 AMT721395:AMV721400 AWP721395:AWR721400 BGL721395:BGN721400 BQH721395:BQJ721400 CAD721395:CAF721400 CJZ721395:CKB721400 CTV721395:CTX721400 DDR721395:DDT721400 DNN721395:DNP721400 DXJ721395:DXL721400 EHF721395:EHH721400 ERB721395:ERD721400 FAX721395:FAZ721400 FKT721395:FKV721400 FUP721395:FUR721400 GEL721395:GEN721400 GOH721395:GOJ721400 GYD721395:GYF721400 HHZ721395:HIB721400 HRV721395:HRX721400 IBR721395:IBT721400 ILN721395:ILP721400 IVJ721395:IVL721400 JFF721395:JFH721400 JPB721395:JPD721400 JYX721395:JYZ721400 KIT721395:KIV721400 KSP721395:KSR721400 LCL721395:LCN721400 LMH721395:LMJ721400 LWD721395:LWF721400 MFZ721395:MGB721400 MPV721395:MPX721400 MZR721395:MZT721400 NJN721395:NJP721400 NTJ721395:NTL721400 ODF721395:ODH721400 ONB721395:OND721400 OWX721395:OWZ721400 PGT721395:PGV721400 PQP721395:PQR721400 QAL721395:QAN721400 QKH721395:QKJ721400 QUD721395:QUF721400 RDZ721395:REB721400 RNV721395:RNX721400 RXR721395:RXT721400 SHN721395:SHP721400 SRJ721395:SRL721400 TBF721395:TBH721400 TLB721395:TLD721400 TUX721395:TUZ721400 UET721395:UEV721400 UOP721395:UOR721400 UYL721395:UYN721400 VIH721395:VIJ721400 VSD721395:VSF721400 WBZ721395:WCB721400 WLV721395:WLX721400 WVR721395:WVT721400 J786931:L786936 JF786931:JH786936 TB786931:TD786936 ACX786931:ACZ786936 AMT786931:AMV786936 AWP786931:AWR786936 BGL786931:BGN786936 BQH786931:BQJ786936 CAD786931:CAF786936 CJZ786931:CKB786936 CTV786931:CTX786936 DDR786931:DDT786936 DNN786931:DNP786936 DXJ786931:DXL786936 EHF786931:EHH786936 ERB786931:ERD786936 FAX786931:FAZ786936 FKT786931:FKV786936 FUP786931:FUR786936 GEL786931:GEN786936 GOH786931:GOJ786936 GYD786931:GYF786936 HHZ786931:HIB786936 HRV786931:HRX786936 IBR786931:IBT786936 ILN786931:ILP786936 IVJ786931:IVL786936 JFF786931:JFH786936 JPB786931:JPD786936 JYX786931:JYZ786936 KIT786931:KIV786936 KSP786931:KSR786936 LCL786931:LCN786936 LMH786931:LMJ786936 LWD786931:LWF786936 MFZ786931:MGB786936 MPV786931:MPX786936 MZR786931:MZT786936 NJN786931:NJP786936 NTJ786931:NTL786936 ODF786931:ODH786936 ONB786931:OND786936 OWX786931:OWZ786936 PGT786931:PGV786936 PQP786931:PQR786936 QAL786931:QAN786936 QKH786931:QKJ786936 QUD786931:QUF786936 RDZ786931:REB786936 RNV786931:RNX786936 RXR786931:RXT786936 SHN786931:SHP786936 SRJ786931:SRL786936 TBF786931:TBH786936 TLB786931:TLD786936 TUX786931:TUZ786936 UET786931:UEV786936 UOP786931:UOR786936 UYL786931:UYN786936 VIH786931:VIJ786936 VSD786931:VSF786936 WBZ786931:WCB786936 WLV786931:WLX786936 WVR786931:WVT786936 J852467:L852472 JF852467:JH852472 TB852467:TD852472 ACX852467:ACZ852472 AMT852467:AMV852472 AWP852467:AWR852472 BGL852467:BGN852472 BQH852467:BQJ852472 CAD852467:CAF852472 CJZ852467:CKB852472 CTV852467:CTX852472 DDR852467:DDT852472 DNN852467:DNP852472 DXJ852467:DXL852472 EHF852467:EHH852472 ERB852467:ERD852472 FAX852467:FAZ852472 FKT852467:FKV852472 FUP852467:FUR852472 GEL852467:GEN852472 GOH852467:GOJ852472 GYD852467:GYF852472 HHZ852467:HIB852472 HRV852467:HRX852472 IBR852467:IBT852472 ILN852467:ILP852472 IVJ852467:IVL852472 JFF852467:JFH852472 JPB852467:JPD852472 JYX852467:JYZ852472 KIT852467:KIV852472 KSP852467:KSR852472 LCL852467:LCN852472 LMH852467:LMJ852472 LWD852467:LWF852472 MFZ852467:MGB852472 MPV852467:MPX852472 MZR852467:MZT852472 NJN852467:NJP852472 NTJ852467:NTL852472 ODF852467:ODH852472 ONB852467:OND852472 OWX852467:OWZ852472 PGT852467:PGV852472 PQP852467:PQR852472 QAL852467:QAN852472 QKH852467:QKJ852472 QUD852467:QUF852472 RDZ852467:REB852472 RNV852467:RNX852472 RXR852467:RXT852472 SHN852467:SHP852472 SRJ852467:SRL852472 TBF852467:TBH852472 TLB852467:TLD852472 TUX852467:TUZ852472 UET852467:UEV852472 UOP852467:UOR852472 UYL852467:UYN852472 VIH852467:VIJ852472 VSD852467:VSF852472 WBZ852467:WCB852472 WLV852467:WLX852472 WVR852467:WVT852472 J918003:L918008 JF918003:JH918008 TB918003:TD918008 ACX918003:ACZ918008 AMT918003:AMV918008 AWP918003:AWR918008 BGL918003:BGN918008 BQH918003:BQJ918008 CAD918003:CAF918008 CJZ918003:CKB918008 CTV918003:CTX918008 DDR918003:DDT918008 DNN918003:DNP918008 DXJ918003:DXL918008 EHF918003:EHH918008 ERB918003:ERD918008 FAX918003:FAZ918008 FKT918003:FKV918008 FUP918003:FUR918008 GEL918003:GEN918008 GOH918003:GOJ918008 GYD918003:GYF918008 HHZ918003:HIB918008 HRV918003:HRX918008 IBR918003:IBT918008 ILN918003:ILP918008 IVJ918003:IVL918008 JFF918003:JFH918008 JPB918003:JPD918008 JYX918003:JYZ918008 KIT918003:KIV918008 KSP918003:KSR918008 LCL918003:LCN918008 LMH918003:LMJ918008 LWD918003:LWF918008 MFZ918003:MGB918008 MPV918003:MPX918008 MZR918003:MZT918008 NJN918003:NJP918008 NTJ918003:NTL918008 ODF918003:ODH918008 ONB918003:OND918008 OWX918003:OWZ918008 PGT918003:PGV918008 PQP918003:PQR918008 QAL918003:QAN918008 QKH918003:QKJ918008 QUD918003:QUF918008 RDZ918003:REB918008 RNV918003:RNX918008 RXR918003:RXT918008 SHN918003:SHP918008 SRJ918003:SRL918008 TBF918003:TBH918008 TLB918003:TLD918008 TUX918003:TUZ918008 UET918003:UEV918008 UOP918003:UOR918008 UYL918003:UYN918008 VIH918003:VIJ918008 VSD918003:VSF918008 WBZ918003:WCB918008 WLV918003:WLX918008 WVR918003:WVT918008 J983539:L983544 JF983539:JH983544 TB983539:TD983544 ACX983539:ACZ983544 AMT983539:AMV983544 AWP983539:AWR983544 BGL983539:BGN983544 BQH983539:BQJ983544 CAD983539:CAF983544 CJZ983539:CKB983544 CTV983539:CTX983544 DDR983539:DDT983544 DNN983539:DNP983544 DXJ983539:DXL983544 EHF983539:EHH983544 ERB983539:ERD983544 FAX983539:FAZ983544 FKT983539:FKV983544 FUP983539:FUR983544 GEL983539:GEN983544 GOH983539:GOJ983544 GYD983539:GYF983544 HHZ983539:HIB983544 HRV983539:HRX983544 IBR983539:IBT983544 ILN983539:ILP983544 IVJ983539:IVL983544 JFF983539:JFH983544 JPB983539:JPD983544 JYX983539:JYZ983544 KIT983539:KIV983544 KSP983539:KSR983544 LCL983539:LCN983544 LMH983539:LMJ983544 LWD983539:LWF983544 MFZ983539:MGB983544 MPV983539:MPX983544 MZR983539:MZT983544 NJN983539:NJP983544 NTJ983539:NTL983544 ODF983539:ODH983544 ONB983539:OND983544 OWX983539:OWZ983544 PGT983539:PGV983544 PQP983539:PQR983544 QAL983539:QAN983544 QKH983539:QKJ983544 QUD983539:QUF983544 RDZ983539:REB983544 RNV983539:RNX983544 RXR983539:RXT983544 SHN983539:SHP983544 SRJ983539:SRL983544 TBF983539:TBH983544 TLB983539:TLD983544 TUX983539:TUZ983544 UET983539:UEV983544 UOP983539:UOR983544 UYL983539:UYN983544 VIH983539:VIJ983544 VSD983539:VSF983544 WBZ983539:WCB983544 WLV983539:WLX983544 WVR983539:WVT983544 B459 IX459 ST459 ACP459 AML459 AWH459 BGD459 BPZ459 BZV459 CJR459 CTN459 DDJ459 DNF459 DXB459 EGX459 EQT459 FAP459 FKL459 FUH459 GED459 GNZ459 GXV459 HHR459 HRN459 IBJ459 ILF459 IVB459 JEX459 JOT459 JYP459 KIL459 KSH459 LCD459 LLZ459 LVV459 MFR459 MPN459 MZJ459 NJF459 NTB459 OCX459 OMT459 OWP459 PGL459 PQH459 QAD459 QJZ459 QTV459 RDR459 RNN459 RXJ459 SHF459 SRB459 TAX459 TKT459 TUP459 UEL459 UOH459 UYD459 VHZ459 VRV459 WBR459 WLN459 WVJ459 B66041 IX66041 ST66041 ACP66041 AML66041 AWH66041 BGD66041 BPZ66041 BZV66041 CJR66041 CTN66041 DDJ66041 DNF66041 DXB66041 EGX66041 EQT66041 FAP66041 FKL66041 FUH66041 GED66041 GNZ66041 GXV66041 HHR66041 HRN66041 IBJ66041 ILF66041 IVB66041 JEX66041 JOT66041 JYP66041 KIL66041 KSH66041 LCD66041 LLZ66041 LVV66041 MFR66041 MPN66041 MZJ66041 NJF66041 NTB66041 OCX66041 OMT66041 OWP66041 PGL66041 PQH66041 QAD66041 QJZ66041 QTV66041 RDR66041 RNN66041 RXJ66041 SHF66041 SRB66041 TAX66041 TKT66041 TUP66041 UEL66041 UOH66041 UYD66041 VHZ66041 VRV66041 WBR66041 WLN66041 WVJ66041 B131577 IX131577 ST131577 ACP131577 AML131577 AWH131577 BGD131577 BPZ131577 BZV131577 CJR131577 CTN131577 DDJ131577 DNF131577 DXB131577 EGX131577 EQT131577 FAP131577 FKL131577 FUH131577 GED131577 GNZ131577 GXV131577 HHR131577 HRN131577 IBJ131577 ILF131577 IVB131577 JEX131577 JOT131577 JYP131577 KIL131577 KSH131577 LCD131577 LLZ131577 LVV131577 MFR131577 MPN131577 MZJ131577 NJF131577 NTB131577 OCX131577 OMT131577 OWP131577 PGL131577 PQH131577 QAD131577 QJZ131577 QTV131577 RDR131577 RNN131577 RXJ131577 SHF131577 SRB131577 TAX131577 TKT131577 TUP131577 UEL131577 UOH131577 UYD131577 VHZ131577 VRV131577 WBR131577 WLN131577 WVJ131577 B197113 IX197113 ST197113 ACP197113 AML197113 AWH197113 BGD197113 BPZ197113 BZV197113 CJR197113 CTN197113 DDJ197113 DNF197113 DXB197113 EGX197113 EQT197113 FAP197113 FKL197113 FUH197113 GED197113 GNZ197113 GXV197113 HHR197113 HRN197113 IBJ197113 ILF197113 IVB197113 JEX197113 JOT197113 JYP197113 KIL197113 KSH197113 LCD197113 LLZ197113 LVV197113 MFR197113 MPN197113 MZJ197113 NJF197113 NTB197113 OCX197113 OMT197113 OWP197113 PGL197113 PQH197113 QAD197113 QJZ197113 QTV197113 RDR197113 RNN197113 RXJ197113 SHF197113 SRB197113 TAX197113 TKT197113 TUP197113 UEL197113 UOH197113 UYD197113 VHZ197113 VRV197113 WBR197113 WLN197113 WVJ197113 B262649 IX262649 ST262649 ACP262649 AML262649 AWH262649 BGD262649 BPZ262649 BZV262649 CJR262649 CTN262649 DDJ262649 DNF262649 DXB262649 EGX262649 EQT262649 FAP262649 FKL262649 FUH262649 GED262649 GNZ262649 GXV262649 HHR262649 HRN262649 IBJ262649 ILF262649 IVB262649 JEX262649 JOT262649 JYP262649 KIL262649 KSH262649 LCD262649 LLZ262649 LVV262649 MFR262649 MPN262649 MZJ262649 NJF262649 NTB262649 OCX262649 OMT262649 OWP262649 PGL262649 PQH262649 QAD262649 QJZ262649 QTV262649 RDR262649 RNN262649 RXJ262649 SHF262649 SRB262649 TAX262649 TKT262649 TUP262649 UEL262649 UOH262649 UYD262649 VHZ262649 VRV262649 WBR262649 WLN262649 WVJ262649 B328185 IX328185 ST328185 ACP328185 AML328185 AWH328185 BGD328185 BPZ328185 BZV328185 CJR328185 CTN328185 DDJ328185 DNF328185 DXB328185 EGX328185 EQT328185 FAP328185 FKL328185 FUH328185 GED328185 GNZ328185 GXV328185 HHR328185 HRN328185 IBJ328185 ILF328185 IVB328185 JEX328185 JOT328185 JYP328185 KIL328185 KSH328185 LCD328185 LLZ328185 LVV328185 MFR328185 MPN328185 MZJ328185 NJF328185 NTB328185 OCX328185 OMT328185 OWP328185 PGL328185 PQH328185 QAD328185 QJZ328185 QTV328185 RDR328185 RNN328185 RXJ328185 SHF328185 SRB328185 TAX328185 TKT328185 TUP328185 UEL328185 UOH328185 UYD328185 VHZ328185 VRV328185 WBR328185 WLN328185 WVJ328185 B393721 IX393721 ST393721 ACP393721 AML393721 AWH393721 BGD393721 BPZ393721 BZV393721 CJR393721 CTN393721 DDJ393721 DNF393721 DXB393721 EGX393721 EQT393721 FAP393721 FKL393721 FUH393721 GED393721 GNZ393721 GXV393721 HHR393721 HRN393721 IBJ393721 ILF393721 IVB393721 JEX393721 JOT393721 JYP393721 KIL393721 KSH393721 LCD393721 LLZ393721 LVV393721 MFR393721 MPN393721 MZJ393721 NJF393721 NTB393721 OCX393721 OMT393721 OWP393721 PGL393721 PQH393721 QAD393721 QJZ393721 QTV393721 RDR393721 RNN393721 RXJ393721 SHF393721 SRB393721 TAX393721 TKT393721 TUP393721 UEL393721 UOH393721 UYD393721 VHZ393721 VRV393721 WBR393721 WLN393721 WVJ393721 B459257 IX459257 ST459257 ACP459257 AML459257 AWH459257 BGD459257 BPZ459257 BZV459257 CJR459257 CTN459257 DDJ459257 DNF459257 DXB459257 EGX459257 EQT459257 FAP459257 FKL459257 FUH459257 GED459257 GNZ459257 GXV459257 HHR459257 HRN459257 IBJ459257 ILF459257 IVB459257 JEX459257 JOT459257 JYP459257 KIL459257 KSH459257 LCD459257 LLZ459257 LVV459257 MFR459257 MPN459257 MZJ459257 NJF459257 NTB459257 OCX459257 OMT459257 OWP459257 PGL459257 PQH459257 QAD459257 QJZ459257 QTV459257 RDR459257 RNN459257 RXJ459257 SHF459257 SRB459257 TAX459257 TKT459257 TUP459257 UEL459257 UOH459257 UYD459257 VHZ459257 VRV459257 WBR459257 WLN459257 WVJ459257 B524793 IX524793 ST524793 ACP524793 AML524793 AWH524793 BGD524793 BPZ524793 BZV524793 CJR524793 CTN524793 DDJ524793 DNF524793 DXB524793 EGX524793 EQT524793 FAP524793 FKL524793 FUH524793 GED524793 GNZ524793 GXV524793 HHR524793 HRN524793 IBJ524793 ILF524793 IVB524793 JEX524793 JOT524793 JYP524793 KIL524793 KSH524793 LCD524793 LLZ524793 LVV524793 MFR524793 MPN524793 MZJ524793 NJF524793 NTB524793 OCX524793 OMT524793 OWP524793 PGL524793 PQH524793 QAD524793 QJZ524793 QTV524793 RDR524793 RNN524793 RXJ524793 SHF524793 SRB524793 TAX524793 TKT524793 TUP524793 UEL524793 UOH524793 UYD524793 VHZ524793 VRV524793 WBR524793 WLN524793 WVJ524793 B590329 IX590329 ST590329 ACP590329 AML590329 AWH590329 BGD590329 BPZ590329 BZV590329 CJR590329 CTN590329 DDJ590329 DNF590329 DXB590329 EGX590329 EQT590329 FAP590329 FKL590329 FUH590329 GED590329 GNZ590329 GXV590329 HHR590329 HRN590329 IBJ590329 ILF590329 IVB590329 JEX590329 JOT590329 JYP590329 KIL590329 KSH590329 LCD590329 LLZ590329 LVV590329 MFR590329 MPN590329 MZJ590329 NJF590329 NTB590329 OCX590329 OMT590329 OWP590329 PGL590329 PQH590329 QAD590329 QJZ590329 QTV590329 RDR590329 RNN590329 RXJ590329 SHF590329 SRB590329 TAX590329 TKT590329 TUP590329 UEL590329 UOH590329 UYD590329 VHZ590329 VRV590329 WBR590329 WLN590329 WVJ590329 B655865 IX655865 ST655865 ACP655865 AML655865 AWH655865 BGD655865 BPZ655865 BZV655865 CJR655865 CTN655865 DDJ655865 DNF655865 DXB655865 EGX655865 EQT655865 FAP655865 FKL655865 FUH655865 GED655865 GNZ655865 GXV655865 HHR655865 HRN655865 IBJ655865 ILF655865 IVB655865 JEX655865 JOT655865 JYP655865 KIL655865 KSH655865 LCD655865 LLZ655865 LVV655865 MFR655865 MPN655865 MZJ655865 NJF655865 NTB655865 OCX655865 OMT655865 OWP655865 PGL655865 PQH655865 QAD655865 QJZ655865 QTV655865 RDR655865 RNN655865 RXJ655865 SHF655865 SRB655865 TAX655865 TKT655865 TUP655865 UEL655865 UOH655865 UYD655865 VHZ655865 VRV655865 WBR655865 WLN655865 WVJ655865 B721401 IX721401 ST721401 ACP721401 AML721401 AWH721401 BGD721401 BPZ721401 BZV721401 CJR721401 CTN721401 DDJ721401 DNF721401 DXB721401 EGX721401 EQT721401 FAP721401 FKL721401 FUH721401 GED721401 GNZ721401 GXV721401 HHR721401 HRN721401 IBJ721401 ILF721401 IVB721401 JEX721401 JOT721401 JYP721401 KIL721401 KSH721401 LCD721401 LLZ721401 LVV721401 MFR721401 MPN721401 MZJ721401 NJF721401 NTB721401 OCX721401 OMT721401 OWP721401 PGL721401 PQH721401 QAD721401 QJZ721401 QTV721401 RDR721401 RNN721401 RXJ721401 SHF721401 SRB721401 TAX721401 TKT721401 TUP721401 UEL721401 UOH721401 UYD721401 VHZ721401 VRV721401 WBR721401 WLN721401 WVJ721401 B786937 IX786937 ST786937 ACP786937 AML786937 AWH786937 BGD786937 BPZ786937 BZV786937 CJR786937 CTN786937 DDJ786937 DNF786937 DXB786937 EGX786937 EQT786937 FAP786937 FKL786937 FUH786937 GED786937 GNZ786937 GXV786937 HHR786937 HRN786937 IBJ786937 ILF786937 IVB786937 JEX786937 JOT786937 JYP786937 KIL786937 KSH786937 LCD786937 LLZ786937 LVV786937 MFR786937 MPN786937 MZJ786937 NJF786937 NTB786937 OCX786937 OMT786937 OWP786937 PGL786937 PQH786937 QAD786937 QJZ786937 QTV786937 RDR786937 RNN786937 RXJ786937 SHF786937 SRB786937 TAX786937 TKT786937 TUP786937 UEL786937 UOH786937 UYD786937 VHZ786937 VRV786937 WBR786937 WLN786937 WVJ786937 B852473 IX852473 ST852473 ACP852473 AML852473 AWH852473 BGD852473 BPZ852473 BZV852473 CJR852473 CTN852473 DDJ852473 DNF852473 DXB852473 EGX852473 EQT852473 FAP852473 FKL852473 FUH852473 GED852473 GNZ852473 GXV852473 HHR852473 HRN852473 IBJ852473 ILF852473 IVB852473 JEX852473 JOT852473 JYP852473 KIL852473 KSH852473 LCD852473 LLZ852473 LVV852473 MFR852473 MPN852473 MZJ852473 NJF852473 NTB852473 OCX852473 OMT852473 OWP852473 PGL852473 PQH852473 QAD852473 QJZ852473 QTV852473 RDR852473 RNN852473 RXJ852473 SHF852473 SRB852473 TAX852473 TKT852473 TUP852473 UEL852473 UOH852473 UYD852473 VHZ852473 VRV852473 WBR852473 WLN852473 WVJ852473 B918009 IX918009 ST918009 ACP918009 AML918009 AWH918009 BGD918009 BPZ918009 BZV918009 CJR918009 CTN918009 DDJ918009 DNF918009 DXB918009 EGX918009 EQT918009 FAP918009 FKL918009 FUH918009 GED918009 GNZ918009 GXV918009 HHR918009 HRN918009 IBJ918009 ILF918009 IVB918009 JEX918009 JOT918009 JYP918009 KIL918009 KSH918009 LCD918009 LLZ918009 LVV918009 MFR918009 MPN918009 MZJ918009 NJF918009 NTB918009 OCX918009 OMT918009 OWP918009 PGL918009 PQH918009 QAD918009 QJZ918009 QTV918009 RDR918009 RNN918009 RXJ918009 SHF918009 SRB918009 TAX918009 TKT918009 TUP918009 UEL918009 UOH918009 UYD918009 VHZ918009 VRV918009 WBR918009 WLN918009 WVJ918009 B983545 IX983545 ST983545 ACP983545 AML983545 AWH983545 BGD983545 BPZ983545 BZV983545 CJR983545 CTN983545 DDJ983545 DNF983545 DXB983545 EGX983545 EQT983545 FAP983545 FKL983545 FUH983545 GED983545 GNZ983545 GXV983545 HHR983545 HRN983545 IBJ983545 ILF983545 IVB983545 JEX983545 JOT983545 JYP983545 KIL983545 KSH983545 LCD983545 LLZ983545 LVV983545 MFR983545 MPN983545 MZJ983545 NJF983545 NTB983545 OCX983545 OMT983545 OWP983545 PGL983545 PQH983545 QAD983545 QJZ983545 QTV983545 RDR983545 RNN983545 RXJ983545 SHF983545 SRB983545 TAX983545 TKT983545 TUP983545 UEL983545 UOH983545 UYD983545 VHZ983545 VRV983545 WBR983545 WLN983545 WVJ983545 J476:L481 JF476:JH481 TB476:TD481 ACX476:ACZ481 AMT476:AMV481 AWP476:AWR481 BGL476:BGN481 BQH476:BQJ481 CAD476:CAF481 CJZ476:CKB481 CTV476:CTX481 DDR476:DDT481 DNN476:DNP481 DXJ476:DXL481 EHF476:EHH481 ERB476:ERD481 FAX476:FAZ481 FKT476:FKV481 FUP476:FUR481 GEL476:GEN481 GOH476:GOJ481 GYD476:GYF481 HHZ476:HIB481 HRV476:HRX481 IBR476:IBT481 ILN476:ILP481 IVJ476:IVL481 JFF476:JFH481 JPB476:JPD481 JYX476:JYZ481 KIT476:KIV481 KSP476:KSR481 LCL476:LCN481 LMH476:LMJ481 LWD476:LWF481 MFZ476:MGB481 MPV476:MPX481 MZR476:MZT481 NJN476:NJP481 NTJ476:NTL481 ODF476:ODH481 ONB476:OND481 OWX476:OWZ481 PGT476:PGV481 PQP476:PQR481 QAL476:QAN481 QKH476:QKJ481 QUD476:QUF481 RDZ476:REB481 RNV476:RNX481 RXR476:RXT481 SHN476:SHP481 SRJ476:SRL481 TBF476:TBH481 TLB476:TLD481 TUX476:TUZ481 UET476:UEV481 UOP476:UOR481 UYL476:UYN481 VIH476:VIJ481 VSD476:VSF481 WBZ476:WCB481 WLV476:WLX481 WVR476:WVT481 J66058:L66063 JF66058:JH66063 TB66058:TD66063 ACX66058:ACZ66063 AMT66058:AMV66063 AWP66058:AWR66063 BGL66058:BGN66063 BQH66058:BQJ66063 CAD66058:CAF66063 CJZ66058:CKB66063 CTV66058:CTX66063 DDR66058:DDT66063 DNN66058:DNP66063 DXJ66058:DXL66063 EHF66058:EHH66063 ERB66058:ERD66063 FAX66058:FAZ66063 FKT66058:FKV66063 FUP66058:FUR66063 GEL66058:GEN66063 GOH66058:GOJ66063 GYD66058:GYF66063 HHZ66058:HIB66063 HRV66058:HRX66063 IBR66058:IBT66063 ILN66058:ILP66063 IVJ66058:IVL66063 JFF66058:JFH66063 JPB66058:JPD66063 JYX66058:JYZ66063 KIT66058:KIV66063 KSP66058:KSR66063 LCL66058:LCN66063 LMH66058:LMJ66063 LWD66058:LWF66063 MFZ66058:MGB66063 MPV66058:MPX66063 MZR66058:MZT66063 NJN66058:NJP66063 NTJ66058:NTL66063 ODF66058:ODH66063 ONB66058:OND66063 OWX66058:OWZ66063 PGT66058:PGV66063 PQP66058:PQR66063 QAL66058:QAN66063 QKH66058:QKJ66063 QUD66058:QUF66063 RDZ66058:REB66063 RNV66058:RNX66063 RXR66058:RXT66063 SHN66058:SHP66063 SRJ66058:SRL66063 TBF66058:TBH66063 TLB66058:TLD66063 TUX66058:TUZ66063 UET66058:UEV66063 UOP66058:UOR66063 UYL66058:UYN66063 VIH66058:VIJ66063 VSD66058:VSF66063 WBZ66058:WCB66063 WLV66058:WLX66063 WVR66058:WVT66063 J131594:L131599 JF131594:JH131599 TB131594:TD131599 ACX131594:ACZ131599 AMT131594:AMV131599 AWP131594:AWR131599 BGL131594:BGN131599 BQH131594:BQJ131599 CAD131594:CAF131599 CJZ131594:CKB131599 CTV131594:CTX131599 DDR131594:DDT131599 DNN131594:DNP131599 DXJ131594:DXL131599 EHF131594:EHH131599 ERB131594:ERD131599 FAX131594:FAZ131599 FKT131594:FKV131599 FUP131594:FUR131599 GEL131594:GEN131599 GOH131594:GOJ131599 GYD131594:GYF131599 HHZ131594:HIB131599 HRV131594:HRX131599 IBR131594:IBT131599 ILN131594:ILP131599 IVJ131594:IVL131599 JFF131594:JFH131599 JPB131594:JPD131599 JYX131594:JYZ131599 KIT131594:KIV131599 KSP131594:KSR131599 LCL131594:LCN131599 LMH131594:LMJ131599 LWD131594:LWF131599 MFZ131594:MGB131599 MPV131594:MPX131599 MZR131594:MZT131599 NJN131594:NJP131599 NTJ131594:NTL131599 ODF131594:ODH131599 ONB131594:OND131599 OWX131594:OWZ131599 PGT131594:PGV131599 PQP131594:PQR131599 QAL131594:QAN131599 QKH131594:QKJ131599 QUD131594:QUF131599 RDZ131594:REB131599 RNV131594:RNX131599 RXR131594:RXT131599 SHN131594:SHP131599 SRJ131594:SRL131599 TBF131594:TBH131599 TLB131594:TLD131599 TUX131594:TUZ131599 UET131594:UEV131599 UOP131594:UOR131599 UYL131594:UYN131599 VIH131594:VIJ131599 VSD131594:VSF131599 WBZ131594:WCB131599 WLV131594:WLX131599 WVR131594:WVT131599 J197130:L197135 JF197130:JH197135 TB197130:TD197135 ACX197130:ACZ197135 AMT197130:AMV197135 AWP197130:AWR197135 BGL197130:BGN197135 BQH197130:BQJ197135 CAD197130:CAF197135 CJZ197130:CKB197135 CTV197130:CTX197135 DDR197130:DDT197135 DNN197130:DNP197135 DXJ197130:DXL197135 EHF197130:EHH197135 ERB197130:ERD197135 FAX197130:FAZ197135 FKT197130:FKV197135 FUP197130:FUR197135 GEL197130:GEN197135 GOH197130:GOJ197135 GYD197130:GYF197135 HHZ197130:HIB197135 HRV197130:HRX197135 IBR197130:IBT197135 ILN197130:ILP197135 IVJ197130:IVL197135 JFF197130:JFH197135 JPB197130:JPD197135 JYX197130:JYZ197135 KIT197130:KIV197135 KSP197130:KSR197135 LCL197130:LCN197135 LMH197130:LMJ197135 LWD197130:LWF197135 MFZ197130:MGB197135 MPV197130:MPX197135 MZR197130:MZT197135 NJN197130:NJP197135 NTJ197130:NTL197135 ODF197130:ODH197135 ONB197130:OND197135 OWX197130:OWZ197135 PGT197130:PGV197135 PQP197130:PQR197135 QAL197130:QAN197135 QKH197130:QKJ197135 QUD197130:QUF197135 RDZ197130:REB197135 RNV197130:RNX197135 RXR197130:RXT197135 SHN197130:SHP197135 SRJ197130:SRL197135 TBF197130:TBH197135 TLB197130:TLD197135 TUX197130:TUZ197135 UET197130:UEV197135 UOP197130:UOR197135 UYL197130:UYN197135 VIH197130:VIJ197135 VSD197130:VSF197135 WBZ197130:WCB197135 WLV197130:WLX197135 WVR197130:WVT197135 J262666:L262671 JF262666:JH262671 TB262666:TD262671 ACX262666:ACZ262671 AMT262666:AMV262671 AWP262666:AWR262671 BGL262666:BGN262671 BQH262666:BQJ262671 CAD262666:CAF262671 CJZ262666:CKB262671 CTV262666:CTX262671 DDR262666:DDT262671 DNN262666:DNP262671 DXJ262666:DXL262671 EHF262666:EHH262671 ERB262666:ERD262671 FAX262666:FAZ262671 FKT262666:FKV262671 FUP262666:FUR262671 GEL262666:GEN262671 GOH262666:GOJ262671 GYD262666:GYF262671 HHZ262666:HIB262671 HRV262666:HRX262671 IBR262666:IBT262671 ILN262666:ILP262671 IVJ262666:IVL262671 JFF262666:JFH262671 JPB262666:JPD262671 JYX262666:JYZ262671 KIT262666:KIV262671 KSP262666:KSR262671 LCL262666:LCN262671 LMH262666:LMJ262671 LWD262666:LWF262671 MFZ262666:MGB262671 MPV262666:MPX262671 MZR262666:MZT262671 NJN262666:NJP262671 NTJ262666:NTL262671 ODF262666:ODH262671 ONB262666:OND262671 OWX262666:OWZ262671 PGT262666:PGV262671 PQP262666:PQR262671 QAL262666:QAN262671 QKH262666:QKJ262671 QUD262666:QUF262671 RDZ262666:REB262671 RNV262666:RNX262671 RXR262666:RXT262671 SHN262666:SHP262671 SRJ262666:SRL262671 TBF262666:TBH262671 TLB262666:TLD262671 TUX262666:TUZ262671 UET262666:UEV262671 UOP262666:UOR262671 UYL262666:UYN262671 VIH262666:VIJ262671 VSD262666:VSF262671 WBZ262666:WCB262671 WLV262666:WLX262671 WVR262666:WVT262671 J328202:L328207 JF328202:JH328207 TB328202:TD328207 ACX328202:ACZ328207 AMT328202:AMV328207 AWP328202:AWR328207 BGL328202:BGN328207 BQH328202:BQJ328207 CAD328202:CAF328207 CJZ328202:CKB328207 CTV328202:CTX328207 DDR328202:DDT328207 DNN328202:DNP328207 DXJ328202:DXL328207 EHF328202:EHH328207 ERB328202:ERD328207 FAX328202:FAZ328207 FKT328202:FKV328207 FUP328202:FUR328207 GEL328202:GEN328207 GOH328202:GOJ328207 GYD328202:GYF328207 HHZ328202:HIB328207 HRV328202:HRX328207 IBR328202:IBT328207 ILN328202:ILP328207 IVJ328202:IVL328207 JFF328202:JFH328207 JPB328202:JPD328207 JYX328202:JYZ328207 KIT328202:KIV328207 KSP328202:KSR328207 LCL328202:LCN328207 LMH328202:LMJ328207 LWD328202:LWF328207 MFZ328202:MGB328207 MPV328202:MPX328207 MZR328202:MZT328207 NJN328202:NJP328207 NTJ328202:NTL328207 ODF328202:ODH328207 ONB328202:OND328207 OWX328202:OWZ328207 PGT328202:PGV328207 PQP328202:PQR328207 QAL328202:QAN328207 QKH328202:QKJ328207 QUD328202:QUF328207 RDZ328202:REB328207 RNV328202:RNX328207 RXR328202:RXT328207 SHN328202:SHP328207 SRJ328202:SRL328207 TBF328202:TBH328207 TLB328202:TLD328207 TUX328202:TUZ328207 UET328202:UEV328207 UOP328202:UOR328207 UYL328202:UYN328207 VIH328202:VIJ328207 VSD328202:VSF328207 WBZ328202:WCB328207 WLV328202:WLX328207 WVR328202:WVT328207 J393738:L393743 JF393738:JH393743 TB393738:TD393743 ACX393738:ACZ393743 AMT393738:AMV393743 AWP393738:AWR393743 BGL393738:BGN393743 BQH393738:BQJ393743 CAD393738:CAF393743 CJZ393738:CKB393743 CTV393738:CTX393743 DDR393738:DDT393743 DNN393738:DNP393743 DXJ393738:DXL393743 EHF393738:EHH393743 ERB393738:ERD393743 FAX393738:FAZ393743 FKT393738:FKV393743 FUP393738:FUR393743 GEL393738:GEN393743 GOH393738:GOJ393743 GYD393738:GYF393743 HHZ393738:HIB393743 HRV393738:HRX393743 IBR393738:IBT393743 ILN393738:ILP393743 IVJ393738:IVL393743 JFF393738:JFH393743 JPB393738:JPD393743 JYX393738:JYZ393743 KIT393738:KIV393743 KSP393738:KSR393743 LCL393738:LCN393743 LMH393738:LMJ393743 LWD393738:LWF393743 MFZ393738:MGB393743 MPV393738:MPX393743 MZR393738:MZT393743 NJN393738:NJP393743 NTJ393738:NTL393743 ODF393738:ODH393743 ONB393738:OND393743 OWX393738:OWZ393743 PGT393738:PGV393743 PQP393738:PQR393743 QAL393738:QAN393743 QKH393738:QKJ393743 QUD393738:QUF393743 RDZ393738:REB393743 RNV393738:RNX393743 RXR393738:RXT393743 SHN393738:SHP393743 SRJ393738:SRL393743 TBF393738:TBH393743 TLB393738:TLD393743 TUX393738:TUZ393743 UET393738:UEV393743 UOP393738:UOR393743 UYL393738:UYN393743 VIH393738:VIJ393743 VSD393738:VSF393743 WBZ393738:WCB393743 WLV393738:WLX393743 WVR393738:WVT393743 J459274:L459279 JF459274:JH459279 TB459274:TD459279 ACX459274:ACZ459279 AMT459274:AMV459279 AWP459274:AWR459279 BGL459274:BGN459279 BQH459274:BQJ459279 CAD459274:CAF459279 CJZ459274:CKB459279 CTV459274:CTX459279 DDR459274:DDT459279 DNN459274:DNP459279 DXJ459274:DXL459279 EHF459274:EHH459279 ERB459274:ERD459279 FAX459274:FAZ459279 FKT459274:FKV459279 FUP459274:FUR459279 GEL459274:GEN459279 GOH459274:GOJ459279 GYD459274:GYF459279 HHZ459274:HIB459279 HRV459274:HRX459279 IBR459274:IBT459279 ILN459274:ILP459279 IVJ459274:IVL459279 JFF459274:JFH459279 JPB459274:JPD459279 JYX459274:JYZ459279 KIT459274:KIV459279 KSP459274:KSR459279 LCL459274:LCN459279 LMH459274:LMJ459279 LWD459274:LWF459279 MFZ459274:MGB459279 MPV459274:MPX459279 MZR459274:MZT459279 NJN459274:NJP459279 NTJ459274:NTL459279 ODF459274:ODH459279 ONB459274:OND459279 OWX459274:OWZ459279 PGT459274:PGV459279 PQP459274:PQR459279 QAL459274:QAN459279 QKH459274:QKJ459279 QUD459274:QUF459279 RDZ459274:REB459279 RNV459274:RNX459279 RXR459274:RXT459279 SHN459274:SHP459279 SRJ459274:SRL459279 TBF459274:TBH459279 TLB459274:TLD459279 TUX459274:TUZ459279 UET459274:UEV459279 UOP459274:UOR459279 UYL459274:UYN459279 VIH459274:VIJ459279 VSD459274:VSF459279 WBZ459274:WCB459279 WLV459274:WLX459279 WVR459274:WVT459279 J524810:L524815 JF524810:JH524815 TB524810:TD524815 ACX524810:ACZ524815 AMT524810:AMV524815 AWP524810:AWR524815 BGL524810:BGN524815 BQH524810:BQJ524815 CAD524810:CAF524815 CJZ524810:CKB524815 CTV524810:CTX524815 DDR524810:DDT524815 DNN524810:DNP524815 DXJ524810:DXL524815 EHF524810:EHH524815 ERB524810:ERD524815 FAX524810:FAZ524815 FKT524810:FKV524815 FUP524810:FUR524815 GEL524810:GEN524815 GOH524810:GOJ524815 GYD524810:GYF524815 HHZ524810:HIB524815 HRV524810:HRX524815 IBR524810:IBT524815 ILN524810:ILP524815 IVJ524810:IVL524815 JFF524810:JFH524815 JPB524810:JPD524815 JYX524810:JYZ524815 KIT524810:KIV524815 KSP524810:KSR524815 LCL524810:LCN524815 LMH524810:LMJ524815 LWD524810:LWF524815 MFZ524810:MGB524815 MPV524810:MPX524815 MZR524810:MZT524815 NJN524810:NJP524815 NTJ524810:NTL524815 ODF524810:ODH524815 ONB524810:OND524815 OWX524810:OWZ524815 PGT524810:PGV524815 PQP524810:PQR524815 QAL524810:QAN524815 QKH524810:QKJ524815 QUD524810:QUF524815 RDZ524810:REB524815 RNV524810:RNX524815 RXR524810:RXT524815 SHN524810:SHP524815 SRJ524810:SRL524815 TBF524810:TBH524815 TLB524810:TLD524815 TUX524810:TUZ524815 UET524810:UEV524815 UOP524810:UOR524815 UYL524810:UYN524815 VIH524810:VIJ524815 VSD524810:VSF524815 WBZ524810:WCB524815 WLV524810:WLX524815 WVR524810:WVT524815 J590346:L590351 JF590346:JH590351 TB590346:TD590351 ACX590346:ACZ590351 AMT590346:AMV590351 AWP590346:AWR590351 BGL590346:BGN590351 BQH590346:BQJ590351 CAD590346:CAF590351 CJZ590346:CKB590351 CTV590346:CTX590351 DDR590346:DDT590351 DNN590346:DNP590351 DXJ590346:DXL590351 EHF590346:EHH590351 ERB590346:ERD590351 FAX590346:FAZ590351 FKT590346:FKV590351 FUP590346:FUR590351 GEL590346:GEN590351 GOH590346:GOJ590351 GYD590346:GYF590351 HHZ590346:HIB590351 HRV590346:HRX590351 IBR590346:IBT590351 ILN590346:ILP590351 IVJ590346:IVL590351 JFF590346:JFH590351 JPB590346:JPD590351 JYX590346:JYZ590351 KIT590346:KIV590351 KSP590346:KSR590351 LCL590346:LCN590351 LMH590346:LMJ590351 LWD590346:LWF590351 MFZ590346:MGB590351 MPV590346:MPX590351 MZR590346:MZT590351 NJN590346:NJP590351 NTJ590346:NTL590351 ODF590346:ODH590351 ONB590346:OND590351 OWX590346:OWZ590351 PGT590346:PGV590351 PQP590346:PQR590351 QAL590346:QAN590351 QKH590346:QKJ590351 QUD590346:QUF590351 RDZ590346:REB590351 RNV590346:RNX590351 RXR590346:RXT590351 SHN590346:SHP590351 SRJ590346:SRL590351 TBF590346:TBH590351 TLB590346:TLD590351 TUX590346:TUZ590351 UET590346:UEV590351 UOP590346:UOR590351 UYL590346:UYN590351 VIH590346:VIJ590351 VSD590346:VSF590351 WBZ590346:WCB590351 WLV590346:WLX590351 WVR590346:WVT590351 J655882:L655887 JF655882:JH655887 TB655882:TD655887 ACX655882:ACZ655887 AMT655882:AMV655887 AWP655882:AWR655887 BGL655882:BGN655887 BQH655882:BQJ655887 CAD655882:CAF655887 CJZ655882:CKB655887 CTV655882:CTX655887 DDR655882:DDT655887 DNN655882:DNP655887 DXJ655882:DXL655887 EHF655882:EHH655887 ERB655882:ERD655887 FAX655882:FAZ655887 FKT655882:FKV655887 FUP655882:FUR655887 GEL655882:GEN655887 GOH655882:GOJ655887 GYD655882:GYF655887 HHZ655882:HIB655887 HRV655882:HRX655887 IBR655882:IBT655887 ILN655882:ILP655887 IVJ655882:IVL655887 JFF655882:JFH655887 JPB655882:JPD655887 JYX655882:JYZ655887 KIT655882:KIV655887 KSP655882:KSR655887 LCL655882:LCN655887 LMH655882:LMJ655887 LWD655882:LWF655887 MFZ655882:MGB655887 MPV655882:MPX655887 MZR655882:MZT655887 NJN655882:NJP655887 NTJ655882:NTL655887 ODF655882:ODH655887 ONB655882:OND655887 OWX655882:OWZ655887 PGT655882:PGV655887 PQP655882:PQR655887 QAL655882:QAN655887 QKH655882:QKJ655887 QUD655882:QUF655887 RDZ655882:REB655887 RNV655882:RNX655887 RXR655882:RXT655887 SHN655882:SHP655887 SRJ655882:SRL655887 TBF655882:TBH655887 TLB655882:TLD655887 TUX655882:TUZ655887 UET655882:UEV655887 UOP655882:UOR655887 UYL655882:UYN655887 VIH655882:VIJ655887 VSD655882:VSF655887 WBZ655882:WCB655887 WLV655882:WLX655887 WVR655882:WVT655887 J721418:L721423 JF721418:JH721423 TB721418:TD721423 ACX721418:ACZ721423 AMT721418:AMV721423 AWP721418:AWR721423 BGL721418:BGN721423 BQH721418:BQJ721423 CAD721418:CAF721423 CJZ721418:CKB721423 CTV721418:CTX721423 DDR721418:DDT721423 DNN721418:DNP721423 DXJ721418:DXL721423 EHF721418:EHH721423 ERB721418:ERD721423 FAX721418:FAZ721423 FKT721418:FKV721423 FUP721418:FUR721423 GEL721418:GEN721423 GOH721418:GOJ721423 GYD721418:GYF721423 HHZ721418:HIB721423 HRV721418:HRX721423 IBR721418:IBT721423 ILN721418:ILP721423 IVJ721418:IVL721423 JFF721418:JFH721423 JPB721418:JPD721423 JYX721418:JYZ721423 KIT721418:KIV721423 KSP721418:KSR721423 LCL721418:LCN721423 LMH721418:LMJ721423 LWD721418:LWF721423 MFZ721418:MGB721423 MPV721418:MPX721423 MZR721418:MZT721423 NJN721418:NJP721423 NTJ721418:NTL721423 ODF721418:ODH721423 ONB721418:OND721423 OWX721418:OWZ721423 PGT721418:PGV721423 PQP721418:PQR721423 QAL721418:QAN721423 QKH721418:QKJ721423 QUD721418:QUF721423 RDZ721418:REB721423 RNV721418:RNX721423 RXR721418:RXT721423 SHN721418:SHP721423 SRJ721418:SRL721423 TBF721418:TBH721423 TLB721418:TLD721423 TUX721418:TUZ721423 UET721418:UEV721423 UOP721418:UOR721423 UYL721418:UYN721423 VIH721418:VIJ721423 VSD721418:VSF721423 WBZ721418:WCB721423 WLV721418:WLX721423 WVR721418:WVT721423 J786954:L786959 JF786954:JH786959 TB786954:TD786959 ACX786954:ACZ786959 AMT786954:AMV786959 AWP786954:AWR786959 BGL786954:BGN786959 BQH786954:BQJ786959 CAD786954:CAF786959 CJZ786954:CKB786959 CTV786954:CTX786959 DDR786954:DDT786959 DNN786954:DNP786959 DXJ786954:DXL786959 EHF786954:EHH786959 ERB786954:ERD786959 FAX786954:FAZ786959 FKT786954:FKV786959 FUP786954:FUR786959 GEL786954:GEN786959 GOH786954:GOJ786959 GYD786954:GYF786959 HHZ786954:HIB786959 HRV786954:HRX786959 IBR786954:IBT786959 ILN786954:ILP786959 IVJ786954:IVL786959 JFF786954:JFH786959 JPB786954:JPD786959 JYX786954:JYZ786959 KIT786954:KIV786959 KSP786954:KSR786959 LCL786954:LCN786959 LMH786954:LMJ786959 LWD786954:LWF786959 MFZ786954:MGB786959 MPV786954:MPX786959 MZR786954:MZT786959 NJN786954:NJP786959 NTJ786954:NTL786959 ODF786954:ODH786959 ONB786954:OND786959 OWX786954:OWZ786959 PGT786954:PGV786959 PQP786954:PQR786959 QAL786954:QAN786959 QKH786954:QKJ786959 QUD786954:QUF786959 RDZ786954:REB786959 RNV786954:RNX786959 RXR786954:RXT786959 SHN786954:SHP786959 SRJ786954:SRL786959 TBF786954:TBH786959 TLB786954:TLD786959 TUX786954:TUZ786959 UET786954:UEV786959 UOP786954:UOR786959 UYL786954:UYN786959 VIH786954:VIJ786959 VSD786954:VSF786959 WBZ786954:WCB786959 WLV786954:WLX786959 WVR786954:WVT786959 J852490:L852495 JF852490:JH852495 TB852490:TD852495 ACX852490:ACZ852495 AMT852490:AMV852495 AWP852490:AWR852495 BGL852490:BGN852495 BQH852490:BQJ852495 CAD852490:CAF852495 CJZ852490:CKB852495 CTV852490:CTX852495 DDR852490:DDT852495 DNN852490:DNP852495 DXJ852490:DXL852495 EHF852490:EHH852495 ERB852490:ERD852495 FAX852490:FAZ852495 FKT852490:FKV852495 FUP852490:FUR852495 GEL852490:GEN852495 GOH852490:GOJ852495 GYD852490:GYF852495 HHZ852490:HIB852495 HRV852490:HRX852495 IBR852490:IBT852495 ILN852490:ILP852495 IVJ852490:IVL852495 JFF852490:JFH852495 JPB852490:JPD852495 JYX852490:JYZ852495 KIT852490:KIV852495 KSP852490:KSR852495 LCL852490:LCN852495 LMH852490:LMJ852495 LWD852490:LWF852495 MFZ852490:MGB852495 MPV852490:MPX852495 MZR852490:MZT852495 NJN852490:NJP852495 NTJ852490:NTL852495 ODF852490:ODH852495 ONB852490:OND852495 OWX852490:OWZ852495 PGT852490:PGV852495 PQP852490:PQR852495 QAL852490:QAN852495 QKH852490:QKJ852495 QUD852490:QUF852495 RDZ852490:REB852495 RNV852490:RNX852495 RXR852490:RXT852495 SHN852490:SHP852495 SRJ852490:SRL852495 TBF852490:TBH852495 TLB852490:TLD852495 TUX852490:TUZ852495 UET852490:UEV852495 UOP852490:UOR852495 UYL852490:UYN852495 VIH852490:VIJ852495 VSD852490:VSF852495 WBZ852490:WCB852495 WLV852490:WLX852495 WVR852490:WVT852495 J918026:L918031 JF918026:JH918031 TB918026:TD918031 ACX918026:ACZ918031 AMT918026:AMV918031 AWP918026:AWR918031 BGL918026:BGN918031 BQH918026:BQJ918031 CAD918026:CAF918031 CJZ918026:CKB918031 CTV918026:CTX918031 DDR918026:DDT918031 DNN918026:DNP918031 DXJ918026:DXL918031 EHF918026:EHH918031 ERB918026:ERD918031 FAX918026:FAZ918031 FKT918026:FKV918031 FUP918026:FUR918031 GEL918026:GEN918031 GOH918026:GOJ918031 GYD918026:GYF918031 HHZ918026:HIB918031 HRV918026:HRX918031 IBR918026:IBT918031 ILN918026:ILP918031 IVJ918026:IVL918031 JFF918026:JFH918031 JPB918026:JPD918031 JYX918026:JYZ918031 KIT918026:KIV918031 KSP918026:KSR918031 LCL918026:LCN918031 LMH918026:LMJ918031 LWD918026:LWF918031 MFZ918026:MGB918031 MPV918026:MPX918031 MZR918026:MZT918031 NJN918026:NJP918031 NTJ918026:NTL918031 ODF918026:ODH918031 ONB918026:OND918031 OWX918026:OWZ918031 PGT918026:PGV918031 PQP918026:PQR918031 QAL918026:QAN918031 QKH918026:QKJ918031 QUD918026:QUF918031 RDZ918026:REB918031 RNV918026:RNX918031 RXR918026:RXT918031 SHN918026:SHP918031 SRJ918026:SRL918031 TBF918026:TBH918031 TLB918026:TLD918031 TUX918026:TUZ918031 UET918026:UEV918031 UOP918026:UOR918031 UYL918026:UYN918031 VIH918026:VIJ918031 VSD918026:VSF918031 WBZ918026:WCB918031 WLV918026:WLX918031 WVR918026:WVT918031 J983562:L983567 JF983562:JH983567 TB983562:TD983567 ACX983562:ACZ983567 AMT983562:AMV983567 AWP983562:AWR983567 BGL983562:BGN983567 BQH983562:BQJ983567 CAD983562:CAF983567 CJZ983562:CKB983567 CTV983562:CTX983567 DDR983562:DDT983567 DNN983562:DNP983567 DXJ983562:DXL983567 EHF983562:EHH983567 ERB983562:ERD983567 FAX983562:FAZ983567 FKT983562:FKV983567 FUP983562:FUR983567 GEL983562:GEN983567 GOH983562:GOJ983567 GYD983562:GYF983567 HHZ983562:HIB983567 HRV983562:HRX983567 IBR983562:IBT983567 ILN983562:ILP983567 IVJ983562:IVL983567 JFF983562:JFH983567 JPB983562:JPD983567 JYX983562:JYZ983567 KIT983562:KIV983567 KSP983562:KSR983567 LCL983562:LCN983567 LMH983562:LMJ983567 LWD983562:LWF983567 MFZ983562:MGB983567 MPV983562:MPX983567 MZR983562:MZT983567 NJN983562:NJP983567 NTJ983562:NTL983567 ODF983562:ODH983567 ONB983562:OND983567 OWX983562:OWZ983567 PGT983562:PGV983567 PQP983562:PQR983567 QAL983562:QAN983567 QKH983562:QKJ983567 QUD983562:QUF983567 RDZ983562:REB983567 RNV983562:RNX983567 RXR983562:RXT983567 SHN983562:SHP983567 SRJ983562:SRL983567 TBF983562:TBH983567 TLB983562:TLD983567 TUX983562:TUZ983567 UET983562:UEV983567 UOP983562:UOR983567 UYL983562:UYN983567 VIH983562:VIJ983567 VSD983562:VSF983567 WBZ983562:WCB983567 WLV983562:WLX983567 WVR983562:WVT983567 D482:G482 IZ482:JC482 SV482:SY482 ACR482:ACU482 AMN482:AMQ482 AWJ482:AWM482 BGF482:BGI482 BQB482:BQE482 BZX482:CAA482 CJT482:CJW482 CTP482:CTS482 DDL482:DDO482 DNH482:DNK482 DXD482:DXG482 EGZ482:EHC482 EQV482:EQY482 FAR482:FAU482 FKN482:FKQ482 FUJ482:FUM482 GEF482:GEI482 GOB482:GOE482 GXX482:GYA482 HHT482:HHW482 HRP482:HRS482 IBL482:IBO482 ILH482:ILK482 IVD482:IVG482 JEZ482:JFC482 JOV482:JOY482 JYR482:JYU482 KIN482:KIQ482 KSJ482:KSM482 LCF482:LCI482 LMB482:LME482 LVX482:LWA482 MFT482:MFW482 MPP482:MPS482 MZL482:MZO482 NJH482:NJK482 NTD482:NTG482 OCZ482:ODC482 OMV482:OMY482 OWR482:OWU482 PGN482:PGQ482 PQJ482:PQM482 QAF482:QAI482 QKB482:QKE482 QTX482:QUA482 RDT482:RDW482 RNP482:RNS482 RXL482:RXO482 SHH482:SHK482 SRD482:SRG482 TAZ482:TBC482 TKV482:TKY482 TUR482:TUU482 UEN482:UEQ482 UOJ482:UOM482 UYF482:UYI482 VIB482:VIE482 VRX482:VSA482 WBT482:WBW482 WLP482:WLS482 WVL482:WVO482 D66064:G66064 IZ66064:JC66064 SV66064:SY66064 ACR66064:ACU66064 AMN66064:AMQ66064 AWJ66064:AWM66064 BGF66064:BGI66064 BQB66064:BQE66064 BZX66064:CAA66064 CJT66064:CJW66064 CTP66064:CTS66064 DDL66064:DDO66064 DNH66064:DNK66064 DXD66064:DXG66064 EGZ66064:EHC66064 EQV66064:EQY66064 FAR66064:FAU66064 FKN66064:FKQ66064 FUJ66064:FUM66064 GEF66064:GEI66064 GOB66064:GOE66064 GXX66064:GYA66064 HHT66064:HHW66064 HRP66064:HRS66064 IBL66064:IBO66064 ILH66064:ILK66064 IVD66064:IVG66064 JEZ66064:JFC66064 JOV66064:JOY66064 JYR66064:JYU66064 KIN66064:KIQ66064 KSJ66064:KSM66064 LCF66064:LCI66064 LMB66064:LME66064 LVX66064:LWA66064 MFT66064:MFW66064 MPP66064:MPS66064 MZL66064:MZO66064 NJH66064:NJK66064 NTD66064:NTG66064 OCZ66064:ODC66064 OMV66064:OMY66064 OWR66064:OWU66064 PGN66064:PGQ66064 PQJ66064:PQM66064 QAF66064:QAI66064 QKB66064:QKE66064 QTX66064:QUA66064 RDT66064:RDW66064 RNP66064:RNS66064 RXL66064:RXO66064 SHH66064:SHK66064 SRD66064:SRG66064 TAZ66064:TBC66064 TKV66064:TKY66064 TUR66064:TUU66064 UEN66064:UEQ66064 UOJ66064:UOM66064 UYF66064:UYI66064 VIB66064:VIE66064 VRX66064:VSA66064 WBT66064:WBW66064 WLP66064:WLS66064 WVL66064:WVO66064 D131600:G131600 IZ131600:JC131600 SV131600:SY131600 ACR131600:ACU131600 AMN131600:AMQ131600 AWJ131600:AWM131600 BGF131600:BGI131600 BQB131600:BQE131600 BZX131600:CAA131600 CJT131600:CJW131600 CTP131600:CTS131600 DDL131600:DDO131600 DNH131600:DNK131600 DXD131600:DXG131600 EGZ131600:EHC131600 EQV131600:EQY131600 FAR131600:FAU131600 FKN131600:FKQ131600 FUJ131600:FUM131600 GEF131600:GEI131600 GOB131600:GOE131600 GXX131600:GYA131600 HHT131600:HHW131600 HRP131600:HRS131600 IBL131600:IBO131600 ILH131600:ILK131600 IVD131600:IVG131600 JEZ131600:JFC131600 JOV131600:JOY131600 JYR131600:JYU131600 KIN131600:KIQ131600 KSJ131600:KSM131600 LCF131600:LCI131600 LMB131600:LME131600 LVX131600:LWA131600 MFT131600:MFW131600 MPP131600:MPS131600 MZL131600:MZO131600 NJH131600:NJK131600 NTD131600:NTG131600 OCZ131600:ODC131600 OMV131600:OMY131600 OWR131600:OWU131600 PGN131600:PGQ131600 PQJ131600:PQM131600 QAF131600:QAI131600 QKB131600:QKE131600 QTX131600:QUA131600 RDT131600:RDW131600 RNP131600:RNS131600 RXL131600:RXO131600 SHH131600:SHK131600 SRD131600:SRG131600 TAZ131600:TBC131600 TKV131600:TKY131600 TUR131600:TUU131600 UEN131600:UEQ131600 UOJ131600:UOM131600 UYF131600:UYI131600 VIB131600:VIE131600 VRX131600:VSA131600 WBT131600:WBW131600 WLP131600:WLS131600 WVL131600:WVO131600 D197136:G197136 IZ197136:JC197136 SV197136:SY197136 ACR197136:ACU197136 AMN197136:AMQ197136 AWJ197136:AWM197136 BGF197136:BGI197136 BQB197136:BQE197136 BZX197136:CAA197136 CJT197136:CJW197136 CTP197136:CTS197136 DDL197136:DDO197136 DNH197136:DNK197136 DXD197136:DXG197136 EGZ197136:EHC197136 EQV197136:EQY197136 FAR197136:FAU197136 FKN197136:FKQ197136 FUJ197136:FUM197136 GEF197136:GEI197136 GOB197136:GOE197136 GXX197136:GYA197136 HHT197136:HHW197136 HRP197136:HRS197136 IBL197136:IBO197136 ILH197136:ILK197136 IVD197136:IVG197136 JEZ197136:JFC197136 JOV197136:JOY197136 JYR197136:JYU197136 KIN197136:KIQ197136 KSJ197136:KSM197136 LCF197136:LCI197136 LMB197136:LME197136 LVX197136:LWA197136 MFT197136:MFW197136 MPP197136:MPS197136 MZL197136:MZO197136 NJH197136:NJK197136 NTD197136:NTG197136 OCZ197136:ODC197136 OMV197136:OMY197136 OWR197136:OWU197136 PGN197136:PGQ197136 PQJ197136:PQM197136 QAF197136:QAI197136 QKB197136:QKE197136 QTX197136:QUA197136 RDT197136:RDW197136 RNP197136:RNS197136 RXL197136:RXO197136 SHH197136:SHK197136 SRD197136:SRG197136 TAZ197136:TBC197136 TKV197136:TKY197136 TUR197136:TUU197136 UEN197136:UEQ197136 UOJ197136:UOM197136 UYF197136:UYI197136 VIB197136:VIE197136 VRX197136:VSA197136 WBT197136:WBW197136 WLP197136:WLS197136 WVL197136:WVO197136 D262672:G262672 IZ262672:JC262672 SV262672:SY262672 ACR262672:ACU262672 AMN262672:AMQ262672 AWJ262672:AWM262672 BGF262672:BGI262672 BQB262672:BQE262672 BZX262672:CAA262672 CJT262672:CJW262672 CTP262672:CTS262672 DDL262672:DDO262672 DNH262672:DNK262672 DXD262672:DXG262672 EGZ262672:EHC262672 EQV262672:EQY262672 FAR262672:FAU262672 FKN262672:FKQ262672 FUJ262672:FUM262672 GEF262672:GEI262672 GOB262672:GOE262672 GXX262672:GYA262672 HHT262672:HHW262672 HRP262672:HRS262672 IBL262672:IBO262672 ILH262672:ILK262672 IVD262672:IVG262672 JEZ262672:JFC262672 JOV262672:JOY262672 JYR262672:JYU262672 KIN262672:KIQ262672 KSJ262672:KSM262672 LCF262672:LCI262672 LMB262672:LME262672 LVX262672:LWA262672 MFT262672:MFW262672 MPP262672:MPS262672 MZL262672:MZO262672 NJH262672:NJK262672 NTD262672:NTG262672 OCZ262672:ODC262672 OMV262672:OMY262672 OWR262672:OWU262672 PGN262672:PGQ262672 PQJ262672:PQM262672 QAF262672:QAI262672 QKB262672:QKE262672 QTX262672:QUA262672 RDT262672:RDW262672 RNP262672:RNS262672 RXL262672:RXO262672 SHH262672:SHK262672 SRD262672:SRG262672 TAZ262672:TBC262672 TKV262672:TKY262672 TUR262672:TUU262672 UEN262672:UEQ262672 UOJ262672:UOM262672 UYF262672:UYI262672 VIB262672:VIE262672 VRX262672:VSA262672 WBT262672:WBW262672 WLP262672:WLS262672 WVL262672:WVO262672 D328208:G328208 IZ328208:JC328208 SV328208:SY328208 ACR328208:ACU328208 AMN328208:AMQ328208 AWJ328208:AWM328208 BGF328208:BGI328208 BQB328208:BQE328208 BZX328208:CAA328208 CJT328208:CJW328208 CTP328208:CTS328208 DDL328208:DDO328208 DNH328208:DNK328208 DXD328208:DXG328208 EGZ328208:EHC328208 EQV328208:EQY328208 FAR328208:FAU328208 FKN328208:FKQ328208 FUJ328208:FUM328208 GEF328208:GEI328208 GOB328208:GOE328208 GXX328208:GYA328208 HHT328208:HHW328208 HRP328208:HRS328208 IBL328208:IBO328208 ILH328208:ILK328208 IVD328208:IVG328208 JEZ328208:JFC328208 JOV328208:JOY328208 JYR328208:JYU328208 KIN328208:KIQ328208 KSJ328208:KSM328208 LCF328208:LCI328208 LMB328208:LME328208 LVX328208:LWA328208 MFT328208:MFW328208 MPP328208:MPS328208 MZL328208:MZO328208 NJH328208:NJK328208 NTD328208:NTG328208 OCZ328208:ODC328208 OMV328208:OMY328208 OWR328208:OWU328208 PGN328208:PGQ328208 PQJ328208:PQM328208 QAF328208:QAI328208 QKB328208:QKE328208 QTX328208:QUA328208 RDT328208:RDW328208 RNP328208:RNS328208 RXL328208:RXO328208 SHH328208:SHK328208 SRD328208:SRG328208 TAZ328208:TBC328208 TKV328208:TKY328208 TUR328208:TUU328208 UEN328208:UEQ328208 UOJ328208:UOM328208 UYF328208:UYI328208 VIB328208:VIE328208 VRX328208:VSA328208 WBT328208:WBW328208 WLP328208:WLS328208 WVL328208:WVO328208 D393744:G393744 IZ393744:JC393744 SV393744:SY393744 ACR393744:ACU393744 AMN393744:AMQ393744 AWJ393744:AWM393744 BGF393744:BGI393744 BQB393744:BQE393744 BZX393744:CAA393744 CJT393744:CJW393744 CTP393744:CTS393744 DDL393744:DDO393744 DNH393744:DNK393744 DXD393744:DXG393744 EGZ393744:EHC393744 EQV393744:EQY393744 FAR393744:FAU393744 FKN393744:FKQ393744 FUJ393744:FUM393744 GEF393744:GEI393744 GOB393744:GOE393744 GXX393744:GYA393744 HHT393744:HHW393744 HRP393744:HRS393744 IBL393744:IBO393744 ILH393744:ILK393744 IVD393744:IVG393744 JEZ393744:JFC393744 JOV393744:JOY393744 JYR393744:JYU393744 KIN393744:KIQ393744 KSJ393744:KSM393744 LCF393744:LCI393744 LMB393744:LME393744 LVX393744:LWA393744 MFT393744:MFW393744 MPP393744:MPS393744 MZL393744:MZO393744 NJH393744:NJK393744 NTD393744:NTG393744 OCZ393744:ODC393744 OMV393744:OMY393744 OWR393744:OWU393744 PGN393744:PGQ393744 PQJ393744:PQM393744 QAF393744:QAI393744 QKB393744:QKE393744 QTX393744:QUA393744 RDT393744:RDW393744 RNP393744:RNS393744 RXL393744:RXO393744 SHH393744:SHK393744 SRD393744:SRG393744 TAZ393744:TBC393744 TKV393744:TKY393744 TUR393744:TUU393744 UEN393744:UEQ393744 UOJ393744:UOM393744 UYF393744:UYI393744 VIB393744:VIE393744 VRX393744:VSA393744 WBT393744:WBW393744 WLP393744:WLS393744 WVL393744:WVO393744 D459280:G459280 IZ459280:JC459280 SV459280:SY459280 ACR459280:ACU459280 AMN459280:AMQ459280 AWJ459280:AWM459280 BGF459280:BGI459280 BQB459280:BQE459280 BZX459280:CAA459280 CJT459280:CJW459280 CTP459280:CTS459280 DDL459280:DDO459280 DNH459280:DNK459280 DXD459280:DXG459280 EGZ459280:EHC459280 EQV459280:EQY459280 FAR459280:FAU459280 FKN459280:FKQ459280 FUJ459280:FUM459280 GEF459280:GEI459280 GOB459280:GOE459280 GXX459280:GYA459280 HHT459280:HHW459280 HRP459280:HRS459280 IBL459280:IBO459280 ILH459280:ILK459280 IVD459280:IVG459280 JEZ459280:JFC459280 JOV459280:JOY459280 JYR459280:JYU459280 KIN459280:KIQ459280 KSJ459280:KSM459280 LCF459280:LCI459280 LMB459280:LME459280 LVX459280:LWA459280 MFT459280:MFW459280 MPP459280:MPS459280 MZL459280:MZO459280 NJH459280:NJK459280 NTD459280:NTG459280 OCZ459280:ODC459280 OMV459280:OMY459280 OWR459280:OWU459280 PGN459280:PGQ459280 PQJ459280:PQM459280 QAF459280:QAI459280 QKB459280:QKE459280 QTX459280:QUA459280 RDT459280:RDW459280 RNP459280:RNS459280 RXL459280:RXO459280 SHH459280:SHK459280 SRD459280:SRG459280 TAZ459280:TBC459280 TKV459280:TKY459280 TUR459280:TUU459280 UEN459280:UEQ459280 UOJ459280:UOM459280 UYF459280:UYI459280 VIB459280:VIE459280 VRX459280:VSA459280 WBT459280:WBW459280 WLP459280:WLS459280 WVL459280:WVO459280 D524816:G524816 IZ524816:JC524816 SV524816:SY524816 ACR524816:ACU524816 AMN524816:AMQ524816 AWJ524816:AWM524816 BGF524816:BGI524816 BQB524816:BQE524816 BZX524816:CAA524816 CJT524816:CJW524816 CTP524816:CTS524816 DDL524816:DDO524816 DNH524816:DNK524816 DXD524816:DXG524816 EGZ524816:EHC524816 EQV524816:EQY524816 FAR524816:FAU524816 FKN524816:FKQ524816 FUJ524816:FUM524816 GEF524816:GEI524816 GOB524816:GOE524816 GXX524816:GYA524816 HHT524816:HHW524816 HRP524816:HRS524816 IBL524816:IBO524816 ILH524816:ILK524816 IVD524816:IVG524816 JEZ524816:JFC524816 JOV524816:JOY524816 JYR524816:JYU524816 KIN524816:KIQ524816 KSJ524816:KSM524816 LCF524816:LCI524816 LMB524816:LME524816 LVX524816:LWA524816 MFT524816:MFW524816 MPP524816:MPS524816 MZL524816:MZO524816 NJH524816:NJK524816 NTD524816:NTG524816 OCZ524816:ODC524816 OMV524816:OMY524816 OWR524816:OWU524816 PGN524816:PGQ524816 PQJ524816:PQM524816 QAF524816:QAI524816 QKB524816:QKE524816 QTX524816:QUA524816 RDT524816:RDW524816 RNP524816:RNS524816 RXL524816:RXO524816 SHH524816:SHK524816 SRD524816:SRG524816 TAZ524816:TBC524816 TKV524816:TKY524816 TUR524816:TUU524816 UEN524816:UEQ524816 UOJ524816:UOM524816 UYF524816:UYI524816 VIB524816:VIE524816 VRX524816:VSA524816 WBT524816:WBW524816 WLP524816:WLS524816 WVL524816:WVO524816 D590352:G590352 IZ590352:JC590352 SV590352:SY590352 ACR590352:ACU590352 AMN590352:AMQ590352 AWJ590352:AWM590352 BGF590352:BGI590352 BQB590352:BQE590352 BZX590352:CAA590352 CJT590352:CJW590352 CTP590352:CTS590352 DDL590352:DDO590352 DNH590352:DNK590352 DXD590352:DXG590352 EGZ590352:EHC590352 EQV590352:EQY590352 FAR590352:FAU590352 FKN590352:FKQ590352 FUJ590352:FUM590352 GEF590352:GEI590352 GOB590352:GOE590352 GXX590352:GYA590352 HHT590352:HHW590352 HRP590352:HRS590352 IBL590352:IBO590352 ILH590352:ILK590352 IVD590352:IVG590352 JEZ590352:JFC590352 JOV590352:JOY590352 JYR590352:JYU590352 KIN590352:KIQ590352 KSJ590352:KSM590352 LCF590352:LCI590352 LMB590352:LME590352 LVX590352:LWA590352 MFT590352:MFW590352 MPP590352:MPS590352 MZL590352:MZO590352 NJH590352:NJK590352 NTD590352:NTG590352 OCZ590352:ODC590352 OMV590352:OMY590352 OWR590352:OWU590352 PGN590352:PGQ590352 PQJ590352:PQM590352 QAF590352:QAI590352 QKB590352:QKE590352 QTX590352:QUA590352 RDT590352:RDW590352 RNP590352:RNS590352 RXL590352:RXO590352 SHH590352:SHK590352 SRD590352:SRG590352 TAZ590352:TBC590352 TKV590352:TKY590352 TUR590352:TUU590352 UEN590352:UEQ590352 UOJ590352:UOM590352 UYF590352:UYI590352 VIB590352:VIE590352 VRX590352:VSA590352 WBT590352:WBW590352 WLP590352:WLS590352 WVL590352:WVO590352 D655888:G655888 IZ655888:JC655888 SV655888:SY655888 ACR655888:ACU655888 AMN655888:AMQ655888 AWJ655888:AWM655888 BGF655888:BGI655888 BQB655888:BQE655888 BZX655888:CAA655888 CJT655888:CJW655888 CTP655888:CTS655888 DDL655888:DDO655888 DNH655888:DNK655888 DXD655888:DXG655888 EGZ655888:EHC655888 EQV655888:EQY655888 FAR655888:FAU655888 FKN655888:FKQ655888 FUJ655888:FUM655888 GEF655888:GEI655888 GOB655888:GOE655888 GXX655888:GYA655888 HHT655888:HHW655888 HRP655888:HRS655888 IBL655888:IBO655888 ILH655888:ILK655888 IVD655888:IVG655888 JEZ655888:JFC655888 JOV655888:JOY655888 JYR655888:JYU655888 KIN655888:KIQ655888 KSJ655888:KSM655888 LCF655888:LCI655888 LMB655888:LME655888 LVX655888:LWA655888 MFT655888:MFW655888 MPP655888:MPS655888 MZL655888:MZO655888 NJH655888:NJK655888 NTD655888:NTG655888 OCZ655888:ODC655888 OMV655888:OMY655888 OWR655888:OWU655888 PGN655888:PGQ655888 PQJ655888:PQM655888 QAF655888:QAI655888 QKB655888:QKE655888 QTX655888:QUA655888 RDT655888:RDW655888 RNP655888:RNS655888 RXL655888:RXO655888 SHH655888:SHK655888 SRD655888:SRG655888 TAZ655888:TBC655888 TKV655888:TKY655888 TUR655888:TUU655888 UEN655888:UEQ655888 UOJ655888:UOM655888 UYF655888:UYI655888 VIB655888:VIE655888 VRX655888:VSA655888 WBT655888:WBW655888 WLP655888:WLS655888 WVL655888:WVO655888 D721424:G721424 IZ721424:JC721424 SV721424:SY721424 ACR721424:ACU721424 AMN721424:AMQ721424 AWJ721424:AWM721424 BGF721424:BGI721424 BQB721424:BQE721424 BZX721424:CAA721424 CJT721424:CJW721424 CTP721424:CTS721424 DDL721424:DDO721424 DNH721424:DNK721424 DXD721424:DXG721424 EGZ721424:EHC721424 EQV721424:EQY721424 FAR721424:FAU721424 FKN721424:FKQ721424 FUJ721424:FUM721424 GEF721424:GEI721424 GOB721424:GOE721424 GXX721424:GYA721424 HHT721424:HHW721424 HRP721424:HRS721424 IBL721424:IBO721424 ILH721424:ILK721424 IVD721424:IVG721424 JEZ721424:JFC721424 JOV721424:JOY721424 JYR721424:JYU721424 KIN721424:KIQ721424 KSJ721424:KSM721424 LCF721424:LCI721424 LMB721424:LME721424 LVX721424:LWA721424 MFT721424:MFW721424 MPP721424:MPS721424 MZL721424:MZO721424 NJH721424:NJK721424 NTD721424:NTG721424 OCZ721424:ODC721424 OMV721424:OMY721424 OWR721424:OWU721424 PGN721424:PGQ721424 PQJ721424:PQM721424 QAF721424:QAI721424 QKB721424:QKE721424 QTX721424:QUA721424 RDT721424:RDW721424 RNP721424:RNS721424 RXL721424:RXO721424 SHH721424:SHK721424 SRD721424:SRG721424 TAZ721424:TBC721424 TKV721424:TKY721424 TUR721424:TUU721424 UEN721424:UEQ721424 UOJ721424:UOM721424 UYF721424:UYI721424 VIB721424:VIE721424 VRX721424:VSA721424 WBT721424:WBW721424 WLP721424:WLS721424 WVL721424:WVO721424 D786960:G786960 IZ786960:JC786960 SV786960:SY786960 ACR786960:ACU786960 AMN786960:AMQ786960 AWJ786960:AWM786960 BGF786960:BGI786960 BQB786960:BQE786960 BZX786960:CAA786960 CJT786960:CJW786960 CTP786960:CTS786960 DDL786960:DDO786960 DNH786960:DNK786960 DXD786960:DXG786960 EGZ786960:EHC786960 EQV786960:EQY786960 FAR786960:FAU786960 FKN786960:FKQ786960 FUJ786960:FUM786960 GEF786960:GEI786960 GOB786960:GOE786960 GXX786960:GYA786960 HHT786960:HHW786960 HRP786960:HRS786960 IBL786960:IBO786960 ILH786960:ILK786960 IVD786960:IVG786960 JEZ786960:JFC786960 JOV786960:JOY786960 JYR786960:JYU786960 KIN786960:KIQ786960 KSJ786960:KSM786960 LCF786960:LCI786960 LMB786960:LME786960 LVX786960:LWA786960 MFT786960:MFW786960 MPP786960:MPS786960 MZL786960:MZO786960 NJH786960:NJK786960 NTD786960:NTG786960 OCZ786960:ODC786960 OMV786960:OMY786960 OWR786960:OWU786960 PGN786960:PGQ786960 PQJ786960:PQM786960 QAF786960:QAI786960 QKB786960:QKE786960 QTX786960:QUA786960 RDT786960:RDW786960 RNP786960:RNS786960 RXL786960:RXO786960 SHH786960:SHK786960 SRD786960:SRG786960 TAZ786960:TBC786960 TKV786960:TKY786960 TUR786960:TUU786960 UEN786960:UEQ786960 UOJ786960:UOM786960 UYF786960:UYI786960 VIB786960:VIE786960 VRX786960:VSA786960 WBT786960:WBW786960 WLP786960:WLS786960 WVL786960:WVO786960 D852496:G852496 IZ852496:JC852496 SV852496:SY852496 ACR852496:ACU852496 AMN852496:AMQ852496 AWJ852496:AWM852496 BGF852496:BGI852496 BQB852496:BQE852496 BZX852496:CAA852496 CJT852496:CJW852496 CTP852496:CTS852496 DDL852496:DDO852496 DNH852496:DNK852496 DXD852496:DXG852496 EGZ852496:EHC852496 EQV852496:EQY852496 FAR852496:FAU852496 FKN852496:FKQ852496 FUJ852496:FUM852496 GEF852496:GEI852496 GOB852496:GOE852496 GXX852496:GYA852496 HHT852496:HHW852496 HRP852496:HRS852496 IBL852496:IBO852496 ILH852496:ILK852496 IVD852496:IVG852496 JEZ852496:JFC852496 JOV852496:JOY852496 JYR852496:JYU852496 KIN852496:KIQ852496 KSJ852496:KSM852496 LCF852496:LCI852496 LMB852496:LME852496 LVX852496:LWA852496 MFT852496:MFW852496 MPP852496:MPS852496 MZL852496:MZO852496 NJH852496:NJK852496 NTD852496:NTG852496 OCZ852496:ODC852496 OMV852496:OMY852496 OWR852496:OWU852496 PGN852496:PGQ852496 PQJ852496:PQM852496 QAF852496:QAI852496 QKB852496:QKE852496 QTX852496:QUA852496 RDT852496:RDW852496 RNP852496:RNS852496 RXL852496:RXO852496 SHH852496:SHK852496 SRD852496:SRG852496 TAZ852496:TBC852496 TKV852496:TKY852496 TUR852496:TUU852496 UEN852496:UEQ852496 UOJ852496:UOM852496 UYF852496:UYI852496 VIB852496:VIE852496 VRX852496:VSA852496 WBT852496:WBW852496 WLP852496:WLS852496 WVL852496:WVO852496 D918032:G918032 IZ918032:JC918032 SV918032:SY918032 ACR918032:ACU918032 AMN918032:AMQ918032 AWJ918032:AWM918032 BGF918032:BGI918032 BQB918032:BQE918032 BZX918032:CAA918032 CJT918032:CJW918032 CTP918032:CTS918032 DDL918032:DDO918032 DNH918032:DNK918032 DXD918032:DXG918032 EGZ918032:EHC918032 EQV918032:EQY918032 FAR918032:FAU918032 FKN918032:FKQ918032 FUJ918032:FUM918032 GEF918032:GEI918032 GOB918032:GOE918032 GXX918032:GYA918032 HHT918032:HHW918032 HRP918032:HRS918032 IBL918032:IBO918032 ILH918032:ILK918032 IVD918032:IVG918032 JEZ918032:JFC918032 JOV918032:JOY918032 JYR918032:JYU918032 KIN918032:KIQ918032 KSJ918032:KSM918032 LCF918032:LCI918032 LMB918032:LME918032 LVX918032:LWA918032 MFT918032:MFW918032 MPP918032:MPS918032 MZL918032:MZO918032 NJH918032:NJK918032 NTD918032:NTG918032 OCZ918032:ODC918032 OMV918032:OMY918032 OWR918032:OWU918032 PGN918032:PGQ918032 PQJ918032:PQM918032 QAF918032:QAI918032 QKB918032:QKE918032 QTX918032:QUA918032 RDT918032:RDW918032 RNP918032:RNS918032 RXL918032:RXO918032 SHH918032:SHK918032 SRD918032:SRG918032 TAZ918032:TBC918032 TKV918032:TKY918032 TUR918032:TUU918032 UEN918032:UEQ918032 UOJ918032:UOM918032 UYF918032:UYI918032 VIB918032:VIE918032 VRX918032:VSA918032 WBT918032:WBW918032 WLP918032:WLS918032 WVL918032:WVO918032 D983568:G983568 IZ983568:JC983568 SV983568:SY983568 ACR983568:ACU983568 AMN983568:AMQ983568 AWJ983568:AWM983568 BGF983568:BGI983568 BQB983568:BQE983568 BZX983568:CAA983568 CJT983568:CJW983568 CTP983568:CTS983568 DDL983568:DDO983568 DNH983568:DNK983568 DXD983568:DXG983568 EGZ983568:EHC983568 EQV983568:EQY983568 FAR983568:FAU983568 FKN983568:FKQ983568 FUJ983568:FUM983568 GEF983568:GEI983568 GOB983568:GOE983568 GXX983568:GYA983568 HHT983568:HHW983568 HRP983568:HRS983568 IBL983568:IBO983568 ILH983568:ILK983568 IVD983568:IVG983568 JEZ983568:JFC983568 JOV983568:JOY983568 JYR983568:JYU983568 KIN983568:KIQ983568 KSJ983568:KSM983568 LCF983568:LCI983568 LMB983568:LME983568 LVX983568:LWA983568 MFT983568:MFW983568 MPP983568:MPS983568 MZL983568:MZO983568 NJH983568:NJK983568 NTD983568:NTG983568 OCZ983568:ODC983568 OMV983568:OMY983568 OWR983568:OWU983568 PGN983568:PGQ983568 PQJ983568:PQM983568 QAF983568:QAI983568 QKB983568:QKE983568 QTX983568:QUA983568 RDT983568:RDW983568 RNP983568:RNS983568 RXL983568:RXO983568 SHH983568:SHK983568 SRD983568:SRG983568 TAZ983568:TBC983568 TKV983568:TKY983568 TUR983568:TUU983568 UEN983568:UEQ983568 UOJ983568:UOM983568 UYF983568:UYI983568 VIB983568:VIE983568 VRX983568:VSA983568 WBT983568:WBW983568 WLP983568:WLS983568 WVL983568:WVO983568 E481:H481 JA481:JD481 SW481:SZ481 ACS481:ACV481 AMO481:AMR481 AWK481:AWN481 BGG481:BGJ481 BQC481:BQF481 BZY481:CAB481 CJU481:CJX481 CTQ481:CTT481 DDM481:DDP481 DNI481:DNL481 DXE481:DXH481 EHA481:EHD481 EQW481:EQZ481 FAS481:FAV481 FKO481:FKR481 FUK481:FUN481 GEG481:GEJ481 GOC481:GOF481 GXY481:GYB481 HHU481:HHX481 HRQ481:HRT481 IBM481:IBP481 ILI481:ILL481 IVE481:IVH481 JFA481:JFD481 JOW481:JOZ481 JYS481:JYV481 KIO481:KIR481 KSK481:KSN481 LCG481:LCJ481 LMC481:LMF481 LVY481:LWB481 MFU481:MFX481 MPQ481:MPT481 MZM481:MZP481 NJI481:NJL481 NTE481:NTH481 ODA481:ODD481 OMW481:OMZ481 OWS481:OWV481 PGO481:PGR481 PQK481:PQN481 QAG481:QAJ481 QKC481:QKF481 QTY481:QUB481 RDU481:RDX481 RNQ481:RNT481 RXM481:RXP481 SHI481:SHL481 SRE481:SRH481 TBA481:TBD481 TKW481:TKZ481 TUS481:TUV481 UEO481:UER481 UOK481:UON481 UYG481:UYJ481 VIC481:VIF481 VRY481:VSB481 WBU481:WBX481 WLQ481:WLT481 WVM481:WVP481 E66063:H66063 JA66063:JD66063 SW66063:SZ66063 ACS66063:ACV66063 AMO66063:AMR66063 AWK66063:AWN66063 BGG66063:BGJ66063 BQC66063:BQF66063 BZY66063:CAB66063 CJU66063:CJX66063 CTQ66063:CTT66063 DDM66063:DDP66063 DNI66063:DNL66063 DXE66063:DXH66063 EHA66063:EHD66063 EQW66063:EQZ66063 FAS66063:FAV66063 FKO66063:FKR66063 FUK66063:FUN66063 GEG66063:GEJ66063 GOC66063:GOF66063 GXY66063:GYB66063 HHU66063:HHX66063 HRQ66063:HRT66063 IBM66063:IBP66063 ILI66063:ILL66063 IVE66063:IVH66063 JFA66063:JFD66063 JOW66063:JOZ66063 JYS66063:JYV66063 KIO66063:KIR66063 KSK66063:KSN66063 LCG66063:LCJ66063 LMC66063:LMF66063 LVY66063:LWB66063 MFU66063:MFX66063 MPQ66063:MPT66063 MZM66063:MZP66063 NJI66063:NJL66063 NTE66063:NTH66063 ODA66063:ODD66063 OMW66063:OMZ66063 OWS66063:OWV66063 PGO66063:PGR66063 PQK66063:PQN66063 QAG66063:QAJ66063 QKC66063:QKF66063 QTY66063:QUB66063 RDU66063:RDX66063 RNQ66063:RNT66063 RXM66063:RXP66063 SHI66063:SHL66063 SRE66063:SRH66063 TBA66063:TBD66063 TKW66063:TKZ66063 TUS66063:TUV66063 UEO66063:UER66063 UOK66063:UON66063 UYG66063:UYJ66063 VIC66063:VIF66063 VRY66063:VSB66063 WBU66063:WBX66063 WLQ66063:WLT66063 WVM66063:WVP66063 E131599:H131599 JA131599:JD131599 SW131599:SZ131599 ACS131599:ACV131599 AMO131599:AMR131599 AWK131599:AWN131599 BGG131599:BGJ131599 BQC131599:BQF131599 BZY131599:CAB131599 CJU131599:CJX131599 CTQ131599:CTT131599 DDM131599:DDP131599 DNI131599:DNL131599 DXE131599:DXH131599 EHA131599:EHD131599 EQW131599:EQZ131599 FAS131599:FAV131599 FKO131599:FKR131599 FUK131599:FUN131599 GEG131599:GEJ131599 GOC131599:GOF131599 GXY131599:GYB131599 HHU131599:HHX131599 HRQ131599:HRT131599 IBM131599:IBP131599 ILI131599:ILL131599 IVE131599:IVH131599 JFA131599:JFD131599 JOW131599:JOZ131599 JYS131599:JYV131599 KIO131599:KIR131599 KSK131599:KSN131599 LCG131599:LCJ131599 LMC131599:LMF131599 LVY131599:LWB131599 MFU131599:MFX131599 MPQ131599:MPT131599 MZM131599:MZP131599 NJI131599:NJL131599 NTE131599:NTH131599 ODA131599:ODD131599 OMW131599:OMZ131599 OWS131599:OWV131599 PGO131599:PGR131599 PQK131599:PQN131599 QAG131599:QAJ131599 QKC131599:QKF131599 QTY131599:QUB131599 RDU131599:RDX131599 RNQ131599:RNT131599 RXM131599:RXP131599 SHI131599:SHL131599 SRE131599:SRH131599 TBA131599:TBD131599 TKW131599:TKZ131599 TUS131599:TUV131599 UEO131599:UER131599 UOK131599:UON131599 UYG131599:UYJ131599 VIC131599:VIF131599 VRY131599:VSB131599 WBU131599:WBX131599 WLQ131599:WLT131599 WVM131599:WVP131599 E197135:H197135 JA197135:JD197135 SW197135:SZ197135 ACS197135:ACV197135 AMO197135:AMR197135 AWK197135:AWN197135 BGG197135:BGJ197135 BQC197135:BQF197135 BZY197135:CAB197135 CJU197135:CJX197135 CTQ197135:CTT197135 DDM197135:DDP197135 DNI197135:DNL197135 DXE197135:DXH197135 EHA197135:EHD197135 EQW197135:EQZ197135 FAS197135:FAV197135 FKO197135:FKR197135 FUK197135:FUN197135 GEG197135:GEJ197135 GOC197135:GOF197135 GXY197135:GYB197135 HHU197135:HHX197135 HRQ197135:HRT197135 IBM197135:IBP197135 ILI197135:ILL197135 IVE197135:IVH197135 JFA197135:JFD197135 JOW197135:JOZ197135 JYS197135:JYV197135 KIO197135:KIR197135 KSK197135:KSN197135 LCG197135:LCJ197135 LMC197135:LMF197135 LVY197135:LWB197135 MFU197135:MFX197135 MPQ197135:MPT197135 MZM197135:MZP197135 NJI197135:NJL197135 NTE197135:NTH197135 ODA197135:ODD197135 OMW197135:OMZ197135 OWS197135:OWV197135 PGO197135:PGR197135 PQK197135:PQN197135 QAG197135:QAJ197135 QKC197135:QKF197135 QTY197135:QUB197135 RDU197135:RDX197135 RNQ197135:RNT197135 RXM197135:RXP197135 SHI197135:SHL197135 SRE197135:SRH197135 TBA197135:TBD197135 TKW197135:TKZ197135 TUS197135:TUV197135 UEO197135:UER197135 UOK197135:UON197135 UYG197135:UYJ197135 VIC197135:VIF197135 VRY197135:VSB197135 WBU197135:WBX197135 WLQ197135:WLT197135 WVM197135:WVP197135 E262671:H262671 JA262671:JD262671 SW262671:SZ262671 ACS262671:ACV262671 AMO262671:AMR262671 AWK262671:AWN262671 BGG262671:BGJ262671 BQC262671:BQF262671 BZY262671:CAB262671 CJU262671:CJX262671 CTQ262671:CTT262671 DDM262671:DDP262671 DNI262671:DNL262671 DXE262671:DXH262671 EHA262671:EHD262671 EQW262671:EQZ262671 FAS262671:FAV262671 FKO262671:FKR262671 FUK262671:FUN262671 GEG262671:GEJ262671 GOC262671:GOF262671 GXY262671:GYB262671 HHU262671:HHX262671 HRQ262671:HRT262671 IBM262671:IBP262671 ILI262671:ILL262671 IVE262671:IVH262671 JFA262671:JFD262671 JOW262671:JOZ262671 JYS262671:JYV262671 KIO262671:KIR262671 KSK262671:KSN262671 LCG262671:LCJ262671 LMC262671:LMF262671 LVY262671:LWB262671 MFU262671:MFX262671 MPQ262671:MPT262671 MZM262671:MZP262671 NJI262671:NJL262671 NTE262671:NTH262671 ODA262671:ODD262671 OMW262671:OMZ262671 OWS262671:OWV262671 PGO262671:PGR262671 PQK262671:PQN262671 QAG262671:QAJ262671 QKC262671:QKF262671 QTY262671:QUB262671 RDU262671:RDX262671 RNQ262671:RNT262671 RXM262671:RXP262671 SHI262671:SHL262671 SRE262671:SRH262671 TBA262671:TBD262671 TKW262671:TKZ262671 TUS262671:TUV262671 UEO262671:UER262671 UOK262671:UON262671 UYG262671:UYJ262671 VIC262671:VIF262671 VRY262671:VSB262671 WBU262671:WBX262671 WLQ262671:WLT262671 WVM262671:WVP262671 E328207:H328207 JA328207:JD328207 SW328207:SZ328207 ACS328207:ACV328207 AMO328207:AMR328207 AWK328207:AWN328207 BGG328207:BGJ328207 BQC328207:BQF328207 BZY328207:CAB328207 CJU328207:CJX328207 CTQ328207:CTT328207 DDM328207:DDP328207 DNI328207:DNL328207 DXE328207:DXH328207 EHA328207:EHD328207 EQW328207:EQZ328207 FAS328207:FAV328207 FKO328207:FKR328207 FUK328207:FUN328207 GEG328207:GEJ328207 GOC328207:GOF328207 GXY328207:GYB328207 HHU328207:HHX328207 HRQ328207:HRT328207 IBM328207:IBP328207 ILI328207:ILL328207 IVE328207:IVH328207 JFA328207:JFD328207 JOW328207:JOZ328207 JYS328207:JYV328207 KIO328207:KIR328207 KSK328207:KSN328207 LCG328207:LCJ328207 LMC328207:LMF328207 LVY328207:LWB328207 MFU328207:MFX328207 MPQ328207:MPT328207 MZM328207:MZP328207 NJI328207:NJL328207 NTE328207:NTH328207 ODA328207:ODD328207 OMW328207:OMZ328207 OWS328207:OWV328207 PGO328207:PGR328207 PQK328207:PQN328207 QAG328207:QAJ328207 QKC328207:QKF328207 QTY328207:QUB328207 RDU328207:RDX328207 RNQ328207:RNT328207 RXM328207:RXP328207 SHI328207:SHL328207 SRE328207:SRH328207 TBA328207:TBD328207 TKW328207:TKZ328207 TUS328207:TUV328207 UEO328207:UER328207 UOK328207:UON328207 UYG328207:UYJ328207 VIC328207:VIF328207 VRY328207:VSB328207 WBU328207:WBX328207 WLQ328207:WLT328207 WVM328207:WVP328207 E393743:H393743 JA393743:JD393743 SW393743:SZ393743 ACS393743:ACV393743 AMO393743:AMR393743 AWK393743:AWN393743 BGG393743:BGJ393743 BQC393743:BQF393743 BZY393743:CAB393743 CJU393743:CJX393743 CTQ393743:CTT393743 DDM393743:DDP393743 DNI393743:DNL393743 DXE393743:DXH393743 EHA393743:EHD393743 EQW393743:EQZ393743 FAS393743:FAV393743 FKO393743:FKR393743 FUK393743:FUN393743 GEG393743:GEJ393743 GOC393743:GOF393743 GXY393743:GYB393743 HHU393743:HHX393743 HRQ393743:HRT393743 IBM393743:IBP393743 ILI393743:ILL393743 IVE393743:IVH393743 JFA393743:JFD393743 JOW393743:JOZ393743 JYS393743:JYV393743 KIO393743:KIR393743 KSK393743:KSN393743 LCG393743:LCJ393743 LMC393743:LMF393743 LVY393743:LWB393743 MFU393743:MFX393743 MPQ393743:MPT393743 MZM393743:MZP393743 NJI393743:NJL393743 NTE393743:NTH393743 ODA393743:ODD393743 OMW393743:OMZ393743 OWS393743:OWV393743 PGO393743:PGR393743 PQK393743:PQN393743 QAG393743:QAJ393743 QKC393743:QKF393743 QTY393743:QUB393743 RDU393743:RDX393743 RNQ393743:RNT393743 RXM393743:RXP393743 SHI393743:SHL393743 SRE393743:SRH393743 TBA393743:TBD393743 TKW393743:TKZ393743 TUS393743:TUV393743 UEO393743:UER393743 UOK393743:UON393743 UYG393743:UYJ393743 VIC393743:VIF393743 VRY393743:VSB393743 WBU393743:WBX393743 WLQ393743:WLT393743 WVM393743:WVP393743 E459279:H459279 JA459279:JD459279 SW459279:SZ459279 ACS459279:ACV459279 AMO459279:AMR459279 AWK459279:AWN459279 BGG459279:BGJ459279 BQC459279:BQF459279 BZY459279:CAB459279 CJU459279:CJX459279 CTQ459279:CTT459279 DDM459279:DDP459279 DNI459279:DNL459279 DXE459279:DXH459279 EHA459279:EHD459279 EQW459279:EQZ459279 FAS459279:FAV459279 FKO459279:FKR459279 FUK459279:FUN459279 GEG459279:GEJ459279 GOC459279:GOF459279 GXY459279:GYB459279 HHU459279:HHX459279 HRQ459279:HRT459279 IBM459279:IBP459279 ILI459279:ILL459279 IVE459279:IVH459279 JFA459279:JFD459279 JOW459279:JOZ459279 JYS459279:JYV459279 KIO459279:KIR459279 KSK459279:KSN459279 LCG459279:LCJ459279 LMC459279:LMF459279 LVY459279:LWB459279 MFU459279:MFX459279 MPQ459279:MPT459279 MZM459279:MZP459279 NJI459279:NJL459279 NTE459279:NTH459279 ODA459279:ODD459279 OMW459279:OMZ459279 OWS459279:OWV459279 PGO459279:PGR459279 PQK459279:PQN459279 QAG459279:QAJ459279 QKC459279:QKF459279 QTY459279:QUB459279 RDU459279:RDX459279 RNQ459279:RNT459279 RXM459279:RXP459279 SHI459279:SHL459279 SRE459279:SRH459279 TBA459279:TBD459279 TKW459279:TKZ459279 TUS459279:TUV459279 UEO459279:UER459279 UOK459279:UON459279 UYG459279:UYJ459279 VIC459279:VIF459279 VRY459279:VSB459279 WBU459279:WBX459279 WLQ459279:WLT459279 WVM459279:WVP459279 E524815:H524815 JA524815:JD524815 SW524815:SZ524815 ACS524815:ACV524815 AMO524815:AMR524815 AWK524815:AWN524815 BGG524815:BGJ524815 BQC524815:BQF524815 BZY524815:CAB524815 CJU524815:CJX524815 CTQ524815:CTT524815 DDM524815:DDP524815 DNI524815:DNL524815 DXE524815:DXH524815 EHA524815:EHD524815 EQW524815:EQZ524815 FAS524815:FAV524815 FKO524815:FKR524815 FUK524815:FUN524815 GEG524815:GEJ524815 GOC524815:GOF524815 GXY524815:GYB524815 HHU524815:HHX524815 HRQ524815:HRT524815 IBM524815:IBP524815 ILI524815:ILL524815 IVE524815:IVH524815 JFA524815:JFD524815 JOW524815:JOZ524815 JYS524815:JYV524815 KIO524815:KIR524815 KSK524815:KSN524815 LCG524815:LCJ524815 LMC524815:LMF524815 LVY524815:LWB524815 MFU524815:MFX524815 MPQ524815:MPT524815 MZM524815:MZP524815 NJI524815:NJL524815 NTE524815:NTH524815 ODA524815:ODD524815 OMW524815:OMZ524815 OWS524815:OWV524815 PGO524815:PGR524815 PQK524815:PQN524815 QAG524815:QAJ524815 QKC524815:QKF524815 QTY524815:QUB524815 RDU524815:RDX524815 RNQ524815:RNT524815 RXM524815:RXP524815 SHI524815:SHL524815 SRE524815:SRH524815 TBA524815:TBD524815 TKW524815:TKZ524815 TUS524815:TUV524815 UEO524815:UER524815 UOK524815:UON524815 UYG524815:UYJ524815 VIC524815:VIF524815 VRY524815:VSB524815 WBU524815:WBX524815 WLQ524815:WLT524815 WVM524815:WVP524815 E590351:H590351 JA590351:JD590351 SW590351:SZ590351 ACS590351:ACV590351 AMO590351:AMR590351 AWK590351:AWN590351 BGG590351:BGJ590351 BQC590351:BQF590351 BZY590351:CAB590351 CJU590351:CJX590351 CTQ590351:CTT590351 DDM590351:DDP590351 DNI590351:DNL590351 DXE590351:DXH590351 EHA590351:EHD590351 EQW590351:EQZ590351 FAS590351:FAV590351 FKO590351:FKR590351 FUK590351:FUN590351 GEG590351:GEJ590351 GOC590351:GOF590351 GXY590351:GYB590351 HHU590351:HHX590351 HRQ590351:HRT590351 IBM590351:IBP590351 ILI590351:ILL590351 IVE590351:IVH590351 JFA590351:JFD590351 JOW590351:JOZ590351 JYS590351:JYV590351 KIO590351:KIR590351 KSK590351:KSN590351 LCG590351:LCJ590351 LMC590351:LMF590351 LVY590351:LWB590351 MFU590351:MFX590351 MPQ590351:MPT590351 MZM590351:MZP590351 NJI590351:NJL590351 NTE590351:NTH590351 ODA590351:ODD590351 OMW590351:OMZ590351 OWS590351:OWV590351 PGO590351:PGR590351 PQK590351:PQN590351 QAG590351:QAJ590351 QKC590351:QKF590351 QTY590351:QUB590351 RDU590351:RDX590351 RNQ590351:RNT590351 RXM590351:RXP590351 SHI590351:SHL590351 SRE590351:SRH590351 TBA590351:TBD590351 TKW590351:TKZ590351 TUS590351:TUV590351 UEO590351:UER590351 UOK590351:UON590351 UYG590351:UYJ590351 VIC590351:VIF590351 VRY590351:VSB590351 WBU590351:WBX590351 WLQ590351:WLT590351 WVM590351:WVP590351 E655887:H655887 JA655887:JD655887 SW655887:SZ655887 ACS655887:ACV655887 AMO655887:AMR655887 AWK655887:AWN655887 BGG655887:BGJ655887 BQC655887:BQF655887 BZY655887:CAB655887 CJU655887:CJX655887 CTQ655887:CTT655887 DDM655887:DDP655887 DNI655887:DNL655887 DXE655887:DXH655887 EHA655887:EHD655887 EQW655887:EQZ655887 FAS655887:FAV655887 FKO655887:FKR655887 FUK655887:FUN655887 GEG655887:GEJ655887 GOC655887:GOF655887 GXY655887:GYB655887 HHU655887:HHX655887 HRQ655887:HRT655887 IBM655887:IBP655887 ILI655887:ILL655887 IVE655887:IVH655887 JFA655887:JFD655887 JOW655887:JOZ655887 JYS655887:JYV655887 KIO655887:KIR655887 KSK655887:KSN655887 LCG655887:LCJ655887 LMC655887:LMF655887 LVY655887:LWB655887 MFU655887:MFX655887 MPQ655887:MPT655887 MZM655887:MZP655887 NJI655887:NJL655887 NTE655887:NTH655887 ODA655887:ODD655887 OMW655887:OMZ655887 OWS655887:OWV655887 PGO655887:PGR655887 PQK655887:PQN655887 QAG655887:QAJ655887 QKC655887:QKF655887 QTY655887:QUB655887 RDU655887:RDX655887 RNQ655887:RNT655887 RXM655887:RXP655887 SHI655887:SHL655887 SRE655887:SRH655887 TBA655887:TBD655887 TKW655887:TKZ655887 TUS655887:TUV655887 UEO655887:UER655887 UOK655887:UON655887 UYG655887:UYJ655887 VIC655887:VIF655887 VRY655887:VSB655887 WBU655887:WBX655887 WLQ655887:WLT655887 WVM655887:WVP655887 E721423:H721423 JA721423:JD721423 SW721423:SZ721423 ACS721423:ACV721423 AMO721423:AMR721423 AWK721423:AWN721423 BGG721423:BGJ721423 BQC721423:BQF721423 BZY721423:CAB721423 CJU721423:CJX721423 CTQ721423:CTT721423 DDM721423:DDP721423 DNI721423:DNL721423 DXE721423:DXH721423 EHA721423:EHD721423 EQW721423:EQZ721423 FAS721423:FAV721423 FKO721423:FKR721423 FUK721423:FUN721423 GEG721423:GEJ721423 GOC721423:GOF721423 GXY721423:GYB721423 HHU721423:HHX721423 HRQ721423:HRT721423 IBM721423:IBP721423 ILI721423:ILL721423 IVE721423:IVH721423 JFA721423:JFD721423 JOW721423:JOZ721423 JYS721423:JYV721423 KIO721423:KIR721423 KSK721423:KSN721423 LCG721423:LCJ721423 LMC721423:LMF721423 LVY721423:LWB721423 MFU721423:MFX721423 MPQ721423:MPT721423 MZM721423:MZP721423 NJI721423:NJL721423 NTE721423:NTH721423 ODA721423:ODD721423 OMW721423:OMZ721423 OWS721423:OWV721423 PGO721423:PGR721423 PQK721423:PQN721423 QAG721423:QAJ721423 QKC721423:QKF721423 QTY721423:QUB721423 RDU721423:RDX721423 RNQ721423:RNT721423 RXM721423:RXP721423 SHI721423:SHL721423 SRE721423:SRH721423 TBA721423:TBD721423 TKW721423:TKZ721423 TUS721423:TUV721423 UEO721423:UER721423 UOK721423:UON721423 UYG721423:UYJ721423 VIC721423:VIF721423 VRY721423:VSB721423 WBU721423:WBX721423 WLQ721423:WLT721423 WVM721423:WVP721423 E786959:H786959 JA786959:JD786959 SW786959:SZ786959 ACS786959:ACV786959 AMO786959:AMR786959 AWK786959:AWN786959 BGG786959:BGJ786959 BQC786959:BQF786959 BZY786959:CAB786959 CJU786959:CJX786959 CTQ786959:CTT786959 DDM786959:DDP786959 DNI786959:DNL786959 DXE786959:DXH786959 EHA786959:EHD786959 EQW786959:EQZ786959 FAS786959:FAV786959 FKO786959:FKR786959 FUK786959:FUN786959 GEG786959:GEJ786959 GOC786959:GOF786959 GXY786959:GYB786959 HHU786959:HHX786959 HRQ786959:HRT786959 IBM786959:IBP786959 ILI786959:ILL786959 IVE786959:IVH786959 JFA786959:JFD786959 JOW786959:JOZ786959 JYS786959:JYV786959 KIO786959:KIR786959 KSK786959:KSN786959 LCG786959:LCJ786959 LMC786959:LMF786959 LVY786959:LWB786959 MFU786959:MFX786959 MPQ786959:MPT786959 MZM786959:MZP786959 NJI786959:NJL786959 NTE786959:NTH786959 ODA786959:ODD786959 OMW786959:OMZ786959 OWS786959:OWV786959 PGO786959:PGR786959 PQK786959:PQN786959 QAG786959:QAJ786959 QKC786959:QKF786959 QTY786959:QUB786959 RDU786959:RDX786959 RNQ786959:RNT786959 RXM786959:RXP786959 SHI786959:SHL786959 SRE786959:SRH786959 TBA786959:TBD786959 TKW786959:TKZ786959 TUS786959:TUV786959 UEO786959:UER786959 UOK786959:UON786959 UYG786959:UYJ786959 VIC786959:VIF786959 VRY786959:VSB786959 WBU786959:WBX786959 WLQ786959:WLT786959 WVM786959:WVP786959 E852495:H852495 JA852495:JD852495 SW852495:SZ852495 ACS852495:ACV852495 AMO852495:AMR852495 AWK852495:AWN852495 BGG852495:BGJ852495 BQC852495:BQF852495 BZY852495:CAB852495 CJU852495:CJX852495 CTQ852495:CTT852495 DDM852495:DDP852495 DNI852495:DNL852495 DXE852495:DXH852495 EHA852495:EHD852495 EQW852495:EQZ852495 FAS852495:FAV852495 FKO852495:FKR852495 FUK852495:FUN852495 GEG852495:GEJ852495 GOC852495:GOF852495 GXY852495:GYB852495 HHU852495:HHX852495 HRQ852495:HRT852495 IBM852495:IBP852495 ILI852495:ILL852495 IVE852495:IVH852495 JFA852495:JFD852495 JOW852495:JOZ852495 JYS852495:JYV852495 KIO852495:KIR852495 KSK852495:KSN852495 LCG852495:LCJ852495 LMC852495:LMF852495 LVY852495:LWB852495 MFU852495:MFX852495 MPQ852495:MPT852495 MZM852495:MZP852495 NJI852495:NJL852495 NTE852495:NTH852495 ODA852495:ODD852495 OMW852495:OMZ852495 OWS852495:OWV852495 PGO852495:PGR852495 PQK852495:PQN852495 QAG852495:QAJ852495 QKC852495:QKF852495 QTY852495:QUB852495 RDU852495:RDX852495 RNQ852495:RNT852495 RXM852495:RXP852495 SHI852495:SHL852495 SRE852495:SRH852495 TBA852495:TBD852495 TKW852495:TKZ852495 TUS852495:TUV852495 UEO852495:UER852495 UOK852495:UON852495 UYG852495:UYJ852495 VIC852495:VIF852495 VRY852495:VSB852495 WBU852495:WBX852495 WLQ852495:WLT852495 WVM852495:WVP852495 E918031:H918031 JA918031:JD918031 SW918031:SZ918031 ACS918031:ACV918031 AMO918031:AMR918031 AWK918031:AWN918031 BGG918031:BGJ918031 BQC918031:BQF918031 BZY918031:CAB918031 CJU918031:CJX918031 CTQ918031:CTT918031 DDM918031:DDP918031 DNI918031:DNL918031 DXE918031:DXH918031 EHA918031:EHD918031 EQW918031:EQZ918031 FAS918031:FAV918031 FKO918031:FKR918031 FUK918031:FUN918031 GEG918031:GEJ918031 GOC918031:GOF918031 GXY918031:GYB918031 HHU918031:HHX918031 HRQ918031:HRT918031 IBM918031:IBP918031 ILI918031:ILL918031 IVE918031:IVH918031 JFA918031:JFD918031 JOW918031:JOZ918031 JYS918031:JYV918031 KIO918031:KIR918031 KSK918031:KSN918031 LCG918031:LCJ918031 LMC918031:LMF918031 LVY918031:LWB918031 MFU918031:MFX918031 MPQ918031:MPT918031 MZM918031:MZP918031 NJI918031:NJL918031 NTE918031:NTH918031 ODA918031:ODD918031 OMW918031:OMZ918031 OWS918031:OWV918031 PGO918031:PGR918031 PQK918031:PQN918031 QAG918031:QAJ918031 QKC918031:QKF918031 QTY918031:QUB918031 RDU918031:RDX918031 RNQ918031:RNT918031 RXM918031:RXP918031 SHI918031:SHL918031 SRE918031:SRH918031 TBA918031:TBD918031 TKW918031:TKZ918031 TUS918031:TUV918031 UEO918031:UER918031 UOK918031:UON918031 UYG918031:UYJ918031 VIC918031:VIF918031 VRY918031:VSB918031 WBU918031:WBX918031 WLQ918031:WLT918031 WVM918031:WVP918031 E983567:H983567 JA983567:JD983567 SW983567:SZ983567 ACS983567:ACV983567 AMO983567:AMR983567 AWK983567:AWN983567 BGG983567:BGJ983567 BQC983567:BQF983567 BZY983567:CAB983567 CJU983567:CJX983567 CTQ983567:CTT983567 DDM983567:DDP983567 DNI983567:DNL983567 DXE983567:DXH983567 EHA983567:EHD983567 EQW983567:EQZ983567 FAS983567:FAV983567 FKO983567:FKR983567 FUK983567:FUN983567 GEG983567:GEJ983567 GOC983567:GOF983567 GXY983567:GYB983567 HHU983567:HHX983567 HRQ983567:HRT983567 IBM983567:IBP983567 ILI983567:ILL983567 IVE983567:IVH983567 JFA983567:JFD983567 JOW983567:JOZ983567 JYS983567:JYV983567 KIO983567:KIR983567 KSK983567:KSN983567 LCG983567:LCJ983567 LMC983567:LMF983567 LVY983567:LWB983567 MFU983567:MFX983567 MPQ983567:MPT983567 MZM983567:MZP983567 NJI983567:NJL983567 NTE983567:NTH983567 ODA983567:ODD983567 OMW983567:OMZ983567 OWS983567:OWV983567 PGO983567:PGR983567 PQK983567:PQN983567 QAG983567:QAJ983567 QKC983567:QKF983567 QTY983567:QUB983567 RDU983567:RDX983567 RNQ983567:RNT983567 RXM983567:RXP983567 SHI983567:SHL983567 SRE983567:SRH983567 TBA983567:TBD983567 TKW983567:TKZ983567 TUS983567:TUV983567 UEO983567:UER983567 UOK983567:UON983567 UYG983567:UYJ983567 VIC983567:VIF983567 VRY983567:VSB983567 WBU983567:WBX983567 WLQ983567:WLT983567 WVM983567:WVP983567 I482:K482 JE482:JG482 TA482:TC482 ACW482:ACY482 AMS482:AMU482 AWO482:AWQ482 BGK482:BGM482 BQG482:BQI482 CAC482:CAE482 CJY482:CKA482 CTU482:CTW482 DDQ482:DDS482 DNM482:DNO482 DXI482:DXK482 EHE482:EHG482 ERA482:ERC482 FAW482:FAY482 FKS482:FKU482 FUO482:FUQ482 GEK482:GEM482 GOG482:GOI482 GYC482:GYE482 HHY482:HIA482 HRU482:HRW482 IBQ482:IBS482 ILM482:ILO482 IVI482:IVK482 JFE482:JFG482 JPA482:JPC482 JYW482:JYY482 KIS482:KIU482 KSO482:KSQ482 LCK482:LCM482 LMG482:LMI482 LWC482:LWE482 MFY482:MGA482 MPU482:MPW482 MZQ482:MZS482 NJM482:NJO482 NTI482:NTK482 ODE482:ODG482 ONA482:ONC482 OWW482:OWY482 PGS482:PGU482 PQO482:PQQ482 QAK482:QAM482 QKG482:QKI482 QUC482:QUE482 RDY482:REA482 RNU482:RNW482 RXQ482:RXS482 SHM482:SHO482 SRI482:SRK482 TBE482:TBG482 TLA482:TLC482 TUW482:TUY482 UES482:UEU482 UOO482:UOQ482 UYK482:UYM482 VIG482:VII482 VSC482:VSE482 WBY482:WCA482 WLU482:WLW482 WVQ482:WVS482 I66064:K66064 JE66064:JG66064 TA66064:TC66064 ACW66064:ACY66064 AMS66064:AMU66064 AWO66064:AWQ66064 BGK66064:BGM66064 BQG66064:BQI66064 CAC66064:CAE66064 CJY66064:CKA66064 CTU66064:CTW66064 DDQ66064:DDS66064 DNM66064:DNO66064 DXI66064:DXK66064 EHE66064:EHG66064 ERA66064:ERC66064 FAW66064:FAY66064 FKS66064:FKU66064 FUO66064:FUQ66064 GEK66064:GEM66064 GOG66064:GOI66064 GYC66064:GYE66064 HHY66064:HIA66064 HRU66064:HRW66064 IBQ66064:IBS66064 ILM66064:ILO66064 IVI66064:IVK66064 JFE66064:JFG66064 JPA66064:JPC66064 JYW66064:JYY66064 KIS66064:KIU66064 KSO66064:KSQ66064 LCK66064:LCM66064 LMG66064:LMI66064 LWC66064:LWE66064 MFY66064:MGA66064 MPU66064:MPW66064 MZQ66064:MZS66064 NJM66064:NJO66064 NTI66064:NTK66064 ODE66064:ODG66064 ONA66064:ONC66064 OWW66064:OWY66064 PGS66064:PGU66064 PQO66064:PQQ66064 QAK66064:QAM66064 QKG66064:QKI66064 QUC66064:QUE66064 RDY66064:REA66064 RNU66064:RNW66064 RXQ66064:RXS66064 SHM66064:SHO66064 SRI66064:SRK66064 TBE66064:TBG66064 TLA66064:TLC66064 TUW66064:TUY66064 UES66064:UEU66064 UOO66064:UOQ66064 UYK66064:UYM66064 VIG66064:VII66064 VSC66064:VSE66064 WBY66064:WCA66064 WLU66064:WLW66064 WVQ66064:WVS66064 I131600:K131600 JE131600:JG131600 TA131600:TC131600 ACW131600:ACY131600 AMS131600:AMU131600 AWO131600:AWQ131600 BGK131600:BGM131600 BQG131600:BQI131600 CAC131600:CAE131600 CJY131600:CKA131600 CTU131600:CTW131600 DDQ131600:DDS131600 DNM131600:DNO131600 DXI131600:DXK131600 EHE131600:EHG131600 ERA131600:ERC131600 FAW131600:FAY131600 FKS131600:FKU131600 FUO131600:FUQ131600 GEK131600:GEM131600 GOG131600:GOI131600 GYC131600:GYE131600 HHY131600:HIA131600 HRU131600:HRW131600 IBQ131600:IBS131600 ILM131600:ILO131600 IVI131600:IVK131600 JFE131600:JFG131600 JPA131600:JPC131600 JYW131600:JYY131600 KIS131600:KIU131600 KSO131600:KSQ131600 LCK131600:LCM131600 LMG131600:LMI131600 LWC131600:LWE131600 MFY131600:MGA131600 MPU131600:MPW131600 MZQ131600:MZS131600 NJM131600:NJO131600 NTI131600:NTK131600 ODE131600:ODG131600 ONA131600:ONC131600 OWW131600:OWY131600 PGS131600:PGU131600 PQO131600:PQQ131600 QAK131600:QAM131600 QKG131600:QKI131600 QUC131600:QUE131600 RDY131600:REA131600 RNU131600:RNW131600 RXQ131600:RXS131600 SHM131600:SHO131600 SRI131600:SRK131600 TBE131600:TBG131600 TLA131600:TLC131600 TUW131600:TUY131600 UES131600:UEU131600 UOO131600:UOQ131600 UYK131600:UYM131600 VIG131600:VII131600 VSC131600:VSE131600 WBY131600:WCA131600 WLU131600:WLW131600 WVQ131600:WVS131600 I197136:K197136 JE197136:JG197136 TA197136:TC197136 ACW197136:ACY197136 AMS197136:AMU197136 AWO197136:AWQ197136 BGK197136:BGM197136 BQG197136:BQI197136 CAC197136:CAE197136 CJY197136:CKA197136 CTU197136:CTW197136 DDQ197136:DDS197136 DNM197136:DNO197136 DXI197136:DXK197136 EHE197136:EHG197136 ERA197136:ERC197136 FAW197136:FAY197136 FKS197136:FKU197136 FUO197136:FUQ197136 GEK197136:GEM197136 GOG197136:GOI197136 GYC197136:GYE197136 HHY197136:HIA197136 HRU197136:HRW197136 IBQ197136:IBS197136 ILM197136:ILO197136 IVI197136:IVK197136 JFE197136:JFG197136 JPA197136:JPC197136 JYW197136:JYY197136 KIS197136:KIU197136 KSO197136:KSQ197136 LCK197136:LCM197136 LMG197136:LMI197136 LWC197136:LWE197136 MFY197136:MGA197136 MPU197136:MPW197136 MZQ197136:MZS197136 NJM197136:NJO197136 NTI197136:NTK197136 ODE197136:ODG197136 ONA197136:ONC197136 OWW197136:OWY197136 PGS197136:PGU197136 PQO197136:PQQ197136 QAK197136:QAM197136 QKG197136:QKI197136 QUC197136:QUE197136 RDY197136:REA197136 RNU197136:RNW197136 RXQ197136:RXS197136 SHM197136:SHO197136 SRI197136:SRK197136 TBE197136:TBG197136 TLA197136:TLC197136 TUW197136:TUY197136 UES197136:UEU197136 UOO197136:UOQ197136 UYK197136:UYM197136 VIG197136:VII197136 VSC197136:VSE197136 WBY197136:WCA197136 WLU197136:WLW197136 WVQ197136:WVS197136 I262672:K262672 JE262672:JG262672 TA262672:TC262672 ACW262672:ACY262672 AMS262672:AMU262672 AWO262672:AWQ262672 BGK262672:BGM262672 BQG262672:BQI262672 CAC262672:CAE262672 CJY262672:CKA262672 CTU262672:CTW262672 DDQ262672:DDS262672 DNM262672:DNO262672 DXI262672:DXK262672 EHE262672:EHG262672 ERA262672:ERC262672 FAW262672:FAY262672 FKS262672:FKU262672 FUO262672:FUQ262672 GEK262672:GEM262672 GOG262672:GOI262672 GYC262672:GYE262672 HHY262672:HIA262672 HRU262672:HRW262672 IBQ262672:IBS262672 ILM262672:ILO262672 IVI262672:IVK262672 JFE262672:JFG262672 JPA262672:JPC262672 JYW262672:JYY262672 KIS262672:KIU262672 KSO262672:KSQ262672 LCK262672:LCM262672 LMG262672:LMI262672 LWC262672:LWE262672 MFY262672:MGA262672 MPU262672:MPW262672 MZQ262672:MZS262672 NJM262672:NJO262672 NTI262672:NTK262672 ODE262672:ODG262672 ONA262672:ONC262672 OWW262672:OWY262672 PGS262672:PGU262672 PQO262672:PQQ262672 QAK262672:QAM262672 QKG262672:QKI262672 QUC262672:QUE262672 RDY262672:REA262672 RNU262672:RNW262672 RXQ262672:RXS262672 SHM262672:SHO262672 SRI262672:SRK262672 TBE262672:TBG262672 TLA262672:TLC262672 TUW262672:TUY262672 UES262672:UEU262672 UOO262672:UOQ262672 UYK262672:UYM262672 VIG262672:VII262672 VSC262672:VSE262672 WBY262672:WCA262672 WLU262672:WLW262672 WVQ262672:WVS262672 I328208:K328208 JE328208:JG328208 TA328208:TC328208 ACW328208:ACY328208 AMS328208:AMU328208 AWO328208:AWQ328208 BGK328208:BGM328208 BQG328208:BQI328208 CAC328208:CAE328208 CJY328208:CKA328208 CTU328208:CTW328208 DDQ328208:DDS328208 DNM328208:DNO328208 DXI328208:DXK328208 EHE328208:EHG328208 ERA328208:ERC328208 FAW328208:FAY328208 FKS328208:FKU328208 FUO328208:FUQ328208 GEK328208:GEM328208 GOG328208:GOI328208 GYC328208:GYE328208 HHY328208:HIA328208 HRU328208:HRW328208 IBQ328208:IBS328208 ILM328208:ILO328208 IVI328208:IVK328208 JFE328208:JFG328208 JPA328208:JPC328208 JYW328208:JYY328208 KIS328208:KIU328208 KSO328208:KSQ328208 LCK328208:LCM328208 LMG328208:LMI328208 LWC328208:LWE328208 MFY328208:MGA328208 MPU328208:MPW328208 MZQ328208:MZS328208 NJM328208:NJO328208 NTI328208:NTK328208 ODE328208:ODG328208 ONA328208:ONC328208 OWW328208:OWY328208 PGS328208:PGU328208 PQO328208:PQQ328208 QAK328208:QAM328208 QKG328208:QKI328208 QUC328208:QUE328208 RDY328208:REA328208 RNU328208:RNW328208 RXQ328208:RXS328208 SHM328208:SHO328208 SRI328208:SRK328208 TBE328208:TBG328208 TLA328208:TLC328208 TUW328208:TUY328208 UES328208:UEU328208 UOO328208:UOQ328208 UYK328208:UYM328208 VIG328208:VII328208 VSC328208:VSE328208 WBY328208:WCA328208 WLU328208:WLW328208 WVQ328208:WVS328208 I393744:K393744 JE393744:JG393744 TA393744:TC393744 ACW393744:ACY393744 AMS393744:AMU393744 AWO393744:AWQ393744 BGK393744:BGM393744 BQG393744:BQI393744 CAC393744:CAE393744 CJY393744:CKA393744 CTU393744:CTW393744 DDQ393744:DDS393744 DNM393744:DNO393744 DXI393744:DXK393744 EHE393744:EHG393744 ERA393744:ERC393744 FAW393744:FAY393744 FKS393744:FKU393744 FUO393744:FUQ393744 GEK393744:GEM393744 GOG393744:GOI393744 GYC393744:GYE393744 HHY393744:HIA393744 HRU393744:HRW393744 IBQ393744:IBS393744 ILM393744:ILO393744 IVI393744:IVK393744 JFE393744:JFG393744 JPA393744:JPC393744 JYW393744:JYY393744 KIS393744:KIU393744 KSO393744:KSQ393744 LCK393744:LCM393744 LMG393744:LMI393744 LWC393744:LWE393744 MFY393744:MGA393744 MPU393744:MPW393744 MZQ393744:MZS393744 NJM393744:NJO393744 NTI393744:NTK393744 ODE393744:ODG393744 ONA393744:ONC393744 OWW393744:OWY393744 PGS393744:PGU393744 PQO393744:PQQ393744 QAK393744:QAM393744 QKG393744:QKI393744 QUC393744:QUE393744 RDY393744:REA393744 RNU393744:RNW393744 RXQ393744:RXS393744 SHM393744:SHO393744 SRI393744:SRK393744 TBE393744:TBG393744 TLA393744:TLC393744 TUW393744:TUY393744 UES393744:UEU393744 UOO393744:UOQ393744 UYK393744:UYM393744 VIG393744:VII393744 VSC393744:VSE393744 WBY393744:WCA393744 WLU393744:WLW393744 WVQ393744:WVS393744 I459280:K459280 JE459280:JG459280 TA459280:TC459280 ACW459280:ACY459280 AMS459280:AMU459280 AWO459280:AWQ459280 BGK459280:BGM459280 BQG459280:BQI459280 CAC459280:CAE459280 CJY459280:CKA459280 CTU459280:CTW459280 DDQ459280:DDS459280 DNM459280:DNO459280 DXI459280:DXK459280 EHE459280:EHG459280 ERA459280:ERC459280 FAW459280:FAY459280 FKS459280:FKU459280 FUO459280:FUQ459280 GEK459280:GEM459280 GOG459280:GOI459280 GYC459280:GYE459280 HHY459280:HIA459280 HRU459280:HRW459280 IBQ459280:IBS459280 ILM459280:ILO459280 IVI459280:IVK459280 JFE459280:JFG459280 JPA459280:JPC459280 JYW459280:JYY459280 KIS459280:KIU459280 KSO459280:KSQ459280 LCK459280:LCM459280 LMG459280:LMI459280 LWC459280:LWE459280 MFY459280:MGA459280 MPU459280:MPW459280 MZQ459280:MZS459280 NJM459280:NJO459280 NTI459280:NTK459280 ODE459280:ODG459280 ONA459280:ONC459280 OWW459280:OWY459280 PGS459280:PGU459280 PQO459280:PQQ459280 QAK459280:QAM459280 QKG459280:QKI459280 QUC459280:QUE459280 RDY459280:REA459280 RNU459280:RNW459280 RXQ459280:RXS459280 SHM459280:SHO459280 SRI459280:SRK459280 TBE459280:TBG459280 TLA459280:TLC459280 TUW459280:TUY459280 UES459280:UEU459280 UOO459280:UOQ459280 UYK459280:UYM459280 VIG459280:VII459280 VSC459280:VSE459280 WBY459280:WCA459280 WLU459280:WLW459280 WVQ459280:WVS459280 I524816:K524816 JE524816:JG524816 TA524816:TC524816 ACW524816:ACY524816 AMS524816:AMU524816 AWO524816:AWQ524816 BGK524816:BGM524816 BQG524816:BQI524816 CAC524816:CAE524816 CJY524816:CKA524816 CTU524816:CTW524816 DDQ524816:DDS524816 DNM524816:DNO524816 DXI524816:DXK524816 EHE524816:EHG524816 ERA524816:ERC524816 FAW524816:FAY524816 FKS524816:FKU524816 FUO524816:FUQ524816 GEK524816:GEM524816 GOG524816:GOI524816 GYC524816:GYE524816 HHY524816:HIA524816 HRU524816:HRW524816 IBQ524816:IBS524816 ILM524816:ILO524816 IVI524816:IVK524816 JFE524816:JFG524816 JPA524816:JPC524816 JYW524816:JYY524816 KIS524816:KIU524816 KSO524816:KSQ524816 LCK524816:LCM524816 LMG524816:LMI524816 LWC524816:LWE524816 MFY524816:MGA524816 MPU524816:MPW524816 MZQ524816:MZS524816 NJM524816:NJO524816 NTI524816:NTK524816 ODE524816:ODG524816 ONA524816:ONC524816 OWW524816:OWY524816 PGS524816:PGU524816 PQO524816:PQQ524816 QAK524816:QAM524816 QKG524816:QKI524816 QUC524816:QUE524816 RDY524816:REA524816 RNU524816:RNW524816 RXQ524816:RXS524816 SHM524816:SHO524816 SRI524816:SRK524816 TBE524816:TBG524816 TLA524816:TLC524816 TUW524816:TUY524816 UES524816:UEU524816 UOO524816:UOQ524816 UYK524816:UYM524816 VIG524816:VII524816 VSC524816:VSE524816 WBY524816:WCA524816 WLU524816:WLW524816 WVQ524816:WVS524816 I590352:K590352 JE590352:JG590352 TA590352:TC590352 ACW590352:ACY590352 AMS590352:AMU590352 AWO590352:AWQ590352 BGK590352:BGM590352 BQG590352:BQI590352 CAC590352:CAE590352 CJY590352:CKA590352 CTU590352:CTW590352 DDQ590352:DDS590352 DNM590352:DNO590352 DXI590352:DXK590352 EHE590352:EHG590352 ERA590352:ERC590352 FAW590352:FAY590352 FKS590352:FKU590352 FUO590352:FUQ590352 GEK590352:GEM590352 GOG590352:GOI590352 GYC590352:GYE590352 HHY590352:HIA590352 HRU590352:HRW590352 IBQ590352:IBS590352 ILM590352:ILO590352 IVI590352:IVK590352 JFE590352:JFG590352 JPA590352:JPC590352 JYW590352:JYY590352 KIS590352:KIU590352 KSO590352:KSQ590352 LCK590352:LCM590352 LMG590352:LMI590352 LWC590352:LWE590352 MFY590352:MGA590352 MPU590352:MPW590352 MZQ590352:MZS590352 NJM590352:NJO590352 NTI590352:NTK590352 ODE590352:ODG590352 ONA590352:ONC590352 OWW590352:OWY590352 PGS590352:PGU590352 PQO590352:PQQ590352 QAK590352:QAM590352 QKG590352:QKI590352 QUC590352:QUE590352 RDY590352:REA590352 RNU590352:RNW590352 RXQ590352:RXS590352 SHM590352:SHO590352 SRI590352:SRK590352 TBE590352:TBG590352 TLA590352:TLC590352 TUW590352:TUY590352 UES590352:UEU590352 UOO590352:UOQ590352 UYK590352:UYM590352 VIG590352:VII590352 VSC590352:VSE590352 WBY590352:WCA590352 WLU590352:WLW590352 WVQ590352:WVS590352 I655888:K655888 JE655888:JG655888 TA655888:TC655888 ACW655888:ACY655888 AMS655888:AMU655888 AWO655888:AWQ655888 BGK655888:BGM655888 BQG655888:BQI655888 CAC655888:CAE655888 CJY655888:CKA655888 CTU655888:CTW655888 DDQ655888:DDS655888 DNM655888:DNO655888 DXI655888:DXK655888 EHE655888:EHG655888 ERA655888:ERC655888 FAW655888:FAY655888 FKS655888:FKU655888 FUO655888:FUQ655888 GEK655888:GEM655888 GOG655888:GOI655888 GYC655888:GYE655888 HHY655888:HIA655888 HRU655888:HRW655888 IBQ655888:IBS655888 ILM655888:ILO655888 IVI655888:IVK655888 JFE655888:JFG655888 JPA655888:JPC655888 JYW655888:JYY655888 KIS655888:KIU655888 KSO655888:KSQ655888 LCK655888:LCM655888 LMG655888:LMI655888 LWC655888:LWE655888 MFY655888:MGA655888 MPU655888:MPW655888 MZQ655888:MZS655888 NJM655888:NJO655888 NTI655888:NTK655888 ODE655888:ODG655888 ONA655888:ONC655888 OWW655888:OWY655888 PGS655888:PGU655888 PQO655888:PQQ655888 QAK655888:QAM655888 QKG655888:QKI655888 QUC655888:QUE655888 RDY655888:REA655888 RNU655888:RNW655888 RXQ655888:RXS655888 SHM655888:SHO655888 SRI655888:SRK655888 TBE655888:TBG655888 TLA655888:TLC655888 TUW655888:TUY655888 UES655888:UEU655888 UOO655888:UOQ655888 UYK655888:UYM655888 VIG655888:VII655888 VSC655888:VSE655888 WBY655888:WCA655888 WLU655888:WLW655888 WVQ655888:WVS655888 I721424:K721424 JE721424:JG721424 TA721424:TC721424 ACW721424:ACY721424 AMS721424:AMU721424 AWO721424:AWQ721424 BGK721424:BGM721424 BQG721424:BQI721424 CAC721424:CAE721424 CJY721424:CKA721424 CTU721424:CTW721424 DDQ721424:DDS721424 DNM721424:DNO721424 DXI721424:DXK721424 EHE721424:EHG721424 ERA721424:ERC721424 FAW721424:FAY721424 FKS721424:FKU721424 FUO721424:FUQ721424 GEK721424:GEM721424 GOG721424:GOI721424 GYC721424:GYE721424 HHY721424:HIA721424 HRU721424:HRW721424 IBQ721424:IBS721424 ILM721424:ILO721424 IVI721424:IVK721424 JFE721424:JFG721424 JPA721424:JPC721424 JYW721424:JYY721424 KIS721424:KIU721424 KSO721424:KSQ721424 LCK721424:LCM721424 LMG721424:LMI721424 LWC721424:LWE721424 MFY721424:MGA721424 MPU721424:MPW721424 MZQ721424:MZS721424 NJM721424:NJO721424 NTI721424:NTK721424 ODE721424:ODG721424 ONA721424:ONC721424 OWW721424:OWY721424 PGS721424:PGU721424 PQO721424:PQQ721424 QAK721424:QAM721424 QKG721424:QKI721424 QUC721424:QUE721424 RDY721424:REA721424 RNU721424:RNW721424 RXQ721424:RXS721424 SHM721424:SHO721424 SRI721424:SRK721424 TBE721424:TBG721424 TLA721424:TLC721424 TUW721424:TUY721424 UES721424:UEU721424 UOO721424:UOQ721424 UYK721424:UYM721424 VIG721424:VII721424 VSC721424:VSE721424 WBY721424:WCA721424 WLU721424:WLW721424 WVQ721424:WVS721424 I786960:K786960 JE786960:JG786960 TA786960:TC786960 ACW786960:ACY786960 AMS786960:AMU786960 AWO786960:AWQ786960 BGK786960:BGM786960 BQG786960:BQI786960 CAC786960:CAE786960 CJY786960:CKA786960 CTU786960:CTW786960 DDQ786960:DDS786960 DNM786960:DNO786960 DXI786960:DXK786960 EHE786960:EHG786960 ERA786960:ERC786960 FAW786960:FAY786960 FKS786960:FKU786960 FUO786960:FUQ786960 GEK786960:GEM786960 GOG786960:GOI786960 GYC786960:GYE786960 HHY786960:HIA786960 HRU786960:HRW786960 IBQ786960:IBS786960 ILM786960:ILO786960 IVI786960:IVK786960 JFE786960:JFG786960 JPA786960:JPC786960 JYW786960:JYY786960 KIS786960:KIU786960 KSO786960:KSQ786960 LCK786960:LCM786960 LMG786960:LMI786960 LWC786960:LWE786960 MFY786960:MGA786960 MPU786960:MPW786960 MZQ786960:MZS786960 NJM786960:NJO786960 NTI786960:NTK786960 ODE786960:ODG786960 ONA786960:ONC786960 OWW786960:OWY786960 PGS786960:PGU786960 PQO786960:PQQ786960 QAK786960:QAM786960 QKG786960:QKI786960 QUC786960:QUE786960 RDY786960:REA786960 RNU786960:RNW786960 RXQ786960:RXS786960 SHM786960:SHO786960 SRI786960:SRK786960 TBE786960:TBG786960 TLA786960:TLC786960 TUW786960:TUY786960 UES786960:UEU786960 UOO786960:UOQ786960 UYK786960:UYM786960 VIG786960:VII786960 VSC786960:VSE786960 WBY786960:WCA786960 WLU786960:WLW786960 WVQ786960:WVS786960 I852496:K852496 JE852496:JG852496 TA852496:TC852496 ACW852496:ACY852496 AMS852496:AMU852496 AWO852496:AWQ852496 BGK852496:BGM852496 BQG852496:BQI852496 CAC852496:CAE852496 CJY852496:CKA852496 CTU852496:CTW852496 DDQ852496:DDS852496 DNM852496:DNO852496 DXI852496:DXK852496 EHE852496:EHG852496 ERA852496:ERC852496 FAW852496:FAY852496 FKS852496:FKU852496 FUO852496:FUQ852496 GEK852496:GEM852496 GOG852496:GOI852496 GYC852496:GYE852496 HHY852496:HIA852496 HRU852496:HRW852496 IBQ852496:IBS852496 ILM852496:ILO852496 IVI852496:IVK852496 JFE852496:JFG852496 JPA852496:JPC852496 JYW852496:JYY852496 KIS852496:KIU852496 KSO852496:KSQ852496 LCK852496:LCM852496 LMG852496:LMI852496 LWC852496:LWE852496 MFY852496:MGA852496 MPU852496:MPW852496 MZQ852496:MZS852496 NJM852496:NJO852496 NTI852496:NTK852496 ODE852496:ODG852496 ONA852496:ONC852496 OWW852496:OWY852496 PGS852496:PGU852496 PQO852496:PQQ852496 QAK852496:QAM852496 QKG852496:QKI852496 QUC852496:QUE852496 RDY852496:REA852496 RNU852496:RNW852496 RXQ852496:RXS852496 SHM852496:SHO852496 SRI852496:SRK852496 TBE852496:TBG852496 TLA852496:TLC852496 TUW852496:TUY852496 UES852496:UEU852496 UOO852496:UOQ852496 UYK852496:UYM852496 VIG852496:VII852496 VSC852496:VSE852496 WBY852496:WCA852496 WLU852496:WLW852496 WVQ852496:WVS852496 I918032:K918032 JE918032:JG918032 TA918032:TC918032 ACW918032:ACY918032 AMS918032:AMU918032 AWO918032:AWQ918032 BGK918032:BGM918032 BQG918032:BQI918032 CAC918032:CAE918032 CJY918032:CKA918032 CTU918032:CTW918032 DDQ918032:DDS918032 DNM918032:DNO918032 DXI918032:DXK918032 EHE918032:EHG918032 ERA918032:ERC918032 FAW918032:FAY918032 FKS918032:FKU918032 FUO918032:FUQ918032 GEK918032:GEM918032 GOG918032:GOI918032 GYC918032:GYE918032 HHY918032:HIA918032 HRU918032:HRW918032 IBQ918032:IBS918032 ILM918032:ILO918032 IVI918032:IVK918032 JFE918032:JFG918032 JPA918032:JPC918032 JYW918032:JYY918032 KIS918032:KIU918032 KSO918032:KSQ918032 LCK918032:LCM918032 LMG918032:LMI918032 LWC918032:LWE918032 MFY918032:MGA918032 MPU918032:MPW918032 MZQ918032:MZS918032 NJM918032:NJO918032 NTI918032:NTK918032 ODE918032:ODG918032 ONA918032:ONC918032 OWW918032:OWY918032 PGS918032:PGU918032 PQO918032:PQQ918032 QAK918032:QAM918032 QKG918032:QKI918032 QUC918032:QUE918032 RDY918032:REA918032 RNU918032:RNW918032 RXQ918032:RXS918032 SHM918032:SHO918032 SRI918032:SRK918032 TBE918032:TBG918032 TLA918032:TLC918032 TUW918032:TUY918032 UES918032:UEU918032 UOO918032:UOQ918032 UYK918032:UYM918032 VIG918032:VII918032 VSC918032:VSE918032 WBY918032:WCA918032 WLU918032:WLW918032 WVQ918032:WVS918032 I983568:K983568 JE983568:JG983568 TA983568:TC983568 ACW983568:ACY983568 AMS983568:AMU983568 AWO983568:AWQ983568 BGK983568:BGM983568 BQG983568:BQI983568 CAC983568:CAE983568 CJY983568:CKA983568 CTU983568:CTW983568 DDQ983568:DDS983568 DNM983568:DNO983568 DXI983568:DXK983568 EHE983568:EHG983568 ERA983568:ERC983568 FAW983568:FAY983568 FKS983568:FKU983568 FUO983568:FUQ983568 GEK983568:GEM983568 GOG983568:GOI983568 GYC983568:GYE983568 HHY983568:HIA983568 HRU983568:HRW983568 IBQ983568:IBS983568 ILM983568:ILO983568 IVI983568:IVK983568 JFE983568:JFG983568 JPA983568:JPC983568 JYW983568:JYY983568 KIS983568:KIU983568 KSO983568:KSQ983568 LCK983568:LCM983568 LMG983568:LMI983568 LWC983568:LWE983568 MFY983568:MGA983568 MPU983568:MPW983568 MZQ983568:MZS983568 NJM983568:NJO983568 NTI983568:NTK983568 ODE983568:ODG983568 ONA983568:ONC983568 OWW983568:OWY983568 PGS983568:PGU983568 PQO983568:PQQ983568 QAK983568:QAM983568 QKG983568:QKI983568 QUC983568:QUE983568 RDY983568:REA983568 RNU983568:RNW983568 RXQ983568:RXS983568 SHM983568:SHO983568 SRI983568:SRK983568 TBE983568:TBG983568 TLA983568:TLC983568 TUW983568:TUY983568 UES983568:UEU983568 UOO983568:UOQ983568 UYK983568:UYM983568 VIG983568:VII983568 VSC983568:VSE983568 WBY983568:WCA983568 WLU983568:WLW983568 WVQ983568:WVS983568 B482 IX482 ST482 ACP482 AML482 AWH482 BGD482 BPZ482 BZV482 CJR482 CTN482 DDJ482 DNF482 DXB482 EGX482 EQT482 FAP482 FKL482 FUH482 GED482 GNZ482 GXV482 HHR482 HRN482 IBJ482 ILF482 IVB482 JEX482 JOT482 JYP482 KIL482 KSH482 LCD482 LLZ482 LVV482 MFR482 MPN482 MZJ482 NJF482 NTB482 OCX482 OMT482 OWP482 PGL482 PQH482 QAD482 QJZ482 QTV482 RDR482 RNN482 RXJ482 SHF482 SRB482 TAX482 TKT482 TUP482 UEL482 UOH482 UYD482 VHZ482 VRV482 WBR482 WLN482 WVJ482 B66064 IX66064 ST66064 ACP66064 AML66064 AWH66064 BGD66064 BPZ66064 BZV66064 CJR66064 CTN66064 DDJ66064 DNF66064 DXB66064 EGX66064 EQT66064 FAP66064 FKL66064 FUH66064 GED66064 GNZ66064 GXV66064 HHR66064 HRN66064 IBJ66064 ILF66064 IVB66064 JEX66064 JOT66064 JYP66064 KIL66064 KSH66064 LCD66064 LLZ66064 LVV66064 MFR66064 MPN66064 MZJ66064 NJF66064 NTB66064 OCX66064 OMT66064 OWP66064 PGL66064 PQH66064 QAD66064 QJZ66064 QTV66064 RDR66064 RNN66064 RXJ66064 SHF66064 SRB66064 TAX66064 TKT66064 TUP66064 UEL66064 UOH66064 UYD66064 VHZ66064 VRV66064 WBR66064 WLN66064 WVJ66064 B131600 IX131600 ST131600 ACP131600 AML131600 AWH131600 BGD131600 BPZ131600 BZV131600 CJR131600 CTN131600 DDJ131600 DNF131600 DXB131600 EGX131600 EQT131600 FAP131600 FKL131600 FUH131600 GED131600 GNZ131600 GXV131600 HHR131600 HRN131600 IBJ131600 ILF131600 IVB131600 JEX131600 JOT131600 JYP131600 KIL131600 KSH131600 LCD131600 LLZ131600 LVV131600 MFR131600 MPN131600 MZJ131600 NJF131600 NTB131600 OCX131600 OMT131600 OWP131600 PGL131600 PQH131600 QAD131600 QJZ131600 QTV131600 RDR131600 RNN131600 RXJ131600 SHF131600 SRB131600 TAX131600 TKT131600 TUP131600 UEL131600 UOH131600 UYD131600 VHZ131600 VRV131600 WBR131600 WLN131600 WVJ131600 B197136 IX197136 ST197136 ACP197136 AML197136 AWH197136 BGD197136 BPZ197136 BZV197136 CJR197136 CTN197136 DDJ197136 DNF197136 DXB197136 EGX197136 EQT197136 FAP197136 FKL197136 FUH197136 GED197136 GNZ197136 GXV197136 HHR197136 HRN197136 IBJ197136 ILF197136 IVB197136 JEX197136 JOT197136 JYP197136 KIL197136 KSH197136 LCD197136 LLZ197136 LVV197136 MFR197136 MPN197136 MZJ197136 NJF197136 NTB197136 OCX197136 OMT197136 OWP197136 PGL197136 PQH197136 QAD197136 QJZ197136 QTV197136 RDR197136 RNN197136 RXJ197136 SHF197136 SRB197136 TAX197136 TKT197136 TUP197136 UEL197136 UOH197136 UYD197136 VHZ197136 VRV197136 WBR197136 WLN197136 WVJ197136 B262672 IX262672 ST262672 ACP262672 AML262672 AWH262672 BGD262672 BPZ262672 BZV262672 CJR262672 CTN262672 DDJ262672 DNF262672 DXB262672 EGX262672 EQT262672 FAP262672 FKL262672 FUH262672 GED262672 GNZ262672 GXV262672 HHR262672 HRN262672 IBJ262672 ILF262672 IVB262672 JEX262672 JOT262672 JYP262672 KIL262672 KSH262672 LCD262672 LLZ262672 LVV262672 MFR262672 MPN262672 MZJ262672 NJF262672 NTB262672 OCX262672 OMT262672 OWP262672 PGL262672 PQH262672 QAD262672 QJZ262672 QTV262672 RDR262672 RNN262672 RXJ262672 SHF262672 SRB262672 TAX262672 TKT262672 TUP262672 UEL262672 UOH262672 UYD262672 VHZ262672 VRV262672 WBR262672 WLN262672 WVJ262672 B328208 IX328208 ST328208 ACP328208 AML328208 AWH328208 BGD328208 BPZ328208 BZV328208 CJR328208 CTN328208 DDJ328208 DNF328208 DXB328208 EGX328208 EQT328208 FAP328208 FKL328208 FUH328208 GED328208 GNZ328208 GXV328208 HHR328208 HRN328208 IBJ328208 ILF328208 IVB328208 JEX328208 JOT328208 JYP328208 KIL328208 KSH328208 LCD328208 LLZ328208 LVV328208 MFR328208 MPN328208 MZJ328208 NJF328208 NTB328208 OCX328208 OMT328208 OWP328208 PGL328208 PQH328208 QAD328208 QJZ328208 QTV328208 RDR328208 RNN328208 RXJ328208 SHF328208 SRB328208 TAX328208 TKT328208 TUP328208 UEL328208 UOH328208 UYD328208 VHZ328208 VRV328208 WBR328208 WLN328208 WVJ328208 B393744 IX393744 ST393744 ACP393744 AML393744 AWH393744 BGD393744 BPZ393744 BZV393744 CJR393744 CTN393744 DDJ393744 DNF393744 DXB393744 EGX393744 EQT393744 FAP393744 FKL393744 FUH393744 GED393744 GNZ393744 GXV393744 HHR393744 HRN393744 IBJ393744 ILF393744 IVB393744 JEX393744 JOT393744 JYP393744 KIL393744 KSH393744 LCD393744 LLZ393744 LVV393744 MFR393744 MPN393744 MZJ393744 NJF393744 NTB393744 OCX393744 OMT393744 OWP393744 PGL393744 PQH393744 QAD393744 QJZ393744 QTV393744 RDR393744 RNN393744 RXJ393744 SHF393744 SRB393744 TAX393744 TKT393744 TUP393744 UEL393744 UOH393744 UYD393744 VHZ393744 VRV393744 WBR393744 WLN393744 WVJ393744 B459280 IX459280 ST459280 ACP459280 AML459280 AWH459280 BGD459280 BPZ459280 BZV459280 CJR459280 CTN459280 DDJ459280 DNF459280 DXB459280 EGX459280 EQT459280 FAP459280 FKL459280 FUH459280 GED459280 GNZ459280 GXV459280 HHR459280 HRN459280 IBJ459280 ILF459280 IVB459280 JEX459280 JOT459280 JYP459280 KIL459280 KSH459280 LCD459280 LLZ459280 LVV459280 MFR459280 MPN459280 MZJ459280 NJF459280 NTB459280 OCX459280 OMT459280 OWP459280 PGL459280 PQH459280 QAD459280 QJZ459280 QTV459280 RDR459280 RNN459280 RXJ459280 SHF459280 SRB459280 TAX459280 TKT459280 TUP459280 UEL459280 UOH459280 UYD459280 VHZ459280 VRV459280 WBR459280 WLN459280 WVJ459280 B524816 IX524816 ST524816 ACP524816 AML524816 AWH524816 BGD524816 BPZ524816 BZV524816 CJR524816 CTN524816 DDJ524816 DNF524816 DXB524816 EGX524816 EQT524816 FAP524816 FKL524816 FUH524816 GED524816 GNZ524816 GXV524816 HHR524816 HRN524816 IBJ524816 ILF524816 IVB524816 JEX524816 JOT524816 JYP524816 KIL524816 KSH524816 LCD524816 LLZ524816 LVV524816 MFR524816 MPN524816 MZJ524816 NJF524816 NTB524816 OCX524816 OMT524816 OWP524816 PGL524816 PQH524816 QAD524816 QJZ524816 QTV524816 RDR524816 RNN524816 RXJ524816 SHF524816 SRB524816 TAX524816 TKT524816 TUP524816 UEL524816 UOH524816 UYD524816 VHZ524816 VRV524816 WBR524816 WLN524816 WVJ524816 B590352 IX590352 ST590352 ACP590352 AML590352 AWH590352 BGD590352 BPZ590352 BZV590352 CJR590352 CTN590352 DDJ590352 DNF590352 DXB590352 EGX590352 EQT590352 FAP590352 FKL590352 FUH590352 GED590352 GNZ590352 GXV590352 HHR590352 HRN590352 IBJ590352 ILF590352 IVB590352 JEX590352 JOT590352 JYP590352 KIL590352 KSH590352 LCD590352 LLZ590352 LVV590352 MFR590352 MPN590352 MZJ590352 NJF590352 NTB590352 OCX590352 OMT590352 OWP590352 PGL590352 PQH590352 QAD590352 QJZ590352 QTV590352 RDR590352 RNN590352 RXJ590352 SHF590352 SRB590352 TAX590352 TKT590352 TUP590352 UEL590352 UOH590352 UYD590352 VHZ590352 VRV590352 WBR590352 WLN590352 WVJ590352 B655888 IX655888 ST655888 ACP655888 AML655888 AWH655888 BGD655888 BPZ655888 BZV655888 CJR655888 CTN655888 DDJ655888 DNF655888 DXB655888 EGX655888 EQT655888 FAP655888 FKL655888 FUH655888 GED655888 GNZ655888 GXV655888 HHR655888 HRN655888 IBJ655888 ILF655888 IVB655888 JEX655888 JOT655888 JYP655888 KIL655888 KSH655888 LCD655888 LLZ655888 LVV655888 MFR655888 MPN655888 MZJ655888 NJF655888 NTB655888 OCX655888 OMT655888 OWP655888 PGL655888 PQH655888 QAD655888 QJZ655888 QTV655888 RDR655888 RNN655888 RXJ655888 SHF655888 SRB655888 TAX655888 TKT655888 TUP655888 UEL655888 UOH655888 UYD655888 VHZ655888 VRV655888 WBR655888 WLN655888 WVJ655888 B721424 IX721424 ST721424 ACP721424 AML721424 AWH721424 BGD721424 BPZ721424 BZV721424 CJR721424 CTN721424 DDJ721424 DNF721424 DXB721424 EGX721424 EQT721424 FAP721424 FKL721424 FUH721424 GED721424 GNZ721424 GXV721424 HHR721424 HRN721424 IBJ721424 ILF721424 IVB721424 JEX721424 JOT721424 JYP721424 KIL721424 KSH721424 LCD721424 LLZ721424 LVV721424 MFR721424 MPN721424 MZJ721424 NJF721424 NTB721424 OCX721424 OMT721424 OWP721424 PGL721424 PQH721424 QAD721424 QJZ721424 QTV721424 RDR721424 RNN721424 RXJ721424 SHF721424 SRB721424 TAX721424 TKT721424 TUP721424 UEL721424 UOH721424 UYD721424 VHZ721424 VRV721424 WBR721424 WLN721424 WVJ721424 B786960 IX786960 ST786960 ACP786960 AML786960 AWH786960 BGD786960 BPZ786960 BZV786960 CJR786960 CTN786960 DDJ786960 DNF786960 DXB786960 EGX786960 EQT786960 FAP786960 FKL786960 FUH786960 GED786960 GNZ786960 GXV786960 HHR786960 HRN786960 IBJ786960 ILF786960 IVB786960 JEX786960 JOT786960 JYP786960 KIL786960 KSH786960 LCD786960 LLZ786960 LVV786960 MFR786960 MPN786960 MZJ786960 NJF786960 NTB786960 OCX786960 OMT786960 OWP786960 PGL786960 PQH786960 QAD786960 QJZ786960 QTV786960 RDR786960 RNN786960 RXJ786960 SHF786960 SRB786960 TAX786960 TKT786960 TUP786960 UEL786960 UOH786960 UYD786960 VHZ786960 VRV786960 WBR786960 WLN786960 WVJ786960 B852496 IX852496 ST852496 ACP852496 AML852496 AWH852496 BGD852496 BPZ852496 BZV852496 CJR852496 CTN852496 DDJ852496 DNF852496 DXB852496 EGX852496 EQT852496 FAP852496 FKL852496 FUH852496 GED852496 GNZ852496 GXV852496 HHR852496 HRN852496 IBJ852496 ILF852496 IVB852496 JEX852496 JOT852496 JYP852496 KIL852496 KSH852496 LCD852496 LLZ852496 LVV852496 MFR852496 MPN852496 MZJ852496 NJF852496 NTB852496 OCX852496 OMT852496 OWP852496 PGL852496 PQH852496 QAD852496 QJZ852496 QTV852496 RDR852496 RNN852496 RXJ852496 SHF852496 SRB852496 TAX852496 TKT852496 TUP852496 UEL852496 UOH852496 UYD852496 VHZ852496 VRV852496 WBR852496 WLN852496 WVJ852496 B918032 IX918032 ST918032 ACP918032 AML918032 AWH918032 BGD918032 BPZ918032 BZV918032 CJR918032 CTN918032 DDJ918032 DNF918032 DXB918032 EGX918032 EQT918032 FAP918032 FKL918032 FUH918032 GED918032 GNZ918032 GXV918032 HHR918032 HRN918032 IBJ918032 ILF918032 IVB918032 JEX918032 JOT918032 JYP918032 KIL918032 KSH918032 LCD918032 LLZ918032 LVV918032 MFR918032 MPN918032 MZJ918032 NJF918032 NTB918032 OCX918032 OMT918032 OWP918032 PGL918032 PQH918032 QAD918032 QJZ918032 QTV918032 RDR918032 RNN918032 RXJ918032 SHF918032 SRB918032 TAX918032 TKT918032 TUP918032 UEL918032 UOH918032 UYD918032 VHZ918032 VRV918032 WBR918032 WLN918032 WVJ918032 B983568 IX983568 ST983568 ACP983568 AML983568 AWH983568 BGD983568 BPZ983568 BZV983568 CJR983568 CTN983568 DDJ983568 DNF983568 DXB983568 EGX983568 EQT983568 FAP983568 FKL983568 FUH983568 GED983568 GNZ983568 GXV983568 HHR983568 HRN983568 IBJ983568 ILF983568 IVB983568 JEX983568 JOT983568 JYP983568 KIL983568 KSH983568 LCD983568 LLZ983568 LVV983568 MFR983568 MPN983568 MZJ983568 NJF983568 NTB983568 OCX983568 OMT983568 OWP983568 PGL983568 PQH983568 QAD983568 QJZ983568 QTV983568 RDR983568 RNN983568 RXJ983568 SHF983568 SRB983568 TAX983568 TKT983568 TUP983568 UEL983568 UOH983568 UYD983568 VHZ983568 VRV983568 WBR983568 WLN983568 WVJ983568 JF64:JI70 TB64:TE70 ACX64:ADA70 AMT64:AMW70 AWP64:AWS70 BGL64:BGO70 BQH64:BQK70 CAD64:CAG70 CJZ64:CKC70 CTV64:CTY70 DDR64:DDU70 DNN64:DNQ70 DXJ64:DXM70 EHF64:EHI70 ERB64:ERE70 FAX64:FBA70 FKT64:FKW70 FUP64:FUS70 GEL64:GEO70 GOH64:GOK70 GYD64:GYG70 HHZ64:HIC70 HRV64:HRY70 IBR64:IBU70 ILN64:ILQ70 IVJ64:IVM70 JFF64:JFI70 JPB64:JPE70 JYX64:JZA70 KIT64:KIW70 KSP64:KSS70 LCL64:LCO70 LMH64:LMK70 LWD64:LWG70 MFZ64:MGC70 MPV64:MPY70 MZR64:MZU70 NJN64:NJQ70 NTJ64:NTM70 ODF64:ODI70 ONB64:ONE70 OWX64:OXA70 PGT64:PGW70 PQP64:PQS70 QAL64:QAO70 QKH64:QKK70 QUD64:QUG70 RDZ64:REC70 RNV64:RNY70 RXR64:RXU70 SHN64:SHQ70 SRJ64:SRM70 TBF64:TBI70 TLB64:TLE70 TUX64:TVA70 UET64:UEW70 UOP64:UOS70 UYL64:UYO70 VIH64:VIK70 VSD64:VSG70 WBZ64:WCC70 WLV64:WLY70 WVR64:WVU70 Q333:R333 J65725:M65730 JF65725:JI65730 TB65725:TE65730 ACX65725:ADA65730 AMT65725:AMW65730 AWP65725:AWS65730 BGL65725:BGO65730 BQH65725:BQK65730 CAD65725:CAG65730 CJZ65725:CKC65730 CTV65725:CTY65730 DDR65725:DDU65730 DNN65725:DNQ65730 DXJ65725:DXM65730 EHF65725:EHI65730 ERB65725:ERE65730 FAX65725:FBA65730 FKT65725:FKW65730 FUP65725:FUS65730 GEL65725:GEO65730 GOH65725:GOK65730 GYD65725:GYG65730 HHZ65725:HIC65730 HRV65725:HRY65730 IBR65725:IBU65730 ILN65725:ILQ65730 IVJ65725:IVM65730 JFF65725:JFI65730 JPB65725:JPE65730 JYX65725:JZA65730 KIT65725:KIW65730 KSP65725:KSS65730 LCL65725:LCO65730 LMH65725:LMK65730 LWD65725:LWG65730 MFZ65725:MGC65730 MPV65725:MPY65730 MZR65725:MZU65730 NJN65725:NJQ65730 NTJ65725:NTM65730 ODF65725:ODI65730 ONB65725:ONE65730 OWX65725:OXA65730 PGT65725:PGW65730 PQP65725:PQS65730 QAL65725:QAO65730 QKH65725:QKK65730 QUD65725:QUG65730 RDZ65725:REC65730 RNV65725:RNY65730 RXR65725:RXU65730 SHN65725:SHQ65730 SRJ65725:SRM65730 TBF65725:TBI65730 TLB65725:TLE65730 TUX65725:TVA65730 UET65725:UEW65730 UOP65725:UOS65730 UYL65725:UYO65730 VIH65725:VIK65730 VSD65725:VSG65730 WBZ65725:WCC65730 WLV65725:WLY65730 WVR65725:WVU65730 J131261:M131266 JF131261:JI131266 TB131261:TE131266 ACX131261:ADA131266 AMT131261:AMW131266 AWP131261:AWS131266 BGL131261:BGO131266 BQH131261:BQK131266 CAD131261:CAG131266 CJZ131261:CKC131266 CTV131261:CTY131266 DDR131261:DDU131266 DNN131261:DNQ131266 DXJ131261:DXM131266 EHF131261:EHI131266 ERB131261:ERE131266 FAX131261:FBA131266 FKT131261:FKW131266 FUP131261:FUS131266 GEL131261:GEO131266 GOH131261:GOK131266 GYD131261:GYG131266 HHZ131261:HIC131266 HRV131261:HRY131266 IBR131261:IBU131266 ILN131261:ILQ131266 IVJ131261:IVM131266 JFF131261:JFI131266 JPB131261:JPE131266 JYX131261:JZA131266 KIT131261:KIW131266 KSP131261:KSS131266 LCL131261:LCO131266 LMH131261:LMK131266 LWD131261:LWG131266 MFZ131261:MGC131266 MPV131261:MPY131266 MZR131261:MZU131266 NJN131261:NJQ131266 NTJ131261:NTM131266 ODF131261:ODI131266 ONB131261:ONE131266 OWX131261:OXA131266 PGT131261:PGW131266 PQP131261:PQS131266 QAL131261:QAO131266 QKH131261:QKK131266 QUD131261:QUG131266 RDZ131261:REC131266 RNV131261:RNY131266 RXR131261:RXU131266 SHN131261:SHQ131266 SRJ131261:SRM131266 TBF131261:TBI131266 TLB131261:TLE131266 TUX131261:TVA131266 UET131261:UEW131266 UOP131261:UOS131266 UYL131261:UYO131266 VIH131261:VIK131266 VSD131261:VSG131266 WBZ131261:WCC131266 WLV131261:WLY131266 WVR131261:WVU131266 J196797:M196802 JF196797:JI196802 TB196797:TE196802 ACX196797:ADA196802 AMT196797:AMW196802 AWP196797:AWS196802 BGL196797:BGO196802 BQH196797:BQK196802 CAD196797:CAG196802 CJZ196797:CKC196802 CTV196797:CTY196802 DDR196797:DDU196802 DNN196797:DNQ196802 DXJ196797:DXM196802 EHF196797:EHI196802 ERB196797:ERE196802 FAX196797:FBA196802 FKT196797:FKW196802 FUP196797:FUS196802 GEL196797:GEO196802 GOH196797:GOK196802 GYD196797:GYG196802 HHZ196797:HIC196802 HRV196797:HRY196802 IBR196797:IBU196802 ILN196797:ILQ196802 IVJ196797:IVM196802 JFF196797:JFI196802 JPB196797:JPE196802 JYX196797:JZA196802 KIT196797:KIW196802 KSP196797:KSS196802 LCL196797:LCO196802 LMH196797:LMK196802 LWD196797:LWG196802 MFZ196797:MGC196802 MPV196797:MPY196802 MZR196797:MZU196802 NJN196797:NJQ196802 NTJ196797:NTM196802 ODF196797:ODI196802 ONB196797:ONE196802 OWX196797:OXA196802 PGT196797:PGW196802 PQP196797:PQS196802 QAL196797:QAO196802 QKH196797:QKK196802 QUD196797:QUG196802 RDZ196797:REC196802 RNV196797:RNY196802 RXR196797:RXU196802 SHN196797:SHQ196802 SRJ196797:SRM196802 TBF196797:TBI196802 TLB196797:TLE196802 TUX196797:TVA196802 UET196797:UEW196802 UOP196797:UOS196802 UYL196797:UYO196802 VIH196797:VIK196802 VSD196797:VSG196802 WBZ196797:WCC196802 WLV196797:WLY196802 WVR196797:WVU196802 J262333:M262338 JF262333:JI262338 TB262333:TE262338 ACX262333:ADA262338 AMT262333:AMW262338 AWP262333:AWS262338 BGL262333:BGO262338 BQH262333:BQK262338 CAD262333:CAG262338 CJZ262333:CKC262338 CTV262333:CTY262338 DDR262333:DDU262338 DNN262333:DNQ262338 DXJ262333:DXM262338 EHF262333:EHI262338 ERB262333:ERE262338 FAX262333:FBA262338 FKT262333:FKW262338 FUP262333:FUS262338 GEL262333:GEO262338 GOH262333:GOK262338 GYD262333:GYG262338 HHZ262333:HIC262338 HRV262333:HRY262338 IBR262333:IBU262338 ILN262333:ILQ262338 IVJ262333:IVM262338 JFF262333:JFI262338 JPB262333:JPE262338 JYX262333:JZA262338 KIT262333:KIW262338 KSP262333:KSS262338 LCL262333:LCO262338 LMH262333:LMK262338 LWD262333:LWG262338 MFZ262333:MGC262338 MPV262333:MPY262338 MZR262333:MZU262338 NJN262333:NJQ262338 NTJ262333:NTM262338 ODF262333:ODI262338 ONB262333:ONE262338 OWX262333:OXA262338 PGT262333:PGW262338 PQP262333:PQS262338 QAL262333:QAO262338 QKH262333:QKK262338 QUD262333:QUG262338 RDZ262333:REC262338 RNV262333:RNY262338 RXR262333:RXU262338 SHN262333:SHQ262338 SRJ262333:SRM262338 TBF262333:TBI262338 TLB262333:TLE262338 TUX262333:TVA262338 UET262333:UEW262338 UOP262333:UOS262338 UYL262333:UYO262338 VIH262333:VIK262338 VSD262333:VSG262338 WBZ262333:WCC262338 WLV262333:WLY262338 WVR262333:WVU262338 J327869:M327874 JF327869:JI327874 TB327869:TE327874 ACX327869:ADA327874 AMT327869:AMW327874 AWP327869:AWS327874 BGL327869:BGO327874 BQH327869:BQK327874 CAD327869:CAG327874 CJZ327869:CKC327874 CTV327869:CTY327874 DDR327869:DDU327874 DNN327869:DNQ327874 DXJ327869:DXM327874 EHF327869:EHI327874 ERB327869:ERE327874 FAX327869:FBA327874 FKT327869:FKW327874 FUP327869:FUS327874 GEL327869:GEO327874 GOH327869:GOK327874 GYD327869:GYG327874 HHZ327869:HIC327874 HRV327869:HRY327874 IBR327869:IBU327874 ILN327869:ILQ327874 IVJ327869:IVM327874 JFF327869:JFI327874 JPB327869:JPE327874 JYX327869:JZA327874 KIT327869:KIW327874 KSP327869:KSS327874 LCL327869:LCO327874 LMH327869:LMK327874 LWD327869:LWG327874 MFZ327869:MGC327874 MPV327869:MPY327874 MZR327869:MZU327874 NJN327869:NJQ327874 NTJ327869:NTM327874 ODF327869:ODI327874 ONB327869:ONE327874 OWX327869:OXA327874 PGT327869:PGW327874 PQP327869:PQS327874 QAL327869:QAO327874 QKH327869:QKK327874 QUD327869:QUG327874 RDZ327869:REC327874 RNV327869:RNY327874 RXR327869:RXU327874 SHN327869:SHQ327874 SRJ327869:SRM327874 TBF327869:TBI327874 TLB327869:TLE327874 TUX327869:TVA327874 UET327869:UEW327874 UOP327869:UOS327874 UYL327869:UYO327874 VIH327869:VIK327874 VSD327869:VSG327874 WBZ327869:WCC327874 WLV327869:WLY327874 WVR327869:WVU327874 J393405:M393410 JF393405:JI393410 TB393405:TE393410 ACX393405:ADA393410 AMT393405:AMW393410 AWP393405:AWS393410 BGL393405:BGO393410 BQH393405:BQK393410 CAD393405:CAG393410 CJZ393405:CKC393410 CTV393405:CTY393410 DDR393405:DDU393410 DNN393405:DNQ393410 DXJ393405:DXM393410 EHF393405:EHI393410 ERB393405:ERE393410 FAX393405:FBA393410 FKT393405:FKW393410 FUP393405:FUS393410 GEL393405:GEO393410 GOH393405:GOK393410 GYD393405:GYG393410 HHZ393405:HIC393410 HRV393405:HRY393410 IBR393405:IBU393410 ILN393405:ILQ393410 IVJ393405:IVM393410 JFF393405:JFI393410 JPB393405:JPE393410 JYX393405:JZA393410 KIT393405:KIW393410 KSP393405:KSS393410 LCL393405:LCO393410 LMH393405:LMK393410 LWD393405:LWG393410 MFZ393405:MGC393410 MPV393405:MPY393410 MZR393405:MZU393410 NJN393405:NJQ393410 NTJ393405:NTM393410 ODF393405:ODI393410 ONB393405:ONE393410 OWX393405:OXA393410 PGT393405:PGW393410 PQP393405:PQS393410 QAL393405:QAO393410 QKH393405:QKK393410 QUD393405:QUG393410 RDZ393405:REC393410 RNV393405:RNY393410 RXR393405:RXU393410 SHN393405:SHQ393410 SRJ393405:SRM393410 TBF393405:TBI393410 TLB393405:TLE393410 TUX393405:TVA393410 UET393405:UEW393410 UOP393405:UOS393410 UYL393405:UYO393410 VIH393405:VIK393410 VSD393405:VSG393410 WBZ393405:WCC393410 WLV393405:WLY393410 WVR393405:WVU393410 J458941:M458946 JF458941:JI458946 TB458941:TE458946 ACX458941:ADA458946 AMT458941:AMW458946 AWP458941:AWS458946 BGL458941:BGO458946 BQH458941:BQK458946 CAD458941:CAG458946 CJZ458941:CKC458946 CTV458941:CTY458946 DDR458941:DDU458946 DNN458941:DNQ458946 DXJ458941:DXM458946 EHF458941:EHI458946 ERB458941:ERE458946 FAX458941:FBA458946 FKT458941:FKW458946 FUP458941:FUS458946 GEL458941:GEO458946 GOH458941:GOK458946 GYD458941:GYG458946 HHZ458941:HIC458946 HRV458941:HRY458946 IBR458941:IBU458946 ILN458941:ILQ458946 IVJ458941:IVM458946 JFF458941:JFI458946 JPB458941:JPE458946 JYX458941:JZA458946 KIT458941:KIW458946 KSP458941:KSS458946 LCL458941:LCO458946 LMH458941:LMK458946 LWD458941:LWG458946 MFZ458941:MGC458946 MPV458941:MPY458946 MZR458941:MZU458946 NJN458941:NJQ458946 NTJ458941:NTM458946 ODF458941:ODI458946 ONB458941:ONE458946 OWX458941:OXA458946 PGT458941:PGW458946 PQP458941:PQS458946 QAL458941:QAO458946 QKH458941:QKK458946 QUD458941:QUG458946 RDZ458941:REC458946 RNV458941:RNY458946 RXR458941:RXU458946 SHN458941:SHQ458946 SRJ458941:SRM458946 TBF458941:TBI458946 TLB458941:TLE458946 TUX458941:TVA458946 UET458941:UEW458946 UOP458941:UOS458946 UYL458941:UYO458946 VIH458941:VIK458946 VSD458941:VSG458946 WBZ458941:WCC458946 WLV458941:WLY458946 WVR458941:WVU458946 J524477:M524482 JF524477:JI524482 TB524477:TE524482 ACX524477:ADA524482 AMT524477:AMW524482 AWP524477:AWS524482 BGL524477:BGO524482 BQH524477:BQK524482 CAD524477:CAG524482 CJZ524477:CKC524482 CTV524477:CTY524482 DDR524477:DDU524482 DNN524477:DNQ524482 DXJ524477:DXM524482 EHF524477:EHI524482 ERB524477:ERE524482 FAX524477:FBA524482 FKT524477:FKW524482 FUP524477:FUS524482 GEL524477:GEO524482 GOH524477:GOK524482 GYD524477:GYG524482 HHZ524477:HIC524482 HRV524477:HRY524482 IBR524477:IBU524482 ILN524477:ILQ524482 IVJ524477:IVM524482 JFF524477:JFI524482 JPB524477:JPE524482 JYX524477:JZA524482 KIT524477:KIW524482 KSP524477:KSS524482 LCL524477:LCO524482 LMH524477:LMK524482 LWD524477:LWG524482 MFZ524477:MGC524482 MPV524477:MPY524482 MZR524477:MZU524482 NJN524477:NJQ524482 NTJ524477:NTM524482 ODF524477:ODI524482 ONB524477:ONE524482 OWX524477:OXA524482 PGT524477:PGW524482 PQP524477:PQS524482 QAL524477:QAO524482 QKH524477:QKK524482 QUD524477:QUG524482 RDZ524477:REC524482 RNV524477:RNY524482 RXR524477:RXU524482 SHN524477:SHQ524482 SRJ524477:SRM524482 TBF524477:TBI524482 TLB524477:TLE524482 TUX524477:TVA524482 UET524477:UEW524482 UOP524477:UOS524482 UYL524477:UYO524482 VIH524477:VIK524482 VSD524477:VSG524482 WBZ524477:WCC524482 WLV524477:WLY524482 WVR524477:WVU524482 J590013:M590018 JF590013:JI590018 TB590013:TE590018 ACX590013:ADA590018 AMT590013:AMW590018 AWP590013:AWS590018 BGL590013:BGO590018 BQH590013:BQK590018 CAD590013:CAG590018 CJZ590013:CKC590018 CTV590013:CTY590018 DDR590013:DDU590018 DNN590013:DNQ590018 DXJ590013:DXM590018 EHF590013:EHI590018 ERB590013:ERE590018 FAX590013:FBA590018 FKT590013:FKW590018 FUP590013:FUS590018 GEL590013:GEO590018 GOH590013:GOK590018 GYD590013:GYG590018 HHZ590013:HIC590018 HRV590013:HRY590018 IBR590013:IBU590018 ILN590013:ILQ590018 IVJ590013:IVM590018 JFF590013:JFI590018 JPB590013:JPE590018 JYX590013:JZA590018 KIT590013:KIW590018 KSP590013:KSS590018 LCL590013:LCO590018 LMH590013:LMK590018 LWD590013:LWG590018 MFZ590013:MGC590018 MPV590013:MPY590018 MZR590013:MZU590018 NJN590013:NJQ590018 NTJ590013:NTM590018 ODF590013:ODI590018 ONB590013:ONE590018 OWX590013:OXA590018 PGT590013:PGW590018 PQP590013:PQS590018 QAL590013:QAO590018 QKH590013:QKK590018 QUD590013:QUG590018 RDZ590013:REC590018 RNV590013:RNY590018 RXR590013:RXU590018 SHN590013:SHQ590018 SRJ590013:SRM590018 TBF590013:TBI590018 TLB590013:TLE590018 TUX590013:TVA590018 UET590013:UEW590018 UOP590013:UOS590018 UYL590013:UYO590018 VIH590013:VIK590018 VSD590013:VSG590018 WBZ590013:WCC590018 WLV590013:WLY590018 WVR590013:WVU590018 J655549:M655554 JF655549:JI655554 TB655549:TE655554 ACX655549:ADA655554 AMT655549:AMW655554 AWP655549:AWS655554 BGL655549:BGO655554 BQH655549:BQK655554 CAD655549:CAG655554 CJZ655549:CKC655554 CTV655549:CTY655554 DDR655549:DDU655554 DNN655549:DNQ655554 DXJ655549:DXM655554 EHF655549:EHI655554 ERB655549:ERE655554 FAX655549:FBA655554 FKT655549:FKW655554 FUP655549:FUS655554 GEL655549:GEO655554 GOH655549:GOK655554 GYD655549:GYG655554 HHZ655549:HIC655554 HRV655549:HRY655554 IBR655549:IBU655554 ILN655549:ILQ655554 IVJ655549:IVM655554 JFF655549:JFI655554 JPB655549:JPE655554 JYX655549:JZA655554 KIT655549:KIW655554 KSP655549:KSS655554 LCL655549:LCO655554 LMH655549:LMK655554 LWD655549:LWG655554 MFZ655549:MGC655554 MPV655549:MPY655554 MZR655549:MZU655554 NJN655549:NJQ655554 NTJ655549:NTM655554 ODF655549:ODI655554 ONB655549:ONE655554 OWX655549:OXA655554 PGT655549:PGW655554 PQP655549:PQS655554 QAL655549:QAO655554 QKH655549:QKK655554 QUD655549:QUG655554 RDZ655549:REC655554 RNV655549:RNY655554 RXR655549:RXU655554 SHN655549:SHQ655554 SRJ655549:SRM655554 TBF655549:TBI655554 TLB655549:TLE655554 TUX655549:TVA655554 UET655549:UEW655554 UOP655549:UOS655554 UYL655549:UYO655554 VIH655549:VIK655554 VSD655549:VSG655554 WBZ655549:WCC655554 WLV655549:WLY655554 WVR655549:WVU655554 J721085:M721090 JF721085:JI721090 TB721085:TE721090 ACX721085:ADA721090 AMT721085:AMW721090 AWP721085:AWS721090 BGL721085:BGO721090 BQH721085:BQK721090 CAD721085:CAG721090 CJZ721085:CKC721090 CTV721085:CTY721090 DDR721085:DDU721090 DNN721085:DNQ721090 DXJ721085:DXM721090 EHF721085:EHI721090 ERB721085:ERE721090 FAX721085:FBA721090 FKT721085:FKW721090 FUP721085:FUS721090 GEL721085:GEO721090 GOH721085:GOK721090 GYD721085:GYG721090 HHZ721085:HIC721090 HRV721085:HRY721090 IBR721085:IBU721090 ILN721085:ILQ721090 IVJ721085:IVM721090 JFF721085:JFI721090 JPB721085:JPE721090 JYX721085:JZA721090 KIT721085:KIW721090 KSP721085:KSS721090 LCL721085:LCO721090 LMH721085:LMK721090 LWD721085:LWG721090 MFZ721085:MGC721090 MPV721085:MPY721090 MZR721085:MZU721090 NJN721085:NJQ721090 NTJ721085:NTM721090 ODF721085:ODI721090 ONB721085:ONE721090 OWX721085:OXA721090 PGT721085:PGW721090 PQP721085:PQS721090 QAL721085:QAO721090 QKH721085:QKK721090 QUD721085:QUG721090 RDZ721085:REC721090 RNV721085:RNY721090 RXR721085:RXU721090 SHN721085:SHQ721090 SRJ721085:SRM721090 TBF721085:TBI721090 TLB721085:TLE721090 TUX721085:TVA721090 UET721085:UEW721090 UOP721085:UOS721090 UYL721085:UYO721090 VIH721085:VIK721090 VSD721085:VSG721090 WBZ721085:WCC721090 WLV721085:WLY721090 WVR721085:WVU721090 J786621:M786626 JF786621:JI786626 TB786621:TE786626 ACX786621:ADA786626 AMT786621:AMW786626 AWP786621:AWS786626 BGL786621:BGO786626 BQH786621:BQK786626 CAD786621:CAG786626 CJZ786621:CKC786626 CTV786621:CTY786626 DDR786621:DDU786626 DNN786621:DNQ786626 DXJ786621:DXM786626 EHF786621:EHI786626 ERB786621:ERE786626 FAX786621:FBA786626 FKT786621:FKW786626 FUP786621:FUS786626 GEL786621:GEO786626 GOH786621:GOK786626 GYD786621:GYG786626 HHZ786621:HIC786626 HRV786621:HRY786626 IBR786621:IBU786626 ILN786621:ILQ786626 IVJ786621:IVM786626 JFF786621:JFI786626 JPB786621:JPE786626 JYX786621:JZA786626 KIT786621:KIW786626 KSP786621:KSS786626 LCL786621:LCO786626 LMH786621:LMK786626 LWD786621:LWG786626 MFZ786621:MGC786626 MPV786621:MPY786626 MZR786621:MZU786626 NJN786621:NJQ786626 NTJ786621:NTM786626 ODF786621:ODI786626 ONB786621:ONE786626 OWX786621:OXA786626 PGT786621:PGW786626 PQP786621:PQS786626 QAL786621:QAO786626 QKH786621:QKK786626 QUD786621:QUG786626 RDZ786621:REC786626 RNV786621:RNY786626 RXR786621:RXU786626 SHN786621:SHQ786626 SRJ786621:SRM786626 TBF786621:TBI786626 TLB786621:TLE786626 TUX786621:TVA786626 UET786621:UEW786626 UOP786621:UOS786626 UYL786621:UYO786626 VIH786621:VIK786626 VSD786621:VSG786626 WBZ786621:WCC786626 WLV786621:WLY786626 WVR786621:WVU786626 J852157:M852162 JF852157:JI852162 TB852157:TE852162 ACX852157:ADA852162 AMT852157:AMW852162 AWP852157:AWS852162 BGL852157:BGO852162 BQH852157:BQK852162 CAD852157:CAG852162 CJZ852157:CKC852162 CTV852157:CTY852162 DDR852157:DDU852162 DNN852157:DNQ852162 DXJ852157:DXM852162 EHF852157:EHI852162 ERB852157:ERE852162 FAX852157:FBA852162 FKT852157:FKW852162 FUP852157:FUS852162 GEL852157:GEO852162 GOH852157:GOK852162 GYD852157:GYG852162 HHZ852157:HIC852162 HRV852157:HRY852162 IBR852157:IBU852162 ILN852157:ILQ852162 IVJ852157:IVM852162 JFF852157:JFI852162 JPB852157:JPE852162 JYX852157:JZA852162 KIT852157:KIW852162 KSP852157:KSS852162 LCL852157:LCO852162 LMH852157:LMK852162 LWD852157:LWG852162 MFZ852157:MGC852162 MPV852157:MPY852162 MZR852157:MZU852162 NJN852157:NJQ852162 NTJ852157:NTM852162 ODF852157:ODI852162 ONB852157:ONE852162 OWX852157:OXA852162 PGT852157:PGW852162 PQP852157:PQS852162 QAL852157:QAO852162 QKH852157:QKK852162 QUD852157:QUG852162 RDZ852157:REC852162 RNV852157:RNY852162 RXR852157:RXU852162 SHN852157:SHQ852162 SRJ852157:SRM852162 TBF852157:TBI852162 TLB852157:TLE852162 TUX852157:TVA852162 UET852157:UEW852162 UOP852157:UOS852162 UYL852157:UYO852162 VIH852157:VIK852162 VSD852157:VSG852162 WBZ852157:WCC852162 WLV852157:WLY852162 WVR852157:WVU852162 J917693:M917698 JF917693:JI917698 TB917693:TE917698 ACX917693:ADA917698 AMT917693:AMW917698 AWP917693:AWS917698 BGL917693:BGO917698 BQH917693:BQK917698 CAD917693:CAG917698 CJZ917693:CKC917698 CTV917693:CTY917698 DDR917693:DDU917698 DNN917693:DNQ917698 DXJ917693:DXM917698 EHF917693:EHI917698 ERB917693:ERE917698 FAX917693:FBA917698 FKT917693:FKW917698 FUP917693:FUS917698 GEL917693:GEO917698 GOH917693:GOK917698 GYD917693:GYG917698 HHZ917693:HIC917698 HRV917693:HRY917698 IBR917693:IBU917698 ILN917693:ILQ917698 IVJ917693:IVM917698 JFF917693:JFI917698 JPB917693:JPE917698 JYX917693:JZA917698 KIT917693:KIW917698 KSP917693:KSS917698 LCL917693:LCO917698 LMH917693:LMK917698 LWD917693:LWG917698 MFZ917693:MGC917698 MPV917693:MPY917698 MZR917693:MZU917698 NJN917693:NJQ917698 NTJ917693:NTM917698 ODF917693:ODI917698 ONB917693:ONE917698 OWX917693:OXA917698 PGT917693:PGW917698 PQP917693:PQS917698 QAL917693:QAO917698 QKH917693:QKK917698 QUD917693:QUG917698 RDZ917693:REC917698 RNV917693:RNY917698 RXR917693:RXU917698 SHN917693:SHQ917698 SRJ917693:SRM917698 TBF917693:TBI917698 TLB917693:TLE917698 TUX917693:TVA917698 UET917693:UEW917698 UOP917693:UOS917698 UYL917693:UYO917698 VIH917693:VIK917698 VSD917693:VSG917698 WBZ917693:WCC917698 WLV917693:WLY917698 WVR917693:WVU917698 J983229:M983234 JF983229:JI983234 TB983229:TE983234 ACX983229:ADA983234 AMT983229:AMW983234 AWP983229:AWS983234 BGL983229:BGO983234 BQH983229:BQK983234 CAD983229:CAG983234 CJZ983229:CKC983234 CTV983229:CTY983234 DDR983229:DDU983234 DNN983229:DNQ983234 DXJ983229:DXM983234 EHF983229:EHI983234 ERB983229:ERE983234 FAX983229:FBA983234 FKT983229:FKW983234 FUP983229:FUS983234 GEL983229:GEO983234 GOH983229:GOK983234 GYD983229:GYG983234 HHZ983229:HIC983234 HRV983229:HRY983234 IBR983229:IBU983234 ILN983229:ILQ983234 IVJ983229:IVM983234 JFF983229:JFI983234 JPB983229:JPE983234 JYX983229:JZA983234 KIT983229:KIW983234 KSP983229:KSS983234 LCL983229:LCO983234 LMH983229:LMK983234 LWD983229:LWG983234 MFZ983229:MGC983234 MPV983229:MPY983234 MZR983229:MZU983234 NJN983229:NJQ983234 NTJ983229:NTM983234 ODF983229:ODI983234 ONB983229:ONE983234 OWX983229:OXA983234 PGT983229:PGW983234 PQP983229:PQS983234 QAL983229:QAO983234 QKH983229:QKK983234 QUD983229:QUG983234 RDZ983229:REC983234 RNV983229:RNY983234 RXR983229:RXU983234 SHN983229:SHQ983234 SRJ983229:SRM983234 TBF983229:TBI983234 TLB983229:TLE983234 TUX983229:TVA983234 UET983229:UEW983234 UOP983229:UOS983234 UYL983229:UYO983234 VIH983229:VIK983234 VSD983229:VSG983234 WBZ983229:WCC983234 WLV983229:WLY983234 WVR983229:WVU983234 JL64:JO70 TH64:TK70 ADD64:ADG70 AMZ64:ANC70 AWV64:AWY70 BGR64:BGU70 BQN64:BQQ70 CAJ64:CAM70 CKF64:CKI70 CUB64:CUE70 DDX64:DEA70 DNT64:DNW70 DXP64:DXS70 EHL64:EHO70 ERH64:ERK70 FBD64:FBG70 FKZ64:FLC70 FUV64:FUY70 GER64:GEU70 GON64:GOQ70 GYJ64:GYM70 HIF64:HII70 HSB64:HSE70 IBX64:ICA70 ILT64:ILW70 IVP64:IVS70 JFL64:JFO70 JPH64:JPK70 JZD64:JZG70 KIZ64:KJC70 KSV64:KSY70 LCR64:LCU70 LMN64:LMQ70 LWJ64:LWM70 MGF64:MGI70 MQB64:MQE70 MZX64:NAA70 NJT64:NJW70 NTP64:NTS70 ODL64:ODO70 ONH64:ONK70 OXD64:OXG70 PGZ64:PHC70 PQV64:PQY70 QAR64:QAU70 QKN64:QKQ70 QUJ64:QUM70 REF64:REI70 ROB64:ROE70 RXX64:RYA70 SHT64:SHW70 SRP64:SRS70 TBL64:TBO70 TLH64:TLK70 TVD64:TVG70 UEZ64:UFC70 UOV64:UOY70 UYR64:UYU70 VIN64:VIQ70 VSJ64:VSM70 WCF64:WCI70 WMB64:WME70 WVX64:WWA70 WVL983241:WVP983241 P65725:S65730 JL65725:JO65730 TH65725:TK65730 ADD65725:ADG65730 AMZ65725:ANC65730 AWV65725:AWY65730 BGR65725:BGU65730 BQN65725:BQQ65730 CAJ65725:CAM65730 CKF65725:CKI65730 CUB65725:CUE65730 DDX65725:DEA65730 DNT65725:DNW65730 DXP65725:DXS65730 EHL65725:EHO65730 ERH65725:ERK65730 FBD65725:FBG65730 FKZ65725:FLC65730 FUV65725:FUY65730 GER65725:GEU65730 GON65725:GOQ65730 GYJ65725:GYM65730 HIF65725:HII65730 HSB65725:HSE65730 IBX65725:ICA65730 ILT65725:ILW65730 IVP65725:IVS65730 JFL65725:JFO65730 JPH65725:JPK65730 JZD65725:JZG65730 KIZ65725:KJC65730 KSV65725:KSY65730 LCR65725:LCU65730 LMN65725:LMQ65730 LWJ65725:LWM65730 MGF65725:MGI65730 MQB65725:MQE65730 MZX65725:NAA65730 NJT65725:NJW65730 NTP65725:NTS65730 ODL65725:ODO65730 ONH65725:ONK65730 OXD65725:OXG65730 PGZ65725:PHC65730 PQV65725:PQY65730 QAR65725:QAU65730 QKN65725:QKQ65730 QUJ65725:QUM65730 REF65725:REI65730 ROB65725:ROE65730 RXX65725:RYA65730 SHT65725:SHW65730 SRP65725:SRS65730 TBL65725:TBO65730 TLH65725:TLK65730 TVD65725:TVG65730 UEZ65725:UFC65730 UOV65725:UOY65730 UYR65725:UYU65730 VIN65725:VIQ65730 VSJ65725:VSM65730 WCF65725:WCI65730 WMB65725:WME65730 WVX65725:WWA65730 P131261:S131266 JL131261:JO131266 TH131261:TK131266 ADD131261:ADG131266 AMZ131261:ANC131266 AWV131261:AWY131266 BGR131261:BGU131266 BQN131261:BQQ131266 CAJ131261:CAM131266 CKF131261:CKI131266 CUB131261:CUE131266 DDX131261:DEA131266 DNT131261:DNW131266 DXP131261:DXS131266 EHL131261:EHO131266 ERH131261:ERK131266 FBD131261:FBG131266 FKZ131261:FLC131266 FUV131261:FUY131266 GER131261:GEU131266 GON131261:GOQ131266 GYJ131261:GYM131266 HIF131261:HII131266 HSB131261:HSE131266 IBX131261:ICA131266 ILT131261:ILW131266 IVP131261:IVS131266 JFL131261:JFO131266 JPH131261:JPK131266 JZD131261:JZG131266 KIZ131261:KJC131266 KSV131261:KSY131266 LCR131261:LCU131266 LMN131261:LMQ131266 LWJ131261:LWM131266 MGF131261:MGI131266 MQB131261:MQE131266 MZX131261:NAA131266 NJT131261:NJW131266 NTP131261:NTS131266 ODL131261:ODO131266 ONH131261:ONK131266 OXD131261:OXG131266 PGZ131261:PHC131266 PQV131261:PQY131266 QAR131261:QAU131266 QKN131261:QKQ131266 QUJ131261:QUM131266 REF131261:REI131266 ROB131261:ROE131266 RXX131261:RYA131266 SHT131261:SHW131266 SRP131261:SRS131266 TBL131261:TBO131266 TLH131261:TLK131266 TVD131261:TVG131266 UEZ131261:UFC131266 UOV131261:UOY131266 UYR131261:UYU131266 VIN131261:VIQ131266 VSJ131261:VSM131266 WCF131261:WCI131266 WMB131261:WME131266 WVX131261:WWA131266 P196797:S196802 JL196797:JO196802 TH196797:TK196802 ADD196797:ADG196802 AMZ196797:ANC196802 AWV196797:AWY196802 BGR196797:BGU196802 BQN196797:BQQ196802 CAJ196797:CAM196802 CKF196797:CKI196802 CUB196797:CUE196802 DDX196797:DEA196802 DNT196797:DNW196802 DXP196797:DXS196802 EHL196797:EHO196802 ERH196797:ERK196802 FBD196797:FBG196802 FKZ196797:FLC196802 FUV196797:FUY196802 GER196797:GEU196802 GON196797:GOQ196802 GYJ196797:GYM196802 HIF196797:HII196802 HSB196797:HSE196802 IBX196797:ICA196802 ILT196797:ILW196802 IVP196797:IVS196802 JFL196797:JFO196802 JPH196797:JPK196802 JZD196797:JZG196802 KIZ196797:KJC196802 KSV196797:KSY196802 LCR196797:LCU196802 LMN196797:LMQ196802 LWJ196797:LWM196802 MGF196797:MGI196802 MQB196797:MQE196802 MZX196797:NAA196802 NJT196797:NJW196802 NTP196797:NTS196802 ODL196797:ODO196802 ONH196797:ONK196802 OXD196797:OXG196802 PGZ196797:PHC196802 PQV196797:PQY196802 QAR196797:QAU196802 QKN196797:QKQ196802 QUJ196797:QUM196802 REF196797:REI196802 ROB196797:ROE196802 RXX196797:RYA196802 SHT196797:SHW196802 SRP196797:SRS196802 TBL196797:TBO196802 TLH196797:TLK196802 TVD196797:TVG196802 UEZ196797:UFC196802 UOV196797:UOY196802 UYR196797:UYU196802 VIN196797:VIQ196802 VSJ196797:VSM196802 WCF196797:WCI196802 WMB196797:WME196802 WVX196797:WWA196802 P262333:S262338 JL262333:JO262338 TH262333:TK262338 ADD262333:ADG262338 AMZ262333:ANC262338 AWV262333:AWY262338 BGR262333:BGU262338 BQN262333:BQQ262338 CAJ262333:CAM262338 CKF262333:CKI262338 CUB262333:CUE262338 DDX262333:DEA262338 DNT262333:DNW262338 DXP262333:DXS262338 EHL262333:EHO262338 ERH262333:ERK262338 FBD262333:FBG262338 FKZ262333:FLC262338 FUV262333:FUY262338 GER262333:GEU262338 GON262333:GOQ262338 GYJ262333:GYM262338 HIF262333:HII262338 HSB262333:HSE262338 IBX262333:ICA262338 ILT262333:ILW262338 IVP262333:IVS262338 JFL262333:JFO262338 JPH262333:JPK262338 JZD262333:JZG262338 KIZ262333:KJC262338 KSV262333:KSY262338 LCR262333:LCU262338 LMN262333:LMQ262338 LWJ262333:LWM262338 MGF262333:MGI262338 MQB262333:MQE262338 MZX262333:NAA262338 NJT262333:NJW262338 NTP262333:NTS262338 ODL262333:ODO262338 ONH262333:ONK262338 OXD262333:OXG262338 PGZ262333:PHC262338 PQV262333:PQY262338 QAR262333:QAU262338 QKN262333:QKQ262338 QUJ262333:QUM262338 REF262333:REI262338 ROB262333:ROE262338 RXX262333:RYA262338 SHT262333:SHW262338 SRP262333:SRS262338 TBL262333:TBO262338 TLH262333:TLK262338 TVD262333:TVG262338 UEZ262333:UFC262338 UOV262333:UOY262338 UYR262333:UYU262338 VIN262333:VIQ262338 VSJ262333:VSM262338 WCF262333:WCI262338 WMB262333:WME262338 WVX262333:WWA262338 P327869:S327874 JL327869:JO327874 TH327869:TK327874 ADD327869:ADG327874 AMZ327869:ANC327874 AWV327869:AWY327874 BGR327869:BGU327874 BQN327869:BQQ327874 CAJ327869:CAM327874 CKF327869:CKI327874 CUB327869:CUE327874 DDX327869:DEA327874 DNT327869:DNW327874 DXP327869:DXS327874 EHL327869:EHO327874 ERH327869:ERK327874 FBD327869:FBG327874 FKZ327869:FLC327874 FUV327869:FUY327874 GER327869:GEU327874 GON327869:GOQ327874 GYJ327869:GYM327874 HIF327869:HII327874 HSB327869:HSE327874 IBX327869:ICA327874 ILT327869:ILW327874 IVP327869:IVS327874 JFL327869:JFO327874 JPH327869:JPK327874 JZD327869:JZG327874 KIZ327869:KJC327874 KSV327869:KSY327874 LCR327869:LCU327874 LMN327869:LMQ327874 LWJ327869:LWM327874 MGF327869:MGI327874 MQB327869:MQE327874 MZX327869:NAA327874 NJT327869:NJW327874 NTP327869:NTS327874 ODL327869:ODO327874 ONH327869:ONK327874 OXD327869:OXG327874 PGZ327869:PHC327874 PQV327869:PQY327874 QAR327869:QAU327874 QKN327869:QKQ327874 QUJ327869:QUM327874 REF327869:REI327874 ROB327869:ROE327874 RXX327869:RYA327874 SHT327869:SHW327874 SRP327869:SRS327874 TBL327869:TBO327874 TLH327869:TLK327874 TVD327869:TVG327874 UEZ327869:UFC327874 UOV327869:UOY327874 UYR327869:UYU327874 VIN327869:VIQ327874 VSJ327869:VSM327874 WCF327869:WCI327874 WMB327869:WME327874 WVX327869:WWA327874 P393405:S393410 JL393405:JO393410 TH393405:TK393410 ADD393405:ADG393410 AMZ393405:ANC393410 AWV393405:AWY393410 BGR393405:BGU393410 BQN393405:BQQ393410 CAJ393405:CAM393410 CKF393405:CKI393410 CUB393405:CUE393410 DDX393405:DEA393410 DNT393405:DNW393410 DXP393405:DXS393410 EHL393405:EHO393410 ERH393405:ERK393410 FBD393405:FBG393410 FKZ393405:FLC393410 FUV393405:FUY393410 GER393405:GEU393410 GON393405:GOQ393410 GYJ393405:GYM393410 HIF393405:HII393410 HSB393405:HSE393410 IBX393405:ICA393410 ILT393405:ILW393410 IVP393405:IVS393410 JFL393405:JFO393410 JPH393405:JPK393410 JZD393405:JZG393410 KIZ393405:KJC393410 KSV393405:KSY393410 LCR393405:LCU393410 LMN393405:LMQ393410 LWJ393405:LWM393410 MGF393405:MGI393410 MQB393405:MQE393410 MZX393405:NAA393410 NJT393405:NJW393410 NTP393405:NTS393410 ODL393405:ODO393410 ONH393405:ONK393410 OXD393405:OXG393410 PGZ393405:PHC393410 PQV393405:PQY393410 QAR393405:QAU393410 QKN393405:QKQ393410 QUJ393405:QUM393410 REF393405:REI393410 ROB393405:ROE393410 RXX393405:RYA393410 SHT393405:SHW393410 SRP393405:SRS393410 TBL393405:TBO393410 TLH393405:TLK393410 TVD393405:TVG393410 UEZ393405:UFC393410 UOV393405:UOY393410 UYR393405:UYU393410 VIN393405:VIQ393410 VSJ393405:VSM393410 WCF393405:WCI393410 WMB393405:WME393410 WVX393405:WWA393410 P458941:S458946 JL458941:JO458946 TH458941:TK458946 ADD458941:ADG458946 AMZ458941:ANC458946 AWV458941:AWY458946 BGR458941:BGU458946 BQN458941:BQQ458946 CAJ458941:CAM458946 CKF458941:CKI458946 CUB458941:CUE458946 DDX458941:DEA458946 DNT458941:DNW458946 DXP458941:DXS458946 EHL458941:EHO458946 ERH458941:ERK458946 FBD458941:FBG458946 FKZ458941:FLC458946 FUV458941:FUY458946 GER458941:GEU458946 GON458941:GOQ458946 GYJ458941:GYM458946 HIF458941:HII458946 HSB458941:HSE458946 IBX458941:ICA458946 ILT458941:ILW458946 IVP458941:IVS458946 JFL458941:JFO458946 JPH458941:JPK458946 JZD458941:JZG458946 KIZ458941:KJC458946 KSV458941:KSY458946 LCR458941:LCU458946 LMN458941:LMQ458946 LWJ458941:LWM458946 MGF458941:MGI458946 MQB458941:MQE458946 MZX458941:NAA458946 NJT458941:NJW458946 NTP458941:NTS458946 ODL458941:ODO458946 ONH458941:ONK458946 OXD458941:OXG458946 PGZ458941:PHC458946 PQV458941:PQY458946 QAR458941:QAU458946 QKN458941:QKQ458946 QUJ458941:QUM458946 REF458941:REI458946 ROB458941:ROE458946 RXX458941:RYA458946 SHT458941:SHW458946 SRP458941:SRS458946 TBL458941:TBO458946 TLH458941:TLK458946 TVD458941:TVG458946 UEZ458941:UFC458946 UOV458941:UOY458946 UYR458941:UYU458946 VIN458941:VIQ458946 VSJ458941:VSM458946 WCF458941:WCI458946 WMB458941:WME458946 WVX458941:WWA458946 P524477:S524482 JL524477:JO524482 TH524477:TK524482 ADD524477:ADG524482 AMZ524477:ANC524482 AWV524477:AWY524482 BGR524477:BGU524482 BQN524477:BQQ524482 CAJ524477:CAM524482 CKF524477:CKI524482 CUB524477:CUE524482 DDX524477:DEA524482 DNT524477:DNW524482 DXP524477:DXS524482 EHL524477:EHO524482 ERH524477:ERK524482 FBD524477:FBG524482 FKZ524477:FLC524482 FUV524477:FUY524482 GER524477:GEU524482 GON524477:GOQ524482 GYJ524477:GYM524482 HIF524477:HII524482 HSB524477:HSE524482 IBX524477:ICA524482 ILT524477:ILW524482 IVP524477:IVS524482 JFL524477:JFO524482 JPH524477:JPK524482 JZD524477:JZG524482 KIZ524477:KJC524482 KSV524477:KSY524482 LCR524477:LCU524482 LMN524477:LMQ524482 LWJ524477:LWM524482 MGF524477:MGI524482 MQB524477:MQE524482 MZX524477:NAA524482 NJT524477:NJW524482 NTP524477:NTS524482 ODL524477:ODO524482 ONH524477:ONK524482 OXD524477:OXG524482 PGZ524477:PHC524482 PQV524477:PQY524482 QAR524477:QAU524482 QKN524477:QKQ524482 QUJ524477:QUM524482 REF524477:REI524482 ROB524477:ROE524482 RXX524477:RYA524482 SHT524477:SHW524482 SRP524477:SRS524482 TBL524477:TBO524482 TLH524477:TLK524482 TVD524477:TVG524482 UEZ524477:UFC524482 UOV524477:UOY524482 UYR524477:UYU524482 VIN524477:VIQ524482 VSJ524477:VSM524482 WCF524477:WCI524482 WMB524477:WME524482 WVX524477:WWA524482 P590013:S590018 JL590013:JO590018 TH590013:TK590018 ADD590013:ADG590018 AMZ590013:ANC590018 AWV590013:AWY590018 BGR590013:BGU590018 BQN590013:BQQ590018 CAJ590013:CAM590018 CKF590013:CKI590018 CUB590013:CUE590018 DDX590013:DEA590018 DNT590013:DNW590018 DXP590013:DXS590018 EHL590013:EHO590018 ERH590013:ERK590018 FBD590013:FBG590018 FKZ590013:FLC590018 FUV590013:FUY590018 GER590013:GEU590018 GON590013:GOQ590018 GYJ590013:GYM590018 HIF590013:HII590018 HSB590013:HSE590018 IBX590013:ICA590018 ILT590013:ILW590018 IVP590013:IVS590018 JFL590013:JFO590018 JPH590013:JPK590018 JZD590013:JZG590018 KIZ590013:KJC590018 KSV590013:KSY590018 LCR590013:LCU590018 LMN590013:LMQ590018 LWJ590013:LWM590018 MGF590013:MGI590018 MQB590013:MQE590018 MZX590013:NAA590018 NJT590013:NJW590018 NTP590013:NTS590018 ODL590013:ODO590018 ONH590013:ONK590018 OXD590013:OXG590018 PGZ590013:PHC590018 PQV590013:PQY590018 QAR590013:QAU590018 QKN590013:QKQ590018 QUJ590013:QUM590018 REF590013:REI590018 ROB590013:ROE590018 RXX590013:RYA590018 SHT590013:SHW590018 SRP590013:SRS590018 TBL590013:TBO590018 TLH590013:TLK590018 TVD590013:TVG590018 UEZ590013:UFC590018 UOV590013:UOY590018 UYR590013:UYU590018 VIN590013:VIQ590018 VSJ590013:VSM590018 WCF590013:WCI590018 WMB590013:WME590018 WVX590013:WWA590018 P655549:S655554 JL655549:JO655554 TH655549:TK655554 ADD655549:ADG655554 AMZ655549:ANC655554 AWV655549:AWY655554 BGR655549:BGU655554 BQN655549:BQQ655554 CAJ655549:CAM655554 CKF655549:CKI655554 CUB655549:CUE655554 DDX655549:DEA655554 DNT655549:DNW655554 DXP655549:DXS655554 EHL655549:EHO655554 ERH655549:ERK655554 FBD655549:FBG655554 FKZ655549:FLC655554 FUV655549:FUY655554 GER655549:GEU655554 GON655549:GOQ655554 GYJ655549:GYM655554 HIF655549:HII655554 HSB655549:HSE655554 IBX655549:ICA655554 ILT655549:ILW655554 IVP655549:IVS655554 JFL655549:JFO655554 JPH655549:JPK655554 JZD655549:JZG655554 KIZ655549:KJC655554 KSV655549:KSY655554 LCR655549:LCU655554 LMN655549:LMQ655554 LWJ655549:LWM655554 MGF655549:MGI655554 MQB655549:MQE655554 MZX655549:NAA655554 NJT655549:NJW655554 NTP655549:NTS655554 ODL655549:ODO655554 ONH655549:ONK655554 OXD655549:OXG655554 PGZ655549:PHC655554 PQV655549:PQY655554 QAR655549:QAU655554 QKN655549:QKQ655554 QUJ655549:QUM655554 REF655549:REI655554 ROB655549:ROE655554 RXX655549:RYA655554 SHT655549:SHW655554 SRP655549:SRS655554 TBL655549:TBO655554 TLH655549:TLK655554 TVD655549:TVG655554 UEZ655549:UFC655554 UOV655549:UOY655554 UYR655549:UYU655554 VIN655549:VIQ655554 VSJ655549:VSM655554 WCF655549:WCI655554 WMB655549:WME655554 WVX655549:WWA655554 P721085:S721090 JL721085:JO721090 TH721085:TK721090 ADD721085:ADG721090 AMZ721085:ANC721090 AWV721085:AWY721090 BGR721085:BGU721090 BQN721085:BQQ721090 CAJ721085:CAM721090 CKF721085:CKI721090 CUB721085:CUE721090 DDX721085:DEA721090 DNT721085:DNW721090 DXP721085:DXS721090 EHL721085:EHO721090 ERH721085:ERK721090 FBD721085:FBG721090 FKZ721085:FLC721090 FUV721085:FUY721090 GER721085:GEU721090 GON721085:GOQ721090 GYJ721085:GYM721090 HIF721085:HII721090 HSB721085:HSE721090 IBX721085:ICA721090 ILT721085:ILW721090 IVP721085:IVS721090 JFL721085:JFO721090 JPH721085:JPK721090 JZD721085:JZG721090 KIZ721085:KJC721090 KSV721085:KSY721090 LCR721085:LCU721090 LMN721085:LMQ721090 LWJ721085:LWM721090 MGF721085:MGI721090 MQB721085:MQE721090 MZX721085:NAA721090 NJT721085:NJW721090 NTP721085:NTS721090 ODL721085:ODO721090 ONH721085:ONK721090 OXD721085:OXG721090 PGZ721085:PHC721090 PQV721085:PQY721090 QAR721085:QAU721090 QKN721085:QKQ721090 QUJ721085:QUM721090 REF721085:REI721090 ROB721085:ROE721090 RXX721085:RYA721090 SHT721085:SHW721090 SRP721085:SRS721090 TBL721085:TBO721090 TLH721085:TLK721090 TVD721085:TVG721090 UEZ721085:UFC721090 UOV721085:UOY721090 UYR721085:UYU721090 VIN721085:VIQ721090 VSJ721085:VSM721090 WCF721085:WCI721090 WMB721085:WME721090 WVX721085:WWA721090 P786621:S786626 JL786621:JO786626 TH786621:TK786626 ADD786621:ADG786626 AMZ786621:ANC786626 AWV786621:AWY786626 BGR786621:BGU786626 BQN786621:BQQ786626 CAJ786621:CAM786626 CKF786621:CKI786626 CUB786621:CUE786626 DDX786621:DEA786626 DNT786621:DNW786626 DXP786621:DXS786626 EHL786621:EHO786626 ERH786621:ERK786626 FBD786621:FBG786626 FKZ786621:FLC786626 FUV786621:FUY786626 GER786621:GEU786626 GON786621:GOQ786626 GYJ786621:GYM786626 HIF786621:HII786626 HSB786621:HSE786626 IBX786621:ICA786626 ILT786621:ILW786626 IVP786621:IVS786626 JFL786621:JFO786626 JPH786621:JPK786626 JZD786621:JZG786626 KIZ786621:KJC786626 KSV786621:KSY786626 LCR786621:LCU786626 LMN786621:LMQ786626 LWJ786621:LWM786626 MGF786621:MGI786626 MQB786621:MQE786626 MZX786621:NAA786626 NJT786621:NJW786626 NTP786621:NTS786626 ODL786621:ODO786626 ONH786621:ONK786626 OXD786621:OXG786626 PGZ786621:PHC786626 PQV786621:PQY786626 QAR786621:QAU786626 QKN786621:QKQ786626 QUJ786621:QUM786626 REF786621:REI786626 ROB786621:ROE786626 RXX786621:RYA786626 SHT786621:SHW786626 SRP786621:SRS786626 TBL786621:TBO786626 TLH786621:TLK786626 TVD786621:TVG786626 UEZ786621:UFC786626 UOV786621:UOY786626 UYR786621:UYU786626 VIN786621:VIQ786626 VSJ786621:VSM786626 WCF786621:WCI786626 WMB786621:WME786626 WVX786621:WWA786626 P852157:S852162 JL852157:JO852162 TH852157:TK852162 ADD852157:ADG852162 AMZ852157:ANC852162 AWV852157:AWY852162 BGR852157:BGU852162 BQN852157:BQQ852162 CAJ852157:CAM852162 CKF852157:CKI852162 CUB852157:CUE852162 DDX852157:DEA852162 DNT852157:DNW852162 DXP852157:DXS852162 EHL852157:EHO852162 ERH852157:ERK852162 FBD852157:FBG852162 FKZ852157:FLC852162 FUV852157:FUY852162 GER852157:GEU852162 GON852157:GOQ852162 GYJ852157:GYM852162 HIF852157:HII852162 HSB852157:HSE852162 IBX852157:ICA852162 ILT852157:ILW852162 IVP852157:IVS852162 JFL852157:JFO852162 JPH852157:JPK852162 JZD852157:JZG852162 KIZ852157:KJC852162 KSV852157:KSY852162 LCR852157:LCU852162 LMN852157:LMQ852162 LWJ852157:LWM852162 MGF852157:MGI852162 MQB852157:MQE852162 MZX852157:NAA852162 NJT852157:NJW852162 NTP852157:NTS852162 ODL852157:ODO852162 ONH852157:ONK852162 OXD852157:OXG852162 PGZ852157:PHC852162 PQV852157:PQY852162 QAR852157:QAU852162 QKN852157:QKQ852162 QUJ852157:QUM852162 REF852157:REI852162 ROB852157:ROE852162 RXX852157:RYA852162 SHT852157:SHW852162 SRP852157:SRS852162 TBL852157:TBO852162 TLH852157:TLK852162 TVD852157:TVG852162 UEZ852157:UFC852162 UOV852157:UOY852162 UYR852157:UYU852162 VIN852157:VIQ852162 VSJ852157:VSM852162 WCF852157:WCI852162 WMB852157:WME852162 WVX852157:WWA852162 P917693:S917698 JL917693:JO917698 TH917693:TK917698 ADD917693:ADG917698 AMZ917693:ANC917698 AWV917693:AWY917698 BGR917693:BGU917698 BQN917693:BQQ917698 CAJ917693:CAM917698 CKF917693:CKI917698 CUB917693:CUE917698 DDX917693:DEA917698 DNT917693:DNW917698 DXP917693:DXS917698 EHL917693:EHO917698 ERH917693:ERK917698 FBD917693:FBG917698 FKZ917693:FLC917698 FUV917693:FUY917698 GER917693:GEU917698 GON917693:GOQ917698 GYJ917693:GYM917698 HIF917693:HII917698 HSB917693:HSE917698 IBX917693:ICA917698 ILT917693:ILW917698 IVP917693:IVS917698 JFL917693:JFO917698 JPH917693:JPK917698 JZD917693:JZG917698 KIZ917693:KJC917698 KSV917693:KSY917698 LCR917693:LCU917698 LMN917693:LMQ917698 LWJ917693:LWM917698 MGF917693:MGI917698 MQB917693:MQE917698 MZX917693:NAA917698 NJT917693:NJW917698 NTP917693:NTS917698 ODL917693:ODO917698 ONH917693:ONK917698 OXD917693:OXG917698 PGZ917693:PHC917698 PQV917693:PQY917698 QAR917693:QAU917698 QKN917693:QKQ917698 QUJ917693:QUM917698 REF917693:REI917698 ROB917693:ROE917698 RXX917693:RYA917698 SHT917693:SHW917698 SRP917693:SRS917698 TBL917693:TBO917698 TLH917693:TLK917698 TVD917693:TVG917698 UEZ917693:UFC917698 UOV917693:UOY917698 UYR917693:UYU917698 VIN917693:VIQ917698 VSJ917693:VSM917698 WCF917693:WCI917698 WMB917693:WME917698 WVX917693:WWA917698 P983229:S983234 JL983229:JO983234 TH983229:TK983234 ADD983229:ADG983234 AMZ983229:ANC983234 AWV983229:AWY983234 BGR983229:BGU983234 BQN983229:BQQ983234 CAJ983229:CAM983234 CKF983229:CKI983234 CUB983229:CUE983234 DDX983229:DEA983234 DNT983229:DNW983234 DXP983229:DXS983234 EHL983229:EHO983234 ERH983229:ERK983234 FBD983229:FBG983234 FKZ983229:FLC983234 FUV983229:FUY983234 GER983229:GEU983234 GON983229:GOQ983234 GYJ983229:GYM983234 HIF983229:HII983234 HSB983229:HSE983234 IBX983229:ICA983234 ILT983229:ILW983234 IVP983229:IVS983234 JFL983229:JFO983234 JPH983229:JPK983234 JZD983229:JZG983234 KIZ983229:KJC983234 KSV983229:KSY983234 LCR983229:LCU983234 LMN983229:LMQ983234 LWJ983229:LWM983234 MGF983229:MGI983234 MQB983229:MQE983234 MZX983229:NAA983234 NJT983229:NJW983234 NTP983229:NTS983234 ODL983229:ODO983234 ONH983229:ONK983234 OXD983229:OXG983234 PGZ983229:PHC983234 PQV983229:PQY983234 QAR983229:QAU983234 QKN983229:QKQ983234 QUJ983229:QUM983234 REF983229:REI983234 ROB983229:ROE983234 RXX983229:RYA983234 SHT983229:SHW983234 SRP983229:SRS983234 TBL983229:TBO983234 TLH983229:TLK983234 TVD983229:TVG983234 UEZ983229:UFC983234 UOV983229:UOY983234 UYR983229:UYU983234 VIN983229:VIQ983234 VSJ983229:VSM983234 WCF983229:WCI983234 WMB983229:WME983234 WVX983229:WWA983234 D78:H78 IZ78:JD78 SV78:SZ78 ACR78:ACV78 AMN78:AMR78 AWJ78:AWN78 BGF78:BGJ78 BQB78:BQF78 BZX78:CAB78 CJT78:CJX78 CTP78:CTT78 DDL78:DDP78 DNH78:DNL78 DXD78:DXH78 EGZ78:EHD78 EQV78:EQZ78 FAR78:FAV78 FKN78:FKR78 FUJ78:FUN78 GEF78:GEJ78 GOB78:GOF78 GXX78:GYB78 HHT78:HHX78 HRP78:HRT78 IBL78:IBP78 ILH78:ILL78 IVD78:IVH78 JEZ78:JFD78 JOV78:JOZ78 JYR78:JYV78 KIN78:KIR78 KSJ78:KSN78 LCF78:LCJ78 LMB78:LMF78 LVX78:LWB78 MFT78:MFX78 MPP78:MPT78 MZL78:MZP78 NJH78:NJL78 NTD78:NTH78 OCZ78:ODD78 OMV78:OMZ78 OWR78:OWV78 PGN78:PGR78 PQJ78:PQN78 QAF78:QAJ78 QKB78:QKF78 QTX78:QUB78 RDT78:RDX78 RNP78:RNT78 RXL78:RXP78 SHH78:SHL78 SRD78:SRH78 TAZ78:TBD78 TKV78:TKZ78 TUR78:TUV78 UEN78:UER78 UOJ78:UON78 UYF78:UYJ78 VIB78:VIF78 VRX78:VSB78 WBT78:WBX78 WLP78:WLT78 WVL78:WVP78 D65737:H65737 IZ65737:JD65737 SV65737:SZ65737 ACR65737:ACV65737 AMN65737:AMR65737 AWJ65737:AWN65737 BGF65737:BGJ65737 BQB65737:BQF65737 BZX65737:CAB65737 CJT65737:CJX65737 CTP65737:CTT65737 DDL65737:DDP65737 DNH65737:DNL65737 DXD65737:DXH65737 EGZ65737:EHD65737 EQV65737:EQZ65737 FAR65737:FAV65737 FKN65737:FKR65737 FUJ65737:FUN65737 GEF65737:GEJ65737 GOB65737:GOF65737 GXX65737:GYB65737 HHT65737:HHX65737 HRP65737:HRT65737 IBL65737:IBP65737 ILH65737:ILL65737 IVD65737:IVH65737 JEZ65737:JFD65737 JOV65737:JOZ65737 JYR65737:JYV65737 KIN65737:KIR65737 KSJ65737:KSN65737 LCF65737:LCJ65737 LMB65737:LMF65737 LVX65737:LWB65737 MFT65737:MFX65737 MPP65737:MPT65737 MZL65737:MZP65737 NJH65737:NJL65737 NTD65737:NTH65737 OCZ65737:ODD65737 OMV65737:OMZ65737 OWR65737:OWV65737 PGN65737:PGR65737 PQJ65737:PQN65737 QAF65737:QAJ65737 QKB65737:QKF65737 QTX65737:QUB65737 RDT65737:RDX65737 RNP65737:RNT65737 RXL65737:RXP65737 SHH65737:SHL65737 SRD65737:SRH65737 TAZ65737:TBD65737 TKV65737:TKZ65737 TUR65737:TUV65737 UEN65737:UER65737 UOJ65737:UON65737 UYF65737:UYJ65737 VIB65737:VIF65737 VRX65737:VSB65737 WBT65737:WBX65737 WLP65737:WLT65737 WVL65737:WVP65737 D131273:H131273 IZ131273:JD131273 SV131273:SZ131273 ACR131273:ACV131273 AMN131273:AMR131273 AWJ131273:AWN131273 BGF131273:BGJ131273 BQB131273:BQF131273 BZX131273:CAB131273 CJT131273:CJX131273 CTP131273:CTT131273 DDL131273:DDP131273 DNH131273:DNL131273 DXD131273:DXH131273 EGZ131273:EHD131273 EQV131273:EQZ131273 FAR131273:FAV131273 FKN131273:FKR131273 FUJ131273:FUN131273 GEF131273:GEJ131273 GOB131273:GOF131273 GXX131273:GYB131273 HHT131273:HHX131273 HRP131273:HRT131273 IBL131273:IBP131273 ILH131273:ILL131273 IVD131273:IVH131273 JEZ131273:JFD131273 JOV131273:JOZ131273 JYR131273:JYV131273 KIN131273:KIR131273 KSJ131273:KSN131273 LCF131273:LCJ131273 LMB131273:LMF131273 LVX131273:LWB131273 MFT131273:MFX131273 MPP131273:MPT131273 MZL131273:MZP131273 NJH131273:NJL131273 NTD131273:NTH131273 OCZ131273:ODD131273 OMV131273:OMZ131273 OWR131273:OWV131273 PGN131273:PGR131273 PQJ131273:PQN131273 QAF131273:QAJ131273 QKB131273:QKF131273 QTX131273:QUB131273 RDT131273:RDX131273 RNP131273:RNT131273 RXL131273:RXP131273 SHH131273:SHL131273 SRD131273:SRH131273 TAZ131273:TBD131273 TKV131273:TKZ131273 TUR131273:TUV131273 UEN131273:UER131273 UOJ131273:UON131273 UYF131273:UYJ131273 VIB131273:VIF131273 VRX131273:VSB131273 WBT131273:WBX131273 WLP131273:WLT131273 WVL131273:WVP131273 D196809:H196809 IZ196809:JD196809 SV196809:SZ196809 ACR196809:ACV196809 AMN196809:AMR196809 AWJ196809:AWN196809 BGF196809:BGJ196809 BQB196809:BQF196809 BZX196809:CAB196809 CJT196809:CJX196809 CTP196809:CTT196809 DDL196809:DDP196809 DNH196809:DNL196809 DXD196809:DXH196809 EGZ196809:EHD196809 EQV196809:EQZ196809 FAR196809:FAV196809 FKN196809:FKR196809 FUJ196809:FUN196809 GEF196809:GEJ196809 GOB196809:GOF196809 GXX196809:GYB196809 HHT196809:HHX196809 HRP196809:HRT196809 IBL196809:IBP196809 ILH196809:ILL196809 IVD196809:IVH196809 JEZ196809:JFD196809 JOV196809:JOZ196809 JYR196809:JYV196809 KIN196809:KIR196809 KSJ196809:KSN196809 LCF196809:LCJ196809 LMB196809:LMF196809 LVX196809:LWB196809 MFT196809:MFX196809 MPP196809:MPT196809 MZL196809:MZP196809 NJH196809:NJL196809 NTD196809:NTH196809 OCZ196809:ODD196809 OMV196809:OMZ196809 OWR196809:OWV196809 PGN196809:PGR196809 PQJ196809:PQN196809 QAF196809:QAJ196809 QKB196809:QKF196809 QTX196809:QUB196809 RDT196809:RDX196809 RNP196809:RNT196809 RXL196809:RXP196809 SHH196809:SHL196809 SRD196809:SRH196809 TAZ196809:TBD196809 TKV196809:TKZ196809 TUR196809:TUV196809 UEN196809:UER196809 UOJ196809:UON196809 UYF196809:UYJ196809 VIB196809:VIF196809 VRX196809:VSB196809 WBT196809:WBX196809 WLP196809:WLT196809 WVL196809:WVP196809 D262345:H262345 IZ262345:JD262345 SV262345:SZ262345 ACR262345:ACV262345 AMN262345:AMR262345 AWJ262345:AWN262345 BGF262345:BGJ262345 BQB262345:BQF262345 BZX262345:CAB262345 CJT262345:CJX262345 CTP262345:CTT262345 DDL262345:DDP262345 DNH262345:DNL262345 DXD262345:DXH262345 EGZ262345:EHD262345 EQV262345:EQZ262345 FAR262345:FAV262345 FKN262345:FKR262345 FUJ262345:FUN262345 GEF262345:GEJ262345 GOB262345:GOF262345 GXX262345:GYB262345 HHT262345:HHX262345 HRP262345:HRT262345 IBL262345:IBP262345 ILH262345:ILL262345 IVD262345:IVH262345 JEZ262345:JFD262345 JOV262345:JOZ262345 JYR262345:JYV262345 KIN262345:KIR262345 KSJ262345:KSN262345 LCF262345:LCJ262345 LMB262345:LMF262345 LVX262345:LWB262345 MFT262345:MFX262345 MPP262345:MPT262345 MZL262345:MZP262345 NJH262345:NJL262345 NTD262345:NTH262345 OCZ262345:ODD262345 OMV262345:OMZ262345 OWR262345:OWV262345 PGN262345:PGR262345 PQJ262345:PQN262345 QAF262345:QAJ262345 QKB262345:QKF262345 QTX262345:QUB262345 RDT262345:RDX262345 RNP262345:RNT262345 RXL262345:RXP262345 SHH262345:SHL262345 SRD262345:SRH262345 TAZ262345:TBD262345 TKV262345:TKZ262345 TUR262345:TUV262345 UEN262345:UER262345 UOJ262345:UON262345 UYF262345:UYJ262345 VIB262345:VIF262345 VRX262345:VSB262345 WBT262345:WBX262345 WLP262345:WLT262345 WVL262345:WVP262345 D327881:H327881 IZ327881:JD327881 SV327881:SZ327881 ACR327881:ACV327881 AMN327881:AMR327881 AWJ327881:AWN327881 BGF327881:BGJ327881 BQB327881:BQF327881 BZX327881:CAB327881 CJT327881:CJX327881 CTP327881:CTT327881 DDL327881:DDP327881 DNH327881:DNL327881 DXD327881:DXH327881 EGZ327881:EHD327881 EQV327881:EQZ327881 FAR327881:FAV327881 FKN327881:FKR327881 FUJ327881:FUN327881 GEF327881:GEJ327881 GOB327881:GOF327881 GXX327881:GYB327881 HHT327881:HHX327881 HRP327881:HRT327881 IBL327881:IBP327881 ILH327881:ILL327881 IVD327881:IVH327881 JEZ327881:JFD327881 JOV327881:JOZ327881 JYR327881:JYV327881 KIN327881:KIR327881 KSJ327881:KSN327881 LCF327881:LCJ327881 LMB327881:LMF327881 LVX327881:LWB327881 MFT327881:MFX327881 MPP327881:MPT327881 MZL327881:MZP327881 NJH327881:NJL327881 NTD327881:NTH327881 OCZ327881:ODD327881 OMV327881:OMZ327881 OWR327881:OWV327881 PGN327881:PGR327881 PQJ327881:PQN327881 QAF327881:QAJ327881 QKB327881:QKF327881 QTX327881:QUB327881 RDT327881:RDX327881 RNP327881:RNT327881 RXL327881:RXP327881 SHH327881:SHL327881 SRD327881:SRH327881 TAZ327881:TBD327881 TKV327881:TKZ327881 TUR327881:TUV327881 UEN327881:UER327881 UOJ327881:UON327881 UYF327881:UYJ327881 VIB327881:VIF327881 VRX327881:VSB327881 WBT327881:WBX327881 WLP327881:WLT327881 WVL327881:WVP327881 D393417:H393417 IZ393417:JD393417 SV393417:SZ393417 ACR393417:ACV393417 AMN393417:AMR393417 AWJ393417:AWN393417 BGF393417:BGJ393417 BQB393417:BQF393417 BZX393417:CAB393417 CJT393417:CJX393417 CTP393417:CTT393417 DDL393417:DDP393417 DNH393417:DNL393417 DXD393417:DXH393417 EGZ393417:EHD393417 EQV393417:EQZ393417 FAR393417:FAV393417 FKN393417:FKR393417 FUJ393417:FUN393417 GEF393417:GEJ393417 GOB393417:GOF393417 GXX393417:GYB393417 HHT393417:HHX393417 HRP393417:HRT393417 IBL393417:IBP393417 ILH393417:ILL393417 IVD393417:IVH393417 JEZ393417:JFD393417 JOV393417:JOZ393417 JYR393417:JYV393417 KIN393417:KIR393417 KSJ393417:KSN393417 LCF393417:LCJ393417 LMB393417:LMF393417 LVX393417:LWB393417 MFT393417:MFX393417 MPP393417:MPT393417 MZL393417:MZP393417 NJH393417:NJL393417 NTD393417:NTH393417 OCZ393417:ODD393417 OMV393417:OMZ393417 OWR393417:OWV393417 PGN393417:PGR393417 PQJ393417:PQN393417 QAF393417:QAJ393417 QKB393417:QKF393417 QTX393417:QUB393417 RDT393417:RDX393417 RNP393417:RNT393417 RXL393417:RXP393417 SHH393417:SHL393417 SRD393417:SRH393417 TAZ393417:TBD393417 TKV393417:TKZ393417 TUR393417:TUV393417 UEN393417:UER393417 UOJ393417:UON393417 UYF393417:UYJ393417 VIB393417:VIF393417 VRX393417:VSB393417 WBT393417:WBX393417 WLP393417:WLT393417 WVL393417:WVP393417 D458953:H458953 IZ458953:JD458953 SV458953:SZ458953 ACR458953:ACV458953 AMN458953:AMR458953 AWJ458953:AWN458953 BGF458953:BGJ458953 BQB458953:BQF458953 BZX458953:CAB458953 CJT458953:CJX458953 CTP458953:CTT458953 DDL458953:DDP458953 DNH458953:DNL458953 DXD458953:DXH458953 EGZ458953:EHD458953 EQV458953:EQZ458953 FAR458953:FAV458953 FKN458953:FKR458953 FUJ458953:FUN458953 GEF458953:GEJ458953 GOB458953:GOF458953 GXX458953:GYB458953 HHT458953:HHX458953 HRP458953:HRT458953 IBL458953:IBP458953 ILH458953:ILL458953 IVD458953:IVH458953 JEZ458953:JFD458953 JOV458953:JOZ458953 JYR458953:JYV458953 KIN458953:KIR458953 KSJ458953:KSN458953 LCF458953:LCJ458953 LMB458953:LMF458953 LVX458953:LWB458953 MFT458953:MFX458953 MPP458953:MPT458953 MZL458953:MZP458953 NJH458953:NJL458953 NTD458953:NTH458953 OCZ458953:ODD458953 OMV458953:OMZ458953 OWR458953:OWV458953 PGN458953:PGR458953 PQJ458953:PQN458953 QAF458953:QAJ458953 QKB458953:QKF458953 QTX458953:QUB458953 RDT458953:RDX458953 RNP458953:RNT458953 RXL458953:RXP458953 SHH458953:SHL458953 SRD458953:SRH458953 TAZ458953:TBD458953 TKV458953:TKZ458953 TUR458953:TUV458953 UEN458953:UER458953 UOJ458953:UON458953 UYF458953:UYJ458953 VIB458953:VIF458953 VRX458953:VSB458953 WBT458953:WBX458953 WLP458953:WLT458953 WVL458953:WVP458953 D524489:H524489 IZ524489:JD524489 SV524489:SZ524489 ACR524489:ACV524489 AMN524489:AMR524489 AWJ524489:AWN524489 BGF524489:BGJ524489 BQB524489:BQF524489 BZX524489:CAB524489 CJT524489:CJX524489 CTP524489:CTT524489 DDL524489:DDP524489 DNH524489:DNL524489 DXD524489:DXH524489 EGZ524489:EHD524489 EQV524489:EQZ524489 FAR524489:FAV524489 FKN524489:FKR524489 FUJ524489:FUN524489 GEF524489:GEJ524489 GOB524489:GOF524489 GXX524489:GYB524489 HHT524489:HHX524489 HRP524489:HRT524489 IBL524489:IBP524489 ILH524489:ILL524489 IVD524489:IVH524489 JEZ524489:JFD524489 JOV524489:JOZ524489 JYR524489:JYV524489 KIN524489:KIR524489 KSJ524489:KSN524489 LCF524489:LCJ524489 LMB524489:LMF524489 LVX524489:LWB524489 MFT524489:MFX524489 MPP524489:MPT524489 MZL524489:MZP524489 NJH524489:NJL524489 NTD524489:NTH524489 OCZ524489:ODD524489 OMV524489:OMZ524489 OWR524489:OWV524489 PGN524489:PGR524489 PQJ524489:PQN524489 QAF524489:QAJ524489 QKB524489:QKF524489 QTX524489:QUB524489 RDT524489:RDX524489 RNP524489:RNT524489 RXL524489:RXP524489 SHH524489:SHL524489 SRD524489:SRH524489 TAZ524489:TBD524489 TKV524489:TKZ524489 TUR524489:TUV524489 UEN524489:UER524489 UOJ524489:UON524489 UYF524489:UYJ524489 VIB524489:VIF524489 VRX524489:VSB524489 WBT524489:WBX524489 WLP524489:WLT524489 WVL524489:WVP524489 D590025:H590025 IZ590025:JD590025 SV590025:SZ590025 ACR590025:ACV590025 AMN590025:AMR590025 AWJ590025:AWN590025 BGF590025:BGJ590025 BQB590025:BQF590025 BZX590025:CAB590025 CJT590025:CJX590025 CTP590025:CTT590025 DDL590025:DDP590025 DNH590025:DNL590025 DXD590025:DXH590025 EGZ590025:EHD590025 EQV590025:EQZ590025 FAR590025:FAV590025 FKN590025:FKR590025 FUJ590025:FUN590025 GEF590025:GEJ590025 GOB590025:GOF590025 GXX590025:GYB590025 HHT590025:HHX590025 HRP590025:HRT590025 IBL590025:IBP590025 ILH590025:ILL590025 IVD590025:IVH590025 JEZ590025:JFD590025 JOV590025:JOZ590025 JYR590025:JYV590025 KIN590025:KIR590025 KSJ590025:KSN590025 LCF590025:LCJ590025 LMB590025:LMF590025 LVX590025:LWB590025 MFT590025:MFX590025 MPP590025:MPT590025 MZL590025:MZP590025 NJH590025:NJL590025 NTD590025:NTH590025 OCZ590025:ODD590025 OMV590025:OMZ590025 OWR590025:OWV590025 PGN590025:PGR590025 PQJ590025:PQN590025 QAF590025:QAJ590025 QKB590025:QKF590025 QTX590025:QUB590025 RDT590025:RDX590025 RNP590025:RNT590025 RXL590025:RXP590025 SHH590025:SHL590025 SRD590025:SRH590025 TAZ590025:TBD590025 TKV590025:TKZ590025 TUR590025:TUV590025 UEN590025:UER590025 UOJ590025:UON590025 UYF590025:UYJ590025 VIB590025:VIF590025 VRX590025:VSB590025 WBT590025:WBX590025 WLP590025:WLT590025 WVL590025:WVP590025 D655561:H655561 IZ655561:JD655561 SV655561:SZ655561 ACR655561:ACV655561 AMN655561:AMR655561 AWJ655561:AWN655561 BGF655561:BGJ655561 BQB655561:BQF655561 BZX655561:CAB655561 CJT655561:CJX655561 CTP655561:CTT655561 DDL655561:DDP655561 DNH655561:DNL655561 DXD655561:DXH655561 EGZ655561:EHD655561 EQV655561:EQZ655561 FAR655561:FAV655561 FKN655561:FKR655561 FUJ655561:FUN655561 GEF655561:GEJ655561 GOB655561:GOF655561 GXX655561:GYB655561 HHT655561:HHX655561 HRP655561:HRT655561 IBL655561:IBP655561 ILH655561:ILL655561 IVD655561:IVH655561 JEZ655561:JFD655561 JOV655561:JOZ655561 JYR655561:JYV655561 KIN655561:KIR655561 KSJ655561:KSN655561 LCF655561:LCJ655561 LMB655561:LMF655561 LVX655561:LWB655561 MFT655561:MFX655561 MPP655561:MPT655561 MZL655561:MZP655561 NJH655561:NJL655561 NTD655561:NTH655561 OCZ655561:ODD655561 OMV655561:OMZ655561 OWR655561:OWV655561 PGN655561:PGR655561 PQJ655561:PQN655561 QAF655561:QAJ655561 QKB655561:QKF655561 QTX655561:QUB655561 RDT655561:RDX655561 RNP655561:RNT655561 RXL655561:RXP655561 SHH655561:SHL655561 SRD655561:SRH655561 TAZ655561:TBD655561 TKV655561:TKZ655561 TUR655561:TUV655561 UEN655561:UER655561 UOJ655561:UON655561 UYF655561:UYJ655561 VIB655561:VIF655561 VRX655561:VSB655561 WBT655561:WBX655561 WLP655561:WLT655561 WVL655561:WVP655561 D721097:H721097 IZ721097:JD721097 SV721097:SZ721097 ACR721097:ACV721097 AMN721097:AMR721097 AWJ721097:AWN721097 BGF721097:BGJ721097 BQB721097:BQF721097 BZX721097:CAB721097 CJT721097:CJX721097 CTP721097:CTT721097 DDL721097:DDP721097 DNH721097:DNL721097 DXD721097:DXH721097 EGZ721097:EHD721097 EQV721097:EQZ721097 FAR721097:FAV721097 FKN721097:FKR721097 FUJ721097:FUN721097 GEF721097:GEJ721097 GOB721097:GOF721097 GXX721097:GYB721097 HHT721097:HHX721097 HRP721097:HRT721097 IBL721097:IBP721097 ILH721097:ILL721097 IVD721097:IVH721097 JEZ721097:JFD721097 JOV721097:JOZ721097 JYR721097:JYV721097 KIN721097:KIR721097 KSJ721097:KSN721097 LCF721097:LCJ721097 LMB721097:LMF721097 LVX721097:LWB721097 MFT721097:MFX721097 MPP721097:MPT721097 MZL721097:MZP721097 NJH721097:NJL721097 NTD721097:NTH721097 OCZ721097:ODD721097 OMV721097:OMZ721097 OWR721097:OWV721097 PGN721097:PGR721097 PQJ721097:PQN721097 QAF721097:QAJ721097 QKB721097:QKF721097 QTX721097:QUB721097 RDT721097:RDX721097 RNP721097:RNT721097 RXL721097:RXP721097 SHH721097:SHL721097 SRD721097:SRH721097 TAZ721097:TBD721097 TKV721097:TKZ721097 TUR721097:TUV721097 UEN721097:UER721097 UOJ721097:UON721097 UYF721097:UYJ721097 VIB721097:VIF721097 VRX721097:VSB721097 WBT721097:WBX721097 WLP721097:WLT721097 WVL721097:WVP721097 D786633:H786633 IZ786633:JD786633 SV786633:SZ786633 ACR786633:ACV786633 AMN786633:AMR786633 AWJ786633:AWN786633 BGF786633:BGJ786633 BQB786633:BQF786633 BZX786633:CAB786633 CJT786633:CJX786633 CTP786633:CTT786633 DDL786633:DDP786633 DNH786633:DNL786633 DXD786633:DXH786633 EGZ786633:EHD786633 EQV786633:EQZ786633 FAR786633:FAV786633 FKN786633:FKR786633 FUJ786633:FUN786633 GEF786633:GEJ786633 GOB786633:GOF786633 GXX786633:GYB786633 HHT786633:HHX786633 HRP786633:HRT786633 IBL786633:IBP786633 ILH786633:ILL786633 IVD786633:IVH786633 JEZ786633:JFD786633 JOV786633:JOZ786633 JYR786633:JYV786633 KIN786633:KIR786633 KSJ786633:KSN786633 LCF786633:LCJ786633 LMB786633:LMF786633 LVX786633:LWB786633 MFT786633:MFX786633 MPP786633:MPT786633 MZL786633:MZP786633 NJH786633:NJL786633 NTD786633:NTH786633 OCZ786633:ODD786633 OMV786633:OMZ786633 OWR786633:OWV786633 PGN786633:PGR786633 PQJ786633:PQN786633 QAF786633:QAJ786633 QKB786633:QKF786633 QTX786633:QUB786633 RDT786633:RDX786633 RNP786633:RNT786633 RXL786633:RXP786633 SHH786633:SHL786633 SRD786633:SRH786633 TAZ786633:TBD786633 TKV786633:TKZ786633 TUR786633:TUV786633 UEN786633:UER786633 UOJ786633:UON786633 UYF786633:UYJ786633 VIB786633:VIF786633 VRX786633:VSB786633 WBT786633:WBX786633 WLP786633:WLT786633 WVL786633:WVP786633 D852169:H852169 IZ852169:JD852169 SV852169:SZ852169 ACR852169:ACV852169 AMN852169:AMR852169 AWJ852169:AWN852169 BGF852169:BGJ852169 BQB852169:BQF852169 BZX852169:CAB852169 CJT852169:CJX852169 CTP852169:CTT852169 DDL852169:DDP852169 DNH852169:DNL852169 DXD852169:DXH852169 EGZ852169:EHD852169 EQV852169:EQZ852169 FAR852169:FAV852169 FKN852169:FKR852169 FUJ852169:FUN852169 GEF852169:GEJ852169 GOB852169:GOF852169 GXX852169:GYB852169 HHT852169:HHX852169 HRP852169:HRT852169 IBL852169:IBP852169 ILH852169:ILL852169 IVD852169:IVH852169 JEZ852169:JFD852169 JOV852169:JOZ852169 JYR852169:JYV852169 KIN852169:KIR852169 KSJ852169:KSN852169 LCF852169:LCJ852169 LMB852169:LMF852169 LVX852169:LWB852169 MFT852169:MFX852169 MPP852169:MPT852169 MZL852169:MZP852169 NJH852169:NJL852169 NTD852169:NTH852169 OCZ852169:ODD852169 OMV852169:OMZ852169 OWR852169:OWV852169 PGN852169:PGR852169 PQJ852169:PQN852169 QAF852169:QAJ852169 QKB852169:QKF852169 QTX852169:QUB852169 RDT852169:RDX852169 RNP852169:RNT852169 RXL852169:RXP852169 SHH852169:SHL852169 SRD852169:SRH852169 TAZ852169:TBD852169 TKV852169:TKZ852169 TUR852169:TUV852169 UEN852169:UER852169 UOJ852169:UON852169 UYF852169:UYJ852169 VIB852169:VIF852169 VRX852169:VSB852169 WBT852169:WBX852169 WLP852169:WLT852169 WVL852169:WVP852169 D917705:H917705 IZ917705:JD917705 SV917705:SZ917705 ACR917705:ACV917705 AMN917705:AMR917705 AWJ917705:AWN917705 BGF917705:BGJ917705 BQB917705:BQF917705 BZX917705:CAB917705 CJT917705:CJX917705 CTP917705:CTT917705 DDL917705:DDP917705 DNH917705:DNL917705 DXD917705:DXH917705 EGZ917705:EHD917705 EQV917705:EQZ917705 FAR917705:FAV917705 FKN917705:FKR917705 FUJ917705:FUN917705 GEF917705:GEJ917705 GOB917705:GOF917705 GXX917705:GYB917705 HHT917705:HHX917705 HRP917705:HRT917705 IBL917705:IBP917705 ILH917705:ILL917705 IVD917705:IVH917705 JEZ917705:JFD917705 JOV917705:JOZ917705 JYR917705:JYV917705 KIN917705:KIR917705 KSJ917705:KSN917705 LCF917705:LCJ917705 LMB917705:LMF917705 LVX917705:LWB917705 MFT917705:MFX917705 MPP917705:MPT917705 MZL917705:MZP917705 NJH917705:NJL917705 NTD917705:NTH917705 OCZ917705:ODD917705 OMV917705:OMZ917705 OWR917705:OWV917705 PGN917705:PGR917705 PQJ917705:PQN917705 QAF917705:QAJ917705 QKB917705:QKF917705 QTX917705:QUB917705 RDT917705:RDX917705 RNP917705:RNT917705 RXL917705:RXP917705 SHH917705:SHL917705 SRD917705:SRH917705 TAZ917705:TBD917705 TKV917705:TKZ917705 TUR917705:TUV917705 UEN917705:UER917705 UOJ917705:UON917705 UYF917705:UYJ917705 VIB917705:VIF917705 VRX917705:VSB917705 WBT917705:WBX917705 WLP917705:WLT917705 WVL917705:WVP917705 D983241:H983241 IZ983241:JD983241 SV983241:SZ983241 ACR983241:ACV983241 AMN983241:AMR983241 AWJ983241:AWN983241 BGF983241:BGJ983241 BQB983241:BQF983241 BZX983241:CAB983241 CJT983241:CJX983241 CTP983241:CTT983241 DDL983241:DDP983241 DNH983241:DNL983241 DXD983241:DXH983241 EGZ983241:EHD983241 EQV983241:EQZ983241 FAR983241:FAV983241 FKN983241:FKR983241 FUJ983241:FUN983241 GEF983241:GEJ983241 GOB983241:GOF983241 GXX983241:GYB983241 HHT983241:HHX983241 HRP983241:HRT983241 IBL983241:IBP983241 ILH983241:ILL983241 IVD983241:IVH983241 JEZ983241:JFD983241 JOV983241:JOZ983241 JYR983241:JYV983241 KIN983241:KIR983241 KSJ983241:KSN983241 LCF983241:LCJ983241 LMB983241:LMF983241 LVX983241:LWB983241 MFT983241:MFX983241 MPP983241:MPT983241 MZL983241:MZP983241 NJH983241:NJL983241 NTD983241:NTH983241 OCZ983241:ODD983241 OMV983241:OMZ983241 OWR983241:OWV983241 PGN983241:PGR983241 PQJ983241:PQN983241 QAF983241:QAJ983241 QKB983241:QKF983241 QTX983241:QUB983241 RDT983241:RDX983241 RNP983241:RNT983241 RXL983241:RXP983241 SHH983241:SHL983241 SRD983241:SRH983241 TAZ983241:TBD983241 TKV983241:TKZ983241 TUR983241:TUV983241 UEN983241:UER983241 UOJ983241:UON983241 UYF983241:UYJ983241 VIB983241:VIF983241 VRX983241:VSB983241 WBT983241:WBX983241 WLP983241:WLT983241 B232 IX232 ST232 ACP232 AML232 AWH232 BGD232 BPZ232 BZV232 CJR232 CTN232 DDJ232 DNF232 DXB232 EGX232 EQT232 FAP232 FKL232 FUH232 GED232 GNZ232 GXV232 HHR232 HRN232 IBJ232 ILF232 IVB232 JEX232 JOT232 JYP232 KIL232 KSH232 LCD232 LLZ232 LVV232 MFR232 MPN232 MZJ232 NJF232 NTB232 OCX232 OMT232 OWP232 PGL232 PQH232 QAD232 QJZ232 QTV232 RDR232 RNN232 RXJ232 SHF232 SRB232 TAX232 TKT232 TUP232 UEL232 UOH232 UYD232 VHZ232 VRV232 WBR232 WLN232 WVJ232 E226:H226 JA226:JD226 SW226:SZ226 ACS226:ACV226 AMO226:AMR226 AWK226:AWN226 BGG226:BGJ226 BQC226:BQF226 BZY226:CAB226 CJU226:CJX226 CTQ226:CTT226 DDM226:DDP226 DNI226:DNL226 DXE226:DXH226 EHA226:EHD226 EQW226:EQZ226 FAS226:FAV226 FKO226:FKR226 FUK226:FUN226 GEG226:GEJ226 GOC226:GOF226 GXY226:GYB226 HHU226:HHX226 HRQ226:HRT226 IBM226:IBP226 ILI226:ILL226 IVE226:IVH226 JFA226:JFD226 JOW226:JOZ226 JYS226:JYV226 KIO226:KIR226 KSK226:KSN226 LCG226:LCJ226 LMC226:LMF226 LVY226:LWB226 MFU226:MFX226 MPQ226:MPT226 MZM226:MZP226 NJI226:NJL226 NTE226:NTH226 ODA226:ODD226 OMW226:OMZ226 OWS226:OWV226 PGO226:PGR226 PQK226:PQN226 QAG226:QAJ226 QKC226:QKF226 QTY226:QUB226 RDU226:RDX226 RNQ226:RNT226 RXM226:RXP226 SHI226:SHL226 SRE226:SRH226 TBA226:TBD226 TKW226:TKZ226 TUS226:TUV226 UEO226:UER226 UOK226:UON226 UYG226:UYJ226 VIC226:VIF226 VRY226:VSB226 WBU226:WBX226 WLQ226:WLT226 WVM226:WVP226 J226:L231 JF226:JH231 TB226:TD231 ACX226:ACZ231 AMT226:AMV231 AWP226:AWR231 BGL226:BGN231 BQH226:BQJ231 CAD226:CAF231 CJZ226:CKB231 CTV226:CTX231 DDR226:DDT231 DNN226:DNP231 DXJ226:DXL231 EHF226:EHH231 ERB226:ERD231 FAX226:FAZ231 FKT226:FKV231 FUP226:FUR231 GEL226:GEN231 GOH226:GOJ231 GYD226:GYF231 HHZ226:HIB231 HRV226:HRX231 IBR226:IBT231 ILN226:ILP231 IVJ226:IVL231 JFF226:JFH231 JPB226:JPD231 JYX226:JYZ231 KIT226:KIV231 KSP226:KSR231 LCL226:LCN231 LMH226:LMJ231 LWD226:LWF231 MFZ226:MGB231 MPV226:MPX231 MZR226:MZT231 NJN226:NJP231 NTJ226:NTL231 ODF226:ODH231 ONB226:OND231 OWX226:OWZ231 PGT226:PGV231 PQP226:PQR231 QAL226:QAN231 QKH226:QKJ231 QUD226:QUF231 RDZ226:REB231 RNV226:RNX231 RXR226:RXT231 SHN226:SHP231 SRJ226:SRL231 TBF226:TBH231 TLB226:TLD231 TUX226:TUZ231 UET226:UEV231 UOP226:UOR231 UYL226:UYN231 VIH226:VIJ231 VSD226:VSF231 WBZ226:WCB231 WLV226:WLX231 WVR226:WVT231 D232:G232 IZ232:JC232 SV232:SY232 ACR232:ACU232 AMN232:AMQ232 AWJ232:AWM232 BGF232:BGI232 BQB232:BQE232 BZX232:CAA232 CJT232:CJW232 CTP232:CTS232 DDL232:DDO232 DNH232:DNK232 DXD232:DXG232 EGZ232:EHC232 EQV232:EQY232 FAR232:FAU232 FKN232:FKQ232 FUJ232:FUM232 GEF232:GEI232 GOB232:GOE232 GXX232:GYA232 HHT232:HHW232 HRP232:HRS232 IBL232:IBO232 ILH232:ILK232 IVD232:IVG232 JEZ232:JFC232 JOV232:JOY232 JYR232:JYU232 KIN232:KIQ232 KSJ232:KSM232 LCF232:LCI232 LMB232:LME232 LVX232:LWA232 MFT232:MFW232 MPP232:MPS232 MZL232:MZO232 NJH232:NJK232 NTD232:NTG232 OCZ232:ODC232 OMV232:OMY232 OWR232:OWU232 PGN232:PGQ232 PQJ232:PQM232 QAF232:QAI232 QKB232:QKE232 QTX232:QUA232 RDT232:RDW232 RNP232:RNS232 RXL232:RXO232 SHH232:SHK232 SRD232:SRG232 TAZ232:TBC232 TKV232:TKY232 TUR232:TUU232 UEN232:UEQ232 UOJ232:UOM232 UYF232:UYI232 VIB232:VIE232 VRX232:VSA232 WBT232:WBW232 WLP232:WLS232 WVL232:WVO232 E231:H231 JA231:JD231 SW231:SZ231 ACS231:ACV231 AMO231:AMR231 AWK231:AWN231 BGG231:BGJ231 BQC231:BQF231 BZY231:CAB231 CJU231:CJX231 CTQ231:CTT231 DDM231:DDP231 DNI231:DNL231 DXE231:DXH231 EHA231:EHD231 EQW231:EQZ231 FAS231:FAV231 FKO231:FKR231 FUK231:FUN231 GEG231:GEJ231 GOC231:GOF231 GXY231:GYB231 HHU231:HHX231 HRQ231:HRT231 IBM231:IBP231 ILI231:ILL231 IVE231:IVH231 JFA231:JFD231 JOW231:JOZ231 JYS231:JYV231 KIO231:KIR231 KSK231:KSN231 LCG231:LCJ231 LMC231:LMF231 LVY231:LWB231 MFU231:MFX231 MPQ231:MPT231 MZM231:MZP231 NJI231:NJL231 NTE231:NTH231 ODA231:ODD231 OMW231:OMZ231 OWS231:OWV231 PGO231:PGR231 PQK231:PQN231 QAG231:QAJ231 QKC231:QKF231 QTY231:QUB231 RDU231:RDX231 RNQ231:RNT231 RXM231:RXP231 SHI231:SHL231 SRE231:SRH231 TBA231:TBD231 TKW231:TKZ231 TUS231:TUV231 UEO231:UER231 UOK231:UON231 UYG231:UYJ231 VIC231:VIF231 VRY231:VSB231 WBU231:WBX231 WLQ231:WLT231 WVM231:WVP231 I232:K232 JE232:JG232 TA232:TC232 ACW232:ACY232 AMS232:AMU232 AWO232:AWQ232 BGK232:BGM232 BQG232:BQI232 CAC232:CAE232 CJY232:CKA232 CTU232:CTW232 DDQ232:DDS232 DNM232:DNO232 DXI232:DXK232 EHE232:EHG232 ERA232:ERC232 FAW232:FAY232 FKS232:FKU232 FUO232:FUQ232 GEK232:GEM232 GOG232:GOI232 GYC232:GYE232 HHY232:HIA232 HRU232:HRW232 IBQ232:IBS232 ILM232:ILO232 IVI232:IVK232 JFE232:JFG232 JPA232:JPC232 JYW232:JYY232 KIS232:KIU232 KSO232:KSQ232 LCK232:LCM232 LMG232:LMI232 LWC232:LWE232 MFY232:MGA232 MPU232:MPW232 MZQ232:MZS232 NJM232:NJO232 NTI232:NTK232 ODE232:ODG232 ONA232:ONC232 OWW232:OWY232 PGS232:PGU232 PQO232:PQQ232 QAK232:QAM232 QKG232:QKI232 QUC232:QUE232 RDY232:REA232 RNU232:RNW232 RXQ232:RXS232 SHM232:SHO232 SRI232:SRK232 TBE232:TBG232 TLA232:TLC232 TUW232:TUY232 UES232:UEU232 UOO232:UOQ232 UYK232:UYM232 VIG232:VII232 VSC232:VSE232 WBY232:WCA232 WLU232:WLW232 WVQ232:WVS232 E500:H500 JA500:JD500 SW500:SZ500 ACS500:ACV500 AMO500:AMR500 AWK500:AWN500 BGG500:BGJ500 BQC500:BQF500 BZY500:CAB500 CJU500:CJX500 CTQ500:CTT500 DDM500:DDP500 DNI500:DNL500 DXE500:DXH500 EHA500:EHD500 EQW500:EQZ500 FAS500:FAV500 FKO500:FKR500 FUK500:FUN500 GEG500:GEJ500 GOC500:GOF500 GXY500:GYB500 HHU500:HHX500 HRQ500:HRT500 IBM500:IBP500 ILI500:ILL500 IVE500:IVH500 JFA500:JFD500 JOW500:JOZ500 JYS500:JYV500 KIO500:KIR500 KSK500:KSN500 LCG500:LCJ500 LMC500:LMF500 LVY500:LWB500 MFU500:MFX500 MPQ500:MPT500 MZM500:MZP500 NJI500:NJL500 NTE500:NTH500 ODA500:ODD500 OMW500:OMZ500 OWS500:OWV500 PGO500:PGR500 PQK500:PQN500 QAG500:QAJ500 QKC500:QKF500 QTY500:QUB500 RDU500:RDX500 RNQ500:RNT500 RXM500:RXP500 SHI500:SHL500 SRE500:SRH500 TBA500:TBD500 TKW500:TKZ500 TUS500:TUV500 UEO500:UER500 UOK500:UON500 UYG500:UYJ500 VIC500:VIF500 VRY500:VSB500 WBU500:WBX500 WLQ500:WLT500 WVM500:WVP500 J500:L505 JF500:JH505 TB500:TD505 ACX500:ACZ505 AMT500:AMV505 AWP500:AWR505 BGL500:BGN505 BQH500:BQJ505 CAD500:CAF505 CJZ500:CKB505 CTV500:CTX505 DDR500:DDT505 DNN500:DNP505 DXJ500:DXL505 EHF500:EHH505 ERB500:ERD505 FAX500:FAZ505 FKT500:FKV505 FUP500:FUR505 GEL500:GEN505 GOH500:GOJ505 GYD500:GYF505 HHZ500:HIB505 HRV500:HRX505 IBR500:IBT505 ILN500:ILP505 IVJ500:IVL505 JFF500:JFH505 JPB500:JPD505 JYX500:JYZ505 KIT500:KIV505 KSP500:KSR505 LCL500:LCN505 LMH500:LMJ505 LWD500:LWF505 MFZ500:MGB505 MPV500:MPX505 MZR500:MZT505 NJN500:NJP505 NTJ500:NTL505 ODF500:ODH505 ONB500:OND505 OWX500:OWZ505 PGT500:PGV505 PQP500:PQR505 QAL500:QAN505 QKH500:QKJ505 QUD500:QUF505 RDZ500:REB505 RNV500:RNX505 RXR500:RXT505 SHN500:SHP505 SRJ500:SRL505 TBF500:TBH505 TLB500:TLD505 TUX500:TUZ505 UET500:UEV505 UOP500:UOR505 UYL500:UYN505 VIH500:VIJ505 VSD500:VSF505 WBZ500:WCB505 WLV500:WLX505 WVR500:WVT505 D506:G506 IZ506:JC506 SV506:SY506 ACR506:ACU506 AMN506:AMQ506 AWJ506:AWM506 BGF506:BGI506 BQB506:BQE506 BZX506:CAA506 CJT506:CJW506 CTP506:CTS506 DDL506:DDO506 DNH506:DNK506 DXD506:DXG506 EGZ506:EHC506 EQV506:EQY506 FAR506:FAU506 FKN506:FKQ506 FUJ506:FUM506 GEF506:GEI506 GOB506:GOE506 GXX506:GYA506 HHT506:HHW506 HRP506:HRS506 IBL506:IBO506 ILH506:ILK506 IVD506:IVG506 JEZ506:JFC506 JOV506:JOY506 JYR506:JYU506 KIN506:KIQ506 KSJ506:KSM506 LCF506:LCI506 LMB506:LME506 LVX506:LWA506 MFT506:MFW506 MPP506:MPS506 MZL506:MZO506 NJH506:NJK506 NTD506:NTG506 OCZ506:ODC506 OMV506:OMY506 OWR506:OWU506 PGN506:PGQ506 PQJ506:PQM506 QAF506:QAI506 QKB506:QKE506 QTX506:QUA506 RDT506:RDW506 RNP506:RNS506 RXL506:RXO506 SHH506:SHK506 SRD506:SRG506 TAZ506:TBC506 TKV506:TKY506 TUR506:TUU506 UEN506:UEQ506 UOJ506:UOM506 UYF506:UYI506 VIB506:VIE506 VRX506:VSA506 WBT506:WBW506 WLP506:WLS506 WVL506:WVO506 E505:H505 JA505:JD505 SW505:SZ505 ACS505:ACV505 AMO505:AMR505 AWK505:AWN505 BGG505:BGJ505 BQC505:BQF505 BZY505:CAB505 CJU505:CJX505 CTQ505:CTT505 DDM505:DDP505 DNI505:DNL505 DXE505:DXH505 EHA505:EHD505 EQW505:EQZ505 FAS505:FAV505 FKO505:FKR505 FUK505:FUN505 GEG505:GEJ505 GOC505:GOF505 GXY505:GYB505 HHU505:HHX505 HRQ505:HRT505 IBM505:IBP505 ILI505:ILL505 IVE505:IVH505 JFA505:JFD505 JOW505:JOZ505 JYS505:JYV505 KIO505:KIR505 KSK505:KSN505 LCG505:LCJ505 LMC505:LMF505 LVY505:LWB505 MFU505:MFX505 MPQ505:MPT505 MZM505:MZP505 NJI505:NJL505 NTE505:NTH505 ODA505:ODD505 OMW505:OMZ505 OWS505:OWV505 PGO505:PGR505 PQK505:PQN505 QAG505:QAJ505 QKC505:QKF505 QTY505:QUB505 RDU505:RDX505 RNQ505:RNT505 RXM505:RXP505 SHI505:SHL505 SRE505:SRH505 TBA505:TBD505 TKW505:TKZ505 TUS505:TUV505 UEO505:UER505 UOK505:UON505 UYG505:UYJ505 VIC505:VIF505 VRY505:VSB505 WBU505:WBX505 WLQ505:WLT505 WVM505:WVP505 I506:K506 JE506:JG506 TA506:TC506 ACW506:ACY506 AMS506:AMU506 AWO506:AWQ506 BGK506:BGM506 BQG506:BQI506 CAC506:CAE506 CJY506:CKA506 CTU506:CTW506 DDQ506:DDS506 DNM506:DNO506 DXI506:DXK506 EHE506:EHG506 ERA506:ERC506 FAW506:FAY506 FKS506:FKU506 FUO506:FUQ506 GEK506:GEM506 GOG506:GOI506 GYC506:GYE506 HHY506:HIA506 HRU506:HRW506 IBQ506:IBS506 ILM506:ILO506 IVI506:IVK506 JFE506:JFG506 JPA506:JPC506 JYW506:JYY506 KIS506:KIU506 KSO506:KSQ506 LCK506:LCM506 LMG506:LMI506 LWC506:LWE506 MFY506:MGA506 MPU506:MPW506 MZQ506:MZS506 NJM506:NJO506 NTI506:NTK506 ODE506:ODG506 ONA506:ONC506 OWW506:OWY506 PGS506:PGU506 PQO506:PQQ506 QAK506:QAM506 QKG506:QKI506 QUC506:QUE506 RDY506:REA506 RNU506:RNW506 RXQ506:RXS506 SHM506:SHO506 SRI506:SRK506 TBE506:TBG506 TLA506:TLC506 TUW506:TUY506 UES506:UEU506 UOO506:UOQ506 UYK506:UYM506 VIG506:VII506 VSC506:VSE506 WBY506:WCA506 WLU506:WLW506 WVQ506:WVS506 B506 IX506 ST506 ACP506 AML506 AWH506 BGD506 BPZ506 BZV506 CJR506 CTN506 DDJ506 DNF506 DXB506 EGX506 EQT506 FAP506 FKL506 FUH506 GED506 GNZ506 GXV506 HHR506 HRN506 IBJ506 ILF506 IVB506 JEX506 JOT506 JYP506 KIL506 KSH506 LCD506 LLZ506 LVV506 MFR506 MPN506 MZJ506 NJF506 NTB506 OCX506 OMT506 OWP506 PGL506 PQH506 QAD506 QJZ506 QTV506 RDR506 RNN506 RXJ506 SHF506 SRB506 TAX506 TKT506 TUP506 UEL506 UOH506 UYD506 VHZ506 VRV506 WBR506 WLN506 WVJ506 V486:Y491 V143:Y149 WVY59:WWJ59 WWH58:WWS58 WMC59:WMN59 WML58:WMW58 WCG59:WCR59 WCP58:WDA58 VSK59:VSV59 VST58:VTE58 VIO59:VIZ59 VIX58:VJI58 UYS59:UZD59 UZB58:UZM58 UOW59:UPH59 UPF58:UPQ58 UFA59:UFL59 UFJ58:UFU58 TVE59:TVP59 TVN58:TVY58 TLI59:TLT59 TLR58:TMC58 TBM59:TBX59 TBV58:TCG58 SRQ59:SSB59 SRZ58:SSK58 SHU59:SIF59 SID58:SIO58 RXY59:RYJ59 RYH58:RYS58 ROC59:RON59 ROL58:ROW58 REG59:RER59 REP58:RFA58 QUK59:QUV59 QUT58:QVE58 QKO59:QKZ59 QKX58:QLI58 QAS59:QBD59 QBB58:QBM58 PQW59:PRH59 PRF58:PRQ58 PHA59:PHL59 PHJ58:PHU58 OXE59:OXP59 OXN58:OXY58 ONI59:ONT59 ONR58:OOC58 ODM59:ODX59 ODV58:OEG58 NTQ59:NUB59 NTZ58:NUK58 NJU59:NKF59 NKD58:NKO58 MZY59:NAJ59 NAH58:NAS58 MQC59:MQN59 MQL58:MQW58 MGG59:MGR59 MGP58:MHA58 LWK59:LWV59 LWT58:LXE58 LMO59:LMZ59 LMX58:LNI58 LCS59:LDD59 LDB58:LDM58 KSW59:KTH59 KTF58:KTQ58 KJA59:KJL59 KJJ58:KJU58 JZE59:JZP59 JZN58:JZY58 JPI59:JPT59 JPR58:JQC58 JFM59:JFX59 JFV58:JGG58 IVQ59:IWB59 IVZ58:IWK58 ILU59:IMF59 IMD58:IMO58 IBY59:ICJ59 ICH58:ICS58 HSC59:HSN59 HSL58:HSW58 HIG59:HIR59 HIP58:HJA58 GYK59:GYV59 GYT58:GZE58 GOO59:GOZ59 GOX58:GPI58 GES59:GFD59 GFB58:GFM58 FUW59:FVH59 FVF58:FVQ58 FLA59:FLL59 FLJ58:FLU58 FBE59:FBP59 FBN58:FBY58 ERI59:ERT59 ERR58:ESC58 EHM59:EHX59 EHV58:EIG58 DXQ59:DYB59 DXZ58:DYK58 DNU59:DOF59 DOD58:DOO58 DDY59:DEJ59 DEH58:DES58 CUC59:CUN59 CUL58:CUW58 CKG59:CKR59 CKP58:CLA58 CAK59:CAV59 CAT58:CBE58 BQO59:BQZ59 BQX58:BRI58 BGS59:BHD59 BHB58:BHM58 AWW59:AXH59 AXF58:AXQ58 ANA59:ANL59 ANJ58:ANU58 ADE59:ADP59 ADN58:ADY58 TI59:TT59 TR58:UC58 JM59:JX59 JV58:KG58 Z331:AK331 Z58:AK58 WVY332:WWJ333 WWH331:WWS331 WMC332:WMN333 WML331:WMW331 WCG332:WCR333 WCP331:WDA331 VSK332:VSV333 VST331:VTE331 VIO332:VIZ333 VIX331:VJI331 UYS332:UZD333 UZB331:UZM331 UOW332:UPH333 UPF331:UPQ331 UFA332:UFL333 UFJ331:UFU331 TVE332:TVP333 TVN331:TVY331 TLI332:TLT333 TLR331:TMC331 TBM332:TBX333 TBV331:TCG331 SRQ332:SSB333 SRZ331:SSK331 SHU332:SIF333 SID331:SIO331 RXY332:RYJ333 RYH331:RYS331 ROC332:RON333 ROL331:ROW331 REG332:RER333 REP331:RFA331 QUK332:QUV333 QUT331:QVE331 QKO332:QKZ333 QKX331:QLI331 QAS332:QBD333 QBB331:QBM331 PQW332:PRH333 PRF331:PRQ331 PHA332:PHL333 PHJ331:PHU331 OXE332:OXP333 OXN331:OXY331 ONI332:ONT333 ONR331:OOC331 ODM332:ODX333 ODV331:OEG331 NTQ332:NUB333 NTZ331:NUK331 NJU332:NKF333 NKD331:NKO331 MZY332:NAJ333 NAH331:NAS331 MQC332:MQN333 MQL331:MQW331 MGG332:MGR333 MGP331:MHA331 LWK332:LWV333 LWT331:LXE331 LMO332:LMZ333 LMX331:LNI331 LCS332:LDD333 LDB331:LDM331 KSW332:KTH333 KTF331:KTQ331 KJA332:KJL333 KJJ331:KJU331 JZE332:JZP333 JZN331:JZY331 JPI332:JPT333 JPR331:JQC331 JFM332:JFX333 JFV331:JGG331 IVQ332:IWB333 IVZ331:IWK331 ILU332:IMF333 IMD331:IMO331 IBY332:ICJ333 ICH331:ICS331 HSC332:HSN333 HSL331:HSW331 HIG332:HIR333 HIP331:HJA331 GYK332:GYV333 GYT331:GZE331 GOO332:GOZ333 GOX331:GPI331 GES332:GFD333 GFB331:GFM331 FUW332:FVH333 FVF331:FVQ331 FLA332:FLL333 FLJ331:FLU331 FBE332:FBP333 FBN331:FBY331 ERI332:ERT333 ERR331:ESC331 EHM332:EHX333 EHV331:EIG331 DXQ332:DYB333 DXZ331:DYK331 DNU332:DOF333 DOD331:DOO331 DDY332:DEJ333 DEH331:DES331 CUC332:CUN333 CUL331:CUW331 CKG332:CKR333 CKP331:CLA331 CAK332:CAV333 CAT331:CBE331 BQO332:BQZ333 BQX331:BRI331 BGS332:BHD333 BHB331:BHM331 AWW332:AXH333 AXF331:AXQ331 ANA332:ANL333 ANJ331:ANU331 ADE332:ADP333 ADN331:ADY331 TI332:TT333 TR331:UC331 JM332:JX333 JV331:KG331 S59:AB59 S332:AB333 J64:M72 Q54:AB54 Q61:AB61 Q56:AB56 P64:S72 B256 IX256 ST256 ACP256 AML256 AWH256 BGD256 BPZ256 BZV256 CJR256 CTN256 DDJ256 DNF256 DXB256 EGX256 EQT256 FAP256 FKL256 FUH256 GED256 GNZ256 GXV256 HHR256 HRN256 IBJ256 ILF256 IVB256 JEX256 JOT256 JYP256 KIL256 KSH256 LCD256 LLZ256 LVV256 MFR256 MPN256 MZJ256 NJF256 NTB256 OCX256 OMT256 OWP256 PGL256 PQH256 QAD256 QJZ256 QTV256 RDR256 RNN256 RXJ256 SHF256 SRB256 TAX256 TKT256 TUP256 UEL256 UOH256 UYD256 VHZ256 VRV256 WBR256 WLN256 WVJ256 E250:H250 JA250:JD250 SW250:SZ250 ACS250:ACV250 AMO250:AMR250 AWK250:AWN250 BGG250:BGJ250 BQC250:BQF250 BZY250:CAB250 CJU250:CJX250 CTQ250:CTT250 DDM250:DDP250 DNI250:DNL250 DXE250:DXH250 EHA250:EHD250 EQW250:EQZ250 FAS250:FAV250 FKO250:FKR250 FUK250:FUN250 GEG250:GEJ250 GOC250:GOF250 GXY250:GYB250 HHU250:HHX250 HRQ250:HRT250 IBM250:IBP250 ILI250:ILL250 IVE250:IVH250 JFA250:JFD250 JOW250:JOZ250 JYS250:JYV250 KIO250:KIR250 KSK250:KSN250 LCG250:LCJ250 LMC250:LMF250 LVY250:LWB250 MFU250:MFX250 MPQ250:MPT250 MZM250:MZP250 NJI250:NJL250 NTE250:NTH250 ODA250:ODD250 OMW250:OMZ250 OWS250:OWV250 PGO250:PGR250 PQK250:PQN250 QAG250:QAJ250 QKC250:QKF250 QTY250:QUB250 RDU250:RDX250 RNQ250:RNT250 RXM250:RXP250 SHI250:SHL250 SRE250:SRH250 TBA250:TBD250 TKW250:TKZ250 TUS250:TUV250 UEO250:UER250 UOK250:UON250 UYG250:UYJ250 VIC250:VIF250 VRY250:VSB250 WBU250:WBX250 WLQ250:WLT250 WVM250:WVP250 J250:L255 JF250:JH255 TB250:TD255 ACX250:ACZ255 AMT250:AMV255 AWP250:AWR255 BGL250:BGN255 BQH250:BQJ255 CAD250:CAF255 CJZ250:CKB255 CTV250:CTX255 DDR250:DDT255 DNN250:DNP255 DXJ250:DXL255 EHF250:EHH255 ERB250:ERD255 FAX250:FAZ255 FKT250:FKV255 FUP250:FUR255 GEL250:GEN255 GOH250:GOJ255 GYD250:GYF255 HHZ250:HIB255 HRV250:HRX255 IBR250:IBT255 ILN250:ILP255 IVJ250:IVL255 JFF250:JFH255 JPB250:JPD255 JYX250:JYZ255 KIT250:KIV255 KSP250:KSR255 LCL250:LCN255 LMH250:LMJ255 LWD250:LWF255 MFZ250:MGB255 MPV250:MPX255 MZR250:MZT255 NJN250:NJP255 NTJ250:NTL255 ODF250:ODH255 ONB250:OND255 OWX250:OWZ255 PGT250:PGV255 PQP250:PQR255 QAL250:QAN255 QKH250:QKJ255 QUD250:QUF255 RDZ250:REB255 RNV250:RNX255 RXR250:RXT255 SHN250:SHP255 SRJ250:SRL255 TBF250:TBH255 TLB250:TLD255 TUX250:TUZ255 UET250:UEV255 UOP250:UOR255 UYL250:UYN255 VIH250:VIJ255 VSD250:VSF255 WBZ250:WCB255 WLV250:WLX255 WVR250:WVT255 D256:G256 IZ256:JC256 SV256:SY256 ACR256:ACU256 AMN256:AMQ256 AWJ256:AWM256 BGF256:BGI256 BQB256:BQE256 BZX256:CAA256 CJT256:CJW256 CTP256:CTS256 DDL256:DDO256 DNH256:DNK256 DXD256:DXG256 EGZ256:EHC256 EQV256:EQY256 FAR256:FAU256 FKN256:FKQ256 FUJ256:FUM256 GEF256:GEI256 GOB256:GOE256 GXX256:GYA256 HHT256:HHW256 HRP256:HRS256 IBL256:IBO256 ILH256:ILK256 IVD256:IVG256 JEZ256:JFC256 JOV256:JOY256 JYR256:JYU256 KIN256:KIQ256 KSJ256:KSM256 LCF256:LCI256 LMB256:LME256 LVX256:LWA256 MFT256:MFW256 MPP256:MPS256 MZL256:MZO256 NJH256:NJK256 NTD256:NTG256 OCZ256:ODC256 OMV256:OMY256 OWR256:OWU256 PGN256:PGQ256 PQJ256:PQM256 QAF256:QAI256 QKB256:QKE256 QTX256:QUA256 RDT256:RDW256 RNP256:RNS256 RXL256:RXO256 SHH256:SHK256 SRD256:SRG256 TAZ256:TBC256 TKV256:TKY256 TUR256:TUU256 UEN256:UEQ256 UOJ256:UOM256 UYF256:UYI256 VIB256:VIE256 VRX256:VSA256 WBT256:WBW256 WLP256:WLS256 WVL256:WVO256 E255:H255 JA255:JD255 SW255:SZ255 ACS255:ACV255 AMO255:AMR255 AWK255:AWN255 BGG255:BGJ255 BQC255:BQF255 BZY255:CAB255 CJU255:CJX255 CTQ255:CTT255 DDM255:DDP255 DNI255:DNL255 DXE255:DXH255 EHA255:EHD255 EQW255:EQZ255 FAS255:FAV255 FKO255:FKR255 FUK255:FUN255 GEG255:GEJ255 GOC255:GOF255 GXY255:GYB255 HHU255:HHX255 HRQ255:HRT255 IBM255:IBP255 ILI255:ILL255 IVE255:IVH255 JFA255:JFD255 JOW255:JOZ255 JYS255:JYV255 KIO255:KIR255 KSK255:KSN255 LCG255:LCJ255 LMC255:LMF255 LVY255:LWB255 MFU255:MFX255 MPQ255:MPT255 MZM255:MZP255 NJI255:NJL255 NTE255:NTH255 ODA255:ODD255 OMW255:OMZ255 OWS255:OWV255 PGO255:PGR255 PQK255:PQN255 QAG255:QAJ255 QKC255:QKF255 QTY255:QUB255 RDU255:RDX255 RNQ255:RNT255 RXM255:RXP255 SHI255:SHL255 SRE255:SRH255 TBA255:TBD255 TKW255:TKZ255 TUS255:TUV255 UEO255:UER255 UOK255:UON255 UYG255:UYJ255 VIC255:VIF255 VRY255:VSB255 WBU255:WBX255 WLQ255:WLT255 WVM255:WVP255 I256:K256 JE256:JG256 TA256:TC256 ACW256:ACY256 AMS256:AMU256 AWO256:AWQ256 BGK256:BGM256 BQG256:BQI256 CAC256:CAE256 CJY256:CKA256 CTU256:CTW256 DDQ256:DDS256 DNM256:DNO256 DXI256:DXK256 EHE256:EHG256 ERA256:ERC256 FAW256:FAY256 FKS256:FKU256 FUO256:FUQ256 GEK256:GEM256 GOG256:GOI256 GYC256:GYE256 HHY256:HIA256 HRU256:HRW256 IBQ256:IBS256 ILM256:ILO256 IVI256:IVK256 JFE256:JFG256 JPA256:JPC256 JYW256:JYY256 KIS256:KIU256 KSO256:KSQ256 LCK256:LCM256 LMG256:LMI256 LWC256:LWE256 MFY256:MGA256 MPU256:MPW256 MZQ256:MZS256 NJM256:NJO256 NTI256:NTK256 ODE256:ODG256 ONA256:ONC256 OWW256:OWY256 PGS256:PGU256 PQO256:PQQ256 QAK256:QAM256 QKG256:QKI256 QUC256:QUE256 RDY256:REA256 RNU256:RNW256 RXQ256:RXS256 SHM256:SHO256 SRI256:SRK256 TBE256:TBG256 TLA256:TLC256 TUW256:TUY256 UES256:UEU256 UOO256:UOQ256 UYK256:UYM256 VIG256:VII256 VSC256:VSE256 WBY256:WCA256 WLU256:WLW256 WVQ256:WVS256 B529 IX529 ST529 ACP529 AML529 AWH529 BGD529 BPZ529 BZV529 CJR529 CTN529 DDJ529 DNF529 DXB529 EGX529 EQT529 FAP529 FKL529 FUH529 GED529 GNZ529 GXV529 HHR529 HRN529 IBJ529 ILF529 IVB529 JEX529 JOT529 JYP529 KIL529 KSH529 LCD529 LLZ529 LVV529 MFR529 MPN529 MZJ529 NJF529 NTB529 OCX529 OMT529 OWP529 PGL529 PQH529 QAD529 QJZ529 QTV529 RDR529 RNN529 RXJ529 SHF529 SRB529 TAX529 TKT529 TUP529 UEL529 UOH529 UYD529 VHZ529 VRV529 WBR529 WLN529 WVJ529 E523:H523 JA523:JD523 SW523:SZ523 ACS523:ACV523 AMO523:AMR523 AWK523:AWN523 BGG523:BGJ523 BQC523:BQF523 BZY523:CAB523 CJU523:CJX523 CTQ523:CTT523 DDM523:DDP523 DNI523:DNL523 DXE523:DXH523 EHA523:EHD523 EQW523:EQZ523 FAS523:FAV523 FKO523:FKR523 FUK523:FUN523 GEG523:GEJ523 GOC523:GOF523 GXY523:GYB523 HHU523:HHX523 HRQ523:HRT523 IBM523:IBP523 ILI523:ILL523 IVE523:IVH523 JFA523:JFD523 JOW523:JOZ523 JYS523:JYV523 KIO523:KIR523 KSK523:KSN523 LCG523:LCJ523 LMC523:LMF523 LVY523:LWB523 MFU523:MFX523 MPQ523:MPT523 MZM523:MZP523 NJI523:NJL523 NTE523:NTH523 ODA523:ODD523 OMW523:OMZ523 OWS523:OWV523 PGO523:PGR523 PQK523:PQN523 QAG523:QAJ523 QKC523:QKF523 QTY523:QUB523 RDU523:RDX523 RNQ523:RNT523 RXM523:RXP523 SHI523:SHL523 SRE523:SRH523 TBA523:TBD523 TKW523:TKZ523 TUS523:TUV523 UEO523:UER523 UOK523:UON523 UYG523:UYJ523 VIC523:VIF523 VRY523:VSB523 WBU523:WBX523 WLQ523:WLT523 WVM523:WVP523 J523:L528 JF523:JH528 TB523:TD528 ACX523:ACZ528 AMT523:AMV528 AWP523:AWR528 BGL523:BGN528 BQH523:BQJ528 CAD523:CAF528 CJZ523:CKB528 CTV523:CTX528 DDR523:DDT528 DNN523:DNP528 DXJ523:DXL528 EHF523:EHH528 ERB523:ERD528 FAX523:FAZ528 FKT523:FKV528 FUP523:FUR528 GEL523:GEN528 GOH523:GOJ528 GYD523:GYF528 HHZ523:HIB528 HRV523:HRX528 IBR523:IBT528 ILN523:ILP528 IVJ523:IVL528 JFF523:JFH528 JPB523:JPD528 JYX523:JYZ528 KIT523:KIV528 KSP523:KSR528 LCL523:LCN528 LMH523:LMJ528 LWD523:LWF528 MFZ523:MGB528 MPV523:MPX528 MZR523:MZT528 NJN523:NJP528 NTJ523:NTL528 ODF523:ODH528 ONB523:OND528 OWX523:OWZ528 PGT523:PGV528 PQP523:PQR528 QAL523:QAN528 QKH523:QKJ528 QUD523:QUF528 RDZ523:REB528 RNV523:RNX528 RXR523:RXT528 SHN523:SHP528 SRJ523:SRL528 TBF523:TBH528 TLB523:TLD528 TUX523:TUZ528 UET523:UEV528 UOP523:UOR528 UYL523:UYN528 VIH523:VIJ528 VSD523:VSF528 WBZ523:WCB528 WLV523:WLX528 WVR523:WVT528 D529:G529 IZ529:JC529 SV529:SY529 ACR529:ACU529 AMN529:AMQ529 AWJ529:AWM529 BGF529:BGI529 BQB529:BQE529 BZX529:CAA529 CJT529:CJW529 CTP529:CTS529 DDL529:DDO529 DNH529:DNK529 DXD529:DXG529 EGZ529:EHC529 EQV529:EQY529 FAR529:FAU529 FKN529:FKQ529 FUJ529:FUM529 GEF529:GEI529 GOB529:GOE529 GXX529:GYA529 HHT529:HHW529 HRP529:HRS529 IBL529:IBO529 ILH529:ILK529 IVD529:IVG529 JEZ529:JFC529 JOV529:JOY529 JYR529:JYU529 KIN529:KIQ529 KSJ529:KSM529 LCF529:LCI529 LMB529:LME529 LVX529:LWA529 MFT529:MFW529 MPP529:MPS529 MZL529:MZO529 NJH529:NJK529 NTD529:NTG529 OCZ529:ODC529 OMV529:OMY529 OWR529:OWU529 PGN529:PGQ529 PQJ529:PQM529 QAF529:QAI529 QKB529:QKE529 QTX529:QUA529 RDT529:RDW529 RNP529:RNS529 RXL529:RXO529 SHH529:SHK529 SRD529:SRG529 TAZ529:TBC529 TKV529:TKY529 TUR529:TUU529 UEN529:UEQ529 UOJ529:UOM529 UYF529:UYI529 VIB529:VIE529 VRX529:VSA529 WBT529:WBW529 WLP529:WLS529 WVL529:WVO529 E528:H528 JA528:JD528 SW528:SZ528 ACS528:ACV528 AMO528:AMR528 AWK528:AWN528 BGG528:BGJ528 BQC528:BQF528 BZY528:CAB528 CJU528:CJX528 CTQ528:CTT528 DDM528:DDP528 DNI528:DNL528 DXE528:DXH528 EHA528:EHD528 EQW528:EQZ528 FAS528:FAV528 FKO528:FKR528 FUK528:FUN528 GEG528:GEJ528 GOC528:GOF528 GXY528:GYB528 HHU528:HHX528 HRQ528:HRT528 IBM528:IBP528 ILI528:ILL528 IVE528:IVH528 JFA528:JFD528 JOW528:JOZ528 JYS528:JYV528 KIO528:KIR528 KSK528:KSN528 LCG528:LCJ528 LMC528:LMF528 LVY528:LWB528 MFU528:MFX528 MPQ528:MPT528 MZM528:MZP528 NJI528:NJL528 NTE528:NTH528 ODA528:ODD528 OMW528:OMZ528 OWS528:OWV528 PGO528:PGR528 PQK528:PQN528 QAG528:QAJ528 QKC528:QKF528 QTY528:QUB528 RDU528:RDX528 RNQ528:RNT528 RXM528:RXP528 SHI528:SHL528 SRE528:SRH528 TBA528:TBD528 TKW528:TKZ528 TUS528:TUV528 UEO528:UER528 UOK528:UON528 UYG528:UYJ528 VIC528:VIF528 VRY528:VSB528 WBU528:WBX528 WLQ528:WLT528 WVM528:WVP528 I529:K529 JE529:JG529 TA529:TC529 ACW529:ACY529 AMS529:AMU529 AWO529:AWQ529 BGK529:BGM529 BQG529:BQI529 CAC529:CAE529 CJY529:CKA529 CTU529:CTW529 DDQ529:DDS529 DNM529:DNO529 DXI529:DXK529 EHE529:EHG529 ERA529:ERC529 FAW529:FAY529 FKS529:FKU529 FUO529:FUQ529 GEK529:GEM529 GOG529:GOI529 GYC529:GYE529 HHY529:HIA529 HRU529:HRW529 IBQ529:IBS529 ILM529:ILO529 IVI529:IVK529 JFE529:JFG529 JPA529:JPC529 JYW529:JYY529 KIS529:KIU529 KSO529:KSQ529 LCK529:LCM529 LMG529:LMI529 LWC529:LWE529 MFY529:MGA529 MPU529:MPW529 MZQ529:MZS529 NJM529:NJO529 NTI529:NTK529 ODE529:ODG529 ONA529:ONC529 OWW529:OWY529 PGS529:PGU529 PQO529:PQQ529 QAK529:QAM529 QKG529:QKI529 QUC529:QUE529 RDY529:REA529 RNU529:RNW529 RXQ529:RXS529 SHM529:SHO529 SRI529:SRK529 TBE529:TBG529 TLA529:TLC529 TUW529:TUY529 UES529:UEU529 UOO529:UOQ529 UYK529:UYM529 VIG529:VII529 VSC529:VSE529 WBY529:WCA529 WLU529:WLW529 WVQ529:WVS529</xm:sqref>
        </x14:dataValidation>
        <x14:dataValidation imeMode="hiragana" allowBlank="1" showInputMessage="1" showErrorMessage="1" xr:uid="{00000000-0002-0000-0400-000002000000}">
          <xm:sqref>J494:Z494 JF494:JV494 TB494:TR494 ACX494:ADN494 AMT494:ANJ494 AWP494:AXF494 BGL494:BHB494 BQH494:BQX494 CAD494:CAT494 CJZ494:CKP494 CTV494:CUL494 DDR494:DEH494 DNN494:DOD494 DXJ494:DXZ494 EHF494:EHV494 ERB494:ERR494 FAX494:FBN494 FKT494:FLJ494 FUP494:FVF494 GEL494:GFB494 GOH494:GOX494 GYD494:GYT494 HHZ494:HIP494 HRV494:HSL494 IBR494:ICH494 ILN494:IMD494 IVJ494:IVZ494 JFF494:JFV494 JPB494:JPR494 JYX494:JZN494 KIT494:KJJ494 KSP494:KTF494 LCL494:LDB494 LMH494:LMX494 LWD494:LWT494 MFZ494:MGP494 MPV494:MQL494 MZR494:NAH494 NJN494:NKD494 NTJ494:NTZ494 ODF494:ODV494 ONB494:ONR494 OWX494:OXN494 PGT494:PHJ494 PQP494:PRF494 QAL494:QBB494 QKH494:QKX494 QUD494:QUT494 RDZ494:REP494 RNV494:ROL494 RXR494:RYH494 SHN494:SID494 SRJ494:SRZ494 TBF494:TBV494 TLB494:TLR494 TUX494:TVN494 UET494:UFJ494 UOP494:UPF494 UYL494:UZB494 VIH494:VIX494 VSD494:VST494 WBZ494:WCP494 WLV494:WML494 WVR494:WWH494 J66076:Z66076 JF66076:JV66076 TB66076:TR66076 ACX66076:ADN66076 AMT66076:ANJ66076 AWP66076:AXF66076 BGL66076:BHB66076 BQH66076:BQX66076 CAD66076:CAT66076 CJZ66076:CKP66076 CTV66076:CUL66076 DDR66076:DEH66076 DNN66076:DOD66076 DXJ66076:DXZ66076 EHF66076:EHV66076 ERB66076:ERR66076 FAX66076:FBN66076 FKT66076:FLJ66076 FUP66076:FVF66076 GEL66076:GFB66076 GOH66076:GOX66076 GYD66076:GYT66076 HHZ66076:HIP66076 HRV66076:HSL66076 IBR66076:ICH66076 ILN66076:IMD66076 IVJ66076:IVZ66076 JFF66076:JFV66076 JPB66076:JPR66076 JYX66076:JZN66076 KIT66076:KJJ66076 KSP66076:KTF66076 LCL66076:LDB66076 LMH66076:LMX66076 LWD66076:LWT66076 MFZ66076:MGP66076 MPV66076:MQL66076 MZR66076:NAH66076 NJN66076:NKD66076 NTJ66076:NTZ66076 ODF66076:ODV66076 ONB66076:ONR66076 OWX66076:OXN66076 PGT66076:PHJ66076 PQP66076:PRF66076 QAL66076:QBB66076 QKH66076:QKX66076 QUD66076:QUT66076 RDZ66076:REP66076 RNV66076:ROL66076 RXR66076:RYH66076 SHN66076:SID66076 SRJ66076:SRZ66076 TBF66076:TBV66076 TLB66076:TLR66076 TUX66076:TVN66076 UET66076:UFJ66076 UOP66076:UPF66076 UYL66076:UZB66076 VIH66076:VIX66076 VSD66076:VST66076 WBZ66076:WCP66076 WLV66076:WML66076 WVR66076:WWH66076 J131612:Z131612 JF131612:JV131612 TB131612:TR131612 ACX131612:ADN131612 AMT131612:ANJ131612 AWP131612:AXF131612 BGL131612:BHB131612 BQH131612:BQX131612 CAD131612:CAT131612 CJZ131612:CKP131612 CTV131612:CUL131612 DDR131612:DEH131612 DNN131612:DOD131612 DXJ131612:DXZ131612 EHF131612:EHV131612 ERB131612:ERR131612 FAX131612:FBN131612 FKT131612:FLJ131612 FUP131612:FVF131612 GEL131612:GFB131612 GOH131612:GOX131612 GYD131612:GYT131612 HHZ131612:HIP131612 HRV131612:HSL131612 IBR131612:ICH131612 ILN131612:IMD131612 IVJ131612:IVZ131612 JFF131612:JFV131612 JPB131612:JPR131612 JYX131612:JZN131612 KIT131612:KJJ131612 KSP131612:KTF131612 LCL131612:LDB131612 LMH131612:LMX131612 LWD131612:LWT131612 MFZ131612:MGP131612 MPV131612:MQL131612 MZR131612:NAH131612 NJN131612:NKD131612 NTJ131612:NTZ131612 ODF131612:ODV131612 ONB131612:ONR131612 OWX131612:OXN131612 PGT131612:PHJ131612 PQP131612:PRF131612 QAL131612:QBB131612 QKH131612:QKX131612 QUD131612:QUT131612 RDZ131612:REP131612 RNV131612:ROL131612 RXR131612:RYH131612 SHN131612:SID131612 SRJ131612:SRZ131612 TBF131612:TBV131612 TLB131612:TLR131612 TUX131612:TVN131612 UET131612:UFJ131612 UOP131612:UPF131612 UYL131612:UZB131612 VIH131612:VIX131612 VSD131612:VST131612 WBZ131612:WCP131612 WLV131612:WML131612 WVR131612:WWH131612 J197148:Z197148 JF197148:JV197148 TB197148:TR197148 ACX197148:ADN197148 AMT197148:ANJ197148 AWP197148:AXF197148 BGL197148:BHB197148 BQH197148:BQX197148 CAD197148:CAT197148 CJZ197148:CKP197148 CTV197148:CUL197148 DDR197148:DEH197148 DNN197148:DOD197148 DXJ197148:DXZ197148 EHF197148:EHV197148 ERB197148:ERR197148 FAX197148:FBN197148 FKT197148:FLJ197148 FUP197148:FVF197148 GEL197148:GFB197148 GOH197148:GOX197148 GYD197148:GYT197148 HHZ197148:HIP197148 HRV197148:HSL197148 IBR197148:ICH197148 ILN197148:IMD197148 IVJ197148:IVZ197148 JFF197148:JFV197148 JPB197148:JPR197148 JYX197148:JZN197148 KIT197148:KJJ197148 KSP197148:KTF197148 LCL197148:LDB197148 LMH197148:LMX197148 LWD197148:LWT197148 MFZ197148:MGP197148 MPV197148:MQL197148 MZR197148:NAH197148 NJN197148:NKD197148 NTJ197148:NTZ197148 ODF197148:ODV197148 ONB197148:ONR197148 OWX197148:OXN197148 PGT197148:PHJ197148 PQP197148:PRF197148 QAL197148:QBB197148 QKH197148:QKX197148 QUD197148:QUT197148 RDZ197148:REP197148 RNV197148:ROL197148 RXR197148:RYH197148 SHN197148:SID197148 SRJ197148:SRZ197148 TBF197148:TBV197148 TLB197148:TLR197148 TUX197148:TVN197148 UET197148:UFJ197148 UOP197148:UPF197148 UYL197148:UZB197148 VIH197148:VIX197148 VSD197148:VST197148 WBZ197148:WCP197148 WLV197148:WML197148 WVR197148:WWH197148 J262684:Z262684 JF262684:JV262684 TB262684:TR262684 ACX262684:ADN262684 AMT262684:ANJ262684 AWP262684:AXF262684 BGL262684:BHB262684 BQH262684:BQX262684 CAD262684:CAT262684 CJZ262684:CKP262684 CTV262684:CUL262684 DDR262684:DEH262684 DNN262684:DOD262684 DXJ262684:DXZ262684 EHF262684:EHV262684 ERB262684:ERR262684 FAX262684:FBN262684 FKT262684:FLJ262684 FUP262684:FVF262684 GEL262684:GFB262684 GOH262684:GOX262684 GYD262684:GYT262684 HHZ262684:HIP262684 HRV262684:HSL262684 IBR262684:ICH262684 ILN262684:IMD262684 IVJ262684:IVZ262684 JFF262684:JFV262684 JPB262684:JPR262684 JYX262684:JZN262684 KIT262684:KJJ262684 KSP262684:KTF262684 LCL262684:LDB262684 LMH262684:LMX262684 LWD262684:LWT262684 MFZ262684:MGP262684 MPV262684:MQL262684 MZR262684:NAH262684 NJN262684:NKD262684 NTJ262684:NTZ262684 ODF262684:ODV262684 ONB262684:ONR262684 OWX262684:OXN262684 PGT262684:PHJ262684 PQP262684:PRF262684 QAL262684:QBB262684 QKH262684:QKX262684 QUD262684:QUT262684 RDZ262684:REP262684 RNV262684:ROL262684 RXR262684:RYH262684 SHN262684:SID262684 SRJ262684:SRZ262684 TBF262684:TBV262684 TLB262684:TLR262684 TUX262684:TVN262684 UET262684:UFJ262684 UOP262684:UPF262684 UYL262684:UZB262684 VIH262684:VIX262684 VSD262684:VST262684 WBZ262684:WCP262684 WLV262684:WML262684 WVR262684:WWH262684 J328220:Z328220 JF328220:JV328220 TB328220:TR328220 ACX328220:ADN328220 AMT328220:ANJ328220 AWP328220:AXF328220 BGL328220:BHB328220 BQH328220:BQX328220 CAD328220:CAT328220 CJZ328220:CKP328220 CTV328220:CUL328220 DDR328220:DEH328220 DNN328220:DOD328220 DXJ328220:DXZ328220 EHF328220:EHV328220 ERB328220:ERR328220 FAX328220:FBN328220 FKT328220:FLJ328220 FUP328220:FVF328220 GEL328220:GFB328220 GOH328220:GOX328220 GYD328220:GYT328220 HHZ328220:HIP328220 HRV328220:HSL328220 IBR328220:ICH328220 ILN328220:IMD328220 IVJ328220:IVZ328220 JFF328220:JFV328220 JPB328220:JPR328220 JYX328220:JZN328220 KIT328220:KJJ328220 KSP328220:KTF328220 LCL328220:LDB328220 LMH328220:LMX328220 LWD328220:LWT328220 MFZ328220:MGP328220 MPV328220:MQL328220 MZR328220:NAH328220 NJN328220:NKD328220 NTJ328220:NTZ328220 ODF328220:ODV328220 ONB328220:ONR328220 OWX328220:OXN328220 PGT328220:PHJ328220 PQP328220:PRF328220 QAL328220:QBB328220 QKH328220:QKX328220 QUD328220:QUT328220 RDZ328220:REP328220 RNV328220:ROL328220 RXR328220:RYH328220 SHN328220:SID328220 SRJ328220:SRZ328220 TBF328220:TBV328220 TLB328220:TLR328220 TUX328220:TVN328220 UET328220:UFJ328220 UOP328220:UPF328220 UYL328220:UZB328220 VIH328220:VIX328220 VSD328220:VST328220 WBZ328220:WCP328220 WLV328220:WML328220 WVR328220:WWH328220 J393756:Z393756 JF393756:JV393756 TB393756:TR393756 ACX393756:ADN393756 AMT393756:ANJ393756 AWP393756:AXF393756 BGL393756:BHB393756 BQH393756:BQX393756 CAD393756:CAT393756 CJZ393756:CKP393756 CTV393756:CUL393756 DDR393756:DEH393756 DNN393756:DOD393756 DXJ393756:DXZ393756 EHF393756:EHV393756 ERB393756:ERR393756 FAX393756:FBN393756 FKT393756:FLJ393756 FUP393756:FVF393756 GEL393756:GFB393756 GOH393756:GOX393756 GYD393756:GYT393756 HHZ393756:HIP393756 HRV393756:HSL393756 IBR393756:ICH393756 ILN393756:IMD393756 IVJ393756:IVZ393756 JFF393756:JFV393756 JPB393756:JPR393756 JYX393756:JZN393756 KIT393756:KJJ393756 KSP393756:KTF393756 LCL393756:LDB393756 LMH393756:LMX393756 LWD393756:LWT393756 MFZ393756:MGP393756 MPV393756:MQL393756 MZR393756:NAH393756 NJN393756:NKD393756 NTJ393756:NTZ393756 ODF393756:ODV393756 ONB393756:ONR393756 OWX393756:OXN393756 PGT393756:PHJ393756 PQP393756:PRF393756 QAL393756:QBB393756 QKH393756:QKX393756 QUD393756:QUT393756 RDZ393756:REP393756 RNV393756:ROL393756 RXR393756:RYH393756 SHN393756:SID393756 SRJ393756:SRZ393756 TBF393756:TBV393756 TLB393756:TLR393756 TUX393756:TVN393756 UET393756:UFJ393756 UOP393756:UPF393756 UYL393756:UZB393756 VIH393756:VIX393756 VSD393756:VST393756 WBZ393756:WCP393756 WLV393756:WML393756 WVR393756:WWH393756 J459292:Z459292 JF459292:JV459292 TB459292:TR459292 ACX459292:ADN459292 AMT459292:ANJ459292 AWP459292:AXF459292 BGL459292:BHB459292 BQH459292:BQX459292 CAD459292:CAT459292 CJZ459292:CKP459292 CTV459292:CUL459292 DDR459292:DEH459292 DNN459292:DOD459292 DXJ459292:DXZ459292 EHF459292:EHV459292 ERB459292:ERR459292 FAX459292:FBN459292 FKT459292:FLJ459292 FUP459292:FVF459292 GEL459292:GFB459292 GOH459292:GOX459292 GYD459292:GYT459292 HHZ459292:HIP459292 HRV459292:HSL459292 IBR459292:ICH459292 ILN459292:IMD459292 IVJ459292:IVZ459292 JFF459292:JFV459292 JPB459292:JPR459292 JYX459292:JZN459292 KIT459292:KJJ459292 KSP459292:KTF459292 LCL459292:LDB459292 LMH459292:LMX459292 LWD459292:LWT459292 MFZ459292:MGP459292 MPV459292:MQL459292 MZR459292:NAH459292 NJN459292:NKD459292 NTJ459292:NTZ459292 ODF459292:ODV459292 ONB459292:ONR459292 OWX459292:OXN459292 PGT459292:PHJ459292 PQP459292:PRF459292 QAL459292:QBB459292 QKH459292:QKX459292 QUD459292:QUT459292 RDZ459292:REP459292 RNV459292:ROL459292 RXR459292:RYH459292 SHN459292:SID459292 SRJ459292:SRZ459292 TBF459292:TBV459292 TLB459292:TLR459292 TUX459292:TVN459292 UET459292:UFJ459292 UOP459292:UPF459292 UYL459292:UZB459292 VIH459292:VIX459292 VSD459292:VST459292 WBZ459292:WCP459292 WLV459292:WML459292 WVR459292:WWH459292 J524828:Z524828 JF524828:JV524828 TB524828:TR524828 ACX524828:ADN524828 AMT524828:ANJ524828 AWP524828:AXF524828 BGL524828:BHB524828 BQH524828:BQX524828 CAD524828:CAT524828 CJZ524828:CKP524828 CTV524828:CUL524828 DDR524828:DEH524828 DNN524828:DOD524828 DXJ524828:DXZ524828 EHF524828:EHV524828 ERB524828:ERR524828 FAX524828:FBN524828 FKT524828:FLJ524828 FUP524828:FVF524828 GEL524828:GFB524828 GOH524828:GOX524828 GYD524828:GYT524828 HHZ524828:HIP524828 HRV524828:HSL524828 IBR524828:ICH524828 ILN524828:IMD524828 IVJ524828:IVZ524828 JFF524828:JFV524828 JPB524828:JPR524828 JYX524828:JZN524828 KIT524828:KJJ524828 KSP524828:KTF524828 LCL524828:LDB524828 LMH524828:LMX524828 LWD524828:LWT524828 MFZ524828:MGP524828 MPV524828:MQL524828 MZR524828:NAH524828 NJN524828:NKD524828 NTJ524828:NTZ524828 ODF524828:ODV524828 ONB524828:ONR524828 OWX524828:OXN524828 PGT524828:PHJ524828 PQP524828:PRF524828 QAL524828:QBB524828 QKH524828:QKX524828 QUD524828:QUT524828 RDZ524828:REP524828 RNV524828:ROL524828 RXR524828:RYH524828 SHN524828:SID524828 SRJ524828:SRZ524828 TBF524828:TBV524828 TLB524828:TLR524828 TUX524828:TVN524828 UET524828:UFJ524828 UOP524828:UPF524828 UYL524828:UZB524828 VIH524828:VIX524828 VSD524828:VST524828 WBZ524828:WCP524828 WLV524828:WML524828 WVR524828:WWH524828 J590364:Z590364 JF590364:JV590364 TB590364:TR590364 ACX590364:ADN590364 AMT590364:ANJ590364 AWP590364:AXF590364 BGL590364:BHB590364 BQH590364:BQX590364 CAD590364:CAT590364 CJZ590364:CKP590364 CTV590364:CUL590364 DDR590364:DEH590364 DNN590364:DOD590364 DXJ590364:DXZ590364 EHF590364:EHV590364 ERB590364:ERR590364 FAX590364:FBN590364 FKT590364:FLJ590364 FUP590364:FVF590364 GEL590364:GFB590364 GOH590364:GOX590364 GYD590364:GYT590364 HHZ590364:HIP590364 HRV590364:HSL590364 IBR590364:ICH590364 ILN590364:IMD590364 IVJ590364:IVZ590364 JFF590364:JFV590364 JPB590364:JPR590364 JYX590364:JZN590364 KIT590364:KJJ590364 KSP590364:KTF590364 LCL590364:LDB590364 LMH590364:LMX590364 LWD590364:LWT590364 MFZ590364:MGP590364 MPV590364:MQL590364 MZR590364:NAH590364 NJN590364:NKD590364 NTJ590364:NTZ590364 ODF590364:ODV590364 ONB590364:ONR590364 OWX590364:OXN590364 PGT590364:PHJ590364 PQP590364:PRF590364 QAL590364:QBB590364 QKH590364:QKX590364 QUD590364:QUT590364 RDZ590364:REP590364 RNV590364:ROL590364 RXR590364:RYH590364 SHN590364:SID590364 SRJ590364:SRZ590364 TBF590364:TBV590364 TLB590364:TLR590364 TUX590364:TVN590364 UET590364:UFJ590364 UOP590364:UPF590364 UYL590364:UZB590364 VIH590364:VIX590364 VSD590364:VST590364 WBZ590364:WCP590364 WLV590364:WML590364 WVR590364:WWH590364 J655900:Z655900 JF655900:JV655900 TB655900:TR655900 ACX655900:ADN655900 AMT655900:ANJ655900 AWP655900:AXF655900 BGL655900:BHB655900 BQH655900:BQX655900 CAD655900:CAT655900 CJZ655900:CKP655900 CTV655900:CUL655900 DDR655900:DEH655900 DNN655900:DOD655900 DXJ655900:DXZ655900 EHF655900:EHV655900 ERB655900:ERR655900 FAX655900:FBN655900 FKT655900:FLJ655900 FUP655900:FVF655900 GEL655900:GFB655900 GOH655900:GOX655900 GYD655900:GYT655900 HHZ655900:HIP655900 HRV655900:HSL655900 IBR655900:ICH655900 ILN655900:IMD655900 IVJ655900:IVZ655900 JFF655900:JFV655900 JPB655900:JPR655900 JYX655900:JZN655900 KIT655900:KJJ655900 KSP655900:KTF655900 LCL655900:LDB655900 LMH655900:LMX655900 LWD655900:LWT655900 MFZ655900:MGP655900 MPV655900:MQL655900 MZR655900:NAH655900 NJN655900:NKD655900 NTJ655900:NTZ655900 ODF655900:ODV655900 ONB655900:ONR655900 OWX655900:OXN655900 PGT655900:PHJ655900 PQP655900:PRF655900 QAL655900:QBB655900 QKH655900:QKX655900 QUD655900:QUT655900 RDZ655900:REP655900 RNV655900:ROL655900 RXR655900:RYH655900 SHN655900:SID655900 SRJ655900:SRZ655900 TBF655900:TBV655900 TLB655900:TLR655900 TUX655900:TVN655900 UET655900:UFJ655900 UOP655900:UPF655900 UYL655900:UZB655900 VIH655900:VIX655900 VSD655900:VST655900 WBZ655900:WCP655900 WLV655900:WML655900 WVR655900:WWH655900 J721436:Z721436 JF721436:JV721436 TB721436:TR721436 ACX721436:ADN721436 AMT721436:ANJ721436 AWP721436:AXF721436 BGL721436:BHB721436 BQH721436:BQX721436 CAD721436:CAT721436 CJZ721436:CKP721436 CTV721436:CUL721436 DDR721436:DEH721436 DNN721436:DOD721436 DXJ721436:DXZ721436 EHF721436:EHV721436 ERB721436:ERR721436 FAX721436:FBN721436 FKT721436:FLJ721436 FUP721436:FVF721436 GEL721436:GFB721436 GOH721436:GOX721436 GYD721436:GYT721436 HHZ721436:HIP721436 HRV721436:HSL721436 IBR721436:ICH721436 ILN721436:IMD721436 IVJ721436:IVZ721436 JFF721436:JFV721436 JPB721436:JPR721436 JYX721436:JZN721436 KIT721436:KJJ721436 KSP721436:KTF721436 LCL721436:LDB721436 LMH721436:LMX721436 LWD721436:LWT721436 MFZ721436:MGP721436 MPV721436:MQL721436 MZR721436:NAH721436 NJN721436:NKD721436 NTJ721436:NTZ721436 ODF721436:ODV721436 ONB721436:ONR721436 OWX721436:OXN721436 PGT721436:PHJ721436 PQP721436:PRF721436 QAL721436:QBB721436 QKH721436:QKX721436 QUD721436:QUT721436 RDZ721436:REP721436 RNV721436:ROL721436 RXR721436:RYH721436 SHN721436:SID721436 SRJ721436:SRZ721436 TBF721436:TBV721436 TLB721436:TLR721436 TUX721436:TVN721436 UET721436:UFJ721436 UOP721436:UPF721436 UYL721436:UZB721436 VIH721436:VIX721436 VSD721436:VST721436 WBZ721436:WCP721436 WLV721436:WML721436 WVR721436:WWH721436 J786972:Z786972 JF786972:JV786972 TB786972:TR786972 ACX786972:ADN786972 AMT786972:ANJ786972 AWP786972:AXF786972 BGL786972:BHB786972 BQH786972:BQX786972 CAD786972:CAT786972 CJZ786972:CKP786972 CTV786972:CUL786972 DDR786972:DEH786972 DNN786972:DOD786972 DXJ786972:DXZ786972 EHF786972:EHV786972 ERB786972:ERR786972 FAX786972:FBN786972 FKT786972:FLJ786972 FUP786972:FVF786972 GEL786972:GFB786972 GOH786972:GOX786972 GYD786972:GYT786972 HHZ786972:HIP786972 HRV786972:HSL786972 IBR786972:ICH786972 ILN786972:IMD786972 IVJ786972:IVZ786972 JFF786972:JFV786972 JPB786972:JPR786972 JYX786972:JZN786972 KIT786972:KJJ786972 KSP786972:KTF786972 LCL786972:LDB786972 LMH786972:LMX786972 LWD786972:LWT786972 MFZ786972:MGP786972 MPV786972:MQL786972 MZR786972:NAH786972 NJN786972:NKD786972 NTJ786972:NTZ786972 ODF786972:ODV786972 ONB786972:ONR786972 OWX786972:OXN786972 PGT786972:PHJ786972 PQP786972:PRF786972 QAL786972:QBB786972 QKH786972:QKX786972 QUD786972:QUT786972 RDZ786972:REP786972 RNV786972:ROL786972 RXR786972:RYH786972 SHN786972:SID786972 SRJ786972:SRZ786972 TBF786972:TBV786972 TLB786972:TLR786972 TUX786972:TVN786972 UET786972:UFJ786972 UOP786972:UPF786972 UYL786972:UZB786972 VIH786972:VIX786972 VSD786972:VST786972 WBZ786972:WCP786972 WLV786972:WML786972 WVR786972:WWH786972 J852508:Z852508 JF852508:JV852508 TB852508:TR852508 ACX852508:ADN852508 AMT852508:ANJ852508 AWP852508:AXF852508 BGL852508:BHB852508 BQH852508:BQX852508 CAD852508:CAT852508 CJZ852508:CKP852508 CTV852508:CUL852508 DDR852508:DEH852508 DNN852508:DOD852508 DXJ852508:DXZ852508 EHF852508:EHV852508 ERB852508:ERR852508 FAX852508:FBN852508 FKT852508:FLJ852508 FUP852508:FVF852508 GEL852508:GFB852508 GOH852508:GOX852508 GYD852508:GYT852508 HHZ852508:HIP852508 HRV852508:HSL852508 IBR852508:ICH852508 ILN852508:IMD852508 IVJ852508:IVZ852508 JFF852508:JFV852508 JPB852508:JPR852508 JYX852508:JZN852508 KIT852508:KJJ852508 KSP852508:KTF852508 LCL852508:LDB852508 LMH852508:LMX852508 LWD852508:LWT852508 MFZ852508:MGP852508 MPV852508:MQL852508 MZR852508:NAH852508 NJN852508:NKD852508 NTJ852508:NTZ852508 ODF852508:ODV852508 ONB852508:ONR852508 OWX852508:OXN852508 PGT852508:PHJ852508 PQP852508:PRF852508 QAL852508:QBB852508 QKH852508:QKX852508 QUD852508:QUT852508 RDZ852508:REP852508 RNV852508:ROL852508 RXR852508:RYH852508 SHN852508:SID852508 SRJ852508:SRZ852508 TBF852508:TBV852508 TLB852508:TLR852508 TUX852508:TVN852508 UET852508:UFJ852508 UOP852508:UPF852508 UYL852508:UZB852508 VIH852508:VIX852508 VSD852508:VST852508 WBZ852508:WCP852508 WLV852508:WML852508 WVR852508:WWH852508 J918044:Z918044 JF918044:JV918044 TB918044:TR918044 ACX918044:ADN918044 AMT918044:ANJ918044 AWP918044:AXF918044 BGL918044:BHB918044 BQH918044:BQX918044 CAD918044:CAT918044 CJZ918044:CKP918044 CTV918044:CUL918044 DDR918044:DEH918044 DNN918044:DOD918044 DXJ918044:DXZ918044 EHF918044:EHV918044 ERB918044:ERR918044 FAX918044:FBN918044 FKT918044:FLJ918044 FUP918044:FVF918044 GEL918044:GFB918044 GOH918044:GOX918044 GYD918044:GYT918044 HHZ918044:HIP918044 HRV918044:HSL918044 IBR918044:ICH918044 ILN918044:IMD918044 IVJ918044:IVZ918044 JFF918044:JFV918044 JPB918044:JPR918044 JYX918044:JZN918044 KIT918044:KJJ918044 KSP918044:KTF918044 LCL918044:LDB918044 LMH918044:LMX918044 LWD918044:LWT918044 MFZ918044:MGP918044 MPV918044:MQL918044 MZR918044:NAH918044 NJN918044:NKD918044 NTJ918044:NTZ918044 ODF918044:ODV918044 ONB918044:ONR918044 OWX918044:OXN918044 PGT918044:PHJ918044 PQP918044:PRF918044 QAL918044:QBB918044 QKH918044:QKX918044 QUD918044:QUT918044 RDZ918044:REP918044 RNV918044:ROL918044 RXR918044:RYH918044 SHN918044:SID918044 SRJ918044:SRZ918044 TBF918044:TBV918044 TLB918044:TLR918044 TUX918044:TVN918044 UET918044:UFJ918044 UOP918044:UPF918044 UYL918044:UZB918044 VIH918044:VIX918044 VSD918044:VST918044 WBZ918044:WCP918044 WLV918044:WML918044 WVR918044:WWH918044 J983580:Z983580 JF983580:JV983580 TB983580:TR983580 ACX983580:ADN983580 AMT983580:ANJ983580 AWP983580:AXF983580 BGL983580:BHB983580 BQH983580:BQX983580 CAD983580:CAT983580 CJZ983580:CKP983580 CTV983580:CUL983580 DDR983580:DEH983580 DNN983580:DOD983580 DXJ983580:DXZ983580 EHF983580:EHV983580 ERB983580:ERR983580 FAX983580:FBN983580 FKT983580:FLJ983580 FUP983580:FVF983580 GEL983580:GFB983580 GOH983580:GOX983580 GYD983580:GYT983580 HHZ983580:HIP983580 HRV983580:HSL983580 IBR983580:ICH983580 ILN983580:IMD983580 IVJ983580:IVZ983580 JFF983580:JFV983580 JPB983580:JPR983580 JYX983580:JZN983580 KIT983580:KJJ983580 KSP983580:KTF983580 LCL983580:LDB983580 LMH983580:LMX983580 LWD983580:LWT983580 MFZ983580:MGP983580 MPV983580:MQL983580 MZR983580:NAH983580 NJN983580:NKD983580 NTJ983580:NTZ983580 ODF983580:ODV983580 ONB983580:ONR983580 OWX983580:OXN983580 PGT983580:PHJ983580 PQP983580:PRF983580 QAL983580:QBB983580 QKH983580:QKX983580 QUD983580:QUT983580 RDZ983580:REP983580 RNV983580:ROL983580 RXR983580:RYH983580 SHN983580:SID983580 SRJ983580:SRZ983580 TBF983580:TBV983580 TLB983580:TLR983580 TUX983580:TVN983580 UET983580:UFJ983580 UOP983580:UPF983580 UYL983580:UZB983580 VIH983580:VIX983580 VSD983580:VST983580 WBZ983580:WCP983580 WLV983580:WML983580 WVR983580:WWH983580 J402:Z402 JF402:JV402 TB402:TR402 ACX402:ADN402 AMT402:ANJ402 AWP402:AXF402 BGL402:BHB402 BQH402:BQX402 CAD402:CAT402 CJZ402:CKP402 CTV402:CUL402 DDR402:DEH402 DNN402:DOD402 DXJ402:DXZ402 EHF402:EHV402 ERB402:ERR402 FAX402:FBN402 FKT402:FLJ402 FUP402:FVF402 GEL402:GFB402 GOH402:GOX402 GYD402:GYT402 HHZ402:HIP402 HRV402:HSL402 IBR402:ICH402 ILN402:IMD402 IVJ402:IVZ402 JFF402:JFV402 JPB402:JPR402 JYX402:JZN402 KIT402:KJJ402 KSP402:KTF402 LCL402:LDB402 LMH402:LMX402 LWD402:LWT402 MFZ402:MGP402 MPV402:MQL402 MZR402:NAH402 NJN402:NKD402 NTJ402:NTZ402 ODF402:ODV402 ONB402:ONR402 OWX402:OXN402 PGT402:PHJ402 PQP402:PRF402 QAL402:QBB402 QKH402:QKX402 QUD402:QUT402 RDZ402:REP402 RNV402:ROL402 RXR402:RYH402 SHN402:SID402 SRJ402:SRZ402 TBF402:TBV402 TLB402:TLR402 TUX402:TVN402 UET402:UFJ402 UOP402:UPF402 UYL402:UZB402 VIH402:VIX402 VSD402:VST402 WBZ402:WCP402 WLV402:WML402 WVR402:WWH402 J65984:Z65984 JF65984:JV65984 TB65984:TR65984 ACX65984:ADN65984 AMT65984:ANJ65984 AWP65984:AXF65984 BGL65984:BHB65984 BQH65984:BQX65984 CAD65984:CAT65984 CJZ65984:CKP65984 CTV65984:CUL65984 DDR65984:DEH65984 DNN65984:DOD65984 DXJ65984:DXZ65984 EHF65984:EHV65984 ERB65984:ERR65984 FAX65984:FBN65984 FKT65984:FLJ65984 FUP65984:FVF65984 GEL65984:GFB65984 GOH65984:GOX65984 GYD65984:GYT65984 HHZ65984:HIP65984 HRV65984:HSL65984 IBR65984:ICH65984 ILN65984:IMD65984 IVJ65984:IVZ65984 JFF65984:JFV65984 JPB65984:JPR65984 JYX65984:JZN65984 KIT65984:KJJ65984 KSP65984:KTF65984 LCL65984:LDB65984 LMH65984:LMX65984 LWD65984:LWT65984 MFZ65984:MGP65984 MPV65984:MQL65984 MZR65984:NAH65984 NJN65984:NKD65984 NTJ65984:NTZ65984 ODF65984:ODV65984 ONB65984:ONR65984 OWX65984:OXN65984 PGT65984:PHJ65984 PQP65984:PRF65984 QAL65984:QBB65984 QKH65984:QKX65984 QUD65984:QUT65984 RDZ65984:REP65984 RNV65984:ROL65984 RXR65984:RYH65984 SHN65984:SID65984 SRJ65984:SRZ65984 TBF65984:TBV65984 TLB65984:TLR65984 TUX65984:TVN65984 UET65984:UFJ65984 UOP65984:UPF65984 UYL65984:UZB65984 VIH65984:VIX65984 VSD65984:VST65984 WBZ65984:WCP65984 WLV65984:WML65984 WVR65984:WWH65984 J131520:Z131520 JF131520:JV131520 TB131520:TR131520 ACX131520:ADN131520 AMT131520:ANJ131520 AWP131520:AXF131520 BGL131520:BHB131520 BQH131520:BQX131520 CAD131520:CAT131520 CJZ131520:CKP131520 CTV131520:CUL131520 DDR131520:DEH131520 DNN131520:DOD131520 DXJ131520:DXZ131520 EHF131520:EHV131520 ERB131520:ERR131520 FAX131520:FBN131520 FKT131520:FLJ131520 FUP131520:FVF131520 GEL131520:GFB131520 GOH131520:GOX131520 GYD131520:GYT131520 HHZ131520:HIP131520 HRV131520:HSL131520 IBR131520:ICH131520 ILN131520:IMD131520 IVJ131520:IVZ131520 JFF131520:JFV131520 JPB131520:JPR131520 JYX131520:JZN131520 KIT131520:KJJ131520 KSP131520:KTF131520 LCL131520:LDB131520 LMH131520:LMX131520 LWD131520:LWT131520 MFZ131520:MGP131520 MPV131520:MQL131520 MZR131520:NAH131520 NJN131520:NKD131520 NTJ131520:NTZ131520 ODF131520:ODV131520 ONB131520:ONR131520 OWX131520:OXN131520 PGT131520:PHJ131520 PQP131520:PRF131520 QAL131520:QBB131520 QKH131520:QKX131520 QUD131520:QUT131520 RDZ131520:REP131520 RNV131520:ROL131520 RXR131520:RYH131520 SHN131520:SID131520 SRJ131520:SRZ131520 TBF131520:TBV131520 TLB131520:TLR131520 TUX131520:TVN131520 UET131520:UFJ131520 UOP131520:UPF131520 UYL131520:UZB131520 VIH131520:VIX131520 VSD131520:VST131520 WBZ131520:WCP131520 WLV131520:WML131520 WVR131520:WWH131520 J197056:Z197056 JF197056:JV197056 TB197056:TR197056 ACX197056:ADN197056 AMT197056:ANJ197056 AWP197056:AXF197056 BGL197056:BHB197056 BQH197056:BQX197056 CAD197056:CAT197056 CJZ197056:CKP197056 CTV197056:CUL197056 DDR197056:DEH197056 DNN197056:DOD197056 DXJ197056:DXZ197056 EHF197056:EHV197056 ERB197056:ERR197056 FAX197056:FBN197056 FKT197056:FLJ197056 FUP197056:FVF197056 GEL197056:GFB197056 GOH197056:GOX197056 GYD197056:GYT197056 HHZ197056:HIP197056 HRV197056:HSL197056 IBR197056:ICH197056 ILN197056:IMD197056 IVJ197056:IVZ197056 JFF197056:JFV197056 JPB197056:JPR197056 JYX197056:JZN197056 KIT197056:KJJ197056 KSP197056:KTF197056 LCL197056:LDB197056 LMH197056:LMX197056 LWD197056:LWT197056 MFZ197056:MGP197056 MPV197056:MQL197056 MZR197056:NAH197056 NJN197056:NKD197056 NTJ197056:NTZ197056 ODF197056:ODV197056 ONB197056:ONR197056 OWX197056:OXN197056 PGT197056:PHJ197056 PQP197056:PRF197056 QAL197056:QBB197056 QKH197056:QKX197056 QUD197056:QUT197056 RDZ197056:REP197056 RNV197056:ROL197056 RXR197056:RYH197056 SHN197056:SID197056 SRJ197056:SRZ197056 TBF197056:TBV197056 TLB197056:TLR197056 TUX197056:TVN197056 UET197056:UFJ197056 UOP197056:UPF197056 UYL197056:UZB197056 VIH197056:VIX197056 VSD197056:VST197056 WBZ197056:WCP197056 WLV197056:WML197056 WVR197056:WWH197056 J262592:Z262592 JF262592:JV262592 TB262592:TR262592 ACX262592:ADN262592 AMT262592:ANJ262592 AWP262592:AXF262592 BGL262592:BHB262592 BQH262592:BQX262592 CAD262592:CAT262592 CJZ262592:CKP262592 CTV262592:CUL262592 DDR262592:DEH262592 DNN262592:DOD262592 DXJ262592:DXZ262592 EHF262592:EHV262592 ERB262592:ERR262592 FAX262592:FBN262592 FKT262592:FLJ262592 FUP262592:FVF262592 GEL262592:GFB262592 GOH262592:GOX262592 GYD262592:GYT262592 HHZ262592:HIP262592 HRV262592:HSL262592 IBR262592:ICH262592 ILN262592:IMD262592 IVJ262592:IVZ262592 JFF262592:JFV262592 JPB262592:JPR262592 JYX262592:JZN262592 KIT262592:KJJ262592 KSP262592:KTF262592 LCL262592:LDB262592 LMH262592:LMX262592 LWD262592:LWT262592 MFZ262592:MGP262592 MPV262592:MQL262592 MZR262592:NAH262592 NJN262592:NKD262592 NTJ262592:NTZ262592 ODF262592:ODV262592 ONB262592:ONR262592 OWX262592:OXN262592 PGT262592:PHJ262592 PQP262592:PRF262592 QAL262592:QBB262592 QKH262592:QKX262592 QUD262592:QUT262592 RDZ262592:REP262592 RNV262592:ROL262592 RXR262592:RYH262592 SHN262592:SID262592 SRJ262592:SRZ262592 TBF262592:TBV262592 TLB262592:TLR262592 TUX262592:TVN262592 UET262592:UFJ262592 UOP262592:UPF262592 UYL262592:UZB262592 VIH262592:VIX262592 VSD262592:VST262592 WBZ262592:WCP262592 WLV262592:WML262592 WVR262592:WWH262592 J328128:Z328128 JF328128:JV328128 TB328128:TR328128 ACX328128:ADN328128 AMT328128:ANJ328128 AWP328128:AXF328128 BGL328128:BHB328128 BQH328128:BQX328128 CAD328128:CAT328128 CJZ328128:CKP328128 CTV328128:CUL328128 DDR328128:DEH328128 DNN328128:DOD328128 DXJ328128:DXZ328128 EHF328128:EHV328128 ERB328128:ERR328128 FAX328128:FBN328128 FKT328128:FLJ328128 FUP328128:FVF328128 GEL328128:GFB328128 GOH328128:GOX328128 GYD328128:GYT328128 HHZ328128:HIP328128 HRV328128:HSL328128 IBR328128:ICH328128 ILN328128:IMD328128 IVJ328128:IVZ328128 JFF328128:JFV328128 JPB328128:JPR328128 JYX328128:JZN328128 KIT328128:KJJ328128 KSP328128:KTF328128 LCL328128:LDB328128 LMH328128:LMX328128 LWD328128:LWT328128 MFZ328128:MGP328128 MPV328128:MQL328128 MZR328128:NAH328128 NJN328128:NKD328128 NTJ328128:NTZ328128 ODF328128:ODV328128 ONB328128:ONR328128 OWX328128:OXN328128 PGT328128:PHJ328128 PQP328128:PRF328128 QAL328128:QBB328128 QKH328128:QKX328128 QUD328128:QUT328128 RDZ328128:REP328128 RNV328128:ROL328128 RXR328128:RYH328128 SHN328128:SID328128 SRJ328128:SRZ328128 TBF328128:TBV328128 TLB328128:TLR328128 TUX328128:TVN328128 UET328128:UFJ328128 UOP328128:UPF328128 UYL328128:UZB328128 VIH328128:VIX328128 VSD328128:VST328128 WBZ328128:WCP328128 WLV328128:WML328128 WVR328128:WWH328128 J393664:Z393664 JF393664:JV393664 TB393664:TR393664 ACX393664:ADN393664 AMT393664:ANJ393664 AWP393664:AXF393664 BGL393664:BHB393664 BQH393664:BQX393664 CAD393664:CAT393664 CJZ393664:CKP393664 CTV393664:CUL393664 DDR393664:DEH393664 DNN393664:DOD393664 DXJ393664:DXZ393664 EHF393664:EHV393664 ERB393664:ERR393664 FAX393664:FBN393664 FKT393664:FLJ393664 FUP393664:FVF393664 GEL393664:GFB393664 GOH393664:GOX393664 GYD393664:GYT393664 HHZ393664:HIP393664 HRV393664:HSL393664 IBR393664:ICH393664 ILN393664:IMD393664 IVJ393664:IVZ393664 JFF393664:JFV393664 JPB393664:JPR393664 JYX393664:JZN393664 KIT393664:KJJ393664 KSP393664:KTF393664 LCL393664:LDB393664 LMH393664:LMX393664 LWD393664:LWT393664 MFZ393664:MGP393664 MPV393664:MQL393664 MZR393664:NAH393664 NJN393664:NKD393664 NTJ393664:NTZ393664 ODF393664:ODV393664 ONB393664:ONR393664 OWX393664:OXN393664 PGT393664:PHJ393664 PQP393664:PRF393664 QAL393664:QBB393664 QKH393664:QKX393664 QUD393664:QUT393664 RDZ393664:REP393664 RNV393664:ROL393664 RXR393664:RYH393664 SHN393664:SID393664 SRJ393664:SRZ393664 TBF393664:TBV393664 TLB393664:TLR393664 TUX393664:TVN393664 UET393664:UFJ393664 UOP393664:UPF393664 UYL393664:UZB393664 VIH393664:VIX393664 VSD393664:VST393664 WBZ393664:WCP393664 WLV393664:WML393664 WVR393664:WWH393664 J459200:Z459200 JF459200:JV459200 TB459200:TR459200 ACX459200:ADN459200 AMT459200:ANJ459200 AWP459200:AXF459200 BGL459200:BHB459200 BQH459200:BQX459200 CAD459200:CAT459200 CJZ459200:CKP459200 CTV459200:CUL459200 DDR459200:DEH459200 DNN459200:DOD459200 DXJ459200:DXZ459200 EHF459200:EHV459200 ERB459200:ERR459200 FAX459200:FBN459200 FKT459200:FLJ459200 FUP459200:FVF459200 GEL459200:GFB459200 GOH459200:GOX459200 GYD459200:GYT459200 HHZ459200:HIP459200 HRV459200:HSL459200 IBR459200:ICH459200 ILN459200:IMD459200 IVJ459200:IVZ459200 JFF459200:JFV459200 JPB459200:JPR459200 JYX459200:JZN459200 KIT459200:KJJ459200 KSP459200:KTF459200 LCL459200:LDB459200 LMH459200:LMX459200 LWD459200:LWT459200 MFZ459200:MGP459200 MPV459200:MQL459200 MZR459200:NAH459200 NJN459200:NKD459200 NTJ459200:NTZ459200 ODF459200:ODV459200 ONB459200:ONR459200 OWX459200:OXN459200 PGT459200:PHJ459200 PQP459200:PRF459200 QAL459200:QBB459200 QKH459200:QKX459200 QUD459200:QUT459200 RDZ459200:REP459200 RNV459200:ROL459200 RXR459200:RYH459200 SHN459200:SID459200 SRJ459200:SRZ459200 TBF459200:TBV459200 TLB459200:TLR459200 TUX459200:TVN459200 UET459200:UFJ459200 UOP459200:UPF459200 UYL459200:UZB459200 VIH459200:VIX459200 VSD459200:VST459200 WBZ459200:WCP459200 WLV459200:WML459200 WVR459200:WWH459200 J524736:Z524736 JF524736:JV524736 TB524736:TR524736 ACX524736:ADN524736 AMT524736:ANJ524736 AWP524736:AXF524736 BGL524736:BHB524736 BQH524736:BQX524736 CAD524736:CAT524736 CJZ524736:CKP524736 CTV524736:CUL524736 DDR524736:DEH524736 DNN524736:DOD524736 DXJ524736:DXZ524736 EHF524736:EHV524736 ERB524736:ERR524736 FAX524736:FBN524736 FKT524736:FLJ524736 FUP524736:FVF524736 GEL524736:GFB524736 GOH524736:GOX524736 GYD524736:GYT524736 HHZ524736:HIP524736 HRV524736:HSL524736 IBR524736:ICH524736 ILN524736:IMD524736 IVJ524736:IVZ524736 JFF524736:JFV524736 JPB524736:JPR524736 JYX524736:JZN524736 KIT524736:KJJ524736 KSP524736:KTF524736 LCL524736:LDB524736 LMH524736:LMX524736 LWD524736:LWT524736 MFZ524736:MGP524736 MPV524736:MQL524736 MZR524736:NAH524736 NJN524736:NKD524736 NTJ524736:NTZ524736 ODF524736:ODV524736 ONB524736:ONR524736 OWX524736:OXN524736 PGT524736:PHJ524736 PQP524736:PRF524736 QAL524736:QBB524736 QKH524736:QKX524736 QUD524736:QUT524736 RDZ524736:REP524736 RNV524736:ROL524736 RXR524736:RYH524736 SHN524736:SID524736 SRJ524736:SRZ524736 TBF524736:TBV524736 TLB524736:TLR524736 TUX524736:TVN524736 UET524736:UFJ524736 UOP524736:UPF524736 UYL524736:UZB524736 VIH524736:VIX524736 VSD524736:VST524736 WBZ524736:WCP524736 WLV524736:WML524736 WVR524736:WWH524736 J590272:Z590272 JF590272:JV590272 TB590272:TR590272 ACX590272:ADN590272 AMT590272:ANJ590272 AWP590272:AXF590272 BGL590272:BHB590272 BQH590272:BQX590272 CAD590272:CAT590272 CJZ590272:CKP590272 CTV590272:CUL590272 DDR590272:DEH590272 DNN590272:DOD590272 DXJ590272:DXZ590272 EHF590272:EHV590272 ERB590272:ERR590272 FAX590272:FBN590272 FKT590272:FLJ590272 FUP590272:FVF590272 GEL590272:GFB590272 GOH590272:GOX590272 GYD590272:GYT590272 HHZ590272:HIP590272 HRV590272:HSL590272 IBR590272:ICH590272 ILN590272:IMD590272 IVJ590272:IVZ590272 JFF590272:JFV590272 JPB590272:JPR590272 JYX590272:JZN590272 KIT590272:KJJ590272 KSP590272:KTF590272 LCL590272:LDB590272 LMH590272:LMX590272 LWD590272:LWT590272 MFZ590272:MGP590272 MPV590272:MQL590272 MZR590272:NAH590272 NJN590272:NKD590272 NTJ590272:NTZ590272 ODF590272:ODV590272 ONB590272:ONR590272 OWX590272:OXN590272 PGT590272:PHJ590272 PQP590272:PRF590272 QAL590272:QBB590272 QKH590272:QKX590272 QUD590272:QUT590272 RDZ590272:REP590272 RNV590272:ROL590272 RXR590272:RYH590272 SHN590272:SID590272 SRJ590272:SRZ590272 TBF590272:TBV590272 TLB590272:TLR590272 TUX590272:TVN590272 UET590272:UFJ590272 UOP590272:UPF590272 UYL590272:UZB590272 VIH590272:VIX590272 VSD590272:VST590272 WBZ590272:WCP590272 WLV590272:WML590272 WVR590272:WWH590272 J655808:Z655808 JF655808:JV655808 TB655808:TR655808 ACX655808:ADN655808 AMT655808:ANJ655808 AWP655808:AXF655808 BGL655808:BHB655808 BQH655808:BQX655808 CAD655808:CAT655808 CJZ655808:CKP655808 CTV655808:CUL655808 DDR655808:DEH655808 DNN655808:DOD655808 DXJ655808:DXZ655808 EHF655808:EHV655808 ERB655808:ERR655808 FAX655808:FBN655808 FKT655808:FLJ655808 FUP655808:FVF655808 GEL655808:GFB655808 GOH655808:GOX655808 GYD655808:GYT655808 HHZ655808:HIP655808 HRV655808:HSL655808 IBR655808:ICH655808 ILN655808:IMD655808 IVJ655808:IVZ655808 JFF655808:JFV655808 JPB655808:JPR655808 JYX655808:JZN655808 KIT655808:KJJ655808 KSP655808:KTF655808 LCL655808:LDB655808 LMH655808:LMX655808 LWD655808:LWT655808 MFZ655808:MGP655808 MPV655808:MQL655808 MZR655808:NAH655808 NJN655808:NKD655808 NTJ655808:NTZ655808 ODF655808:ODV655808 ONB655808:ONR655808 OWX655808:OXN655808 PGT655808:PHJ655808 PQP655808:PRF655808 QAL655808:QBB655808 QKH655808:QKX655808 QUD655808:QUT655808 RDZ655808:REP655808 RNV655808:ROL655808 RXR655808:RYH655808 SHN655808:SID655808 SRJ655808:SRZ655808 TBF655808:TBV655808 TLB655808:TLR655808 TUX655808:TVN655808 UET655808:UFJ655808 UOP655808:UPF655808 UYL655808:UZB655808 VIH655808:VIX655808 VSD655808:VST655808 WBZ655808:WCP655808 WLV655808:WML655808 WVR655808:WWH655808 J721344:Z721344 JF721344:JV721344 TB721344:TR721344 ACX721344:ADN721344 AMT721344:ANJ721344 AWP721344:AXF721344 BGL721344:BHB721344 BQH721344:BQX721344 CAD721344:CAT721344 CJZ721344:CKP721344 CTV721344:CUL721344 DDR721344:DEH721344 DNN721344:DOD721344 DXJ721344:DXZ721344 EHF721344:EHV721344 ERB721344:ERR721344 FAX721344:FBN721344 FKT721344:FLJ721344 FUP721344:FVF721344 GEL721344:GFB721344 GOH721344:GOX721344 GYD721344:GYT721344 HHZ721344:HIP721344 HRV721344:HSL721344 IBR721344:ICH721344 ILN721344:IMD721344 IVJ721344:IVZ721344 JFF721344:JFV721344 JPB721344:JPR721344 JYX721344:JZN721344 KIT721344:KJJ721344 KSP721344:KTF721344 LCL721344:LDB721344 LMH721344:LMX721344 LWD721344:LWT721344 MFZ721344:MGP721344 MPV721344:MQL721344 MZR721344:NAH721344 NJN721344:NKD721344 NTJ721344:NTZ721344 ODF721344:ODV721344 ONB721344:ONR721344 OWX721344:OXN721344 PGT721344:PHJ721344 PQP721344:PRF721344 QAL721344:QBB721344 QKH721344:QKX721344 QUD721344:QUT721344 RDZ721344:REP721344 RNV721344:ROL721344 RXR721344:RYH721344 SHN721344:SID721344 SRJ721344:SRZ721344 TBF721344:TBV721344 TLB721344:TLR721344 TUX721344:TVN721344 UET721344:UFJ721344 UOP721344:UPF721344 UYL721344:UZB721344 VIH721344:VIX721344 VSD721344:VST721344 WBZ721344:WCP721344 WLV721344:WML721344 WVR721344:WWH721344 J786880:Z786880 JF786880:JV786880 TB786880:TR786880 ACX786880:ADN786880 AMT786880:ANJ786880 AWP786880:AXF786880 BGL786880:BHB786880 BQH786880:BQX786880 CAD786880:CAT786880 CJZ786880:CKP786880 CTV786880:CUL786880 DDR786880:DEH786880 DNN786880:DOD786880 DXJ786880:DXZ786880 EHF786880:EHV786880 ERB786880:ERR786880 FAX786880:FBN786880 FKT786880:FLJ786880 FUP786880:FVF786880 GEL786880:GFB786880 GOH786880:GOX786880 GYD786880:GYT786880 HHZ786880:HIP786880 HRV786880:HSL786880 IBR786880:ICH786880 ILN786880:IMD786880 IVJ786880:IVZ786880 JFF786880:JFV786880 JPB786880:JPR786880 JYX786880:JZN786880 KIT786880:KJJ786880 KSP786880:KTF786880 LCL786880:LDB786880 LMH786880:LMX786880 LWD786880:LWT786880 MFZ786880:MGP786880 MPV786880:MQL786880 MZR786880:NAH786880 NJN786880:NKD786880 NTJ786880:NTZ786880 ODF786880:ODV786880 ONB786880:ONR786880 OWX786880:OXN786880 PGT786880:PHJ786880 PQP786880:PRF786880 QAL786880:QBB786880 QKH786880:QKX786880 QUD786880:QUT786880 RDZ786880:REP786880 RNV786880:ROL786880 RXR786880:RYH786880 SHN786880:SID786880 SRJ786880:SRZ786880 TBF786880:TBV786880 TLB786880:TLR786880 TUX786880:TVN786880 UET786880:UFJ786880 UOP786880:UPF786880 UYL786880:UZB786880 VIH786880:VIX786880 VSD786880:VST786880 WBZ786880:WCP786880 WLV786880:WML786880 WVR786880:WWH786880 J852416:Z852416 JF852416:JV852416 TB852416:TR852416 ACX852416:ADN852416 AMT852416:ANJ852416 AWP852416:AXF852416 BGL852416:BHB852416 BQH852416:BQX852416 CAD852416:CAT852416 CJZ852416:CKP852416 CTV852416:CUL852416 DDR852416:DEH852416 DNN852416:DOD852416 DXJ852416:DXZ852416 EHF852416:EHV852416 ERB852416:ERR852416 FAX852416:FBN852416 FKT852416:FLJ852416 FUP852416:FVF852416 GEL852416:GFB852416 GOH852416:GOX852416 GYD852416:GYT852416 HHZ852416:HIP852416 HRV852416:HSL852416 IBR852416:ICH852416 ILN852416:IMD852416 IVJ852416:IVZ852416 JFF852416:JFV852416 JPB852416:JPR852416 JYX852416:JZN852416 KIT852416:KJJ852416 KSP852416:KTF852416 LCL852416:LDB852416 LMH852416:LMX852416 LWD852416:LWT852416 MFZ852416:MGP852416 MPV852416:MQL852416 MZR852416:NAH852416 NJN852416:NKD852416 NTJ852416:NTZ852416 ODF852416:ODV852416 ONB852416:ONR852416 OWX852416:OXN852416 PGT852416:PHJ852416 PQP852416:PRF852416 QAL852416:QBB852416 QKH852416:QKX852416 QUD852416:QUT852416 RDZ852416:REP852416 RNV852416:ROL852416 RXR852416:RYH852416 SHN852416:SID852416 SRJ852416:SRZ852416 TBF852416:TBV852416 TLB852416:TLR852416 TUX852416:TVN852416 UET852416:UFJ852416 UOP852416:UPF852416 UYL852416:UZB852416 VIH852416:VIX852416 VSD852416:VST852416 WBZ852416:WCP852416 WLV852416:WML852416 WVR852416:WWH852416 J917952:Z917952 JF917952:JV917952 TB917952:TR917952 ACX917952:ADN917952 AMT917952:ANJ917952 AWP917952:AXF917952 BGL917952:BHB917952 BQH917952:BQX917952 CAD917952:CAT917952 CJZ917952:CKP917952 CTV917952:CUL917952 DDR917952:DEH917952 DNN917952:DOD917952 DXJ917952:DXZ917952 EHF917952:EHV917952 ERB917952:ERR917952 FAX917952:FBN917952 FKT917952:FLJ917952 FUP917952:FVF917952 GEL917952:GFB917952 GOH917952:GOX917952 GYD917952:GYT917952 HHZ917952:HIP917952 HRV917952:HSL917952 IBR917952:ICH917952 ILN917952:IMD917952 IVJ917952:IVZ917952 JFF917952:JFV917952 JPB917952:JPR917952 JYX917952:JZN917952 KIT917952:KJJ917952 KSP917952:KTF917952 LCL917952:LDB917952 LMH917952:LMX917952 LWD917952:LWT917952 MFZ917952:MGP917952 MPV917952:MQL917952 MZR917952:NAH917952 NJN917952:NKD917952 NTJ917952:NTZ917952 ODF917952:ODV917952 ONB917952:ONR917952 OWX917952:OXN917952 PGT917952:PHJ917952 PQP917952:PRF917952 QAL917952:QBB917952 QKH917952:QKX917952 QUD917952:QUT917952 RDZ917952:REP917952 RNV917952:ROL917952 RXR917952:RYH917952 SHN917952:SID917952 SRJ917952:SRZ917952 TBF917952:TBV917952 TLB917952:TLR917952 TUX917952:TVN917952 UET917952:UFJ917952 UOP917952:UPF917952 UYL917952:UZB917952 VIH917952:VIX917952 VSD917952:VST917952 WBZ917952:WCP917952 WLV917952:WML917952 WVR917952:WWH917952 J983488:Z983488 JF983488:JV983488 TB983488:TR983488 ACX983488:ADN983488 AMT983488:ANJ983488 AWP983488:AXF983488 BGL983488:BHB983488 BQH983488:BQX983488 CAD983488:CAT983488 CJZ983488:CKP983488 CTV983488:CUL983488 DDR983488:DEH983488 DNN983488:DOD983488 DXJ983488:DXZ983488 EHF983488:EHV983488 ERB983488:ERR983488 FAX983488:FBN983488 FKT983488:FLJ983488 FUP983488:FVF983488 GEL983488:GFB983488 GOH983488:GOX983488 GYD983488:GYT983488 HHZ983488:HIP983488 HRV983488:HSL983488 IBR983488:ICH983488 ILN983488:IMD983488 IVJ983488:IVZ983488 JFF983488:JFV983488 JPB983488:JPR983488 JYX983488:JZN983488 KIT983488:KJJ983488 KSP983488:KTF983488 LCL983488:LDB983488 LMH983488:LMX983488 LWD983488:LWT983488 MFZ983488:MGP983488 MPV983488:MQL983488 MZR983488:NAH983488 NJN983488:NKD983488 NTJ983488:NTZ983488 ODF983488:ODV983488 ONB983488:ONR983488 OWX983488:OXN983488 PGT983488:PHJ983488 PQP983488:PRF983488 QAL983488:QBB983488 QKH983488:QKX983488 QUD983488:QUT983488 RDZ983488:REP983488 RNV983488:ROL983488 RXR983488:RYH983488 SHN983488:SID983488 SRJ983488:SRZ983488 TBF983488:TBV983488 TLB983488:TLR983488 TUX983488:TVN983488 UET983488:UFJ983488 UOP983488:UPF983488 UYL983488:UZB983488 VIH983488:VIX983488 VSD983488:VST983488 WBZ983488:WCP983488 WLV983488:WML983488 WVR983488:WWH983488 J379:Z379 JF379:JV379 TB379:TR379 ACX379:ADN379 AMT379:ANJ379 AWP379:AXF379 BGL379:BHB379 BQH379:BQX379 CAD379:CAT379 CJZ379:CKP379 CTV379:CUL379 DDR379:DEH379 DNN379:DOD379 DXJ379:DXZ379 EHF379:EHV379 ERB379:ERR379 FAX379:FBN379 FKT379:FLJ379 FUP379:FVF379 GEL379:GFB379 GOH379:GOX379 GYD379:GYT379 HHZ379:HIP379 HRV379:HSL379 IBR379:ICH379 ILN379:IMD379 IVJ379:IVZ379 JFF379:JFV379 JPB379:JPR379 JYX379:JZN379 KIT379:KJJ379 KSP379:KTF379 LCL379:LDB379 LMH379:LMX379 LWD379:LWT379 MFZ379:MGP379 MPV379:MQL379 MZR379:NAH379 NJN379:NKD379 NTJ379:NTZ379 ODF379:ODV379 ONB379:ONR379 OWX379:OXN379 PGT379:PHJ379 PQP379:PRF379 QAL379:QBB379 QKH379:QKX379 QUD379:QUT379 RDZ379:REP379 RNV379:ROL379 RXR379:RYH379 SHN379:SID379 SRJ379:SRZ379 TBF379:TBV379 TLB379:TLR379 TUX379:TVN379 UET379:UFJ379 UOP379:UPF379 UYL379:UZB379 VIH379:VIX379 VSD379:VST379 WBZ379:WCP379 WLV379:WML379 WVR379:WWH379 J65961:Z65961 JF65961:JV65961 TB65961:TR65961 ACX65961:ADN65961 AMT65961:ANJ65961 AWP65961:AXF65961 BGL65961:BHB65961 BQH65961:BQX65961 CAD65961:CAT65961 CJZ65961:CKP65961 CTV65961:CUL65961 DDR65961:DEH65961 DNN65961:DOD65961 DXJ65961:DXZ65961 EHF65961:EHV65961 ERB65961:ERR65961 FAX65961:FBN65961 FKT65961:FLJ65961 FUP65961:FVF65961 GEL65961:GFB65961 GOH65961:GOX65961 GYD65961:GYT65961 HHZ65961:HIP65961 HRV65961:HSL65961 IBR65961:ICH65961 ILN65961:IMD65961 IVJ65961:IVZ65961 JFF65961:JFV65961 JPB65961:JPR65961 JYX65961:JZN65961 KIT65961:KJJ65961 KSP65961:KTF65961 LCL65961:LDB65961 LMH65961:LMX65961 LWD65961:LWT65961 MFZ65961:MGP65961 MPV65961:MQL65961 MZR65961:NAH65961 NJN65961:NKD65961 NTJ65961:NTZ65961 ODF65961:ODV65961 ONB65961:ONR65961 OWX65961:OXN65961 PGT65961:PHJ65961 PQP65961:PRF65961 QAL65961:QBB65961 QKH65961:QKX65961 QUD65961:QUT65961 RDZ65961:REP65961 RNV65961:ROL65961 RXR65961:RYH65961 SHN65961:SID65961 SRJ65961:SRZ65961 TBF65961:TBV65961 TLB65961:TLR65961 TUX65961:TVN65961 UET65961:UFJ65961 UOP65961:UPF65961 UYL65961:UZB65961 VIH65961:VIX65961 VSD65961:VST65961 WBZ65961:WCP65961 WLV65961:WML65961 WVR65961:WWH65961 J131497:Z131497 JF131497:JV131497 TB131497:TR131497 ACX131497:ADN131497 AMT131497:ANJ131497 AWP131497:AXF131497 BGL131497:BHB131497 BQH131497:BQX131497 CAD131497:CAT131497 CJZ131497:CKP131497 CTV131497:CUL131497 DDR131497:DEH131497 DNN131497:DOD131497 DXJ131497:DXZ131497 EHF131497:EHV131497 ERB131497:ERR131497 FAX131497:FBN131497 FKT131497:FLJ131497 FUP131497:FVF131497 GEL131497:GFB131497 GOH131497:GOX131497 GYD131497:GYT131497 HHZ131497:HIP131497 HRV131497:HSL131497 IBR131497:ICH131497 ILN131497:IMD131497 IVJ131497:IVZ131497 JFF131497:JFV131497 JPB131497:JPR131497 JYX131497:JZN131497 KIT131497:KJJ131497 KSP131497:KTF131497 LCL131497:LDB131497 LMH131497:LMX131497 LWD131497:LWT131497 MFZ131497:MGP131497 MPV131497:MQL131497 MZR131497:NAH131497 NJN131497:NKD131497 NTJ131497:NTZ131497 ODF131497:ODV131497 ONB131497:ONR131497 OWX131497:OXN131497 PGT131497:PHJ131497 PQP131497:PRF131497 QAL131497:QBB131497 QKH131497:QKX131497 QUD131497:QUT131497 RDZ131497:REP131497 RNV131497:ROL131497 RXR131497:RYH131497 SHN131497:SID131497 SRJ131497:SRZ131497 TBF131497:TBV131497 TLB131497:TLR131497 TUX131497:TVN131497 UET131497:UFJ131497 UOP131497:UPF131497 UYL131497:UZB131497 VIH131497:VIX131497 VSD131497:VST131497 WBZ131497:WCP131497 WLV131497:WML131497 WVR131497:WWH131497 J197033:Z197033 JF197033:JV197033 TB197033:TR197033 ACX197033:ADN197033 AMT197033:ANJ197033 AWP197033:AXF197033 BGL197033:BHB197033 BQH197033:BQX197033 CAD197033:CAT197033 CJZ197033:CKP197033 CTV197033:CUL197033 DDR197033:DEH197033 DNN197033:DOD197033 DXJ197033:DXZ197033 EHF197033:EHV197033 ERB197033:ERR197033 FAX197033:FBN197033 FKT197033:FLJ197033 FUP197033:FVF197033 GEL197033:GFB197033 GOH197033:GOX197033 GYD197033:GYT197033 HHZ197033:HIP197033 HRV197033:HSL197033 IBR197033:ICH197033 ILN197033:IMD197033 IVJ197033:IVZ197033 JFF197033:JFV197033 JPB197033:JPR197033 JYX197033:JZN197033 KIT197033:KJJ197033 KSP197033:KTF197033 LCL197033:LDB197033 LMH197033:LMX197033 LWD197033:LWT197033 MFZ197033:MGP197033 MPV197033:MQL197033 MZR197033:NAH197033 NJN197033:NKD197033 NTJ197033:NTZ197033 ODF197033:ODV197033 ONB197033:ONR197033 OWX197033:OXN197033 PGT197033:PHJ197033 PQP197033:PRF197033 QAL197033:QBB197033 QKH197033:QKX197033 QUD197033:QUT197033 RDZ197033:REP197033 RNV197033:ROL197033 RXR197033:RYH197033 SHN197033:SID197033 SRJ197033:SRZ197033 TBF197033:TBV197033 TLB197033:TLR197033 TUX197033:TVN197033 UET197033:UFJ197033 UOP197033:UPF197033 UYL197033:UZB197033 VIH197033:VIX197033 VSD197033:VST197033 WBZ197033:WCP197033 WLV197033:WML197033 WVR197033:WWH197033 J262569:Z262569 JF262569:JV262569 TB262569:TR262569 ACX262569:ADN262569 AMT262569:ANJ262569 AWP262569:AXF262569 BGL262569:BHB262569 BQH262569:BQX262569 CAD262569:CAT262569 CJZ262569:CKP262569 CTV262569:CUL262569 DDR262569:DEH262569 DNN262569:DOD262569 DXJ262569:DXZ262569 EHF262569:EHV262569 ERB262569:ERR262569 FAX262569:FBN262569 FKT262569:FLJ262569 FUP262569:FVF262569 GEL262569:GFB262569 GOH262569:GOX262569 GYD262569:GYT262569 HHZ262569:HIP262569 HRV262569:HSL262569 IBR262569:ICH262569 ILN262569:IMD262569 IVJ262569:IVZ262569 JFF262569:JFV262569 JPB262569:JPR262569 JYX262569:JZN262569 KIT262569:KJJ262569 KSP262569:KTF262569 LCL262569:LDB262569 LMH262569:LMX262569 LWD262569:LWT262569 MFZ262569:MGP262569 MPV262569:MQL262569 MZR262569:NAH262569 NJN262569:NKD262569 NTJ262569:NTZ262569 ODF262569:ODV262569 ONB262569:ONR262569 OWX262569:OXN262569 PGT262569:PHJ262569 PQP262569:PRF262569 QAL262569:QBB262569 QKH262569:QKX262569 QUD262569:QUT262569 RDZ262569:REP262569 RNV262569:ROL262569 RXR262569:RYH262569 SHN262569:SID262569 SRJ262569:SRZ262569 TBF262569:TBV262569 TLB262569:TLR262569 TUX262569:TVN262569 UET262569:UFJ262569 UOP262569:UPF262569 UYL262569:UZB262569 VIH262569:VIX262569 VSD262569:VST262569 WBZ262569:WCP262569 WLV262569:WML262569 WVR262569:WWH262569 J328105:Z328105 JF328105:JV328105 TB328105:TR328105 ACX328105:ADN328105 AMT328105:ANJ328105 AWP328105:AXF328105 BGL328105:BHB328105 BQH328105:BQX328105 CAD328105:CAT328105 CJZ328105:CKP328105 CTV328105:CUL328105 DDR328105:DEH328105 DNN328105:DOD328105 DXJ328105:DXZ328105 EHF328105:EHV328105 ERB328105:ERR328105 FAX328105:FBN328105 FKT328105:FLJ328105 FUP328105:FVF328105 GEL328105:GFB328105 GOH328105:GOX328105 GYD328105:GYT328105 HHZ328105:HIP328105 HRV328105:HSL328105 IBR328105:ICH328105 ILN328105:IMD328105 IVJ328105:IVZ328105 JFF328105:JFV328105 JPB328105:JPR328105 JYX328105:JZN328105 KIT328105:KJJ328105 KSP328105:KTF328105 LCL328105:LDB328105 LMH328105:LMX328105 LWD328105:LWT328105 MFZ328105:MGP328105 MPV328105:MQL328105 MZR328105:NAH328105 NJN328105:NKD328105 NTJ328105:NTZ328105 ODF328105:ODV328105 ONB328105:ONR328105 OWX328105:OXN328105 PGT328105:PHJ328105 PQP328105:PRF328105 QAL328105:QBB328105 QKH328105:QKX328105 QUD328105:QUT328105 RDZ328105:REP328105 RNV328105:ROL328105 RXR328105:RYH328105 SHN328105:SID328105 SRJ328105:SRZ328105 TBF328105:TBV328105 TLB328105:TLR328105 TUX328105:TVN328105 UET328105:UFJ328105 UOP328105:UPF328105 UYL328105:UZB328105 VIH328105:VIX328105 VSD328105:VST328105 WBZ328105:WCP328105 WLV328105:WML328105 WVR328105:WWH328105 J393641:Z393641 JF393641:JV393641 TB393641:TR393641 ACX393641:ADN393641 AMT393641:ANJ393641 AWP393641:AXF393641 BGL393641:BHB393641 BQH393641:BQX393641 CAD393641:CAT393641 CJZ393641:CKP393641 CTV393641:CUL393641 DDR393641:DEH393641 DNN393641:DOD393641 DXJ393641:DXZ393641 EHF393641:EHV393641 ERB393641:ERR393641 FAX393641:FBN393641 FKT393641:FLJ393641 FUP393641:FVF393641 GEL393641:GFB393641 GOH393641:GOX393641 GYD393641:GYT393641 HHZ393641:HIP393641 HRV393641:HSL393641 IBR393641:ICH393641 ILN393641:IMD393641 IVJ393641:IVZ393641 JFF393641:JFV393641 JPB393641:JPR393641 JYX393641:JZN393641 KIT393641:KJJ393641 KSP393641:KTF393641 LCL393641:LDB393641 LMH393641:LMX393641 LWD393641:LWT393641 MFZ393641:MGP393641 MPV393641:MQL393641 MZR393641:NAH393641 NJN393641:NKD393641 NTJ393641:NTZ393641 ODF393641:ODV393641 ONB393641:ONR393641 OWX393641:OXN393641 PGT393641:PHJ393641 PQP393641:PRF393641 QAL393641:QBB393641 QKH393641:QKX393641 QUD393641:QUT393641 RDZ393641:REP393641 RNV393641:ROL393641 RXR393641:RYH393641 SHN393641:SID393641 SRJ393641:SRZ393641 TBF393641:TBV393641 TLB393641:TLR393641 TUX393641:TVN393641 UET393641:UFJ393641 UOP393641:UPF393641 UYL393641:UZB393641 VIH393641:VIX393641 VSD393641:VST393641 WBZ393641:WCP393641 WLV393641:WML393641 WVR393641:WWH393641 J459177:Z459177 JF459177:JV459177 TB459177:TR459177 ACX459177:ADN459177 AMT459177:ANJ459177 AWP459177:AXF459177 BGL459177:BHB459177 BQH459177:BQX459177 CAD459177:CAT459177 CJZ459177:CKP459177 CTV459177:CUL459177 DDR459177:DEH459177 DNN459177:DOD459177 DXJ459177:DXZ459177 EHF459177:EHV459177 ERB459177:ERR459177 FAX459177:FBN459177 FKT459177:FLJ459177 FUP459177:FVF459177 GEL459177:GFB459177 GOH459177:GOX459177 GYD459177:GYT459177 HHZ459177:HIP459177 HRV459177:HSL459177 IBR459177:ICH459177 ILN459177:IMD459177 IVJ459177:IVZ459177 JFF459177:JFV459177 JPB459177:JPR459177 JYX459177:JZN459177 KIT459177:KJJ459177 KSP459177:KTF459177 LCL459177:LDB459177 LMH459177:LMX459177 LWD459177:LWT459177 MFZ459177:MGP459177 MPV459177:MQL459177 MZR459177:NAH459177 NJN459177:NKD459177 NTJ459177:NTZ459177 ODF459177:ODV459177 ONB459177:ONR459177 OWX459177:OXN459177 PGT459177:PHJ459177 PQP459177:PRF459177 QAL459177:QBB459177 QKH459177:QKX459177 QUD459177:QUT459177 RDZ459177:REP459177 RNV459177:ROL459177 RXR459177:RYH459177 SHN459177:SID459177 SRJ459177:SRZ459177 TBF459177:TBV459177 TLB459177:TLR459177 TUX459177:TVN459177 UET459177:UFJ459177 UOP459177:UPF459177 UYL459177:UZB459177 VIH459177:VIX459177 VSD459177:VST459177 WBZ459177:WCP459177 WLV459177:WML459177 WVR459177:WWH459177 J524713:Z524713 JF524713:JV524713 TB524713:TR524713 ACX524713:ADN524713 AMT524713:ANJ524713 AWP524713:AXF524713 BGL524713:BHB524713 BQH524713:BQX524713 CAD524713:CAT524713 CJZ524713:CKP524713 CTV524713:CUL524713 DDR524713:DEH524713 DNN524713:DOD524713 DXJ524713:DXZ524713 EHF524713:EHV524713 ERB524713:ERR524713 FAX524713:FBN524713 FKT524713:FLJ524713 FUP524713:FVF524713 GEL524713:GFB524713 GOH524713:GOX524713 GYD524713:GYT524713 HHZ524713:HIP524713 HRV524713:HSL524713 IBR524713:ICH524713 ILN524713:IMD524713 IVJ524713:IVZ524713 JFF524713:JFV524713 JPB524713:JPR524713 JYX524713:JZN524713 KIT524713:KJJ524713 KSP524713:KTF524713 LCL524713:LDB524713 LMH524713:LMX524713 LWD524713:LWT524713 MFZ524713:MGP524713 MPV524713:MQL524713 MZR524713:NAH524713 NJN524713:NKD524713 NTJ524713:NTZ524713 ODF524713:ODV524713 ONB524713:ONR524713 OWX524713:OXN524713 PGT524713:PHJ524713 PQP524713:PRF524713 QAL524713:QBB524713 QKH524713:QKX524713 QUD524713:QUT524713 RDZ524713:REP524713 RNV524713:ROL524713 RXR524713:RYH524713 SHN524713:SID524713 SRJ524713:SRZ524713 TBF524713:TBV524713 TLB524713:TLR524713 TUX524713:TVN524713 UET524713:UFJ524713 UOP524713:UPF524713 UYL524713:UZB524713 VIH524713:VIX524713 VSD524713:VST524713 WBZ524713:WCP524713 WLV524713:WML524713 WVR524713:WWH524713 J590249:Z590249 JF590249:JV590249 TB590249:TR590249 ACX590249:ADN590249 AMT590249:ANJ590249 AWP590249:AXF590249 BGL590249:BHB590249 BQH590249:BQX590249 CAD590249:CAT590249 CJZ590249:CKP590249 CTV590249:CUL590249 DDR590249:DEH590249 DNN590249:DOD590249 DXJ590249:DXZ590249 EHF590249:EHV590249 ERB590249:ERR590249 FAX590249:FBN590249 FKT590249:FLJ590249 FUP590249:FVF590249 GEL590249:GFB590249 GOH590249:GOX590249 GYD590249:GYT590249 HHZ590249:HIP590249 HRV590249:HSL590249 IBR590249:ICH590249 ILN590249:IMD590249 IVJ590249:IVZ590249 JFF590249:JFV590249 JPB590249:JPR590249 JYX590249:JZN590249 KIT590249:KJJ590249 KSP590249:KTF590249 LCL590249:LDB590249 LMH590249:LMX590249 LWD590249:LWT590249 MFZ590249:MGP590249 MPV590249:MQL590249 MZR590249:NAH590249 NJN590249:NKD590249 NTJ590249:NTZ590249 ODF590249:ODV590249 ONB590249:ONR590249 OWX590249:OXN590249 PGT590249:PHJ590249 PQP590249:PRF590249 QAL590249:QBB590249 QKH590249:QKX590249 QUD590249:QUT590249 RDZ590249:REP590249 RNV590249:ROL590249 RXR590249:RYH590249 SHN590249:SID590249 SRJ590249:SRZ590249 TBF590249:TBV590249 TLB590249:TLR590249 TUX590249:TVN590249 UET590249:UFJ590249 UOP590249:UPF590249 UYL590249:UZB590249 VIH590249:VIX590249 VSD590249:VST590249 WBZ590249:WCP590249 WLV590249:WML590249 WVR590249:WWH590249 J655785:Z655785 JF655785:JV655785 TB655785:TR655785 ACX655785:ADN655785 AMT655785:ANJ655785 AWP655785:AXF655785 BGL655785:BHB655785 BQH655785:BQX655785 CAD655785:CAT655785 CJZ655785:CKP655785 CTV655785:CUL655785 DDR655785:DEH655785 DNN655785:DOD655785 DXJ655785:DXZ655785 EHF655785:EHV655785 ERB655785:ERR655785 FAX655785:FBN655785 FKT655785:FLJ655785 FUP655785:FVF655785 GEL655785:GFB655785 GOH655785:GOX655785 GYD655785:GYT655785 HHZ655785:HIP655785 HRV655785:HSL655785 IBR655785:ICH655785 ILN655785:IMD655785 IVJ655785:IVZ655785 JFF655785:JFV655785 JPB655785:JPR655785 JYX655785:JZN655785 KIT655785:KJJ655785 KSP655785:KTF655785 LCL655785:LDB655785 LMH655785:LMX655785 LWD655785:LWT655785 MFZ655785:MGP655785 MPV655785:MQL655785 MZR655785:NAH655785 NJN655785:NKD655785 NTJ655785:NTZ655785 ODF655785:ODV655785 ONB655785:ONR655785 OWX655785:OXN655785 PGT655785:PHJ655785 PQP655785:PRF655785 QAL655785:QBB655785 QKH655785:QKX655785 QUD655785:QUT655785 RDZ655785:REP655785 RNV655785:ROL655785 RXR655785:RYH655785 SHN655785:SID655785 SRJ655785:SRZ655785 TBF655785:TBV655785 TLB655785:TLR655785 TUX655785:TVN655785 UET655785:UFJ655785 UOP655785:UPF655785 UYL655785:UZB655785 VIH655785:VIX655785 VSD655785:VST655785 WBZ655785:WCP655785 WLV655785:WML655785 WVR655785:WWH655785 J721321:Z721321 JF721321:JV721321 TB721321:TR721321 ACX721321:ADN721321 AMT721321:ANJ721321 AWP721321:AXF721321 BGL721321:BHB721321 BQH721321:BQX721321 CAD721321:CAT721321 CJZ721321:CKP721321 CTV721321:CUL721321 DDR721321:DEH721321 DNN721321:DOD721321 DXJ721321:DXZ721321 EHF721321:EHV721321 ERB721321:ERR721321 FAX721321:FBN721321 FKT721321:FLJ721321 FUP721321:FVF721321 GEL721321:GFB721321 GOH721321:GOX721321 GYD721321:GYT721321 HHZ721321:HIP721321 HRV721321:HSL721321 IBR721321:ICH721321 ILN721321:IMD721321 IVJ721321:IVZ721321 JFF721321:JFV721321 JPB721321:JPR721321 JYX721321:JZN721321 KIT721321:KJJ721321 KSP721321:KTF721321 LCL721321:LDB721321 LMH721321:LMX721321 LWD721321:LWT721321 MFZ721321:MGP721321 MPV721321:MQL721321 MZR721321:NAH721321 NJN721321:NKD721321 NTJ721321:NTZ721321 ODF721321:ODV721321 ONB721321:ONR721321 OWX721321:OXN721321 PGT721321:PHJ721321 PQP721321:PRF721321 QAL721321:QBB721321 QKH721321:QKX721321 QUD721321:QUT721321 RDZ721321:REP721321 RNV721321:ROL721321 RXR721321:RYH721321 SHN721321:SID721321 SRJ721321:SRZ721321 TBF721321:TBV721321 TLB721321:TLR721321 TUX721321:TVN721321 UET721321:UFJ721321 UOP721321:UPF721321 UYL721321:UZB721321 VIH721321:VIX721321 VSD721321:VST721321 WBZ721321:WCP721321 WLV721321:WML721321 WVR721321:WWH721321 J786857:Z786857 JF786857:JV786857 TB786857:TR786857 ACX786857:ADN786857 AMT786857:ANJ786857 AWP786857:AXF786857 BGL786857:BHB786857 BQH786857:BQX786857 CAD786857:CAT786857 CJZ786857:CKP786857 CTV786857:CUL786857 DDR786857:DEH786857 DNN786857:DOD786857 DXJ786857:DXZ786857 EHF786857:EHV786857 ERB786857:ERR786857 FAX786857:FBN786857 FKT786857:FLJ786857 FUP786857:FVF786857 GEL786857:GFB786857 GOH786857:GOX786857 GYD786857:GYT786857 HHZ786857:HIP786857 HRV786857:HSL786857 IBR786857:ICH786857 ILN786857:IMD786857 IVJ786857:IVZ786857 JFF786857:JFV786857 JPB786857:JPR786857 JYX786857:JZN786857 KIT786857:KJJ786857 KSP786857:KTF786857 LCL786857:LDB786857 LMH786857:LMX786857 LWD786857:LWT786857 MFZ786857:MGP786857 MPV786857:MQL786857 MZR786857:NAH786857 NJN786857:NKD786857 NTJ786857:NTZ786857 ODF786857:ODV786857 ONB786857:ONR786857 OWX786857:OXN786857 PGT786857:PHJ786857 PQP786857:PRF786857 QAL786857:QBB786857 QKH786857:QKX786857 QUD786857:QUT786857 RDZ786857:REP786857 RNV786857:ROL786857 RXR786857:RYH786857 SHN786857:SID786857 SRJ786857:SRZ786857 TBF786857:TBV786857 TLB786857:TLR786857 TUX786857:TVN786857 UET786857:UFJ786857 UOP786857:UPF786857 UYL786857:UZB786857 VIH786857:VIX786857 VSD786857:VST786857 WBZ786857:WCP786857 WLV786857:WML786857 WVR786857:WWH786857 J852393:Z852393 JF852393:JV852393 TB852393:TR852393 ACX852393:ADN852393 AMT852393:ANJ852393 AWP852393:AXF852393 BGL852393:BHB852393 BQH852393:BQX852393 CAD852393:CAT852393 CJZ852393:CKP852393 CTV852393:CUL852393 DDR852393:DEH852393 DNN852393:DOD852393 DXJ852393:DXZ852393 EHF852393:EHV852393 ERB852393:ERR852393 FAX852393:FBN852393 FKT852393:FLJ852393 FUP852393:FVF852393 GEL852393:GFB852393 GOH852393:GOX852393 GYD852393:GYT852393 HHZ852393:HIP852393 HRV852393:HSL852393 IBR852393:ICH852393 ILN852393:IMD852393 IVJ852393:IVZ852393 JFF852393:JFV852393 JPB852393:JPR852393 JYX852393:JZN852393 KIT852393:KJJ852393 KSP852393:KTF852393 LCL852393:LDB852393 LMH852393:LMX852393 LWD852393:LWT852393 MFZ852393:MGP852393 MPV852393:MQL852393 MZR852393:NAH852393 NJN852393:NKD852393 NTJ852393:NTZ852393 ODF852393:ODV852393 ONB852393:ONR852393 OWX852393:OXN852393 PGT852393:PHJ852393 PQP852393:PRF852393 QAL852393:QBB852393 QKH852393:QKX852393 QUD852393:QUT852393 RDZ852393:REP852393 RNV852393:ROL852393 RXR852393:RYH852393 SHN852393:SID852393 SRJ852393:SRZ852393 TBF852393:TBV852393 TLB852393:TLR852393 TUX852393:TVN852393 UET852393:UFJ852393 UOP852393:UPF852393 UYL852393:UZB852393 VIH852393:VIX852393 VSD852393:VST852393 WBZ852393:WCP852393 WLV852393:WML852393 WVR852393:WWH852393 J917929:Z917929 JF917929:JV917929 TB917929:TR917929 ACX917929:ADN917929 AMT917929:ANJ917929 AWP917929:AXF917929 BGL917929:BHB917929 BQH917929:BQX917929 CAD917929:CAT917929 CJZ917929:CKP917929 CTV917929:CUL917929 DDR917929:DEH917929 DNN917929:DOD917929 DXJ917929:DXZ917929 EHF917929:EHV917929 ERB917929:ERR917929 FAX917929:FBN917929 FKT917929:FLJ917929 FUP917929:FVF917929 GEL917929:GFB917929 GOH917929:GOX917929 GYD917929:GYT917929 HHZ917929:HIP917929 HRV917929:HSL917929 IBR917929:ICH917929 ILN917929:IMD917929 IVJ917929:IVZ917929 JFF917929:JFV917929 JPB917929:JPR917929 JYX917929:JZN917929 KIT917929:KJJ917929 KSP917929:KTF917929 LCL917929:LDB917929 LMH917929:LMX917929 LWD917929:LWT917929 MFZ917929:MGP917929 MPV917929:MQL917929 MZR917929:NAH917929 NJN917929:NKD917929 NTJ917929:NTZ917929 ODF917929:ODV917929 ONB917929:ONR917929 OWX917929:OXN917929 PGT917929:PHJ917929 PQP917929:PRF917929 QAL917929:QBB917929 QKH917929:QKX917929 QUD917929:QUT917929 RDZ917929:REP917929 RNV917929:ROL917929 RXR917929:RYH917929 SHN917929:SID917929 SRJ917929:SRZ917929 TBF917929:TBV917929 TLB917929:TLR917929 TUX917929:TVN917929 UET917929:UFJ917929 UOP917929:UPF917929 UYL917929:UZB917929 VIH917929:VIX917929 VSD917929:VST917929 WBZ917929:WCP917929 WLV917929:WML917929 WVR917929:WWH917929 J983465:Z983465 JF983465:JV983465 TB983465:TR983465 ACX983465:ADN983465 AMT983465:ANJ983465 AWP983465:AXF983465 BGL983465:BHB983465 BQH983465:BQX983465 CAD983465:CAT983465 CJZ983465:CKP983465 CTV983465:CUL983465 DDR983465:DEH983465 DNN983465:DOD983465 DXJ983465:DXZ983465 EHF983465:EHV983465 ERB983465:ERR983465 FAX983465:FBN983465 FKT983465:FLJ983465 FUP983465:FVF983465 GEL983465:GFB983465 GOH983465:GOX983465 GYD983465:GYT983465 HHZ983465:HIP983465 HRV983465:HSL983465 IBR983465:ICH983465 ILN983465:IMD983465 IVJ983465:IVZ983465 JFF983465:JFV983465 JPB983465:JPR983465 JYX983465:JZN983465 KIT983465:KJJ983465 KSP983465:KTF983465 LCL983465:LDB983465 LMH983465:LMX983465 LWD983465:LWT983465 MFZ983465:MGP983465 MPV983465:MQL983465 MZR983465:NAH983465 NJN983465:NKD983465 NTJ983465:NTZ983465 ODF983465:ODV983465 ONB983465:ONR983465 OWX983465:OXN983465 PGT983465:PHJ983465 PQP983465:PRF983465 QAL983465:QBB983465 QKH983465:QKX983465 QUD983465:QUT983465 RDZ983465:REP983465 RNV983465:ROL983465 RXR983465:RYH983465 SHN983465:SID983465 SRJ983465:SRZ983465 TBF983465:TBV983465 TLB983465:TLR983465 TUX983465:TVN983465 UET983465:UFJ983465 UOP983465:UPF983465 UYL983465:UZB983465 VIH983465:VIX983465 VSD983465:VST983465 WBZ983465:WCP983465 WLV983465:WML983465 WVR983465:WWH983465 J129:Z129 JF129:JV129 TB129:TR129 ACX129:ADN129 AMT129:ANJ129 AWP129:AXF129 BGL129:BHB129 BQH129:BQX129 CAD129:CAT129 CJZ129:CKP129 CTV129:CUL129 DDR129:DEH129 DNN129:DOD129 DXJ129:DXZ129 EHF129:EHV129 ERB129:ERR129 FAX129:FBN129 FKT129:FLJ129 FUP129:FVF129 GEL129:GFB129 GOH129:GOX129 GYD129:GYT129 HHZ129:HIP129 HRV129:HSL129 IBR129:ICH129 ILN129:IMD129 IVJ129:IVZ129 JFF129:JFV129 JPB129:JPR129 JYX129:JZN129 KIT129:KJJ129 KSP129:KTF129 LCL129:LDB129 LMH129:LMX129 LWD129:LWT129 MFZ129:MGP129 MPV129:MQL129 MZR129:NAH129 NJN129:NKD129 NTJ129:NTZ129 ODF129:ODV129 ONB129:ONR129 OWX129:OXN129 PGT129:PHJ129 PQP129:PRF129 QAL129:QBB129 QKH129:QKX129 QUD129:QUT129 RDZ129:REP129 RNV129:ROL129 RXR129:RYH129 SHN129:SID129 SRJ129:SRZ129 TBF129:TBV129 TLB129:TLR129 TUX129:TVN129 UET129:UFJ129 UOP129:UPF129 UYL129:UZB129 VIH129:VIX129 VSD129:VST129 WBZ129:WCP129 WLV129:WML129 WVR129:WWH129 J65788:Z65788 JF65788:JV65788 TB65788:TR65788 ACX65788:ADN65788 AMT65788:ANJ65788 AWP65788:AXF65788 BGL65788:BHB65788 BQH65788:BQX65788 CAD65788:CAT65788 CJZ65788:CKP65788 CTV65788:CUL65788 DDR65788:DEH65788 DNN65788:DOD65788 DXJ65788:DXZ65788 EHF65788:EHV65788 ERB65788:ERR65788 FAX65788:FBN65788 FKT65788:FLJ65788 FUP65788:FVF65788 GEL65788:GFB65788 GOH65788:GOX65788 GYD65788:GYT65788 HHZ65788:HIP65788 HRV65788:HSL65788 IBR65788:ICH65788 ILN65788:IMD65788 IVJ65788:IVZ65788 JFF65788:JFV65788 JPB65788:JPR65788 JYX65788:JZN65788 KIT65788:KJJ65788 KSP65788:KTF65788 LCL65788:LDB65788 LMH65788:LMX65788 LWD65788:LWT65788 MFZ65788:MGP65788 MPV65788:MQL65788 MZR65788:NAH65788 NJN65788:NKD65788 NTJ65788:NTZ65788 ODF65788:ODV65788 ONB65788:ONR65788 OWX65788:OXN65788 PGT65788:PHJ65788 PQP65788:PRF65788 QAL65788:QBB65788 QKH65788:QKX65788 QUD65788:QUT65788 RDZ65788:REP65788 RNV65788:ROL65788 RXR65788:RYH65788 SHN65788:SID65788 SRJ65788:SRZ65788 TBF65788:TBV65788 TLB65788:TLR65788 TUX65788:TVN65788 UET65788:UFJ65788 UOP65788:UPF65788 UYL65788:UZB65788 VIH65788:VIX65788 VSD65788:VST65788 WBZ65788:WCP65788 WLV65788:WML65788 WVR65788:WWH65788 J131324:Z131324 JF131324:JV131324 TB131324:TR131324 ACX131324:ADN131324 AMT131324:ANJ131324 AWP131324:AXF131324 BGL131324:BHB131324 BQH131324:BQX131324 CAD131324:CAT131324 CJZ131324:CKP131324 CTV131324:CUL131324 DDR131324:DEH131324 DNN131324:DOD131324 DXJ131324:DXZ131324 EHF131324:EHV131324 ERB131324:ERR131324 FAX131324:FBN131324 FKT131324:FLJ131324 FUP131324:FVF131324 GEL131324:GFB131324 GOH131324:GOX131324 GYD131324:GYT131324 HHZ131324:HIP131324 HRV131324:HSL131324 IBR131324:ICH131324 ILN131324:IMD131324 IVJ131324:IVZ131324 JFF131324:JFV131324 JPB131324:JPR131324 JYX131324:JZN131324 KIT131324:KJJ131324 KSP131324:KTF131324 LCL131324:LDB131324 LMH131324:LMX131324 LWD131324:LWT131324 MFZ131324:MGP131324 MPV131324:MQL131324 MZR131324:NAH131324 NJN131324:NKD131324 NTJ131324:NTZ131324 ODF131324:ODV131324 ONB131324:ONR131324 OWX131324:OXN131324 PGT131324:PHJ131324 PQP131324:PRF131324 QAL131324:QBB131324 QKH131324:QKX131324 QUD131324:QUT131324 RDZ131324:REP131324 RNV131324:ROL131324 RXR131324:RYH131324 SHN131324:SID131324 SRJ131324:SRZ131324 TBF131324:TBV131324 TLB131324:TLR131324 TUX131324:TVN131324 UET131324:UFJ131324 UOP131324:UPF131324 UYL131324:UZB131324 VIH131324:VIX131324 VSD131324:VST131324 WBZ131324:WCP131324 WLV131324:WML131324 WVR131324:WWH131324 J196860:Z196860 JF196860:JV196860 TB196860:TR196860 ACX196860:ADN196860 AMT196860:ANJ196860 AWP196860:AXF196860 BGL196860:BHB196860 BQH196860:BQX196860 CAD196860:CAT196860 CJZ196860:CKP196860 CTV196860:CUL196860 DDR196860:DEH196860 DNN196860:DOD196860 DXJ196860:DXZ196860 EHF196860:EHV196860 ERB196860:ERR196860 FAX196860:FBN196860 FKT196860:FLJ196860 FUP196860:FVF196860 GEL196860:GFB196860 GOH196860:GOX196860 GYD196860:GYT196860 HHZ196860:HIP196860 HRV196860:HSL196860 IBR196860:ICH196860 ILN196860:IMD196860 IVJ196860:IVZ196860 JFF196860:JFV196860 JPB196860:JPR196860 JYX196860:JZN196860 KIT196860:KJJ196860 KSP196860:KTF196860 LCL196860:LDB196860 LMH196860:LMX196860 LWD196860:LWT196860 MFZ196860:MGP196860 MPV196860:MQL196860 MZR196860:NAH196860 NJN196860:NKD196860 NTJ196860:NTZ196860 ODF196860:ODV196860 ONB196860:ONR196860 OWX196860:OXN196860 PGT196860:PHJ196860 PQP196860:PRF196860 QAL196860:QBB196860 QKH196860:QKX196860 QUD196860:QUT196860 RDZ196860:REP196860 RNV196860:ROL196860 RXR196860:RYH196860 SHN196860:SID196860 SRJ196860:SRZ196860 TBF196860:TBV196860 TLB196860:TLR196860 TUX196860:TVN196860 UET196860:UFJ196860 UOP196860:UPF196860 UYL196860:UZB196860 VIH196860:VIX196860 VSD196860:VST196860 WBZ196860:WCP196860 WLV196860:WML196860 WVR196860:WWH196860 J262396:Z262396 JF262396:JV262396 TB262396:TR262396 ACX262396:ADN262396 AMT262396:ANJ262396 AWP262396:AXF262396 BGL262396:BHB262396 BQH262396:BQX262396 CAD262396:CAT262396 CJZ262396:CKP262396 CTV262396:CUL262396 DDR262396:DEH262396 DNN262396:DOD262396 DXJ262396:DXZ262396 EHF262396:EHV262396 ERB262396:ERR262396 FAX262396:FBN262396 FKT262396:FLJ262396 FUP262396:FVF262396 GEL262396:GFB262396 GOH262396:GOX262396 GYD262396:GYT262396 HHZ262396:HIP262396 HRV262396:HSL262396 IBR262396:ICH262396 ILN262396:IMD262396 IVJ262396:IVZ262396 JFF262396:JFV262396 JPB262396:JPR262396 JYX262396:JZN262396 KIT262396:KJJ262396 KSP262396:KTF262396 LCL262396:LDB262396 LMH262396:LMX262396 LWD262396:LWT262396 MFZ262396:MGP262396 MPV262396:MQL262396 MZR262396:NAH262396 NJN262396:NKD262396 NTJ262396:NTZ262396 ODF262396:ODV262396 ONB262396:ONR262396 OWX262396:OXN262396 PGT262396:PHJ262396 PQP262396:PRF262396 QAL262396:QBB262396 QKH262396:QKX262396 QUD262396:QUT262396 RDZ262396:REP262396 RNV262396:ROL262396 RXR262396:RYH262396 SHN262396:SID262396 SRJ262396:SRZ262396 TBF262396:TBV262396 TLB262396:TLR262396 TUX262396:TVN262396 UET262396:UFJ262396 UOP262396:UPF262396 UYL262396:UZB262396 VIH262396:VIX262396 VSD262396:VST262396 WBZ262396:WCP262396 WLV262396:WML262396 WVR262396:WWH262396 J327932:Z327932 JF327932:JV327932 TB327932:TR327932 ACX327932:ADN327932 AMT327932:ANJ327932 AWP327932:AXF327932 BGL327932:BHB327932 BQH327932:BQX327932 CAD327932:CAT327932 CJZ327932:CKP327932 CTV327932:CUL327932 DDR327932:DEH327932 DNN327932:DOD327932 DXJ327932:DXZ327932 EHF327932:EHV327932 ERB327932:ERR327932 FAX327932:FBN327932 FKT327932:FLJ327932 FUP327932:FVF327932 GEL327932:GFB327932 GOH327932:GOX327932 GYD327932:GYT327932 HHZ327932:HIP327932 HRV327932:HSL327932 IBR327932:ICH327932 ILN327932:IMD327932 IVJ327932:IVZ327932 JFF327932:JFV327932 JPB327932:JPR327932 JYX327932:JZN327932 KIT327932:KJJ327932 KSP327932:KTF327932 LCL327932:LDB327932 LMH327932:LMX327932 LWD327932:LWT327932 MFZ327932:MGP327932 MPV327932:MQL327932 MZR327932:NAH327932 NJN327932:NKD327932 NTJ327932:NTZ327932 ODF327932:ODV327932 ONB327932:ONR327932 OWX327932:OXN327932 PGT327932:PHJ327932 PQP327932:PRF327932 QAL327932:QBB327932 QKH327932:QKX327932 QUD327932:QUT327932 RDZ327932:REP327932 RNV327932:ROL327932 RXR327932:RYH327932 SHN327932:SID327932 SRJ327932:SRZ327932 TBF327932:TBV327932 TLB327932:TLR327932 TUX327932:TVN327932 UET327932:UFJ327932 UOP327932:UPF327932 UYL327932:UZB327932 VIH327932:VIX327932 VSD327932:VST327932 WBZ327932:WCP327932 WLV327932:WML327932 WVR327932:WWH327932 J393468:Z393468 JF393468:JV393468 TB393468:TR393468 ACX393468:ADN393468 AMT393468:ANJ393468 AWP393468:AXF393468 BGL393468:BHB393468 BQH393468:BQX393468 CAD393468:CAT393468 CJZ393468:CKP393468 CTV393468:CUL393468 DDR393468:DEH393468 DNN393468:DOD393468 DXJ393468:DXZ393468 EHF393468:EHV393468 ERB393468:ERR393468 FAX393468:FBN393468 FKT393468:FLJ393468 FUP393468:FVF393468 GEL393468:GFB393468 GOH393468:GOX393468 GYD393468:GYT393468 HHZ393468:HIP393468 HRV393468:HSL393468 IBR393468:ICH393468 ILN393468:IMD393468 IVJ393468:IVZ393468 JFF393468:JFV393468 JPB393468:JPR393468 JYX393468:JZN393468 KIT393468:KJJ393468 KSP393468:KTF393468 LCL393468:LDB393468 LMH393468:LMX393468 LWD393468:LWT393468 MFZ393468:MGP393468 MPV393468:MQL393468 MZR393468:NAH393468 NJN393468:NKD393468 NTJ393468:NTZ393468 ODF393468:ODV393468 ONB393468:ONR393468 OWX393468:OXN393468 PGT393468:PHJ393468 PQP393468:PRF393468 QAL393468:QBB393468 QKH393468:QKX393468 QUD393468:QUT393468 RDZ393468:REP393468 RNV393468:ROL393468 RXR393468:RYH393468 SHN393468:SID393468 SRJ393468:SRZ393468 TBF393468:TBV393468 TLB393468:TLR393468 TUX393468:TVN393468 UET393468:UFJ393468 UOP393468:UPF393468 UYL393468:UZB393468 VIH393468:VIX393468 VSD393468:VST393468 WBZ393468:WCP393468 WLV393468:WML393468 WVR393468:WWH393468 J459004:Z459004 JF459004:JV459004 TB459004:TR459004 ACX459004:ADN459004 AMT459004:ANJ459004 AWP459004:AXF459004 BGL459004:BHB459004 BQH459004:BQX459004 CAD459004:CAT459004 CJZ459004:CKP459004 CTV459004:CUL459004 DDR459004:DEH459004 DNN459004:DOD459004 DXJ459004:DXZ459004 EHF459004:EHV459004 ERB459004:ERR459004 FAX459004:FBN459004 FKT459004:FLJ459004 FUP459004:FVF459004 GEL459004:GFB459004 GOH459004:GOX459004 GYD459004:GYT459004 HHZ459004:HIP459004 HRV459004:HSL459004 IBR459004:ICH459004 ILN459004:IMD459004 IVJ459004:IVZ459004 JFF459004:JFV459004 JPB459004:JPR459004 JYX459004:JZN459004 KIT459004:KJJ459004 KSP459004:KTF459004 LCL459004:LDB459004 LMH459004:LMX459004 LWD459004:LWT459004 MFZ459004:MGP459004 MPV459004:MQL459004 MZR459004:NAH459004 NJN459004:NKD459004 NTJ459004:NTZ459004 ODF459004:ODV459004 ONB459004:ONR459004 OWX459004:OXN459004 PGT459004:PHJ459004 PQP459004:PRF459004 QAL459004:QBB459004 QKH459004:QKX459004 QUD459004:QUT459004 RDZ459004:REP459004 RNV459004:ROL459004 RXR459004:RYH459004 SHN459004:SID459004 SRJ459004:SRZ459004 TBF459004:TBV459004 TLB459004:TLR459004 TUX459004:TVN459004 UET459004:UFJ459004 UOP459004:UPF459004 UYL459004:UZB459004 VIH459004:VIX459004 VSD459004:VST459004 WBZ459004:WCP459004 WLV459004:WML459004 WVR459004:WWH459004 J524540:Z524540 JF524540:JV524540 TB524540:TR524540 ACX524540:ADN524540 AMT524540:ANJ524540 AWP524540:AXF524540 BGL524540:BHB524540 BQH524540:BQX524540 CAD524540:CAT524540 CJZ524540:CKP524540 CTV524540:CUL524540 DDR524540:DEH524540 DNN524540:DOD524540 DXJ524540:DXZ524540 EHF524540:EHV524540 ERB524540:ERR524540 FAX524540:FBN524540 FKT524540:FLJ524540 FUP524540:FVF524540 GEL524540:GFB524540 GOH524540:GOX524540 GYD524540:GYT524540 HHZ524540:HIP524540 HRV524540:HSL524540 IBR524540:ICH524540 ILN524540:IMD524540 IVJ524540:IVZ524540 JFF524540:JFV524540 JPB524540:JPR524540 JYX524540:JZN524540 KIT524540:KJJ524540 KSP524540:KTF524540 LCL524540:LDB524540 LMH524540:LMX524540 LWD524540:LWT524540 MFZ524540:MGP524540 MPV524540:MQL524540 MZR524540:NAH524540 NJN524540:NKD524540 NTJ524540:NTZ524540 ODF524540:ODV524540 ONB524540:ONR524540 OWX524540:OXN524540 PGT524540:PHJ524540 PQP524540:PRF524540 QAL524540:QBB524540 QKH524540:QKX524540 QUD524540:QUT524540 RDZ524540:REP524540 RNV524540:ROL524540 RXR524540:RYH524540 SHN524540:SID524540 SRJ524540:SRZ524540 TBF524540:TBV524540 TLB524540:TLR524540 TUX524540:TVN524540 UET524540:UFJ524540 UOP524540:UPF524540 UYL524540:UZB524540 VIH524540:VIX524540 VSD524540:VST524540 WBZ524540:WCP524540 WLV524540:WML524540 WVR524540:WWH524540 J590076:Z590076 JF590076:JV590076 TB590076:TR590076 ACX590076:ADN590076 AMT590076:ANJ590076 AWP590076:AXF590076 BGL590076:BHB590076 BQH590076:BQX590076 CAD590076:CAT590076 CJZ590076:CKP590076 CTV590076:CUL590076 DDR590076:DEH590076 DNN590076:DOD590076 DXJ590076:DXZ590076 EHF590076:EHV590076 ERB590076:ERR590076 FAX590076:FBN590076 FKT590076:FLJ590076 FUP590076:FVF590076 GEL590076:GFB590076 GOH590076:GOX590076 GYD590076:GYT590076 HHZ590076:HIP590076 HRV590076:HSL590076 IBR590076:ICH590076 ILN590076:IMD590076 IVJ590076:IVZ590076 JFF590076:JFV590076 JPB590076:JPR590076 JYX590076:JZN590076 KIT590076:KJJ590076 KSP590076:KTF590076 LCL590076:LDB590076 LMH590076:LMX590076 LWD590076:LWT590076 MFZ590076:MGP590076 MPV590076:MQL590076 MZR590076:NAH590076 NJN590076:NKD590076 NTJ590076:NTZ590076 ODF590076:ODV590076 ONB590076:ONR590076 OWX590076:OXN590076 PGT590076:PHJ590076 PQP590076:PRF590076 QAL590076:QBB590076 QKH590076:QKX590076 QUD590076:QUT590076 RDZ590076:REP590076 RNV590076:ROL590076 RXR590076:RYH590076 SHN590076:SID590076 SRJ590076:SRZ590076 TBF590076:TBV590076 TLB590076:TLR590076 TUX590076:TVN590076 UET590076:UFJ590076 UOP590076:UPF590076 UYL590076:UZB590076 VIH590076:VIX590076 VSD590076:VST590076 WBZ590076:WCP590076 WLV590076:WML590076 WVR590076:WWH590076 J655612:Z655612 JF655612:JV655612 TB655612:TR655612 ACX655612:ADN655612 AMT655612:ANJ655612 AWP655612:AXF655612 BGL655612:BHB655612 BQH655612:BQX655612 CAD655612:CAT655612 CJZ655612:CKP655612 CTV655612:CUL655612 DDR655612:DEH655612 DNN655612:DOD655612 DXJ655612:DXZ655612 EHF655612:EHV655612 ERB655612:ERR655612 FAX655612:FBN655612 FKT655612:FLJ655612 FUP655612:FVF655612 GEL655612:GFB655612 GOH655612:GOX655612 GYD655612:GYT655612 HHZ655612:HIP655612 HRV655612:HSL655612 IBR655612:ICH655612 ILN655612:IMD655612 IVJ655612:IVZ655612 JFF655612:JFV655612 JPB655612:JPR655612 JYX655612:JZN655612 KIT655612:KJJ655612 KSP655612:KTF655612 LCL655612:LDB655612 LMH655612:LMX655612 LWD655612:LWT655612 MFZ655612:MGP655612 MPV655612:MQL655612 MZR655612:NAH655612 NJN655612:NKD655612 NTJ655612:NTZ655612 ODF655612:ODV655612 ONB655612:ONR655612 OWX655612:OXN655612 PGT655612:PHJ655612 PQP655612:PRF655612 QAL655612:QBB655612 QKH655612:QKX655612 QUD655612:QUT655612 RDZ655612:REP655612 RNV655612:ROL655612 RXR655612:RYH655612 SHN655612:SID655612 SRJ655612:SRZ655612 TBF655612:TBV655612 TLB655612:TLR655612 TUX655612:TVN655612 UET655612:UFJ655612 UOP655612:UPF655612 UYL655612:UZB655612 VIH655612:VIX655612 VSD655612:VST655612 WBZ655612:WCP655612 WLV655612:WML655612 WVR655612:WWH655612 J721148:Z721148 JF721148:JV721148 TB721148:TR721148 ACX721148:ADN721148 AMT721148:ANJ721148 AWP721148:AXF721148 BGL721148:BHB721148 BQH721148:BQX721148 CAD721148:CAT721148 CJZ721148:CKP721148 CTV721148:CUL721148 DDR721148:DEH721148 DNN721148:DOD721148 DXJ721148:DXZ721148 EHF721148:EHV721148 ERB721148:ERR721148 FAX721148:FBN721148 FKT721148:FLJ721148 FUP721148:FVF721148 GEL721148:GFB721148 GOH721148:GOX721148 GYD721148:GYT721148 HHZ721148:HIP721148 HRV721148:HSL721148 IBR721148:ICH721148 ILN721148:IMD721148 IVJ721148:IVZ721148 JFF721148:JFV721148 JPB721148:JPR721148 JYX721148:JZN721148 KIT721148:KJJ721148 KSP721148:KTF721148 LCL721148:LDB721148 LMH721148:LMX721148 LWD721148:LWT721148 MFZ721148:MGP721148 MPV721148:MQL721148 MZR721148:NAH721148 NJN721148:NKD721148 NTJ721148:NTZ721148 ODF721148:ODV721148 ONB721148:ONR721148 OWX721148:OXN721148 PGT721148:PHJ721148 PQP721148:PRF721148 QAL721148:QBB721148 QKH721148:QKX721148 QUD721148:QUT721148 RDZ721148:REP721148 RNV721148:ROL721148 RXR721148:RYH721148 SHN721148:SID721148 SRJ721148:SRZ721148 TBF721148:TBV721148 TLB721148:TLR721148 TUX721148:TVN721148 UET721148:UFJ721148 UOP721148:UPF721148 UYL721148:UZB721148 VIH721148:VIX721148 VSD721148:VST721148 WBZ721148:WCP721148 WLV721148:WML721148 WVR721148:WWH721148 J786684:Z786684 JF786684:JV786684 TB786684:TR786684 ACX786684:ADN786684 AMT786684:ANJ786684 AWP786684:AXF786684 BGL786684:BHB786684 BQH786684:BQX786684 CAD786684:CAT786684 CJZ786684:CKP786684 CTV786684:CUL786684 DDR786684:DEH786684 DNN786684:DOD786684 DXJ786684:DXZ786684 EHF786684:EHV786684 ERB786684:ERR786684 FAX786684:FBN786684 FKT786684:FLJ786684 FUP786684:FVF786684 GEL786684:GFB786684 GOH786684:GOX786684 GYD786684:GYT786684 HHZ786684:HIP786684 HRV786684:HSL786684 IBR786684:ICH786684 ILN786684:IMD786684 IVJ786684:IVZ786684 JFF786684:JFV786684 JPB786684:JPR786684 JYX786684:JZN786684 KIT786684:KJJ786684 KSP786684:KTF786684 LCL786684:LDB786684 LMH786684:LMX786684 LWD786684:LWT786684 MFZ786684:MGP786684 MPV786684:MQL786684 MZR786684:NAH786684 NJN786684:NKD786684 NTJ786684:NTZ786684 ODF786684:ODV786684 ONB786684:ONR786684 OWX786684:OXN786684 PGT786684:PHJ786684 PQP786684:PRF786684 QAL786684:QBB786684 QKH786684:QKX786684 QUD786684:QUT786684 RDZ786684:REP786684 RNV786684:ROL786684 RXR786684:RYH786684 SHN786684:SID786684 SRJ786684:SRZ786684 TBF786684:TBV786684 TLB786684:TLR786684 TUX786684:TVN786684 UET786684:UFJ786684 UOP786684:UPF786684 UYL786684:UZB786684 VIH786684:VIX786684 VSD786684:VST786684 WBZ786684:WCP786684 WLV786684:WML786684 WVR786684:WWH786684 J852220:Z852220 JF852220:JV852220 TB852220:TR852220 ACX852220:ADN852220 AMT852220:ANJ852220 AWP852220:AXF852220 BGL852220:BHB852220 BQH852220:BQX852220 CAD852220:CAT852220 CJZ852220:CKP852220 CTV852220:CUL852220 DDR852220:DEH852220 DNN852220:DOD852220 DXJ852220:DXZ852220 EHF852220:EHV852220 ERB852220:ERR852220 FAX852220:FBN852220 FKT852220:FLJ852220 FUP852220:FVF852220 GEL852220:GFB852220 GOH852220:GOX852220 GYD852220:GYT852220 HHZ852220:HIP852220 HRV852220:HSL852220 IBR852220:ICH852220 ILN852220:IMD852220 IVJ852220:IVZ852220 JFF852220:JFV852220 JPB852220:JPR852220 JYX852220:JZN852220 KIT852220:KJJ852220 KSP852220:KTF852220 LCL852220:LDB852220 LMH852220:LMX852220 LWD852220:LWT852220 MFZ852220:MGP852220 MPV852220:MQL852220 MZR852220:NAH852220 NJN852220:NKD852220 NTJ852220:NTZ852220 ODF852220:ODV852220 ONB852220:ONR852220 OWX852220:OXN852220 PGT852220:PHJ852220 PQP852220:PRF852220 QAL852220:QBB852220 QKH852220:QKX852220 QUD852220:QUT852220 RDZ852220:REP852220 RNV852220:ROL852220 RXR852220:RYH852220 SHN852220:SID852220 SRJ852220:SRZ852220 TBF852220:TBV852220 TLB852220:TLR852220 TUX852220:TVN852220 UET852220:UFJ852220 UOP852220:UPF852220 UYL852220:UZB852220 VIH852220:VIX852220 VSD852220:VST852220 WBZ852220:WCP852220 WLV852220:WML852220 WVR852220:WWH852220 J917756:Z917756 JF917756:JV917756 TB917756:TR917756 ACX917756:ADN917756 AMT917756:ANJ917756 AWP917756:AXF917756 BGL917756:BHB917756 BQH917756:BQX917756 CAD917756:CAT917756 CJZ917756:CKP917756 CTV917756:CUL917756 DDR917756:DEH917756 DNN917756:DOD917756 DXJ917756:DXZ917756 EHF917756:EHV917756 ERB917756:ERR917756 FAX917756:FBN917756 FKT917756:FLJ917756 FUP917756:FVF917756 GEL917756:GFB917756 GOH917756:GOX917756 GYD917756:GYT917756 HHZ917756:HIP917756 HRV917756:HSL917756 IBR917756:ICH917756 ILN917756:IMD917756 IVJ917756:IVZ917756 JFF917756:JFV917756 JPB917756:JPR917756 JYX917756:JZN917756 KIT917756:KJJ917756 KSP917756:KTF917756 LCL917756:LDB917756 LMH917756:LMX917756 LWD917756:LWT917756 MFZ917756:MGP917756 MPV917756:MQL917756 MZR917756:NAH917756 NJN917756:NKD917756 NTJ917756:NTZ917756 ODF917756:ODV917756 ONB917756:ONR917756 OWX917756:OXN917756 PGT917756:PHJ917756 PQP917756:PRF917756 QAL917756:QBB917756 QKH917756:QKX917756 QUD917756:QUT917756 RDZ917756:REP917756 RNV917756:ROL917756 RXR917756:RYH917756 SHN917756:SID917756 SRJ917756:SRZ917756 TBF917756:TBV917756 TLB917756:TLR917756 TUX917756:TVN917756 UET917756:UFJ917756 UOP917756:UPF917756 UYL917756:UZB917756 VIH917756:VIX917756 VSD917756:VST917756 WBZ917756:WCP917756 WLV917756:WML917756 WVR917756:WWH917756 J983292:Z983292 JF983292:JV983292 TB983292:TR983292 ACX983292:ADN983292 AMT983292:ANJ983292 AWP983292:AXF983292 BGL983292:BHB983292 BQH983292:BQX983292 CAD983292:CAT983292 CJZ983292:CKP983292 CTV983292:CUL983292 DDR983292:DEH983292 DNN983292:DOD983292 DXJ983292:DXZ983292 EHF983292:EHV983292 ERB983292:ERR983292 FAX983292:FBN983292 FKT983292:FLJ983292 FUP983292:FVF983292 GEL983292:GFB983292 GOH983292:GOX983292 GYD983292:GYT983292 HHZ983292:HIP983292 HRV983292:HSL983292 IBR983292:ICH983292 ILN983292:IMD983292 IVJ983292:IVZ983292 JFF983292:JFV983292 JPB983292:JPR983292 JYX983292:JZN983292 KIT983292:KJJ983292 KSP983292:KTF983292 LCL983292:LDB983292 LMH983292:LMX983292 LWD983292:LWT983292 MFZ983292:MGP983292 MPV983292:MQL983292 MZR983292:NAH983292 NJN983292:NKD983292 NTJ983292:NTZ983292 ODF983292:ODV983292 ONB983292:ONR983292 OWX983292:OXN983292 PGT983292:PHJ983292 PQP983292:PRF983292 QAL983292:QBB983292 QKH983292:QKX983292 QUD983292:QUT983292 RDZ983292:REP983292 RNV983292:ROL983292 RXR983292:RYH983292 SHN983292:SID983292 SRJ983292:SRZ983292 TBF983292:TBV983292 TLB983292:TLR983292 TUX983292:TVN983292 UET983292:UFJ983292 UOP983292:UPF983292 UYL983292:UZB983292 VIH983292:VIX983292 VSD983292:VST983292 WBZ983292:WCP983292 WLV983292:WML983292 WVR983292:WWH983292 J106:Z106 JF106:JV106 TB106:TR106 ACX106:ADN106 AMT106:ANJ106 AWP106:AXF106 BGL106:BHB106 BQH106:BQX106 CAD106:CAT106 CJZ106:CKP106 CTV106:CUL106 DDR106:DEH106 DNN106:DOD106 DXJ106:DXZ106 EHF106:EHV106 ERB106:ERR106 FAX106:FBN106 FKT106:FLJ106 FUP106:FVF106 GEL106:GFB106 GOH106:GOX106 GYD106:GYT106 HHZ106:HIP106 HRV106:HSL106 IBR106:ICH106 ILN106:IMD106 IVJ106:IVZ106 JFF106:JFV106 JPB106:JPR106 JYX106:JZN106 KIT106:KJJ106 KSP106:KTF106 LCL106:LDB106 LMH106:LMX106 LWD106:LWT106 MFZ106:MGP106 MPV106:MQL106 MZR106:NAH106 NJN106:NKD106 NTJ106:NTZ106 ODF106:ODV106 ONB106:ONR106 OWX106:OXN106 PGT106:PHJ106 PQP106:PRF106 QAL106:QBB106 QKH106:QKX106 QUD106:QUT106 RDZ106:REP106 RNV106:ROL106 RXR106:RYH106 SHN106:SID106 SRJ106:SRZ106 TBF106:TBV106 TLB106:TLR106 TUX106:TVN106 UET106:UFJ106 UOP106:UPF106 UYL106:UZB106 VIH106:VIX106 VSD106:VST106 WBZ106:WCP106 WLV106:WML106 WVR106:WWH106 J65765:Z65765 JF65765:JV65765 TB65765:TR65765 ACX65765:ADN65765 AMT65765:ANJ65765 AWP65765:AXF65765 BGL65765:BHB65765 BQH65765:BQX65765 CAD65765:CAT65765 CJZ65765:CKP65765 CTV65765:CUL65765 DDR65765:DEH65765 DNN65765:DOD65765 DXJ65765:DXZ65765 EHF65765:EHV65765 ERB65765:ERR65765 FAX65765:FBN65765 FKT65765:FLJ65765 FUP65765:FVF65765 GEL65765:GFB65765 GOH65765:GOX65765 GYD65765:GYT65765 HHZ65765:HIP65765 HRV65765:HSL65765 IBR65765:ICH65765 ILN65765:IMD65765 IVJ65765:IVZ65765 JFF65765:JFV65765 JPB65765:JPR65765 JYX65765:JZN65765 KIT65765:KJJ65765 KSP65765:KTF65765 LCL65765:LDB65765 LMH65765:LMX65765 LWD65765:LWT65765 MFZ65765:MGP65765 MPV65765:MQL65765 MZR65765:NAH65765 NJN65765:NKD65765 NTJ65765:NTZ65765 ODF65765:ODV65765 ONB65765:ONR65765 OWX65765:OXN65765 PGT65765:PHJ65765 PQP65765:PRF65765 QAL65765:QBB65765 QKH65765:QKX65765 QUD65765:QUT65765 RDZ65765:REP65765 RNV65765:ROL65765 RXR65765:RYH65765 SHN65765:SID65765 SRJ65765:SRZ65765 TBF65765:TBV65765 TLB65765:TLR65765 TUX65765:TVN65765 UET65765:UFJ65765 UOP65765:UPF65765 UYL65765:UZB65765 VIH65765:VIX65765 VSD65765:VST65765 WBZ65765:WCP65765 WLV65765:WML65765 WVR65765:WWH65765 J131301:Z131301 JF131301:JV131301 TB131301:TR131301 ACX131301:ADN131301 AMT131301:ANJ131301 AWP131301:AXF131301 BGL131301:BHB131301 BQH131301:BQX131301 CAD131301:CAT131301 CJZ131301:CKP131301 CTV131301:CUL131301 DDR131301:DEH131301 DNN131301:DOD131301 DXJ131301:DXZ131301 EHF131301:EHV131301 ERB131301:ERR131301 FAX131301:FBN131301 FKT131301:FLJ131301 FUP131301:FVF131301 GEL131301:GFB131301 GOH131301:GOX131301 GYD131301:GYT131301 HHZ131301:HIP131301 HRV131301:HSL131301 IBR131301:ICH131301 ILN131301:IMD131301 IVJ131301:IVZ131301 JFF131301:JFV131301 JPB131301:JPR131301 JYX131301:JZN131301 KIT131301:KJJ131301 KSP131301:KTF131301 LCL131301:LDB131301 LMH131301:LMX131301 LWD131301:LWT131301 MFZ131301:MGP131301 MPV131301:MQL131301 MZR131301:NAH131301 NJN131301:NKD131301 NTJ131301:NTZ131301 ODF131301:ODV131301 ONB131301:ONR131301 OWX131301:OXN131301 PGT131301:PHJ131301 PQP131301:PRF131301 QAL131301:QBB131301 QKH131301:QKX131301 QUD131301:QUT131301 RDZ131301:REP131301 RNV131301:ROL131301 RXR131301:RYH131301 SHN131301:SID131301 SRJ131301:SRZ131301 TBF131301:TBV131301 TLB131301:TLR131301 TUX131301:TVN131301 UET131301:UFJ131301 UOP131301:UPF131301 UYL131301:UZB131301 VIH131301:VIX131301 VSD131301:VST131301 WBZ131301:WCP131301 WLV131301:WML131301 WVR131301:WWH131301 J196837:Z196837 JF196837:JV196837 TB196837:TR196837 ACX196837:ADN196837 AMT196837:ANJ196837 AWP196837:AXF196837 BGL196837:BHB196837 BQH196837:BQX196837 CAD196837:CAT196837 CJZ196837:CKP196837 CTV196837:CUL196837 DDR196837:DEH196837 DNN196837:DOD196837 DXJ196837:DXZ196837 EHF196837:EHV196837 ERB196837:ERR196837 FAX196837:FBN196837 FKT196837:FLJ196837 FUP196837:FVF196837 GEL196837:GFB196837 GOH196837:GOX196837 GYD196837:GYT196837 HHZ196837:HIP196837 HRV196837:HSL196837 IBR196837:ICH196837 ILN196837:IMD196837 IVJ196837:IVZ196837 JFF196837:JFV196837 JPB196837:JPR196837 JYX196837:JZN196837 KIT196837:KJJ196837 KSP196837:KTF196837 LCL196837:LDB196837 LMH196837:LMX196837 LWD196837:LWT196837 MFZ196837:MGP196837 MPV196837:MQL196837 MZR196837:NAH196837 NJN196837:NKD196837 NTJ196837:NTZ196837 ODF196837:ODV196837 ONB196837:ONR196837 OWX196837:OXN196837 PGT196837:PHJ196837 PQP196837:PRF196837 QAL196837:QBB196837 QKH196837:QKX196837 QUD196837:QUT196837 RDZ196837:REP196837 RNV196837:ROL196837 RXR196837:RYH196837 SHN196837:SID196837 SRJ196837:SRZ196837 TBF196837:TBV196837 TLB196837:TLR196837 TUX196837:TVN196837 UET196837:UFJ196837 UOP196837:UPF196837 UYL196837:UZB196837 VIH196837:VIX196837 VSD196837:VST196837 WBZ196837:WCP196837 WLV196837:WML196837 WVR196837:WWH196837 J262373:Z262373 JF262373:JV262373 TB262373:TR262373 ACX262373:ADN262373 AMT262373:ANJ262373 AWP262373:AXF262373 BGL262373:BHB262373 BQH262373:BQX262373 CAD262373:CAT262373 CJZ262373:CKP262373 CTV262373:CUL262373 DDR262373:DEH262373 DNN262373:DOD262373 DXJ262373:DXZ262373 EHF262373:EHV262373 ERB262373:ERR262373 FAX262373:FBN262373 FKT262373:FLJ262373 FUP262373:FVF262373 GEL262373:GFB262373 GOH262373:GOX262373 GYD262373:GYT262373 HHZ262373:HIP262373 HRV262373:HSL262373 IBR262373:ICH262373 ILN262373:IMD262373 IVJ262373:IVZ262373 JFF262373:JFV262373 JPB262373:JPR262373 JYX262373:JZN262373 KIT262373:KJJ262373 KSP262373:KTF262373 LCL262373:LDB262373 LMH262373:LMX262373 LWD262373:LWT262373 MFZ262373:MGP262373 MPV262373:MQL262373 MZR262373:NAH262373 NJN262373:NKD262373 NTJ262373:NTZ262373 ODF262373:ODV262373 ONB262373:ONR262373 OWX262373:OXN262373 PGT262373:PHJ262373 PQP262373:PRF262373 QAL262373:QBB262373 QKH262373:QKX262373 QUD262373:QUT262373 RDZ262373:REP262373 RNV262373:ROL262373 RXR262373:RYH262373 SHN262373:SID262373 SRJ262373:SRZ262373 TBF262373:TBV262373 TLB262373:TLR262373 TUX262373:TVN262373 UET262373:UFJ262373 UOP262373:UPF262373 UYL262373:UZB262373 VIH262373:VIX262373 VSD262373:VST262373 WBZ262373:WCP262373 WLV262373:WML262373 WVR262373:WWH262373 J327909:Z327909 JF327909:JV327909 TB327909:TR327909 ACX327909:ADN327909 AMT327909:ANJ327909 AWP327909:AXF327909 BGL327909:BHB327909 BQH327909:BQX327909 CAD327909:CAT327909 CJZ327909:CKP327909 CTV327909:CUL327909 DDR327909:DEH327909 DNN327909:DOD327909 DXJ327909:DXZ327909 EHF327909:EHV327909 ERB327909:ERR327909 FAX327909:FBN327909 FKT327909:FLJ327909 FUP327909:FVF327909 GEL327909:GFB327909 GOH327909:GOX327909 GYD327909:GYT327909 HHZ327909:HIP327909 HRV327909:HSL327909 IBR327909:ICH327909 ILN327909:IMD327909 IVJ327909:IVZ327909 JFF327909:JFV327909 JPB327909:JPR327909 JYX327909:JZN327909 KIT327909:KJJ327909 KSP327909:KTF327909 LCL327909:LDB327909 LMH327909:LMX327909 LWD327909:LWT327909 MFZ327909:MGP327909 MPV327909:MQL327909 MZR327909:NAH327909 NJN327909:NKD327909 NTJ327909:NTZ327909 ODF327909:ODV327909 ONB327909:ONR327909 OWX327909:OXN327909 PGT327909:PHJ327909 PQP327909:PRF327909 QAL327909:QBB327909 QKH327909:QKX327909 QUD327909:QUT327909 RDZ327909:REP327909 RNV327909:ROL327909 RXR327909:RYH327909 SHN327909:SID327909 SRJ327909:SRZ327909 TBF327909:TBV327909 TLB327909:TLR327909 TUX327909:TVN327909 UET327909:UFJ327909 UOP327909:UPF327909 UYL327909:UZB327909 VIH327909:VIX327909 VSD327909:VST327909 WBZ327909:WCP327909 WLV327909:WML327909 WVR327909:WWH327909 J393445:Z393445 JF393445:JV393445 TB393445:TR393445 ACX393445:ADN393445 AMT393445:ANJ393445 AWP393445:AXF393445 BGL393445:BHB393445 BQH393445:BQX393445 CAD393445:CAT393445 CJZ393445:CKP393445 CTV393445:CUL393445 DDR393445:DEH393445 DNN393445:DOD393445 DXJ393445:DXZ393445 EHF393445:EHV393445 ERB393445:ERR393445 FAX393445:FBN393445 FKT393445:FLJ393445 FUP393445:FVF393445 GEL393445:GFB393445 GOH393445:GOX393445 GYD393445:GYT393445 HHZ393445:HIP393445 HRV393445:HSL393445 IBR393445:ICH393445 ILN393445:IMD393445 IVJ393445:IVZ393445 JFF393445:JFV393445 JPB393445:JPR393445 JYX393445:JZN393445 KIT393445:KJJ393445 KSP393445:KTF393445 LCL393445:LDB393445 LMH393445:LMX393445 LWD393445:LWT393445 MFZ393445:MGP393445 MPV393445:MQL393445 MZR393445:NAH393445 NJN393445:NKD393445 NTJ393445:NTZ393445 ODF393445:ODV393445 ONB393445:ONR393445 OWX393445:OXN393445 PGT393445:PHJ393445 PQP393445:PRF393445 QAL393445:QBB393445 QKH393445:QKX393445 QUD393445:QUT393445 RDZ393445:REP393445 RNV393445:ROL393445 RXR393445:RYH393445 SHN393445:SID393445 SRJ393445:SRZ393445 TBF393445:TBV393445 TLB393445:TLR393445 TUX393445:TVN393445 UET393445:UFJ393445 UOP393445:UPF393445 UYL393445:UZB393445 VIH393445:VIX393445 VSD393445:VST393445 WBZ393445:WCP393445 WLV393445:WML393445 WVR393445:WWH393445 J458981:Z458981 JF458981:JV458981 TB458981:TR458981 ACX458981:ADN458981 AMT458981:ANJ458981 AWP458981:AXF458981 BGL458981:BHB458981 BQH458981:BQX458981 CAD458981:CAT458981 CJZ458981:CKP458981 CTV458981:CUL458981 DDR458981:DEH458981 DNN458981:DOD458981 DXJ458981:DXZ458981 EHF458981:EHV458981 ERB458981:ERR458981 FAX458981:FBN458981 FKT458981:FLJ458981 FUP458981:FVF458981 GEL458981:GFB458981 GOH458981:GOX458981 GYD458981:GYT458981 HHZ458981:HIP458981 HRV458981:HSL458981 IBR458981:ICH458981 ILN458981:IMD458981 IVJ458981:IVZ458981 JFF458981:JFV458981 JPB458981:JPR458981 JYX458981:JZN458981 KIT458981:KJJ458981 KSP458981:KTF458981 LCL458981:LDB458981 LMH458981:LMX458981 LWD458981:LWT458981 MFZ458981:MGP458981 MPV458981:MQL458981 MZR458981:NAH458981 NJN458981:NKD458981 NTJ458981:NTZ458981 ODF458981:ODV458981 ONB458981:ONR458981 OWX458981:OXN458981 PGT458981:PHJ458981 PQP458981:PRF458981 QAL458981:QBB458981 QKH458981:QKX458981 QUD458981:QUT458981 RDZ458981:REP458981 RNV458981:ROL458981 RXR458981:RYH458981 SHN458981:SID458981 SRJ458981:SRZ458981 TBF458981:TBV458981 TLB458981:TLR458981 TUX458981:TVN458981 UET458981:UFJ458981 UOP458981:UPF458981 UYL458981:UZB458981 VIH458981:VIX458981 VSD458981:VST458981 WBZ458981:WCP458981 WLV458981:WML458981 WVR458981:WWH458981 J524517:Z524517 JF524517:JV524517 TB524517:TR524517 ACX524517:ADN524517 AMT524517:ANJ524517 AWP524517:AXF524517 BGL524517:BHB524517 BQH524517:BQX524517 CAD524517:CAT524517 CJZ524517:CKP524517 CTV524517:CUL524517 DDR524517:DEH524517 DNN524517:DOD524517 DXJ524517:DXZ524517 EHF524517:EHV524517 ERB524517:ERR524517 FAX524517:FBN524517 FKT524517:FLJ524517 FUP524517:FVF524517 GEL524517:GFB524517 GOH524517:GOX524517 GYD524517:GYT524517 HHZ524517:HIP524517 HRV524517:HSL524517 IBR524517:ICH524517 ILN524517:IMD524517 IVJ524517:IVZ524517 JFF524517:JFV524517 JPB524517:JPR524517 JYX524517:JZN524517 KIT524517:KJJ524517 KSP524517:KTF524517 LCL524517:LDB524517 LMH524517:LMX524517 LWD524517:LWT524517 MFZ524517:MGP524517 MPV524517:MQL524517 MZR524517:NAH524517 NJN524517:NKD524517 NTJ524517:NTZ524517 ODF524517:ODV524517 ONB524517:ONR524517 OWX524517:OXN524517 PGT524517:PHJ524517 PQP524517:PRF524517 QAL524517:QBB524517 QKH524517:QKX524517 QUD524517:QUT524517 RDZ524517:REP524517 RNV524517:ROL524517 RXR524517:RYH524517 SHN524517:SID524517 SRJ524517:SRZ524517 TBF524517:TBV524517 TLB524517:TLR524517 TUX524517:TVN524517 UET524517:UFJ524517 UOP524517:UPF524517 UYL524517:UZB524517 VIH524517:VIX524517 VSD524517:VST524517 WBZ524517:WCP524517 WLV524517:WML524517 WVR524517:WWH524517 J590053:Z590053 JF590053:JV590053 TB590053:TR590053 ACX590053:ADN590053 AMT590053:ANJ590053 AWP590053:AXF590053 BGL590053:BHB590053 BQH590053:BQX590053 CAD590053:CAT590053 CJZ590053:CKP590053 CTV590053:CUL590053 DDR590053:DEH590053 DNN590053:DOD590053 DXJ590053:DXZ590053 EHF590053:EHV590053 ERB590053:ERR590053 FAX590053:FBN590053 FKT590053:FLJ590053 FUP590053:FVF590053 GEL590053:GFB590053 GOH590053:GOX590053 GYD590053:GYT590053 HHZ590053:HIP590053 HRV590053:HSL590053 IBR590053:ICH590053 ILN590053:IMD590053 IVJ590053:IVZ590053 JFF590053:JFV590053 JPB590053:JPR590053 JYX590053:JZN590053 KIT590053:KJJ590053 KSP590053:KTF590053 LCL590053:LDB590053 LMH590053:LMX590053 LWD590053:LWT590053 MFZ590053:MGP590053 MPV590053:MQL590053 MZR590053:NAH590053 NJN590053:NKD590053 NTJ590053:NTZ590053 ODF590053:ODV590053 ONB590053:ONR590053 OWX590053:OXN590053 PGT590053:PHJ590053 PQP590053:PRF590053 QAL590053:QBB590053 QKH590053:QKX590053 QUD590053:QUT590053 RDZ590053:REP590053 RNV590053:ROL590053 RXR590053:RYH590053 SHN590053:SID590053 SRJ590053:SRZ590053 TBF590053:TBV590053 TLB590053:TLR590053 TUX590053:TVN590053 UET590053:UFJ590053 UOP590053:UPF590053 UYL590053:UZB590053 VIH590053:VIX590053 VSD590053:VST590053 WBZ590053:WCP590053 WLV590053:WML590053 WVR590053:WWH590053 J655589:Z655589 JF655589:JV655589 TB655589:TR655589 ACX655589:ADN655589 AMT655589:ANJ655589 AWP655589:AXF655589 BGL655589:BHB655589 BQH655589:BQX655589 CAD655589:CAT655589 CJZ655589:CKP655589 CTV655589:CUL655589 DDR655589:DEH655589 DNN655589:DOD655589 DXJ655589:DXZ655589 EHF655589:EHV655589 ERB655589:ERR655589 FAX655589:FBN655589 FKT655589:FLJ655589 FUP655589:FVF655589 GEL655589:GFB655589 GOH655589:GOX655589 GYD655589:GYT655589 HHZ655589:HIP655589 HRV655589:HSL655589 IBR655589:ICH655589 ILN655589:IMD655589 IVJ655589:IVZ655589 JFF655589:JFV655589 JPB655589:JPR655589 JYX655589:JZN655589 KIT655589:KJJ655589 KSP655589:KTF655589 LCL655589:LDB655589 LMH655589:LMX655589 LWD655589:LWT655589 MFZ655589:MGP655589 MPV655589:MQL655589 MZR655589:NAH655589 NJN655589:NKD655589 NTJ655589:NTZ655589 ODF655589:ODV655589 ONB655589:ONR655589 OWX655589:OXN655589 PGT655589:PHJ655589 PQP655589:PRF655589 QAL655589:QBB655589 QKH655589:QKX655589 QUD655589:QUT655589 RDZ655589:REP655589 RNV655589:ROL655589 RXR655589:RYH655589 SHN655589:SID655589 SRJ655589:SRZ655589 TBF655589:TBV655589 TLB655589:TLR655589 TUX655589:TVN655589 UET655589:UFJ655589 UOP655589:UPF655589 UYL655589:UZB655589 VIH655589:VIX655589 VSD655589:VST655589 WBZ655589:WCP655589 WLV655589:WML655589 WVR655589:WWH655589 J721125:Z721125 JF721125:JV721125 TB721125:TR721125 ACX721125:ADN721125 AMT721125:ANJ721125 AWP721125:AXF721125 BGL721125:BHB721125 BQH721125:BQX721125 CAD721125:CAT721125 CJZ721125:CKP721125 CTV721125:CUL721125 DDR721125:DEH721125 DNN721125:DOD721125 DXJ721125:DXZ721125 EHF721125:EHV721125 ERB721125:ERR721125 FAX721125:FBN721125 FKT721125:FLJ721125 FUP721125:FVF721125 GEL721125:GFB721125 GOH721125:GOX721125 GYD721125:GYT721125 HHZ721125:HIP721125 HRV721125:HSL721125 IBR721125:ICH721125 ILN721125:IMD721125 IVJ721125:IVZ721125 JFF721125:JFV721125 JPB721125:JPR721125 JYX721125:JZN721125 KIT721125:KJJ721125 KSP721125:KTF721125 LCL721125:LDB721125 LMH721125:LMX721125 LWD721125:LWT721125 MFZ721125:MGP721125 MPV721125:MQL721125 MZR721125:NAH721125 NJN721125:NKD721125 NTJ721125:NTZ721125 ODF721125:ODV721125 ONB721125:ONR721125 OWX721125:OXN721125 PGT721125:PHJ721125 PQP721125:PRF721125 QAL721125:QBB721125 QKH721125:QKX721125 QUD721125:QUT721125 RDZ721125:REP721125 RNV721125:ROL721125 RXR721125:RYH721125 SHN721125:SID721125 SRJ721125:SRZ721125 TBF721125:TBV721125 TLB721125:TLR721125 TUX721125:TVN721125 UET721125:UFJ721125 UOP721125:UPF721125 UYL721125:UZB721125 VIH721125:VIX721125 VSD721125:VST721125 WBZ721125:WCP721125 WLV721125:WML721125 WVR721125:WWH721125 J786661:Z786661 JF786661:JV786661 TB786661:TR786661 ACX786661:ADN786661 AMT786661:ANJ786661 AWP786661:AXF786661 BGL786661:BHB786661 BQH786661:BQX786661 CAD786661:CAT786661 CJZ786661:CKP786661 CTV786661:CUL786661 DDR786661:DEH786661 DNN786661:DOD786661 DXJ786661:DXZ786661 EHF786661:EHV786661 ERB786661:ERR786661 FAX786661:FBN786661 FKT786661:FLJ786661 FUP786661:FVF786661 GEL786661:GFB786661 GOH786661:GOX786661 GYD786661:GYT786661 HHZ786661:HIP786661 HRV786661:HSL786661 IBR786661:ICH786661 ILN786661:IMD786661 IVJ786661:IVZ786661 JFF786661:JFV786661 JPB786661:JPR786661 JYX786661:JZN786661 KIT786661:KJJ786661 KSP786661:KTF786661 LCL786661:LDB786661 LMH786661:LMX786661 LWD786661:LWT786661 MFZ786661:MGP786661 MPV786661:MQL786661 MZR786661:NAH786661 NJN786661:NKD786661 NTJ786661:NTZ786661 ODF786661:ODV786661 ONB786661:ONR786661 OWX786661:OXN786661 PGT786661:PHJ786661 PQP786661:PRF786661 QAL786661:QBB786661 QKH786661:QKX786661 QUD786661:QUT786661 RDZ786661:REP786661 RNV786661:ROL786661 RXR786661:RYH786661 SHN786661:SID786661 SRJ786661:SRZ786661 TBF786661:TBV786661 TLB786661:TLR786661 TUX786661:TVN786661 UET786661:UFJ786661 UOP786661:UPF786661 UYL786661:UZB786661 VIH786661:VIX786661 VSD786661:VST786661 WBZ786661:WCP786661 WLV786661:WML786661 WVR786661:WWH786661 J852197:Z852197 JF852197:JV852197 TB852197:TR852197 ACX852197:ADN852197 AMT852197:ANJ852197 AWP852197:AXF852197 BGL852197:BHB852197 BQH852197:BQX852197 CAD852197:CAT852197 CJZ852197:CKP852197 CTV852197:CUL852197 DDR852197:DEH852197 DNN852197:DOD852197 DXJ852197:DXZ852197 EHF852197:EHV852197 ERB852197:ERR852197 FAX852197:FBN852197 FKT852197:FLJ852197 FUP852197:FVF852197 GEL852197:GFB852197 GOH852197:GOX852197 GYD852197:GYT852197 HHZ852197:HIP852197 HRV852197:HSL852197 IBR852197:ICH852197 ILN852197:IMD852197 IVJ852197:IVZ852197 JFF852197:JFV852197 JPB852197:JPR852197 JYX852197:JZN852197 KIT852197:KJJ852197 KSP852197:KTF852197 LCL852197:LDB852197 LMH852197:LMX852197 LWD852197:LWT852197 MFZ852197:MGP852197 MPV852197:MQL852197 MZR852197:NAH852197 NJN852197:NKD852197 NTJ852197:NTZ852197 ODF852197:ODV852197 ONB852197:ONR852197 OWX852197:OXN852197 PGT852197:PHJ852197 PQP852197:PRF852197 QAL852197:QBB852197 QKH852197:QKX852197 QUD852197:QUT852197 RDZ852197:REP852197 RNV852197:ROL852197 RXR852197:RYH852197 SHN852197:SID852197 SRJ852197:SRZ852197 TBF852197:TBV852197 TLB852197:TLR852197 TUX852197:TVN852197 UET852197:UFJ852197 UOP852197:UPF852197 UYL852197:UZB852197 VIH852197:VIX852197 VSD852197:VST852197 WBZ852197:WCP852197 WLV852197:WML852197 WVR852197:WWH852197 J917733:Z917733 JF917733:JV917733 TB917733:TR917733 ACX917733:ADN917733 AMT917733:ANJ917733 AWP917733:AXF917733 BGL917733:BHB917733 BQH917733:BQX917733 CAD917733:CAT917733 CJZ917733:CKP917733 CTV917733:CUL917733 DDR917733:DEH917733 DNN917733:DOD917733 DXJ917733:DXZ917733 EHF917733:EHV917733 ERB917733:ERR917733 FAX917733:FBN917733 FKT917733:FLJ917733 FUP917733:FVF917733 GEL917733:GFB917733 GOH917733:GOX917733 GYD917733:GYT917733 HHZ917733:HIP917733 HRV917733:HSL917733 IBR917733:ICH917733 ILN917733:IMD917733 IVJ917733:IVZ917733 JFF917733:JFV917733 JPB917733:JPR917733 JYX917733:JZN917733 KIT917733:KJJ917733 KSP917733:KTF917733 LCL917733:LDB917733 LMH917733:LMX917733 LWD917733:LWT917733 MFZ917733:MGP917733 MPV917733:MQL917733 MZR917733:NAH917733 NJN917733:NKD917733 NTJ917733:NTZ917733 ODF917733:ODV917733 ONB917733:ONR917733 OWX917733:OXN917733 PGT917733:PHJ917733 PQP917733:PRF917733 QAL917733:QBB917733 QKH917733:QKX917733 QUD917733:QUT917733 RDZ917733:REP917733 RNV917733:ROL917733 RXR917733:RYH917733 SHN917733:SID917733 SRJ917733:SRZ917733 TBF917733:TBV917733 TLB917733:TLR917733 TUX917733:TVN917733 UET917733:UFJ917733 UOP917733:UPF917733 UYL917733:UZB917733 VIH917733:VIX917733 VSD917733:VST917733 WBZ917733:WCP917733 WLV917733:WML917733 WVR917733:WWH917733 J983269:Z983269 JF983269:JV983269 TB983269:TR983269 ACX983269:ADN983269 AMT983269:ANJ983269 AWP983269:AXF983269 BGL983269:BHB983269 BQH983269:BQX983269 CAD983269:CAT983269 CJZ983269:CKP983269 CTV983269:CUL983269 DDR983269:DEH983269 DNN983269:DOD983269 DXJ983269:DXZ983269 EHF983269:EHV983269 ERB983269:ERR983269 FAX983269:FBN983269 FKT983269:FLJ983269 FUP983269:FVF983269 GEL983269:GFB983269 GOH983269:GOX983269 GYD983269:GYT983269 HHZ983269:HIP983269 HRV983269:HSL983269 IBR983269:ICH983269 ILN983269:IMD983269 IVJ983269:IVZ983269 JFF983269:JFV983269 JPB983269:JPR983269 JYX983269:JZN983269 KIT983269:KJJ983269 KSP983269:KTF983269 LCL983269:LDB983269 LMH983269:LMX983269 LWD983269:LWT983269 MFZ983269:MGP983269 MPV983269:MQL983269 MZR983269:NAH983269 NJN983269:NKD983269 NTJ983269:NTZ983269 ODF983269:ODV983269 ONB983269:ONR983269 OWX983269:OXN983269 PGT983269:PHJ983269 PQP983269:PRF983269 QAL983269:QBB983269 QKH983269:QKX983269 QUD983269:QUT983269 RDZ983269:REP983269 RNV983269:ROL983269 RXR983269:RYH983269 SHN983269:SID983269 SRJ983269:SRZ983269 TBF983269:TBV983269 TLB983269:TLR983269 TUX983269:TVN983269 UET983269:UFJ983269 UOP983269:UPF983269 UYL983269:UZB983269 VIH983269:VIX983269 VSD983269:VST983269 WBZ983269:WCP983269 WLV983269:WML983269 WVR983269:WWH983269 Z149 JG103:JV103 TC103:TR103 ACY103:ADN103 AMU103:ANJ103 AWQ103:AXF103 BGM103:BHB103 BQI103:BQX103 CAE103:CAT103 CKA103:CKP103 CTW103:CUL103 DDS103:DEH103 DNO103:DOD103 DXK103:DXZ103 EHG103:EHV103 ERC103:ERR103 FAY103:FBN103 FKU103:FLJ103 FUQ103:FVF103 GEM103:GFB103 GOI103:GOX103 GYE103:GYT103 HIA103:HIP103 HRW103:HSL103 IBS103:ICH103 ILO103:IMD103 IVK103:IVZ103 JFG103:JFV103 JPC103:JPR103 JYY103:JZN103 KIU103:KJJ103 KSQ103:KTF103 LCM103:LDB103 LMI103:LMX103 LWE103:LWT103 MGA103:MGP103 MPW103:MQL103 MZS103:NAH103 NJO103:NKD103 NTK103:NTZ103 ODG103:ODV103 ONC103:ONR103 OWY103:OXN103 PGU103:PHJ103 PQQ103:PRF103 QAM103:QBB103 QKI103:QKX103 QUE103:QUT103 REA103:REP103 RNW103:ROL103 RXS103:RYH103 SHO103:SID103 SRK103:SRZ103 TBG103:TBV103 TLC103:TLR103 TUY103:TVN103 UEU103:UFJ103 UOQ103:UPF103 UYM103:UZB103 VII103:VIX103 VSE103:VST103 WCA103:WCP103 WLW103:WML103 WVS103:WWH103 K65762:Z65762 JG65762:JV65762 TC65762:TR65762 ACY65762:ADN65762 AMU65762:ANJ65762 AWQ65762:AXF65762 BGM65762:BHB65762 BQI65762:BQX65762 CAE65762:CAT65762 CKA65762:CKP65762 CTW65762:CUL65762 DDS65762:DEH65762 DNO65762:DOD65762 DXK65762:DXZ65762 EHG65762:EHV65762 ERC65762:ERR65762 FAY65762:FBN65762 FKU65762:FLJ65762 FUQ65762:FVF65762 GEM65762:GFB65762 GOI65762:GOX65762 GYE65762:GYT65762 HIA65762:HIP65762 HRW65762:HSL65762 IBS65762:ICH65762 ILO65762:IMD65762 IVK65762:IVZ65762 JFG65762:JFV65762 JPC65762:JPR65762 JYY65762:JZN65762 KIU65762:KJJ65762 KSQ65762:KTF65762 LCM65762:LDB65762 LMI65762:LMX65762 LWE65762:LWT65762 MGA65762:MGP65762 MPW65762:MQL65762 MZS65762:NAH65762 NJO65762:NKD65762 NTK65762:NTZ65762 ODG65762:ODV65762 ONC65762:ONR65762 OWY65762:OXN65762 PGU65762:PHJ65762 PQQ65762:PRF65762 QAM65762:QBB65762 QKI65762:QKX65762 QUE65762:QUT65762 REA65762:REP65762 RNW65762:ROL65762 RXS65762:RYH65762 SHO65762:SID65762 SRK65762:SRZ65762 TBG65762:TBV65762 TLC65762:TLR65762 TUY65762:TVN65762 UEU65762:UFJ65762 UOQ65762:UPF65762 UYM65762:UZB65762 VII65762:VIX65762 VSE65762:VST65762 WCA65762:WCP65762 WLW65762:WML65762 WVS65762:WWH65762 K131298:Z131298 JG131298:JV131298 TC131298:TR131298 ACY131298:ADN131298 AMU131298:ANJ131298 AWQ131298:AXF131298 BGM131298:BHB131298 BQI131298:BQX131298 CAE131298:CAT131298 CKA131298:CKP131298 CTW131298:CUL131298 DDS131298:DEH131298 DNO131298:DOD131298 DXK131298:DXZ131298 EHG131298:EHV131298 ERC131298:ERR131298 FAY131298:FBN131298 FKU131298:FLJ131298 FUQ131298:FVF131298 GEM131298:GFB131298 GOI131298:GOX131298 GYE131298:GYT131298 HIA131298:HIP131298 HRW131298:HSL131298 IBS131298:ICH131298 ILO131298:IMD131298 IVK131298:IVZ131298 JFG131298:JFV131298 JPC131298:JPR131298 JYY131298:JZN131298 KIU131298:KJJ131298 KSQ131298:KTF131298 LCM131298:LDB131298 LMI131298:LMX131298 LWE131298:LWT131298 MGA131298:MGP131298 MPW131298:MQL131298 MZS131298:NAH131298 NJO131298:NKD131298 NTK131298:NTZ131298 ODG131298:ODV131298 ONC131298:ONR131298 OWY131298:OXN131298 PGU131298:PHJ131298 PQQ131298:PRF131298 QAM131298:QBB131298 QKI131298:QKX131298 QUE131298:QUT131298 REA131298:REP131298 RNW131298:ROL131298 RXS131298:RYH131298 SHO131298:SID131298 SRK131298:SRZ131298 TBG131298:TBV131298 TLC131298:TLR131298 TUY131298:TVN131298 UEU131298:UFJ131298 UOQ131298:UPF131298 UYM131298:UZB131298 VII131298:VIX131298 VSE131298:VST131298 WCA131298:WCP131298 WLW131298:WML131298 WVS131298:WWH131298 K196834:Z196834 JG196834:JV196834 TC196834:TR196834 ACY196834:ADN196834 AMU196834:ANJ196834 AWQ196834:AXF196834 BGM196834:BHB196834 BQI196834:BQX196834 CAE196834:CAT196834 CKA196834:CKP196834 CTW196834:CUL196834 DDS196834:DEH196834 DNO196834:DOD196834 DXK196834:DXZ196834 EHG196834:EHV196834 ERC196834:ERR196834 FAY196834:FBN196834 FKU196834:FLJ196834 FUQ196834:FVF196834 GEM196834:GFB196834 GOI196834:GOX196834 GYE196834:GYT196834 HIA196834:HIP196834 HRW196834:HSL196834 IBS196834:ICH196834 ILO196834:IMD196834 IVK196834:IVZ196834 JFG196834:JFV196834 JPC196834:JPR196834 JYY196834:JZN196834 KIU196834:KJJ196834 KSQ196834:KTF196834 LCM196834:LDB196834 LMI196834:LMX196834 LWE196834:LWT196834 MGA196834:MGP196834 MPW196834:MQL196834 MZS196834:NAH196834 NJO196834:NKD196834 NTK196834:NTZ196834 ODG196834:ODV196834 ONC196834:ONR196834 OWY196834:OXN196834 PGU196834:PHJ196834 PQQ196834:PRF196834 QAM196834:QBB196834 QKI196834:QKX196834 QUE196834:QUT196834 REA196834:REP196834 RNW196834:ROL196834 RXS196834:RYH196834 SHO196834:SID196834 SRK196834:SRZ196834 TBG196834:TBV196834 TLC196834:TLR196834 TUY196834:TVN196834 UEU196834:UFJ196834 UOQ196834:UPF196834 UYM196834:UZB196834 VII196834:VIX196834 VSE196834:VST196834 WCA196834:WCP196834 WLW196834:WML196834 WVS196834:WWH196834 K262370:Z262370 JG262370:JV262370 TC262370:TR262370 ACY262370:ADN262370 AMU262370:ANJ262370 AWQ262370:AXF262370 BGM262370:BHB262370 BQI262370:BQX262370 CAE262370:CAT262370 CKA262370:CKP262370 CTW262370:CUL262370 DDS262370:DEH262370 DNO262370:DOD262370 DXK262370:DXZ262370 EHG262370:EHV262370 ERC262370:ERR262370 FAY262370:FBN262370 FKU262370:FLJ262370 FUQ262370:FVF262370 GEM262370:GFB262370 GOI262370:GOX262370 GYE262370:GYT262370 HIA262370:HIP262370 HRW262370:HSL262370 IBS262370:ICH262370 ILO262370:IMD262370 IVK262370:IVZ262370 JFG262370:JFV262370 JPC262370:JPR262370 JYY262370:JZN262370 KIU262370:KJJ262370 KSQ262370:KTF262370 LCM262370:LDB262370 LMI262370:LMX262370 LWE262370:LWT262370 MGA262370:MGP262370 MPW262370:MQL262370 MZS262370:NAH262370 NJO262370:NKD262370 NTK262370:NTZ262370 ODG262370:ODV262370 ONC262370:ONR262370 OWY262370:OXN262370 PGU262370:PHJ262370 PQQ262370:PRF262370 QAM262370:QBB262370 QKI262370:QKX262370 QUE262370:QUT262370 REA262370:REP262370 RNW262370:ROL262370 RXS262370:RYH262370 SHO262370:SID262370 SRK262370:SRZ262370 TBG262370:TBV262370 TLC262370:TLR262370 TUY262370:TVN262370 UEU262370:UFJ262370 UOQ262370:UPF262370 UYM262370:UZB262370 VII262370:VIX262370 VSE262370:VST262370 WCA262370:WCP262370 WLW262370:WML262370 WVS262370:WWH262370 K327906:Z327906 JG327906:JV327906 TC327906:TR327906 ACY327906:ADN327906 AMU327906:ANJ327906 AWQ327906:AXF327906 BGM327906:BHB327906 BQI327906:BQX327906 CAE327906:CAT327906 CKA327906:CKP327906 CTW327906:CUL327906 DDS327906:DEH327906 DNO327906:DOD327906 DXK327906:DXZ327906 EHG327906:EHV327906 ERC327906:ERR327906 FAY327906:FBN327906 FKU327906:FLJ327906 FUQ327906:FVF327906 GEM327906:GFB327906 GOI327906:GOX327906 GYE327906:GYT327906 HIA327906:HIP327906 HRW327906:HSL327906 IBS327906:ICH327906 ILO327906:IMD327906 IVK327906:IVZ327906 JFG327906:JFV327906 JPC327906:JPR327906 JYY327906:JZN327906 KIU327906:KJJ327906 KSQ327906:KTF327906 LCM327906:LDB327906 LMI327906:LMX327906 LWE327906:LWT327906 MGA327906:MGP327906 MPW327906:MQL327906 MZS327906:NAH327906 NJO327906:NKD327906 NTK327906:NTZ327906 ODG327906:ODV327906 ONC327906:ONR327906 OWY327906:OXN327906 PGU327906:PHJ327906 PQQ327906:PRF327906 QAM327906:QBB327906 QKI327906:QKX327906 QUE327906:QUT327906 REA327906:REP327906 RNW327906:ROL327906 RXS327906:RYH327906 SHO327906:SID327906 SRK327906:SRZ327906 TBG327906:TBV327906 TLC327906:TLR327906 TUY327906:TVN327906 UEU327906:UFJ327906 UOQ327906:UPF327906 UYM327906:UZB327906 VII327906:VIX327906 VSE327906:VST327906 WCA327906:WCP327906 WLW327906:WML327906 WVS327906:WWH327906 K393442:Z393442 JG393442:JV393442 TC393442:TR393442 ACY393442:ADN393442 AMU393442:ANJ393442 AWQ393442:AXF393442 BGM393442:BHB393442 BQI393442:BQX393442 CAE393442:CAT393442 CKA393442:CKP393442 CTW393442:CUL393442 DDS393442:DEH393442 DNO393442:DOD393442 DXK393442:DXZ393442 EHG393442:EHV393442 ERC393442:ERR393442 FAY393442:FBN393442 FKU393442:FLJ393442 FUQ393442:FVF393442 GEM393442:GFB393442 GOI393442:GOX393442 GYE393442:GYT393442 HIA393442:HIP393442 HRW393442:HSL393442 IBS393442:ICH393442 ILO393442:IMD393442 IVK393442:IVZ393442 JFG393442:JFV393442 JPC393442:JPR393442 JYY393442:JZN393442 KIU393442:KJJ393442 KSQ393442:KTF393442 LCM393442:LDB393442 LMI393442:LMX393442 LWE393442:LWT393442 MGA393442:MGP393442 MPW393442:MQL393442 MZS393442:NAH393442 NJO393442:NKD393442 NTK393442:NTZ393442 ODG393442:ODV393442 ONC393442:ONR393442 OWY393442:OXN393442 PGU393442:PHJ393442 PQQ393442:PRF393442 QAM393442:QBB393442 QKI393442:QKX393442 QUE393442:QUT393442 REA393442:REP393442 RNW393442:ROL393442 RXS393442:RYH393442 SHO393442:SID393442 SRK393442:SRZ393442 TBG393442:TBV393442 TLC393442:TLR393442 TUY393442:TVN393442 UEU393442:UFJ393442 UOQ393442:UPF393442 UYM393442:UZB393442 VII393442:VIX393442 VSE393442:VST393442 WCA393442:WCP393442 WLW393442:WML393442 WVS393442:WWH393442 K458978:Z458978 JG458978:JV458978 TC458978:TR458978 ACY458978:ADN458978 AMU458978:ANJ458978 AWQ458978:AXF458978 BGM458978:BHB458978 BQI458978:BQX458978 CAE458978:CAT458978 CKA458978:CKP458978 CTW458978:CUL458978 DDS458978:DEH458978 DNO458978:DOD458978 DXK458978:DXZ458978 EHG458978:EHV458978 ERC458978:ERR458978 FAY458978:FBN458978 FKU458978:FLJ458978 FUQ458978:FVF458978 GEM458978:GFB458978 GOI458978:GOX458978 GYE458978:GYT458978 HIA458978:HIP458978 HRW458978:HSL458978 IBS458978:ICH458978 ILO458978:IMD458978 IVK458978:IVZ458978 JFG458978:JFV458978 JPC458978:JPR458978 JYY458978:JZN458978 KIU458978:KJJ458978 KSQ458978:KTF458978 LCM458978:LDB458978 LMI458978:LMX458978 LWE458978:LWT458978 MGA458978:MGP458978 MPW458978:MQL458978 MZS458978:NAH458978 NJO458978:NKD458978 NTK458978:NTZ458978 ODG458978:ODV458978 ONC458978:ONR458978 OWY458978:OXN458978 PGU458978:PHJ458978 PQQ458978:PRF458978 QAM458978:QBB458978 QKI458978:QKX458978 QUE458978:QUT458978 REA458978:REP458978 RNW458978:ROL458978 RXS458978:RYH458978 SHO458978:SID458978 SRK458978:SRZ458978 TBG458978:TBV458978 TLC458978:TLR458978 TUY458978:TVN458978 UEU458978:UFJ458978 UOQ458978:UPF458978 UYM458978:UZB458978 VII458978:VIX458978 VSE458978:VST458978 WCA458978:WCP458978 WLW458978:WML458978 WVS458978:WWH458978 K524514:Z524514 JG524514:JV524514 TC524514:TR524514 ACY524514:ADN524514 AMU524514:ANJ524514 AWQ524514:AXF524514 BGM524514:BHB524514 BQI524514:BQX524514 CAE524514:CAT524514 CKA524514:CKP524514 CTW524514:CUL524514 DDS524514:DEH524514 DNO524514:DOD524514 DXK524514:DXZ524514 EHG524514:EHV524514 ERC524514:ERR524514 FAY524514:FBN524514 FKU524514:FLJ524514 FUQ524514:FVF524514 GEM524514:GFB524514 GOI524514:GOX524514 GYE524514:GYT524514 HIA524514:HIP524514 HRW524514:HSL524514 IBS524514:ICH524514 ILO524514:IMD524514 IVK524514:IVZ524514 JFG524514:JFV524514 JPC524514:JPR524514 JYY524514:JZN524514 KIU524514:KJJ524514 KSQ524514:KTF524514 LCM524514:LDB524514 LMI524514:LMX524514 LWE524514:LWT524514 MGA524514:MGP524514 MPW524514:MQL524514 MZS524514:NAH524514 NJO524514:NKD524514 NTK524514:NTZ524514 ODG524514:ODV524514 ONC524514:ONR524514 OWY524514:OXN524514 PGU524514:PHJ524514 PQQ524514:PRF524514 QAM524514:QBB524514 QKI524514:QKX524514 QUE524514:QUT524514 REA524514:REP524514 RNW524514:ROL524514 RXS524514:RYH524514 SHO524514:SID524514 SRK524514:SRZ524514 TBG524514:TBV524514 TLC524514:TLR524514 TUY524514:TVN524514 UEU524514:UFJ524514 UOQ524514:UPF524514 UYM524514:UZB524514 VII524514:VIX524514 VSE524514:VST524514 WCA524514:WCP524514 WLW524514:WML524514 WVS524514:WWH524514 K590050:Z590050 JG590050:JV590050 TC590050:TR590050 ACY590050:ADN590050 AMU590050:ANJ590050 AWQ590050:AXF590050 BGM590050:BHB590050 BQI590050:BQX590050 CAE590050:CAT590050 CKA590050:CKP590050 CTW590050:CUL590050 DDS590050:DEH590050 DNO590050:DOD590050 DXK590050:DXZ590050 EHG590050:EHV590050 ERC590050:ERR590050 FAY590050:FBN590050 FKU590050:FLJ590050 FUQ590050:FVF590050 GEM590050:GFB590050 GOI590050:GOX590050 GYE590050:GYT590050 HIA590050:HIP590050 HRW590050:HSL590050 IBS590050:ICH590050 ILO590050:IMD590050 IVK590050:IVZ590050 JFG590050:JFV590050 JPC590050:JPR590050 JYY590050:JZN590050 KIU590050:KJJ590050 KSQ590050:KTF590050 LCM590050:LDB590050 LMI590050:LMX590050 LWE590050:LWT590050 MGA590050:MGP590050 MPW590050:MQL590050 MZS590050:NAH590050 NJO590050:NKD590050 NTK590050:NTZ590050 ODG590050:ODV590050 ONC590050:ONR590050 OWY590050:OXN590050 PGU590050:PHJ590050 PQQ590050:PRF590050 QAM590050:QBB590050 QKI590050:QKX590050 QUE590050:QUT590050 REA590050:REP590050 RNW590050:ROL590050 RXS590050:RYH590050 SHO590050:SID590050 SRK590050:SRZ590050 TBG590050:TBV590050 TLC590050:TLR590050 TUY590050:TVN590050 UEU590050:UFJ590050 UOQ590050:UPF590050 UYM590050:UZB590050 VII590050:VIX590050 VSE590050:VST590050 WCA590050:WCP590050 WLW590050:WML590050 WVS590050:WWH590050 K655586:Z655586 JG655586:JV655586 TC655586:TR655586 ACY655586:ADN655586 AMU655586:ANJ655586 AWQ655586:AXF655586 BGM655586:BHB655586 BQI655586:BQX655586 CAE655586:CAT655586 CKA655586:CKP655586 CTW655586:CUL655586 DDS655586:DEH655586 DNO655586:DOD655586 DXK655586:DXZ655586 EHG655586:EHV655586 ERC655586:ERR655586 FAY655586:FBN655586 FKU655586:FLJ655586 FUQ655586:FVF655586 GEM655586:GFB655586 GOI655586:GOX655586 GYE655586:GYT655586 HIA655586:HIP655586 HRW655586:HSL655586 IBS655586:ICH655586 ILO655586:IMD655586 IVK655586:IVZ655586 JFG655586:JFV655586 JPC655586:JPR655586 JYY655586:JZN655586 KIU655586:KJJ655586 KSQ655586:KTF655586 LCM655586:LDB655586 LMI655586:LMX655586 LWE655586:LWT655586 MGA655586:MGP655586 MPW655586:MQL655586 MZS655586:NAH655586 NJO655586:NKD655586 NTK655586:NTZ655586 ODG655586:ODV655586 ONC655586:ONR655586 OWY655586:OXN655586 PGU655586:PHJ655586 PQQ655586:PRF655586 QAM655586:QBB655586 QKI655586:QKX655586 QUE655586:QUT655586 REA655586:REP655586 RNW655586:ROL655586 RXS655586:RYH655586 SHO655586:SID655586 SRK655586:SRZ655586 TBG655586:TBV655586 TLC655586:TLR655586 TUY655586:TVN655586 UEU655586:UFJ655586 UOQ655586:UPF655586 UYM655586:UZB655586 VII655586:VIX655586 VSE655586:VST655586 WCA655586:WCP655586 WLW655586:WML655586 WVS655586:WWH655586 K721122:Z721122 JG721122:JV721122 TC721122:TR721122 ACY721122:ADN721122 AMU721122:ANJ721122 AWQ721122:AXF721122 BGM721122:BHB721122 BQI721122:BQX721122 CAE721122:CAT721122 CKA721122:CKP721122 CTW721122:CUL721122 DDS721122:DEH721122 DNO721122:DOD721122 DXK721122:DXZ721122 EHG721122:EHV721122 ERC721122:ERR721122 FAY721122:FBN721122 FKU721122:FLJ721122 FUQ721122:FVF721122 GEM721122:GFB721122 GOI721122:GOX721122 GYE721122:GYT721122 HIA721122:HIP721122 HRW721122:HSL721122 IBS721122:ICH721122 ILO721122:IMD721122 IVK721122:IVZ721122 JFG721122:JFV721122 JPC721122:JPR721122 JYY721122:JZN721122 KIU721122:KJJ721122 KSQ721122:KTF721122 LCM721122:LDB721122 LMI721122:LMX721122 LWE721122:LWT721122 MGA721122:MGP721122 MPW721122:MQL721122 MZS721122:NAH721122 NJO721122:NKD721122 NTK721122:NTZ721122 ODG721122:ODV721122 ONC721122:ONR721122 OWY721122:OXN721122 PGU721122:PHJ721122 PQQ721122:PRF721122 QAM721122:QBB721122 QKI721122:QKX721122 QUE721122:QUT721122 REA721122:REP721122 RNW721122:ROL721122 RXS721122:RYH721122 SHO721122:SID721122 SRK721122:SRZ721122 TBG721122:TBV721122 TLC721122:TLR721122 TUY721122:TVN721122 UEU721122:UFJ721122 UOQ721122:UPF721122 UYM721122:UZB721122 VII721122:VIX721122 VSE721122:VST721122 WCA721122:WCP721122 WLW721122:WML721122 WVS721122:WWH721122 K786658:Z786658 JG786658:JV786658 TC786658:TR786658 ACY786658:ADN786658 AMU786658:ANJ786658 AWQ786658:AXF786658 BGM786658:BHB786658 BQI786658:BQX786658 CAE786658:CAT786658 CKA786658:CKP786658 CTW786658:CUL786658 DDS786658:DEH786658 DNO786658:DOD786658 DXK786658:DXZ786658 EHG786658:EHV786658 ERC786658:ERR786658 FAY786658:FBN786658 FKU786658:FLJ786658 FUQ786658:FVF786658 GEM786658:GFB786658 GOI786658:GOX786658 GYE786658:GYT786658 HIA786658:HIP786658 HRW786658:HSL786658 IBS786658:ICH786658 ILO786658:IMD786658 IVK786658:IVZ786658 JFG786658:JFV786658 JPC786658:JPR786658 JYY786658:JZN786658 KIU786658:KJJ786658 KSQ786658:KTF786658 LCM786658:LDB786658 LMI786658:LMX786658 LWE786658:LWT786658 MGA786658:MGP786658 MPW786658:MQL786658 MZS786658:NAH786658 NJO786658:NKD786658 NTK786658:NTZ786658 ODG786658:ODV786658 ONC786658:ONR786658 OWY786658:OXN786658 PGU786658:PHJ786658 PQQ786658:PRF786658 QAM786658:QBB786658 QKI786658:QKX786658 QUE786658:QUT786658 REA786658:REP786658 RNW786658:ROL786658 RXS786658:RYH786658 SHO786658:SID786658 SRK786658:SRZ786658 TBG786658:TBV786658 TLC786658:TLR786658 TUY786658:TVN786658 UEU786658:UFJ786658 UOQ786658:UPF786658 UYM786658:UZB786658 VII786658:VIX786658 VSE786658:VST786658 WCA786658:WCP786658 WLW786658:WML786658 WVS786658:WWH786658 K852194:Z852194 JG852194:JV852194 TC852194:TR852194 ACY852194:ADN852194 AMU852194:ANJ852194 AWQ852194:AXF852194 BGM852194:BHB852194 BQI852194:BQX852194 CAE852194:CAT852194 CKA852194:CKP852194 CTW852194:CUL852194 DDS852194:DEH852194 DNO852194:DOD852194 DXK852194:DXZ852194 EHG852194:EHV852194 ERC852194:ERR852194 FAY852194:FBN852194 FKU852194:FLJ852194 FUQ852194:FVF852194 GEM852194:GFB852194 GOI852194:GOX852194 GYE852194:GYT852194 HIA852194:HIP852194 HRW852194:HSL852194 IBS852194:ICH852194 ILO852194:IMD852194 IVK852194:IVZ852194 JFG852194:JFV852194 JPC852194:JPR852194 JYY852194:JZN852194 KIU852194:KJJ852194 KSQ852194:KTF852194 LCM852194:LDB852194 LMI852194:LMX852194 LWE852194:LWT852194 MGA852194:MGP852194 MPW852194:MQL852194 MZS852194:NAH852194 NJO852194:NKD852194 NTK852194:NTZ852194 ODG852194:ODV852194 ONC852194:ONR852194 OWY852194:OXN852194 PGU852194:PHJ852194 PQQ852194:PRF852194 QAM852194:QBB852194 QKI852194:QKX852194 QUE852194:QUT852194 REA852194:REP852194 RNW852194:ROL852194 RXS852194:RYH852194 SHO852194:SID852194 SRK852194:SRZ852194 TBG852194:TBV852194 TLC852194:TLR852194 TUY852194:TVN852194 UEU852194:UFJ852194 UOQ852194:UPF852194 UYM852194:UZB852194 VII852194:VIX852194 VSE852194:VST852194 WCA852194:WCP852194 WLW852194:WML852194 WVS852194:WWH852194 K917730:Z917730 JG917730:JV917730 TC917730:TR917730 ACY917730:ADN917730 AMU917730:ANJ917730 AWQ917730:AXF917730 BGM917730:BHB917730 BQI917730:BQX917730 CAE917730:CAT917730 CKA917730:CKP917730 CTW917730:CUL917730 DDS917730:DEH917730 DNO917730:DOD917730 DXK917730:DXZ917730 EHG917730:EHV917730 ERC917730:ERR917730 FAY917730:FBN917730 FKU917730:FLJ917730 FUQ917730:FVF917730 GEM917730:GFB917730 GOI917730:GOX917730 GYE917730:GYT917730 HIA917730:HIP917730 HRW917730:HSL917730 IBS917730:ICH917730 ILO917730:IMD917730 IVK917730:IVZ917730 JFG917730:JFV917730 JPC917730:JPR917730 JYY917730:JZN917730 KIU917730:KJJ917730 KSQ917730:KTF917730 LCM917730:LDB917730 LMI917730:LMX917730 LWE917730:LWT917730 MGA917730:MGP917730 MPW917730:MQL917730 MZS917730:NAH917730 NJO917730:NKD917730 NTK917730:NTZ917730 ODG917730:ODV917730 ONC917730:ONR917730 OWY917730:OXN917730 PGU917730:PHJ917730 PQQ917730:PRF917730 QAM917730:QBB917730 QKI917730:QKX917730 QUE917730:QUT917730 REA917730:REP917730 RNW917730:ROL917730 RXS917730:RYH917730 SHO917730:SID917730 SRK917730:SRZ917730 TBG917730:TBV917730 TLC917730:TLR917730 TUY917730:TVN917730 UEU917730:UFJ917730 UOQ917730:UPF917730 UYM917730:UZB917730 VII917730:VIX917730 VSE917730:VST917730 WCA917730:WCP917730 WLW917730:WML917730 WVS917730:WWH917730 K983266:Z983266 JG983266:JV983266 TC983266:TR983266 ACY983266:ADN983266 AMU983266:ANJ983266 AWQ983266:AXF983266 BGM983266:BHB983266 BQI983266:BQX983266 CAE983266:CAT983266 CKA983266:CKP983266 CTW983266:CUL983266 DDS983266:DEH983266 DNO983266:DOD983266 DXK983266:DXZ983266 EHG983266:EHV983266 ERC983266:ERR983266 FAY983266:FBN983266 FKU983266:FLJ983266 FUQ983266:FVF983266 GEM983266:GFB983266 GOI983266:GOX983266 GYE983266:GYT983266 HIA983266:HIP983266 HRW983266:HSL983266 IBS983266:ICH983266 ILO983266:IMD983266 IVK983266:IVZ983266 JFG983266:JFV983266 JPC983266:JPR983266 JYY983266:JZN983266 KIU983266:KJJ983266 KSQ983266:KTF983266 LCM983266:LDB983266 LMI983266:LMX983266 LWE983266:LWT983266 MGA983266:MGP983266 MPW983266:MQL983266 MZS983266:NAH983266 NJO983266:NKD983266 NTK983266:NTZ983266 ODG983266:ODV983266 ONC983266:ONR983266 OWY983266:OXN983266 PGU983266:PHJ983266 PQQ983266:PRF983266 QAM983266:QBB983266 QKI983266:QKX983266 QUE983266:QUT983266 REA983266:REP983266 RNW983266:ROL983266 RXS983266:RYH983266 SHO983266:SID983266 SRK983266:SRZ983266 TBG983266:TBV983266 TLC983266:TLR983266 TUY983266:TVN983266 UEU983266:UFJ983266 UOQ983266:UPF983266 UYM983266:UZB983266 VII983266:VIX983266 VSE983266:VST983266 WCA983266:WCP983266 WLW983266:WML983266 WVS983266:WWH983266 AA103:AC107 JW103:JY107 TS103:TU107 ADO103:ADQ107 ANK103:ANM107 AXG103:AXI107 BHC103:BHE107 BQY103:BRA107 CAU103:CAW107 CKQ103:CKS107 CUM103:CUO107 DEI103:DEK107 DOE103:DOG107 DYA103:DYC107 EHW103:EHY107 ERS103:ERU107 FBO103:FBQ107 FLK103:FLM107 FVG103:FVI107 GFC103:GFE107 GOY103:GPA107 GYU103:GYW107 HIQ103:HIS107 HSM103:HSO107 ICI103:ICK107 IME103:IMG107 IWA103:IWC107 JFW103:JFY107 JPS103:JPU107 JZO103:JZQ107 KJK103:KJM107 KTG103:KTI107 LDC103:LDE107 LMY103:LNA107 LWU103:LWW107 MGQ103:MGS107 MQM103:MQO107 NAI103:NAK107 NKE103:NKG107 NUA103:NUC107 ODW103:ODY107 ONS103:ONU107 OXO103:OXQ107 PHK103:PHM107 PRG103:PRI107 QBC103:QBE107 QKY103:QLA107 QUU103:QUW107 REQ103:RES107 ROM103:ROO107 RYI103:RYK107 SIE103:SIG107 SSA103:SSC107 TBW103:TBY107 TLS103:TLU107 TVO103:TVQ107 UFK103:UFM107 UPG103:UPI107 UZC103:UZE107 VIY103:VJA107 VSU103:VSW107 WCQ103:WCS107 WMM103:WMO107 WWI103:WWK107 AA65762:AC65766 JW65762:JY65766 TS65762:TU65766 ADO65762:ADQ65766 ANK65762:ANM65766 AXG65762:AXI65766 BHC65762:BHE65766 BQY65762:BRA65766 CAU65762:CAW65766 CKQ65762:CKS65766 CUM65762:CUO65766 DEI65762:DEK65766 DOE65762:DOG65766 DYA65762:DYC65766 EHW65762:EHY65766 ERS65762:ERU65766 FBO65762:FBQ65766 FLK65762:FLM65766 FVG65762:FVI65766 GFC65762:GFE65766 GOY65762:GPA65766 GYU65762:GYW65766 HIQ65762:HIS65766 HSM65762:HSO65766 ICI65762:ICK65766 IME65762:IMG65766 IWA65762:IWC65766 JFW65762:JFY65766 JPS65762:JPU65766 JZO65762:JZQ65766 KJK65762:KJM65766 KTG65762:KTI65766 LDC65762:LDE65766 LMY65762:LNA65766 LWU65762:LWW65766 MGQ65762:MGS65766 MQM65762:MQO65766 NAI65762:NAK65766 NKE65762:NKG65766 NUA65762:NUC65766 ODW65762:ODY65766 ONS65762:ONU65766 OXO65762:OXQ65766 PHK65762:PHM65766 PRG65762:PRI65766 QBC65762:QBE65766 QKY65762:QLA65766 QUU65762:QUW65766 REQ65762:RES65766 ROM65762:ROO65766 RYI65762:RYK65766 SIE65762:SIG65766 SSA65762:SSC65766 TBW65762:TBY65766 TLS65762:TLU65766 TVO65762:TVQ65766 UFK65762:UFM65766 UPG65762:UPI65766 UZC65762:UZE65766 VIY65762:VJA65766 VSU65762:VSW65766 WCQ65762:WCS65766 WMM65762:WMO65766 WWI65762:WWK65766 AA131298:AC131302 JW131298:JY131302 TS131298:TU131302 ADO131298:ADQ131302 ANK131298:ANM131302 AXG131298:AXI131302 BHC131298:BHE131302 BQY131298:BRA131302 CAU131298:CAW131302 CKQ131298:CKS131302 CUM131298:CUO131302 DEI131298:DEK131302 DOE131298:DOG131302 DYA131298:DYC131302 EHW131298:EHY131302 ERS131298:ERU131302 FBO131298:FBQ131302 FLK131298:FLM131302 FVG131298:FVI131302 GFC131298:GFE131302 GOY131298:GPA131302 GYU131298:GYW131302 HIQ131298:HIS131302 HSM131298:HSO131302 ICI131298:ICK131302 IME131298:IMG131302 IWA131298:IWC131302 JFW131298:JFY131302 JPS131298:JPU131302 JZO131298:JZQ131302 KJK131298:KJM131302 KTG131298:KTI131302 LDC131298:LDE131302 LMY131298:LNA131302 LWU131298:LWW131302 MGQ131298:MGS131302 MQM131298:MQO131302 NAI131298:NAK131302 NKE131298:NKG131302 NUA131298:NUC131302 ODW131298:ODY131302 ONS131298:ONU131302 OXO131298:OXQ131302 PHK131298:PHM131302 PRG131298:PRI131302 QBC131298:QBE131302 QKY131298:QLA131302 QUU131298:QUW131302 REQ131298:RES131302 ROM131298:ROO131302 RYI131298:RYK131302 SIE131298:SIG131302 SSA131298:SSC131302 TBW131298:TBY131302 TLS131298:TLU131302 TVO131298:TVQ131302 UFK131298:UFM131302 UPG131298:UPI131302 UZC131298:UZE131302 VIY131298:VJA131302 VSU131298:VSW131302 WCQ131298:WCS131302 WMM131298:WMO131302 WWI131298:WWK131302 AA196834:AC196838 JW196834:JY196838 TS196834:TU196838 ADO196834:ADQ196838 ANK196834:ANM196838 AXG196834:AXI196838 BHC196834:BHE196838 BQY196834:BRA196838 CAU196834:CAW196838 CKQ196834:CKS196838 CUM196834:CUO196838 DEI196834:DEK196838 DOE196834:DOG196838 DYA196834:DYC196838 EHW196834:EHY196838 ERS196834:ERU196838 FBO196834:FBQ196838 FLK196834:FLM196838 FVG196834:FVI196838 GFC196834:GFE196838 GOY196834:GPA196838 GYU196834:GYW196838 HIQ196834:HIS196838 HSM196834:HSO196838 ICI196834:ICK196838 IME196834:IMG196838 IWA196834:IWC196838 JFW196834:JFY196838 JPS196834:JPU196838 JZO196834:JZQ196838 KJK196834:KJM196838 KTG196834:KTI196838 LDC196834:LDE196838 LMY196834:LNA196838 LWU196834:LWW196838 MGQ196834:MGS196838 MQM196834:MQO196838 NAI196834:NAK196838 NKE196834:NKG196838 NUA196834:NUC196838 ODW196834:ODY196838 ONS196834:ONU196838 OXO196834:OXQ196838 PHK196834:PHM196838 PRG196834:PRI196838 QBC196834:QBE196838 QKY196834:QLA196838 QUU196834:QUW196838 REQ196834:RES196838 ROM196834:ROO196838 RYI196834:RYK196838 SIE196834:SIG196838 SSA196834:SSC196838 TBW196834:TBY196838 TLS196834:TLU196838 TVO196834:TVQ196838 UFK196834:UFM196838 UPG196834:UPI196838 UZC196834:UZE196838 VIY196834:VJA196838 VSU196834:VSW196838 WCQ196834:WCS196838 WMM196834:WMO196838 WWI196834:WWK196838 AA262370:AC262374 JW262370:JY262374 TS262370:TU262374 ADO262370:ADQ262374 ANK262370:ANM262374 AXG262370:AXI262374 BHC262370:BHE262374 BQY262370:BRA262374 CAU262370:CAW262374 CKQ262370:CKS262374 CUM262370:CUO262374 DEI262370:DEK262374 DOE262370:DOG262374 DYA262370:DYC262374 EHW262370:EHY262374 ERS262370:ERU262374 FBO262370:FBQ262374 FLK262370:FLM262374 FVG262370:FVI262374 GFC262370:GFE262374 GOY262370:GPA262374 GYU262370:GYW262374 HIQ262370:HIS262374 HSM262370:HSO262374 ICI262370:ICK262374 IME262370:IMG262374 IWA262370:IWC262374 JFW262370:JFY262374 JPS262370:JPU262374 JZO262370:JZQ262374 KJK262370:KJM262374 KTG262370:KTI262374 LDC262370:LDE262374 LMY262370:LNA262374 LWU262370:LWW262374 MGQ262370:MGS262374 MQM262370:MQO262374 NAI262370:NAK262374 NKE262370:NKG262374 NUA262370:NUC262374 ODW262370:ODY262374 ONS262370:ONU262374 OXO262370:OXQ262374 PHK262370:PHM262374 PRG262370:PRI262374 QBC262370:QBE262374 QKY262370:QLA262374 QUU262370:QUW262374 REQ262370:RES262374 ROM262370:ROO262374 RYI262370:RYK262374 SIE262370:SIG262374 SSA262370:SSC262374 TBW262370:TBY262374 TLS262370:TLU262374 TVO262370:TVQ262374 UFK262370:UFM262374 UPG262370:UPI262374 UZC262370:UZE262374 VIY262370:VJA262374 VSU262370:VSW262374 WCQ262370:WCS262374 WMM262370:WMO262374 WWI262370:WWK262374 AA327906:AC327910 JW327906:JY327910 TS327906:TU327910 ADO327906:ADQ327910 ANK327906:ANM327910 AXG327906:AXI327910 BHC327906:BHE327910 BQY327906:BRA327910 CAU327906:CAW327910 CKQ327906:CKS327910 CUM327906:CUO327910 DEI327906:DEK327910 DOE327906:DOG327910 DYA327906:DYC327910 EHW327906:EHY327910 ERS327906:ERU327910 FBO327906:FBQ327910 FLK327906:FLM327910 FVG327906:FVI327910 GFC327906:GFE327910 GOY327906:GPA327910 GYU327906:GYW327910 HIQ327906:HIS327910 HSM327906:HSO327910 ICI327906:ICK327910 IME327906:IMG327910 IWA327906:IWC327910 JFW327906:JFY327910 JPS327906:JPU327910 JZO327906:JZQ327910 KJK327906:KJM327910 KTG327906:KTI327910 LDC327906:LDE327910 LMY327906:LNA327910 LWU327906:LWW327910 MGQ327906:MGS327910 MQM327906:MQO327910 NAI327906:NAK327910 NKE327906:NKG327910 NUA327906:NUC327910 ODW327906:ODY327910 ONS327906:ONU327910 OXO327906:OXQ327910 PHK327906:PHM327910 PRG327906:PRI327910 QBC327906:QBE327910 QKY327906:QLA327910 QUU327906:QUW327910 REQ327906:RES327910 ROM327906:ROO327910 RYI327906:RYK327910 SIE327906:SIG327910 SSA327906:SSC327910 TBW327906:TBY327910 TLS327906:TLU327910 TVO327906:TVQ327910 UFK327906:UFM327910 UPG327906:UPI327910 UZC327906:UZE327910 VIY327906:VJA327910 VSU327906:VSW327910 WCQ327906:WCS327910 WMM327906:WMO327910 WWI327906:WWK327910 AA393442:AC393446 JW393442:JY393446 TS393442:TU393446 ADO393442:ADQ393446 ANK393442:ANM393446 AXG393442:AXI393446 BHC393442:BHE393446 BQY393442:BRA393446 CAU393442:CAW393446 CKQ393442:CKS393446 CUM393442:CUO393446 DEI393442:DEK393446 DOE393442:DOG393446 DYA393442:DYC393446 EHW393442:EHY393446 ERS393442:ERU393446 FBO393442:FBQ393446 FLK393442:FLM393446 FVG393442:FVI393446 GFC393442:GFE393446 GOY393442:GPA393446 GYU393442:GYW393446 HIQ393442:HIS393446 HSM393442:HSO393446 ICI393442:ICK393446 IME393442:IMG393446 IWA393442:IWC393446 JFW393442:JFY393446 JPS393442:JPU393446 JZO393442:JZQ393446 KJK393442:KJM393446 KTG393442:KTI393446 LDC393442:LDE393446 LMY393442:LNA393446 LWU393442:LWW393446 MGQ393442:MGS393446 MQM393442:MQO393446 NAI393442:NAK393446 NKE393442:NKG393446 NUA393442:NUC393446 ODW393442:ODY393446 ONS393442:ONU393446 OXO393442:OXQ393446 PHK393442:PHM393446 PRG393442:PRI393446 QBC393442:QBE393446 QKY393442:QLA393446 QUU393442:QUW393446 REQ393442:RES393446 ROM393442:ROO393446 RYI393442:RYK393446 SIE393442:SIG393446 SSA393442:SSC393446 TBW393442:TBY393446 TLS393442:TLU393446 TVO393442:TVQ393446 UFK393442:UFM393446 UPG393442:UPI393446 UZC393442:UZE393446 VIY393442:VJA393446 VSU393442:VSW393446 WCQ393442:WCS393446 WMM393442:WMO393446 WWI393442:WWK393446 AA458978:AC458982 JW458978:JY458982 TS458978:TU458982 ADO458978:ADQ458982 ANK458978:ANM458982 AXG458978:AXI458982 BHC458978:BHE458982 BQY458978:BRA458982 CAU458978:CAW458982 CKQ458978:CKS458982 CUM458978:CUO458982 DEI458978:DEK458982 DOE458978:DOG458982 DYA458978:DYC458982 EHW458978:EHY458982 ERS458978:ERU458982 FBO458978:FBQ458982 FLK458978:FLM458982 FVG458978:FVI458982 GFC458978:GFE458982 GOY458978:GPA458982 GYU458978:GYW458982 HIQ458978:HIS458982 HSM458978:HSO458982 ICI458978:ICK458982 IME458978:IMG458982 IWA458978:IWC458982 JFW458978:JFY458982 JPS458978:JPU458982 JZO458978:JZQ458982 KJK458978:KJM458982 KTG458978:KTI458982 LDC458978:LDE458982 LMY458978:LNA458982 LWU458978:LWW458982 MGQ458978:MGS458982 MQM458978:MQO458982 NAI458978:NAK458982 NKE458978:NKG458982 NUA458978:NUC458982 ODW458978:ODY458982 ONS458978:ONU458982 OXO458978:OXQ458982 PHK458978:PHM458982 PRG458978:PRI458982 QBC458978:QBE458982 QKY458978:QLA458982 QUU458978:QUW458982 REQ458978:RES458982 ROM458978:ROO458982 RYI458978:RYK458982 SIE458978:SIG458982 SSA458978:SSC458982 TBW458978:TBY458982 TLS458978:TLU458982 TVO458978:TVQ458982 UFK458978:UFM458982 UPG458978:UPI458982 UZC458978:UZE458982 VIY458978:VJA458982 VSU458978:VSW458982 WCQ458978:WCS458982 WMM458978:WMO458982 WWI458978:WWK458982 AA524514:AC524518 JW524514:JY524518 TS524514:TU524518 ADO524514:ADQ524518 ANK524514:ANM524518 AXG524514:AXI524518 BHC524514:BHE524518 BQY524514:BRA524518 CAU524514:CAW524518 CKQ524514:CKS524518 CUM524514:CUO524518 DEI524514:DEK524518 DOE524514:DOG524518 DYA524514:DYC524518 EHW524514:EHY524518 ERS524514:ERU524518 FBO524514:FBQ524518 FLK524514:FLM524518 FVG524514:FVI524518 GFC524514:GFE524518 GOY524514:GPA524518 GYU524514:GYW524518 HIQ524514:HIS524518 HSM524514:HSO524518 ICI524514:ICK524518 IME524514:IMG524518 IWA524514:IWC524518 JFW524514:JFY524518 JPS524514:JPU524518 JZO524514:JZQ524518 KJK524514:KJM524518 KTG524514:KTI524518 LDC524514:LDE524518 LMY524514:LNA524518 LWU524514:LWW524518 MGQ524514:MGS524518 MQM524514:MQO524518 NAI524514:NAK524518 NKE524514:NKG524518 NUA524514:NUC524518 ODW524514:ODY524518 ONS524514:ONU524518 OXO524514:OXQ524518 PHK524514:PHM524518 PRG524514:PRI524518 QBC524514:QBE524518 QKY524514:QLA524518 QUU524514:QUW524518 REQ524514:RES524518 ROM524514:ROO524518 RYI524514:RYK524518 SIE524514:SIG524518 SSA524514:SSC524518 TBW524514:TBY524518 TLS524514:TLU524518 TVO524514:TVQ524518 UFK524514:UFM524518 UPG524514:UPI524518 UZC524514:UZE524518 VIY524514:VJA524518 VSU524514:VSW524518 WCQ524514:WCS524518 WMM524514:WMO524518 WWI524514:WWK524518 AA590050:AC590054 JW590050:JY590054 TS590050:TU590054 ADO590050:ADQ590054 ANK590050:ANM590054 AXG590050:AXI590054 BHC590050:BHE590054 BQY590050:BRA590054 CAU590050:CAW590054 CKQ590050:CKS590054 CUM590050:CUO590054 DEI590050:DEK590054 DOE590050:DOG590054 DYA590050:DYC590054 EHW590050:EHY590054 ERS590050:ERU590054 FBO590050:FBQ590054 FLK590050:FLM590054 FVG590050:FVI590054 GFC590050:GFE590054 GOY590050:GPA590054 GYU590050:GYW590054 HIQ590050:HIS590054 HSM590050:HSO590054 ICI590050:ICK590054 IME590050:IMG590054 IWA590050:IWC590054 JFW590050:JFY590054 JPS590050:JPU590054 JZO590050:JZQ590054 KJK590050:KJM590054 KTG590050:KTI590054 LDC590050:LDE590054 LMY590050:LNA590054 LWU590050:LWW590054 MGQ590050:MGS590054 MQM590050:MQO590054 NAI590050:NAK590054 NKE590050:NKG590054 NUA590050:NUC590054 ODW590050:ODY590054 ONS590050:ONU590054 OXO590050:OXQ590054 PHK590050:PHM590054 PRG590050:PRI590054 QBC590050:QBE590054 QKY590050:QLA590054 QUU590050:QUW590054 REQ590050:RES590054 ROM590050:ROO590054 RYI590050:RYK590054 SIE590050:SIG590054 SSA590050:SSC590054 TBW590050:TBY590054 TLS590050:TLU590054 TVO590050:TVQ590054 UFK590050:UFM590054 UPG590050:UPI590054 UZC590050:UZE590054 VIY590050:VJA590054 VSU590050:VSW590054 WCQ590050:WCS590054 WMM590050:WMO590054 WWI590050:WWK590054 AA655586:AC655590 JW655586:JY655590 TS655586:TU655590 ADO655586:ADQ655590 ANK655586:ANM655590 AXG655586:AXI655590 BHC655586:BHE655590 BQY655586:BRA655590 CAU655586:CAW655590 CKQ655586:CKS655590 CUM655586:CUO655590 DEI655586:DEK655590 DOE655586:DOG655590 DYA655586:DYC655590 EHW655586:EHY655590 ERS655586:ERU655590 FBO655586:FBQ655590 FLK655586:FLM655590 FVG655586:FVI655590 GFC655586:GFE655590 GOY655586:GPA655590 GYU655586:GYW655590 HIQ655586:HIS655590 HSM655586:HSO655590 ICI655586:ICK655590 IME655586:IMG655590 IWA655586:IWC655590 JFW655586:JFY655590 JPS655586:JPU655590 JZO655586:JZQ655590 KJK655586:KJM655590 KTG655586:KTI655590 LDC655586:LDE655590 LMY655586:LNA655590 LWU655586:LWW655590 MGQ655586:MGS655590 MQM655586:MQO655590 NAI655586:NAK655590 NKE655586:NKG655590 NUA655586:NUC655590 ODW655586:ODY655590 ONS655586:ONU655590 OXO655586:OXQ655590 PHK655586:PHM655590 PRG655586:PRI655590 QBC655586:QBE655590 QKY655586:QLA655590 QUU655586:QUW655590 REQ655586:RES655590 ROM655586:ROO655590 RYI655586:RYK655590 SIE655586:SIG655590 SSA655586:SSC655590 TBW655586:TBY655590 TLS655586:TLU655590 TVO655586:TVQ655590 UFK655586:UFM655590 UPG655586:UPI655590 UZC655586:UZE655590 VIY655586:VJA655590 VSU655586:VSW655590 WCQ655586:WCS655590 WMM655586:WMO655590 WWI655586:WWK655590 AA721122:AC721126 JW721122:JY721126 TS721122:TU721126 ADO721122:ADQ721126 ANK721122:ANM721126 AXG721122:AXI721126 BHC721122:BHE721126 BQY721122:BRA721126 CAU721122:CAW721126 CKQ721122:CKS721126 CUM721122:CUO721126 DEI721122:DEK721126 DOE721122:DOG721126 DYA721122:DYC721126 EHW721122:EHY721126 ERS721122:ERU721126 FBO721122:FBQ721126 FLK721122:FLM721126 FVG721122:FVI721126 GFC721122:GFE721126 GOY721122:GPA721126 GYU721122:GYW721126 HIQ721122:HIS721126 HSM721122:HSO721126 ICI721122:ICK721126 IME721122:IMG721126 IWA721122:IWC721126 JFW721122:JFY721126 JPS721122:JPU721126 JZO721122:JZQ721126 KJK721122:KJM721126 KTG721122:KTI721126 LDC721122:LDE721126 LMY721122:LNA721126 LWU721122:LWW721126 MGQ721122:MGS721126 MQM721122:MQO721126 NAI721122:NAK721126 NKE721122:NKG721126 NUA721122:NUC721126 ODW721122:ODY721126 ONS721122:ONU721126 OXO721122:OXQ721126 PHK721122:PHM721126 PRG721122:PRI721126 QBC721122:QBE721126 QKY721122:QLA721126 QUU721122:QUW721126 REQ721122:RES721126 ROM721122:ROO721126 RYI721122:RYK721126 SIE721122:SIG721126 SSA721122:SSC721126 TBW721122:TBY721126 TLS721122:TLU721126 TVO721122:TVQ721126 UFK721122:UFM721126 UPG721122:UPI721126 UZC721122:UZE721126 VIY721122:VJA721126 VSU721122:VSW721126 WCQ721122:WCS721126 WMM721122:WMO721126 WWI721122:WWK721126 AA786658:AC786662 JW786658:JY786662 TS786658:TU786662 ADO786658:ADQ786662 ANK786658:ANM786662 AXG786658:AXI786662 BHC786658:BHE786662 BQY786658:BRA786662 CAU786658:CAW786662 CKQ786658:CKS786662 CUM786658:CUO786662 DEI786658:DEK786662 DOE786658:DOG786662 DYA786658:DYC786662 EHW786658:EHY786662 ERS786658:ERU786662 FBO786658:FBQ786662 FLK786658:FLM786662 FVG786658:FVI786662 GFC786658:GFE786662 GOY786658:GPA786662 GYU786658:GYW786662 HIQ786658:HIS786662 HSM786658:HSO786662 ICI786658:ICK786662 IME786658:IMG786662 IWA786658:IWC786662 JFW786658:JFY786662 JPS786658:JPU786662 JZO786658:JZQ786662 KJK786658:KJM786662 KTG786658:KTI786662 LDC786658:LDE786662 LMY786658:LNA786662 LWU786658:LWW786662 MGQ786658:MGS786662 MQM786658:MQO786662 NAI786658:NAK786662 NKE786658:NKG786662 NUA786658:NUC786662 ODW786658:ODY786662 ONS786658:ONU786662 OXO786658:OXQ786662 PHK786658:PHM786662 PRG786658:PRI786662 QBC786658:QBE786662 QKY786658:QLA786662 QUU786658:QUW786662 REQ786658:RES786662 ROM786658:ROO786662 RYI786658:RYK786662 SIE786658:SIG786662 SSA786658:SSC786662 TBW786658:TBY786662 TLS786658:TLU786662 TVO786658:TVQ786662 UFK786658:UFM786662 UPG786658:UPI786662 UZC786658:UZE786662 VIY786658:VJA786662 VSU786658:VSW786662 WCQ786658:WCS786662 WMM786658:WMO786662 WWI786658:WWK786662 AA852194:AC852198 JW852194:JY852198 TS852194:TU852198 ADO852194:ADQ852198 ANK852194:ANM852198 AXG852194:AXI852198 BHC852194:BHE852198 BQY852194:BRA852198 CAU852194:CAW852198 CKQ852194:CKS852198 CUM852194:CUO852198 DEI852194:DEK852198 DOE852194:DOG852198 DYA852194:DYC852198 EHW852194:EHY852198 ERS852194:ERU852198 FBO852194:FBQ852198 FLK852194:FLM852198 FVG852194:FVI852198 GFC852194:GFE852198 GOY852194:GPA852198 GYU852194:GYW852198 HIQ852194:HIS852198 HSM852194:HSO852198 ICI852194:ICK852198 IME852194:IMG852198 IWA852194:IWC852198 JFW852194:JFY852198 JPS852194:JPU852198 JZO852194:JZQ852198 KJK852194:KJM852198 KTG852194:KTI852198 LDC852194:LDE852198 LMY852194:LNA852198 LWU852194:LWW852198 MGQ852194:MGS852198 MQM852194:MQO852198 NAI852194:NAK852198 NKE852194:NKG852198 NUA852194:NUC852198 ODW852194:ODY852198 ONS852194:ONU852198 OXO852194:OXQ852198 PHK852194:PHM852198 PRG852194:PRI852198 QBC852194:QBE852198 QKY852194:QLA852198 QUU852194:QUW852198 REQ852194:RES852198 ROM852194:ROO852198 RYI852194:RYK852198 SIE852194:SIG852198 SSA852194:SSC852198 TBW852194:TBY852198 TLS852194:TLU852198 TVO852194:TVQ852198 UFK852194:UFM852198 UPG852194:UPI852198 UZC852194:UZE852198 VIY852194:VJA852198 VSU852194:VSW852198 WCQ852194:WCS852198 WMM852194:WMO852198 WWI852194:WWK852198 AA917730:AC917734 JW917730:JY917734 TS917730:TU917734 ADO917730:ADQ917734 ANK917730:ANM917734 AXG917730:AXI917734 BHC917730:BHE917734 BQY917730:BRA917734 CAU917730:CAW917734 CKQ917730:CKS917734 CUM917730:CUO917734 DEI917730:DEK917734 DOE917730:DOG917734 DYA917730:DYC917734 EHW917730:EHY917734 ERS917730:ERU917734 FBO917730:FBQ917734 FLK917730:FLM917734 FVG917730:FVI917734 GFC917730:GFE917734 GOY917730:GPA917734 GYU917730:GYW917734 HIQ917730:HIS917734 HSM917730:HSO917734 ICI917730:ICK917734 IME917730:IMG917734 IWA917730:IWC917734 JFW917730:JFY917734 JPS917730:JPU917734 JZO917730:JZQ917734 KJK917730:KJM917734 KTG917730:KTI917734 LDC917730:LDE917734 LMY917730:LNA917734 LWU917730:LWW917734 MGQ917730:MGS917734 MQM917730:MQO917734 NAI917730:NAK917734 NKE917730:NKG917734 NUA917730:NUC917734 ODW917730:ODY917734 ONS917730:ONU917734 OXO917730:OXQ917734 PHK917730:PHM917734 PRG917730:PRI917734 QBC917730:QBE917734 QKY917730:QLA917734 QUU917730:QUW917734 REQ917730:RES917734 ROM917730:ROO917734 RYI917730:RYK917734 SIE917730:SIG917734 SSA917730:SSC917734 TBW917730:TBY917734 TLS917730:TLU917734 TVO917730:TVQ917734 UFK917730:UFM917734 UPG917730:UPI917734 UZC917730:UZE917734 VIY917730:VJA917734 VSU917730:VSW917734 WCQ917730:WCS917734 WMM917730:WMO917734 WWI917730:WWK917734 AA983266:AC983270 JW983266:JY983270 TS983266:TU983270 ADO983266:ADQ983270 ANK983266:ANM983270 AXG983266:AXI983270 BHC983266:BHE983270 BQY983266:BRA983270 CAU983266:CAW983270 CKQ983266:CKS983270 CUM983266:CUO983270 DEI983266:DEK983270 DOE983266:DOG983270 DYA983266:DYC983270 EHW983266:EHY983270 ERS983266:ERU983270 FBO983266:FBQ983270 FLK983266:FLM983270 FVG983266:FVI983270 GFC983266:GFE983270 GOY983266:GPA983270 GYU983266:GYW983270 HIQ983266:HIS983270 HSM983266:HSO983270 ICI983266:ICK983270 IME983266:IMG983270 IWA983266:IWC983270 JFW983266:JFY983270 JPS983266:JPU983270 JZO983266:JZQ983270 KJK983266:KJM983270 KTG983266:KTI983270 LDC983266:LDE983270 LMY983266:LNA983270 LWU983266:LWW983270 MGQ983266:MGS983270 MQM983266:MQO983270 NAI983266:NAK983270 NKE983266:NKG983270 NUA983266:NUC983270 ODW983266:ODY983270 ONS983266:ONU983270 OXO983266:OXQ983270 PHK983266:PHM983270 PRG983266:PRI983270 QBC983266:QBE983270 QKY983266:QLA983270 QUU983266:QUW983270 REQ983266:RES983270 ROM983266:ROO983270 RYI983266:RYK983270 SIE983266:SIG983270 SSA983266:SSC983270 TBW983266:TBY983270 TLS983266:TLU983270 TVO983266:TVQ983270 UFK983266:UFM983270 UPG983266:UPI983270 UZC983266:UZE983270 VIY983266:VJA983270 VSU983266:VSW983270 WCQ983266:WCS983270 WMM983266:WMO983270 WWI983266:WWK983270 AA126:AC130 JW126:JY130 TS126:TU130 ADO126:ADQ130 ANK126:ANM130 AXG126:AXI130 BHC126:BHE130 BQY126:BRA130 CAU126:CAW130 CKQ126:CKS130 CUM126:CUO130 DEI126:DEK130 DOE126:DOG130 DYA126:DYC130 EHW126:EHY130 ERS126:ERU130 FBO126:FBQ130 FLK126:FLM130 FVG126:FVI130 GFC126:GFE130 GOY126:GPA130 GYU126:GYW130 HIQ126:HIS130 HSM126:HSO130 ICI126:ICK130 IME126:IMG130 IWA126:IWC130 JFW126:JFY130 JPS126:JPU130 JZO126:JZQ130 KJK126:KJM130 KTG126:KTI130 LDC126:LDE130 LMY126:LNA130 LWU126:LWW130 MGQ126:MGS130 MQM126:MQO130 NAI126:NAK130 NKE126:NKG130 NUA126:NUC130 ODW126:ODY130 ONS126:ONU130 OXO126:OXQ130 PHK126:PHM130 PRG126:PRI130 QBC126:QBE130 QKY126:QLA130 QUU126:QUW130 REQ126:RES130 ROM126:ROO130 RYI126:RYK130 SIE126:SIG130 SSA126:SSC130 TBW126:TBY130 TLS126:TLU130 TVO126:TVQ130 UFK126:UFM130 UPG126:UPI130 UZC126:UZE130 VIY126:VJA130 VSU126:VSW130 WCQ126:WCS130 WMM126:WMO130 WWI126:WWK130 AA65785:AC65789 JW65785:JY65789 TS65785:TU65789 ADO65785:ADQ65789 ANK65785:ANM65789 AXG65785:AXI65789 BHC65785:BHE65789 BQY65785:BRA65789 CAU65785:CAW65789 CKQ65785:CKS65789 CUM65785:CUO65789 DEI65785:DEK65789 DOE65785:DOG65789 DYA65785:DYC65789 EHW65785:EHY65789 ERS65785:ERU65789 FBO65785:FBQ65789 FLK65785:FLM65789 FVG65785:FVI65789 GFC65785:GFE65789 GOY65785:GPA65789 GYU65785:GYW65789 HIQ65785:HIS65789 HSM65785:HSO65789 ICI65785:ICK65789 IME65785:IMG65789 IWA65785:IWC65789 JFW65785:JFY65789 JPS65785:JPU65789 JZO65785:JZQ65789 KJK65785:KJM65789 KTG65785:KTI65789 LDC65785:LDE65789 LMY65785:LNA65789 LWU65785:LWW65789 MGQ65785:MGS65789 MQM65785:MQO65789 NAI65785:NAK65789 NKE65785:NKG65789 NUA65785:NUC65789 ODW65785:ODY65789 ONS65785:ONU65789 OXO65785:OXQ65789 PHK65785:PHM65789 PRG65785:PRI65789 QBC65785:QBE65789 QKY65785:QLA65789 QUU65785:QUW65789 REQ65785:RES65789 ROM65785:ROO65789 RYI65785:RYK65789 SIE65785:SIG65789 SSA65785:SSC65789 TBW65785:TBY65789 TLS65785:TLU65789 TVO65785:TVQ65789 UFK65785:UFM65789 UPG65785:UPI65789 UZC65785:UZE65789 VIY65785:VJA65789 VSU65785:VSW65789 WCQ65785:WCS65789 WMM65785:WMO65789 WWI65785:WWK65789 AA131321:AC131325 JW131321:JY131325 TS131321:TU131325 ADO131321:ADQ131325 ANK131321:ANM131325 AXG131321:AXI131325 BHC131321:BHE131325 BQY131321:BRA131325 CAU131321:CAW131325 CKQ131321:CKS131325 CUM131321:CUO131325 DEI131321:DEK131325 DOE131321:DOG131325 DYA131321:DYC131325 EHW131321:EHY131325 ERS131321:ERU131325 FBO131321:FBQ131325 FLK131321:FLM131325 FVG131321:FVI131325 GFC131321:GFE131325 GOY131321:GPA131325 GYU131321:GYW131325 HIQ131321:HIS131325 HSM131321:HSO131325 ICI131321:ICK131325 IME131321:IMG131325 IWA131321:IWC131325 JFW131321:JFY131325 JPS131321:JPU131325 JZO131321:JZQ131325 KJK131321:KJM131325 KTG131321:KTI131325 LDC131321:LDE131325 LMY131321:LNA131325 LWU131321:LWW131325 MGQ131321:MGS131325 MQM131321:MQO131325 NAI131321:NAK131325 NKE131321:NKG131325 NUA131321:NUC131325 ODW131321:ODY131325 ONS131321:ONU131325 OXO131321:OXQ131325 PHK131321:PHM131325 PRG131321:PRI131325 QBC131321:QBE131325 QKY131321:QLA131325 QUU131321:QUW131325 REQ131321:RES131325 ROM131321:ROO131325 RYI131321:RYK131325 SIE131321:SIG131325 SSA131321:SSC131325 TBW131321:TBY131325 TLS131321:TLU131325 TVO131321:TVQ131325 UFK131321:UFM131325 UPG131321:UPI131325 UZC131321:UZE131325 VIY131321:VJA131325 VSU131321:VSW131325 WCQ131321:WCS131325 WMM131321:WMO131325 WWI131321:WWK131325 AA196857:AC196861 JW196857:JY196861 TS196857:TU196861 ADO196857:ADQ196861 ANK196857:ANM196861 AXG196857:AXI196861 BHC196857:BHE196861 BQY196857:BRA196861 CAU196857:CAW196861 CKQ196857:CKS196861 CUM196857:CUO196861 DEI196857:DEK196861 DOE196857:DOG196861 DYA196857:DYC196861 EHW196857:EHY196861 ERS196857:ERU196861 FBO196857:FBQ196861 FLK196857:FLM196861 FVG196857:FVI196861 GFC196857:GFE196861 GOY196857:GPA196861 GYU196857:GYW196861 HIQ196857:HIS196861 HSM196857:HSO196861 ICI196857:ICK196861 IME196857:IMG196861 IWA196857:IWC196861 JFW196857:JFY196861 JPS196857:JPU196861 JZO196857:JZQ196861 KJK196857:KJM196861 KTG196857:KTI196861 LDC196857:LDE196861 LMY196857:LNA196861 LWU196857:LWW196861 MGQ196857:MGS196861 MQM196857:MQO196861 NAI196857:NAK196861 NKE196857:NKG196861 NUA196857:NUC196861 ODW196857:ODY196861 ONS196857:ONU196861 OXO196857:OXQ196861 PHK196857:PHM196861 PRG196857:PRI196861 QBC196857:QBE196861 QKY196857:QLA196861 QUU196857:QUW196861 REQ196857:RES196861 ROM196857:ROO196861 RYI196857:RYK196861 SIE196857:SIG196861 SSA196857:SSC196861 TBW196857:TBY196861 TLS196857:TLU196861 TVO196857:TVQ196861 UFK196857:UFM196861 UPG196857:UPI196861 UZC196857:UZE196861 VIY196857:VJA196861 VSU196857:VSW196861 WCQ196857:WCS196861 WMM196857:WMO196861 WWI196857:WWK196861 AA262393:AC262397 JW262393:JY262397 TS262393:TU262397 ADO262393:ADQ262397 ANK262393:ANM262397 AXG262393:AXI262397 BHC262393:BHE262397 BQY262393:BRA262397 CAU262393:CAW262397 CKQ262393:CKS262397 CUM262393:CUO262397 DEI262393:DEK262397 DOE262393:DOG262397 DYA262393:DYC262397 EHW262393:EHY262397 ERS262393:ERU262397 FBO262393:FBQ262397 FLK262393:FLM262397 FVG262393:FVI262397 GFC262393:GFE262397 GOY262393:GPA262397 GYU262393:GYW262397 HIQ262393:HIS262397 HSM262393:HSO262397 ICI262393:ICK262397 IME262393:IMG262397 IWA262393:IWC262397 JFW262393:JFY262397 JPS262393:JPU262397 JZO262393:JZQ262397 KJK262393:KJM262397 KTG262393:KTI262397 LDC262393:LDE262397 LMY262393:LNA262397 LWU262393:LWW262397 MGQ262393:MGS262397 MQM262393:MQO262397 NAI262393:NAK262397 NKE262393:NKG262397 NUA262393:NUC262397 ODW262393:ODY262397 ONS262393:ONU262397 OXO262393:OXQ262397 PHK262393:PHM262397 PRG262393:PRI262397 QBC262393:QBE262397 QKY262393:QLA262397 QUU262393:QUW262397 REQ262393:RES262397 ROM262393:ROO262397 RYI262393:RYK262397 SIE262393:SIG262397 SSA262393:SSC262397 TBW262393:TBY262397 TLS262393:TLU262397 TVO262393:TVQ262397 UFK262393:UFM262397 UPG262393:UPI262397 UZC262393:UZE262397 VIY262393:VJA262397 VSU262393:VSW262397 WCQ262393:WCS262397 WMM262393:WMO262397 WWI262393:WWK262397 AA327929:AC327933 JW327929:JY327933 TS327929:TU327933 ADO327929:ADQ327933 ANK327929:ANM327933 AXG327929:AXI327933 BHC327929:BHE327933 BQY327929:BRA327933 CAU327929:CAW327933 CKQ327929:CKS327933 CUM327929:CUO327933 DEI327929:DEK327933 DOE327929:DOG327933 DYA327929:DYC327933 EHW327929:EHY327933 ERS327929:ERU327933 FBO327929:FBQ327933 FLK327929:FLM327933 FVG327929:FVI327933 GFC327929:GFE327933 GOY327929:GPA327933 GYU327929:GYW327933 HIQ327929:HIS327933 HSM327929:HSO327933 ICI327929:ICK327933 IME327929:IMG327933 IWA327929:IWC327933 JFW327929:JFY327933 JPS327929:JPU327933 JZO327929:JZQ327933 KJK327929:KJM327933 KTG327929:KTI327933 LDC327929:LDE327933 LMY327929:LNA327933 LWU327929:LWW327933 MGQ327929:MGS327933 MQM327929:MQO327933 NAI327929:NAK327933 NKE327929:NKG327933 NUA327929:NUC327933 ODW327929:ODY327933 ONS327929:ONU327933 OXO327929:OXQ327933 PHK327929:PHM327933 PRG327929:PRI327933 QBC327929:QBE327933 QKY327929:QLA327933 QUU327929:QUW327933 REQ327929:RES327933 ROM327929:ROO327933 RYI327929:RYK327933 SIE327929:SIG327933 SSA327929:SSC327933 TBW327929:TBY327933 TLS327929:TLU327933 TVO327929:TVQ327933 UFK327929:UFM327933 UPG327929:UPI327933 UZC327929:UZE327933 VIY327929:VJA327933 VSU327929:VSW327933 WCQ327929:WCS327933 WMM327929:WMO327933 WWI327929:WWK327933 AA393465:AC393469 JW393465:JY393469 TS393465:TU393469 ADO393465:ADQ393469 ANK393465:ANM393469 AXG393465:AXI393469 BHC393465:BHE393469 BQY393465:BRA393469 CAU393465:CAW393469 CKQ393465:CKS393469 CUM393465:CUO393469 DEI393465:DEK393469 DOE393465:DOG393469 DYA393465:DYC393469 EHW393465:EHY393469 ERS393465:ERU393469 FBO393465:FBQ393469 FLK393465:FLM393469 FVG393465:FVI393469 GFC393465:GFE393469 GOY393465:GPA393469 GYU393465:GYW393469 HIQ393465:HIS393469 HSM393465:HSO393469 ICI393465:ICK393469 IME393465:IMG393469 IWA393465:IWC393469 JFW393465:JFY393469 JPS393465:JPU393469 JZO393465:JZQ393469 KJK393465:KJM393469 KTG393465:KTI393469 LDC393465:LDE393469 LMY393465:LNA393469 LWU393465:LWW393469 MGQ393465:MGS393469 MQM393465:MQO393469 NAI393465:NAK393469 NKE393465:NKG393469 NUA393465:NUC393469 ODW393465:ODY393469 ONS393465:ONU393469 OXO393465:OXQ393469 PHK393465:PHM393469 PRG393465:PRI393469 QBC393465:QBE393469 QKY393465:QLA393469 QUU393465:QUW393469 REQ393465:RES393469 ROM393465:ROO393469 RYI393465:RYK393469 SIE393465:SIG393469 SSA393465:SSC393469 TBW393465:TBY393469 TLS393465:TLU393469 TVO393465:TVQ393469 UFK393465:UFM393469 UPG393465:UPI393469 UZC393465:UZE393469 VIY393465:VJA393469 VSU393465:VSW393469 WCQ393465:WCS393469 WMM393465:WMO393469 WWI393465:WWK393469 AA459001:AC459005 JW459001:JY459005 TS459001:TU459005 ADO459001:ADQ459005 ANK459001:ANM459005 AXG459001:AXI459005 BHC459001:BHE459005 BQY459001:BRA459005 CAU459001:CAW459005 CKQ459001:CKS459005 CUM459001:CUO459005 DEI459001:DEK459005 DOE459001:DOG459005 DYA459001:DYC459005 EHW459001:EHY459005 ERS459001:ERU459005 FBO459001:FBQ459005 FLK459001:FLM459005 FVG459001:FVI459005 GFC459001:GFE459005 GOY459001:GPA459005 GYU459001:GYW459005 HIQ459001:HIS459005 HSM459001:HSO459005 ICI459001:ICK459005 IME459001:IMG459005 IWA459001:IWC459005 JFW459001:JFY459005 JPS459001:JPU459005 JZO459001:JZQ459005 KJK459001:KJM459005 KTG459001:KTI459005 LDC459001:LDE459005 LMY459001:LNA459005 LWU459001:LWW459005 MGQ459001:MGS459005 MQM459001:MQO459005 NAI459001:NAK459005 NKE459001:NKG459005 NUA459001:NUC459005 ODW459001:ODY459005 ONS459001:ONU459005 OXO459001:OXQ459005 PHK459001:PHM459005 PRG459001:PRI459005 QBC459001:QBE459005 QKY459001:QLA459005 QUU459001:QUW459005 REQ459001:RES459005 ROM459001:ROO459005 RYI459001:RYK459005 SIE459001:SIG459005 SSA459001:SSC459005 TBW459001:TBY459005 TLS459001:TLU459005 TVO459001:TVQ459005 UFK459001:UFM459005 UPG459001:UPI459005 UZC459001:UZE459005 VIY459001:VJA459005 VSU459001:VSW459005 WCQ459001:WCS459005 WMM459001:WMO459005 WWI459001:WWK459005 AA524537:AC524541 JW524537:JY524541 TS524537:TU524541 ADO524537:ADQ524541 ANK524537:ANM524541 AXG524537:AXI524541 BHC524537:BHE524541 BQY524537:BRA524541 CAU524537:CAW524541 CKQ524537:CKS524541 CUM524537:CUO524541 DEI524537:DEK524541 DOE524537:DOG524541 DYA524537:DYC524541 EHW524537:EHY524541 ERS524537:ERU524541 FBO524537:FBQ524541 FLK524537:FLM524541 FVG524537:FVI524541 GFC524537:GFE524541 GOY524537:GPA524541 GYU524537:GYW524541 HIQ524537:HIS524541 HSM524537:HSO524541 ICI524537:ICK524541 IME524537:IMG524541 IWA524537:IWC524541 JFW524537:JFY524541 JPS524537:JPU524541 JZO524537:JZQ524541 KJK524537:KJM524541 KTG524537:KTI524541 LDC524537:LDE524541 LMY524537:LNA524541 LWU524537:LWW524541 MGQ524537:MGS524541 MQM524537:MQO524541 NAI524537:NAK524541 NKE524537:NKG524541 NUA524537:NUC524541 ODW524537:ODY524541 ONS524537:ONU524541 OXO524537:OXQ524541 PHK524537:PHM524541 PRG524537:PRI524541 QBC524537:QBE524541 QKY524537:QLA524541 QUU524537:QUW524541 REQ524537:RES524541 ROM524537:ROO524541 RYI524537:RYK524541 SIE524537:SIG524541 SSA524537:SSC524541 TBW524537:TBY524541 TLS524537:TLU524541 TVO524537:TVQ524541 UFK524537:UFM524541 UPG524537:UPI524541 UZC524537:UZE524541 VIY524537:VJA524541 VSU524537:VSW524541 WCQ524537:WCS524541 WMM524537:WMO524541 WWI524537:WWK524541 AA590073:AC590077 JW590073:JY590077 TS590073:TU590077 ADO590073:ADQ590077 ANK590073:ANM590077 AXG590073:AXI590077 BHC590073:BHE590077 BQY590073:BRA590077 CAU590073:CAW590077 CKQ590073:CKS590077 CUM590073:CUO590077 DEI590073:DEK590077 DOE590073:DOG590077 DYA590073:DYC590077 EHW590073:EHY590077 ERS590073:ERU590077 FBO590073:FBQ590077 FLK590073:FLM590077 FVG590073:FVI590077 GFC590073:GFE590077 GOY590073:GPA590077 GYU590073:GYW590077 HIQ590073:HIS590077 HSM590073:HSO590077 ICI590073:ICK590077 IME590073:IMG590077 IWA590073:IWC590077 JFW590073:JFY590077 JPS590073:JPU590077 JZO590073:JZQ590077 KJK590073:KJM590077 KTG590073:KTI590077 LDC590073:LDE590077 LMY590073:LNA590077 LWU590073:LWW590077 MGQ590073:MGS590077 MQM590073:MQO590077 NAI590073:NAK590077 NKE590073:NKG590077 NUA590073:NUC590077 ODW590073:ODY590077 ONS590073:ONU590077 OXO590073:OXQ590077 PHK590073:PHM590077 PRG590073:PRI590077 QBC590073:QBE590077 QKY590073:QLA590077 QUU590073:QUW590077 REQ590073:RES590077 ROM590073:ROO590077 RYI590073:RYK590077 SIE590073:SIG590077 SSA590073:SSC590077 TBW590073:TBY590077 TLS590073:TLU590077 TVO590073:TVQ590077 UFK590073:UFM590077 UPG590073:UPI590077 UZC590073:UZE590077 VIY590073:VJA590077 VSU590073:VSW590077 WCQ590073:WCS590077 WMM590073:WMO590077 WWI590073:WWK590077 AA655609:AC655613 JW655609:JY655613 TS655609:TU655613 ADO655609:ADQ655613 ANK655609:ANM655613 AXG655609:AXI655613 BHC655609:BHE655613 BQY655609:BRA655613 CAU655609:CAW655613 CKQ655609:CKS655613 CUM655609:CUO655613 DEI655609:DEK655613 DOE655609:DOG655613 DYA655609:DYC655613 EHW655609:EHY655613 ERS655609:ERU655613 FBO655609:FBQ655613 FLK655609:FLM655613 FVG655609:FVI655613 GFC655609:GFE655613 GOY655609:GPA655613 GYU655609:GYW655613 HIQ655609:HIS655613 HSM655609:HSO655613 ICI655609:ICK655613 IME655609:IMG655613 IWA655609:IWC655613 JFW655609:JFY655613 JPS655609:JPU655613 JZO655609:JZQ655613 KJK655609:KJM655613 KTG655609:KTI655613 LDC655609:LDE655613 LMY655609:LNA655613 LWU655609:LWW655613 MGQ655609:MGS655613 MQM655609:MQO655613 NAI655609:NAK655613 NKE655609:NKG655613 NUA655609:NUC655613 ODW655609:ODY655613 ONS655609:ONU655613 OXO655609:OXQ655613 PHK655609:PHM655613 PRG655609:PRI655613 QBC655609:QBE655613 QKY655609:QLA655613 QUU655609:QUW655613 REQ655609:RES655613 ROM655609:ROO655613 RYI655609:RYK655613 SIE655609:SIG655613 SSA655609:SSC655613 TBW655609:TBY655613 TLS655609:TLU655613 TVO655609:TVQ655613 UFK655609:UFM655613 UPG655609:UPI655613 UZC655609:UZE655613 VIY655609:VJA655613 VSU655609:VSW655613 WCQ655609:WCS655613 WMM655609:WMO655613 WWI655609:WWK655613 AA721145:AC721149 JW721145:JY721149 TS721145:TU721149 ADO721145:ADQ721149 ANK721145:ANM721149 AXG721145:AXI721149 BHC721145:BHE721149 BQY721145:BRA721149 CAU721145:CAW721149 CKQ721145:CKS721149 CUM721145:CUO721149 DEI721145:DEK721149 DOE721145:DOG721149 DYA721145:DYC721149 EHW721145:EHY721149 ERS721145:ERU721149 FBO721145:FBQ721149 FLK721145:FLM721149 FVG721145:FVI721149 GFC721145:GFE721149 GOY721145:GPA721149 GYU721145:GYW721149 HIQ721145:HIS721149 HSM721145:HSO721149 ICI721145:ICK721149 IME721145:IMG721149 IWA721145:IWC721149 JFW721145:JFY721149 JPS721145:JPU721149 JZO721145:JZQ721149 KJK721145:KJM721149 KTG721145:KTI721149 LDC721145:LDE721149 LMY721145:LNA721149 LWU721145:LWW721149 MGQ721145:MGS721149 MQM721145:MQO721149 NAI721145:NAK721149 NKE721145:NKG721149 NUA721145:NUC721149 ODW721145:ODY721149 ONS721145:ONU721149 OXO721145:OXQ721149 PHK721145:PHM721149 PRG721145:PRI721149 QBC721145:QBE721149 QKY721145:QLA721149 QUU721145:QUW721149 REQ721145:RES721149 ROM721145:ROO721149 RYI721145:RYK721149 SIE721145:SIG721149 SSA721145:SSC721149 TBW721145:TBY721149 TLS721145:TLU721149 TVO721145:TVQ721149 UFK721145:UFM721149 UPG721145:UPI721149 UZC721145:UZE721149 VIY721145:VJA721149 VSU721145:VSW721149 WCQ721145:WCS721149 WMM721145:WMO721149 WWI721145:WWK721149 AA786681:AC786685 JW786681:JY786685 TS786681:TU786685 ADO786681:ADQ786685 ANK786681:ANM786685 AXG786681:AXI786685 BHC786681:BHE786685 BQY786681:BRA786685 CAU786681:CAW786685 CKQ786681:CKS786685 CUM786681:CUO786685 DEI786681:DEK786685 DOE786681:DOG786685 DYA786681:DYC786685 EHW786681:EHY786685 ERS786681:ERU786685 FBO786681:FBQ786685 FLK786681:FLM786685 FVG786681:FVI786685 GFC786681:GFE786685 GOY786681:GPA786685 GYU786681:GYW786685 HIQ786681:HIS786685 HSM786681:HSO786685 ICI786681:ICK786685 IME786681:IMG786685 IWA786681:IWC786685 JFW786681:JFY786685 JPS786681:JPU786685 JZO786681:JZQ786685 KJK786681:KJM786685 KTG786681:KTI786685 LDC786681:LDE786685 LMY786681:LNA786685 LWU786681:LWW786685 MGQ786681:MGS786685 MQM786681:MQO786685 NAI786681:NAK786685 NKE786681:NKG786685 NUA786681:NUC786685 ODW786681:ODY786685 ONS786681:ONU786685 OXO786681:OXQ786685 PHK786681:PHM786685 PRG786681:PRI786685 QBC786681:QBE786685 QKY786681:QLA786685 QUU786681:QUW786685 REQ786681:RES786685 ROM786681:ROO786685 RYI786681:RYK786685 SIE786681:SIG786685 SSA786681:SSC786685 TBW786681:TBY786685 TLS786681:TLU786685 TVO786681:TVQ786685 UFK786681:UFM786685 UPG786681:UPI786685 UZC786681:UZE786685 VIY786681:VJA786685 VSU786681:VSW786685 WCQ786681:WCS786685 WMM786681:WMO786685 WWI786681:WWK786685 AA852217:AC852221 JW852217:JY852221 TS852217:TU852221 ADO852217:ADQ852221 ANK852217:ANM852221 AXG852217:AXI852221 BHC852217:BHE852221 BQY852217:BRA852221 CAU852217:CAW852221 CKQ852217:CKS852221 CUM852217:CUO852221 DEI852217:DEK852221 DOE852217:DOG852221 DYA852217:DYC852221 EHW852217:EHY852221 ERS852217:ERU852221 FBO852217:FBQ852221 FLK852217:FLM852221 FVG852217:FVI852221 GFC852217:GFE852221 GOY852217:GPA852221 GYU852217:GYW852221 HIQ852217:HIS852221 HSM852217:HSO852221 ICI852217:ICK852221 IME852217:IMG852221 IWA852217:IWC852221 JFW852217:JFY852221 JPS852217:JPU852221 JZO852217:JZQ852221 KJK852217:KJM852221 KTG852217:KTI852221 LDC852217:LDE852221 LMY852217:LNA852221 LWU852217:LWW852221 MGQ852217:MGS852221 MQM852217:MQO852221 NAI852217:NAK852221 NKE852217:NKG852221 NUA852217:NUC852221 ODW852217:ODY852221 ONS852217:ONU852221 OXO852217:OXQ852221 PHK852217:PHM852221 PRG852217:PRI852221 QBC852217:QBE852221 QKY852217:QLA852221 QUU852217:QUW852221 REQ852217:RES852221 ROM852217:ROO852221 RYI852217:RYK852221 SIE852217:SIG852221 SSA852217:SSC852221 TBW852217:TBY852221 TLS852217:TLU852221 TVO852217:TVQ852221 UFK852217:UFM852221 UPG852217:UPI852221 UZC852217:UZE852221 VIY852217:VJA852221 VSU852217:VSW852221 WCQ852217:WCS852221 WMM852217:WMO852221 WWI852217:WWK852221 AA917753:AC917757 JW917753:JY917757 TS917753:TU917757 ADO917753:ADQ917757 ANK917753:ANM917757 AXG917753:AXI917757 BHC917753:BHE917757 BQY917753:BRA917757 CAU917753:CAW917757 CKQ917753:CKS917757 CUM917753:CUO917757 DEI917753:DEK917757 DOE917753:DOG917757 DYA917753:DYC917757 EHW917753:EHY917757 ERS917753:ERU917757 FBO917753:FBQ917757 FLK917753:FLM917757 FVG917753:FVI917757 GFC917753:GFE917757 GOY917753:GPA917757 GYU917753:GYW917757 HIQ917753:HIS917757 HSM917753:HSO917757 ICI917753:ICK917757 IME917753:IMG917757 IWA917753:IWC917757 JFW917753:JFY917757 JPS917753:JPU917757 JZO917753:JZQ917757 KJK917753:KJM917757 KTG917753:KTI917757 LDC917753:LDE917757 LMY917753:LNA917757 LWU917753:LWW917757 MGQ917753:MGS917757 MQM917753:MQO917757 NAI917753:NAK917757 NKE917753:NKG917757 NUA917753:NUC917757 ODW917753:ODY917757 ONS917753:ONU917757 OXO917753:OXQ917757 PHK917753:PHM917757 PRG917753:PRI917757 QBC917753:QBE917757 QKY917753:QLA917757 QUU917753:QUW917757 REQ917753:RES917757 ROM917753:ROO917757 RYI917753:RYK917757 SIE917753:SIG917757 SSA917753:SSC917757 TBW917753:TBY917757 TLS917753:TLU917757 TVO917753:TVQ917757 UFK917753:UFM917757 UPG917753:UPI917757 UZC917753:UZE917757 VIY917753:VJA917757 VSU917753:VSW917757 WCQ917753:WCS917757 WMM917753:WMO917757 WWI917753:WWK917757 AA983289:AC983293 JW983289:JY983293 TS983289:TU983293 ADO983289:ADQ983293 ANK983289:ANM983293 AXG983289:AXI983293 BHC983289:BHE983293 BQY983289:BRA983293 CAU983289:CAW983293 CKQ983289:CKS983293 CUM983289:CUO983293 DEI983289:DEK983293 DOE983289:DOG983293 DYA983289:DYC983293 EHW983289:EHY983293 ERS983289:ERU983293 FBO983289:FBQ983293 FLK983289:FLM983293 FVG983289:FVI983293 GFC983289:GFE983293 GOY983289:GPA983293 GYU983289:GYW983293 HIQ983289:HIS983293 HSM983289:HSO983293 ICI983289:ICK983293 IME983289:IMG983293 IWA983289:IWC983293 JFW983289:JFY983293 JPS983289:JPU983293 JZO983289:JZQ983293 KJK983289:KJM983293 KTG983289:KTI983293 LDC983289:LDE983293 LMY983289:LNA983293 LWU983289:LWW983293 MGQ983289:MGS983293 MQM983289:MQO983293 NAI983289:NAK983293 NKE983289:NKG983293 NUA983289:NUC983293 ODW983289:ODY983293 ONS983289:ONU983293 OXO983289:OXQ983293 PHK983289:PHM983293 PRG983289:PRI983293 QBC983289:QBE983293 QKY983289:QLA983293 QUU983289:QUW983293 REQ983289:RES983293 ROM983289:ROO983293 RYI983289:RYK983293 SIE983289:SIG983293 SSA983289:SSC983293 TBW983289:TBY983293 TLS983289:TLU983293 TVO983289:TVQ983293 UFK983289:UFM983293 UPG983289:UPI983293 UZC983289:UZE983293 VIY983289:VJA983293 VSU983289:VSW983293 WCQ983289:WCS983293 WMM983289:WMO983293 WWI983289:WWK983293 U103:Z103 JG126:JV126 TC126:TR126 ACY126:ADN126 AMU126:ANJ126 AWQ126:AXF126 BGM126:BHB126 BQI126:BQX126 CAE126:CAT126 CKA126:CKP126 CTW126:CUL126 DDS126:DEH126 DNO126:DOD126 DXK126:DXZ126 EHG126:EHV126 ERC126:ERR126 FAY126:FBN126 FKU126:FLJ126 FUQ126:FVF126 GEM126:GFB126 GOI126:GOX126 GYE126:GYT126 HIA126:HIP126 HRW126:HSL126 IBS126:ICH126 ILO126:IMD126 IVK126:IVZ126 JFG126:JFV126 JPC126:JPR126 JYY126:JZN126 KIU126:KJJ126 KSQ126:KTF126 LCM126:LDB126 LMI126:LMX126 LWE126:LWT126 MGA126:MGP126 MPW126:MQL126 MZS126:NAH126 NJO126:NKD126 NTK126:NTZ126 ODG126:ODV126 ONC126:ONR126 OWY126:OXN126 PGU126:PHJ126 PQQ126:PRF126 QAM126:QBB126 QKI126:QKX126 QUE126:QUT126 REA126:REP126 RNW126:ROL126 RXS126:RYH126 SHO126:SID126 SRK126:SRZ126 TBG126:TBV126 TLC126:TLR126 TUY126:TVN126 UEU126:UFJ126 UOQ126:UPF126 UYM126:UZB126 VII126:VIX126 VSE126:VST126 WCA126:WCP126 WLW126:WML126 WVS126:WWH126 K65785:Z65785 JG65785:JV65785 TC65785:TR65785 ACY65785:ADN65785 AMU65785:ANJ65785 AWQ65785:AXF65785 BGM65785:BHB65785 BQI65785:BQX65785 CAE65785:CAT65785 CKA65785:CKP65785 CTW65785:CUL65785 DDS65785:DEH65785 DNO65785:DOD65785 DXK65785:DXZ65785 EHG65785:EHV65785 ERC65785:ERR65785 FAY65785:FBN65785 FKU65785:FLJ65785 FUQ65785:FVF65785 GEM65785:GFB65785 GOI65785:GOX65785 GYE65785:GYT65785 HIA65785:HIP65785 HRW65785:HSL65785 IBS65785:ICH65785 ILO65785:IMD65785 IVK65785:IVZ65785 JFG65785:JFV65785 JPC65785:JPR65785 JYY65785:JZN65785 KIU65785:KJJ65785 KSQ65785:KTF65785 LCM65785:LDB65785 LMI65785:LMX65785 LWE65785:LWT65785 MGA65785:MGP65785 MPW65785:MQL65785 MZS65785:NAH65785 NJO65785:NKD65785 NTK65785:NTZ65785 ODG65785:ODV65785 ONC65785:ONR65785 OWY65785:OXN65785 PGU65785:PHJ65785 PQQ65785:PRF65785 QAM65785:QBB65785 QKI65785:QKX65785 QUE65785:QUT65785 REA65785:REP65785 RNW65785:ROL65785 RXS65785:RYH65785 SHO65785:SID65785 SRK65785:SRZ65785 TBG65785:TBV65785 TLC65785:TLR65785 TUY65785:TVN65785 UEU65785:UFJ65785 UOQ65785:UPF65785 UYM65785:UZB65785 VII65785:VIX65785 VSE65785:VST65785 WCA65785:WCP65785 WLW65785:WML65785 WVS65785:WWH65785 K131321:Z131321 JG131321:JV131321 TC131321:TR131321 ACY131321:ADN131321 AMU131321:ANJ131321 AWQ131321:AXF131321 BGM131321:BHB131321 BQI131321:BQX131321 CAE131321:CAT131321 CKA131321:CKP131321 CTW131321:CUL131321 DDS131321:DEH131321 DNO131321:DOD131321 DXK131321:DXZ131321 EHG131321:EHV131321 ERC131321:ERR131321 FAY131321:FBN131321 FKU131321:FLJ131321 FUQ131321:FVF131321 GEM131321:GFB131321 GOI131321:GOX131321 GYE131321:GYT131321 HIA131321:HIP131321 HRW131321:HSL131321 IBS131321:ICH131321 ILO131321:IMD131321 IVK131321:IVZ131321 JFG131321:JFV131321 JPC131321:JPR131321 JYY131321:JZN131321 KIU131321:KJJ131321 KSQ131321:KTF131321 LCM131321:LDB131321 LMI131321:LMX131321 LWE131321:LWT131321 MGA131321:MGP131321 MPW131321:MQL131321 MZS131321:NAH131321 NJO131321:NKD131321 NTK131321:NTZ131321 ODG131321:ODV131321 ONC131321:ONR131321 OWY131321:OXN131321 PGU131321:PHJ131321 PQQ131321:PRF131321 QAM131321:QBB131321 QKI131321:QKX131321 QUE131321:QUT131321 REA131321:REP131321 RNW131321:ROL131321 RXS131321:RYH131321 SHO131321:SID131321 SRK131321:SRZ131321 TBG131321:TBV131321 TLC131321:TLR131321 TUY131321:TVN131321 UEU131321:UFJ131321 UOQ131321:UPF131321 UYM131321:UZB131321 VII131321:VIX131321 VSE131321:VST131321 WCA131321:WCP131321 WLW131321:WML131321 WVS131321:WWH131321 K196857:Z196857 JG196857:JV196857 TC196857:TR196857 ACY196857:ADN196857 AMU196857:ANJ196857 AWQ196857:AXF196857 BGM196857:BHB196857 BQI196857:BQX196857 CAE196857:CAT196857 CKA196857:CKP196857 CTW196857:CUL196857 DDS196857:DEH196857 DNO196857:DOD196857 DXK196857:DXZ196857 EHG196857:EHV196857 ERC196857:ERR196857 FAY196857:FBN196857 FKU196857:FLJ196857 FUQ196857:FVF196857 GEM196857:GFB196857 GOI196857:GOX196857 GYE196857:GYT196857 HIA196857:HIP196857 HRW196857:HSL196857 IBS196857:ICH196857 ILO196857:IMD196857 IVK196857:IVZ196857 JFG196857:JFV196857 JPC196857:JPR196857 JYY196857:JZN196857 KIU196857:KJJ196857 KSQ196857:KTF196857 LCM196857:LDB196857 LMI196857:LMX196857 LWE196857:LWT196857 MGA196857:MGP196857 MPW196857:MQL196857 MZS196857:NAH196857 NJO196857:NKD196857 NTK196857:NTZ196857 ODG196857:ODV196857 ONC196857:ONR196857 OWY196857:OXN196857 PGU196857:PHJ196857 PQQ196857:PRF196857 QAM196857:QBB196857 QKI196857:QKX196857 QUE196857:QUT196857 REA196857:REP196857 RNW196857:ROL196857 RXS196857:RYH196857 SHO196857:SID196857 SRK196857:SRZ196857 TBG196857:TBV196857 TLC196857:TLR196857 TUY196857:TVN196857 UEU196857:UFJ196857 UOQ196857:UPF196857 UYM196857:UZB196857 VII196857:VIX196857 VSE196857:VST196857 WCA196857:WCP196857 WLW196857:WML196857 WVS196857:WWH196857 K262393:Z262393 JG262393:JV262393 TC262393:TR262393 ACY262393:ADN262393 AMU262393:ANJ262393 AWQ262393:AXF262393 BGM262393:BHB262393 BQI262393:BQX262393 CAE262393:CAT262393 CKA262393:CKP262393 CTW262393:CUL262393 DDS262393:DEH262393 DNO262393:DOD262393 DXK262393:DXZ262393 EHG262393:EHV262393 ERC262393:ERR262393 FAY262393:FBN262393 FKU262393:FLJ262393 FUQ262393:FVF262393 GEM262393:GFB262393 GOI262393:GOX262393 GYE262393:GYT262393 HIA262393:HIP262393 HRW262393:HSL262393 IBS262393:ICH262393 ILO262393:IMD262393 IVK262393:IVZ262393 JFG262393:JFV262393 JPC262393:JPR262393 JYY262393:JZN262393 KIU262393:KJJ262393 KSQ262393:KTF262393 LCM262393:LDB262393 LMI262393:LMX262393 LWE262393:LWT262393 MGA262393:MGP262393 MPW262393:MQL262393 MZS262393:NAH262393 NJO262393:NKD262393 NTK262393:NTZ262393 ODG262393:ODV262393 ONC262393:ONR262393 OWY262393:OXN262393 PGU262393:PHJ262393 PQQ262393:PRF262393 QAM262393:QBB262393 QKI262393:QKX262393 QUE262393:QUT262393 REA262393:REP262393 RNW262393:ROL262393 RXS262393:RYH262393 SHO262393:SID262393 SRK262393:SRZ262393 TBG262393:TBV262393 TLC262393:TLR262393 TUY262393:TVN262393 UEU262393:UFJ262393 UOQ262393:UPF262393 UYM262393:UZB262393 VII262393:VIX262393 VSE262393:VST262393 WCA262393:WCP262393 WLW262393:WML262393 WVS262393:WWH262393 K327929:Z327929 JG327929:JV327929 TC327929:TR327929 ACY327929:ADN327929 AMU327929:ANJ327929 AWQ327929:AXF327929 BGM327929:BHB327929 BQI327929:BQX327929 CAE327929:CAT327929 CKA327929:CKP327929 CTW327929:CUL327929 DDS327929:DEH327929 DNO327929:DOD327929 DXK327929:DXZ327929 EHG327929:EHV327929 ERC327929:ERR327929 FAY327929:FBN327929 FKU327929:FLJ327929 FUQ327929:FVF327929 GEM327929:GFB327929 GOI327929:GOX327929 GYE327929:GYT327929 HIA327929:HIP327929 HRW327929:HSL327929 IBS327929:ICH327929 ILO327929:IMD327929 IVK327929:IVZ327929 JFG327929:JFV327929 JPC327929:JPR327929 JYY327929:JZN327929 KIU327929:KJJ327929 KSQ327929:KTF327929 LCM327929:LDB327929 LMI327929:LMX327929 LWE327929:LWT327929 MGA327929:MGP327929 MPW327929:MQL327929 MZS327929:NAH327929 NJO327929:NKD327929 NTK327929:NTZ327929 ODG327929:ODV327929 ONC327929:ONR327929 OWY327929:OXN327929 PGU327929:PHJ327929 PQQ327929:PRF327929 QAM327929:QBB327929 QKI327929:QKX327929 QUE327929:QUT327929 REA327929:REP327929 RNW327929:ROL327929 RXS327929:RYH327929 SHO327929:SID327929 SRK327929:SRZ327929 TBG327929:TBV327929 TLC327929:TLR327929 TUY327929:TVN327929 UEU327929:UFJ327929 UOQ327929:UPF327929 UYM327929:UZB327929 VII327929:VIX327929 VSE327929:VST327929 WCA327929:WCP327929 WLW327929:WML327929 WVS327929:WWH327929 K393465:Z393465 JG393465:JV393465 TC393465:TR393465 ACY393465:ADN393465 AMU393465:ANJ393465 AWQ393465:AXF393465 BGM393465:BHB393465 BQI393465:BQX393465 CAE393465:CAT393465 CKA393465:CKP393465 CTW393465:CUL393465 DDS393465:DEH393465 DNO393465:DOD393465 DXK393465:DXZ393465 EHG393465:EHV393465 ERC393465:ERR393465 FAY393465:FBN393465 FKU393465:FLJ393465 FUQ393465:FVF393465 GEM393465:GFB393465 GOI393465:GOX393465 GYE393465:GYT393465 HIA393465:HIP393465 HRW393465:HSL393465 IBS393465:ICH393465 ILO393465:IMD393465 IVK393465:IVZ393465 JFG393465:JFV393465 JPC393465:JPR393465 JYY393465:JZN393465 KIU393465:KJJ393465 KSQ393465:KTF393465 LCM393465:LDB393465 LMI393465:LMX393465 LWE393465:LWT393465 MGA393465:MGP393465 MPW393465:MQL393465 MZS393465:NAH393465 NJO393465:NKD393465 NTK393465:NTZ393465 ODG393465:ODV393465 ONC393465:ONR393465 OWY393465:OXN393465 PGU393465:PHJ393465 PQQ393465:PRF393465 QAM393465:QBB393465 QKI393465:QKX393465 QUE393465:QUT393465 REA393465:REP393465 RNW393465:ROL393465 RXS393465:RYH393465 SHO393465:SID393465 SRK393465:SRZ393465 TBG393465:TBV393465 TLC393465:TLR393465 TUY393465:TVN393465 UEU393465:UFJ393465 UOQ393465:UPF393465 UYM393465:UZB393465 VII393465:VIX393465 VSE393465:VST393465 WCA393465:WCP393465 WLW393465:WML393465 WVS393465:WWH393465 K459001:Z459001 JG459001:JV459001 TC459001:TR459001 ACY459001:ADN459001 AMU459001:ANJ459001 AWQ459001:AXF459001 BGM459001:BHB459001 BQI459001:BQX459001 CAE459001:CAT459001 CKA459001:CKP459001 CTW459001:CUL459001 DDS459001:DEH459001 DNO459001:DOD459001 DXK459001:DXZ459001 EHG459001:EHV459001 ERC459001:ERR459001 FAY459001:FBN459001 FKU459001:FLJ459001 FUQ459001:FVF459001 GEM459001:GFB459001 GOI459001:GOX459001 GYE459001:GYT459001 HIA459001:HIP459001 HRW459001:HSL459001 IBS459001:ICH459001 ILO459001:IMD459001 IVK459001:IVZ459001 JFG459001:JFV459001 JPC459001:JPR459001 JYY459001:JZN459001 KIU459001:KJJ459001 KSQ459001:KTF459001 LCM459001:LDB459001 LMI459001:LMX459001 LWE459001:LWT459001 MGA459001:MGP459001 MPW459001:MQL459001 MZS459001:NAH459001 NJO459001:NKD459001 NTK459001:NTZ459001 ODG459001:ODV459001 ONC459001:ONR459001 OWY459001:OXN459001 PGU459001:PHJ459001 PQQ459001:PRF459001 QAM459001:QBB459001 QKI459001:QKX459001 QUE459001:QUT459001 REA459001:REP459001 RNW459001:ROL459001 RXS459001:RYH459001 SHO459001:SID459001 SRK459001:SRZ459001 TBG459001:TBV459001 TLC459001:TLR459001 TUY459001:TVN459001 UEU459001:UFJ459001 UOQ459001:UPF459001 UYM459001:UZB459001 VII459001:VIX459001 VSE459001:VST459001 WCA459001:WCP459001 WLW459001:WML459001 WVS459001:WWH459001 K524537:Z524537 JG524537:JV524537 TC524537:TR524537 ACY524537:ADN524537 AMU524537:ANJ524537 AWQ524537:AXF524537 BGM524537:BHB524537 BQI524537:BQX524537 CAE524537:CAT524537 CKA524537:CKP524537 CTW524537:CUL524537 DDS524537:DEH524537 DNO524537:DOD524537 DXK524537:DXZ524537 EHG524537:EHV524537 ERC524537:ERR524537 FAY524537:FBN524537 FKU524537:FLJ524537 FUQ524537:FVF524537 GEM524537:GFB524537 GOI524537:GOX524537 GYE524537:GYT524537 HIA524537:HIP524537 HRW524537:HSL524537 IBS524537:ICH524537 ILO524537:IMD524537 IVK524537:IVZ524537 JFG524537:JFV524537 JPC524537:JPR524537 JYY524537:JZN524537 KIU524537:KJJ524537 KSQ524537:KTF524537 LCM524537:LDB524537 LMI524537:LMX524537 LWE524537:LWT524537 MGA524537:MGP524537 MPW524537:MQL524537 MZS524537:NAH524537 NJO524537:NKD524537 NTK524537:NTZ524537 ODG524537:ODV524537 ONC524537:ONR524537 OWY524537:OXN524537 PGU524537:PHJ524537 PQQ524537:PRF524537 QAM524537:QBB524537 QKI524537:QKX524537 QUE524537:QUT524537 REA524537:REP524537 RNW524537:ROL524537 RXS524537:RYH524537 SHO524537:SID524537 SRK524537:SRZ524537 TBG524537:TBV524537 TLC524537:TLR524537 TUY524537:TVN524537 UEU524537:UFJ524537 UOQ524537:UPF524537 UYM524537:UZB524537 VII524537:VIX524537 VSE524537:VST524537 WCA524537:WCP524537 WLW524537:WML524537 WVS524537:WWH524537 K590073:Z590073 JG590073:JV590073 TC590073:TR590073 ACY590073:ADN590073 AMU590073:ANJ590073 AWQ590073:AXF590073 BGM590073:BHB590073 BQI590073:BQX590073 CAE590073:CAT590073 CKA590073:CKP590073 CTW590073:CUL590073 DDS590073:DEH590073 DNO590073:DOD590073 DXK590073:DXZ590073 EHG590073:EHV590073 ERC590073:ERR590073 FAY590073:FBN590073 FKU590073:FLJ590073 FUQ590073:FVF590073 GEM590073:GFB590073 GOI590073:GOX590073 GYE590073:GYT590073 HIA590073:HIP590073 HRW590073:HSL590073 IBS590073:ICH590073 ILO590073:IMD590073 IVK590073:IVZ590073 JFG590073:JFV590073 JPC590073:JPR590073 JYY590073:JZN590073 KIU590073:KJJ590073 KSQ590073:KTF590073 LCM590073:LDB590073 LMI590073:LMX590073 LWE590073:LWT590073 MGA590073:MGP590073 MPW590073:MQL590073 MZS590073:NAH590073 NJO590073:NKD590073 NTK590073:NTZ590073 ODG590073:ODV590073 ONC590073:ONR590073 OWY590073:OXN590073 PGU590073:PHJ590073 PQQ590073:PRF590073 QAM590073:QBB590073 QKI590073:QKX590073 QUE590073:QUT590073 REA590073:REP590073 RNW590073:ROL590073 RXS590073:RYH590073 SHO590073:SID590073 SRK590073:SRZ590073 TBG590073:TBV590073 TLC590073:TLR590073 TUY590073:TVN590073 UEU590073:UFJ590073 UOQ590073:UPF590073 UYM590073:UZB590073 VII590073:VIX590073 VSE590073:VST590073 WCA590073:WCP590073 WLW590073:WML590073 WVS590073:WWH590073 K655609:Z655609 JG655609:JV655609 TC655609:TR655609 ACY655609:ADN655609 AMU655609:ANJ655609 AWQ655609:AXF655609 BGM655609:BHB655609 BQI655609:BQX655609 CAE655609:CAT655609 CKA655609:CKP655609 CTW655609:CUL655609 DDS655609:DEH655609 DNO655609:DOD655609 DXK655609:DXZ655609 EHG655609:EHV655609 ERC655609:ERR655609 FAY655609:FBN655609 FKU655609:FLJ655609 FUQ655609:FVF655609 GEM655609:GFB655609 GOI655609:GOX655609 GYE655609:GYT655609 HIA655609:HIP655609 HRW655609:HSL655609 IBS655609:ICH655609 ILO655609:IMD655609 IVK655609:IVZ655609 JFG655609:JFV655609 JPC655609:JPR655609 JYY655609:JZN655609 KIU655609:KJJ655609 KSQ655609:KTF655609 LCM655609:LDB655609 LMI655609:LMX655609 LWE655609:LWT655609 MGA655609:MGP655609 MPW655609:MQL655609 MZS655609:NAH655609 NJO655609:NKD655609 NTK655609:NTZ655609 ODG655609:ODV655609 ONC655609:ONR655609 OWY655609:OXN655609 PGU655609:PHJ655609 PQQ655609:PRF655609 QAM655609:QBB655609 QKI655609:QKX655609 QUE655609:QUT655609 REA655609:REP655609 RNW655609:ROL655609 RXS655609:RYH655609 SHO655609:SID655609 SRK655609:SRZ655609 TBG655609:TBV655609 TLC655609:TLR655609 TUY655609:TVN655609 UEU655609:UFJ655609 UOQ655609:UPF655609 UYM655609:UZB655609 VII655609:VIX655609 VSE655609:VST655609 WCA655609:WCP655609 WLW655609:WML655609 WVS655609:WWH655609 K721145:Z721145 JG721145:JV721145 TC721145:TR721145 ACY721145:ADN721145 AMU721145:ANJ721145 AWQ721145:AXF721145 BGM721145:BHB721145 BQI721145:BQX721145 CAE721145:CAT721145 CKA721145:CKP721145 CTW721145:CUL721145 DDS721145:DEH721145 DNO721145:DOD721145 DXK721145:DXZ721145 EHG721145:EHV721145 ERC721145:ERR721145 FAY721145:FBN721145 FKU721145:FLJ721145 FUQ721145:FVF721145 GEM721145:GFB721145 GOI721145:GOX721145 GYE721145:GYT721145 HIA721145:HIP721145 HRW721145:HSL721145 IBS721145:ICH721145 ILO721145:IMD721145 IVK721145:IVZ721145 JFG721145:JFV721145 JPC721145:JPR721145 JYY721145:JZN721145 KIU721145:KJJ721145 KSQ721145:KTF721145 LCM721145:LDB721145 LMI721145:LMX721145 LWE721145:LWT721145 MGA721145:MGP721145 MPW721145:MQL721145 MZS721145:NAH721145 NJO721145:NKD721145 NTK721145:NTZ721145 ODG721145:ODV721145 ONC721145:ONR721145 OWY721145:OXN721145 PGU721145:PHJ721145 PQQ721145:PRF721145 QAM721145:QBB721145 QKI721145:QKX721145 QUE721145:QUT721145 REA721145:REP721145 RNW721145:ROL721145 RXS721145:RYH721145 SHO721145:SID721145 SRK721145:SRZ721145 TBG721145:TBV721145 TLC721145:TLR721145 TUY721145:TVN721145 UEU721145:UFJ721145 UOQ721145:UPF721145 UYM721145:UZB721145 VII721145:VIX721145 VSE721145:VST721145 WCA721145:WCP721145 WLW721145:WML721145 WVS721145:WWH721145 K786681:Z786681 JG786681:JV786681 TC786681:TR786681 ACY786681:ADN786681 AMU786681:ANJ786681 AWQ786681:AXF786681 BGM786681:BHB786681 BQI786681:BQX786681 CAE786681:CAT786681 CKA786681:CKP786681 CTW786681:CUL786681 DDS786681:DEH786681 DNO786681:DOD786681 DXK786681:DXZ786681 EHG786681:EHV786681 ERC786681:ERR786681 FAY786681:FBN786681 FKU786681:FLJ786681 FUQ786681:FVF786681 GEM786681:GFB786681 GOI786681:GOX786681 GYE786681:GYT786681 HIA786681:HIP786681 HRW786681:HSL786681 IBS786681:ICH786681 ILO786681:IMD786681 IVK786681:IVZ786681 JFG786681:JFV786681 JPC786681:JPR786681 JYY786681:JZN786681 KIU786681:KJJ786681 KSQ786681:KTF786681 LCM786681:LDB786681 LMI786681:LMX786681 LWE786681:LWT786681 MGA786681:MGP786681 MPW786681:MQL786681 MZS786681:NAH786681 NJO786681:NKD786681 NTK786681:NTZ786681 ODG786681:ODV786681 ONC786681:ONR786681 OWY786681:OXN786681 PGU786681:PHJ786681 PQQ786681:PRF786681 QAM786681:QBB786681 QKI786681:QKX786681 QUE786681:QUT786681 REA786681:REP786681 RNW786681:ROL786681 RXS786681:RYH786681 SHO786681:SID786681 SRK786681:SRZ786681 TBG786681:TBV786681 TLC786681:TLR786681 TUY786681:TVN786681 UEU786681:UFJ786681 UOQ786681:UPF786681 UYM786681:UZB786681 VII786681:VIX786681 VSE786681:VST786681 WCA786681:WCP786681 WLW786681:WML786681 WVS786681:WWH786681 K852217:Z852217 JG852217:JV852217 TC852217:TR852217 ACY852217:ADN852217 AMU852217:ANJ852217 AWQ852217:AXF852217 BGM852217:BHB852217 BQI852217:BQX852217 CAE852217:CAT852217 CKA852217:CKP852217 CTW852217:CUL852217 DDS852217:DEH852217 DNO852217:DOD852217 DXK852217:DXZ852217 EHG852217:EHV852217 ERC852217:ERR852217 FAY852217:FBN852217 FKU852217:FLJ852217 FUQ852217:FVF852217 GEM852217:GFB852217 GOI852217:GOX852217 GYE852217:GYT852217 HIA852217:HIP852217 HRW852217:HSL852217 IBS852217:ICH852217 ILO852217:IMD852217 IVK852217:IVZ852217 JFG852217:JFV852217 JPC852217:JPR852217 JYY852217:JZN852217 KIU852217:KJJ852217 KSQ852217:KTF852217 LCM852217:LDB852217 LMI852217:LMX852217 LWE852217:LWT852217 MGA852217:MGP852217 MPW852217:MQL852217 MZS852217:NAH852217 NJO852217:NKD852217 NTK852217:NTZ852217 ODG852217:ODV852217 ONC852217:ONR852217 OWY852217:OXN852217 PGU852217:PHJ852217 PQQ852217:PRF852217 QAM852217:QBB852217 QKI852217:QKX852217 QUE852217:QUT852217 REA852217:REP852217 RNW852217:ROL852217 RXS852217:RYH852217 SHO852217:SID852217 SRK852217:SRZ852217 TBG852217:TBV852217 TLC852217:TLR852217 TUY852217:TVN852217 UEU852217:UFJ852217 UOQ852217:UPF852217 UYM852217:UZB852217 VII852217:VIX852217 VSE852217:VST852217 WCA852217:WCP852217 WLW852217:WML852217 WVS852217:WWH852217 K917753:Z917753 JG917753:JV917753 TC917753:TR917753 ACY917753:ADN917753 AMU917753:ANJ917753 AWQ917753:AXF917753 BGM917753:BHB917753 BQI917753:BQX917753 CAE917753:CAT917753 CKA917753:CKP917753 CTW917753:CUL917753 DDS917753:DEH917753 DNO917753:DOD917753 DXK917753:DXZ917753 EHG917753:EHV917753 ERC917753:ERR917753 FAY917753:FBN917753 FKU917753:FLJ917753 FUQ917753:FVF917753 GEM917753:GFB917753 GOI917753:GOX917753 GYE917753:GYT917753 HIA917753:HIP917753 HRW917753:HSL917753 IBS917753:ICH917753 ILO917753:IMD917753 IVK917753:IVZ917753 JFG917753:JFV917753 JPC917753:JPR917753 JYY917753:JZN917753 KIU917753:KJJ917753 KSQ917753:KTF917753 LCM917753:LDB917753 LMI917753:LMX917753 LWE917753:LWT917753 MGA917753:MGP917753 MPW917753:MQL917753 MZS917753:NAH917753 NJO917753:NKD917753 NTK917753:NTZ917753 ODG917753:ODV917753 ONC917753:ONR917753 OWY917753:OXN917753 PGU917753:PHJ917753 PQQ917753:PRF917753 QAM917753:QBB917753 QKI917753:QKX917753 QUE917753:QUT917753 REA917753:REP917753 RNW917753:ROL917753 RXS917753:RYH917753 SHO917753:SID917753 SRK917753:SRZ917753 TBG917753:TBV917753 TLC917753:TLR917753 TUY917753:TVN917753 UEU917753:UFJ917753 UOQ917753:UPF917753 UYM917753:UZB917753 VII917753:VIX917753 VSE917753:VST917753 WCA917753:WCP917753 WLW917753:WML917753 WVS917753:WWH917753 K983289:Z983289 JG983289:JV983289 TC983289:TR983289 ACY983289:ADN983289 AMU983289:ANJ983289 AWQ983289:AXF983289 BGM983289:BHB983289 BQI983289:BQX983289 CAE983289:CAT983289 CKA983289:CKP983289 CTW983289:CUL983289 DDS983289:DEH983289 DNO983289:DOD983289 DXK983289:DXZ983289 EHG983289:EHV983289 ERC983289:ERR983289 FAY983289:FBN983289 FKU983289:FLJ983289 FUQ983289:FVF983289 GEM983289:GFB983289 GOI983289:GOX983289 GYE983289:GYT983289 HIA983289:HIP983289 HRW983289:HSL983289 IBS983289:ICH983289 ILO983289:IMD983289 IVK983289:IVZ983289 JFG983289:JFV983289 JPC983289:JPR983289 JYY983289:JZN983289 KIU983289:KJJ983289 KSQ983289:KTF983289 LCM983289:LDB983289 LMI983289:LMX983289 LWE983289:LWT983289 MGA983289:MGP983289 MPW983289:MQL983289 MZS983289:NAH983289 NJO983289:NKD983289 NTK983289:NTZ983289 ODG983289:ODV983289 ONC983289:ONR983289 OWY983289:OXN983289 PGU983289:PHJ983289 PQQ983289:PRF983289 QAM983289:QBB983289 QKI983289:QKX983289 QUE983289:QUT983289 REA983289:REP983289 RNW983289:ROL983289 RXS983289:RYH983289 SHO983289:SID983289 SRK983289:SRZ983289 TBG983289:TBV983289 TLC983289:TLR983289 TUY983289:TVN983289 UEU983289:UFJ983289 UOQ983289:UPF983289 UYM983289:UZB983289 VII983289:VIX983289 VSE983289:VST983289 WCA983289:WCP983289 WLW983289:WML983289 WVS983289:WWH983289 J152:Z152 JF152:JV152 TB152:TR152 ACX152:ADN152 AMT152:ANJ152 AWP152:AXF152 BGL152:BHB152 BQH152:BQX152 CAD152:CAT152 CJZ152:CKP152 CTV152:CUL152 DDR152:DEH152 DNN152:DOD152 DXJ152:DXZ152 EHF152:EHV152 ERB152:ERR152 FAX152:FBN152 FKT152:FLJ152 FUP152:FVF152 GEL152:GFB152 GOH152:GOX152 GYD152:GYT152 HHZ152:HIP152 HRV152:HSL152 IBR152:ICH152 ILN152:IMD152 IVJ152:IVZ152 JFF152:JFV152 JPB152:JPR152 JYX152:JZN152 KIT152:KJJ152 KSP152:KTF152 LCL152:LDB152 LMH152:LMX152 LWD152:LWT152 MFZ152:MGP152 MPV152:MQL152 MZR152:NAH152 NJN152:NKD152 NTJ152:NTZ152 ODF152:ODV152 ONB152:ONR152 OWX152:OXN152 PGT152:PHJ152 PQP152:PRF152 QAL152:QBB152 QKH152:QKX152 QUD152:QUT152 RDZ152:REP152 RNV152:ROL152 RXR152:RYH152 SHN152:SID152 SRJ152:SRZ152 TBF152:TBV152 TLB152:TLR152 TUX152:TVN152 UET152:UFJ152 UOP152:UPF152 UYL152:UZB152 VIH152:VIX152 VSD152:VST152 WBZ152:WCP152 WLV152:WML152 WVR152:WWH152 J65811:Z65811 JF65811:JV65811 TB65811:TR65811 ACX65811:ADN65811 AMT65811:ANJ65811 AWP65811:AXF65811 BGL65811:BHB65811 BQH65811:BQX65811 CAD65811:CAT65811 CJZ65811:CKP65811 CTV65811:CUL65811 DDR65811:DEH65811 DNN65811:DOD65811 DXJ65811:DXZ65811 EHF65811:EHV65811 ERB65811:ERR65811 FAX65811:FBN65811 FKT65811:FLJ65811 FUP65811:FVF65811 GEL65811:GFB65811 GOH65811:GOX65811 GYD65811:GYT65811 HHZ65811:HIP65811 HRV65811:HSL65811 IBR65811:ICH65811 ILN65811:IMD65811 IVJ65811:IVZ65811 JFF65811:JFV65811 JPB65811:JPR65811 JYX65811:JZN65811 KIT65811:KJJ65811 KSP65811:KTF65811 LCL65811:LDB65811 LMH65811:LMX65811 LWD65811:LWT65811 MFZ65811:MGP65811 MPV65811:MQL65811 MZR65811:NAH65811 NJN65811:NKD65811 NTJ65811:NTZ65811 ODF65811:ODV65811 ONB65811:ONR65811 OWX65811:OXN65811 PGT65811:PHJ65811 PQP65811:PRF65811 QAL65811:QBB65811 QKH65811:QKX65811 QUD65811:QUT65811 RDZ65811:REP65811 RNV65811:ROL65811 RXR65811:RYH65811 SHN65811:SID65811 SRJ65811:SRZ65811 TBF65811:TBV65811 TLB65811:TLR65811 TUX65811:TVN65811 UET65811:UFJ65811 UOP65811:UPF65811 UYL65811:UZB65811 VIH65811:VIX65811 VSD65811:VST65811 WBZ65811:WCP65811 WLV65811:WML65811 WVR65811:WWH65811 J131347:Z131347 JF131347:JV131347 TB131347:TR131347 ACX131347:ADN131347 AMT131347:ANJ131347 AWP131347:AXF131347 BGL131347:BHB131347 BQH131347:BQX131347 CAD131347:CAT131347 CJZ131347:CKP131347 CTV131347:CUL131347 DDR131347:DEH131347 DNN131347:DOD131347 DXJ131347:DXZ131347 EHF131347:EHV131347 ERB131347:ERR131347 FAX131347:FBN131347 FKT131347:FLJ131347 FUP131347:FVF131347 GEL131347:GFB131347 GOH131347:GOX131347 GYD131347:GYT131347 HHZ131347:HIP131347 HRV131347:HSL131347 IBR131347:ICH131347 ILN131347:IMD131347 IVJ131347:IVZ131347 JFF131347:JFV131347 JPB131347:JPR131347 JYX131347:JZN131347 KIT131347:KJJ131347 KSP131347:KTF131347 LCL131347:LDB131347 LMH131347:LMX131347 LWD131347:LWT131347 MFZ131347:MGP131347 MPV131347:MQL131347 MZR131347:NAH131347 NJN131347:NKD131347 NTJ131347:NTZ131347 ODF131347:ODV131347 ONB131347:ONR131347 OWX131347:OXN131347 PGT131347:PHJ131347 PQP131347:PRF131347 QAL131347:QBB131347 QKH131347:QKX131347 QUD131347:QUT131347 RDZ131347:REP131347 RNV131347:ROL131347 RXR131347:RYH131347 SHN131347:SID131347 SRJ131347:SRZ131347 TBF131347:TBV131347 TLB131347:TLR131347 TUX131347:TVN131347 UET131347:UFJ131347 UOP131347:UPF131347 UYL131347:UZB131347 VIH131347:VIX131347 VSD131347:VST131347 WBZ131347:WCP131347 WLV131347:WML131347 WVR131347:WWH131347 J196883:Z196883 JF196883:JV196883 TB196883:TR196883 ACX196883:ADN196883 AMT196883:ANJ196883 AWP196883:AXF196883 BGL196883:BHB196883 BQH196883:BQX196883 CAD196883:CAT196883 CJZ196883:CKP196883 CTV196883:CUL196883 DDR196883:DEH196883 DNN196883:DOD196883 DXJ196883:DXZ196883 EHF196883:EHV196883 ERB196883:ERR196883 FAX196883:FBN196883 FKT196883:FLJ196883 FUP196883:FVF196883 GEL196883:GFB196883 GOH196883:GOX196883 GYD196883:GYT196883 HHZ196883:HIP196883 HRV196883:HSL196883 IBR196883:ICH196883 ILN196883:IMD196883 IVJ196883:IVZ196883 JFF196883:JFV196883 JPB196883:JPR196883 JYX196883:JZN196883 KIT196883:KJJ196883 KSP196883:KTF196883 LCL196883:LDB196883 LMH196883:LMX196883 LWD196883:LWT196883 MFZ196883:MGP196883 MPV196883:MQL196883 MZR196883:NAH196883 NJN196883:NKD196883 NTJ196883:NTZ196883 ODF196883:ODV196883 ONB196883:ONR196883 OWX196883:OXN196883 PGT196883:PHJ196883 PQP196883:PRF196883 QAL196883:QBB196883 QKH196883:QKX196883 QUD196883:QUT196883 RDZ196883:REP196883 RNV196883:ROL196883 RXR196883:RYH196883 SHN196883:SID196883 SRJ196883:SRZ196883 TBF196883:TBV196883 TLB196883:TLR196883 TUX196883:TVN196883 UET196883:UFJ196883 UOP196883:UPF196883 UYL196883:UZB196883 VIH196883:VIX196883 VSD196883:VST196883 WBZ196883:WCP196883 WLV196883:WML196883 WVR196883:WWH196883 J262419:Z262419 JF262419:JV262419 TB262419:TR262419 ACX262419:ADN262419 AMT262419:ANJ262419 AWP262419:AXF262419 BGL262419:BHB262419 BQH262419:BQX262419 CAD262419:CAT262419 CJZ262419:CKP262419 CTV262419:CUL262419 DDR262419:DEH262419 DNN262419:DOD262419 DXJ262419:DXZ262419 EHF262419:EHV262419 ERB262419:ERR262419 FAX262419:FBN262419 FKT262419:FLJ262419 FUP262419:FVF262419 GEL262419:GFB262419 GOH262419:GOX262419 GYD262419:GYT262419 HHZ262419:HIP262419 HRV262419:HSL262419 IBR262419:ICH262419 ILN262419:IMD262419 IVJ262419:IVZ262419 JFF262419:JFV262419 JPB262419:JPR262419 JYX262419:JZN262419 KIT262419:KJJ262419 KSP262419:KTF262419 LCL262419:LDB262419 LMH262419:LMX262419 LWD262419:LWT262419 MFZ262419:MGP262419 MPV262419:MQL262419 MZR262419:NAH262419 NJN262419:NKD262419 NTJ262419:NTZ262419 ODF262419:ODV262419 ONB262419:ONR262419 OWX262419:OXN262419 PGT262419:PHJ262419 PQP262419:PRF262419 QAL262419:QBB262419 QKH262419:QKX262419 QUD262419:QUT262419 RDZ262419:REP262419 RNV262419:ROL262419 RXR262419:RYH262419 SHN262419:SID262419 SRJ262419:SRZ262419 TBF262419:TBV262419 TLB262419:TLR262419 TUX262419:TVN262419 UET262419:UFJ262419 UOP262419:UPF262419 UYL262419:UZB262419 VIH262419:VIX262419 VSD262419:VST262419 WBZ262419:WCP262419 WLV262419:WML262419 WVR262419:WWH262419 J327955:Z327955 JF327955:JV327955 TB327955:TR327955 ACX327955:ADN327955 AMT327955:ANJ327955 AWP327955:AXF327955 BGL327955:BHB327955 BQH327955:BQX327955 CAD327955:CAT327955 CJZ327955:CKP327955 CTV327955:CUL327955 DDR327955:DEH327955 DNN327955:DOD327955 DXJ327955:DXZ327955 EHF327955:EHV327955 ERB327955:ERR327955 FAX327955:FBN327955 FKT327955:FLJ327955 FUP327955:FVF327955 GEL327955:GFB327955 GOH327955:GOX327955 GYD327955:GYT327955 HHZ327955:HIP327955 HRV327955:HSL327955 IBR327955:ICH327955 ILN327955:IMD327955 IVJ327955:IVZ327955 JFF327955:JFV327955 JPB327955:JPR327955 JYX327955:JZN327955 KIT327955:KJJ327955 KSP327955:KTF327955 LCL327955:LDB327955 LMH327955:LMX327955 LWD327955:LWT327955 MFZ327955:MGP327955 MPV327955:MQL327955 MZR327955:NAH327955 NJN327955:NKD327955 NTJ327955:NTZ327955 ODF327955:ODV327955 ONB327955:ONR327955 OWX327955:OXN327955 PGT327955:PHJ327955 PQP327955:PRF327955 QAL327955:QBB327955 QKH327955:QKX327955 QUD327955:QUT327955 RDZ327955:REP327955 RNV327955:ROL327955 RXR327955:RYH327955 SHN327955:SID327955 SRJ327955:SRZ327955 TBF327955:TBV327955 TLB327955:TLR327955 TUX327955:TVN327955 UET327955:UFJ327955 UOP327955:UPF327955 UYL327955:UZB327955 VIH327955:VIX327955 VSD327955:VST327955 WBZ327955:WCP327955 WLV327955:WML327955 WVR327955:WWH327955 J393491:Z393491 JF393491:JV393491 TB393491:TR393491 ACX393491:ADN393491 AMT393491:ANJ393491 AWP393491:AXF393491 BGL393491:BHB393491 BQH393491:BQX393491 CAD393491:CAT393491 CJZ393491:CKP393491 CTV393491:CUL393491 DDR393491:DEH393491 DNN393491:DOD393491 DXJ393491:DXZ393491 EHF393491:EHV393491 ERB393491:ERR393491 FAX393491:FBN393491 FKT393491:FLJ393491 FUP393491:FVF393491 GEL393491:GFB393491 GOH393491:GOX393491 GYD393491:GYT393491 HHZ393491:HIP393491 HRV393491:HSL393491 IBR393491:ICH393491 ILN393491:IMD393491 IVJ393491:IVZ393491 JFF393491:JFV393491 JPB393491:JPR393491 JYX393491:JZN393491 KIT393491:KJJ393491 KSP393491:KTF393491 LCL393491:LDB393491 LMH393491:LMX393491 LWD393491:LWT393491 MFZ393491:MGP393491 MPV393491:MQL393491 MZR393491:NAH393491 NJN393491:NKD393491 NTJ393491:NTZ393491 ODF393491:ODV393491 ONB393491:ONR393491 OWX393491:OXN393491 PGT393491:PHJ393491 PQP393491:PRF393491 QAL393491:QBB393491 QKH393491:QKX393491 QUD393491:QUT393491 RDZ393491:REP393491 RNV393491:ROL393491 RXR393491:RYH393491 SHN393491:SID393491 SRJ393491:SRZ393491 TBF393491:TBV393491 TLB393491:TLR393491 TUX393491:TVN393491 UET393491:UFJ393491 UOP393491:UPF393491 UYL393491:UZB393491 VIH393491:VIX393491 VSD393491:VST393491 WBZ393491:WCP393491 WLV393491:WML393491 WVR393491:WWH393491 J459027:Z459027 JF459027:JV459027 TB459027:TR459027 ACX459027:ADN459027 AMT459027:ANJ459027 AWP459027:AXF459027 BGL459027:BHB459027 BQH459027:BQX459027 CAD459027:CAT459027 CJZ459027:CKP459027 CTV459027:CUL459027 DDR459027:DEH459027 DNN459027:DOD459027 DXJ459027:DXZ459027 EHF459027:EHV459027 ERB459027:ERR459027 FAX459027:FBN459027 FKT459027:FLJ459027 FUP459027:FVF459027 GEL459027:GFB459027 GOH459027:GOX459027 GYD459027:GYT459027 HHZ459027:HIP459027 HRV459027:HSL459027 IBR459027:ICH459027 ILN459027:IMD459027 IVJ459027:IVZ459027 JFF459027:JFV459027 JPB459027:JPR459027 JYX459027:JZN459027 KIT459027:KJJ459027 KSP459027:KTF459027 LCL459027:LDB459027 LMH459027:LMX459027 LWD459027:LWT459027 MFZ459027:MGP459027 MPV459027:MQL459027 MZR459027:NAH459027 NJN459027:NKD459027 NTJ459027:NTZ459027 ODF459027:ODV459027 ONB459027:ONR459027 OWX459027:OXN459027 PGT459027:PHJ459027 PQP459027:PRF459027 QAL459027:QBB459027 QKH459027:QKX459027 QUD459027:QUT459027 RDZ459027:REP459027 RNV459027:ROL459027 RXR459027:RYH459027 SHN459027:SID459027 SRJ459027:SRZ459027 TBF459027:TBV459027 TLB459027:TLR459027 TUX459027:TVN459027 UET459027:UFJ459027 UOP459027:UPF459027 UYL459027:UZB459027 VIH459027:VIX459027 VSD459027:VST459027 WBZ459027:WCP459027 WLV459027:WML459027 WVR459027:WWH459027 J524563:Z524563 JF524563:JV524563 TB524563:TR524563 ACX524563:ADN524563 AMT524563:ANJ524563 AWP524563:AXF524563 BGL524563:BHB524563 BQH524563:BQX524563 CAD524563:CAT524563 CJZ524563:CKP524563 CTV524563:CUL524563 DDR524563:DEH524563 DNN524563:DOD524563 DXJ524563:DXZ524563 EHF524563:EHV524563 ERB524563:ERR524563 FAX524563:FBN524563 FKT524563:FLJ524563 FUP524563:FVF524563 GEL524563:GFB524563 GOH524563:GOX524563 GYD524563:GYT524563 HHZ524563:HIP524563 HRV524563:HSL524563 IBR524563:ICH524563 ILN524563:IMD524563 IVJ524563:IVZ524563 JFF524563:JFV524563 JPB524563:JPR524563 JYX524563:JZN524563 KIT524563:KJJ524563 KSP524563:KTF524563 LCL524563:LDB524563 LMH524563:LMX524563 LWD524563:LWT524563 MFZ524563:MGP524563 MPV524563:MQL524563 MZR524563:NAH524563 NJN524563:NKD524563 NTJ524563:NTZ524563 ODF524563:ODV524563 ONB524563:ONR524563 OWX524563:OXN524563 PGT524563:PHJ524563 PQP524563:PRF524563 QAL524563:QBB524563 QKH524563:QKX524563 QUD524563:QUT524563 RDZ524563:REP524563 RNV524563:ROL524563 RXR524563:RYH524563 SHN524563:SID524563 SRJ524563:SRZ524563 TBF524563:TBV524563 TLB524563:TLR524563 TUX524563:TVN524563 UET524563:UFJ524563 UOP524563:UPF524563 UYL524563:UZB524563 VIH524563:VIX524563 VSD524563:VST524563 WBZ524563:WCP524563 WLV524563:WML524563 WVR524563:WWH524563 J590099:Z590099 JF590099:JV590099 TB590099:TR590099 ACX590099:ADN590099 AMT590099:ANJ590099 AWP590099:AXF590099 BGL590099:BHB590099 BQH590099:BQX590099 CAD590099:CAT590099 CJZ590099:CKP590099 CTV590099:CUL590099 DDR590099:DEH590099 DNN590099:DOD590099 DXJ590099:DXZ590099 EHF590099:EHV590099 ERB590099:ERR590099 FAX590099:FBN590099 FKT590099:FLJ590099 FUP590099:FVF590099 GEL590099:GFB590099 GOH590099:GOX590099 GYD590099:GYT590099 HHZ590099:HIP590099 HRV590099:HSL590099 IBR590099:ICH590099 ILN590099:IMD590099 IVJ590099:IVZ590099 JFF590099:JFV590099 JPB590099:JPR590099 JYX590099:JZN590099 KIT590099:KJJ590099 KSP590099:KTF590099 LCL590099:LDB590099 LMH590099:LMX590099 LWD590099:LWT590099 MFZ590099:MGP590099 MPV590099:MQL590099 MZR590099:NAH590099 NJN590099:NKD590099 NTJ590099:NTZ590099 ODF590099:ODV590099 ONB590099:ONR590099 OWX590099:OXN590099 PGT590099:PHJ590099 PQP590099:PRF590099 QAL590099:QBB590099 QKH590099:QKX590099 QUD590099:QUT590099 RDZ590099:REP590099 RNV590099:ROL590099 RXR590099:RYH590099 SHN590099:SID590099 SRJ590099:SRZ590099 TBF590099:TBV590099 TLB590099:TLR590099 TUX590099:TVN590099 UET590099:UFJ590099 UOP590099:UPF590099 UYL590099:UZB590099 VIH590099:VIX590099 VSD590099:VST590099 WBZ590099:WCP590099 WLV590099:WML590099 WVR590099:WWH590099 J655635:Z655635 JF655635:JV655635 TB655635:TR655635 ACX655635:ADN655635 AMT655635:ANJ655635 AWP655635:AXF655635 BGL655635:BHB655635 BQH655635:BQX655635 CAD655635:CAT655635 CJZ655635:CKP655635 CTV655635:CUL655635 DDR655635:DEH655635 DNN655635:DOD655635 DXJ655635:DXZ655635 EHF655635:EHV655635 ERB655635:ERR655635 FAX655635:FBN655635 FKT655635:FLJ655635 FUP655635:FVF655635 GEL655635:GFB655635 GOH655635:GOX655635 GYD655635:GYT655635 HHZ655635:HIP655635 HRV655635:HSL655635 IBR655635:ICH655635 ILN655635:IMD655635 IVJ655635:IVZ655635 JFF655635:JFV655635 JPB655635:JPR655635 JYX655635:JZN655635 KIT655635:KJJ655635 KSP655635:KTF655635 LCL655635:LDB655635 LMH655635:LMX655635 LWD655635:LWT655635 MFZ655635:MGP655635 MPV655635:MQL655635 MZR655635:NAH655635 NJN655635:NKD655635 NTJ655635:NTZ655635 ODF655635:ODV655635 ONB655635:ONR655635 OWX655635:OXN655635 PGT655635:PHJ655635 PQP655635:PRF655635 QAL655635:QBB655635 QKH655635:QKX655635 QUD655635:QUT655635 RDZ655635:REP655635 RNV655635:ROL655635 RXR655635:RYH655635 SHN655635:SID655635 SRJ655635:SRZ655635 TBF655635:TBV655635 TLB655635:TLR655635 TUX655635:TVN655635 UET655635:UFJ655635 UOP655635:UPF655635 UYL655635:UZB655635 VIH655635:VIX655635 VSD655635:VST655635 WBZ655635:WCP655635 WLV655635:WML655635 WVR655635:WWH655635 J721171:Z721171 JF721171:JV721171 TB721171:TR721171 ACX721171:ADN721171 AMT721171:ANJ721171 AWP721171:AXF721171 BGL721171:BHB721171 BQH721171:BQX721171 CAD721171:CAT721171 CJZ721171:CKP721171 CTV721171:CUL721171 DDR721171:DEH721171 DNN721171:DOD721171 DXJ721171:DXZ721171 EHF721171:EHV721171 ERB721171:ERR721171 FAX721171:FBN721171 FKT721171:FLJ721171 FUP721171:FVF721171 GEL721171:GFB721171 GOH721171:GOX721171 GYD721171:GYT721171 HHZ721171:HIP721171 HRV721171:HSL721171 IBR721171:ICH721171 ILN721171:IMD721171 IVJ721171:IVZ721171 JFF721171:JFV721171 JPB721171:JPR721171 JYX721171:JZN721171 KIT721171:KJJ721171 KSP721171:KTF721171 LCL721171:LDB721171 LMH721171:LMX721171 LWD721171:LWT721171 MFZ721171:MGP721171 MPV721171:MQL721171 MZR721171:NAH721171 NJN721171:NKD721171 NTJ721171:NTZ721171 ODF721171:ODV721171 ONB721171:ONR721171 OWX721171:OXN721171 PGT721171:PHJ721171 PQP721171:PRF721171 QAL721171:QBB721171 QKH721171:QKX721171 QUD721171:QUT721171 RDZ721171:REP721171 RNV721171:ROL721171 RXR721171:RYH721171 SHN721171:SID721171 SRJ721171:SRZ721171 TBF721171:TBV721171 TLB721171:TLR721171 TUX721171:TVN721171 UET721171:UFJ721171 UOP721171:UPF721171 UYL721171:UZB721171 VIH721171:VIX721171 VSD721171:VST721171 WBZ721171:WCP721171 WLV721171:WML721171 WVR721171:WWH721171 J786707:Z786707 JF786707:JV786707 TB786707:TR786707 ACX786707:ADN786707 AMT786707:ANJ786707 AWP786707:AXF786707 BGL786707:BHB786707 BQH786707:BQX786707 CAD786707:CAT786707 CJZ786707:CKP786707 CTV786707:CUL786707 DDR786707:DEH786707 DNN786707:DOD786707 DXJ786707:DXZ786707 EHF786707:EHV786707 ERB786707:ERR786707 FAX786707:FBN786707 FKT786707:FLJ786707 FUP786707:FVF786707 GEL786707:GFB786707 GOH786707:GOX786707 GYD786707:GYT786707 HHZ786707:HIP786707 HRV786707:HSL786707 IBR786707:ICH786707 ILN786707:IMD786707 IVJ786707:IVZ786707 JFF786707:JFV786707 JPB786707:JPR786707 JYX786707:JZN786707 KIT786707:KJJ786707 KSP786707:KTF786707 LCL786707:LDB786707 LMH786707:LMX786707 LWD786707:LWT786707 MFZ786707:MGP786707 MPV786707:MQL786707 MZR786707:NAH786707 NJN786707:NKD786707 NTJ786707:NTZ786707 ODF786707:ODV786707 ONB786707:ONR786707 OWX786707:OXN786707 PGT786707:PHJ786707 PQP786707:PRF786707 QAL786707:QBB786707 QKH786707:QKX786707 QUD786707:QUT786707 RDZ786707:REP786707 RNV786707:ROL786707 RXR786707:RYH786707 SHN786707:SID786707 SRJ786707:SRZ786707 TBF786707:TBV786707 TLB786707:TLR786707 TUX786707:TVN786707 UET786707:UFJ786707 UOP786707:UPF786707 UYL786707:UZB786707 VIH786707:VIX786707 VSD786707:VST786707 WBZ786707:WCP786707 WLV786707:WML786707 WVR786707:WWH786707 J852243:Z852243 JF852243:JV852243 TB852243:TR852243 ACX852243:ADN852243 AMT852243:ANJ852243 AWP852243:AXF852243 BGL852243:BHB852243 BQH852243:BQX852243 CAD852243:CAT852243 CJZ852243:CKP852243 CTV852243:CUL852243 DDR852243:DEH852243 DNN852243:DOD852243 DXJ852243:DXZ852243 EHF852243:EHV852243 ERB852243:ERR852243 FAX852243:FBN852243 FKT852243:FLJ852243 FUP852243:FVF852243 GEL852243:GFB852243 GOH852243:GOX852243 GYD852243:GYT852243 HHZ852243:HIP852243 HRV852243:HSL852243 IBR852243:ICH852243 ILN852243:IMD852243 IVJ852243:IVZ852243 JFF852243:JFV852243 JPB852243:JPR852243 JYX852243:JZN852243 KIT852243:KJJ852243 KSP852243:KTF852243 LCL852243:LDB852243 LMH852243:LMX852243 LWD852243:LWT852243 MFZ852243:MGP852243 MPV852243:MQL852243 MZR852243:NAH852243 NJN852243:NKD852243 NTJ852243:NTZ852243 ODF852243:ODV852243 ONB852243:ONR852243 OWX852243:OXN852243 PGT852243:PHJ852243 PQP852243:PRF852243 QAL852243:QBB852243 QKH852243:QKX852243 QUD852243:QUT852243 RDZ852243:REP852243 RNV852243:ROL852243 RXR852243:RYH852243 SHN852243:SID852243 SRJ852243:SRZ852243 TBF852243:TBV852243 TLB852243:TLR852243 TUX852243:TVN852243 UET852243:UFJ852243 UOP852243:UPF852243 UYL852243:UZB852243 VIH852243:VIX852243 VSD852243:VST852243 WBZ852243:WCP852243 WLV852243:WML852243 WVR852243:WWH852243 J917779:Z917779 JF917779:JV917779 TB917779:TR917779 ACX917779:ADN917779 AMT917779:ANJ917779 AWP917779:AXF917779 BGL917779:BHB917779 BQH917779:BQX917779 CAD917779:CAT917779 CJZ917779:CKP917779 CTV917779:CUL917779 DDR917779:DEH917779 DNN917779:DOD917779 DXJ917779:DXZ917779 EHF917779:EHV917779 ERB917779:ERR917779 FAX917779:FBN917779 FKT917779:FLJ917779 FUP917779:FVF917779 GEL917779:GFB917779 GOH917779:GOX917779 GYD917779:GYT917779 HHZ917779:HIP917779 HRV917779:HSL917779 IBR917779:ICH917779 ILN917779:IMD917779 IVJ917779:IVZ917779 JFF917779:JFV917779 JPB917779:JPR917779 JYX917779:JZN917779 KIT917779:KJJ917779 KSP917779:KTF917779 LCL917779:LDB917779 LMH917779:LMX917779 LWD917779:LWT917779 MFZ917779:MGP917779 MPV917779:MQL917779 MZR917779:NAH917779 NJN917779:NKD917779 NTJ917779:NTZ917779 ODF917779:ODV917779 ONB917779:ONR917779 OWX917779:OXN917779 PGT917779:PHJ917779 PQP917779:PRF917779 QAL917779:QBB917779 QKH917779:QKX917779 QUD917779:QUT917779 RDZ917779:REP917779 RNV917779:ROL917779 RXR917779:RYH917779 SHN917779:SID917779 SRJ917779:SRZ917779 TBF917779:TBV917779 TLB917779:TLR917779 TUX917779:TVN917779 UET917779:UFJ917779 UOP917779:UPF917779 UYL917779:UZB917779 VIH917779:VIX917779 VSD917779:VST917779 WBZ917779:WCP917779 WLV917779:WML917779 WVR917779:WWH917779 J983315:Z983315 JF983315:JV983315 TB983315:TR983315 ACX983315:ADN983315 AMT983315:ANJ983315 AWP983315:AXF983315 BGL983315:BHB983315 BQH983315:BQX983315 CAD983315:CAT983315 CJZ983315:CKP983315 CTV983315:CUL983315 DDR983315:DEH983315 DNN983315:DOD983315 DXJ983315:DXZ983315 EHF983315:EHV983315 ERB983315:ERR983315 FAX983315:FBN983315 FKT983315:FLJ983315 FUP983315:FVF983315 GEL983315:GFB983315 GOH983315:GOX983315 GYD983315:GYT983315 HHZ983315:HIP983315 HRV983315:HSL983315 IBR983315:ICH983315 ILN983315:IMD983315 IVJ983315:IVZ983315 JFF983315:JFV983315 JPB983315:JPR983315 JYX983315:JZN983315 KIT983315:KJJ983315 KSP983315:KTF983315 LCL983315:LDB983315 LMH983315:LMX983315 LWD983315:LWT983315 MFZ983315:MGP983315 MPV983315:MQL983315 MZR983315:NAH983315 NJN983315:NKD983315 NTJ983315:NTZ983315 ODF983315:ODV983315 ONB983315:ONR983315 OWX983315:OXN983315 PGT983315:PHJ983315 PQP983315:PRF983315 QAL983315:QBB983315 QKH983315:QKX983315 QUD983315:QUT983315 RDZ983315:REP983315 RNV983315:ROL983315 RXR983315:RYH983315 SHN983315:SID983315 SRJ983315:SRZ983315 TBF983315:TBV983315 TLB983315:TLR983315 TUX983315:TVN983315 UET983315:UFJ983315 UOP983315:UPF983315 UYL983315:UZB983315 VIH983315:VIX983315 VSD983315:VST983315 WBZ983315:WCP983315 WLV983315:WML983315 WVR983315:WWH983315 Z491:AC491 JG149:JV149 TC149:TR149 ACY149:ADN149 AMU149:ANJ149 AWQ149:AXF149 BGM149:BHB149 BQI149:BQX149 CAE149:CAT149 CKA149:CKP149 CTW149:CUL149 DDS149:DEH149 DNO149:DOD149 DXK149:DXZ149 EHG149:EHV149 ERC149:ERR149 FAY149:FBN149 FKU149:FLJ149 FUQ149:FVF149 GEM149:GFB149 GOI149:GOX149 GYE149:GYT149 HIA149:HIP149 HRW149:HSL149 IBS149:ICH149 ILO149:IMD149 IVK149:IVZ149 JFG149:JFV149 JPC149:JPR149 JYY149:JZN149 KIU149:KJJ149 KSQ149:KTF149 LCM149:LDB149 LMI149:LMX149 LWE149:LWT149 MGA149:MGP149 MPW149:MQL149 MZS149:NAH149 NJO149:NKD149 NTK149:NTZ149 ODG149:ODV149 ONC149:ONR149 OWY149:OXN149 PGU149:PHJ149 PQQ149:PRF149 QAM149:QBB149 QKI149:QKX149 QUE149:QUT149 REA149:REP149 RNW149:ROL149 RXS149:RYH149 SHO149:SID149 SRK149:SRZ149 TBG149:TBV149 TLC149:TLR149 TUY149:TVN149 UEU149:UFJ149 UOQ149:UPF149 UYM149:UZB149 VII149:VIX149 VSE149:VST149 WCA149:WCP149 WLW149:WML149 WVS149:WWH149 K65808:Z65808 JG65808:JV65808 TC65808:TR65808 ACY65808:ADN65808 AMU65808:ANJ65808 AWQ65808:AXF65808 BGM65808:BHB65808 BQI65808:BQX65808 CAE65808:CAT65808 CKA65808:CKP65808 CTW65808:CUL65808 DDS65808:DEH65808 DNO65808:DOD65808 DXK65808:DXZ65808 EHG65808:EHV65808 ERC65808:ERR65808 FAY65808:FBN65808 FKU65808:FLJ65808 FUQ65808:FVF65808 GEM65808:GFB65808 GOI65808:GOX65808 GYE65808:GYT65808 HIA65808:HIP65808 HRW65808:HSL65808 IBS65808:ICH65808 ILO65808:IMD65808 IVK65808:IVZ65808 JFG65808:JFV65808 JPC65808:JPR65808 JYY65808:JZN65808 KIU65808:KJJ65808 KSQ65808:KTF65808 LCM65808:LDB65808 LMI65808:LMX65808 LWE65808:LWT65808 MGA65808:MGP65808 MPW65808:MQL65808 MZS65808:NAH65808 NJO65808:NKD65808 NTK65808:NTZ65808 ODG65808:ODV65808 ONC65808:ONR65808 OWY65808:OXN65808 PGU65808:PHJ65808 PQQ65808:PRF65808 QAM65808:QBB65808 QKI65808:QKX65808 QUE65808:QUT65808 REA65808:REP65808 RNW65808:ROL65808 RXS65808:RYH65808 SHO65808:SID65808 SRK65808:SRZ65808 TBG65808:TBV65808 TLC65808:TLR65808 TUY65808:TVN65808 UEU65808:UFJ65808 UOQ65808:UPF65808 UYM65808:UZB65808 VII65808:VIX65808 VSE65808:VST65808 WCA65808:WCP65808 WLW65808:WML65808 WVS65808:WWH65808 K131344:Z131344 JG131344:JV131344 TC131344:TR131344 ACY131344:ADN131344 AMU131344:ANJ131344 AWQ131344:AXF131344 BGM131344:BHB131344 BQI131344:BQX131344 CAE131344:CAT131344 CKA131344:CKP131344 CTW131344:CUL131344 DDS131344:DEH131344 DNO131344:DOD131344 DXK131344:DXZ131344 EHG131344:EHV131344 ERC131344:ERR131344 FAY131344:FBN131344 FKU131344:FLJ131344 FUQ131344:FVF131344 GEM131344:GFB131344 GOI131344:GOX131344 GYE131344:GYT131344 HIA131344:HIP131344 HRW131344:HSL131344 IBS131344:ICH131344 ILO131344:IMD131344 IVK131344:IVZ131344 JFG131344:JFV131344 JPC131344:JPR131344 JYY131344:JZN131344 KIU131344:KJJ131344 KSQ131344:KTF131344 LCM131344:LDB131344 LMI131344:LMX131344 LWE131344:LWT131344 MGA131344:MGP131344 MPW131344:MQL131344 MZS131344:NAH131344 NJO131344:NKD131344 NTK131344:NTZ131344 ODG131344:ODV131344 ONC131344:ONR131344 OWY131344:OXN131344 PGU131344:PHJ131344 PQQ131344:PRF131344 QAM131344:QBB131344 QKI131344:QKX131344 QUE131344:QUT131344 REA131344:REP131344 RNW131344:ROL131344 RXS131344:RYH131344 SHO131344:SID131344 SRK131344:SRZ131344 TBG131344:TBV131344 TLC131344:TLR131344 TUY131344:TVN131344 UEU131344:UFJ131344 UOQ131344:UPF131344 UYM131344:UZB131344 VII131344:VIX131344 VSE131344:VST131344 WCA131344:WCP131344 WLW131344:WML131344 WVS131344:WWH131344 K196880:Z196880 JG196880:JV196880 TC196880:TR196880 ACY196880:ADN196880 AMU196880:ANJ196880 AWQ196880:AXF196880 BGM196880:BHB196880 BQI196880:BQX196880 CAE196880:CAT196880 CKA196880:CKP196880 CTW196880:CUL196880 DDS196880:DEH196880 DNO196880:DOD196880 DXK196880:DXZ196880 EHG196880:EHV196880 ERC196880:ERR196880 FAY196880:FBN196880 FKU196880:FLJ196880 FUQ196880:FVF196880 GEM196880:GFB196880 GOI196880:GOX196880 GYE196880:GYT196880 HIA196880:HIP196880 HRW196880:HSL196880 IBS196880:ICH196880 ILO196880:IMD196880 IVK196880:IVZ196880 JFG196880:JFV196880 JPC196880:JPR196880 JYY196880:JZN196880 KIU196880:KJJ196880 KSQ196880:KTF196880 LCM196880:LDB196880 LMI196880:LMX196880 LWE196880:LWT196880 MGA196880:MGP196880 MPW196880:MQL196880 MZS196880:NAH196880 NJO196880:NKD196880 NTK196880:NTZ196880 ODG196880:ODV196880 ONC196880:ONR196880 OWY196880:OXN196880 PGU196880:PHJ196880 PQQ196880:PRF196880 QAM196880:QBB196880 QKI196880:QKX196880 QUE196880:QUT196880 REA196880:REP196880 RNW196880:ROL196880 RXS196880:RYH196880 SHO196880:SID196880 SRK196880:SRZ196880 TBG196880:TBV196880 TLC196880:TLR196880 TUY196880:TVN196880 UEU196880:UFJ196880 UOQ196880:UPF196880 UYM196880:UZB196880 VII196880:VIX196880 VSE196880:VST196880 WCA196880:WCP196880 WLW196880:WML196880 WVS196880:WWH196880 K262416:Z262416 JG262416:JV262416 TC262416:TR262416 ACY262416:ADN262416 AMU262416:ANJ262416 AWQ262416:AXF262416 BGM262416:BHB262416 BQI262416:BQX262416 CAE262416:CAT262416 CKA262416:CKP262416 CTW262416:CUL262416 DDS262416:DEH262416 DNO262416:DOD262416 DXK262416:DXZ262416 EHG262416:EHV262416 ERC262416:ERR262416 FAY262416:FBN262416 FKU262416:FLJ262416 FUQ262416:FVF262416 GEM262416:GFB262416 GOI262416:GOX262416 GYE262416:GYT262416 HIA262416:HIP262416 HRW262416:HSL262416 IBS262416:ICH262416 ILO262416:IMD262416 IVK262416:IVZ262416 JFG262416:JFV262416 JPC262416:JPR262416 JYY262416:JZN262416 KIU262416:KJJ262416 KSQ262416:KTF262416 LCM262416:LDB262416 LMI262416:LMX262416 LWE262416:LWT262416 MGA262416:MGP262416 MPW262416:MQL262416 MZS262416:NAH262416 NJO262416:NKD262416 NTK262416:NTZ262416 ODG262416:ODV262416 ONC262416:ONR262416 OWY262416:OXN262416 PGU262416:PHJ262416 PQQ262416:PRF262416 QAM262416:QBB262416 QKI262416:QKX262416 QUE262416:QUT262416 REA262416:REP262416 RNW262416:ROL262416 RXS262416:RYH262416 SHO262416:SID262416 SRK262416:SRZ262416 TBG262416:TBV262416 TLC262416:TLR262416 TUY262416:TVN262416 UEU262416:UFJ262416 UOQ262416:UPF262416 UYM262416:UZB262416 VII262416:VIX262416 VSE262416:VST262416 WCA262416:WCP262416 WLW262416:WML262416 WVS262416:WWH262416 K327952:Z327952 JG327952:JV327952 TC327952:TR327952 ACY327952:ADN327952 AMU327952:ANJ327952 AWQ327952:AXF327952 BGM327952:BHB327952 BQI327952:BQX327952 CAE327952:CAT327952 CKA327952:CKP327952 CTW327952:CUL327952 DDS327952:DEH327952 DNO327952:DOD327952 DXK327952:DXZ327952 EHG327952:EHV327952 ERC327952:ERR327952 FAY327952:FBN327952 FKU327952:FLJ327952 FUQ327952:FVF327952 GEM327952:GFB327952 GOI327952:GOX327952 GYE327952:GYT327952 HIA327952:HIP327952 HRW327952:HSL327952 IBS327952:ICH327952 ILO327952:IMD327952 IVK327952:IVZ327952 JFG327952:JFV327952 JPC327952:JPR327952 JYY327952:JZN327952 KIU327952:KJJ327952 KSQ327952:KTF327952 LCM327952:LDB327952 LMI327952:LMX327952 LWE327952:LWT327952 MGA327952:MGP327952 MPW327952:MQL327952 MZS327952:NAH327952 NJO327952:NKD327952 NTK327952:NTZ327952 ODG327952:ODV327952 ONC327952:ONR327952 OWY327952:OXN327952 PGU327952:PHJ327952 PQQ327952:PRF327952 QAM327952:QBB327952 QKI327952:QKX327952 QUE327952:QUT327952 REA327952:REP327952 RNW327952:ROL327952 RXS327952:RYH327952 SHO327952:SID327952 SRK327952:SRZ327952 TBG327952:TBV327952 TLC327952:TLR327952 TUY327952:TVN327952 UEU327952:UFJ327952 UOQ327952:UPF327952 UYM327952:UZB327952 VII327952:VIX327952 VSE327952:VST327952 WCA327952:WCP327952 WLW327952:WML327952 WVS327952:WWH327952 K393488:Z393488 JG393488:JV393488 TC393488:TR393488 ACY393488:ADN393488 AMU393488:ANJ393488 AWQ393488:AXF393488 BGM393488:BHB393488 BQI393488:BQX393488 CAE393488:CAT393488 CKA393488:CKP393488 CTW393488:CUL393488 DDS393488:DEH393488 DNO393488:DOD393488 DXK393488:DXZ393488 EHG393488:EHV393488 ERC393488:ERR393488 FAY393488:FBN393488 FKU393488:FLJ393488 FUQ393488:FVF393488 GEM393488:GFB393488 GOI393488:GOX393488 GYE393488:GYT393488 HIA393488:HIP393488 HRW393488:HSL393488 IBS393488:ICH393488 ILO393488:IMD393488 IVK393488:IVZ393488 JFG393488:JFV393488 JPC393488:JPR393488 JYY393488:JZN393488 KIU393488:KJJ393488 KSQ393488:KTF393488 LCM393488:LDB393488 LMI393488:LMX393488 LWE393488:LWT393488 MGA393488:MGP393488 MPW393488:MQL393488 MZS393488:NAH393488 NJO393488:NKD393488 NTK393488:NTZ393488 ODG393488:ODV393488 ONC393488:ONR393488 OWY393488:OXN393488 PGU393488:PHJ393488 PQQ393488:PRF393488 QAM393488:QBB393488 QKI393488:QKX393488 QUE393488:QUT393488 REA393488:REP393488 RNW393488:ROL393488 RXS393488:RYH393488 SHO393488:SID393488 SRK393488:SRZ393488 TBG393488:TBV393488 TLC393488:TLR393488 TUY393488:TVN393488 UEU393488:UFJ393488 UOQ393488:UPF393488 UYM393488:UZB393488 VII393488:VIX393488 VSE393488:VST393488 WCA393488:WCP393488 WLW393488:WML393488 WVS393488:WWH393488 K459024:Z459024 JG459024:JV459024 TC459024:TR459024 ACY459024:ADN459024 AMU459024:ANJ459024 AWQ459024:AXF459024 BGM459024:BHB459024 BQI459024:BQX459024 CAE459024:CAT459024 CKA459024:CKP459024 CTW459024:CUL459024 DDS459024:DEH459024 DNO459024:DOD459024 DXK459024:DXZ459024 EHG459024:EHV459024 ERC459024:ERR459024 FAY459024:FBN459024 FKU459024:FLJ459024 FUQ459024:FVF459024 GEM459024:GFB459024 GOI459024:GOX459024 GYE459024:GYT459024 HIA459024:HIP459024 HRW459024:HSL459024 IBS459024:ICH459024 ILO459024:IMD459024 IVK459024:IVZ459024 JFG459024:JFV459024 JPC459024:JPR459024 JYY459024:JZN459024 KIU459024:KJJ459024 KSQ459024:KTF459024 LCM459024:LDB459024 LMI459024:LMX459024 LWE459024:LWT459024 MGA459024:MGP459024 MPW459024:MQL459024 MZS459024:NAH459024 NJO459024:NKD459024 NTK459024:NTZ459024 ODG459024:ODV459024 ONC459024:ONR459024 OWY459024:OXN459024 PGU459024:PHJ459024 PQQ459024:PRF459024 QAM459024:QBB459024 QKI459024:QKX459024 QUE459024:QUT459024 REA459024:REP459024 RNW459024:ROL459024 RXS459024:RYH459024 SHO459024:SID459024 SRK459024:SRZ459024 TBG459024:TBV459024 TLC459024:TLR459024 TUY459024:TVN459024 UEU459024:UFJ459024 UOQ459024:UPF459024 UYM459024:UZB459024 VII459024:VIX459024 VSE459024:VST459024 WCA459024:WCP459024 WLW459024:WML459024 WVS459024:WWH459024 K524560:Z524560 JG524560:JV524560 TC524560:TR524560 ACY524560:ADN524560 AMU524560:ANJ524560 AWQ524560:AXF524560 BGM524560:BHB524560 BQI524560:BQX524560 CAE524560:CAT524560 CKA524560:CKP524560 CTW524560:CUL524560 DDS524560:DEH524560 DNO524560:DOD524560 DXK524560:DXZ524560 EHG524560:EHV524560 ERC524560:ERR524560 FAY524560:FBN524560 FKU524560:FLJ524560 FUQ524560:FVF524560 GEM524560:GFB524560 GOI524560:GOX524560 GYE524560:GYT524560 HIA524560:HIP524560 HRW524560:HSL524560 IBS524560:ICH524560 ILO524560:IMD524560 IVK524560:IVZ524560 JFG524560:JFV524560 JPC524560:JPR524560 JYY524560:JZN524560 KIU524560:KJJ524560 KSQ524560:KTF524560 LCM524560:LDB524560 LMI524560:LMX524560 LWE524560:LWT524560 MGA524560:MGP524560 MPW524560:MQL524560 MZS524560:NAH524560 NJO524560:NKD524560 NTK524560:NTZ524560 ODG524560:ODV524560 ONC524560:ONR524560 OWY524560:OXN524560 PGU524560:PHJ524560 PQQ524560:PRF524560 QAM524560:QBB524560 QKI524560:QKX524560 QUE524560:QUT524560 REA524560:REP524560 RNW524560:ROL524560 RXS524560:RYH524560 SHO524560:SID524560 SRK524560:SRZ524560 TBG524560:TBV524560 TLC524560:TLR524560 TUY524560:TVN524560 UEU524560:UFJ524560 UOQ524560:UPF524560 UYM524560:UZB524560 VII524560:VIX524560 VSE524560:VST524560 WCA524560:WCP524560 WLW524560:WML524560 WVS524560:WWH524560 K590096:Z590096 JG590096:JV590096 TC590096:TR590096 ACY590096:ADN590096 AMU590096:ANJ590096 AWQ590096:AXF590096 BGM590096:BHB590096 BQI590096:BQX590096 CAE590096:CAT590096 CKA590096:CKP590096 CTW590096:CUL590096 DDS590096:DEH590096 DNO590096:DOD590096 DXK590096:DXZ590096 EHG590096:EHV590096 ERC590096:ERR590096 FAY590096:FBN590096 FKU590096:FLJ590096 FUQ590096:FVF590096 GEM590096:GFB590096 GOI590096:GOX590096 GYE590096:GYT590096 HIA590096:HIP590096 HRW590096:HSL590096 IBS590096:ICH590096 ILO590096:IMD590096 IVK590096:IVZ590096 JFG590096:JFV590096 JPC590096:JPR590096 JYY590096:JZN590096 KIU590096:KJJ590096 KSQ590096:KTF590096 LCM590096:LDB590096 LMI590096:LMX590096 LWE590096:LWT590096 MGA590096:MGP590096 MPW590096:MQL590096 MZS590096:NAH590096 NJO590096:NKD590096 NTK590096:NTZ590096 ODG590096:ODV590096 ONC590096:ONR590096 OWY590096:OXN590096 PGU590096:PHJ590096 PQQ590096:PRF590096 QAM590096:QBB590096 QKI590096:QKX590096 QUE590096:QUT590096 REA590096:REP590096 RNW590096:ROL590096 RXS590096:RYH590096 SHO590096:SID590096 SRK590096:SRZ590096 TBG590096:TBV590096 TLC590096:TLR590096 TUY590096:TVN590096 UEU590096:UFJ590096 UOQ590096:UPF590096 UYM590096:UZB590096 VII590096:VIX590096 VSE590096:VST590096 WCA590096:WCP590096 WLW590096:WML590096 WVS590096:WWH590096 K655632:Z655632 JG655632:JV655632 TC655632:TR655632 ACY655632:ADN655632 AMU655632:ANJ655632 AWQ655632:AXF655632 BGM655632:BHB655632 BQI655632:BQX655632 CAE655632:CAT655632 CKA655632:CKP655632 CTW655632:CUL655632 DDS655632:DEH655632 DNO655632:DOD655632 DXK655632:DXZ655632 EHG655632:EHV655632 ERC655632:ERR655632 FAY655632:FBN655632 FKU655632:FLJ655632 FUQ655632:FVF655632 GEM655632:GFB655632 GOI655632:GOX655632 GYE655632:GYT655632 HIA655632:HIP655632 HRW655632:HSL655632 IBS655632:ICH655632 ILO655632:IMD655632 IVK655632:IVZ655632 JFG655632:JFV655632 JPC655632:JPR655632 JYY655632:JZN655632 KIU655632:KJJ655632 KSQ655632:KTF655632 LCM655632:LDB655632 LMI655632:LMX655632 LWE655632:LWT655632 MGA655632:MGP655632 MPW655632:MQL655632 MZS655632:NAH655632 NJO655632:NKD655632 NTK655632:NTZ655632 ODG655632:ODV655632 ONC655632:ONR655632 OWY655632:OXN655632 PGU655632:PHJ655632 PQQ655632:PRF655632 QAM655632:QBB655632 QKI655632:QKX655632 QUE655632:QUT655632 REA655632:REP655632 RNW655632:ROL655632 RXS655632:RYH655632 SHO655632:SID655632 SRK655632:SRZ655632 TBG655632:TBV655632 TLC655632:TLR655632 TUY655632:TVN655632 UEU655632:UFJ655632 UOQ655632:UPF655632 UYM655632:UZB655632 VII655632:VIX655632 VSE655632:VST655632 WCA655632:WCP655632 WLW655632:WML655632 WVS655632:WWH655632 K721168:Z721168 JG721168:JV721168 TC721168:TR721168 ACY721168:ADN721168 AMU721168:ANJ721168 AWQ721168:AXF721168 BGM721168:BHB721168 BQI721168:BQX721168 CAE721168:CAT721168 CKA721168:CKP721168 CTW721168:CUL721168 DDS721168:DEH721168 DNO721168:DOD721168 DXK721168:DXZ721168 EHG721168:EHV721168 ERC721168:ERR721168 FAY721168:FBN721168 FKU721168:FLJ721168 FUQ721168:FVF721168 GEM721168:GFB721168 GOI721168:GOX721168 GYE721168:GYT721168 HIA721168:HIP721168 HRW721168:HSL721168 IBS721168:ICH721168 ILO721168:IMD721168 IVK721168:IVZ721168 JFG721168:JFV721168 JPC721168:JPR721168 JYY721168:JZN721168 KIU721168:KJJ721168 KSQ721168:KTF721168 LCM721168:LDB721168 LMI721168:LMX721168 LWE721168:LWT721168 MGA721168:MGP721168 MPW721168:MQL721168 MZS721168:NAH721168 NJO721168:NKD721168 NTK721168:NTZ721168 ODG721168:ODV721168 ONC721168:ONR721168 OWY721168:OXN721168 PGU721168:PHJ721168 PQQ721168:PRF721168 QAM721168:QBB721168 QKI721168:QKX721168 QUE721168:QUT721168 REA721168:REP721168 RNW721168:ROL721168 RXS721168:RYH721168 SHO721168:SID721168 SRK721168:SRZ721168 TBG721168:TBV721168 TLC721168:TLR721168 TUY721168:TVN721168 UEU721168:UFJ721168 UOQ721168:UPF721168 UYM721168:UZB721168 VII721168:VIX721168 VSE721168:VST721168 WCA721168:WCP721168 WLW721168:WML721168 WVS721168:WWH721168 K786704:Z786704 JG786704:JV786704 TC786704:TR786704 ACY786704:ADN786704 AMU786704:ANJ786704 AWQ786704:AXF786704 BGM786704:BHB786704 BQI786704:BQX786704 CAE786704:CAT786704 CKA786704:CKP786704 CTW786704:CUL786704 DDS786704:DEH786704 DNO786704:DOD786704 DXK786704:DXZ786704 EHG786704:EHV786704 ERC786704:ERR786704 FAY786704:FBN786704 FKU786704:FLJ786704 FUQ786704:FVF786704 GEM786704:GFB786704 GOI786704:GOX786704 GYE786704:GYT786704 HIA786704:HIP786704 HRW786704:HSL786704 IBS786704:ICH786704 ILO786704:IMD786704 IVK786704:IVZ786704 JFG786704:JFV786704 JPC786704:JPR786704 JYY786704:JZN786704 KIU786704:KJJ786704 KSQ786704:KTF786704 LCM786704:LDB786704 LMI786704:LMX786704 LWE786704:LWT786704 MGA786704:MGP786704 MPW786704:MQL786704 MZS786704:NAH786704 NJO786704:NKD786704 NTK786704:NTZ786704 ODG786704:ODV786704 ONC786704:ONR786704 OWY786704:OXN786704 PGU786704:PHJ786704 PQQ786704:PRF786704 QAM786704:QBB786704 QKI786704:QKX786704 QUE786704:QUT786704 REA786704:REP786704 RNW786704:ROL786704 RXS786704:RYH786704 SHO786704:SID786704 SRK786704:SRZ786704 TBG786704:TBV786704 TLC786704:TLR786704 TUY786704:TVN786704 UEU786704:UFJ786704 UOQ786704:UPF786704 UYM786704:UZB786704 VII786704:VIX786704 VSE786704:VST786704 WCA786704:WCP786704 WLW786704:WML786704 WVS786704:WWH786704 K852240:Z852240 JG852240:JV852240 TC852240:TR852240 ACY852240:ADN852240 AMU852240:ANJ852240 AWQ852240:AXF852240 BGM852240:BHB852240 BQI852240:BQX852240 CAE852240:CAT852240 CKA852240:CKP852240 CTW852240:CUL852240 DDS852240:DEH852240 DNO852240:DOD852240 DXK852240:DXZ852240 EHG852240:EHV852240 ERC852240:ERR852240 FAY852240:FBN852240 FKU852240:FLJ852240 FUQ852240:FVF852240 GEM852240:GFB852240 GOI852240:GOX852240 GYE852240:GYT852240 HIA852240:HIP852240 HRW852240:HSL852240 IBS852240:ICH852240 ILO852240:IMD852240 IVK852240:IVZ852240 JFG852240:JFV852240 JPC852240:JPR852240 JYY852240:JZN852240 KIU852240:KJJ852240 KSQ852240:KTF852240 LCM852240:LDB852240 LMI852240:LMX852240 LWE852240:LWT852240 MGA852240:MGP852240 MPW852240:MQL852240 MZS852240:NAH852240 NJO852240:NKD852240 NTK852240:NTZ852240 ODG852240:ODV852240 ONC852240:ONR852240 OWY852240:OXN852240 PGU852240:PHJ852240 PQQ852240:PRF852240 QAM852240:QBB852240 QKI852240:QKX852240 QUE852240:QUT852240 REA852240:REP852240 RNW852240:ROL852240 RXS852240:RYH852240 SHO852240:SID852240 SRK852240:SRZ852240 TBG852240:TBV852240 TLC852240:TLR852240 TUY852240:TVN852240 UEU852240:UFJ852240 UOQ852240:UPF852240 UYM852240:UZB852240 VII852240:VIX852240 VSE852240:VST852240 WCA852240:WCP852240 WLW852240:WML852240 WVS852240:WWH852240 K917776:Z917776 JG917776:JV917776 TC917776:TR917776 ACY917776:ADN917776 AMU917776:ANJ917776 AWQ917776:AXF917776 BGM917776:BHB917776 BQI917776:BQX917776 CAE917776:CAT917776 CKA917776:CKP917776 CTW917776:CUL917776 DDS917776:DEH917776 DNO917776:DOD917776 DXK917776:DXZ917776 EHG917776:EHV917776 ERC917776:ERR917776 FAY917776:FBN917776 FKU917776:FLJ917776 FUQ917776:FVF917776 GEM917776:GFB917776 GOI917776:GOX917776 GYE917776:GYT917776 HIA917776:HIP917776 HRW917776:HSL917776 IBS917776:ICH917776 ILO917776:IMD917776 IVK917776:IVZ917776 JFG917776:JFV917776 JPC917776:JPR917776 JYY917776:JZN917776 KIU917776:KJJ917776 KSQ917776:KTF917776 LCM917776:LDB917776 LMI917776:LMX917776 LWE917776:LWT917776 MGA917776:MGP917776 MPW917776:MQL917776 MZS917776:NAH917776 NJO917776:NKD917776 NTK917776:NTZ917776 ODG917776:ODV917776 ONC917776:ONR917776 OWY917776:OXN917776 PGU917776:PHJ917776 PQQ917776:PRF917776 QAM917776:QBB917776 QKI917776:QKX917776 QUE917776:QUT917776 REA917776:REP917776 RNW917776:ROL917776 RXS917776:RYH917776 SHO917776:SID917776 SRK917776:SRZ917776 TBG917776:TBV917776 TLC917776:TLR917776 TUY917776:TVN917776 UEU917776:UFJ917776 UOQ917776:UPF917776 UYM917776:UZB917776 VII917776:VIX917776 VSE917776:VST917776 WCA917776:WCP917776 WLW917776:WML917776 WVS917776:WWH917776 K983312:Z983312 JG983312:JV983312 TC983312:TR983312 ACY983312:ADN983312 AMU983312:ANJ983312 AWQ983312:AXF983312 BGM983312:BHB983312 BQI983312:BQX983312 CAE983312:CAT983312 CKA983312:CKP983312 CTW983312:CUL983312 DDS983312:DEH983312 DNO983312:DOD983312 DXK983312:DXZ983312 EHG983312:EHV983312 ERC983312:ERR983312 FAY983312:FBN983312 FKU983312:FLJ983312 FUQ983312:FVF983312 GEM983312:GFB983312 GOI983312:GOX983312 GYE983312:GYT983312 HIA983312:HIP983312 HRW983312:HSL983312 IBS983312:ICH983312 ILO983312:IMD983312 IVK983312:IVZ983312 JFG983312:JFV983312 JPC983312:JPR983312 JYY983312:JZN983312 KIU983312:KJJ983312 KSQ983312:KTF983312 LCM983312:LDB983312 LMI983312:LMX983312 LWE983312:LWT983312 MGA983312:MGP983312 MPW983312:MQL983312 MZS983312:NAH983312 NJO983312:NKD983312 NTK983312:NTZ983312 ODG983312:ODV983312 ONC983312:ONR983312 OWY983312:OXN983312 PGU983312:PHJ983312 PQQ983312:PRF983312 QAM983312:QBB983312 QKI983312:QKX983312 QUE983312:QUT983312 REA983312:REP983312 RNW983312:ROL983312 RXS983312:RYH983312 SHO983312:SID983312 SRK983312:SRZ983312 TBG983312:TBV983312 TLC983312:TLR983312 TUY983312:TVN983312 UEU983312:UFJ983312 UOQ983312:UPF983312 UYM983312:UZB983312 VII983312:VIX983312 VSE983312:VST983312 WCA983312:WCP983312 WLW983312:WML983312 WVS983312:WWH983312 AA149:AC153 JW149:JY153 TS149:TU153 ADO149:ADQ153 ANK149:ANM153 AXG149:AXI153 BHC149:BHE153 BQY149:BRA153 CAU149:CAW153 CKQ149:CKS153 CUM149:CUO153 DEI149:DEK153 DOE149:DOG153 DYA149:DYC153 EHW149:EHY153 ERS149:ERU153 FBO149:FBQ153 FLK149:FLM153 FVG149:FVI153 GFC149:GFE153 GOY149:GPA153 GYU149:GYW153 HIQ149:HIS153 HSM149:HSO153 ICI149:ICK153 IME149:IMG153 IWA149:IWC153 JFW149:JFY153 JPS149:JPU153 JZO149:JZQ153 KJK149:KJM153 KTG149:KTI153 LDC149:LDE153 LMY149:LNA153 LWU149:LWW153 MGQ149:MGS153 MQM149:MQO153 NAI149:NAK153 NKE149:NKG153 NUA149:NUC153 ODW149:ODY153 ONS149:ONU153 OXO149:OXQ153 PHK149:PHM153 PRG149:PRI153 QBC149:QBE153 QKY149:QLA153 QUU149:QUW153 REQ149:RES153 ROM149:ROO153 RYI149:RYK153 SIE149:SIG153 SSA149:SSC153 TBW149:TBY153 TLS149:TLU153 TVO149:TVQ153 UFK149:UFM153 UPG149:UPI153 UZC149:UZE153 VIY149:VJA153 VSU149:VSW153 WCQ149:WCS153 WMM149:WMO153 WWI149:WWK153 AA65808:AC65812 JW65808:JY65812 TS65808:TU65812 ADO65808:ADQ65812 ANK65808:ANM65812 AXG65808:AXI65812 BHC65808:BHE65812 BQY65808:BRA65812 CAU65808:CAW65812 CKQ65808:CKS65812 CUM65808:CUO65812 DEI65808:DEK65812 DOE65808:DOG65812 DYA65808:DYC65812 EHW65808:EHY65812 ERS65808:ERU65812 FBO65808:FBQ65812 FLK65808:FLM65812 FVG65808:FVI65812 GFC65808:GFE65812 GOY65808:GPA65812 GYU65808:GYW65812 HIQ65808:HIS65812 HSM65808:HSO65812 ICI65808:ICK65812 IME65808:IMG65812 IWA65808:IWC65812 JFW65808:JFY65812 JPS65808:JPU65812 JZO65808:JZQ65812 KJK65808:KJM65812 KTG65808:KTI65812 LDC65808:LDE65812 LMY65808:LNA65812 LWU65808:LWW65812 MGQ65808:MGS65812 MQM65808:MQO65812 NAI65808:NAK65812 NKE65808:NKG65812 NUA65808:NUC65812 ODW65808:ODY65812 ONS65808:ONU65812 OXO65808:OXQ65812 PHK65808:PHM65812 PRG65808:PRI65812 QBC65808:QBE65812 QKY65808:QLA65812 QUU65808:QUW65812 REQ65808:RES65812 ROM65808:ROO65812 RYI65808:RYK65812 SIE65808:SIG65812 SSA65808:SSC65812 TBW65808:TBY65812 TLS65808:TLU65812 TVO65808:TVQ65812 UFK65808:UFM65812 UPG65808:UPI65812 UZC65808:UZE65812 VIY65808:VJA65812 VSU65808:VSW65812 WCQ65808:WCS65812 WMM65808:WMO65812 WWI65808:WWK65812 AA131344:AC131348 JW131344:JY131348 TS131344:TU131348 ADO131344:ADQ131348 ANK131344:ANM131348 AXG131344:AXI131348 BHC131344:BHE131348 BQY131344:BRA131348 CAU131344:CAW131348 CKQ131344:CKS131348 CUM131344:CUO131348 DEI131344:DEK131348 DOE131344:DOG131348 DYA131344:DYC131348 EHW131344:EHY131348 ERS131344:ERU131348 FBO131344:FBQ131348 FLK131344:FLM131348 FVG131344:FVI131348 GFC131344:GFE131348 GOY131344:GPA131348 GYU131344:GYW131348 HIQ131344:HIS131348 HSM131344:HSO131348 ICI131344:ICK131348 IME131344:IMG131348 IWA131344:IWC131348 JFW131344:JFY131348 JPS131344:JPU131348 JZO131344:JZQ131348 KJK131344:KJM131348 KTG131344:KTI131348 LDC131344:LDE131348 LMY131344:LNA131348 LWU131344:LWW131348 MGQ131344:MGS131348 MQM131344:MQO131348 NAI131344:NAK131348 NKE131344:NKG131348 NUA131344:NUC131348 ODW131344:ODY131348 ONS131344:ONU131348 OXO131344:OXQ131348 PHK131344:PHM131348 PRG131344:PRI131348 QBC131344:QBE131348 QKY131344:QLA131348 QUU131344:QUW131348 REQ131344:RES131348 ROM131344:ROO131348 RYI131344:RYK131348 SIE131344:SIG131348 SSA131344:SSC131348 TBW131344:TBY131348 TLS131344:TLU131348 TVO131344:TVQ131348 UFK131344:UFM131348 UPG131344:UPI131348 UZC131344:UZE131348 VIY131344:VJA131348 VSU131344:VSW131348 WCQ131344:WCS131348 WMM131344:WMO131348 WWI131344:WWK131348 AA196880:AC196884 JW196880:JY196884 TS196880:TU196884 ADO196880:ADQ196884 ANK196880:ANM196884 AXG196880:AXI196884 BHC196880:BHE196884 BQY196880:BRA196884 CAU196880:CAW196884 CKQ196880:CKS196884 CUM196880:CUO196884 DEI196880:DEK196884 DOE196880:DOG196884 DYA196880:DYC196884 EHW196880:EHY196884 ERS196880:ERU196884 FBO196880:FBQ196884 FLK196880:FLM196884 FVG196880:FVI196884 GFC196880:GFE196884 GOY196880:GPA196884 GYU196880:GYW196884 HIQ196880:HIS196884 HSM196880:HSO196884 ICI196880:ICK196884 IME196880:IMG196884 IWA196880:IWC196884 JFW196880:JFY196884 JPS196880:JPU196884 JZO196880:JZQ196884 KJK196880:KJM196884 KTG196880:KTI196884 LDC196880:LDE196884 LMY196880:LNA196884 LWU196880:LWW196884 MGQ196880:MGS196884 MQM196880:MQO196884 NAI196880:NAK196884 NKE196880:NKG196884 NUA196880:NUC196884 ODW196880:ODY196884 ONS196880:ONU196884 OXO196880:OXQ196884 PHK196880:PHM196884 PRG196880:PRI196884 QBC196880:QBE196884 QKY196880:QLA196884 QUU196880:QUW196884 REQ196880:RES196884 ROM196880:ROO196884 RYI196880:RYK196884 SIE196880:SIG196884 SSA196880:SSC196884 TBW196880:TBY196884 TLS196880:TLU196884 TVO196880:TVQ196884 UFK196880:UFM196884 UPG196880:UPI196884 UZC196880:UZE196884 VIY196880:VJA196884 VSU196880:VSW196884 WCQ196880:WCS196884 WMM196880:WMO196884 WWI196880:WWK196884 AA262416:AC262420 JW262416:JY262420 TS262416:TU262420 ADO262416:ADQ262420 ANK262416:ANM262420 AXG262416:AXI262420 BHC262416:BHE262420 BQY262416:BRA262420 CAU262416:CAW262420 CKQ262416:CKS262420 CUM262416:CUO262420 DEI262416:DEK262420 DOE262416:DOG262420 DYA262416:DYC262420 EHW262416:EHY262420 ERS262416:ERU262420 FBO262416:FBQ262420 FLK262416:FLM262420 FVG262416:FVI262420 GFC262416:GFE262420 GOY262416:GPA262420 GYU262416:GYW262420 HIQ262416:HIS262420 HSM262416:HSO262420 ICI262416:ICK262420 IME262416:IMG262420 IWA262416:IWC262420 JFW262416:JFY262420 JPS262416:JPU262420 JZO262416:JZQ262420 KJK262416:KJM262420 KTG262416:KTI262420 LDC262416:LDE262420 LMY262416:LNA262420 LWU262416:LWW262420 MGQ262416:MGS262420 MQM262416:MQO262420 NAI262416:NAK262420 NKE262416:NKG262420 NUA262416:NUC262420 ODW262416:ODY262420 ONS262416:ONU262420 OXO262416:OXQ262420 PHK262416:PHM262420 PRG262416:PRI262420 QBC262416:QBE262420 QKY262416:QLA262420 QUU262416:QUW262420 REQ262416:RES262420 ROM262416:ROO262420 RYI262416:RYK262420 SIE262416:SIG262420 SSA262416:SSC262420 TBW262416:TBY262420 TLS262416:TLU262420 TVO262416:TVQ262420 UFK262416:UFM262420 UPG262416:UPI262420 UZC262416:UZE262420 VIY262416:VJA262420 VSU262416:VSW262420 WCQ262416:WCS262420 WMM262416:WMO262420 WWI262416:WWK262420 AA327952:AC327956 JW327952:JY327956 TS327952:TU327956 ADO327952:ADQ327956 ANK327952:ANM327956 AXG327952:AXI327956 BHC327952:BHE327956 BQY327952:BRA327956 CAU327952:CAW327956 CKQ327952:CKS327956 CUM327952:CUO327956 DEI327952:DEK327956 DOE327952:DOG327956 DYA327952:DYC327956 EHW327952:EHY327956 ERS327952:ERU327956 FBO327952:FBQ327956 FLK327952:FLM327956 FVG327952:FVI327956 GFC327952:GFE327956 GOY327952:GPA327956 GYU327952:GYW327956 HIQ327952:HIS327956 HSM327952:HSO327956 ICI327952:ICK327956 IME327952:IMG327956 IWA327952:IWC327956 JFW327952:JFY327956 JPS327952:JPU327956 JZO327952:JZQ327956 KJK327952:KJM327956 KTG327952:KTI327956 LDC327952:LDE327956 LMY327952:LNA327956 LWU327952:LWW327956 MGQ327952:MGS327956 MQM327952:MQO327956 NAI327952:NAK327956 NKE327952:NKG327956 NUA327952:NUC327956 ODW327952:ODY327956 ONS327952:ONU327956 OXO327952:OXQ327956 PHK327952:PHM327956 PRG327952:PRI327956 QBC327952:QBE327956 QKY327952:QLA327956 QUU327952:QUW327956 REQ327952:RES327956 ROM327952:ROO327956 RYI327952:RYK327956 SIE327952:SIG327956 SSA327952:SSC327956 TBW327952:TBY327956 TLS327952:TLU327956 TVO327952:TVQ327956 UFK327952:UFM327956 UPG327952:UPI327956 UZC327952:UZE327956 VIY327952:VJA327956 VSU327952:VSW327956 WCQ327952:WCS327956 WMM327952:WMO327956 WWI327952:WWK327956 AA393488:AC393492 JW393488:JY393492 TS393488:TU393492 ADO393488:ADQ393492 ANK393488:ANM393492 AXG393488:AXI393492 BHC393488:BHE393492 BQY393488:BRA393492 CAU393488:CAW393492 CKQ393488:CKS393492 CUM393488:CUO393492 DEI393488:DEK393492 DOE393488:DOG393492 DYA393488:DYC393492 EHW393488:EHY393492 ERS393488:ERU393492 FBO393488:FBQ393492 FLK393488:FLM393492 FVG393488:FVI393492 GFC393488:GFE393492 GOY393488:GPA393492 GYU393488:GYW393492 HIQ393488:HIS393492 HSM393488:HSO393492 ICI393488:ICK393492 IME393488:IMG393492 IWA393488:IWC393492 JFW393488:JFY393492 JPS393488:JPU393492 JZO393488:JZQ393492 KJK393488:KJM393492 KTG393488:KTI393492 LDC393488:LDE393492 LMY393488:LNA393492 LWU393488:LWW393492 MGQ393488:MGS393492 MQM393488:MQO393492 NAI393488:NAK393492 NKE393488:NKG393492 NUA393488:NUC393492 ODW393488:ODY393492 ONS393488:ONU393492 OXO393488:OXQ393492 PHK393488:PHM393492 PRG393488:PRI393492 QBC393488:QBE393492 QKY393488:QLA393492 QUU393488:QUW393492 REQ393488:RES393492 ROM393488:ROO393492 RYI393488:RYK393492 SIE393488:SIG393492 SSA393488:SSC393492 TBW393488:TBY393492 TLS393488:TLU393492 TVO393488:TVQ393492 UFK393488:UFM393492 UPG393488:UPI393492 UZC393488:UZE393492 VIY393488:VJA393492 VSU393488:VSW393492 WCQ393488:WCS393492 WMM393488:WMO393492 WWI393488:WWK393492 AA459024:AC459028 JW459024:JY459028 TS459024:TU459028 ADO459024:ADQ459028 ANK459024:ANM459028 AXG459024:AXI459028 BHC459024:BHE459028 BQY459024:BRA459028 CAU459024:CAW459028 CKQ459024:CKS459028 CUM459024:CUO459028 DEI459024:DEK459028 DOE459024:DOG459028 DYA459024:DYC459028 EHW459024:EHY459028 ERS459024:ERU459028 FBO459024:FBQ459028 FLK459024:FLM459028 FVG459024:FVI459028 GFC459024:GFE459028 GOY459024:GPA459028 GYU459024:GYW459028 HIQ459024:HIS459028 HSM459024:HSO459028 ICI459024:ICK459028 IME459024:IMG459028 IWA459024:IWC459028 JFW459024:JFY459028 JPS459024:JPU459028 JZO459024:JZQ459028 KJK459024:KJM459028 KTG459024:KTI459028 LDC459024:LDE459028 LMY459024:LNA459028 LWU459024:LWW459028 MGQ459024:MGS459028 MQM459024:MQO459028 NAI459024:NAK459028 NKE459024:NKG459028 NUA459024:NUC459028 ODW459024:ODY459028 ONS459024:ONU459028 OXO459024:OXQ459028 PHK459024:PHM459028 PRG459024:PRI459028 QBC459024:QBE459028 QKY459024:QLA459028 QUU459024:QUW459028 REQ459024:RES459028 ROM459024:ROO459028 RYI459024:RYK459028 SIE459024:SIG459028 SSA459024:SSC459028 TBW459024:TBY459028 TLS459024:TLU459028 TVO459024:TVQ459028 UFK459024:UFM459028 UPG459024:UPI459028 UZC459024:UZE459028 VIY459024:VJA459028 VSU459024:VSW459028 WCQ459024:WCS459028 WMM459024:WMO459028 WWI459024:WWK459028 AA524560:AC524564 JW524560:JY524564 TS524560:TU524564 ADO524560:ADQ524564 ANK524560:ANM524564 AXG524560:AXI524564 BHC524560:BHE524564 BQY524560:BRA524564 CAU524560:CAW524564 CKQ524560:CKS524564 CUM524560:CUO524564 DEI524560:DEK524564 DOE524560:DOG524564 DYA524560:DYC524564 EHW524560:EHY524564 ERS524560:ERU524564 FBO524560:FBQ524564 FLK524560:FLM524564 FVG524560:FVI524564 GFC524560:GFE524564 GOY524560:GPA524564 GYU524560:GYW524564 HIQ524560:HIS524564 HSM524560:HSO524564 ICI524560:ICK524564 IME524560:IMG524564 IWA524560:IWC524564 JFW524560:JFY524564 JPS524560:JPU524564 JZO524560:JZQ524564 KJK524560:KJM524564 KTG524560:KTI524564 LDC524560:LDE524564 LMY524560:LNA524564 LWU524560:LWW524564 MGQ524560:MGS524564 MQM524560:MQO524564 NAI524560:NAK524564 NKE524560:NKG524564 NUA524560:NUC524564 ODW524560:ODY524564 ONS524560:ONU524564 OXO524560:OXQ524564 PHK524560:PHM524564 PRG524560:PRI524564 QBC524560:QBE524564 QKY524560:QLA524564 QUU524560:QUW524564 REQ524560:RES524564 ROM524560:ROO524564 RYI524560:RYK524564 SIE524560:SIG524564 SSA524560:SSC524564 TBW524560:TBY524564 TLS524560:TLU524564 TVO524560:TVQ524564 UFK524560:UFM524564 UPG524560:UPI524564 UZC524560:UZE524564 VIY524560:VJA524564 VSU524560:VSW524564 WCQ524560:WCS524564 WMM524560:WMO524564 WWI524560:WWK524564 AA590096:AC590100 JW590096:JY590100 TS590096:TU590100 ADO590096:ADQ590100 ANK590096:ANM590100 AXG590096:AXI590100 BHC590096:BHE590100 BQY590096:BRA590100 CAU590096:CAW590100 CKQ590096:CKS590100 CUM590096:CUO590100 DEI590096:DEK590100 DOE590096:DOG590100 DYA590096:DYC590100 EHW590096:EHY590100 ERS590096:ERU590100 FBO590096:FBQ590100 FLK590096:FLM590100 FVG590096:FVI590100 GFC590096:GFE590100 GOY590096:GPA590100 GYU590096:GYW590100 HIQ590096:HIS590100 HSM590096:HSO590100 ICI590096:ICK590100 IME590096:IMG590100 IWA590096:IWC590100 JFW590096:JFY590100 JPS590096:JPU590100 JZO590096:JZQ590100 KJK590096:KJM590100 KTG590096:KTI590100 LDC590096:LDE590100 LMY590096:LNA590100 LWU590096:LWW590100 MGQ590096:MGS590100 MQM590096:MQO590100 NAI590096:NAK590100 NKE590096:NKG590100 NUA590096:NUC590100 ODW590096:ODY590100 ONS590096:ONU590100 OXO590096:OXQ590100 PHK590096:PHM590100 PRG590096:PRI590100 QBC590096:QBE590100 QKY590096:QLA590100 QUU590096:QUW590100 REQ590096:RES590100 ROM590096:ROO590100 RYI590096:RYK590100 SIE590096:SIG590100 SSA590096:SSC590100 TBW590096:TBY590100 TLS590096:TLU590100 TVO590096:TVQ590100 UFK590096:UFM590100 UPG590096:UPI590100 UZC590096:UZE590100 VIY590096:VJA590100 VSU590096:VSW590100 WCQ590096:WCS590100 WMM590096:WMO590100 WWI590096:WWK590100 AA655632:AC655636 JW655632:JY655636 TS655632:TU655636 ADO655632:ADQ655636 ANK655632:ANM655636 AXG655632:AXI655636 BHC655632:BHE655636 BQY655632:BRA655636 CAU655632:CAW655636 CKQ655632:CKS655636 CUM655632:CUO655636 DEI655632:DEK655636 DOE655632:DOG655636 DYA655632:DYC655636 EHW655632:EHY655636 ERS655632:ERU655636 FBO655632:FBQ655636 FLK655632:FLM655636 FVG655632:FVI655636 GFC655632:GFE655636 GOY655632:GPA655636 GYU655632:GYW655636 HIQ655632:HIS655636 HSM655632:HSO655636 ICI655632:ICK655636 IME655632:IMG655636 IWA655632:IWC655636 JFW655632:JFY655636 JPS655632:JPU655636 JZO655632:JZQ655636 KJK655632:KJM655636 KTG655632:KTI655636 LDC655632:LDE655636 LMY655632:LNA655636 LWU655632:LWW655636 MGQ655632:MGS655636 MQM655632:MQO655636 NAI655632:NAK655636 NKE655632:NKG655636 NUA655632:NUC655636 ODW655632:ODY655636 ONS655632:ONU655636 OXO655632:OXQ655636 PHK655632:PHM655636 PRG655632:PRI655636 QBC655632:QBE655636 QKY655632:QLA655636 QUU655632:QUW655636 REQ655632:RES655636 ROM655632:ROO655636 RYI655632:RYK655636 SIE655632:SIG655636 SSA655632:SSC655636 TBW655632:TBY655636 TLS655632:TLU655636 TVO655632:TVQ655636 UFK655632:UFM655636 UPG655632:UPI655636 UZC655632:UZE655636 VIY655632:VJA655636 VSU655632:VSW655636 WCQ655632:WCS655636 WMM655632:WMO655636 WWI655632:WWK655636 AA721168:AC721172 JW721168:JY721172 TS721168:TU721172 ADO721168:ADQ721172 ANK721168:ANM721172 AXG721168:AXI721172 BHC721168:BHE721172 BQY721168:BRA721172 CAU721168:CAW721172 CKQ721168:CKS721172 CUM721168:CUO721172 DEI721168:DEK721172 DOE721168:DOG721172 DYA721168:DYC721172 EHW721168:EHY721172 ERS721168:ERU721172 FBO721168:FBQ721172 FLK721168:FLM721172 FVG721168:FVI721172 GFC721168:GFE721172 GOY721168:GPA721172 GYU721168:GYW721172 HIQ721168:HIS721172 HSM721168:HSO721172 ICI721168:ICK721172 IME721168:IMG721172 IWA721168:IWC721172 JFW721168:JFY721172 JPS721168:JPU721172 JZO721168:JZQ721172 KJK721168:KJM721172 KTG721168:KTI721172 LDC721168:LDE721172 LMY721168:LNA721172 LWU721168:LWW721172 MGQ721168:MGS721172 MQM721168:MQO721172 NAI721168:NAK721172 NKE721168:NKG721172 NUA721168:NUC721172 ODW721168:ODY721172 ONS721168:ONU721172 OXO721168:OXQ721172 PHK721168:PHM721172 PRG721168:PRI721172 QBC721168:QBE721172 QKY721168:QLA721172 QUU721168:QUW721172 REQ721168:RES721172 ROM721168:ROO721172 RYI721168:RYK721172 SIE721168:SIG721172 SSA721168:SSC721172 TBW721168:TBY721172 TLS721168:TLU721172 TVO721168:TVQ721172 UFK721168:UFM721172 UPG721168:UPI721172 UZC721168:UZE721172 VIY721168:VJA721172 VSU721168:VSW721172 WCQ721168:WCS721172 WMM721168:WMO721172 WWI721168:WWK721172 AA786704:AC786708 JW786704:JY786708 TS786704:TU786708 ADO786704:ADQ786708 ANK786704:ANM786708 AXG786704:AXI786708 BHC786704:BHE786708 BQY786704:BRA786708 CAU786704:CAW786708 CKQ786704:CKS786708 CUM786704:CUO786708 DEI786704:DEK786708 DOE786704:DOG786708 DYA786704:DYC786708 EHW786704:EHY786708 ERS786704:ERU786708 FBO786704:FBQ786708 FLK786704:FLM786708 FVG786704:FVI786708 GFC786704:GFE786708 GOY786704:GPA786708 GYU786704:GYW786708 HIQ786704:HIS786708 HSM786704:HSO786708 ICI786704:ICK786708 IME786704:IMG786708 IWA786704:IWC786708 JFW786704:JFY786708 JPS786704:JPU786708 JZO786704:JZQ786708 KJK786704:KJM786708 KTG786704:KTI786708 LDC786704:LDE786708 LMY786704:LNA786708 LWU786704:LWW786708 MGQ786704:MGS786708 MQM786704:MQO786708 NAI786704:NAK786708 NKE786704:NKG786708 NUA786704:NUC786708 ODW786704:ODY786708 ONS786704:ONU786708 OXO786704:OXQ786708 PHK786704:PHM786708 PRG786704:PRI786708 QBC786704:QBE786708 QKY786704:QLA786708 QUU786704:QUW786708 REQ786704:RES786708 ROM786704:ROO786708 RYI786704:RYK786708 SIE786704:SIG786708 SSA786704:SSC786708 TBW786704:TBY786708 TLS786704:TLU786708 TVO786704:TVQ786708 UFK786704:UFM786708 UPG786704:UPI786708 UZC786704:UZE786708 VIY786704:VJA786708 VSU786704:VSW786708 WCQ786704:WCS786708 WMM786704:WMO786708 WWI786704:WWK786708 AA852240:AC852244 JW852240:JY852244 TS852240:TU852244 ADO852240:ADQ852244 ANK852240:ANM852244 AXG852240:AXI852244 BHC852240:BHE852244 BQY852240:BRA852244 CAU852240:CAW852244 CKQ852240:CKS852244 CUM852240:CUO852244 DEI852240:DEK852244 DOE852240:DOG852244 DYA852240:DYC852244 EHW852240:EHY852244 ERS852240:ERU852244 FBO852240:FBQ852244 FLK852240:FLM852244 FVG852240:FVI852244 GFC852240:GFE852244 GOY852240:GPA852244 GYU852240:GYW852244 HIQ852240:HIS852244 HSM852240:HSO852244 ICI852240:ICK852244 IME852240:IMG852244 IWA852240:IWC852244 JFW852240:JFY852244 JPS852240:JPU852244 JZO852240:JZQ852244 KJK852240:KJM852244 KTG852240:KTI852244 LDC852240:LDE852244 LMY852240:LNA852244 LWU852240:LWW852244 MGQ852240:MGS852244 MQM852240:MQO852244 NAI852240:NAK852244 NKE852240:NKG852244 NUA852240:NUC852244 ODW852240:ODY852244 ONS852240:ONU852244 OXO852240:OXQ852244 PHK852240:PHM852244 PRG852240:PRI852244 QBC852240:QBE852244 QKY852240:QLA852244 QUU852240:QUW852244 REQ852240:RES852244 ROM852240:ROO852244 RYI852240:RYK852244 SIE852240:SIG852244 SSA852240:SSC852244 TBW852240:TBY852244 TLS852240:TLU852244 TVO852240:TVQ852244 UFK852240:UFM852244 UPG852240:UPI852244 UZC852240:UZE852244 VIY852240:VJA852244 VSU852240:VSW852244 WCQ852240:WCS852244 WMM852240:WMO852244 WWI852240:WWK852244 AA917776:AC917780 JW917776:JY917780 TS917776:TU917780 ADO917776:ADQ917780 ANK917776:ANM917780 AXG917776:AXI917780 BHC917776:BHE917780 BQY917776:BRA917780 CAU917776:CAW917780 CKQ917776:CKS917780 CUM917776:CUO917780 DEI917776:DEK917780 DOE917776:DOG917780 DYA917776:DYC917780 EHW917776:EHY917780 ERS917776:ERU917780 FBO917776:FBQ917780 FLK917776:FLM917780 FVG917776:FVI917780 GFC917776:GFE917780 GOY917776:GPA917780 GYU917776:GYW917780 HIQ917776:HIS917780 HSM917776:HSO917780 ICI917776:ICK917780 IME917776:IMG917780 IWA917776:IWC917780 JFW917776:JFY917780 JPS917776:JPU917780 JZO917776:JZQ917780 KJK917776:KJM917780 KTG917776:KTI917780 LDC917776:LDE917780 LMY917776:LNA917780 LWU917776:LWW917780 MGQ917776:MGS917780 MQM917776:MQO917780 NAI917776:NAK917780 NKE917776:NKG917780 NUA917776:NUC917780 ODW917776:ODY917780 ONS917776:ONU917780 OXO917776:OXQ917780 PHK917776:PHM917780 PRG917776:PRI917780 QBC917776:QBE917780 QKY917776:QLA917780 QUU917776:QUW917780 REQ917776:RES917780 ROM917776:ROO917780 RYI917776:RYK917780 SIE917776:SIG917780 SSA917776:SSC917780 TBW917776:TBY917780 TLS917776:TLU917780 TVO917776:TVQ917780 UFK917776:UFM917780 UPG917776:UPI917780 UZC917776:UZE917780 VIY917776:VJA917780 VSU917776:VSW917780 WCQ917776:WCS917780 WMM917776:WMO917780 WWI917776:WWK917780 AA983312:AC983316 JW983312:JY983316 TS983312:TU983316 ADO983312:ADQ983316 ANK983312:ANM983316 AXG983312:AXI983316 BHC983312:BHE983316 BQY983312:BRA983316 CAU983312:CAW983316 CKQ983312:CKS983316 CUM983312:CUO983316 DEI983312:DEK983316 DOE983312:DOG983316 DYA983312:DYC983316 EHW983312:EHY983316 ERS983312:ERU983316 FBO983312:FBQ983316 FLK983312:FLM983316 FVG983312:FVI983316 GFC983312:GFE983316 GOY983312:GPA983316 GYU983312:GYW983316 HIQ983312:HIS983316 HSM983312:HSO983316 ICI983312:ICK983316 IME983312:IMG983316 IWA983312:IWC983316 JFW983312:JFY983316 JPS983312:JPU983316 JZO983312:JZQ983316 KJK983312:KJM983316 KTG983312:KTI983316 LDC983312:LDE983316 LMY983312:LNA983316 LWU983312:LWW983316 MGQ983312:MGS983316 MQM983312:MQO983316 NAI983312:NAK983316 NKE983312:NKG983316 NUA983312:NUC983316 ODW983312:ODY983316 ONS983312:ONU983316 OXO983312:OXQ983316 PHK983312:PHM983316 PRG983312:PRI983316 QBC983312:QBE983316 QKY983312:QLA983316 QUU983312:QUW983316 REQ983312:RES983316 ROM983312:ROO983316 RYI983312:RYK983316 SIE983312:SIG983316 SSA983312:SSC983316 TBW983312:TBY983316 TLS983312:TLU983316 TVO983312:TVQ983316 UFK983312:UFM983316 UPG983312:UPI983316 UZC983312:UZE983316 VIY983312:VJA983316 VSU983312:VSW983316 WCQ983312:WCS983316 WMM983312:WMO983316 WWI983312:WWK983316 U149 JG172:JV172 TC172:TR172 ACY172:ADN172 AMU172:ANJ172 AWQ172:AXF172 BGM172:BHB172 BQI172:BQX172 CAE172:CAT172 CKA172:CKP172 CTW172:CUL172 DDS172:DEH172 DNO172:DOD172 DXK172:DXZ172 EHG172:EHV172 ERC172:ERR172 FAY172:FBN172 FKU172:FLJ172 FUQ172:FVF172 GEM172:GFB172 GOI172:GOX172 GYE172:GYT172 HIA172:HIP172 HRW172:HSL172 IBS172:ICH172 ILO172:IMD172 IVK172:IVZ172 JFG172:JFV172 JPC172:JPR172 JYY172:JZN172 KIU172:KJJ172 KSQ172:KTF172 LCM172:LDB172 LMI172:LMX172 LWE172:LWT172 MGA172:MGP172 MPW172:MQL172 MZS172:NAH172 NJO172:NKD172 NTK172:NTZ172 ODG172:ODV172 ONC172:ONR172 OWY172:OXN172 PGU172:PHJ172 PQQ172:PRF172 QAM172:QBB172 QKI172:QKX172 QUE172:QUT172 REA172:REP172 RNW172:ROL172 RXS172:RYH172 SHO172:SID172 SRK172:SRZ172 TBG172:TBV172 TLC172:TLR172 TUY172:TVN172 UEU172:UFJ172 UOQ172:UPF172 UYM172:UZB172 VII172:VIX172 VSE172:VST172 WCA172:WCP172 WLW172:WML172 WVS172:WWH172 K65831:Z65831 JG65831:JV65831 TC65831:TR65831 ACY65831:ADN65831 AMU65831:ANJ65831 AWQ65831:AXF65831 BGM65831:BHB65831 BQI65831:BQX65831 CAE65831:CAT65831 CKA65831:CKP65831 CTW65831:CUL65831 DDS65831:DEH65831 DNO65831:DOD65831 DXK65831:DXZ65831 EHG65831:EHV65831 ERC65831:ERR65831 FAY65831:FBN65831 FKU65831:FLJ65831 FUQ65831:FVF65831 GEM65831:GFB65831 GOI65831:GOX65831 GYE65831:GYT65831 HIA65831:HIP65831 HRW65831:HSL65831 IBS65831:ICH65831 ILO65831:IMD65831 IVK65831:IVZ65831 JFG65831:JFV65831 JPC65831:JPR65831 JYY65831:JZN65831 KIU65831:KJJ65831 KSQ65831:KTF65831 LCM65831:LDB65831 LMI65831:LMX65831 LWE65831:LWT65831 MGA65831:MGP65831 MPW65831:MQL65831 MZS65831:NAH65831 NJO65831:NKD65831 NTK65831:NTZ65831 ODG65831:ODV65831 ONC65831:ONR65831 OWY65831:OXN65831 PGU65831:PHJ65831 PQQ65831:PRF65831 QAM65831:QBB65831 QKI65831:QKX65831 QUE65831:QUT65831 REA65831:REP65831 RNW65831:ROL65831 RXS65831:RYH65831 SHO65831:SID65831 SRK65831:SRZ65831 TBG65831:TBV65831 TLC65831:TLR65831 TUY65831:TVN65831 UEU65831:UFJ65831 UOQ65831:UPF65831 UYM65831:UZB65831 VII65831:VIX65831 VSE65831:VST65831 WCA65831:WCP65831 WLW65831:WML65831 WVS65831:WWH65831 K131367:Z131367 JG131367:JV131367 TC131367:TR131367 ACY131367:ADN131367 AMU131367:ANJ131367 AWQ131367:AXF131367 BGM131367:BHB131367 BQI131367:BQX131367 CAE131367:CAT131367 CKA131367:CKP131367 CTW131367:CUL131367 DDS131367:DEH131367 DNO131367:DOD131367 DXK131367:DXZ131367 EHG131367:EHV131367 ERC131367:ERR131367 FAY131367:FBN131367 FKU131367:FLJ131367 FUQ131367:FVF131367 GEM131367:GFB131367 GOI131367:GOX131367 GYE131367:GYT131367 HIA131367:HIP131367 HRW131367:HSL131367 IBS131367:ICH131367 ILO131367:IMD131367 IVK131367:IVZ131367 JFG131367:JFV131367 JPC131367:JPR131367 JYY131367:JZN131367 KIU131367:KJJ131367 KSQ131367:KTF131367 LCM131367:LDB131367 LMI131367:LMX131367 LWE131367:LWT131367 MGA131367:MGP131367 MPW131367:MQL131367 MZS131367:NAH131367 NJO131367:NKD131367 NTK131367:NTZ131367 ODG131367:ODV131367 ONC131367:ONR131367 OWY131367:OXN131367 PGU131367:PHJ131367 PQQ131367:PRF131367 QAM131367:QBB131367 QKI131367:QKX131367 QUE131367:QUT131367 REA131367:REP131367 RNW131367:ROL131367 RXS131367:RYH131367 SHO131367:SID131367 SRK131367:SRZ131367 TBG131367:TBV131367 TLC131367:TLR131367 TUY131367:TVN131367 UEU131367:UFJ131367 UOQ131367:UPF131367 UYM131367:UZB131367 VII131367:VIX131367 VSE131367:VST131367 WCA131367:WCP131367 WLW131367:WML131367 WVS131367:WWH131367 K196903:Z196903 JG196903:JV196903 TC196903:TR196903 ACY196903:ADN196903 AMU196903:ANJ196903 AWQ196903:AXF196903 BGM196903:BHB196903 BQI196903:BQX196903 CAE196903:CAT196903 CKA196903:CKP196903 CTW196903:CUL196903 DDS196903:DEH196903 DNO196903:DOD196903 DXK196903:DXZ196903 EHG196903:EHV196903 ERC196903:ERR196903 FAY196903:FBN196903 FKU196903:FLJ196903 FUQ196903:FVF196903 GEM196903:GFB196903 GOI196903:GOX196903 GYE196903:GYT196903 HIA196903:HIP196903 HRW196903:HSL196903 IBS196903:ICH196903 ILO196903:IMD196903 IVK196903:IVZ196903 JFG196903:JFV196903 JPC196903:JPR196903 JYY196903:JZN196903 KIU196903:KJJ196903 KSQ196903:KTF196903 LCM196903:LDB196903 LMI196903:LMX196903 LWE196903:LWT196903 MGA196903:MGP196903 MPW196903:MQL196903 MZS196903:NAH196903 NJO196903:NKD196903 NTK196903:NTZ196903 ODG196903:ODV196903 ONC196903:ONR196903 OWY196903:OXN196903 PGU196903:PHJ196903 PQQ196903:PRF196903 QAM196903:QBB196903 QKI196903:QKX196903 QUE196903:QUT196903 REA196903:REP196903 RNW196903:ROL196903 RXS196903:RYH196903 SHO196903:SID196903 SRK196903:SRZ196903 TBG196903:TBV196903 TLC196903:TLR196903 TUY196903:TVN196903 UEU196903:UFJ196903 UOQ196903:UPF196903 UYM196903:UZB196903 VII196903:VIX196903 VSE196903:VST196903 WCA196903:WCP196903 WLW196903:WML196903 WVS196903:WWH196903 K262439:Z262439 JG262439:JV262439 TC262439:TR262439 ACY262439:ADN262439 AMU262439:ANJ262439 AWQ262439:AXF262439 BGM262439:BHB262439 BQI262439:BQX262439 CAE262439:CAT262439 CKA262439:CKP262439 CTW262439:CUL262439 DDS262439:DEH262439 DNO262439:DOD262439 DXK262439:DXZ262439 EHG262439:EHV262439 ERC262439:ERR262439 FAY262439:FBN262439 FKU262439:FLJ262439 FUQ262439:FVF262439 GEM262439:GFB262439 GOI262439:GOX262439 GYE262439:GYT262439 HIA262439:HIP262439 HRW262439:HSL262439 IBS262439:ICH262439 ILO262439:IMD262439 IVK262439:IVZ262439 JFG262439:JFV262439 JPC262439:JPR262439 JYY262439:JZN262439 KIU262439:KJJ262439 KSQ262439:KTF262439 LCM262439:LDB262439 LMI262439:LMX262439 LWE262439:LWT262439 MGA262439:MGP262439 MPW262439:MQL262439 MZS262439:NAH262439 NJO262439:NKD262439 NTK262439:NTZ262439 ODG262439:ODV262439 ONC262439:ONR262439 OWY262439:OXN262439 PGU262439:PHJ262439 PQQ262439:PRF262439 QAM262439:QBB262439 QKI262439:QKX262439 QUE262439:QUT262439 REA262439:REP262439 RNW262439:ROL262439 RXS262439:RYH262439 SHO262439:SID262439 SRK262439:SRZ262439 TBG262439:TBV262439 TLC262439:TLR262439 TUY262439:TVN262439 UEU262439:UFJ262439 UOQ262439:UPF262439 UYM262439:UZB262439 VII262439:VIX262439 VSE262439:VST262439 WCA262439:WCP262439 WLW262439:WML262439 WVS262439:WWH262439 K327975:Z327975 JG327975:JV327975 TC327975:TR327975 ACY327975:ADN327975 AMU327975:ANJ327975 AWQ327975:AXF327975 BGM327975:BHB327975 BQI327975:BQX327975 CAE327975:CAT327975 CKA327975:CKP327975 CTW327975:CUL327975 DDS327975:DEH327975 DNO327975:DOD327975 DXK327975:DXZ327975 EHG327975:EHV327975 ERC327975:ERR327975 FAY327975:FBN327975 FKU327975:FLJ327975 FUQ327975:FVF327975 GEM327975:GFB327975 GOI327975:GOX327975 GYE327975:GYT327975 HIA327975:HIP327975 HRW327975:HSL327975 IBS327975:ICH327975 ILO327975:IMD327975 IVK327975:IVZ327975 JFG327975:JFV327975 JPC327975:JPR327975 JYY327975:JZN327975 KIU327975:KJJ327975 KSQ327975:KTF327975 LCM327975:LDB327975 LMI327975:LMX327975 LWE327975:LWT327975 MGA327975:MGP327975 MPW327975:MQL327975 MZS327975:NAH327975 NJO327975:NKD327975 NTK327975:NTZ327975 ODG327975:ODV327975 ONC327975:ONR327975 OWY327975:OXN327975 PGU327975:PHJ327975 PQQ327975:PRF327975 QAM327975:QBB327975 QKI327975:QKX327975 QUE327975:QUT327975 REA327975:REP327975 RNW327975:ROL327975 RXS327975:RYH327975 SHO327975:SID327975 SRK327975:SRZ327975 TBG327975:TBV327975 TLC327975:TLR327975 TUY327975:TVN327975 UEU327975:UFJ327975 UOQ327975:UPF327975 UYM327975:UZB327975 VII327975:VIX327975 VSE327975:VST327975 WCA327975:WCP327975 WLW327975:WML327975 WVS327975:WWH327975 K393511:Z393511 JG393511:JV393511 TC393511:TR393511 ACY393511:ADN393511 AMU393511:ANJ393511 AWQ393511:AXF393511 BGM393511:BHB393511 BQI393511:BQX393511 CAE393511:CAT393511 CKA393511:CKP393511 CTW393511:CUL393511 DDS393511:DEH393511 DNO393511:DOD393511 DXK393511:DXZ393511 EHG393511:EHV393511 ERC393511:ERR393511 FAY393511:FBN393511 FKU393511:FLJ393511 FUQ393511:FVF393511 GEM393511:GFB393511 GOI393511:GOX393511 GYE393511:GYT393511 HIA393511:HIP393511 HRW393511:HSL393511 IBS393511:ICH393511 ILO393511:IMD393511 IVK393511:IVZ393511 JFG393511:JFV393511 JPC393511:JPR393511 JYY393511:JZN393511 KIU393511:KJJ393511 KSQ393511:KTF393511 LCM393511:LDB393511 LMI393511:LMX393511 LWE393511:LWT393511 MGA393511:MGP393511 MPW393511:MQL393511 MZS393511:NAH393511 NJO393511:NKD393511 NTK393511:NTZ393511 ODG393511:ODV393511 ONC393511:ONR393511 OWY393511:OXN393511 PGU393511:PHJ393511 PQQ393511:PRF393511 QAM393511:QBB393511 QKI393511:QKX393511 QUE393511:QUT393511 REA393511:REP393511 RNW393511:ROL393511 RXS393511:RYH393511 SHO393511:SID393511 SRK393511:SRZ393511 TBG393511:TBV393511 TLC393511:TLR393511 TUY393511:TVN393511 UEU393511:UFJ393511 UOQ393511:UPF393511 UYM393511:UZB393511 VII393511:VIX393511 VSE393511:VST393511 WCA393511:WCP393511 WLW393511:WML393511 WVS393511:WWH393511 K459047:Z459047 JG459047:JV459047 TC459047:TR459047 ACY459047:ADN459047 AMU459047:ANJ459047 AWQ459047:AXF459047 BGM459047:BHB459047 BQI459047:BQX459047 CAE459047:CAT459047 CKA459047:CKP459047 CTW459047:CUL459047 DDS459047:DEH459047 DNO459047:DOD459047 DXK459047:DXZ459047 EHG459047:EHV459047 ERC459047:ERR459047 FAY459047:FBN459047 FKU459047:FLJ459047 FUQ459047:FVF459047 GEM459047:GFB459047 GOI459047:GOX459047 GYE459047:GYT459047 HIA459047:HIP459047 HRW459047:HSL459047 IBS459047:ICH459047 ILO459047:IMD459047 IVK459047:IVZ459047 JFG459047:JFV459047 JPC459047:JPR459047 JYY459047:JZN459047 KIU459047:KJJ459047 KSQ459047:KTF459047 LCM459047:LDB459047 LMI459047:LMX459047 LWE459047:LWT459047 MGA459047:MGP459047 MPW459047:MQL459047 MZS459047:NAH459047 NJO459047:NKD459047 NTK459047:NTZ459047 ODG459047:ODV459047 ONC459047:ONR459047 OWY459047:OXN459047 PGU459047:PHJ459047 PQQ459047:PRF459047 QAM459047:QBB459047 QKI459047:QKX459047 QUE459047:QUT459047 REA459047:REP459047 RNW459047:ROL459047 RXS459047:RYH459047 SHO459047:SID459047 SRK459047:SRZ459047 TBG459047:TBV459047 TLC459047:TLR459047 TUY459047:TVN459047 UEU459047:UFJ459047 UOQ459047:UPF459047 UYM459047:UZB459047 VII459047:VIX459047 VSE459047:VST459047 WCA459047:WCP459047 WLW459047:WML459047 WVS459047:WWH459047 K524583:Z524583 JG524583:JV524583 TC524583:TR524583 ACY524583:ADN524583 AMU524583:ANJ524583 AWQ524583:AXF524583 BGM524583:BHB524583 BQI524583:BQX524583 CAE524583:CAT524583 CKA524583:CKP524583 CTW524583:CUL524583 DDS524583:DEH524583 DNO524583:DOD524583 DXK524583:DXZ524583 EHG524583:EHV524583 ERC524583:ERR524583 FAY524583:FBN524583 FKU524583:FLJ524583 FUQ524583:FVF524583 GEM524583:GFB524583 GOI524583:GOX524583 GYE524583:GYT524583 HIA524583:HIP524583 HRW524583:HSL524583 IBS524583:ICH524583 ILO524583:IMD524583 IVK524583:IVZ524583 JFG524583:JFV524583 JPC524583:JPR524583 JYY524583:JZN524583 KIU524583:KJJ524583 KSQ524583:KTF524583 LCM524583:LDB524583 LMI524583:LMX524583 LWE524583:LWT524583 MGA524583:MGP524583 MPW524583:MQL524583 MZS524583:NAH524583 NJO524583:NKD524583 NTK524583:NTZ524583 ODG524583:ODV524583 ONC524583:ONR524583 OWY524583:OXN524583 PGU524583:PHJ524583 PQQ524583:PRF524583 QAM524583:QBB524583 QKI524583:QKX524583 QUE524583:QUT524583 REA524583:REP524583 RNW524583:ROL524583 RXS524583:RYH524583 SHO524583:SID524583 SRK524583:SRZ524583 TBG524583:TBV524583 TLC524583:TLR524583 TUY524583:TVN524583 UEU524583:UFJ524583 UOQ524583:UPF524583 UYM524583:UZB524583 VII524583:VIX524583 VSE524583:VST524583 WCA524583:WCP524583 WLW524583:WML524583 WVS524583:WWH524583 K590119:Z590119 JG590119:JV590119 TC590119:TR590119 ACY590119:ADN590119 AMU590119:ANJ590119 AWQ590119:AXF590119 BGM590119:BHB590119 BQI590119:BQX590119 CAE590119:CAT590119 CKA590119:CKP590119 CTW590119:CUL590119 DDS590119:DEH590119 DNO590119:DOD590119 DXK590119:DXZ590119 EHG590119:EHV590119 ERC590119:ERR590119 FAY590119:FBN590119 FKU590119:FLJ590119 FUQ590119:FVF590119 GEM590119:GFB590119 GOI590119:GOX590119 GYE590119:GYT590119 HIA590119:HIP590119 HRW590119:HSL590119 IBS590119:ICH590119 ILO590119:IMD590119 IVK590119:IVZ590119 JFG590119:JFV590119 JPC590119:JPR590119 JYY590119:JZN590119 KIU590119:KJJ590119 KSQ590119:KTF590119 LCM590119:LDB590119 LMI590119:LMX590119 LWE590119:LWT590119 MGA590119:MGP590119 MPW590119:MQL590119 MZS590119:NAH590119 NJO590119:NKD590119 NTK590119:NTZ590119 ODG590119:ODV590119 ONC590119:ONR590119 OWY590119:OXN590119 PGU590119:PHJ590119 PQQ590119:PRF590119 QAM590119:QBB590119 QKI590119:QKX590119 QUE590119:QUT590119 REA590119:REP590119 RNW590119:ROL590119 RXS590119:RYH590119 SHO590119:SID590119 SRK590119:SRZ590119 TBG590119:TBV590119 TLC590119:TLR590119 TUY590119:TVN590119 UEU590119:UFJ590119 UOQ590119:UPF590119 UYM590119:UZB590119 VII590119:VIX590119 VSE590119:VST590119 WCA590119:WCP590119 WLW590119:WML590119 WVS590119:WWH590119 K655655:Z655655 JG655655:JV655655 TC655655:TR655655 ACY655655:ADN655655 AMU655655:ANJ655655 AWQ655655:AXF655655 BGM655655:BHB655655 BQI655655:BQX655655 CAE655655:CAT655655 CKA655655:CKP655655 CTW655655:CUL655655 DDS655655:DEH655655 DNO655655:DOD655655 DXK655655:DXZ655655 EHG655655:EHV655655 ERC655655:ERR655655 FAY655655:FBN655655 FKU655655:FLJ655655 FUQ655655:FVF655655 GEM655655:GFB655655 GOI655655:GOX655655 GYE655655:GYT655655 HIA655655:HIP655655 HRW655655:HSL655655 IBS655655:ICH655655 ILO655655:IMD655655 IVK655655:IVZ655655 JFG655655:JFV655655 JPC655655:JPR655655 JYY655655:JZN655655 KIU655655:KJJ655655 KSQ655655:KTF655655 LCM655655:LDB655655 LMI655655:LMX655655 LWE655655:LWT655655 MGA655655:MGP655655 MPW655655:MQL655655 MZS655655:NAH655655 NJO655655:NKD655655 NTK655655:NTZ655655 ODG655655:ODV655655 ONC655655:ONR655655 OWY655655:OXN655655 PGU655655:PHJ655655 PQQ655655:PRF655655 QAM655655:QBB655655 QKI655655:QKX655655 QUE655655:QUT655655 REA655655:REP655655 RNW655655:ROL655655 RXS655655:RYH655655 SHO655655:SID655655 SRK655655:SRZ655655 TBG655655:TBV655655 TLC655655:TLR655655 TUY655655:TVN655655 UEU655655:UFJ655655 UOQ655655:UPF655655 UYM655655:UZB655655 VII655655:VIX655655 VSE655655:VST655655 WCA655655:WCP655655 WLW655655:WML655655 WVS655655:WWH655655 K721191:Z721191 JG721191:JV721191 TC721191:TR721191 ACY721191:ADN721191 AMU721191:ANJ721191 AWQ721191:AXF721191 BGM721191:BHB721191 BQI721191:BQX721191 CAE721191:CAT721191 CKA721191:CKP721191 CTW721191:CUL721191 DDS721191:DEH721191 DNO721191:DOD721191 DXK721191:DXZ721191 EHG721191:EHV721191 ERC721191:ERR721191 FAY721191:FBN721191 FKU721191:FLJ721191 FUQ721191:FVF721191 GEM721191:GFB721191 GOI721191:GOX721191 GYE721191:GYT721191 HIA721191:HIP721191 HRW721191:HSL721191 IBS721191:ICH721191 ILO721191:IMD721191 IVK721191:IVZ721191 JFG721191:JFV721191 JPC721191:JPR721191 JYY721191:JZN721191 KIU721191:KJJ721191 KSQ721191:KTF721191 LCM721191:LDB721191 LMI721191:LMX721191 LWE721191:LWT721191 MGA721191:MGP721191 MPW721191:MQL721191 MZS721191:NAH721191 NJO721191:NKD721191 NTK721191:NTZ721191 ODG721191:ODV721191 ONC721191:ONR721191 OWY721191:OXN721191 PGU721191:PHJ721191 PQQ721191:PRF721191 QAM721191:QBB721191 QKI721191:QKX721191 QUE721191:QUT721191 REA721191:REP721191 RNW721191:ROL721191 RXS721191:RYH721191 SHO721191:SID721191 SRK721191:SRZ721191 TBG721191:TBV721191 TLC721191:TLR721191 TUY721191:TVN721191 UEU721191:UFJ721191 UOQ721191:UPF721191 UYM721191:UZB721191 VII721191:VIX721191 VSE721191:VST721191 WCA721191:WCP721191 WLW721191:WML721191 WVS721191:WWH721191 K786727:Z786727 JG786727:JV786727 TC786727:TR786727 ACY786727:ADN786727 AMU786727:ANJ786727 AWQ786727:AXF786727 BGM786727:BHB786727 BQI786727:BQX786727 CAE786727:CAT786727 CKA786727:CKP786727 CTW786727:CUL786727 DDS786727:DEH786727 DNO786727:DOD786727 DXK786727:DXZ786727 EHG786727:EHV786727 ERC786727:ERR786727 FAY786727:FBN786727 FKU786727:FLJ786727 FUQ786727:FVF786727 GEM786727:GFB786727 GOI786727:GOX786727 GYE786727:GYT786727 HIA786727:HIP786727 HRW786727:HSL786727 IBS786727:ICH786727 ILO786727:IMD786727 IVK786727:IVZ786727 JFG786727:JFV786727 JPC786727:JPR786727 JYY786727:JZN786727 KIU786727:KJJ786727 KSQ786727:KTF786727 LCM786727:LDB786727 LMI786727:LMX786727 LWE786727:LWT786727 MGA786727:MGP786727 MPW786727:MQL786727 MZS786727:NAH786727 NJO786727:NKD786727 NTK786727:NTZ786727 ODG786727:ODV786727 ONC786727:ONR786727 OWY786727:OXN786727 PGU786727:PHJ786727 PQQ786727:PRF786727 QAM786727:QBB786727 QKI786727:QKX786727 QUE786727:QUT786727 REA786727:REP786727 RNW786727:ROL786727 RXS786727:RYH786727 SHO786727:SID786727 SRK786727:SRZ786727 TBG786727:TBV786727 TLC786727:TLR786727 TUY786727:TVN786727 UEU786727:UFJ786727 UOQ786727:UPF786727 UYM786727:UZB786727 VII786727:VIX786727 VSE786727:VST786727 WCA786727:WCP786727 WLW786727:WML786727 WVS786727:WWH786727 K852263:Z852263 JG852263:JV852263 TC852263:TR852263 ACY852263:ADN852263 AMU852263:ANJ852263 AWQ852263:AXF852263 BGM852263:BHB852263 BQI852263:BQX852263 CAE852263:CAT852263 CKA852263:CKP852263 CTW852263:CUL852263 DDS852263:DEH852263 DNO852263:DOD852263 DXK852263:DXZ852263 EHG852263:EHV852263 ERC852263:ERR852263 FAY852263:FBN852263 FKU852263:FLJ852263 FUQ852263:FVF852263 GEM852263:GFB852263 GOI852263:GOX852263 GYE852263:GYT852263 HIA852263:HIP852263 HRW852263:HSL852263 IBS852263:ICH852263 ILO852263:IMD852263 IVK852263:IVZ852263 JFG852263:JFV852263 JPC852263:JPR852263 JYY852263:JZN852263 KIU852263:KJJ852263 KSQ852263:KTF852263 LCM852263:LDB852263 LMI852263:LMX852263 LWE852263:LWT852263 MGA852263:MGP852263 MPW852263:MQL852263 MZS852263:NAH852263 NJO852263:NKD852263 NTK852263:NTZ852263 ODG852263:ODV852263 ONC852263:ONR852263 OWY852263:OXN852263 PGU852263:PHJ852263 PQQ852263:PRF852263 QAM852263:QBB852263 QKI852263:QKX852263 QUE852263:QUT852263 REA852263:REP852263 RNW852263:ROL852263 RXS852263:RYH852263 SHO852263:SID852263 SRK852263:SRZ852263 TBG852263:TBV852263 TLC852263:TLR852263 TUY852263:TVN852263 UEU852263:UFJ852263 UOQ852263:UPF852263 UYM852263:UZB852263 VII852263:VIX852263 VSE852263:VST852263 WCA852263:WCP852263 WLW852263:WML852263 WVS852263:WWH852263 K917799:Z917799 JG917799:JV917799 TC917799:TR917799 ACY917799:ADN917799 AMU917799:ANJ917799 AWQ917799:AXF917799 BGM917799:BHB917799 BQI917799:BQX917799 CAE917799:CAT917799 CKA917799:CKP917799 CTW917799:CUL917799 DDS917799:DEH917799 DNO917799:DOD917799 DXK917799:DXZ917799 EHG917799:EHV917799 ERC917799:ERR917799 FAY917799:FBN917799 FKU917799:FLJ917799 FUQ917799:FVF917799 GEM917799:GFB917799 GOI917799:GOX917799 GYE917799:GYT917799 HIA917799:HIP917799 HRW917799:HSL917799 IBS917799:ICH917799 ILO917799:IMD917799 IVK917799:IVZ917799 JFG917799:JFV917799 JPC917799:JPR917799 JYY917799:JZN917799 KIU917799:KJJ917799 KSQ917799:KTF917799 LCM917799:LDB917799 LMI917799:LMX917799 LWE917799:LWT917799 MGA917799:MGP917799 MPW917799:MQL917799 MZS917799:NAH917799 NJO917799:NKD917799 NTK917799:NTZ917799 ODG917799:ODV917799 ONC917799:ONR917799 OWY917799:OXN917799 PGU917799:PHJ917799 PQQ917799:PRF917799 QAM917799:QBB917799 QKI917799:QKX917799 QUE917799:QUT917799 REA917799:REP917799 RNW917799:ROL917799 RXS917799:RYH917799 SHO917799:SID917799 SRK917799:SRZ917799 TBG917799:TBV917799 TLC917799:TLR917799 TUY917799:TVN917799 UEU917799:UFJ917799 UOQ917799:UPF917799 UYM917799:UZB917799 VII917799:VIX917799 VSE917799:VST917799 WCA917799:WCP917799 WLW917799:WML917799 WVS917799:WWH917799 K983335:Z983335 JG983335:JV983335 TC983335:TR983335 ACY983335:ADN983335 AMU983335:ANJ983335 AWQ983335:AXF983335 BGM983335:BHB983335 BQI983335:BQX983335 CAE983335:CAT983335 CKA983335:CKP983335 CTW983335:CUL983335 DDS983335:DEH983335 DNO983335:DOD983335 DXK983335:DXZ983335 EHG983335:EHV983335 ERC983335:ERR983335 FAY983335:FBN983335 FKU983335:FLJ983335 FUQ983335:FVF983335 GEM983335:GFB983335 GOI983335:GOX983335 GYE983335:GYT983335 HIA983335:HIP983335 HRW983335:HSL983335 IBS983335:ICH983335 ILO983335:IMD983335 IVK983335:IVZ983335 JFG983335:JFV983335 JPC983335:JPR983335 JYY983335:JZN983335 KIU983335:KJJ983335 KSQ983335:KTF983335 LCM983335:LDB983335 LMI983335:LMX983335 LWE983335:LWT983335 MGA983335:MGP983335 MPW983335:MQL983335 MZS983335:NAH983335 NJO983335:NKD983335 NTK983335:NTZ983335 ODG983335:ODV983335 ONC983335:ONR983335 OWY983335:OXN983335 PGU983335:PHJ983335 PQQ983335:PRF983335 QAM983335:QBB983335 QKI983335:QKX983335 QUE983335:QUT983335 REA983335:REP983335 RNW983335:ROL983335 RXS983335:RYH983335 SHO983335:SID983335 SRK983335:SRZ983335 TBG983335:TBV983335 TLC983335:TLR983335 TUY983335:TVN983335 UEU983335:UFJ983335 UOQ983335:UPF983335 UYM983335:UZB983335 VII983335:VIX983335 VSE983335:VST983335 WCA983335:WCP983335 WLW983335:WML983335 WVS983335:WWH983335 J175:Z175 JF175:JV175 TB175:TR175 ACX175:ADN175 AMT175:ANJ175 AWP175:AXF175 BGL175:BHB175 BQH175:BQX175 CAD175:CAT175 CJZ175:CKP175 CTV175:CUL175 DDR175:DEH175 DNN175:DOD175 DXJ175:DXZ175 EHF175:EHV175 ERB175:ERR175 FAX175:FBN175 FKT175:FLJ175 FUP175:FVF175 GEL175:GFB175 GOH175:GOX175 GYD175:GYT175 HHZ175:HIP175 HRV175:HSL175 IBR175:ICH175 ILN175:IMD175 IVJ175:IVZ175 JFF175:JFV175 JPB175:JPR175 JYX175:JZN175 KIT175:KJJ175 KSP175:KTF175 LCL175:LDB175 LMH175:LMX175 LWD175:LWT175 MFZ175:MGP175 MPV175:MQL175 MZR175:NAH175 NJN175:NKD175 NTJ175:NTZ175 ODF175:ODV175 ONB175:ONR175 OWX175:OXN175 PGT175:PHJ175 PQP175:PRF175 QAL175:QBB175 QKH175:QKX175 QUD175:QUT175 RDZ175:REP175 RNV175:ROL175 RXR175:RYH175 SHN175:SID175 SRJ175:SRZ175 TBF175:TBV175 TLB175:TLR175 TUX175:TVN175 UET175:UFJ175 UOP175:UPF175 UYL175:UZB175 VIH175:VIX175 VSD175:VST175 WBZ175:WCP175 WLV175:WML175 WVR175:WWH175 J65834:Z65834 JF65834:JV65834 TB65834:TR65834 ACX65834:ADN65834 AMT65834:ANJ65834 AWP65834:AXF65834 BGL65834:BHB65834 BQH65834:BQX65834 CAD65834:CAT65834 CJZ65834:CKP65834 CTV65834:CUL65834 DDR65834:DEH65834 DNN65834:DOD65834 DXJ65834:DXZ65834 EHF65834:EHV65834 ERB65834:ERR65834 FAX65834:FBN65834 FKT65834:FLJ65834 FUP65834:FVF65834 GEL65834:GFB65834 GOH65834:GOX65834 GYD65834:GYT65834 HHZ65834:HIP65834 HRV65834:HSL65834 IBR65834:ICH65834 ILN65834:IMD65834 IVJ65834:IVZ65834 JFF65834:JFV65834 JPB65834:JPR65834 JYX65834:JZN65834 KIT65834:KJJ65834 KSP65834:KTF65834 LCL65834:LDB65834 LMH65834:LMX65834 LWD65834:LWT65834 MFZ65834:MGP65834 MPV65834:MQL65834 MZR65834:NAH65834 NJN65834:NKD65834 NTJ65834:NTZ65834 ODF65834:ODV65834 ONB65834:ONR65834 OWX65834:OXN65834 PGT65834:PHJ65834 PQP65834:PRF65834 QAL65834:QBB65834 QKH65834:QKX65834 QUD65834:QUT65834 RDZ65834:REP65834 RNV65834:ROL65834 RXR65834:RYH65834 SHN65834:SID65834 SRJ65834:SRZ65834 TBF65834:TBV65834 TLB65834:TLR65834 TUX65834:TVN65834 UET65834:UFJ65834 UOP65834:UPF65834 UYL65834:UZB65834 VIH65834:VIX65834 VSD65834:VST65834 WBZ65834:WCP65834 WLV65834:WML65834 WVR65834:WWH65834 J131370:Z131370 JF131370:JV131370 TB131370:TR131370 ACX131370:ADN131370 AMT131370:ANJ131370 AWP131370:AXF131370 BGL131370:BHB131370 BQH131370:BQX131370 CAD131370:CAT131370 CJZ131370:CKP131370 CTV131370:CUL131370 DDR131370:DEH131370 DNN131370:DOD131370 DXJ131370:DXZ131370 EHF131370:EHV131370 ERB131370:ERR131370 FAX131370:FBN131370 FKT131370:FLJ131370 FUP131370:FVF131370 GEL131370:GFB131370 GOH131370:GOX131370 GYD131370:GYT131370 HHZ131370:HIP131370 HRV131370:HSL131370 IBR131370:ICH131370 ILN131370:IMD131370 IVJ131370:IVZ131370 JFF131370:JFV131370 JPB131370:JPR131370 JYX131370:JZN131370 KIT131370:KJJ131370 KSP131370:KTF131370 LCL131370:LDB131370 LMH131370:LMX131370 LWD131370:LWT131370 MFZ131370:MGP131370 MPV131370:MQL131370 MZR131370:NAH131370 NJN131370:NKD131370 NTJ131370:NTZ131370 ODF131370:ODV131370 ONB131370:ONR131370 OWX131370:OXN131370 PGT131370:PHJ131370 PQP131370:PRF131370 QAL131370:QBB131370 QKH131370:QKX131370 QUD131370:QUT131370 RDZ131370:REP131370 RNV131370:ROL131370 RXR131370:RYH131370 SHN131370:SID131370 SRJ131370:SRZ131370 TBF131370:TBV131370 TLB131370:TLR131370 TUX131370:TVN131370 UET131370:UFJ131370 UOP131370:UPF131370 UYL131370:UZB131370 VIH131370:VIX131370 VSD131370:VST131370 WBZ131370:WCP131370 WLV131370:WML131370 WVR131370:WWH131370 J196906:Z196906 JF196906:JV196906 TB196906:TR196906 ACX196906:ADN196906 AMT196906:ANJ196906 AWP196906:AXF196906 BGL196906:BHB196906 BQH196906:BQX196906 CAD196906:CAT196906 CJZ196906:CKP196906 CTV196906:CUL196906 DDR196906:DEH196906 DNN196906:DOD196906 DXJ196906:DXZ196906 EHF196906:EHV196906 ERB196906:ERR196906 FAX196906:FBN196906 FKT196906:FLJ196906 FUP196906:FVF196906 GEL196906:GFB196906 GOH196906:GOX196906 GYD196906:GYT196906 HHZ196906:HIP196906 HRV196906:HSL196906 IBR196906:ICH196906 ILN196906:IMD196906 IVJ196906:IVZ196906 JFF196906:JFV196906 JPB196906:JPR196906 JYX196906:JZN196906 KIT196906:KJJ196906 KSP196906:KTF196906 LCL196906:LDB196906 LMH196906:LMX196906 LWD196906:LWT196906 MFZ196906:MGP196906 MPV196906:MQL196906 MZR196906:NAH196906 NJN196906:NKD196906 NTJ196906:NTZ196906 ODF196906:ODV196906 ONB196906:ONR196906 OWX196906:OXN196906 PGT196906:PHJ196906 PQP196906:PRF196906 QAL196906:QBB196906 QKH196906:QKX196906 QUD196906:QUT196906 RDZ196906:REP196906 RNV196906:ROL196906 RXR196906:RYH196906 SHN196906:SID196906 SRJ196906:SRZ196906 TBF196906:TBV196906 TLB196906:TLR196906 TUX196906:TVN196906 UET196906:UFJ196906 UOP196906:UPF196906 UYL196906:UZB196906 VIH196906:VIX196906 VSD196906:VST196906 WBZ196906:WCP196906 WLV196906:WML196906 WVR196906:WWH196906 J262442:Z262442 JF262442:JV262442 TB262442:TR262442 ACX262442:ADN262442 AMT262442:ANJ262442 AWP262442:AXF262442 BGL262442:BHB262442 BQH262442:BQX262442 CAD262442:CAT262442 CJZ262442:CKP262442 CTV262442:CUL262442 DDR262442:DEH262442 DNN262442:DOD262442 DXJ262442:DXZ262442 EHF262442:EHV262442 ERB262442:ERR262442 FAX262442:FBN262442 FKT262442:FLJ262442 FUP262442:FVF262442 GEL262442:GFB262442 GOH262442:GOX262442 GYD262442:GYT262442 HHZ262442:HIP262442 HRV262442:HSL262442 IBR262442:ICH262442 ILN262442:IMD262442 IVJ262442:IVZ262442 JFF262442:JFV262442 JPB262442:JPR262442 JYX262442:JZN262442 KIT262442:KJJ262442 KSP262442:KTF262442 LCL262442:LDB262442 LMH262442:LMX262442 LWD262442:LWT262442 MFZ262442:MGP262442 MPV262442:MQL262442 MZR262442:NAH262442 NJN262442:NKD262442 NTJ262442:NTZ262442 ODF262442:ODV262442 ONB262442:ONR262442 OWX262442:OXN262442 PGT262442:PHJ262442 PQP262442:PRF262442 QAL262442:QBB262442 QKH262442:QKX262442 QUD262442:QUT262442 RDZ262442:REP262442 RNV262442:ROL262442 RXR262442:RYH262442 SHN262442:SID262442 SRJ262442:SRZ262442 TBF262442:TBV262442 TLB262442:TLR262442 TUX262442:TVN262442 UET262442:UFJ262442 UOP262442:UPF262442 UYL262442:UZB262442 VIH262442:VIX262442 VSD262442:VST262442 WBZ262442:WCP262442 WLV262442:WML262442 WVR262442:WWH262442 J327978:Z327978 JF327978:JV327978 TB327978:TR327978 ACX327978:ADN327978 AMT327978:ANJ327978 AWP327978:AXF327978 BGL327978:BHB327978 BQH327978:BQX327978 CAD327978:CAT327978 CJZ327978:CKP327978 CTV327978:CUL327978 DDR327978:DEH327978 DNN327978:DOD327978 DXJ327978:DXZ327978 EHF327978:EHV327978 ERB327978:ERR327978 FAX327978:FBN327978 FKT327978:FLJ327978 FUP327978:FVF327978 GEL327978:GFB327978 GOH327978:GOX327978 GYD327978:GYT327978 HHZ327978:HIP327978 HRV327978:HSL327978 IBR327978:ICH327978 ILN327978:IMD327978 IVJ327978:IVZ327978 JFF327978:JFV327978 JPB327978:JPR327978 JYX327978:JZN327978 KIT327978:KJJ327978 KSP327978:KTF327978 LCL327978:LDB327978 LMH327978:LMX327978 LWD327978:LWT327978 MFZ327978:MGP327978 MPV327978:MQL327978 MZR327978:NAH327978 NJN327978:NKD327978 NTJ327978:NTZ327978 ODF327978:ODV327978 ONB327978:ONR327978 OWX327978:OXN327978 PGT327978:PHJ327978 PQP327978:PRF327978 QAL327978:QBB327978 QKH327978:QKX327978 QUD327978:QUT327978 RDZ327978:REP327978 RNV327978:ROL327978 RXR327978:RYH327978 SHN327978:SID327978 SRJ327978:SRZ327978 TBF327978:TBV327978 TLB327978:TLR327978 TUX327978:TVN327978 UET327978:UFJ327978 UOP327978:UPF327978 UYL327978:UZB327978 VIH327978:VIX327978 VSD327978:VST327978 WBZ327978:WCP327978 WLV327978:WML327978 WVR327978:WWH327978 J393514:Z393514 JF393514:JV393514 TB393514:TR393514 ACX393514:ADN393514 AMT393514:ANJ393514 AWP393514:AXF393514 BGL393514:BHB393514 BQH393514:BQX393514 CAD393514:CAT393514 CJZ393514:CKP393514 CTV393514:CUL393514 DDR393514:DEH393514 DNN393514:DOD393514 DXJ393514:DXZ393514 EHF393514:EHV393514 ERB393514:ERR393514 FAX393514:FBN393514 FKT393514:FLJ393514 FUP393514:FVF393514 GEL393514:GFB393514 GOH393514:GOX393514 GYD393514:GYT393514 HHZ393514:HIP393514 HRV393514:HSL393514 IBR393514:ICH393514 ILN393514:IMD393514 IVJ393514:IVZ393514 JFF393514:JFV393514 JPB393514:JPR393514 JYX393514:JZN393514 KIT393514:KJJ393514 KSP393514:KTF393514 LCL393514:LDB393514 LMH393514:LMX393514 LWD393514:LWT393514 MFZ393514:MGP393514 MPV393514:MQL393514 MZR393514:NAH393514 NJN393514:NKD393514 NTJ393514:NTZ393514 ODF393514:ODV393514 ONB393514:ONR393514 OWX393514:OXN393514 PGT393514:PHJ393514 PQP393514:PRF393514 QAL393514:QBB393514 QKH393514:QKX393514 QUD393514:QUT393514 RDZ393514:REP393514 RNV393514:ROL393514 RXR393514:RYH393514 SHN393514:SID393514 SRJ393514:SRZ393514 TBF393514:TBV393514 TLB393514:TLR393514 TUX393514:TVN393514 UET393514:UFJ393514 UOP393514:UPF393514 UYL393514:UZB393514 VIH393514:VIX393514 VSD393514:VST393514 WBZ393514:WCP393514 WLV393514:WML393514 WVR393514:WWH393514 J459050:Z459050 JF459050:JV459050 TB459050:TR459050 ACX459050:ADN459050 AMT459050:ANJ459050 AWP459050:AXF459050 BGL459050:BHB459050 BQH459050:BQX459050 CAD459050:CAT459050 CJZ459050:CKP459050 CTV459050:CUL459050 DDR459050:DEH459050 DNN459050:DOD459050 DXJ459050:DXZ459050 EHF459050:EHV459050 ERB459050:ERR459050 FAX459050:FBN459050 FKT459050:FLJ459050 FUP459050:FVF459050 GEL459050:GFB459050 GOH459050:GOX459050 GYD459050:GYT459050 HHZ459050:HIP459050 HRV459050:HSL459050 IBR459050:ICH459050 ILN459050:IMD459050 IVJ459050:IVZ459050 JFF459050:JFV459050 JPB459050:JPR459050 JYX459050:JZN459050 KIT459050:KJJ459050 KSP459050:KTF459050 LCL459050:LDB459050 LMH459050:LMX459050 LWD459050:LWT459050 MFZ459050:MGP459050 MPV459050:MQL459050 MZR459050:NAH459050 NJN459050:NKD459050 NTJ459050:NTZ459050 ODF459050:ODV459050 ONB459050:ONR459050 OWX459050:OXN459050 PGT459050:PHJ459050 PQP459050:PRF459050 QAL459050:QBB459050 QKH459050:QKX459050 QUD459050:QUT459050 RDZ459050:REP459050 RNV459050:ROL459050 RXR459050:RYH459050 SHN459050:SID459050 SRJ459050:SRZ459050 TBF459050:TBV459050 TLB459050:TLR459050 TUX459050:TVN459050 UET459050:UFJ459050 UOP459050:UPF459050 UYL459050:UZB459050 VIH459050:VIX459050 VSD459050:VST459050 WBZ459050:WCP459050 WLV459050:WML459050 WVR459050:WWH459050 J524586:Z524586 JF524586:JV524586 TB524586:TR524586 ACX524586:ADN524586 AMT524586:ANJ524586 AWP524586:AXF524586 BGL524586:BHB524586 BQH524586:BQX524586 CAD524586:CAT524586 CJZ524586:CKP524586 CTV524586:CUL524586 DDR524586:DEH524586 DNN524586:DOD524586 DXJ524586:DXZ524586 EHF524586:EHV524586 ERB524586:ERR524586 FAX524586:FBN524586 FKT524586:FLJ524586 FUP524586:FVF524586 GEL524586:GFB524586 GOH524586:GOX524586 GYD524586:GYT524586 HHZ524586:HIP524586 HRV524586:HSL524586 IBR524586:ICH524586 ILN524586:IMD524586 IVJ524586:IVZ524586 JFF524586:JFV524586 JPB524586:JPR524586 JYX524586:JZN524586 KIT524586:KJJ524586 KSP524586:KTF524586 LCL524586:LDB524586 LMH524586:LMX524586 LWD524586:LWT524586 MFZ524586:MGP524586 MPV524586:MQL524586 MZR524586:NAH524586 NJN524586:NKD524586 NTJ524586:NTZ524586 ODF524586:ODV524586 ONB524586:ONR524586 OWX524586:OXN524586 PGT524586:PHJ524586 PQP524586:PRF524586 QAL524586:QBB524586 QKH524586:QKX524586 QUD524586:QUT524586 RDZ524586:REP524586 RNV524586:ROL524586 RXR524586:RYH524586 SHN524586:SID524586 SRJ524586:SRZ524586 TBF524586:TBV524586 TLB524586:TLR524586 TUX524586:TVN524586 UET524586:UFJ524586 UOP524586:UPF524586 UYL524586:UZB524586 VIH524586:VIX524586 VSD524586:VST524586 WBZ524586:WCP524586 WLV524586:WML524586 WVR524586:WWH524586 J590122:Z590122 JF590122:JV590122 TB590122:TR590122 ACX590122:ADN590122 AMT590122:ANJ590122 AWP590122:AXF590122 BGL590122:BHB590122 BQH590122:BQX590122 CAD590122:CAT590122 CJZ590122:CKP590122 CTV590122:CUL590122 DDR590122:DEH590122 DNN590122:DOD590122 DXJ590122:DXZ590122 EHF590122:EHV590122 ERB590122:ERR590122 FAX590122:FBN590122 FKT590122:FLJ590122 FUP590122:FVF590122 GEL590122:GFB590122 GOH590122:GOX590122 GYD590122:GYT590122 HHZ590122:HIP590122 HRV590122:HSL590122 IBR590122:ICH590122 ILN590122:IMD590122 IVJ590122:IVZ590122 JFF590122:JFV590122 JPB590122:JPR590122 JYX590122:JZN590122 KIT590122:KJJ590122 KSP590122:KTF590122 LCL590122:LDB590122 LMH590122:LMX590122 LWD590122:LWT590122 MFZ590122:MGP590122 MPV590122:MQL590122 MZR590122:NAH590122 NJN590122:NKD590122 NTJ590122:NTZ590122 ODF590122:ODV590122 ONB590122:ONR590122 OWX590122:OXN590122 PGT590122:PHJ590122 PQP590122:PRF590122 QAL590122:QBB590122 QKH590122:QKX590122 QUD590122:QUT590122 RDZ590122:REP590122 RNV590122:ROL590122 RXR590122:RYH590122 SHN590122:SID590122 SRJ590122:SRZ590122 TBF590122:TBV590122 TLB590122:TLR590122 TUX590122:TVN590122 UET590122:UFJ590122 UOP590122:UPF590122 UYL590122:UZB590122 VIH590122:VIX590122 VSD590122:VST590122 WBZ590122:WCP590122 WLV590122:WML590122 WVR590122:WWH590122 J655658:Z655658 JF655658:JV655658 TB655658:TR655658 ACX655658:ADN655658 AMT655658:ANJ655658 AWP655658:AXF655658 BGL655658:BHB655658 BQH655658:BQX655658 CAD655658:CAT655658 CJZ655658:CKP655658 CTV655658:CUL655658 DDR655658:DEH655658 DNN655658:DOD655658 DXJ655658:DXZ655658 EHF655658:EHV655658 ERB655658:ERR655658 FAX655658:FBN655658 FKT655658:FLJ655658 FUP655658:FVF655658 GEL655658:GFB655658 GOH655658:GOX655658 GYD655658:GYT655658 HHZ655658:HIP655658 HRV655658:HSL655658 IBR655658:ICH655658 ILN655658:IMD655658 IVJ655658:IVZ655658 JFF655658:JFV655658 JPB655658:JPR655658 JYX655658:JZN655658 KIT655658:KJJ655658 KSP655658:KTF655658 LCL655658:LDB655658 LMH655658:LMX655658 LWD655658:LWT655658 MFZ655658:MGP655658 MPV655658:MQL655658 MZR655658:NAH655658 NJN655658:NKD655658 NTJ655658:NTZ655658 ODF655658:ODV655658 ONB655658:ONR655658 OWX655658:OXN655658 PGT655658:PHJ655658 PQP655658:PRF655658 QAL655658:QBB655658 QKH655658:QKX655658 QUD655658:QUT655658 RDZ655658:REP655658 RNV655658:ROL655658 RXR655658:RYH655658 SHN655658:SID655658 SRJ655658:SRZ655658 TBF655658:TBV655658 TLB655658:TLR655658 TUX655658:TVN655658 UET655658:UFJ655658 UOP655658:UPF655658 UYL655658:UZB655658 VIH655658:VIX655658 VSD655658:VST655658 WBZ655658:WCP655658 WLV655658:WML655658 WVR655658:WWH655658 J721194:Z721194 JF721194:JV721194 TB721194:TR721194 ACX721194:ADN721194 AMT721194:ANJ721194 AWP721194:AXF721194 BGL721194:BHB721194 BQH721194:BQX721194 CAD721194:CAT721194 CJZ721194:CKP721194 CTV721194:CUL721194 DDR721194:DEH721194 DNN721194:DOD721194 DXJ721194:DXZ721194 EHF721194:EHV721194 ERB721194:ERR721194 FAX721194:FBN721194 FKT721194:FLJ721194 FUP721194:FVF721194 GEL721194:GFB721194 GOH721194:GOX721194 GYD721194:GYT721194 HHZ721194:HIP721194 HRV721194:HSL721194 IBR721194:ICH721194 ILN721194:IMD721194 IVJ721194:IVZ721194 JFF721194:JFV721194 JPB721194:JPR721194 JYX721194:JZN721194 KIT721194:KJJ721194 KSP721194:KTF721194 LCL721194:LDB721194 LMH721194:LMX721194 LWD721194:LWT721194 MFZ721194:MGP721194 MPV721194:MQL721194 MZR721194:NAH721194 NJN721194:NKD721194 NTJ721194:NTZ721194 ODF721194:ODV721194 ONB721194:ONR721194 OWX721194:OXN721194 PGT721194:PHJ721194 PQP721194:PRF721194 QAL721194:QBB721194 QKH721194:QKX721194 QUD721194:QUT721194 RDZ721194:REP721194 RNV721194:ROL721194 RXR721194:RYH721194 SHN721194:SID721194 SRJ721194:SRZ721194 TBF721194:TBV721194 TLB721194:TLR721194 TUX721194:TVN721194 UET721194:UFJ721194 UOP721194:UPF721194 UYL721194:UZB721194 VIH721194:VIX721194 VSD721194:VST721194 WBZ721194:WCP721194 WLV721194:WML721194 WVR721194:WWH721194 J786730:Z786730 JF786730:JV786730 TB786730:TR786730 ACX786730:ADN786730 AMT786730:ANJ786730 AWP786730:AXF786730 BGL786730:BHB786730 BQH786730:BQX786730 CAD786730:CAT786730 CJZ786730:CKP786730 CTV786730:CUL786730 DDR786730:DEH786730 DNN786730:DOD786730 DXJ786730:DXZ786730 EHF786730:EHV786730 ERB786730:ERR786730 FAX786730:FBN786730 FKT786730:FLJ786730 FUP786730:FVF786730 GEL786730:GFB786730 GOH786730:GOX786730 GYD786730:GYT786730 HHZ786730:HIP786730 HRV786730:HSL786730 IBR786730:ICH786730 ILN786730:IMD786730 IVJ786730:IVZ786730 JFF786730:JFV786730 JPB786730:JPR786730 JYX786730:JZN786730 KIT786730:KJJ786730 KSP786730:KTF786730 LCL786730:LDB786730 LMH786730:LMX786730 LWD786730:LWT786730 MFZ786730:MGP786730 MPV786730:MQL786730 MZR786730:NAH786730 NJN786730:NKD786730 NTJ786730:NTZ786730 ODF786730:ODV786730 ONB786730:ONR786730 OWX786730:OXN786730 PGT786730:PHJ786730 PQP786730:PRF786730 QAL786730:QBB786730 QKH786730:QKX786730 QUD786730:QUT786730 RDZ786730:REP786730 RNV786730:ROL786730 RXR786730:RYH786730 SHN786730:SID786730 SRJ786730:SRZ786730 TBF786730:TBV786730 TLB786730:TLR786730 TUX786730:TVN786730 UET786730:UFJ786730 UOP786730:UPF786730 UYL786730:UZB786730 VIH786730:VIX786730 VSD786730:VST786730 WBZ786730:WCP786730 WLV786730:WML786730 WVR786730:WWH786730 J852266:Z852266 JF852266:JV852266 TB852266:TR852266 ACX852266:ADN852266 AMT852266:ANJ852266 AWP852266:AXF852266 BGL852266:BHB852266 BQH852266:BQX852266 CAD852266:CAT852266 CJZ852266:CKP852266 CTV852266:CUL852266 DDR852266:DEH852266 DNN852266:DOD852266 DXJ852266:DXZ852266 EHF852266:EHV852266 ERB852266:ERR852266 FAX852266:FBN852266 FKT852266:FLJ852266 FUP852266:FVF852266 GEL852266:GFB852266 GOH852266:GOX852266 GYD852266:GYT852266 HHZ852266:HIP852266 HRV852266:HSL852266 IBR852266:ICH852266 ILN852266:IMD852266 IVJ852266:IVZ852266 JFF852266:JFV852266 JPB852266:JPR852266 JYX852266:JZN852266 KIT852266:KJJ852266 KSP852266:KTF852266 LCL852266:LDB852266 LMH852266:LMX852266 LWD852266:LWT852266 MFZ852266:MGP852266 MPV852266:MQL852266 MZR852266:NAH852266 NJN852266:NKD852266 NTJ852266:NTZ852266 ODF852266:ODV852266 ONB852266:ONR852266 OWX852266:OXN852266 PGT852266:PHJ852266 PQP852266:PRF852266 QAL852266:QBB852266 QKH852266:QKX852266 QUD852266:QUT852266 RDZ852266:REP852266 RNV852266:ROL852266 RXR852266:RYH852266 SHN852266:SID852266 SRJ852266:SRZ852266 TBF852266:TBV852266 TLB852266:TLR852266 TUX852266:TVN852266 UET852266:UFJ852266 UOP852266:UPF852266 UYL852266:UZB852266 VIH852266:VIX852266 VSD852266:VST852266 WBZ852266:WCP852266 WLV852266:WML852266 WVR852266:WWH852266 J917802:Z917802 JF917802:JV917802 TB917802:TR917802 ACX917802:ADN917802 AMT917802:ANJ917802 AWP917802:AXF917802 BGL917802:BHB917802 BQH917802:BQX917802 CAD917802:CAT917802 CJZ917802:CKP917802 CTV917802:CUL917802 DDR917802:DEH917802 DNN917802:DOD917802 DXJ917802:DXZ917802 EHF917802:EHV917802 ERB917802:ERR917802 FAX917802:FBN917802 FKT917802:FLJ917802 FUP917802:FVF917802 GEL917802:GFB917802 GOH917802:GOX917802 GYD917802:GYT917802 HHZ917802:HIP917802 HRV917802:HSL917802 IBR917802:ICH917802 ILN917802:IMD917802 IVJ917802:IVZ917802 JFF917802:JFV917802 JPB917802:JPR917802 JYX917802:JZN917802 KIT917802:KJJ917802 KSP917802:KTF917802 LCL917802:LDB917802 LMH917802:LMX917802 LWD917802:LWT917802 MFZ917802:MGP917802 MPV917802:MQL917802 MZR917802:NAH917802 NJN917802:NKD917802 NTJ917802:NTZ917802 ODF917802:ODV917802 ONB917802:ONR917802 OWX917802:OXN917802 PGT917802:PHJ917802 PQP917802:PRF917802 QAL917802:QBB917802 QKH917802:QKX917802 QUD917802:QUT917802 RDZ917802:REP917802 RNV917802:ROL917802 RXR917802:RYH917802 SHN917802:SID917802 SRJ917802:SRZ917802 TBF917802:TBV917802 TLB917802:TLR917802 TUX917802:TVN917802 UET917802:UFJ917802 UOP917802:UPF917802 UYL917802:UZB917802 VIH917802:VIX917802 VSD917802:VST917802 WBZ917802:WCP917802 WLV917802:WML917802 WVR917802:WWH917802 J983338:Z983338 JF983338:JV983338 TB983338:TR983338 ACX983338:ADN983338 AMT983338:ANJ983338 AWP983338:AXF983338 BGL983338:BHB983338 BQH983338:BQX983338 CAD983338:CAT983338 CJZ983338:CKP983338 CTV983338:CUL983338 DDR983338:DEH983338 DNN983338:DOD983338 DXJ983338:DXZ983338 EHF983338:EHV983338 ERB983338:ERR983338 FAX983338:FBN983338 FKT983338:FLJ983338 FUP983338:FVF983338 GEL983338:GFB983338 GOH983338:GOX983338 GYD983338:GYT983338 HHZ983338:HIP983338 HRV983338:HSL983338 IBR983338:ICH983338 ILN983338:IMD983338 IVJ983338:IVZ983338 JFF983338:JFV983338 JPB983338:JPR983338 JYX983338:JZN983338 KIT983338:KJJ983338 KSP983338:KTF983338 LCL983338:LDB983338 LMH983338:LMX983338 LWD983338:LWT983338 MFZ983338:MGP983338 MPV983338:MQL983338 MZR983338:NAH983338 NJN983338:NKD983338 NTJ983338:NTZ983338 ODF983338:ODV983338 ONB983338:ONR983338 OWX983338:OXN983338 PGT983338:PHJ983338 PQP983338:PRF983338 QAL983338:QBB983338 QKH983338:QKX983338 QUD983338:QUT983338 RDZ983338:REP983338 RNV983338:ROL983338 RXR983338:RYH983338 SHN983338:SID983338 SRJ983338:SRZ983338 TBF983338:TBV983338 TLB983338:TLR983338 TUX983338:TVN983338 UET983338:UFJ983338 UOP983338:UPF983338 UYL983338:UZB983338 VIH983338:VIX983338 VSD983338:VST983338 WBZ983338:WCP983338 WLV983338:WML983338 WVR983338:WWH983338 AA218:AC222 JW218:JY222 TS218:TU222 ADO218:ADQ222 ANK218:ANM222 AXG218:AXI222 BHC218:BHE222 BQY218:BRA222 CAU218:CAW222 CKQ218:CKS222 CUM218:CUO222 DEI218:DEK222 DOE218:DOG222 DYA218:DYC222 EHW218:EHY222 ERS218:ERU222 FBO218:FBQ222 FLK218:FLM222 FVG218:FVI222 GFC218:GFE222 GOY218:GPA222 GYU218:GYW222 HIQ218:HIS222 HSM218:HSO222 ICI218:ICK222 IME218:IMG222 IWA218:IWC222 JFW218:JFY222 JPS218:JPU222 JZO218:JZQ222 KJK218:KJM222 KTG218:KTI222 LDC218:LDE222 LMY218:LNA222 LWU218:LWW222 MGQ218:MGS222 MQM218:MQO222 NAI218:NAK222 NKE218:NKG222 NUA218:NUC222 ODW218:ODY222 ONS218:ONU222 OXO218:OXQ222 PHK218:PHM222 PRG218:PRI222 QBC218:QBE222 QKY218:QLA222 QUU218:QUW222 REQ218:RES222 ROM218:ROO222 RYI218:RYK222 SIE218:SIG222 SSA218:SSC222 TBW218:TBY222 TLS218:TLU222 TVO218:TVQ222 UFK218:UFM222 UPG218:UPI222 UZC218:UZE222 VIY218:VJA222 VSU218:VSW222 WCQ218:WCS222 WMM218:WMO222 WWI218:WWK222 AA65877:AC65881 JW65877:JY65881 TS65877:TU65881 ADO65877:ADQ65881 ANK65877:ANM65881 AXG65877:AXI65881 BHC65877:BHE65881 BQY65877:BRA65881 CAU65877:CAW65881 CKQ65877:CKS65881 CUM65877:CUO65881 DEI65877:DEK65881 DOE65877:DOG65881 DYA65877:DYC65881 EHW65877:EHY65881 ERS65877:ERU65881 FBO65877:FBQ65881 FLK65877:FLM65881 FVG65877:FVI65881 GFC65877:GFE65881 GOY65877:GPA65881 GYU65877:GYW65881 HIQ65877:HIS65881 HSM65877:HSO65881 ICI65877:ICK65881 IME65877:IMG65881 IWA65877:IWC65881 JFW65877:JFY65881 JPS65877:JPU65881 JZO65877:JZQ65881 KJK65877:KJM65881 KTG65877:KTI65881 LDC65877:LDE65881 LMY65877:LNA65881 LWU65877:LWW65881 MGQ65877:MGS65881 MQM65877:MQO65881 NAI65877:NAK65881 NKE65877:NKG65881 NUA65877:NUC65881 ODW65877:ODY65881 ONS65877:ONU65881 OXO65877:OXQ65881 PHK65877:PHM65881 PRG65877:PRI65881 QBC65877:QBE65881 QKY65877:QLA65881 QUU65877:QUW65881 REQ65877:RES65881 ROM65877:ROO65881 RYI65877:RYK65881 SIE65877:SIG65881 SSA65877:SSC65881 TBW65877:TBY65881 TLS65877:TLU65881 TVO65877:TVQ65881 UFK65877:UFM65881 UPG65877:UPI65881 UZC65877:UZE65881 VIY65877:VJA65881 VSU65877:VSW65881 WCQ65877:WCS65881 WMM65877:WMO65881 WWI65877:WWK65881 AA131413:AC131417 JW131413:JY131417 TS131413:TU131417 ADO131413:ADQ131417 ANK131413:ANM131417 AXG131413:AXI131417 BHC131413:BHE131417 BQY131413:BRA131417 CAU131413:CAW131417 CKQ131413:CKS131417 CUM131413:CUO131417 DEI131413:DEK131417 DOE131413:DOG131417 DYA131413:DYC131417 EHW131413:EHY131417 ERS131413:ERU131417 FBO131413:FBQ131417 FLK131413:FLM131417 FVG131413:FVI131417 GFC131413:GFE131417 GOY131413:GPA131417 GYU131413:GYW131417 HIQ131413:HIS131417 HSM131413:HSO131417 ICI131413:ICK131417 IME131413:IMG131417 IWA131413:IWC131417 JFW131413:JFY131417 JPS131413:JPU131417 JZO131413:JZQ131417 KJK131413:KJM131417 KTG131413:KTI131417 LDC131413:LDE131417 LMY131413:LNA131417 LWU131413:LWW131417 MGQ131413:MGS131417 MQM131413:MQO131417 NAI131413:NAK131417 NKE131413:NKG131417 NUA131413:NUC131417 ODW131413:ODY131417 ONS131413:ONU131417 OXO131413:OXQ131417 PHK131413:PHM131417 PRG131413:PRI131417 QBC131413:QBE131417 QKY131413:QLA131417 QUU131413:QUW131417 REQ131413:RES131417 ROM131413:ROO131417 RYI131413:RYK131417 SIE131413:SIG131417 SSA131413:SSC131417 TBW131413:TBY131417 TLS131413:TLU131417 TVO131413:TVQ131417 UFK131413:UFM131417 UPG131413:UPI131417 UZC131413:UZE131417 VIY131413:VJA131417 VSU131413:VSW131417 WCQ131413:WCS131417 WMM131413:WMO131417 WWI131413:WWK131417 AA196949:AC196953 JW196949:JY196953 TS196949:TU196953 ADO196949:ADQ196953 ANK196949:ANM196953 AXG196949:AXI196953 BHC196949:BHE196953 BQY196949:BRA196953 CAU196949:CAW196953 CKQ196949:CKS196953 CUM196949:CUO196953 DEI196949:DEK196953 DOE196949:DOG196953 DYA196949:DYC196953 EHW196949:EHY196953 ERS196949:ERU196953 FBO196949:FBQ196953 FLK196949:FLM196953 FVG196949:FVI196953 GFC196949:GFE196953 GOY196949:GPA196953 GYU196949:GYW196953 HIQ196949:HIS196953 HSM196949:HSO196953 ICI196949:ICK196953 IME196949:IMG196953 IWA196949:IWC196953 JFW196949:JFY196953 JPS196949:JPU196953 JZO196949:JZQ196953 KJK196949:KJM196953 KTG196949:KTI196953 LDC196949:LDE196953 LMY196949:LNA196953 LWU196949:LWW196953 MGQ196949:MGS196953 MQM196949:MQO196953 NAI196949:NAK196953 NKE196949:NKG196953 NUA196949:NUC196953 ODW196949:ODY196953 ONS196949:ONU196953 OXO196949:OXQ196953 PHK196949:PHM196953 PRG196949:PRI196953 QBC196949:QBE196953 QKY196949:QLA196953 QUU196949:QUW196953 REQ196949:RES196953 ROM196949:ROO196953 RYI196949:RYK196953 SIE196949:SIG196953 SSA196949:SSC196953 TBW196949:TBY196953 TLS196949:TLU196953 TVO196949:TVQ196953 UFK196949:UFM196953 UPG196949:UPI196953 UZC196949:UZE196953 VIY196949:VJA196953 VSU196949:VSW196953 WCQ196949:WCS196953 WMM196949:WMO196953 WWI196949:WWK196953 AA262485:AC262489 JW262485:JY262489 TS262485:TU262489 ADO262485:ADQ262489 ANK262485:ANM262489 AXG262485:AXI262489 BHC262485:BHE262489 BQY262485:BRA262489 CAU262485:CAW262489 CKQ262485:CKS262489 CUM262485:CUO262489 DEI262485:DEK262489 DOE262485:DOG262489 DYA262485:DYC262489 EHW262485:EHY262489 ERS262485:ERU262489 FBO262485:FBQ262489 FLK262485:FLM262489 FVG262485:FVI262489 GFC262485:GFE262489 GOY262485:GPA262489 GYU262485:GYW262489 HIQ262485:HIS262489 HSM262485:HSO262489 ICI262485:ICK262489 IME262485:IMG262489 IWA262485:IWC262489 JFW262485:JFY262489 JPS262485:JPU262489 JZO262485:JZQ262489 KJK262485:KJM262489 KTG262485:KTI262489 LDC262485:LDE262489 LMY262485:LNA262489 LWU262485:LWW262489 MGQ262485:MGS262489 MQM262485:MQO262489 NAI262485:NAK262489 NKE262485:NKG262489 NUA262485:NUC262489 ODW262485:ODY262489 ONS262485:ONU262489 OXO262485:OXQ262489 PHK262485:PHM262489 PRG262485:PRI262489 QBC262485:QBE262489 QKY262485:QLA262489 QUU262485:QUW262489 REQ262485:RES262489 ROM262485:ROO262489 RYI262485:RYK262489 SIE262485:SIG262489 SSA262485:SSC262489 TBW262485:TBY262489 TLS262485:TLU262489 TVO262485:TVQ262489 UFK262485:UFM262489 UPG262485:UPI262489 UZC262485:UZE262489 VIY262485:VJA262489 VSU262485:VSW262489 WCQ262485:WCS262489 WMM262485:WMO262489 WWI262485:WWK262489 AA328021:AC328025 JW328021:JY328025 TS328021:TU328025 ADO328021:ADQ328025 ANK328021:ANM328025 AXG328021:AXI328025 BHC328021:BHE328025 BQY328021:BRA328025 CAU328021:CAW328025 CKQ328021:CKS328025 CUM328021:CUO328025 DEI328021:DEK328025 DOE328021:DOG328025 DYA328021:DYC328025 EHW328021:EHY328025 ERS328021:ERU328025 FBO328021:FBQ328025 FLK328021:FLM328025 FVG328021:FVI328025 GFC328021:GFE328025 GOY328021:GPA328025 GYU328021:GYW328025 HIQ328021:HIS328025 HSM328021:HSO328025 ICI328021:ICK328025 IME328021:IMG328025 IWA328021:IWC328025 JFW328021:JFY328025 JPS328021:JPU328025 JZO328021:JZQ328025 KJK328021:KJM328025 KTG328021:KTI328025 LDC328021:LDE328025 LMY328021:LNA328025 LWU328021:LWW328025 MGQ328021:MGS328025 MQM328021:MQO328025 NAI328021:NAK328025 NKE328021:NKG328025 NUA328021:NUC328025 ODW328021:ODY328025 ONS328021:ONU328025 OXO328021:OXQ328025 PHK328021:PHM328025 PRG328021:PRI328025 QBC328021:QBE328025 QKY328021:QLA328025 QUU328021:QUW328025 REQ328021:RES328025 ROM328021:ROO328025 RYI328021:RYK328025 SIE328021:SIG328025 SSA328021:SSC328025 TBW328021:TBY328025 TLS328021:TLU328025 TVO328021:TVQ328025 UFK328021:UFM328025 UPG328021:UPI328025 UZC328021:UZE328025 VIY328021:VJA328025 VSU328021:VSW328025 WCQ328021:WCS328025 WMM328021:WMO328025 WWI328021:WWK328025 AA393557:AC393561 JW393557:JY393561 TS393557:TU393561 ADO393557:ADQ393561 ANK393557:ANM393561 AXG393557:AXI393561 BHC393557:BHE393561 BQY393557:BRA393561 CAU393557:CAW393561 CKQ393557:CKS393561 CUM393557:CUO393561 DEI393557:DEK393561 DOE393557:DOG393561 DYA393557:DYC393561 EHW393557:EHY393561 ERS393557:ERU393561 FBO393557:FBQ393561 FLK393557:FLM393561 FVG393557:FVI393561 GFC393557:GFE393561 GOY393557:GPA393561 GYU393557:GYW393561 HIQ393557:HIS393561 HSM393557:HSO393561 ICI393557:ICK393561 IME393557:IMG393561 IWA393557:IWC393561 JFW393557:JFY393561 JPS393557:JPU393561 JZO393557:JZQ393561 KJK393557:KJM393561 KTG393557:KTI393561 LDC393557:LDE393561 LMY393557:LNA393561 LWU393557:LWW393561 MGQ393557:MGS393561 MQM393557:MQO393561 NAI393557:NAK393561 NKE393557:NKG393561 NUA393557:NUC393561 ODW393557:ODY393561 ONS393557:ONU393561 OXO393557:OXQ393561 PHK393557:PHM393561 PRG393557:PRI393561 QBC393557:QBE393561 QKY393557:QLA393561 QUU393557:QUW393561 REQ393557:RES393561 ROM393557:ROO393561 RYI393557:RYK393561 SIE393557:SIG393561 SSA393557:SSC393561 TBW393557:TBY393561 TLS393557:TLU393561 TVO393557:TVQ393561 UFK393557:UFM393561 UPG393557:UPI393561 UZC393557:UZE393561 VIY393557:VJA393561 VSU393557:VSW393561 WCQ393557:WCS393561 WMM393557:WMO393561 WWI393557:WWK393561 AA459093:AC459097 JW459093:JY459097 TS459093:TU459097 ADO459093:ADQ459097 ANK459093:ANM459097 AXG459093:AXI459097 BHC459093:BHE459097 BQY459093:BRA459097 CAU459093:CAW459097 CKQ459093:CKS459097 CUM459093:CUO459097 DEI459093:DEK459097 DOE459093:DOG459097 DYA459093:DYC459097 EHW459093:EHY459097 ERS459093:ERU459097 FBO459093:FBQ459097 FLK459093:FLM459097 FVG459093:FVI459097 GFC459093:GFE459097 GOY459093:GPA459097 GYU459093:GYW459097 HIQ459093:HIS459097 HSM459093:HSO459097 ICI459093:ICK459097 IME459093:IMG459097 IWA459093:IWC459097 JFW459093:JFY459097 JPS459093:JPU459097 JZO459093:JZQ459097 KJK459093:KJM459097 KTG459093:KTI459097 LDC459093:LDE459097 LMY459093:LNA459097 LWU459093:LWW459097 MGQ459093:MGS459097 MQM459093:MQO459097 NAI459093:NAK459097 NKE459093:NKG459097 NUA459093:NUC459097 ODW459093:ODY459097 ONS459093:ONU459097 OXO459093:OXQ459097 PHK459093:PHM459097 PRG459093:PRI459097 QBC459093:QBE459097 QKY459093:QLA459097 QUU459093:QUW459097 REQ459093:RES459097 ROM459093:ROO459097 RYI459093:RYK459097 SIE459093:SIG459097 SSA459093:SSC459097 TBW459093:TBY459097 TLS459093:TLU459097 TVO459093:TVQ459097 UFK459093:UFM459097 UPG459093:UPI459097 UZC459093:UZE459097 VIY459093:VJA459097 VSU459093:VSW459097 WCQ459093:WCS459097 WMM459093:WMO459097 WWI459093:WWK459097 AA524629:AC524633 JW524629:JY524633 TS524629:TU524633 ADO524629:ADQ524633 ANK524629:ANM524633 AXG524629:AXI524633 BHC524629:BHE524633 BQY524629:BRA524633 CAU524629:CAW524633 CKQ524629:CKS524633 CUM524629:CUO524633 DEI524629:DEK524633 DOE524629:DOG524633 DYA524629:DYC524633 EHW524629:EHY524633 ERS524629:ERU524633 FBO524629:FBQ524633 FLK524629:FLM524633 FVG524629:FVI524633 GFC524629:GFE524633 GOY524629:GPA524633 GYU524629:GYW524633 HIQ524629:HIS524633 HSM524629:HSO524633 ICI524629:ICK524633 IME524629:IMG524633 IWA524629:IWC524633 JFW524629:JFY524633 JPS524629:JPU524633 JZO524629:JZQ524633 KJK524629:KJM524633 KTG524629:KTI524633 LDC524629:LDE524633 LMY524629:LNA524633 LWU524629:LWW524633 MGQ524629:MGS524633 MQM524629:MQO524633 NAI524629:NAK524633 NKE524629:NKG524633 NUA524629:NUC524633 ODW524629:ODY524633 ONS524629:ONU524633 OXO524629:OXQ524633 PHK524629:PHM524633 PRG524629:PRI524633 QBC524629:QBE524633 QKY524629:QLA524633 QUU524629:QUW524633 REQ524629:RES524633 ROM524629:ROO524633 RYI524629:RYK524633 SIE524629:SIG524633 SSA524629:SSC524633 TBW524629:TBY524633 TLS524629:TLU524633 TVO524629:TVQ524633 UFK524629:UFM524633 UPG524629:UPI524633 UZC524629:UZE524633 VIY524629:VJA524633 VSU524629:VSW524633 WCQ524629:WCS524633 WMM524629:WMO524633 WWI524629:WWK524633 AA590165:AC590169 JW590165:JY590169 TS590165:TU590169 ADO590165:ADQ590169 ANK590165:ANM590169 AXG590165:AXI590169 BHC590165:BHE590169 BQY590165:BRA590169 CAU590165:CAW590169 CKQ590165:CKS590169 CUM590165:CUO590169 DEI590165:DEK590169 DOE590165:DOG590169 DYA590165:DYC590169 EHW590165:EHY590169 ERS590165:ERU590169 FBO590165:FBQ590169 FLK590165:FLM590169 FVG590165:FVI590169 GFC590165:GFE590169 GOY590165:GPA590169 GYU590165:GYW590169 HIQ590165:HIS590169 HSM590165:HSO590169 ICI590165:ICK590169 IME590165:IMG590169 IWA590165:IWC590169 JFW590165:JFY590169 JPS590165:JPU590169 JZO590165:JZQ590169 KJK590165:KJM590169 KTG590165:KTI590169 LDC590165:LDE590169 LMY590165:LNA590169 LWU590165:LWW590169 MGQ590165:MGS590169 MQM590165:MQO590169 NAI590165:NAK590169 NKE590165:NKG590169 NUA590165:NUC590169 ODW590165:ODY590169 ONS590165:ONU590169 OXO590165:OXQ590169 PHK590165:PHM590169 PRG590165:PRI590169 QBC590165:QBE590169 QKY590165:QLA590169 QUU590165:QUW590169 REQ590165:RES590169 ROM590165:ROO590169 RYI590165:RYK590169 SIE590165:SIG590169 SSA590165:SSC590169 TBW590165:TBY590169 TLS590165:TLU590169 TVO590165:TVQ590169 UFK590165:UFM590169 UPG590165:UPI590169 UZC590165:UZE590169 VIY590165:VJA590169 VSU590165:VSW590169 WCQ590165:WCS590169 WMM590165:WMO590169 WWI590165:WWK590169 AA655701:AC655705 JW655701:JY655705 TS655701:TU655705 ADO655701:ADQ655705 ANK655701:ANM655705 AXG655701:AXI655705 BHC655701:BHE655705 BQY655701:BRA655705 CAU655701:CAW655705 CKQ655701:CKS655705 CUM655701:CUO655705 DEI655701:DEK655705 DOE655701:DOG655705 DYA655701:DYC655705 EHW655701:EHY655705 ERS655701:ERU655705 FBO655701:FBQ655705 FLK655701:FLM655705 FVG655701:FVI655705 GFC655701:GFE655705 GOY655701:GPA655705 GYU655701:GYW655705 HIQ655701:HIS655705 HSM655701:HSO655705 ICI655701:ICK655705 IME655701:IMG655705 IWA655701:IWC655705 JFW655701:JFY655705 JPS655701:JPU655705 JZO655701:JZQ655705 KJK655701:KJM655705 KTG655701:KTI655705 LDC655701:LDE655705 LMY655701:LNA655705 LWU655701:LWW655705 MGQ655701:MGS655705 MQM655701:MQO655705 NAI655701:NAK655705 NKE655701:NKG655705 NUA655701:NUC655705 ODW655701:ODY655705 ONS655701:ONU655705 OXO655701:OXQ655705 PHK655701:PHM655705 PRG655701:PRI655705 QBC655701:QBE655705 QKY655701:QLA655705 QUU655701:QUW655705 REQ655701:RES655705 ROM655701:ROO655705 RYI655701:RYK655705 SIE655701:SIG655705 SSA655701:SSC655705 TBW655701:TBY655705 TLS655701:TLU655705 TVO655701:TVQ655705 UFK655701:UFM655705 UPG655701:UPI655705 UZC655701:UZE655705 VIY655701:VJA655705 VSU655701:VSW655705 WCQ655701:WCS655705 WMM655701:WMO655705 WWI655701:WWK655705 AA721237:AC721241 JW721237:JY721241 TS721237:TU721241 ADO721237:ADQ721241 ANK721237:ANM721241 AXG721237:AXI721241 BHC721237:BHE721241 BQY721237:BRA721241 CAU721237:CAW721241 CKQ721237:CKS721241 CUM721237:CUO721241 DEI721237:DEK721241 DOE721237:DOG721241 DYA721237:DYC721241 EHW721237:EHY721241 ERS721237:ERU721241 FBO721237:FBQ721241 FLK721237:FLM721241 FVG721237:FVI721241 GFC721237:GFE721241 GOY721237:GPA721241 GYU721237:GYW721241 HIQ721237:HIS721241 HSM721237:HSO721241 ICI721237:ICK721241 IME721237:IMG721241 IWA721237:IWC721241 JFW721237:JFY721241 JPS721237:JPU721241 JZO721237:JZQ721241 KJK721237:KJM721241 KTG721237:KTI721241 LDC721237:LDE721241 LMY721237:LNA721241 LWU721237:LWW721241 MGQ721237:MGS721241 MQM721237:MQO721241 NAI721237:NAK721241 NKE721237:NKG721241 NUA721237:NUC721241 ODW721237:ODY721241 ONS721237:ONU721241 OXO721237:OXQ721241 PHK721237:PHM721241 PRG721237:PRI721241 QBC721237:QBE721241 QKY721237:QLA721241 QUU721237:QUW721241 REQ721237:RES721241 ROM721237:ROO721241 RYI721237:RYK721241 SIE721237:SIG721241 SSA721237:SSC721241 TBW721237:TBY721241 TLS721237:TLU721241 TVO721237:TVQ721241 UFK721237:UFM721241 UPG721237:UPI721241 UZC721237:UZE721241 VIY721237:VJA721241 VSU721237:VSW721241 WCQ721237:WCS721241 WMM721237:WMO721241 WWI721237:WWK721241 AA786773:AC786777 JW786773:JY786777 TS786773:TU786777 ADO786773:ADQ786777 ANK786773:ANM786777 AXG786773:AXI786777 BHC786773:BHE786777 BQY786773:BRA786777 CAU786773:CAW786777 CKQ786773:CKS786777 CUM786773:CUO786777 DEI786773:DEK786777 DOE786773:DOG786777 DYA786773:DYC786777 EHW786773:EHY786777 ERS786773:ERU786777 FBO786773:FBQ786777 FLK786773:FLM786777 FVG786773:FVI786777 GFC786773:GFE786777 GOY786773:GPA786777 GYU786773:GYW786777 HIQ786773:HIS786777 HSM786773:HSO786777 ICI786773:ICK786777 IME786773:IMG786777 IWA786773:IWC786777 JFW786773:JFY786777 JPS786773:JPU786777 JZO786773:JZQ786777 KJK786773:KJM786777 KTG786773:KTI786777 LDC786773:LDE786777 LMY786773:LNA786777 LWU786773:LWW786777 MGQ786773:MGS786777 MQM786773:MQO786777 NAI786773:NAK786777 NKE786773:NKG786777 NUA786773:NUC786777 ODW786773:ODY786777 ONS786773:ONU786777 OXO786773:OXQ786777 PHK786773:PHM786777 PRG786773:PRI786777 QBC786773:QBE786777 QKY786773:QLA786777 QUU786773:QUW786777 REQ786773:RES786777 ROM786773:ROO786777 RYI786773:RYK786777 SIE786773:SIG786777 SSA786773:SSC786777 TBW786773:TBY786777 TLS786773:TLU786777 TVO786773:TVQ786777 UFK786773:UFM786777 UPG786773:UPI786777 UZC786773:UZE786777 VIY786773:VJA786777 VSU786773:VSW786777 WCQ786773:WCS786777 WMM786773:WMO786777 WWI786773:WWK786777 AA852309:AC852313 JW852309:JY852313 TS852309:TU852313 ADO852309:ADQ852313 ANK852309:ANM852313 AXG852309:AXI852313 BHC852309:BHE852313 BQY852309:BRA852313 CAU852309:CAW852313 CKQ852309:CKS852313 CUM852309:CUO852313 DEI852309:DEK852313 DOE852309:DOG852313 DYA852309:DYC852313 EHW852309:EHY852313 ERS852309:ERU852313 FBO852309:FBQ852313 FLK852309:FLM852313 FVG852309:FVI852313 GFC852309:GFE852313 GOY852309:GPA852313 GYU852309:GYW852313 HIQ852309:HIS852313 HSM852309:HSO852313 ICI852309:ICK852313 IME852309:IMG852313 IWA852309:IWC852313 JFW852309:JFY852313 JPS852309:JPU852313 JZO852309:JZQ852313 KJK852309:KJM852313 KTG852309:KTI852313 LDC852309:LDE852313 LMY852309:LNA852313 LWU852309:LWW852313 MGQ852309:MGS852313 MQM852309:MQO852313 NAI852309:NAK852313 NKE852309:NKG852313 NUA852309:NUC852313 ODW852309:ODY852313 ONS852309:ONU852313 OXO852309:OXQ852313 PHK852309:PHM852313 PRG852309:PRI852313 QBC852309:QBE852313 QKY852309:QLA852313 QUU852309:QUW852313 REQ852309:RES852313 ROM852309:ROO852313 RYI852309:RYK852313 SIE852309:SIG852313 SSA852309:SSC852313 TBW852309:TBY852313 TLS852309:TLU852313 TVO852309:TVQ852313 UFK852309:UFM852313 UPG852309:UPI852313 UZC852309:UZE852313 VIY852309:VJA852313 VSU852309:VSW852313 WCQ852309:WCS852313 WMM852309:WMO852313 WWI852309:WWK852313 AA917845:AC917849 JW917845:JY917849 TS917845:TU917849 ADO917845:ADQ917849 ANK917845:ANM917849 AXG917845:AXI917849 BHC917845:BHE917849 BQY917845:BRA917849 CAU917845:CAW917849 CKQ917845:CKS917849 CUM917845:CUO917849 DEI917845:DEK917849 DOE917845:DOG917849 DYA917845:DYC917849 EHW917845:EHY917849 ERS917845:ERU917849 FBO917845:FBQ917849 FLK917845:FLM917849 FVG917845:FVI917849 GFC917845:GFE917849 GOY917845:GPA917849 GYU917845:GYW917849 HIQ917845:HIS917849 HSM917845:HSO917849 ICI917845:ICK917849 IME917845:IMG917849 IWA917845:IWC917849 JFW917845:JFY917849 JPS917845:JPU917849 JZO917845:JZQ917849 KJK917845:KJM917849 KTG917845:KTI917849 LDC917845:LDE917849 LMY917845:LNA917849 LWU917845:LWW917849 MGQ917845:MGS917849 MQM917845:MQO917849 NAI917845:NAK917849 NKE917845:NKG917849 NUA917845:NUC917849 ODW917845:ODY917849 ONS917845:ONU917849 OXO917845:OXQ917849 PHK917845:PHM917849 PRG917845:PRI917849 QBC917845:QBE917849 QKY917845:QLA917849 QUU917845:QUW917849 REQ917845:RES917849 ROM917845:ROO917849 RYI917845:RYK917849 SIE917845:SIG917849 SSA917845:SSC917849 TBW917845:TBY917849 TLS917845:TLU917849 TVO917845:TVQ917849 UFK917845:UFM917849 UPG917845:UPI917849 UZC917845:UZE917849 VIY917845:VJA917849 VSU917845:VSW917849 WCQ917845:WCS917849 WMM917845:WMO917849 WWI917845:WWK917849 AA983381:AC983385 JW983381:JY983385 TS983381:TU983385 ADO983381:ADQ983385 ANK983381:ANM983385 AXG983381:AXI983385 BHC983381:BHE983385 BQY983381:BRA983385 CAU983381:CAW983385 CKQ983381:CKS983385 CUM983381:CUO983385 DEI983381:DEK983385 DOE983381:DOG983385 DYA983381:DYC983385 EHW983381:EHY983385 ERS983381:ERU983385 FBO983381:FBQ983385 FLK983381:FLM983385 FVG983381:FVI983385 GFC983381:GFE983385 GOY983381:GPA983385 GYU983381:GYW983385 HIQ983381:HIS983385 HSM983381:HSO983385 ICI983381:ICK983385 IME983381:IMG983385 IWA983381:IWC983385 JFW983381:JFY983385 JPS983381:JPU983385 JZO983381:JZQ983385 KJK983381:KJM983385 KTG983381:KTI983385 LDC983381:LDE983385 LMY983381:LNA983385 LWU983381:LWW983385 MGQ983381:MGS983385 MQM983381:MQO983385 NAI983381:NAK983385 NKE983381:NKG983385 NUA983381:NUC983385 ODW983381:ODY983385 ONS983381:ONU983385 OXO983381:OXQ983385 PHK983381:PHM983385 PRG983381:PRI983385 QBC983381:QBE983385 QKY983381:QLA983385 QUU983381:QUW983385 REQ983381:RES983385 ROM983381:ROO983385 RYI983381:RYK983385 SIE983381:SIG983385 SSA983381:SSC983385 TBW983381:TBY983385 TLS983381:TLU983385 TVO983381:TVQ983385 UFK983381:UFM983385 UPG983381:UPI983385 UZC983381:UZE983385 VIY983381:VJA983385 VSU983381:VSW983385 WCQ983381:WCS983385 WMM983381:WMO983385 WWI983381:WWK983385 AA195:AC199 JW195:JY199 TS195:TU199 ADO195:ADQ199 ANK195:ANM199 AXG195:AXI199 BHC195:BHE199 BQY195:BRA199 CAU195:CAW199 CKQ195:CKS199 CUM195:CUO199 DEI195:DEK199 DOE195:DOG199 DYA195:DYC199 EHW195:EHY199 ERS195:ERU199 FBO195:FBQ199 FLK195:FLM199 FVG195:FVI199 GFC195:GFE199 GOY195:GPA199 GYU195:GYW199 HIQ195:HIS199 HSM195:HSO199 ICI195:ICK199 IME195:IMG199 IWA195:IWC199 JFW195:JFY199 JPS195:JPU199 JZO195:JZQ199 KJK195:KJM199 KTG195:KTI199 LDC195:LDE199 LMY195:LNA199 LWU195:LWW199 MGQ195:MGS199 MQM195:MQO199 NAI195:NAK199 NKE195:NKG199 NUA195:NUC199 ODW195:ODY199 ONS195:ONU199 OXO195:OXQ199 PHK195:PHM199 PRG195:PRI199 QBC195:QBE199 QKY195:QLA199 QUU195:QUW199 REQ195:RES199 ROM195:ROO199 RYI195:RYK199 SIE195:SIG199 SSA195:SSC199 TBW195:TBY199 TLS195:TLU199 TVO195:TVQ199 UFK195:UFM199 UPG195:UPI199 UZC195:UZE199 VIY195:VJA199 VSU195:VSW199 WCQ195:WCS199 WMM195:WMO199 WWI195:WWK199 AA65854:AC65858 JW65854:JY65858 TS65854:TU65858 ADO65854:ADQ65858 ANK65854:ANM65858 AXG65854:AXI65858 BHC65854:BHE65858 BQY65854:BRA65858 CAU65854:CAW65858 CKQ65854:CKS65858 CUM65854:CUO65858 DEI65854:DEK65858 DOE65854:DOG65858 DYA65854:DYC65858 EHW65854:EHY65858 ERS65854:ERU65858 FBO65854:FBQ65858 FLK65854:FLM65858 FVG65854:FVI65858 GFC65854:GFE65858 GOY65854:GPA65858 GYU65854:GYW65858 HIQ65854:HIS65858 HSM65854:HSO65858 ICI65854:ICK65858 IME65854:IMG65858 IWA65854:IWC65858 JFW65854:JFY65858 JPS65854:JPU65858 JZO65854:JZQ65858 KJK65854:KJM65858 KTG65854:KTI65858 LDC65854:LDE65858 LMY65854:LNA65858 LWU65854:LWW65858 MGQ65854:MGS65858 MQM65854:MQO65858 NAI65854:NAK65858 NKE65854:NKG65858 NUA65854:NUC65858 ODW65854:ODY65858 ONS65854:ONU65858 OXO65854:OXQ65858 PHK65854:PHM65858 PRG65854:PRI65858 QBC65854:QBE65858 QKY65854:QLA65858 QUU65854:QUW65858 REQ65854:RES65858 ROM65854:ROO65858 RYI65854:RYK65858 SIE65854:SIG65858 SSA65854:SSC65858 TBW65854:TBY65858 TLS65854:TLU65858 TVO65854:TVQ65858 UFK65854:UFM65858 UPG65854:UPI65858 UZC65854:UZE65858 VIY65854:VJA65858 VSU65854:VSW65858 WCQ65854:WCS65858 WMM65854:WMO65858 WWI65854:WWK65858 AA131390:AC131394 JW131390:JY131394 TS131390:TU131394 ADO131390:ADQ131394 ANK131390:ANM131394 AXG131390:AXI131394 BHC131390:BHE131394 BQY131390:BRA131394 CAU131390:CAW131394 CKQ131390:CKS131394 CUM131390:CUO131394 DEI131390:DEK131394 DOE131390:DOG131394 DYA131390:DYC131394 EHW131390:EHY131394 ERS131390:ERU131394 FBO131390:FBQ131394 FLK131390:FLM131394 FVG131390:FVI131394 GFC131390:GFE131394 GOY131390:GPA131394 GYU131390:GYW131394 HIQ131390:HIS131394 HSM131390:HSO131394 ICI131390:ICK131394 IME131390:IMG131394 IWA131390:IWC131394 JFW131390:JFY131394 JPS131390:JPU131394 JZO131390:JZQ131394 KJK131390:KJM131394 KTG131390:KTI131394 LDC131390:LDE131394 LMY131390:LNA131394 LWU131390:LWW131394 MGQ131390:MGS131394 MQM131390:MQO131394 NAI131390:NAK131394 NKE131390:NKG131394 NUA131390:NUC131394 ODW131390:ODY131394 ONS131390:ONU131394 OXO131390:OXQ131394 PHK131390:PHM131394 PRG131390:PRI131394 QBC131390:QBE131394 QKY131390:QLA131394 QUU131390:QUW131394 REQ131390:RES131394 ROM131390:ROO131394 RYI131390:RYK131394 SIE131390:SIG131394 SSA131390:SSC131394 TBW131390:TBY131394 TLS131390:TLU131394 TVO131390:TVQ131394 UFK131390:UFM131394 UPG131390:UPI131394 UZC131390:UZE131394 VIY131390:VJA131394 VSU131390:VSW131394 WCQ131390:WCS131394 WMM131390:WMO131394 WWI131390:WWK131394 AA196926:AC196930 JW196926:JY196930 TS196926:TU196930 ADO196926:ADQ196930 ANK196926:ANM196930 AXG196926:AXI196930 BHC196926:BHE196930 BQY196926:BRA196930 CAU196926:CAW196930 CKQ196926:CKS196930 CUM196926:CUO196930 DEI196926:DEK196930 DOE196926:DOG196930 DYA196926:DYC196930 EHW196926:EHY196930 ERS196926:ERU196930 FBO196926:FBQ196930 FLK196926:FLM196930 FVG196926:FVI196930 GFC196926:GFE196930 GOY196926:GPA196930 GYU196926:GYW196930 HIQ196926:HIS196930 HSM196926:HSO196930 ICI196926:ICK196930 IME196926:IMG196930 IWA196926:IWC196930 JFW196926:JFY196930 JPS196926:JPU196930 JZO196926:JZQ196930 KJK196926:KJM196930 KTG196926:KTI196930 LDC196926:LDE196930 LMY196926:LNA196930 LWU196926:LWW196930 MGQ196926:MGS196930 MQM196926:MQO196930 NAI196926:NAK196930 NKE196926:NKG196930 NUA196926:NUC196930 ODW196926:ODY196930 ONS196926:ONU196930 OXO196926:OXQ196930 PHK196926:PHM196930 PRG196926:PRI196930 QBC196926:QBE196930 QKY196926:QLA196930 QUU196926:QUW196930 REQ196926:RES196930 ROM196926:ROO196930 RYI196926:RYK196930 SIE196926:SIG196930 SSA196926:SSC196930 TBW196926:TBY196930 TLS196926:TLU196930 TVO196926:TVQ196930 UFK196926:UFM196930 UPG196926:UPI196930 UZC196926:UZE196930 VIY196926:VJA196930 VSU196926:VSW196930 WCQ196926:WCS196930 WMM196926:WMO196930 WWI196926:WWK196930 AA262462:AC262466 JW262462:JY262466 TS262462:TU262466 ADO262462:ADQ262466 ANK262462:ANM262466 AXG262462:AXI262466 BHC262462:BHE262466 BQY262462:BRA262466 CAU262462:CAW262466 CKQ262462:CKS262466 CUM262462:CUO262466 DEI262462:DEK262466 DOE262462:DOG262466 DYA262462:DYC262466 EHW262462:EHY262466 ERS262462:ERU262466 FBO262462:FBQ262466 FLK262462:FLM262466 FVG262462:FVI262466 GFC262462:GFE262466 GOY262462:GPA262466 GYU262462:GYW262466 HIQ262462:HIS262466 HSM262462:HSO262466 ICI262462:ICK262466 IME262462:IMG262466 IWA262462:IWC262466 JFW262462:JFY262466 JPS262462:JPU262466 JZO262462:JZQ262466 KJK262462:KJM262466 KTG262462:KTI262466 LDC262462:LDE262466 LMY262462:LNA262466 LWU262462:LWW262466 MGQ262462:MGS262466 MQM262462:MQO262466 NAI262462:NAK262466 NKE262462:NKG262466 NUA262462:NUC262466 ODW262462:ODY262466 ONS262462:ONU262466 OXO262462:OXQ262466 PHK262462:PHM262466 PRG262462:PRI262466 QBC262462:QBE262466 QKY262462:QLA262466 QUU262462:QUW262466 REQ262462:RES262466 ROM262462:ROO262466 RYI262462:RYK262466 SIE262462:SIG262466 SSA262462:SSC262466 TBW262462:TBY262466 TLS262462:TLU262466 TVO262462:TVQ262466 UFK262462:UFM262466 UPG262462:UPI262466 UZC262462:UZE262466 VIY262462:VJA262466 VSU262462:VSW262466 WCQ262462:WCS262466 WMM262462:WMO262466 WWI262462:WWK262466 AA327998:AC328002 JW327998:JY328002 TS327998:TU328002 ADO327998:ADQ328002 ANK327998:ANM328002 AXG327998:AXI328002 BHC327998:BHE328002 BQY327998:BRA328002 CAU327998:CAW328002 CKQ327998:CKS328002 CUM327998:CUO328002 DEI327998:DEK328002 DOE327998:DOG328002 DYA327998:DYC328002 EHW327998:EHY328002 ERS327998:ERU328002 FBO327998:FBQ328002 FLK327998:FLM328002 FVG327998:FVI328002 GFC327998:GFE328002 GOY327998:GPA328002 GYU327998:GYW328002 HIQ327998:HIS328002 HSM327998:HSO328002 ICI327998:ICK328002 IME327998:IMG328002 IWA327998:IWC328002 JFW327998:JFY328002 JPS327998:JPU328002 JZO327998:JZQ328002 KJK327998:KJM328002 KTG327998:KTI328002 LDC327998:LDE328002 LMY327998:LNA328002 LWU327998:LWW328002 MGQ327998:MGS328002 MQM327998:MQO328002 NAI327998:NAK328002 NKE327998:NKG328002 NUA327998:NUC328002 ODW327998:ODY328002 ONS327998:ONU328002 OXO327998:OXQ328002 PHK327998:PHM328002 PRG327998:PRI328002 QBC327998:QBE328002 QKY327998:QLA328002 QUU327998:QUW328002 REQ327998:RES328002 ROM327998:ROO328002 RYI327998:RYK328002 SIE327998:SIG328002 SSA327998:SSC328002 TBW327998:TBY328002 TLS327998:TLU328002 TVO327998:TVQ328002 UFK327998:UFM328002 UPG327998:UPI328002 UZC327998:UZE328002 VIY327998:VJA328002 VSU327998:VSW328002 WCQ327998:WCS328002 WMM327998:WMO328002 WWI327998:WWK328002 AA393534:AC393538 JW393534:JY393538 TS393534:TU393538 ADO393534:ADQ393538 ANK393534:ANM393538 AXG393534:AXI393538 BHC393534:BHE393538 BQY393534:BRA393538 CAU393534:CAW393538 CKQ393534:CKS393538 CUM393534:CUO393538 DEI393534:DEK393538 DOE393534:DOG393538 DYA393534:DYC393538 EHW393534:EHY393538 ERS393534:ERU393538 FBO393534:FBQ393538 FLK393534:FLM393538 FVG393534:FVI393538 GFC393534:GFE393538 GOY393534:GPA393538 GYU393534:GYW393538 HIQ393534:HIS393538 HSM393534:HSO393538 ICI393534:ICK393538 IME393534:IMG393538 IWA393534:IWC393538 JFW393534:JFY393538 JPS393534:JPU393538 JZO393534:JZQ393538 KJK393534:KJM393538 KTG393534:KTI393538 LDC393534:LDE393538 LMY393534:LNA393538 LWU393534:LWW393538 MGQ393534:MGS393538 MQM393534:MQO393538 NAI393534:NAK393538 NKE393534:NKG393538 NUA393534:NUC393538 ODW393534:ODY393538 ONS393534:ONU393538 OXO393534:OXQ393538 PHK393534:PHM393538 PRG393534:PRI393538 QBC393534:QBE393538 QKY393534:QLA393538 QUU393534:QUW393538 REQ393534:RES393538 ROM393534:ROO393538 RYI393534:RYK393538 SIE393534:SIG393538 SSA393534:SSC393538 TBW393534:TBY393538 TLS393534:TLU393538 TVO393534:TVQ393538 UFK393534:UFM393538 UPG393534:UPI393538 UZC393534:UZE393538 VIY393534:VJA393538 VSU393534:VSW393538 WCQ393534:WCS393538 WMM393534:WMO393538 WWI393534:WWK393538 AA459070:AC459074 JW459070:JY459074 TS459070:TU459074 ADO459070:ADQ459074 ANK459070:ANM459074 AXG459070:AXI459074 BHC459070:BHE459074 BQY459070:BRA459074 CAU459070:CAW459074 CKQ459070:CKS459074 CUM459070:CUO459074 DEI459070:DEK459074 DOE459070:DOG459074 DYA459070:DYC459074 EHW459070:EHY459074 ERS459070:ERU459074 FBO459070:FBQ459074 FLK459070:FLM459074 FVG459070:FVI459074 GFC459070:GFE459074 GOY459070:GPA459074 GYU459070:GYW459074 HIQ459070:HIS459074 HSM459070:HSO459074 ICI459070:ICK459074 IME459070:IMG459074 IWA459070:IWC459074 JFW459070:JFY459074 JPS459070:JPU459074 JZO459070:JZQ459074 KJK459070:KJM459074 KTG459070:KTI459074 LDC459070:LDE459074 LMY459070:LNA459074 LWU459070:LWW459074 MGQ459070:MGS459074 MQM459070:MQO459074 NAI459070:NAK459074 NKE459070:NKG459074 NUA459070:NUC459074 ODW459070:ODY459074 ONS459070:ONU459074 OXO459070:OXQ459074 PHK459070:PHM459074 PRG459070:PRI459074 QBC459070:QBE459074 QKY459070:QLA459074 QUU459070:QUW459074 REQ459070:RES459074 ROM459070:ROO459074 RYI459070:RYK459074 SIE459070:SIG459074 SSA459070:SSC459074 TBW459070:TBY459074 TLS459070:TLU459074 TVO459070:TVQ459074 UFK459070:UFM459074 UPG459070:UPI459074 UZC459070:UZE459074 VIY459070:VJA459074 VSU459070:VSW459074 WCQ459070:WCS459074 WMM459070:WMO459074 WWI459070:WWK459074 AA524606:AC524610 JW524606:JY524610 TS524606:TU524610 ADO524606:ADQ524610 ANK524606:ANM524610 AXG524606:AXI524610 BHC524606:BHE524610 BQY524606:BRA524610 CAU524606:CAW524610 CKQ524606:CKS524610 CUM524606:CUO524610 DEI524606:DEK524610 DOE524606:DOG524610 DYA524606:DYC524610 EHW524606:EHY524610 ERS524606:ERU524610 FBO524606:FBQ524610 FLK524606:FLM524610 FVG524606:FVI524610 GFC524606:GFE524610 GOY524606:GPA524610 GYU524606:GYW524610 HIQ524606:HIS524610 HSM524606:HSO524610 ICI524606:ICK524610 IME524606:IMG524610 IWA524606:IWC524610 JFW524606:JFY524610 JPS524606:JPU524610 JZO524606:JZQ524610 KJK524606:KJM524610 KTG524606:KTI524610 LDC524606:LDE524610 LMY524606:LNA524610 LWU524606:LWW524610 MGQ524606:MGS524610 MQM524606:MQO524610 NAI524606:NAK524610 NKE524606:NKG524610 NUA524606:NUC524610 ODW524606:ODY524610 ONS524606:ONU524610 OXO524606:OXQ524610 PHK524606:PHM524610 PRG524606:PRI524610 QBC524606:QBE524610 QKY524606:QLA524610 QUU524606:QUW524610 REQ524606:RES524610 ROM524606:ROO524610 RYI524606:RYK524610 SIE524606:SIG524610 SSA524606:SSC524610 TBW524606:TBY524610 TLS524606:TLU524610 TVO524606:TVQ524610 UFK524606:UFM524610 UPG524606:UPI524610 UZC524606:UZE524610 VIY524606:VJA524610 VSU524606:VSW524610 WCQ524606:WCS524610 WMM524606:WMO524610 WWI524606:WWK524610 AA590142:AC590146 JW590142:JY590146 TS590142:TU590146 ADO590142:ADQ590146 ANK590142:ANM590146 AXG590142:AXI590146 BHC590142:BHE590146 BQY590142:BRA590146 CAU590142:CAW590146 CKQ590142:CKS590146 CUM590142:CUO590146 DEI590142:DEK590146 DOE590142:DOG590146 DYA590142:DYC590146 EHW590142:EHY590146 ERS590142:ERU590146 FBO590142:FBQ590146 FLK590142:FLM590146 FVG590142:FVI590146 GFC590142:GFE590146 GOY590142:GPA590146 GYU590142:GYW590146 HIQ590142:HIS590146 HSM590142:HSO590146 ICI590142:ICK590146 IME590142:IMG590146 IWA590142:IWC590146 JFW590142:JFY590146 JPS590142:JPU590146 JZO590142:JZQ590146 KJK590142:KJM590146 KTG590142:KTI590146 LDC590142:LDE590146 LMY590142:LNA590146 LWU590142:LWW590146 MGQ590142:MGS590146 MQM590142:MQO590146 NAI590142:NAK590146 NKE590142:NKG590146 NUA590142:NUC590146 ODW590142:ODY590146 ONS590142:ONU590146 OXO590142:OXQ590146 PHK590142:PHM590146 PRG590142:PRI590146 QBC590142:QBE590146 QKY590142:QLA590146 QUU590142:QUW590146 REQ590142:RES590146 ROM590142:ROO590146 RYI590142:RYK590146 SIE590142:SIG590146 SSA590142:SSC590146 TBW590142:TBY590146 TLS590142:TLU590146 TVO590142:TVQ590146 UFK590142:UFM590146 UPG590142:UPI590146 UZC590142:UZE590146 VIY590142:VJA590146 VSU590142:VSW590146 WCQ590142:WCS590146 WMM590142:WMO590146 WWI590142:WWK590146 AA655678:AC655682 JW655678:JY655682 TS655678:TU655682 ADO655678:ADQ655682 ANK655678:ANM655682 AXG655678:AXI655682 BHC655678:BHE655682 BQY655678:BRA655682 CAU655678:CAW655682 CKQ655678:CKS655682 CUM655678:CUO655682 DEI655678:DEK655682 DOE655678:DOG655682 DYA655678:DYC655682 EHW655678:EHY655682 ERS655678:ERU655682 FBO655678:FBQ655682 FLK655678:FLM655682 FVG655678:FVI655682 GFC655678:GFE655682 GOY655678:GPA655682 GYU655678:GYW655682 HIQ655678:HIS655682 HSM655678:HSO655682 ICI655678:ICK655682 IME655678:IMG655682 IWA655678:IWC655682 JFW655678:JFY655682 JPS655678:JPU655682 JZO655678:JZQ655682 KJK655678:KJM655682 KTG655678:KTI655682 LDC655678:LDE655682 LMY655678:LNA655682 LWU655678:LWW655682 MGQ655678:MGS655682 MQM655678:MQO655682 NAI655678:NAK655682 NKE655678:NKG655682 NUA655678:NUC655682 ODW655678:ODY655682 ONS655678:ONU655682 OXO655678:OXQ655682 PHK655678:PHM655682 PRG655678:PRI655682 QBC655678:QBE655682 QKY655678:QLA655682 QUU655678:QUW655682 REQ655678:RES655682 ROM655678:ROO655682 RYI655678:RYK655682 SIE655678:SIG655682 SSA655678:SSC655682 TBW655678:TBY655682 TLS655678:TLU655682 TVO655678:TVQ655682 UFK655678:UFM655682 UPG655678:UPI655682 UZC655678:UZE655682 VIY655678:VJA655682 VSU655678:VSW655682 WCQ655678:WCS655682 WMM655678:WMO655682 WWI655678:WWK655682 AA721214:AC721218 JW721214:JY721218 TS721214:TU721218 ADO721214:ADQ721218 ANK721214:ANM721218 AXG721214:AXI721218 BHC721214:BHE721218 BQY721214:BRA721218 CAU721214:CAW721218 CKQ721214:CKS721218 CUM721214:CUO721218 DEI721214:DEK721218 DOE721214:DOG721218 DYA721214:DYC721218 EHW721214:EHY721218 ERS721214:ERU721218 FBO721214:FBQ721218 FLK721214:FLM721218 FVG721214:FVI721218 GFC721214:GFE721218 GOY721214:GPA721218 GYU721214:GYW721218 HIQ721214:HIS721218 HSM721214:HSO721218 ICI721214:ICK721218 IME721214:IMG721218 IWA721214:IWC721218 JFW721214:JFY721218 JPS721214:JPU721218 JZO721214:JZQ721218 KJK721214:KJM721218 KTG721214:KTI721218 LDC721214:LDE721218 LMY721214:LNA721218 LWU721214:LWW721218 MGQ721214:MGS721218 MQM721214:MQO721218 NAI721214:NAK721218 NKE721214:NKG721218 NUA721214:NUC721218 ODW721214:ODY721218 ONS721214:ONU721218 OXO721214:OXQ721218 PHK721214:PHM721218 PRG721214:PRI721218 QBC721214:QBE721218 QKY721214:QLA721218 QUU721214:QUW721218 REQ721214:RES721218 ROM721214:ROO721218 RYI721214:RYK721218 SIE721214:SIG721218 SSA721214:SSC721218 TBW721214:TBY721218 TLS721214:TLU721218 TVO721214:TVQ721218 UFK721214:UFM721218 UPG721214:UPI721218 UZC721214:UZE721218 VIY721214:VJA721218 VSU721214:VSW721218 WCQ721214:WCS721218 WMM721214:WMO721218 WWI721214:WWK721218 AA786750:AC786754 JW786750:JY786754 TS786750:TU786754 ADO786750:ADQ786754 ANK786750:ANM786754 AXG786750:AXI786754 BHC786750:BHE786754 BQY786750:BRA786754 CAU786750:CAW786754 CKQ786750:CKS786754 CUM786750:CUO786754 DEI786750:DEK786754 DOE786750:DOG786754 DYA786750:DYC786754 EHW786750:EHY786754 ERS786750:ERU786754 FBO786750:FBQ786754 FLK786750:FLM786754 FVG786750:FVI786754 GFC786750:GFE786754 GOY786750:GPA786754 GYU786750:GYW786754 HIQ786750:HIS786754 HSM786750:HSO786754 ICI786750:ICK786754 IME786750:IMG786754 IWA786750:IWC786754 JFW786750:JFY786754 JPS786750:JPU786754 JZO786750:JZQ786754 KJK786750:KJM786754 KTG786750:KTI786754 LDC786750:LDE786754 LMY786750:LNA786754 LWU786750:LWW786754 MGQ786750:MGS786754 MQM786750:MQO786754 NAI786750:NAK786754 NKE786750:NKG786754 NUA786750:NUC786754 ODW786750:ODY786754 ONS786750:ONU786754 OXO786750:OXQ786754 PHK786750:PHM786754 PRG786750:PRI786754 QBC786750:QBE786754 QKY786750:QLA786754 QUU786750:QUW786754 REQ786750:RES786754 ROM786750:ROO786754 RYI786750:RYK786754 SIE786750:SIG786754 SSA786750:SSC786754 TBW786750:TBY786754 TLS786750:TLU786754 TVO786750:TVQ786754 UFK786750:UFM786754 UPG786750:UPI786754 UZC786750:UZE786754 VIY786750:VJA786754 VSU786750:VSW786754 WCQ786750:WCS786754 WMM786750:WMO786754 WWI786750:WWK786754 AA852286:AC852290 JW852286:JY852290 TS852286:TU852290 ADO852286:ADQ852290 ANK852286:ANM852290 AXG852286:AXI852290 BHC852286:BHE852290 BQY852286:BRA852290 CAU852286:CAW852290 CKQ852286:CKS852290 CUM852286:CUO852290 DEI852286:DEK852290 DOE852286:DOG852290 DYA852286:DYC852290 EHW852286:EHY852290 ERS852286:ERU852290 FBO852286:FBQ852290 FLK852286:FLM852290 FVG852286:FVI852290 GFC852286:GFE852290 GOY852286:GPA852290 GYU852286:GYW852290 HIQ852286:HIS852290 HSM852286:HSO852290 ICI852286:ICK852290 IME852286:IMG852290 IWA852286:IWC852290 JFW852286:JFY852290 JPS852286:JPU852290 JZO852286:JZQ852290 KJK852286:KJM852290 KTG852286:KTI852290 LDC852286:LDE852290 LMY852286:LNA852290 LWU852286:LWW852290 MGQ852286:MGS852290 MQM852286:MQO852290 NAI852286:NAK852290 NKE852286:NKG852290 NUA852286:NUC852290 ODW852286:ODY852290 ONS852286:ONU852290 OXO852286:OXQ852290 PHK852286:PHM852290 PRG852286:PRI852290 QBC852286:QBE852290 QKY852286:QLA852290 QUU852286:QUW852290 REQ852286:RES852290 ROM852286:ROO852290 RYI852286:RYK852290 SIE852286:SIG852290 SSA852286:SSC852290 TBW852286:TBY852290 TLS852286:TLU852290 TVO852286:TVQ852290 UFK852286:UFM852290 UPG852286:UPI852290 UZC852286:UZE852290 VIY852286:VJA852290 VSU852286:VSW852290 WCQ852286:WCS852290 WMM852286:WMO852290 WWI852286:WWK852290 AA917822:AC917826 JW917822:JY917826 TS917822:TU917826 ADO917822:ADQ917826 ANK917822:ANM917826 AXG917822:AXI917826 BHC917822:BHE917826 BQY917822:BRA917826 CAU917822:CAW917826 CKQ917822:CKS917826 CUM917822:CUO917826 DEI917822:DEK917826 DOE917822:DOG917826 DYA917822:DYC917826 EHW917822:EHY917826 ERS917822:ERU917826 FBO917822:FBQ917826 FLK917822:FLM917826 FVG917822:FVI917826 GFC917822:GFE917826 GOY917822:GPA917826 GYU917822:GYW917826 HIQ917822:HIS917826 HSM917822:HSO917826 ICI917822:ICK917826 IME917822:IMG917826 IWA917822:IWC917826 JFW917822:JFY917826 JPS917822:JPU917826 JZO917822:JZQ917826 KJK917822:KJM917826 KTG917822:KTI917826 LDC917822:LDE917826 LMY917822:LNA917826 LWU917822:LWW917826 MGQ917822:MGS917826 MQM917822:MQO917826 NAI917822:NAK917826 NKE917822:NKG917826 NUA917822:NUC917826 ODW917822:ODY917826 ONS917822:ONU917826 OXO917822:OXQ917826 PHK917822:PHM917826 PRG917822:PRI917826 QBC917822:QBE917826 QKY917822:QLA917826 QUU917822:QUW917826 REQ917822:RES917826 ROM917822:ROO917826 RYI917822:RYK917826 SIE917822:SIG917826 SSA917822:SSC917826 TBW917822:TBY917826 TLS917822:TLU917826 TVO917822:TVQ917826 UFK917822:UFM917826 UPG917822:UPI917826 UZC917822:UZE917826 VIY917822:VJA917826 VSU917822:VSW917826 WCQ917822:WCS917826 WMM917822:WMO917826 WWI917822:WWK917826 AA983358:AC983362 JW983358:JY983362 TS983358:TU983362 ADO983358:ADQ983362 ANK983358:ANM983362 AXG983358:AXI983362 BHC983358:BHE983362 BQY983358:BRA983362 CAU983358:CAW983362 CKQ983358:CKS983362 CUM983358:CUO983362 DEI983358:DEK983362 DOE983358:DOG983362 DYA983358:DYC983362 EHW983358:EHY983362 ERS983358:ERU983362 FBO983358:FBQ983362 FLK983358:FLM983362 FVG983358:FVI983362 GFC983358:GFE983362 GOY983358:GPA983362 GYU983358:GYW983362 HIQ983358:HIS983362 HSM983358:HSO983362 ICI983358:ICK983362 IME983358:IMG983362 IWA983358:IWC983362 JFW983358:JFY983362 JPS983358:JPU983362 JZO983358:JZQ983362 KJK983358:KJM983362 KTG983358:KTI983362 LDC983358:LDE983362 LMY983358:LNA983362 LWU983358:LWW983362 MGQ983358:MGS983362 MQM983358:MQO983362 NAI983358:NAK983362 NKE983358:NKG983362 NUA983358:NUC983362 ODW983358:ODY983362 ONS983358:ONU983362 OXO983358:OXQ983362 PHK983358:PHM983362 PRG983358:PRI983362 QBC983358:QBE983362 QKY983358:QLA983362 QUU983358:QUW983362 REQ983358:RES983362 ROM983358:ROO983362 RYI983358:RYK983362 SIE983358:SIG983362 SSA983358:SSC983362 TBW983358:TBY983362 TLS983358:TLU983362 TVO983358:TVQ983362 UFK983358:UFM983362 UPG983358:UPI983362 UZC983358:UZE983362 VIY983358:VJA983362 VSU983358:VSW983362 WCQ983358:WCS983362 WMM983358:WMO983362 WWI983358:WWK983362 U172:Z172 JG195:JV195 TC195:TR195 ACY195:ADN195 AMU195:ANJ195 AWQ195:AXF195 BGM195:BHB195 BQI195:BQX195 CAE195:CAT195 CKA195:CKP195 CTW195:CUL195 DDS195:DEH195 DNO195:DOD195 DXK195:DXZ195 EHG195:EHV195 ERC195:ERR195 FAY195:FBN195 FKU195:FLJ195 FUQ195:FVF195 GEM195:GFB195 GOI195:GOX195 GYE195:GYT195 HIA195:HIP195 HRW195:HSL195 IBS195:ICH195 ILO195:IMD195 IVK195:IVZ195 JFG195:JFV195 JPC195:JPR195 JYY195:JZN195 KIU195:KJJ195 KSQ195:KTF195 LCM195:LDB195 LMI195:LMX195 LWE195:LWT195 MGA195:MGP195 MPW195:MQL195 MZS195:NAH195 NJO195:NKD195 NTK195:NTZ195 ODG195:ODV195 ONC195:ONR195 OWY195:OXN195 PGU195:PHJ195 PQQ195:PRF195 QAM195:QBB195 QKI195:QKX195 QUE195:QUT195 REA195:REP195 RNW195:ROL195 RXS195:RYH195 SHO195:SID195 SRK195:SRZ195 TBG195:TBV195 TLC195:TLR195 TUY195:TVN195 UEU195:UFJ195 UOQ195:UPF195 UYM195:UZB195 VII195:VIX195 VSE195:VST195 WCA195:WCP195 WLW195:WML195 WVS195:WWH195 K65854:Z65854 JG65854:JV65854 TC65854:TR65854 ACY65854:ADN65854 AMU65854:ANJ65854 AWQ65854:AXF65854 BGM65854:BHB65854 BQI65854:BQX65854 CAE65854:CAT65854 CKA65854:CKP65854 CTW65854:CUL65854 DDS65854:DEH65854 DNO65854:DOD65854 DXK65854:DXZ65854 EHG65854:EHV65854 ERC65854:ERR65854 FAY65854:FBN65854 FKU65854:FLJ65854 FUQ65854:FVF65854 GEM65854:GFB65854 GOI65854:GOX65854 GYE65854:GYT65854 HIA65854:HIP65854 HRW65854:HSL65854 IBS65854:ICH65854 ILO65854:IMD65854 IVK65854:IVZ65854 JFG65854:JFV65854 JPC65854:JPR65854 JYY65854:JZN65854 KIU65854:KJJ65854 KSQ65854:KTF65854 LCM65854:LDB65854 LMI65854:LMX65854 LWE65854:LWT65854 MGA65854:MGP65854 MPW65854:MQL65854 MZS65854:NAH65854 NJO65854:NKD65854 NTK65854:NTZ65854 ODG65854:ODV65854 ONC65854:ONR65854 OWY65854:OXN65854 PGU65854:PHJ65854 PQQ65854:PRF65854 QAM65854:QBB65854 QKI65854:QKX65854 QUE65854:QUT65854 REA65854:REP65854 RNW65854:ROL65854 RXS65854:RYH65854 SHO65854:SID65854 SRK65854:SRZ65854 TBG65854:TBV65854 TLC65854:TLR65854 TUY65854:TVN65854 UEU65854:UFJ65854 UOQ65854:UPF65854 UYM65854:UZB65854 VII65854:VIX65854 VSE65854:VST65854 WCA65854:WCP65854 WLW65854:WML65854 WVS65854:WWH65854 K131390:Z131390 JG131390:JV131390 TC131390:TR131390 ACY131390:ADN131390 AMU131390:ANJ131390 AWQ131390:AXF131390 BGM131390:BHB131390 BQI131390:BQX131390 CAE131390:CAT131390 CKA131390:CKP131390 CTW131390:CUL131390 DDS131390:DEH131390 DNO131390:DOD131390 DXK131390:DXZ131390 EHG131390:EHV131390 ERC131390:ERR131390 FAY131390:FBN131390 FKU131390:FLJ131390 FUQ131390:FVF131390 GEM131390:GFB131390 GOI131390:GOX131390 GYE131390:GYT131390 HIA131390:HIP131390 HRW131390:HSL131390 IBS131390:ICH131390 ILO131390:IMD131390 IVK131390:IVZ131390 JFG131390:JFV131390 JPC131390:JPR131390 JYY131390:JZN131390 KIU131390:KJJ131390 KSQ131390:KTF131390 LCM131390:LDB131390 LMI131390:LMX131390 LWE131390:LWT131390 MGA131390:MGP131390 MPW131390:MQL131390 MZS131390:NAH131390 NJO131390:NKD131390 NTK131390:NTZ131390 ODG131390:ODV131390 ONC131390:ONR131390 OWY131390:OXN131390 PGU131390:PHJ131390 PQQ131390:PRF131390 QAM131390:QBB131390 QKI131390:QKX131390 QUE131390:QUT131390 REA131390:REP131390 RNW131390:ROL131390 RXS131390:RYH131390 SHO131390:SID131390 SRK131390:SRZ131390 TBG131390:TBV131390 TLC131390:TLR131390 TUY131390:TVN131390 UEU131390:UFJ131390 UOQ131390:UPF131390 UYM131390:UZB131390 VII131390:VIX131390 VSE131390:VST131390 WCA131390:WCP131390 WLW131390:WML131390 WVS131390:WWH131390 K196926:Z196926 JG196926:JV196926 TC196926:TR196926 ACY196926:ADN196926 AMU196926:ANJ196926 AWQ196926:AXF196926 BGM196926:BHB196926 BQI196926:BQX196926 CAE196926:CAT196926 CKA196926:CKP196926 CTW196926:CUL196926 DDS196926:DEH196926 DNO196926:DOD196926 DXK196926:DXZ196926 EHG196926:EHV196926 ERC196926:ERR196926 FAY196926:FBN196926 FKU196926:FLJ196926 FUQ196926:FVF196926 GEM196926:GFB196926 GOI196926:GOX196926 GYE196926:GYT196926 HIA196926:HIP196926 HRW196926:HSL196926 IBS196926:ICH196926 ILO196926:IMD196926 IVK196926:IVZ196926 JFG196926:JFV196926 JPC196926:JPR196926 JYY196926:JZN196926 KIU196926:KJJ196926 KSQ196926:KTF196926 LCM196926:LDB196926 LMI196926:LMX196926 LWE196926:LWT196926 MGA196926:MGP196926 MPW196926:MQL196926 MZS196926:NAH196926 NJO196926:NKD196926 NTK196926:NTZ196926 ODG196926:ODV196926 ONC196926:ONR196926 OWY196926:OXN196926 PGU196926:PHJ196926 PQQ196926:PRF196926 QAM196926:QBB196926 QKI196926:QKX196926 QUE196926:QUT196926 REA196926:REP196926 RNW196926:ROL196926 RXS196926:RYH196926 SHO196926:SID196926 SRK196926:SRZ196926 TBG196926:TBV196926 TLC196926:TLR196926 TUY196926:TVN196926 UEU196926:UFJ196926 UOQ196926:UPF196926 UYM196926:UZB196926 VII196926:VIX196926 VSE196926:VST196926 WCA196926:WCP196926 WLW196926:WML196926 WVS196926:WWH196926 K262462:Z262462 JG262462:JV262462 TC262462:TR262462 ACY262462:ADN262462 AMU262462:ANJ262462 AWQ262462:AXF262462 BGM262462:BHB262462 BQI262462:BQX262462 CAE262462:CAT262462 CKA262462:CKP262462 CTW262462:CUL262462 DDS262462:DEH262462 DNO262462:DOD262462 DXK262462:DXZ262462 EHG262462:EHV262462 ERC262462:ERR262462 FAY262462:FBN262462 FKU262462:FLJ262462 FUQ262462:FVF262462 GEM262462:GFB262462 GOI262462:GOX262462 GYE262462:GYT262462 HIA262462:HIP262462 HRW262462:HSL262462 IBS262462:ICH262462 ILO262462:IMD262462 IVK262462:IVZ262462 JFG262462:JFV262462 JPC262462:JPR262462 JYY262462:JZN262462 KIU262462:KJJ262462 KSQ262462:KTF262462 LCM262462:LDB262462 LMI262462:LMX262462 LWE262462:LWT262462 MGA262462:MGP262462 MPW262462:MQL262462 MZS262462:NAH262462 NJO262462:NKD262462 NTK262462:NTZ262462 ODG262462:ODV262462 ONC262462:ONR262462 OWY262462:OXN262462 PGU262462:PHJ262462 PQQ262462:PRF262462 QAM262462:QBB262462 QKI262462:QKX262462 QUE262462:QUT262462 REA262462:REP262462 RNW262462:ROL262462 RXS262462:RYH262462 SHO262462:SID262462 SRK262462:SRZ262462 TBG262462:TBV262462 TLC262462:TLR262462 TUY262462:TVN262462 UEU262462:UFJ262462 UOQ262462:UPF262462 UYM262462:UZB262462 VII262462:VIX262462 VSE262462:VST262462 WCA262462:WCP262462 WLW262462:WML262462 WVS262462:WWH262462 K327998:Z327998 JG327998:JV327998 TC327998:TR327998 ACY327998:ADN327998 AMU327998:ANJ327998 AWQ327998:AXF327998 BGM327998:BHB327998 BQI327998:BQX327998 CAE327998:CAT327998 CKA327998:CKP327998 CTW327998:CUL327998 DDS327998:DEH327998 DNO327998:DOD327998 DXK327998:DXZ327998 EHG327998:EHV327998 ERC327998:ERR327998 FAY327998:FBN327998 FKU327998:FLJ327998 FUQ327998:FVF327998 GEM327998:GFB327998 GOI327998:GOX327998 GYE327998:GYT327998 HIA327998:HIP327998 HRW327998:HSL327998 IBS327998:ICH327998 ILO327998:IMD327998 IVK327998:IVZ327998 JFG327998:JFV327998 JPC327998:JPR327998 JYY327998:JZN327998 KIU327998:KJJ327998 KSQ327998:KTF327998 LCM327998:LDB327998 LMI327998:LMX327998 LWE327998:LWT327998 MGA327998:MGP327998 MPW327998:MQL327998 MZS327998:NAH327998 NJO327998:NKD327998 NTK327998:NTZ327998 ODG327998:ODV327998 ONC327998:ONR327998 OWY327998:OXN327998 PGU327998:PHJ327998 PQQ327998:PRF327998 QAM327998:QBB327998 QKI327998:QKX327998 QUE327998:QUT327998 REA327998:REP327998 RNW327998:ROL327998 RXS327998:RYH327998 SHO327998:SID327998 SRK327998:SRZ327998 TBG327998:TBV327998 TLC327998:TLR327998 TUY327998:TVN327998 UEU327998:UFJ327998 UOQ327998:UPF327998 UYM327998:UZB327998 VII327998:VIX327998 VSE327998:VST327998 WCA327998:WCP327998 WLW327998:WML327998 WVS327998:WWH327998 K393534:Z393534 JG393534:JV393534 TC393534:TR393534 ACY393534:ADN393534 AMU393534:ANJ393534 AWQ393534:AXF393534 BGM393534:BHB393534 BQI393534:BQX393534 CAE393534:CAT393534 CKA393534:CKP393534 CTW393534:CUL393534 DDS393534:DEH393534 DNO393534:DOD393534 DXK393534:DXZ393534 EHG393534:EHV393534 ERC393534:ERR393534 FAY393534:FBN393534 FKU393534:FLJ393534 FUQ393534:FVF393534 GEM393534:GFB393534 GOI393534:GOX393534 GYE393534:GYT393534 HIA393534:HIP393534 HRW393534:HSL393534 IBS393534:ICH393534 ILO393534:IMD393534 IVK393534:IVZ393534 JFG393534:JFV393534 JPC393534:JPR393534 JYY393534:JZN393534 KIU393534:KJJ393534 KSQ393534:KTF393534 LCM393534:LDB393534 LMI393534:LMX393534 LWE393534:LWT393534 MGA393534:MGP393534 MPW393534:MQL393534 MZS393534:NAH393534 NJO393534:NKD393534 NTK393534:NTZ393534 ODG393534:ODV393534 ONC393534:ONR393534 OWY393534:OXN393534 PGU393534:PHJ393534 PQQ393534:PRF393534 QAM393534:QBB393534 QKI393534:QKX393534 QUE393534:QUT393534 REA393534:REP393534 RNW393534:ROL393534 RXS393534:RYH393534 SHO393534:SID393534 SRK393534:SRZ393534 TBG393534:TBV393534 TLC393534:TLR393534 TUY393534:TVN393534 UEU393534:UFJ393534 UOQ393534:UPF393534 UYM393534:UZB393534 VII393534:VIX393534 VSE393534:VST393534 WCA393534:WCP393534 WLW393534:WML393534 WVS393534:WWH393534 K459070:Z459070 JG459070:JV459070 TC459070:TR459070 ACY459070:ADN459070 AMU459070:ANJ459070 AWQ459070:AXF459070 BGM459070:BHB459070 BQI459070:BQX459070 CAE459070:CAT459070 CKA459070:CKP459070 CTW459070:CUL459070 DDS459070:DEH459070 DNO459070:DOD459070 DXK459070:DXZ459070 EHG459070:EHV459070 ERC459070:ERR459070 FAY459070:FBN459070 FKU459070:FLJ459070 FUQ459070:FVF459070 GEM459070:GFB459070 GOI459070:GOX459070 GYE459070:GYT459070 HIA459070:HIP459070 HRW459070:HSL459070 IBS459070:ICH459070 ILO459070:IMD459070 IVK459070:IVZ459070 JFG459070:JFV459070 JPC459070:JPR459070 JYY459070:JZN459070 KIU459070:KJJ459070 KSQ459070:KTF459070 LCM459070:LDB459070 LMI459070:LMX459070 LWE459070:LWT459070 MGA459070:MGP459070 MPW459070:MQL459070 MZS459070:NAH459070 NJO459070:NKD459070 NTK459070:NTZ459070 ODG459070:ODV459070 ONC459070:ONR459070 OWY459070:OXN459070 PGU459070:PHJ459070 PQQ459070:PRF459070 QAM459070:QBB459070 QKI459070:QKX459070 QUE459070:QUT459070 REA459070:REP459070 RNW459070:ROL459070 RXS459070:RYH459070 SHO459070:SID459070 SRK459070:SRZ459070 TBG459070:TBV459070 TLC459070:TLR459070 TUY459070:TVN459070 UEU459070:UFJ459070 UOQ459070:UPF459070 UYM459070:UZB459070 VII459070:VIX459070 VSE459070:VST459070 WCA459070:WCP459070 WLW459070:WML459070 WVS459070:WWH459070 K524606:Z524606 JG524606:JV524606 TC524606:TR524606 ACY524606:ADN524606 AMU524606:ANJ524606 AWQ524606:AXF524606 BGM524606:BHB524606 BQI524606:BQX524606 CAE524606:CAT524606 CKA524606:CKP524606 CTW524606:CUL524606 DDS524606:DEH524606 DNO524606:DOD524606 DXK524606:DXZ524606 EHG524606:EHV524606 ERC524606:ERR524606 FAY524606:FBN524606 FKU524606:FLJ524606 FUQ524606:FVF524606 GEM524606:GFB524606 GOI524606:GOX524606 GYE524606:GYT524606 HIA524606:HIP524606 HRW524606:HSL524606 IBS524606:ICH524606 ILO524606:IMD524606 IVK524606:IVZ524606 JFG524606:JFV524606 JPC524606:JPR524606 JYY524606:JZN524606 KIU524606:KJJ524606 KSQ524606:KTF524606 LCM524606:LDB524606 LMI524606:LMX524606 LWE524606:LWT524606 MGA524606:MGP524606 MPW524606:MQL524606 MZS524606:NAH524606 NJO524606:NKD524606 NTK524606:NTZ524606 ODG524606:ODV524606 ONC524606:ONR524606 OWY524606:OXN524606 PGU524606:PHJ524606 PQQ524606:PRF524606 QAM524606:QBB524606 QKI524606:QKX524606 QUE524606:QUT524606 REA524606:REP524606 RNW524606:ROL524606 RXS524606:RYH524606 SHO524606:SID524606 SRK524606:SRZ524606 TBG524606:TBV524606 TLC524606:TLR524606 TUY524606:TVN524606 UEU524606:UFJ524606 UOQ524606:UPF524606 UYM524606:UZB524606 VII524606:VIX524606 VSE524606:VST524606 WCA524606:WCP524606 WLW524606:WML524606 WVS524606:WWH524606 K590142:Z590142 JG590142:JV590142 TC590142:TR590142 ACY590142:ADN590142 AMU590142:ANJ590142 AWQ590142:AXF590142 BGM590142:BHB590142 BQI590142:BQX590142 CAE590142:CAT590142 CKA590142:CKP590142 CTW590142:CUL590142 DDS590142:DEH590142 DNO590142:DOD590142 DXK590142:DXZ590142 EHG590142:EHV590142 ERC590142:ERR590142 FAY590142:FBN590142 FKU590142:FLJ590142 FUQ590142:FVF590142 GEM590142:GFB590142 GOI590142:GOX590142 GYE590142:GYT590142 HIA590142:HIP590142 HRW590142:HSL590142 IBS590142:ICH590142 ILO590142:IMD590142 IVK590142:IVZ590142 JFG590142:JFV590142 JPC590142:JPR590142 JYY590142:JZN590142 KIU590142:KJJ590142 KSQ590142:KTF590142 LCM590142:LDB590142 LMI590142:LMX590142 LWE590142:LWT590142 MGA590142:MGP590142 MPW590142:MQL590142 MZS590142:NAH590142 NJO590142:NKD590142 NTK590142:NTZ590142 ODG590142:ODV590142 ONC590142:ONR590142 OWY590142:OXN590142 PGU590142:PHJ590142 PQQ590142:PRF590142 QAM590142:QBB590142 QKI590142:QKX590142 QUE590142:QUT590142 REA590142:REP590142 RNW590142:ROL590142 RXS590142:RYH590142 SHO590142:SID590142 SRK590142:SRZ590142 TBG590142:TBV590142 TLC590142:TLR590142 TUY590142:TVN590142 UEU590142:UFJ590142 UOQ590142:UPF590142 UYM590142:UZB590142 VII590142:VIX590142 VSE590142:VST590142 WCA590142:WCP590142 WLW590142:WML590142 WVS590142:WWH590142 K655678:Z655678 JG655678:JV655678 TC655678:TR655678 ACY655678:ADN655678 AMU655678:ANJ655678 AWQ655678:AXF655678 BGM655678:BHB655678 BQI655678:BQX655678 CAE655678:CAT655678 CKA655678:CKP655678 CTW655678:CUL655678 DDS655678:DEH655678 DNO655678:DOD655678 DXK655678:DXZ655678 EHG655678:EHV655678 ERC655678:ERR655678 FAY655678:FBN655678 FKU655678:FLJ655678 FUQ655678:FVF655678 GEM655678:GFB655678 GOI655678:GOX655678 GYE655678:GYT655678 HIA655678:HIP655678 HRW655678:HSL655678 IBS655678:ICH655678 ILO655678:IMD655678 IVK655678:IVZ655678 JFG655678:JFV655678 JPC655678:JPR655678 JYY655678:JZN655678 KIU655678:KJJ655678 KSQ655678:KTF655678 LCM655678:LDB655678 LMI655678:LMX655678 LWE655678:LWT655678 MGA655678:MGP655678 MPW655678:MQL655678 MZS655678:NAH655678 NJO655678:NKD655678 NTK655678:NTZ655678 ODG655678:ODV655678 ONC655678:ONR655678 OWY655678:OXN655678 PGU655678:PHJ655678 PQQ655678:PRF655678 QAM655678:QBB655678 QKI655678:QKX655678 QUE655678:QUT655678 REA655678:REP655678 RNW655678:ROL655678 RXS655678:RYH655678 SHO655678:SID655678 SRK655678:SRZ655678 TBG655678:TBV655678 TLC655678:TLR655678 TUY655678:TVN655678 UEU655678:UFJ655678 UOQ655678:UPF655678 UYM655678:UZB655678 VII655678:VIX655678 VSE655678:VST655678 WCA655678:WCP655678 WLW655678:WML655678 WVS655678:WWH655678 K721214:Z721214 JG721214:JV721214 TC721214:TR721214 ACY721214:ADN721214 AMU721214:ANJ721214 AWQ721214:AXF721214 BGM721214:BHB721214 BQI721214:BQX721214 CAE721214:CAT721214 CKA721214:CKP721214 CTW721214:CUL721214 DDS721214:DEH721214 DNO721214:DOD721214 DXK721214:DXZ721214 EHG721214:EHV721214 ERC721214:ERR721214 FAY721214:FBN721214 FKU721214:FLJ721214 FUQ721214:FVF721214 GEM721214:GFB721214 GOI721214:GOX721214 GYE721214:GYT721214 HIA721214:HIP721214 HRW721214:HSL721214 IBS721214:ICH721214 ILO721214:IMD721214 IVK721214:IVZ721214 JFG721214:JFV721214 JPC721214:JPR721214 JYY721214:JZN721214 KIU721214:KJJ721214 KSQ721214:KTF721214 LCM721214:LDB721214 LMI721214:LMX721214 LWE721214:LWT721214 MGA721214:MGP721214 MPW721214:MQL721214 MZS721214:NAH721214 NJO721214:NKD721214 NTK721214:NTZ721214 ODG721214:ODV721214 ONC721214:ONR721214 OWY721214:OXN721214 PGU721214:PHJ721214 PQQ721214:PRF721214 QAM721214:QBB721214 QKI721214:QKX721214 QUE721214:QUT721214 REA721214:REP721214 RNW721214:ROL721214 RXS721214:RYH721214 SHO721214:SID721214 SRK721214:SRZ721214 TBG721214:TBV721214 TLC721214:TLR721214 TUY721214:TVN721214 UEU721214:UFJ721214 UOQ721214:UPF721214 UYM721214:UZB721214 VII721214:VIX721214 VSE721214:VST721214 WCA721214:WCP721214 WLW721214:WML721214 WVS721214:WWH721214 K786750:Z786750 JG786750:JV786750 TC786750:TR786750 ACY786750:ADN786750 AMU786750:ANJ786750 AWQ786750:AXF786750 BGM786750:BHB786750 BQI786750:BQX786750 CAE786750:CAT786750 CKA786750:CKP786750 CTW786750:CUL786750 DDS786750:DEH786750 DNO786750:DOD786750 DXK786750:DXZ786750 EHG786750:EHV786750 ERC786750:ERR786750 FAY786750:FBN786750 FKU786750:FLJ786750 FUQ786750:FVF786750 GEM786750:GFB786750 GOI786750:GOX786750 GYE786750:GYT786750 HIA786750:HIP786750 HRW786750:HSL786750 IBS786750:ICH786750 ILO786750:IMD786750 IVK786750:IVZ786750 JFG786750:JFV786750 JPC786750:JPR786750 JYY786750:JZN786750 KIU786750:KJJ786750 KSQ786750:KTF786750 LCM786750:LDB786750 LMI786750:LMX786750 LWE786750:LWT786750 MGA786750:MGP786750 MPW786750:MQL786750 MZS786750:NAH786750 NJO786750:NKD786750 NTK786750:NTZ786750 ODG786750:ODV786750 ONC786750:ONR786750 OWY786750:OXN786750 PGU786750:PHJ786750 PQQ786750:PRF786750 QAM786750:QBB786750 QKI786750:QKX786750 QUE786750:QUT786750 REA786750:REP786750 RNW786750:ROL786750 RXS786750:RYH786750 SHO786750:SID786750 SRK786750:SRZ786750 TBG786750:TBV786750 TLC786750:TLR786750 TUY786750:TVN786750 UEU786750:UFJ786750 UOQ786750:UPF786750 UYM786750:UZB786750 VII786750:VIX786750 VSE786750:VST786750 WCA786750:WCP786750 WLW786750:WML786750 WVS786750:WWH786750 K852286:Z852286 JG852286:JV852286 TC852286:TR852286 ACY852286:ADN852286 AMU852286:ANJ852286 AWQ852286:AXF852286 BGM852286:BHB852286 BQI852286:BQX852286 CAE852286:CAT852286 CKA852286:CKP852286 CTW852286:CUL852286 DDS852286:DEH852286 DNO852286:DOD852286 DXK852286:DXZ852286 EHG852286:EHV852286 ERC852286:ERR852286 FAY852286:FBN852286 FKU852286:FLJ852286 FUQ852286:FVF852286 GEM852286:GFB852286 GOI852286:GOX852286 GYE852286:GYT852286 HIA852286:HIP852286 HRW852286:HSL852286 IBS852286:ICH852286 ILO852286:IMD852286 IVK852286:IVZ852286 JFG852286:JFV852286 JPC852286:JPR852286 JYY852286:JZN852286 KIU852286:KJJ852286 KSQ852286:KTF852286 LCM852286:LDB852286 LMI852286:LMX852286 LWE852286:LWT852286 MGA852286:MGP852286 MPW852286:MQL852286 MZS852286:NAH852286 NJO852286:NKD852286 NTK852286:NTZ852286 ODG852286:ODV852286 ONC852286:ONR852286 OWY852286:OXN852286 PGU852286:PHJ852286 PQQ852286:PRF852286 QAM852286:QBB852286 QKI852286:QKX852286 QUE852286:QUT852286 REA852286:REP852286 RNW852286:ROL852286 RXS852286:RYH852286 SHO852286:SID852286 SRK852286:SRZ852286 TBG852286:TBV852286 TLC852286:TLR852286 TUY852286:TVN852286 UEU852286:UFJ852286 UOQ852286:UPF852286 UYM852286:UZB852286 VII852286:VIX852286 VSE852286:VST852286 WCA852286:WCP852286 WLW852286:WML852286 WVS852286:WWH852286 K917822:Z917822 JG917822:JV917822 TC917822:TR917822 ACY917822:ADN917822 AMU917822:ANJ917822 AWQ917822:AXF917822 BGM917822:BHB917822 BQI917822:BQX917822 CAE917822:CAT917822 CKA917822:CKP917822 CTW917822:CUL917822 DDS917822:DEH917822 DNO917822:DOD917822 DXK917822:DXZ917822 EHG917822:EHV917822 ERC917822:ERR917822 FAY917822:FBN917822 FKU917822:FLJ917822 FUQ917822:FVF917822 GEM917822:GFB917822 GOI917822:GOX917822 GYE917822:GYT917822 HIA917822:HIP917822 HRW917822:HSL917822 IBS917822:ICH917822 ILO917822:IMD917822 IVK917822:IVZ917822 JFG917822:JFV917822 JPC917822:JPR917822 JYY917822:JZN917822 KIU917822:KJJ917822 KSQ917822:KTF917822 LCM917822:LDB917822 LMI917822:LMX917822 LWE917822:LWT917822 MGA917822:MGP917822 MPW917822:MQL917822 MZS917822:NAH917822 NJO917822:NKD917822 NTK917822:NTZ917822 ODG917822:ODV917822 ONC917822:ONR917822 OWY917822:OXN917822 PGU917822:PHJ917822 PQQ917822:PRF917822 QAM917822:QBB917822 QKI917822:QKX917822 QUE917822:QUT917822 REA917822:REP917822 RNW917822:ROL917822 RXS917822:RYH917822 SHO917822:SID917822 SRK917822:SRZ917822 TBG917822:TBV917822 TLC917822:TLR917822 TUY917822:TVN917822 UEU917822:UFJ917822 UOQ917822:UPF917822 UYM917822:UZB917822 VII917822:VIX917822 VSE917822:VST917822 WCA917822:WCP917822 WLW917822:WML917822 WVS917822:WWH917822 K983358:Z983358 JG983358:JV983358 TC983358:TR983358 ACY983358:ADN983358 AMU983358:ANJ983358 AWQ983358:AXF983358 BGM983358:BHB983358 BQI983358:BQX983358 CAE983358:CAT983358 CKA983358:CKP983358 CTW983358:CUL983358 DDS983358:DEH983358 DNO983358:DOD983358 DXK983358:DXZ983358 EHG983358:EHV983358 ERC983358:ERR983358 FAY983358:FBN983358 FKU983358:FLJ983358 FUQ983358:FVF983358 GEM983358:GFB983358 GOI983358:GOX983358 GYE983358:GYT983358 HIA983358:HIP983358 HRW983358:HSL983358 IBS983358:ICH983358 ILO983358:IMD983358 IVK983358:IVZ983358 JFG983358:JFV983358 JPC983358:JPR983358 JYY983358:JZN983358 KIU983358:KJJ983358 KSQ983358:KTF983358 LCM983358:LDB983358 LMI983358:LMX983358 LWE983358:LWT983358 MGA983358:MGP983358 MPW983358:MQL983358 MZS983358:NAH983358 NJO983358:NKD983358 NTK983358:NTZ983358 ODG983358:ODV983358 ONC983358:ONR983358 OWY983358:OXN983358 PGU983358:PHJ983358 PQQ983358:PRF983358 QAM983358:QBB983358 QKI983358:QKX983358 QUE983358:QUT983358 REA983358:REP983358 RNW983358:ROL983358 RXS983358:RYH983358 SHO983358:SID983358 SRK983358:SRZ983358 TBG983358:TBV983358 TLC983358:TLR983358 TUY983358:TVN983358 UEU983358:UFJ983358 UOQ983358:UPF983358 UYM983358:UZB983358 VII983358:VIX983358 VSE983358:VST983358 WCA983358:WCP983358 WLW983358:WML983358 WVS983358:WWH983358 J198:Z198 JF198:JV198 TB198:TR198 ACX198:ADN198 AMT198:ANJ198 AWP198:AXF198 BGL198:BHB198 BQH198:BQX198 CAD198:CAT198 CJZ198:CKP198 CTV198:CUL198 DDR198:DEH198 DNN198:DOD198 DXJ198:DXZ198 EHF198:EHV198 ERB198:ERR198 FAX198:FBN198 FKT198:FLJ198 FUP198:FVF198 GEL198:GFB198 GOH198:GOX198 GYD198:GYT198 HHZ198:HIP198 HRV198:HSL198 IBR198:ICH198 ILN198:IMD198 IVJ198:IVZ198 JFF198:JFV198 JPB198:JPR198 JYX198:JZN198 KIT198:KJJ198 KSP198:KTF198 LCL198:LDB198 LMH198:LMX198 LWD198:LWT198 MFZ198:MGP198 MPV198:MQL198 MZR198:NAH198 NJN198:NKD198 NTJ198:NTZ198 ODF198:ODV198 ONB198:ONR198 OWX198:OXN198 PGT198:PHJ198 PQP198:PRF198 QAL198:QBB198 QKH198:QKX198 QUD198:QUT198 RDZ198:REP198 RNV198:ROL198 RXR198:RYH198 SHN198:SID198 SRJ198:SRZ198 TBF198:TBV198 TLB198:TLR198 TUX198:TVN198 UET198:UFJ198 UOP198:UPF198 UYL198:UZB198 VIH198:VIX198 VSD198:VST198 WBZ198:WCP198 WLV198:WML198 WVR198:WWH198 J65857:Z65857 JF65857:JV65857 TB65857:TR65857 ACX65857:ADN65857 AMT65857:ANJ65857 AWP65857:AXF65857 BGL65857:BHB65857 BQH65857:BQX65857 CAD65857:CAT65857 CJZ65857:CKP65857 CTV65857:CUL65857 DDR65857:DEH65857 DNN65857:DOD65857 DXJ65857:DXZ65857 EHF65857:EHV65857 ERB65857:ERR65857 FAX65857:FBN65857 FKT65857:FLJ65857 FUP65857:FVF65857 GEL65857:GFB65857 GOH65857:GOX65857 GYD65857:GYT65857 HHZ65857:HIP65857 HRV65857:HSL65857 IBR65857:ICH65857 ILN65857:IMD65857 IVJ65857:IVZ65857 JFF65857:JFV65857 JPB65857:JPR65857 JYX65857:JZN65857 KIT65857:KJJ65857 KSP65857:KTF65857 LCL65857:LDB65857 LMH65857:LMX65857 LWD65857:LWT65857 MFZ65857:MGP65857 MPV65857:MQL65857 MZR65857:NAH65857 NJN65857:NKD65857 NTJ65857:NTZ65857 ODF65857:ODV65857 ONB65857:ONR65857 OWX65857:OXN65857 PGT65857:PHJ65857 PQP65857:PRF65857 QAL65857:QBB65857 QKH65857:QKX65857 QUD65857:QUT65857 RDZ65857:REP65857 RNV65857:ROL65857 RXR65857:RYH65857 SHN65857:SID65857 SRJ65857:SRZ65857 TBF65857:TBV65857 TLB65857:TLR65857 TUX65857:TVN65857 UET65857:UFJ65857 UOP65857:UPF65857 UYL65857:UZB65857 VIH65857:VIX65857 VSD65857:VST65857 WBZ65857:WCP65857 WLV65857:WML65857 WVR65857:WWH65857 J131393:Z131393 JF131393:JV131393 TB131393:TR131393 ACX131393:ADN131393 AMT131393:ANJ131393 AWP131393:AXF131393 BGL131393:BHB131393 BQH131393:BQX131393 CAD131393:CAT131393 CJZ131393:CKP131393 CTV131393:CUL131393 DDR131393:DEH131393 DNN131393:DOD131393 DXJ131393:DXZ131393 EHF131393:EHV131393 ERB131393:ERR131393 FAX131393:FBN131393 FKT131393:FLJ131393 FUP131393:FVF131393 GEL131393:GFB131393 GOH131393:GOX131393 GYD131393:GYT131393 HHZ131393:HIP131393 HRV131393:HSL131393 IBR131393:ICH131393 ILN131393:IMD131393 IVJ131393:IVZ131393 JFF131393:JFV131393 JPB131393:JPR131393 JYX131393:JZN131393 KIT131393:KJJ131393 KSP131393:KTF131393 LCL131393:LDB131393 LMH131393:LMX131393 LWD131393:LWT131393 MFZ131393:MGP131393 MPV131393:MQL131393 MZR131393:NAH131393 NJN131393:NKD131393 NTJ131393:NTZ131393 ODF131393:ODV131393 ONB131393:ONR131393 OWX131393:OXN131393 PGT131393:PHJ131393 PQP131393:PRF131393 QAL131393:QBB131393 QKH131393:QKX131393 QUD131393:QUT131393 RDZ131393:REP131393 RNV131393:ROL131393 RXR131393:RYH131393 SHN131393:SID131393 SRJ131393:SRZ131393 TBF131393:TBV131393 TLB131393:TLR131393 TUX131393:TVN131393 UET131393:UFJ131393 UOP131393:UPF131393 UYL131393:UZB131393 VIH131393:VIX131393 VSD131393:VST131393 WBZ131393:WCP131393 WLV131393:WML131393 WVR131393:WWH131393 J196929:Z196929 JF196929:JV196929 TB196929:TR196929 ACX196929:ADN196929 AMT196929:ANJ196929 AWP196929:AXF196929 BGL196929:BHB196929 BQH196929:BQX196929 CAD196929:CAT196929 CJZ196929:CKP196929 CTV196929:CUL196929 DDR196929:DEH196929 DNN196929:DOD196929 DXJ196929:DXZ196929 EHF196929:EHV196929 ERB196929:ERR196929 FAX196929:FBN196929 FKT196929:FLJ196929 FUP196929:FVF196929 GEL196929:GFB196929 GOH196929:GOX196929 GYD196929:GYT196929 HHZ196929:HIP196929 HRV196929:HSL196929 IBR196929:ICH196929 ILN196929:IMD196929 IVJ196929:IVZ196929 JFF196929:JFV196929 JPB196929:JPR196929 JYX196929:JZN196929 KIT196929:KJJ196929 KSP196929:KTF196929 LCL196929:LDB196929 LMH196929:LMX196929 LWD196929:LWT196929 MFZ196929:MGP196929 MPV196929:MQL196929 MZR196929:NAH196929 NJN196929:NKD196929 NTJ196929:NTZ196929 ODF196929:ODV196929 ONB196929:ONR196929 OWX196929:OXN196929 PGT196929:PHJ196929 PQP196929:PRF196929 QAL196929:QBB196929 QKH196929:QKX196929 QUD196929:QUT196929 RDZ196929:REP196929 RNV196929:ROL196929 RXR196929:RYH196929 SHN196929:SID196929 SRJ196929:SRZ196929 TBF196929:TBV196929 TLB196929:TLR196929 TUX196929:TVN196929 UET196929:UFJ196929 UOP196929:UPF196929 UYL196929:UZB196929 VIH196929:VIX196929 VSD196929:VST196929 WBZ196929:WCP196929 WLV196929:WML196929 WVR196929:WWH196929 J262465:Z262465 JF262465:JV262465 TB262465:TR262465 ACX262465:ADN262465 AMT262465:ANJ262465 AWP262465:AXF262465 BGL262465:BHB262465 BQH262465:BQX262465 CAD262465:CAT262465 CJZ262465:CKP262465 CTV262465:CUL262465 DDR262465:DEH262465 DNN262465:DOD262465 DXJ262465:DXZ262465 EHF262465:EHV262465 ERB262465:ERR262465 FAX262465:FBN262465 FKT262465:FLJ262465 FUP262465:FVF262465 GEL262465:GFB262465 GOH262465:GOX262465 GYD262465:GYT262465 HHZ262465:HIP262465 HRV262465:HSL262465 IBR262465:ICH262465 ILN262465:IMD262465 IVJ262465:IVZ262465 JFF262465:JFV262465 JPB262465:JPR262465 JYX262465:JZN262465 KIT262465:KJJ262465 KSP262465:KTF262465 LCL262465:LDB262465 LMH262465:LMX262465 LWD262465:LWT262465 MFZ262465:MGP262465 MPV262465:MQL262465 MZR262465:NAH262465 NJN262465:NKD262465 NTJ262465:NTZ262465 ODF262465:ODV262465 ONB262465:ONR262465 OWX262465:OXN262465 PGT262465:PHJ262465 PQP262465:PRF262465 QAL262465:QBB262465 QKH262465:QKX262465 QUD262465:QUT262465 RDZ262465:REP262465 RNV262465:ROL262465 RXR262465:RYH262465 SHN262465:SID262465 SRJ262465:SRZ262465 TBF262465:TBV262465 TLB262465:TLR262465 TUX262465:TVN262465 UET262465:UFJ262465 UOP262465:UPF262465 UYL262465:UZB262465 VIH262465:VIX262465 VSD262465:VST262465 WBZ262465:WCP262465 WLV262465:WML262465 WVR262465:WWH262465 J328001:Z328001 JF328001:JV328001 TB328001:TR328001 ACX328001:ADN328001 AMT328001:ANJ328001 AWP328001:AXF328001 BGL328001:BHB328001 BQH328001:BQX328001 CAD328001:CAT328001 CJZ328001:CKP328001 CTV328001:CUL328001 DDR328001:DEH328001 DNN328001:DOD328001 DXJ328001:DXZ328001 EHF328001:EHV328001 ERB328001:ERR328001 FAX328001:FBN328001 FKT328001:FLJ328001 FUP328001:FVF328001 GEL328001:GFB328001 GOH328001:GOX328001 GYD328001:GYT328001 HHZ328001:HIP328001 HRV328001:HSL328001 IBR328001:ICH328001 ILN328001:IMD328001 IVJ328001:IVZ328001 JFF328001:JFV328001 JPB328001:JPR328001 JYX328001:JZN328001 KIT328001:KJJ328001 KSP328001:KTF328001 LCL328001:LDB328001 LMH328001:LMX328001 LWD328001:LWT328001 MFZ328001:MGP328001 MPV328001:MQL328001 MZR328001:NAH328001 NJN328001:NKD328001 NTJ328001:NTZ328001 ODF328001:ODV328001 ONB328001:ONR328001 OWX328001:OXN328001 PGT328001:PHJ328001 PQP328001:PRF328001 QAL328001:QBB328001 QKH328001:QKX328001 QUD328001:QUT328001 RDZ328001:REP328001 RNV328001:ROL328001 RXR328001:RYH328001 SHN328001:SID328001 SRJ328001:SRZ328001 TBF328001:TBV328001 TLB328001:TLR328001 TUX328001:TVN328001 UET328001:UFJ328001 UOP328001:UPF328001 UYL328001:UZB328001 VIH328001:VIX328001 VSD328001:VST328001 WBZ328001:WCP328001 WLV328001:WML328001 WVR328001:WWH328001 J393537:Z393537 JF393537:JV393537 TB393537:TR393537 ACX393537:ADN393537 AMT393537:ANJ393537 AWP393537:AXF393537 BGL393537:BHB393537 BQH393537:BQX393537 CAD393537:CAT393537 CJZ393537:CKP393537 CTV393537:CUL393537 DDR393537:DEH393537 DNN393537:DOD393537 DXJ393537:DXZ393537 EHF393537:EHV393537 ERB393537:ERR393537 FAX393537:FBN393537 FKT393537:FLJ393537 FUP393537:FVF393537 GEL393537:GFB393537 GOH393537:GOX393537 GYD393537:GYT393537 HHZ393537:HIP393537 HRV393537:HSL393537 IBR393537:ICH393537 ILN393537:IMD393537 IVJ393537:IVZ393537 JFF393537:JFV393537 JPB393537:JPR393537 JYX393537:JZN393537 KIT393537:KJJ393537 KSP393537:KTF393537 LCL393537:LDB393537 LMH393537:LMX393537 LWD393537:LWT393537 MFZ393537:MGP393537 MPV393537:MQL393537 MZR393537:NAH393537 NJN393537:NKD393537 NTJ393537:NTZ393537 ODF393537:ODV393537 ONB393537:ONR393537 OWX393537:OXN393537 PGT393537:PHJ393537 PQP393537:PRF393537 QAL393537:QBB393537 QKH393537:QKX393537 QUD393537:QUT393537 RDZ393537:REP393537 RNV393537:ROL393537 RXR393537:RYH393537 SHN393537:SID393537 SRJ393537:SRZ393537 TBF393537:TBV393537 TLB393537:TLR393537 TUX393537:TVN393537 UET393537:UFJ393537 UOP393537:UPF393537 UYL393537:UZB393537 VIH393537:VIX393537 VSD393537:VST393537 WBZ393537:WCP393537 WLV393537:WML393537 WVR393537:WWH393537 J459073:Z459073 JF459073:JV459073 TB459073:TR459073 ACX459073:ADN459073 AMT459073:ANJ459073 AWP459073:AXF459073 BGL459073:BHB459073 BQH459073:BQX459073 CAD459073:CAT459073 CJZ459073:CKP459073 CTV459073:CUL459073 DDR459073:DEH459073 DNN459073:DOD459073 DXJ459073:DXZ459073 EHF459073:EHV459073 ERB459073:ERR459073 FAX459073:FBN459073 FKT459073:FLJ459073 FUP459073:FVF459073 GEL459073:GFB459073 GOH459073:GOX459073 GYD459073:GYT459073 HHZ459073:HIP459073 HRV459073:HSL459073 IBR459073:ICH459073 ILN459073:IMD459073 IVJ459073:IVZ459073 JFF459073:JFV459073 JPB459073:JPR459073 JYX459073:JZN459073 KIT459073:KJJ459073 KSP459073:KTF459073 LCL459073:LDB459073 LMH459073:LMX459073 LWD459073:LWT459073 MFZ459073:MGP459073 MPV459073:MQL459073 MZR459073:NAH459073 NJN459073:NKD459073 NTJ459073:NTZ459073 ODF459073:ODV459073 ONB459073:ONR459073 OWX459073:OXN459073 PGT459073:PHJ459073 PQP459073:PRF459073 QAL459073:QBB459073 QKH459073:QKX459073 QUD459073:QUT459073 RDZ459073:REP459073 RNV459073:ROL459073 RXR459073:RYH459073 SHN459073:SID459073 SRJ459073:SRZ459073 TBF459073:TBV459073 TLB459073:TLR459073 TUX459073:TVN459073 UET459073:UFJ459073 UOP459073:UPF459073 UYL459073:UZB459073 VIH459073:VIX459073 VSD459073:VST459073 WBZ459073:WCP459073 WLV459073:WML459073 WVR459073:WWH459073 J524609:Z524609 JF524609:JV524609 TB524609:TR524609 ACX524609:ADN524609 AMT524609:ANJ524609 AWP524609:AXF524609 BGL524609:BHB524609 BQH524609:BQX524609 CAD524609:CAT524609 CJZ524609:CKP524609 CTV524609:CUL524609 DDR524609:DEH524609 DNN524609:DOD524609 DXJ524609:DXZ524609 EHF524609:EHV524609 ERB524609:ERR524609 FAX524609:FBN524609 FKT524609:FLJ524609 FUP524609:FVF524609 GEL524609:GFB524609 GOH524609:GOX524609 GYD524609:GYT524609 HHZ524609:HIP524609 HRV524609:HSL524609 IBR524609:ICH524609 ILN524609:IMD524609 IVJ524609:IVZ524609 JFF524609:JFV524609 JPB524609:JPR524609 JYX524609:JZN524609 KIT524609:KJJ524609 KSP524609:KTF524609 LCL524609:LDB524609 LMH524609:LMX524609 LWD524609:LWT524609 MFZ524609:MGP524609 MPV524609:MQL524609 MZR524609:NAH524609 NJN524609:NKD524609 NTJ524609:NTZ524609 ODF524609:ODV524609 ONB524609:ONR524609 OWX524609:OXN524609 PGT524609:PHJ524609 PQP524609:PRF524609 QAL524609:QBB524609 QKH524609:QKX524609 QUD524609:QUT524609 RDZ524609:REP524609 RNV524609:ROL524609 RXR524609:RYH524609 SHN524609:SID524609 SRJ524609:SRZ524609 TBF524609:TBV524609 TLB524609:TLR524609 TUX524609:TVN524609 UET524609:UFJ524609 UOP524609:UPF524609 UYL524609:UZB524609 VIH524609:VIX524609 VSD524609:VST524609 WBZ524609:WCP524609 WLV524609:WML524609 WVR524609:WWH524609 J590145:Z590145 JF590145:JV590145 TB590145:TR590145 ACX590145:ADN590145 AMT590145:ANJ590145 AWP590145:AXF590145 BGL590145:BHB590145 BQH590145:BQX590145 CAD590145:CAT590145 CJZ590145:CKP590145 CTV590145:CUL590145 DDR590145:DEH590145 DNN590145:DOD590145 DXJ590145:DXZ590145 EHF590145:EHV590145 ERB590145:ERR590145 FAX590145:FBN590145 FKT590145:FLJ590145 FUP590145:FVF590145 GEL590145:GFB590145 GOH590145:GOX590145 GYD590145:GYT590145 HHZ590145:HIP590145 HRV590145:HSL590145 IBR590145:ICH590145 ILN590145:IMD590145 IVJ590145:IVZ590145 JFF590145:JFV590145 JPB590145:JPR590145 JYX590145:JZN590145 KIT590145:KJJ590145 KSP590145:KTF590145 LCL590145:LDB590145 LMH590145:LMX590145 LWD590145:LWT590145 MFZ590145:MGP590145 MPV590145:MQL590145 MZR590145:NAH590145 NJN590145:NKD590145 NTJ590145:NTZ590145 ODF590145:ODV590145 ONB590145:ONR590145 OWX590145:OXN590145 PGT590145:PHJ590145 PQP590145:PRF590145 QAL590145:QBB590145 QKH590145:QKX590145 QUD590145:QUT590145 RDZ590145:REP590145 RNV590145:ROL590145 RXR590145:RYH590145 SHN590145:SID590145 SRJ590145:SRZ590145 TBF590145:TBV590145 TLB590145:TLR590145 TUX590145:TVN590145 UET590145:UFJ590145 UOP590145:UPF590145 UYL590145:UZB590145 VIH590145:VIX590145 VSD590145:VST590145 WBZ590145:WCP590145 WLV590145:WML590145 WVR590145:WWH590145 J655681:Z655681 JF655681:JV655681 TB655681:TR655681 ACX655681:ADN655681 AMT655681:ANJ655681 AWP655681:AXF655681 BGL655681:BHB655681 BQH655681:BQX655681 CAD655681:CAT655681 CJZ655681:CKP655681 CTV655681:CUL655681 DDR655681:DEH655681 DNN655681:DOD655681 DXJ655681:DXZ655681 EHF655681:EHV655681 ERB655681:ERR655681 FAX655681:FBN655681 FKT655681:FLJ655681 FUP655681:FVF655681 GEL655681:GFB655681 GOH655681:GOX655681 GYD655681:GYT655681 HHZ655681:HIP655681 HRV655681:HSL655681 IBR655681:ICH655681 ILN655681:IMD655681 IVJ655681:IVZ655681 JFF655681:JFV655681 JPB655681:JPR655681 JYX655681:JZN655681 KIT655681:KJJ655681 KSP655681:KTF655681 LCL655681:LDB655681 LMH655681:LMX655681 LWD655681:LWT655681 MFZ655681:MGP655681 MPV655681:MQL655681 MZR655681:NAH655681 NJN655681:NKD655681 NTJ655681:NTZ655681 ODF655681:ODV655681 ONB655681:ONR655681 OWX655681:OXN655681 PGT655681:PHJ655681 PQP655681:PRF655681 QAL655681:QBB655681 QKH655681:QKX655681 QUD655681:QUT655681 RDZ655681:REP655681 RNV655681:ROL655681 RXR655681:RYH655681 SHN655681:SID655681 SRJ655681:SRZ655681 TBF655681:TBV655681 TLB655681:TLR655681 TUX655681:TVN655681 UET655681:UFJ655681 UOP655681:UPF655681 UYL655681:UZB655681 VIH655681:VIX655681 VSD655681:VST655681 WBZ655681:WCP655681 WLV655681:WML655681 WVR655681:WWH655681 J721217:Z721217 JF721217:JV721217 TB721217:TR721217 ACX721217:ADN721217 AMT721217:ANJ721217 AWP721217:AXF721217 BGL721217:BHB721217 BQH721217:BQX721217 CAD721217:CAT721217 CJZ721217:CKP721217 CTV721217:CUL721217 DDR721217:DEH721217 DNN721217:DOD721217 DXJ721217:DXZ721217 EHF721217:EHV721217 ERB721217:ERR721217 FAX721217:FBN721217 FKT721217:FLJ721217 FUP721217:FVF721217 GEL721217:GFB721217 GOH721217:GOX721217 GYD721217:GYT721217 HHZ721217:HIP721217 HRV721217:HSL721217 IBR721217:ICH721217 ILN721217:IMD721217 IVJ721217:IVZ721217 JFF721217:JFV721217 JPB721217:JPR721217 JYX721217:JZN721217 KIT721217:KJJ721217 KSP721217:KTF721217 LCL721217:LDB721217 LMH721217:LMX721217 LWD721217:LWT721217 MFZ721217:MGP721217 MPV721217:MQL721217 MZR721217:NAH721217 NJN721217:NKD721217 NTJ721217:NTZ721217 ODF721217:ODV721217 ONB721217:ONR721217 OWX721217:OXN721217 PGT721217:PHJ721217 PQP721217:PRF721217 QAL721217:QBB721217 QKH721217:QKX721217 QUD721217:QUT721217 RDZ721217:REP721217 RNV721217:ROL721217 RXR721217:RYH721217 SHN721217:SID721217 SRJ721217:SRZ721217 TBF721217:TBV721217 TLB721217:TLR721217 TUX721217:TVN721217 UET721217:UFJ721217 UOP721217:UPF721217 UYL721217:UZB721217 VIH721217:VIX721217 VSD721217:VST721217 WBZ721217:WCP721217 WLV721217:WML721217 WVR721217:WWH721217 J786753:Z786753 JF786753:JV786753 TB786753:TR786753 ACX786753:ADN786753 AMT786753:ANJ786753 AWP786753:AXF786753 BGL786753:BHB786753 BQH786753:BQX786753 CAD786753:CAT786753 CJZ786753:CKP786753 CTV786753:CUL786753 DDR786753:DEH786753 DNN786753:DOD786753 DXJ786753:DXZ786753 EHF786753:EHV786753 ERB786753:ERR786753 FAX786753:FBN786753 FKT786753:FLJ786753 FUP786753:FVF786753 GEL786753:GFB786753 GOH786753:GOX786753 GYD786753:GYT786753 HHZ786753:HIP786753 HRV786753:HSL786753 IBR786753:ICH786753 ILN786753:IMD786753 IVJ786753:IVZ786753 JFF786753:JFV786753 JPB786753:JPR786753 JYX786753:JZN786753 KIT786753:KJJ786753 KSP786753:KTF786753 LCL786753:LDB786753 LMH786753:LMX786753 LWD786753:LWT786753 MFZ786753:MGP786753 MPV786753:MQL786753 MZR786753:NAH786753 NJN786753:NKD786753 NTJ786753:NTZ786753 ODF786753:ODV786753 ONB786753:ONR786753 OWX786753:OXN786753 PGT786753:PHJ786753 PQP786753:PRF786753 QAL786753:QBB786753 QKH786753:QKX786753 QUD786753:QUT786753 RDZ786753:REP786753 RNV786753:ROL786753 RXR786753:RYH786753 SHN786753:SID786753 SRJ786753:SRZ786753 TBF786753:TBV786753 TLB786753:TLR786753 TUX786753:TVN786753 UET786753:UFJ786753 UOP786753:UPF786753 UYL786753:UZB786753 VIH786753:VIX786753 VSD786753:VST786753 WBZ786753:WCP786753 WLV786753:WML786753 WVR786753:WWH786753 J852289:Z852289 JF852289:JV852289 TB852289:TR852289 ACX852289:ADN852289 AMT852289:ANJ852289 AWP852289:AXF852289 BGL852289:BHB852289 BQH852289:BQX852289 CAD852289:CAT852289 CJZ852289:CKP852289 CTV852289:CUL852289 DDR852289:DEH852289 DNN852289:DOD852289 DXJ852289:DXZ852289 EHF852289:EHV852289 ERB852289:ERR852289 FAX852289:FBN852289 FKT852289:FLJ852289 FUP852289:FVF852289 GEL852289:GFB852289 GOH852289:GOX852289 GYD852289:GYT852289 HHZ852289:HIP852289 HRV852289:HSL852289 IBR852289:ICH852289 ILN852289:IMD852289 IVJ852289:IVZ852289 JFF852289:JFV852289 JPB852289:JPR852289 JYX852289:JZN852289 KIT852289:KJJ852289 KSP852289:KTF852289 LCL852289:LDB852289 LMH852289:LMX852289 LWD852289:LWT852289 MFZ852289:MGP852289 MPV852289:MQL852289 MZR852289:NAH852289 NJN852289:NKD852289 NTJ852289:NTZ852289 ODF852289:ODV852289 ONB852289:ONR852289 OWX852289:OXN852289 PGT852289:PHJ852289 PQP852289:PRF852289 QAL852289:QBB852289 QKH852289:QKX852289 QUD852289:QUT852289 RDZ852289:REP852289 RNV852289:ROL852289 RXR852289:RYH852289 SHN852289:SID852289 SRJ852289:SRZ852289 TBF852289:TBV852289 TLB852289:TLR852289 TUX852289:TVN852289 UET852289:UFJ852289 UOP852289:UPF852289 UYL852289:UZB852289 VIH852289:VIX852289 VSD852289:VST852289 WBZ852289:WCP852289 WLV852289:WML852289 WVR852289:WWH852289 J917825:Z917825 JF917825:JV917825 TB917825:TR917825 ACX917825:ADN917825 AMT917825:ANJ917825 AWP917825:AXF917825 BGL917825:BHB917825 BQH917825:BQX917825 CAD917825:CAT917825 CJZ917825:CKP917825 CTV917825:CUL917825 DDR917825:DEH917825 DNN917825:DOD917825 DXJ917825:DXZ917825 EHF917825:EHV917825 ERB917825:ERR917825 FAX917825:FBN917825 FKT917825:FLJ917825 FUP917825:FVF917825 GEL917825:GFB917825 GOH917825:GOX917825 GYD917825:GYT917825 HHZ917825:HIP917825 HRV917825:HSL917825 IBR917825:ICH917825 ILN917825:IMD917825 IVJ917825:IVZ917825 JFF917825:JFV917825 JPB917825:JPR917825 JYX917825:JZN917825 KIT917825:KJJ917825 KSP917825:KTF917825 LCL917825:LDB917825 LMH917825:LMX917825 LWD917825:LWT917825 MFZ917825:MGP917825 MPV917825:MQL917825 MZR917825:NAH917825 NJN917825:NKD917825 NTJ917825:NTZ917825 ODF917825:ODV917825 ONB917825:ONR917825 OWX917825:OXN917825 PGT917825:PHJ917825 PQP917825:PRF917825 QAL917825:QBB917825 QKH917825:QKX917825 QUD917825:QUT917825 RDZ917825:REP917825 RNV917825:ROL917825 RXR917825:RYH917825 SHN917825:SID917825 SRJ917825:SRZ917825 TBF917825:TBV917825 TLB917825:TLR917825 TUX917825:TVN917825 UET917825:UFJ917825 UOP917825:UPF917825 UYL917825:UZB917825 VIH917825:VIX917825 VSD917825:VST917825 WBZ917825:WCP917825 WLV917825:WML917825 WVR917825:WWH917825 J983361:Z983361 JF983361:JV983361 TB983361:TR983361 ACX983361:ADN983361 AMT983361:ANJ983361 AWP983361:AXF983361 BGL983361:BHB983361 BQH983361:BQX983361 CAD983361:CAT983361 CJZ983361:CKP983361 CTV983361:CUL983361 DDR983361:DEH983361 DNN983361:DOD983361 DXJ983361:DXZ983361 EHF983361:EHV983361 ERB983361:ERR983361 FAX983361:FBN983361 FKT983361:FLJ983361 FUP983361:FVF983361 GEL983361:GFB983361 GOH983361:GOX983361 GYD983361:GYT983361 HHZ983361:HIP983361 HRV983361:HSL983361 IBR983361:ICH983361 ILN983361:IMD983361 IVJ983361:IVZ983361 JFF983361:JFV983361 JPB983361:JPR983361 JYX983361:JZN983361 KIT983361:KJJ983361 KSP983361:KTF983361 LCL983361:LDB983361 LMH983361:LMX983361 LWD983361:LWT983361 MFZ983361:MGP983361 MPV983361:MQL983361 MZR983361:NAH983361 NJN983361:NKD983361 NTJ983361:NTZ983361 ODF983361:ODV983361 ONB983361:ONR983361 OWX983361:OXN983361 PGT983361:PHJ983361 PQP983361:PRF983361 QAL983361:QBB983361 QKH983361:QKX983361 QUD983361:QUT983361 RDZ983361:REP983361 RNV983361:ROL983361 RXR983361:RYH983361 SHN983361:SID983361 SRJ983361:SRZ983361 TBF983361:TBV983361 TLB983361:TLR983361 TUX983361:TVN983361 UET983361:UFJ983361 UOP983361:UPF983361 UYL983361:UZB983361 VIH983361:VIX983361 VSD983361:VST983361 WBZ983361:WCP983361 WLV983361:WML983361 WVR983361:WWH983361 J221:Z221 JF221:JV221 TB221:TR221 ACX221:ADN221 AMT221:ANJ221 AWP221:AXF221 BGL221:BHB221 BQH221:BQX221 CAD221:CAT221 CJZ221:CKP221 CTV221:CUL221 DDR221:DEH221 DNN221:DOD221 DXJ221:DXZ221 EHF221:EHV221 ERB221:ERR221 FAX221:FBN221 FKT221:FLJ221 FUP221:FVF221 GEL221:GFB221 GOH221:GOX221 GYD221:GYT221 HHZ221:HIP221 HRV221:HSL221 IBR221:ICH221 ILN221:IMD221 IVJ221:IVZ221 JFF221:JFV221 JPB221:JPR221 JYX221:JZN221 KIT221:KJJ221 KSP221:KTF221 LCL221:LDB221 LMH221:LMX221 LWD221:LWT221 MFZ221:MGP221 MPV221:MQL221 MZR221:NAH221 NJN221:NKD221 NTJ221:NTZ221 ODF221:ODV221 ONB221:ONR221 OWX221:OXN221 PGT221:PHJ221 PQP221:PRF221 QAL221:QBB221 QKH221:QKX221 QUD221:QUT221 RDZ221:REP221 RNV221:ROL221 RXR221:RYH221 SHN221:SID221 SRJ221:SRZ221 TBF221:TBV221 TLB221:TLR221 TUX221:TVN221 UET221:UFJ221 UOP221:UPF221 UYL221:UZB221 VIH221:VIX221 VSD221:VST221 WBZ221:WCP221 WLV221:WML221 WVR221:WWH221 J65880:Z65880 JF65880:JV65880 TB65880:TR65880 ACX65880:ADN65880 AMT65880:ANJ65880 AWP65880:AXF65880 BGL65880:BHB65880 BQH65880:BQX65880 CAD65880:CAT65880 CJZ65880:CKP65880 CTV65880:CUL65880 DDR65880:DEH65880 DNN65880:DOD65880 DXJ65880:DXZ65880 EHF65880:EHV65880 ERB65880:ERR65880 FAX65880:FBN65880 FKT65880:FLJ65880 FUP65880:FVF65880 GEL65880:GFB65880 GOH65880:GOX65880 GYD65880:GYT65880 HHZ65880:HIP65880 HRV65880:HSL65880 IBR65880:ICH65880 ILN65880:IMD65880 IVJ65880:IVZ65880 JFF65880:JFV65880 JPB65880:JPR65880 JYX65880:JZN65880 KIT65880:KJJ65880 KSP65880:KTF65880 LCL65880:LDB65880 LMH65880:LMX65880 LWD65880:LWT65880 MFZ65880:MGP65880 MPV65880:MQL65880 MZR65880:NAH65880 NJN65880:NKD65880 NTJ65880:NTZ65880 ODF65880:ODV65880 ONB65880:ONR65880 OWX65880:OXN65880 PGT65880:PHJ65880 PQP65880:PRF65880 QAL65880:QBB65880 QKH65880:QKX65880 QUD65880:QUT65880 RDZ65880:REP65880 RNV65880:ROL65880 RXR65880:RYH65880 SHN65880:SID65880 SRJ65880:SRZ65880 TBF65880:TBV65880 TLB65880:TLR65880 TUX65880:TVN65880 UET65880:UFJ65880 UOP65880:UPF65880 UYL65880:UZB65880 VIH65880:VIX65880 VSD65880:VST65880 WBZ65880:WCP65880 WLV65880:WML65880 WVR65880:WWH65880 J131416:Z131416 JF131416:JV131416 TB131416:TR131416 ACX131416:ADN131416 AMT131416:ANJ131416 AWP131416:AXF131416 BGL131416:BHB131416 BQH131416:BQX131416 CAD131416:CAT131416 CJZ131416:CKP131416 CTV131416:CUL131416 DDR131416:DEH131416 DNN131416:DOD131416 DXJ131416:DXZ131416 EHF131416:EHV131416 ERB131416:ERR131416 FAX131416:FBN131416 FKT131416:FLJ131416 FUP131416:FVF131416 GEL131416:GFB131416 GOH131416:GOX131416 GYD131416:GYT131416 HHZ131416:HIP131416 HRV131416:HSL131416 IBR131416:ICH131416 ILN131416:IMD131416 IVJ131416:IVZ131416 JFF131416:JFV131416 JPB131416:JPR131416 JYX131416:JZN131416 KIT131416:KJJ131416 KSP131416:KTF131416 LCL131416:LDB131416 LMH131416:LMX131416 LWD131416:LWT131416 MFZ131416:MGP131416 MPV131416:MQL131416 MZR131416:NAH131416 NJN131416:NKD131416 NTJ131416:NTZ131416 ODF131416:ODV131416 ONB131416:ONR131416 OWX131416:OXN131416 PGT131416:PHJ131416 PQP131416:PRF131416 QAL131416:QBB131416 QKH131416:QKX131416 QUD131416:QUT131416 RDZ131416:REP131416 RNV131416:ROL131416 RXR131416:RYH131416 SHN131416:SID131416 SRJ131416:SRZ131416 TBF131416:TBV131416 TLB131416:TLR131416 TUX131416:TVN131416 UET131416:UFJ131416 UOP131416:UPF131416 UYL131416:UZB131416 VIH131416:VIX131416 VSD131416:VST131416 WBZ131416:WCP131416 WLV131416:WML131416 WVR131416:WWH131416 J196952:Z196952 JF196952:JV196952 TB196952:TR196952 ACX196952:ADN196952 AMT196952:ANJ196952 AWP196952:AXF196952 BGL196952:BHB196952 BQH196952:BQX196952 CAD196952:CAT196952 CJZ196952:CKP196952 CTV196952:CUL196952 DDR196952:DEH196952 DNN196952:DOD196952 DXJ196952:DXZ196952 EHF196952:EHV196952 ERB196952:ERR196952 FAX196952:FBN196952 FKT196952:FLJ196952 FUP196952:FVF196952 GEL196952:GFB196952 GOH196952:GOX196952 GYD196952:GYT196952 HHZ196952:HIP196952 HRV196952:HSL196952 IBR196952:ICH196952 ILN196952:IMD196952 IVJ196952:IVZ196952 JFF196952:JFV196952 JPB196952:JPR196952 JYX196952:JZN196952 KIT196952:KJJ196952 KSP196952:KTF196952 LCL196952:LDB196952 LMH196952:LMX196952 LWD196952:LWT196952 MFZ196952:MGP196952 MPV196952:MQL196952 MZR196952:NAH196952 NJN196952:NKD196952 NTJ196952:NTZ196952 ODF196952:ODV196952 ONB196952:ONR196952 OWX196952:OXN196952 PGT196952:PHJ196952 PQP196952:PRF196952 QAL196952:QBB196952 QKH196952:QKX196952 QUD196952:QUT196952 RDZ196952:REP196952 RNV196952:ROL196952 RXR196952:RYH196952 SHN196952:SID196952 SRJ196952:SRZ196952 TBF196952:TBV196952 TLB196952:TLR196952 TUX196952:TVN196952 UET196952:UFJ196952 UOP196952:UPF196952 UYL196952:UZB196952 VIH196952:VIX196952 VSD196952:VST196952 WBZ196952:WCP196952 WLV196952:WML196952 WVR196952:WWH196952 J262488:Z262488 JF262488:JV262488 TB262488:TR262488 ACX262488:ADN262488 AMT262488:ANJ262488 AWP262488:AXF262488 BGL262488:BHB262488 BQH262488:BQX262488 CAD262488:CAT262488 CJZ262488:CKP262488 CTV262488:CUL262488 DDR262488:DEH262488 DNN262488:DOD262488 DXJ262488:DXZ262488 EHF262488:EHV262488 ERB262488:ERR262488 FAX262488:FBN262488 FKT262488:FLJ262488 FUP262488:FVF262488 GEL262488:GFB262488 GOH262488:GOX262488 GYD262488:GYT262488 HHZ262488:HIP262488 HRV262488:HSL262488 IBR262488:ICH262488 ILN262488:IMD262488 IVJ262488:IVZ262488 JFF262488:JFV262488 JPB262488:JPR262488 JYX262488:JZN262488 KIT262488:KJJ262488 KSP262488:KTF262488 LCL262488:LDB262488 LMH262488:LMX262488 LWD262488:LWT262488 MFZ262488:MGP262488 MPV262488:MQL262488 MZR262488:NAH262488 NJN262488:NKD262488 NTJ262488:NTZ262488 ODF262488:ODV262488 ONB262488:ONR262488 OWX262488:OXN262488 PGT262488:PHJ262488 PQP262488:PRF262488 QAL262488:QBB262488 QKH262488:QKX262488 QUD262488:QUT262488 RDZ262488:REP262488 RNV262488:ROL262488 RXR262488:RYH262488 SHN262488:SID262488 SRJ262488:SRZ262488 TBF262488:TBV262488 TLB262488:TLR262488 TUX262488:TVN262488 UET262488:UFJ262488 UOP262488:UPF262488 UYL262488:UZB262488 VIH262488:VIX262488 VSD262488:VST262488 WBZ262488:WCP262488 WLV262488:WML262488 WVR262488:WWH262488 J328024:Z328024 JF328024:JV328024 TB328024:TR328024 ACX328024:ADN328024 AMT328024:ANJ328024 AWP328024:AXF328024 BGL328024:BHB328024 BQH328024:BQX328024 CAD328024:CAT328024 CJZ328024:CKP328024 CTV328024:CUL328024 DDR328024:DEH328024 DNN328024:DOD328024 DXJ328024:DXZ328024 EHF328024:EHV328024 ERB328024:ERR328024 FAX328024:FBN328024 FKT328024:FLJ328024 FUP328024:FVF328024 GEL328024:GFB328024 GOH328024:GOX328024 GYD328024:GYT328024 HHZ328024:HIP328024 HRV328024:HSL328024 IBR328024:ICH328024 ILN328024:IMD328024 IVJ328024:IVZ328024 JFF328024:JFV328024 JPB328024:JPR328024 JYX328024:JZN328024 KIT328024:KJJ328024 KSP328024:KTF328024 LCL328024:LDB328024 LMH328024:LMX328024 LWD328024:LWT328024 MFZ328024:MGP328024 MPV328024:MQL328024 MZR328024:NAH328024 NJN328024:NKD328024 NTJ328024:NTZ328024 ODF328024:ODV328024 ONB328024:ONR328024 OWX328024:OXN328024 PGT328024:PHJ328024 PQP328024:PRF328024 QAL328024:QBB328024 QKH328024:QKX328024 QUD328024:QUT328024 RDZ328024:REP328024 RNV328024:ROL328024 RXR328024:RYH328024 SHN328024:SID328024 SRJ328024:SRZ328024 TBF328024:TBV328024 TLB328024:TLR328024 TUX328024:TVN328024 UET328024:UFJ328024 UOP328024:UPF328024 UYL328024:UZB328024 VIH328024:VIX328024 VSD328024:VST328024 WBZ328024:WCP328024 WLV328024:WML328024 WVR328024:WWH328024 J393560:Z393560 JF393560:JV393560 TB393560:TR393560 ACX393560:ADN393560 AMT393560:ANJ393560 AWP393560:AXF393560 BGL393560:BHB393560 BQH393560:BQX393560 CAD393560:CAT393560 CJZ393560:CKP393560 CTV393560:CUL393560 DDR393560:DEH393560 DNN393560:DOD393560 DXJ393560:DXZ393560 EHF393560:EHV393560 ERB393560:ERR393560 FAX393560:FBN393560 FKT393560:FLJ393560 FUP393560:FVF393560 GEL393560:GFB393560 GOH393560:GOX393560 GYD393560:GYT393560 HHZ393560:HIP393560 HRV393560:HSL393560 IBR393560:ICH393560 ILN393560:IMD393560 IVJ393560:IVZ393560 JFF393560:JFV393560 JPB393560:JPR393560 JYX393560:JZN393560 KIT393560:KJJ393560 KSP393560:KTF393560 LCL393560:LDB393560 LMH393560:LMX393560 LWD393560:LWT393560 MFZ393560:MGP393560 MPV393560:MQL393560 MZR393560:NAH393560 NJN393560:NKD393560 NTJ393560:NTZ393560 ODF393560:ODV393560 ONB393560:ONR393560 OWX393560:OXN393560 PGT393560:PHJ393560 PQP393560:PRF393560 QAL393560:QBB393560 QKH393560:QKX393560 QUD393560:QUT393560 RDZ393560:REP393560 RNV393560:ROL393560 RXR393560:RYH393560 SHN393560:SID393560 SRJ393560:SRZ393560 TBF393560:TBV393560 TLB393560:TLR393560 TUX393560:TVN393560 UET393560:UFJ393560 UOP393560:UPF393560 UYL393560:UZB393560 VIH393560:VIX393560 VSD393560:VST393560 WBZ393560:WCP393560 WLV393560:WML393560 WVR393560:WWH393560 J459096:Z459096 JF459096:JV459096 TB459096:TR459096 ACX459096:ADN459096 AMT459096:ANJ459096 AWP459096:AXF459096 BGL459096:BHB459096 BQH459096:BQX459096 CAD459096:CAT459096 CJZ459096:CKP459096 CTV459096:CUL459096 DDR459096:DEH459096 DNN459096:DOD459096 DXJ459096:DXZ459096 EHF459096:EHV459096 ERB459096:ERR459096 FAX459096:FBN459096 FKT459096:FLJ459096 FUP459096:FVF459096 GEL459096:GFB459096 GOH459096:GOX459096 GYD459096:GYT459096 HHZ459096:HIP459096 HRV459096:HSL459096 IBR459096:ICH459096 ILN459096:IMD459096 IVJ459096:IVZ459096 JFF459096:JFV459096 JPB459096:JPR459096 JYX459096:JZN459096 KIT459096:KJJ459096 KSP459096:KTF459096 LCL459096:LDB459096 LMH459096:LMX459096 LWD459096:LWT459096 MFZ459096:MGP459096 MPV459096:MQL459096 MZR459096:NAH459096 NJN459096:NKD459096 NTJ459096:NTZ459096 ODF459096:ODV459096 ONB459096:ONR459096 OWX459096:OXN459096 PGT459096:PHJ459096 PQP459096:PRF459096 QAL459096:QBB459096 QKH459096:QKX459096 QUD459096:QUT459096 RDZ459096:REP459096 RNV459096:ROL459096 RXR459096:RYH459096 SHN459096:SID459096 SRJ459096:SRZ459096 TBF459096:TBV459096 TLB459096:TLR459096 TUX459096:TVN459096 UET459096:UFJ459096 UOP459096:UPF459096 UYL459096:UZB459096 VIH459096:VIX459096 VSD459096:VST459096 WBZ459096:WCP459096 WLV459096:WML459096 WVR459096:WWH459096 J524632:Z524632 JF524632:JV524632 TB524632:TR524632 ACX524632:ADN524632 AMT524632:ANJ524632 AWP524632:AXF524632 BGL524632:BHB524632 BQH524632:BQX524632 CAD524632:CAT524632 CJZ524632:CKP524632 CTV524632:CUL524632 DDR524632:DEH524632 DNN524632:DOD524632 DXJ524632:DXZ524632 EHF524632:EHV524632 ERB524632:ERR524632 FAX524632:FBN524632 FKT524632:FLJ524632 FUP524632:FVF524632 GEL524632:GFB524632 GOH524632:GOX524632 GYD524632:GYT524632 HHZ524632:HIP524632 HRV524632:HSL524632 IBR524632:ICH524632 ILN524632:IMD524632 IVJ524632:IVZ524632 JFF524632:JFV524632 JPB524632:JPR524632 JYX524632:JZN524632 KIT524632:KJJ524632 KSP524632:KTF524632 LCL524632:LDB524632 LMH524632:LMX524632 LWD524632:LWT524632 MFZ524632:MGP524632 MPV524632:MQL524632 MZR524632:NAH524632 NJN524632:NKD524632 NTJ524632:NTZ524632 ODF524632:ODV524632 ONB524632:ONR524632 OWX524632:OXN524632 PGT524632:PHJ524632 PQP524632:PRF524632 QAL524632:QBB524632 QKH524632:QKX524632 QUD524632:QUT524632 RDZ524632:REP524632 RNV524632:ROL524632 RXR524632:RYH524632 SHN524632:SID524632 SRJ524632:SRZ524632 TBF524632:TBV524632 TLB524632:TLR524632 TUX524632:TVN524632 UET524632:UFJ524632 UOP524632:UPF524632 UYL524632:UZB524632 VIH524632:VIX524632 VSD524632:VST524632 WBZ524632:WCP524632 WLV524632:WML524632 WVR524632:WWH524632 J590168:Z590168 JF590168:JV590168 TB590168:TR590168 ACX590168:ADN590168 AMT590168:ANJ590168 AWP590168:AXF590168 BGL590168:BHB590168 BQH590168:BQX590168 CAD590168:CAT590168 CJZ590168:CKP590168 CTV590168:CUL590168 DDR590168:DEH590168 DNN590168:DOD590168 DXJ590168:DXZ590168 EHF590168:EHV590168 ERB590168:ERR590168 FAX590168:FBN590168 FKT590168:FLJ590168 FUP590168:FVF590168 GEL590168:GFB590168 GOH590168:GOX590168 GYD590168:GYT590168 HHZ590168:HIP590168 HRV590168:HSL590168 IBR590168:ICH590168 ILN590168:IMD590168 IVJ590168:IVZ590168 JFF590168:JFV590168 JPB590168:JPR590168 JYX590168:JZN590168 KIT590168:KJJ590168 KSP590168:KTF590168 LCL590168:LDB590168 LMH590168:LMX590168 LWD590168:LWT590168 MFZ590168:MGP590168 MPV590168:MQL590168 MZR590168:NAH590168 NJN590168:NKD590168 NTJ590168:NTZ590168 ODF590168:ODV590168 ONB590168:ONR590168 OWX590168:OXN590168 PGT590168:PHJ590168 PQP590168:PRF590168 QAL590168:QBB590168 QKH590168:QKX590168 QUD590168:QUT590168 RDZ590168:REP590168 RNV590168:ROL590168 RXR590168:RYH590168 SHN590168:SID590168 SRJ590168:SRZ590168 TBF590168:TBV590168 TLB590168:TLR590168 TUX590168:TVN590168 UET590168:UFJ590168 UOP590168:UPF590168 UYL590168:UZB590168 VIH590168:VIX590168 VSD590168:VST590168 WBZ590168:WCP590168 WLV590168:WML590168 WVR590168:WWH590168 J655704:Z655704 JF655704:JV655704 TB655704:TR655704 ACX655704:ADN655704 AMT655704:ANJ655704 AWP655704:AXF655704 BGL655704:BHB655704 BQH655704:BQX655704 CAD655704:CAT655704 CJZ655704:CKP655704 CTV655704:CUL655704 DDR655704:DEH655704 DNN655704:DOD655704 DXJ655704:DXZ655704 EHF655704:EHV655704 ERB655704:ERR655704 FAX655704:FBN655704 FKT655704:FLJ655704 FUP655704:FVF655704 GEL655704:GFB655704 GOH655704:GOX655704 GYD655704:GYT655704 HHZ655704:HIP655704 HRV655704:HSL655704 IBR655704:ICH655704 ILN655704:IMD655704 IVJ655704:IVZ655704 JFF655704:JFV655704 JPB655704:JPR655704 JYX655704:JZN655704 KIT655704:KJJ655704 KSP655704:KTF655704 LCL655704:LDB655704 LMH655704:LMX655704 LWD655704:LWT655704 MFZ655704:MGP655704 MPV655704:MQL655704 MZR655704:NAH655704 NJN655704:NKD655704 NTJ655704:NTZ655704 ODF655704:ODV655704 ONB655704:ONR655704 OWX655704:OXN655704 PGT655704:PHJ655704 PQP655704:PRF655704 QAL655704:QBB655704 QKH655704:QKX655704 QUD655704:QUT655704 RDZ655704:REP655704 RNV655704:ROL655704 RXR655704:RYH655704 SHN655704:SID655704 SRJ655704:SRZ655704 TBF655704:TBV655704 TLB655704:TLR655704 TUX655704:TVN655704 UET655704:UFJ655704 UOP655704:UPF655704 UYL655704:UZB655704 VIH655704:VIX655704 VSD655704:VST655704 WBZ655704:WCP655704 WLV655704:WML655704 WVR655704:WWH655704 J721240:Z721240 JF721240:JV721240 TB721240:TR721240 ACX721240:ADN721240 AMT721240:ANJ721240 AWP721240:AXF721240 BGL721240:BHB721240 BQH721240:BQX721240 CAD721240:CAT721240 CJZ721240:CKP721240 CTV721240:CUL721240 DDR721240:DEH721240 DNN721240:DOD721240 DXJ721240:DXZ721240 EHF721240:EHV721240 ERB721240:ERR721240 FAX721240:FBN721240 FKT721240:FLJ721240 FUP721240:FVF721240 GEL721240:GFB721240 GOH721240:GOX721240 GYD721240:GYT721240 HHZ721240:HIP721240 HRV721240:HSL721240 IBR721240:ICH721240 ILN721240:IMD721240 IVJ721240:IVZ721240 JFF721240:JFV721240 JPB721240:JPR721240 JYX721240:JZN721240 KIT721240:KJJ721240 KSP721240:KTF721240 LCL721240:LDB721240 LMH721240:LMX721240 LWD721240:LWT721240 MFZ721240:MGP721240 MPV721240:MQL721240 MZR721240:NAH721240 NJN721240:NKD721240 NTJ721240:NTZ721240 ODF721240:ODV721240 ONB721240:ONR721240 OWX721240:OXN721240 PGT721240:PHJ721240 PQP721240:PRF721240 QAL721240:QBB721240 QKH721240:QKX721240 QUD721240:QUT721240 RDZ721240:REP721240 RNV721240:ROL721240 RXR721240:RYH721240 SHN721240:SID721240 SRJ721240:SRZ721240 TBF721240:TBV721240 TLB721240:TLR721240 TUX721240:TVN721240 UET721240:UFJ721240 UOP721240:UPF721240 UYL721240:UZB721240 VIH721240:VIX721240 VSD721240:VST721240 WBZ721240:WCP721240 WLV721240:WML721240 WVR721240:WWH721240 J786776:Z786776 JF786776:JV786776 TB786776:TR786776 ACX786776:ADN786776 AMT786776:ANJ786776 AWP786776:AXF786776 BGL786776:BHB786776 BQH786776:BQX786776 CAD786776:CAT786776 CJZ786776:CKP786776 CTV786776:CUL786776 DDR786776:DEH786776 DNN786776:DOD786776 DXJ786776:DXZ786776 EHF786776:EHV786776 ERB786776:ERR786776 FAX786776:FBN786776 FKT786776:FLJ786776 FUP786776:FVF786776 GEL786776:GFB786776 GOH786776:GOX786776 GYD786776:GYT786776 HHZ786776:HIP786776 HRV786776:HSL786776 IBR786776:ICH786776 ILN786776:IMD786776 IVJ786776:IVZ786776 JFF786776:JFV786776 JPB786776:JPR786776 JYX786776:JZN786776 KIT786776:KJJ786776 KSP786776:KTF786776 LCL786776:LDB786776 LMH786776:LMX786776 LWD786776:LWT786776 MFZ786776:MGP786776 MPV786776:MQL786776 MZR786776:NAH786776 NJN786776:NKD786776 NTJ786776:NTZ786776 ODF786776:ODV786776 ONB786776:ONR786776 OWX786776:OXN786776 PGT786776:PHJ786776 PQP786776:PRF786776 QAL786776:QBB786776 QKH786776:QKX786776 QUD786776:QUT786776 RDZ786776:REP786776 RNV786776:ROL786776 RXR786776:RYH786776 SHN786776:SID786776 SRJ786776:SRZ786776 TBF786776:TBV786776 TLB786776:TLR786776 TUX786776:TVN786776 UET786776:UFJ786776 UOP786776:UPF786776 UYL786776:UZB786776 VIH786776:VIX786776 VSD786776:VST786776 WBZ786776:WCP786776 WLV786776:WML786776 WVR786776:WWH786776 J852312:Z852312 JF852312:JV852312 TB852312:TR852312 ACX852312:ADN852312 AMT852312:ANJ852312 AWP852312:AXF852312 BGL852312:BHB852312 BQH852312:BQX852312 CAD852312:CAT852312 CJZ852312:CKP852312 CTV852312:CUL852312 DDR852312:DEH852312 DNN852312:DOD852312 DXJ852312:DXZ852312 EHF852312:EHV852312 ERB852312:ERR852312 FAX852312:FBN852312 FKT852312:FLJ852312 FUP852312:FVF852312 GEL852312:GFB852312 GOH852312:GOX852312 GYD852312:GYT852312 HHZ852312:HIP852312 HRV852312:HSL852312 IBR852312:ICH852312 ILN852312:IMD852312 IVJ852312:IVZ852312 JFF852312:JFV852312 JPB852312:JPR852312 JYX852312:JZN852312 KIT852312:KJJ852312 KSP852312:KTF852312 LCL852312:LDB852312 LMH852312:LMX852312 LWD852312:LWT852312 MFZ852312:MGP852312 MPV852312:MQL852312 MZR852312:NAH852312 NJN852312:NKD852312 NTJ852312:NTZ852312 ODF852312:ODV852312 ONB852312:ONR852312 OWX852312:OXN852312 PGT852312:PHJ852312 PQP852312:PRF852312 QAL852312:QBB852312 QKH852312:QKX852312 QUD852312:QUT852312 RDZ852312:REP852312 RNV852312:ROL852312 RXR852312:RYH852312 SHN852312:SID852312 SRJ852312:SRZ852312 TBF852312:TBV852312 TLB852312:TLR852312 TUX852312:TVN852312 UET852312:UFJ852312 UOP852312:UPF852312 UYL852312:UZB852312 VIH852312:VIX852312 VSD852312:VST852312 WBZ852312:WCP852312 WLV852312:WML852312 WVR852312:WWH852312 J917848:Z917848 JF917848:JV917848 TB917848:TR917848 ACX917848:ADN917848 AMT917848:ANJ917848 AWP917848:AXF917848 BGL917848:BHB917848 BQH917848:BQX917848 CAD917848:CAT917848 CJZ917848:CKP917848 CTV917848:CUL917848 DDR917848:DEH917848 DNN917848:DOD917848 DXJ917848:DXZ917848 EHF917848:EHV917848 ERB917848:ERR917848 FAX917848:FBN917848 FKT917848:FLJ917848 FUP917848:FVF917848 GEL917848:GFB917848 GOH917848:GOX917848 GYD917848:GYT917848 HHZ917848:HIP917848 HRV917848:HSL917848 IBR917848:ICH917848 ILN917848:IMD917848 IVJ917848:IVZ917848 JFF917848:JFV917848 JPB917848:JPR917848 JYX917848:JZN917848 KIT917848:KJJ917848 KSP917848:KTF917848 LCL917848:LDB917848 LMH917848:LMX917848 LWD917848:LWT917848 MFZ917848:MGP917848 MPV917848:MQL917848 MZR917848:NAH917848 NJN917848:NKD917848 NTJ917848:NTZ917848 ODF917848:ODV917848 ONB917848:ONR917848 OWX917848:OXN917848 PGT917848:PHJ917848 PQP917848:PRF917848 QAL917848:QBB917848 QKH917848:QKX917848 QUD917848:QUT917848 RDZ917848:REP917848 RNV917848:ROL917848 RXR917848:RYH917848 SHN917848:SID917848 SRJ917848:SRZ917848 TBF917848:TBV917848 TLB917848:TLR917848 TUX917848:TVN917848 UET917848:UFJ917848 UOP917848:UPF917848 UYL917848:UZB917848 VIH917848:VIX917848 VSD917848:VST917848 WBZ917848:WCP917848 WLV917848:WML917848 WVR917848:WWH917848 J983384:Z983384 JF983384:JV983384 TB983384:TR983384 ACX983384:ADN983384 AMT983384:ANJ983384 AWP983384:AXF983384 BGL983384:BHB983384 BQH983384:BQX983384 CAD983384:CAT983384 CJZ983384:CKP983384 CTV983384:CUL983384 DDR983384:DEH983384 DNN983384:DOD983384 DXJ983384:DXZ983384 EHF983384:EHV983384 ERB983384:ERR983384 FAX983384:FBN983384 FKT983384:FLJ983384 FUP983384:FVF983384 GEL983384:GFB983384 GOH983384:GOX983384 GYD983384:GYT983384 HHZ983384:HIP983384 HRV983384:HSL983384 IBR983384:ICH983384 ILN983384:IMD983384 IVJ983384:IVZ983384 JFF983384:JFV983384 JPB983384:JPR983384 JYX983384:JZN983384 KIT983384:KJJ983384 KSP983384:KTF983384 LCL983384:LDB983384 LMH983384:LMX983384 LWD983384:LWT983384 MFZ983384:MGP983384 MPV983384:MQL983384 MZR983384:NAH983384 NJN983384:NKD983384 NTJ983384:NTZ983384 ODF983384:ODV983384 ONB983384:ONR983384 OWX983384:OXN983384 PGT983384:PHJ983384 PQP983384:PRF983384 QAL983384:QBB983384 QKH983384:QKX983384 QUD983384:QUT983384 RDZ983384:REP983384 RNV983384:ROL983384 RXR983384:RYH983384 SHN983384:SID983384 SRJ983384:SRZ983384 TBF983384:TBV983384 TLB983384:TLR983384 TUX983384:TVN983384 UET983384:UFJ983384 UOP983384:UPF983384 UYL983384:UZB983384 VIH983384:VIX983384 VSD983384:VST983384 WBZ983384:WCP983384 WLV983384:WML983384 WVR983384:WWH983384 U195:Z195 JG218:JV218 TC218:TR218 ACY218:ADN218 AMU218:ANJ218 AWQ218:AXF218 BGM218:BHB218 BQI218:BQX218 CAE218:CAT218 CKA218:CKP218 CTW218:CUL218 DDS218:DEH218 DNO218:DOD218 DXK218:DXZ218 EHG218:EHV218 ERC218:ERR218 FAY218:FBN218 FKU218:FLJ218 FUQ218:FVF218 GEM218:GFB218 GOI218:GOX218 GYE218:GYT218 HIA218:HIP218 HRW218:HSL218 IBS218:ICH218 ILO218:IMD218 IVK218:IVZ218 JFG218:JFV218 JPC218:JPR218 JYY218:JZN218 KIU218:KJJ218 KSQ218:KTF218 LCM218:LDB218 LMI218:LMX218 LWE218:LWT218 MGA218:MGP218 MPW218:MQL218 MZS218:NAH218 NJO218:NKD218 NTK218:NTZ218 ODG218:ODV218 ONC218:ONR218 OWY218:OXN218 PGU218:PHJ218 PQQ218:PRF218 QAM218:QBB218 QKI218:QKX218 QUE218:QUT218 REA218:REP218 RNW218:ROL218 RXS218:RYH218 SHO218:SID218 SRK218:SRZ218 TBG218:TBV218 TLC218:TLR218 TUY218:TVN218 UEU218:UFJ218 UOQ218:UPF218 UYM218:UZB218 VII218:VIX218 VSE218:VST218 WCA218:WCP218 WLW218:WML218 WVS218:WWH218 K65877:Z65877 JG65877:JV65877 TC65877:TR65877 ACY65877:ADN65877 AMU65877:ANJ65877 AWQ65877:AXF65877 BGM65877:BHB65877 BQI65877:BQX65877 CAE65877:CAT65877 CKA65877:CKP65877 CTW65877:CUL65877 DDS65877:DEH65877 DNO65877:DOD65877 DXK65877:DXZ65877 EHG65877:EHV65877 ERC65877:ERR65877 FAY65877:FBN65877 FKU65877:FLJ65877 FUQ65877:FVF65877 GEM65877:GFB65877 GOI65877:GOX65877 GYE65877:GYT65877 HIA65877:HIP65877 HRW65877:HSL65877 IBS65877:ICH65877 ILO65877:IMD65877 IVK65877:IVZ65877 JFG65877:JFV65877 JPC65877:JPR65877 JYY65877:JZN65877 KIU65877:KJJ65877 KSQ65877:KTF65877 LCM65877:LDB65877 LMI65877:LMX65877 LWE65877:LWT65877 MGA65877:MGP65877 MPW65877:MQL65877 MZS65877:NAH65877 NJO65877:NKD65877 NTK65877:NTZ65877 ODG65877:ODV65877 ONC65877:ONR65877 OWY65877:OXN65877 PGU65877:PHJ65877 PQQ65877:PRF65877 QAM65877:QBB65877 QKI65877:QKX65877 QUE65877:QUT65877 REA65877:REP65877 RNW65877:ROL65877 RXS65877:RYH65877 SHO65877:SID65877 SRK65877:SRZ65877 TBG65877:TBV65877 TLC65877:TLR65877 TUY65877:TVN65877 UEU65877:UFJ65877 UOQ65877:UPF65877 UYM65877:UZB65877 VII65877:VIX65877 VSE65877:VST65877 WCA65877:WCP65877 WLW65877:WML65877 WVS65877:WWH65877 K131413:Z131413 JG131413:JV131413 TC131413:TR131413 ACY131413:ADN131413 AMU131413:ANJ131413 AWQ131413:AXF131413 BGM131413:BHB131413 BQI131413:BQX131413 CAE131413:CAT131413 CKA131413:CKP131413 CTW131413:CUL131413 DDS131413:DEH131413 DNO131413:DOD131413 DXK131413:DXZ131413 EHG131413:EHV131413 ERC131413:ERR131413 FAY131413:FBN131413 FKU131413:FLJ131413 FUQ131413:FVF131413 GEM131413:GFB131413 GOI131413:GOX131413 GYE131413:GYT131413 HIA131413:HIP131413 HRW131413:HSL131413 IBS131413:ICH131413 ILO131413:IMD131413 IVK131413:IVZ131413 JFG131413:JFV131413 JPC131413:JPR131413 JYY131413:JZN131413 KIU131413:KJJ131413 KSQ131413:KTF131413 LCM131413:LDB131413 LMI131413:LMX131413 LWE131413:LWT131413 MGA131413:MGP131413 MPW131413:MQL131413 MZS131413:NAH131413 NJO131413:NKD131413 NTK131413:NTZ131413 ODG131413:ODV131413 ONC131413:ONR131413 OWY131413:OXN131413 PGU131413:PHJ131413 PQQ131413:PRF131413 QAM131413:QBB131413 QKI131413:QKX131413 QUE131413:QUT131413 REA131413:REP131413 RNW131413:ROL131413 RXS131413:RYH131413 SHO131413:SID131413 SRK131413:SRZ131413 TBG131413:TBV131413 TLC131413:TLR131413 TUY131413:TVN131413 UEU131413:UFJ131413 UOQ131413:UPF131413 UYM131413:UZB131413 VII131413:VIX131413 VSE131413:VST131413 WCA131413:WCP131413 WLW131413:WML131413 WVS131413:WWH131413 K196949:Z196949 JG196949:JV196949 TC196949:TR196949 ACY196949:ADN196949 AMU196949:ANJ196949 AWQ196949:AXF196949 BGM196949:BHB196949 BQI196949:BQX196949 CAE196949:CAT196949 CKA196949:CKP196949 CTW196949:CUL196949 DDS196949:DEH196949 DNO196949:DOD196949 DXK196949:DXZ196949 EHG196949:EHV196949 ERC196949:ERR196949 FAY196949:FBN196949 FKU196949:FLJ196949 FUQ196949:FVF196949 GEM196949:GFB196949 GOI196949:GOX196949 GYE196949:GYT196949 HIA196949:HIP196949 HRW196949:HSL196949 IBS196949:ICH196949 ILO196949:IMD196949 IVK196949:IVZ196949 JFG196949:JFV196949 JPC196949:JPR196949 JYY196949:JZN196949 KIU196949:KJJ196949 KSQ196949:KTF196949 LCM196949:LDB196949 LMI196949:LMX196949 LWE196949:LWT196949 MGA196949:MGP196949 MPW196949:MQL196949 MZS196949:NAH196949 NJO196949:NKD196949 NTK196949:NTZ196949 ODG196949:ODV196949 ONC196949:ONR196949 OWY196949:OXN196949 PGU196949:PHJ196949 PQQ196949:PRF196949 QAM196949:QBB196949 QKI196949:QKX196949 QUE196949:QUT196949 REA196949:REP196949 RNW196949:ROL196949 RXS196949:RYH196949 SHO196949:SID196949 SRK196949:SRZ196949 TBG196949:TBV196949 TLC196949:TLR196949 TUY196949:TVN196949 UEU196949:UFJ196949 UOQ196949:UPF196949 UYM196949:UZB196949 VII196949:VIX196949 VSE196949:VST196949 WCA196949:WCP196949 WLW196949:WML196949 WVS196949:WWH196949 K262485:Z262485 JG262485:JV262485 TC262485:TR262485 ACY262485:ADN262485 AMU262485:ANJ262485 AWQ262485:AXF262485 BGM262485:BHB262485 BQI262485:BQX262485 CAE262485:CAT262485 CKA262485:CKP262485 CTW262485:CUL262485 DDS262485:DEH262485 DNO262485:DOD262485 DXK262485:DXZ262485 EHG262485:EHV262485 ERC262485:ERR262485 FAY262485:FBN262485 FKU262485:FLJ262485 FUQ262485:FVF262485 GEM262485:GFB262485 GOI262485:GOX262485 GYE262485:GYT262485 HIA262485:HIP262485 HRW262485:HSL262485 IBS262485:ICH262485 ILO262485:IMD262485 IVK262485:IVZ262485 JFG262485:JFV262485 JPC262485:JPR262485 JYY262485:JZN262485 KIU262485:KJJ262485 KSQ262485:KTF262485 LCM262485:LDB262485 LMI262485:LMX262485 LWE262485:LWT262485 MGA262485:MGP262485 MPW262485:MQL262485 MZS262485:NAH262485 NJO262485:NKD262485 NTK262485:NTZ262485 ODG262485:ODV262485 ONC262485:ONR262485 OWY262485:OXN262485 PGU262485:PHJ262485 PQQ262485:PRF262485 QAM262485:QBB262485 QKI262485:QKX262485 QUE262485:QUT262485 REA262485:REP262485 RNW262485:ROL262485 RXS262485:RYH262485 SHO262485:SID262485 SRK262485:SRZ262485 TBG262485:TBV262485 TLC262485:TLR262485 TUY262485:TVN262485 UEU262485:UFJ262485 UOQ262485:UPF262485 UYM262485:UZB262485 VII262485:VIX262485 VSE262485:VST262485 WCA262485:WCP262485 WLW262485:WML262485 WVS262485:WWH262485 K328021:Z328021 JG328021:JV328021 TC328021:TR328021 ACY328021:ADN328021 AMU328021:ANJ328021 AWQ328021:AXF328021 BGM328021:BHB328021 BQI328021:BQX328021 CAE328021:CAT328021 CKA328021:CKP328021 CTW328021:CUL328021 DDS328021:DEH328021 DNO328021:DOD328021 DXK328021:DXZ328021 EHG328021:EHV328021 ERC328021:ERR328021 FAY328021:FBN328021 FKU328021:FLJ328021 FUQ328021:FVF328021 GEM328021:GFB328021 GOI328021:GOX328021 GYE328021:GYT328021 HIA328021:HIP328021 HRW328021:HSL328021 IBS328021:ICH328021 ILO328021:IMD328021 IVK328021:IVZ328021 JFG328021:JFV328021 JPC328021:JPR328021 JYY328021:JZN328021 KIU328021:KJJ328021 KSQ328021:KTF328021 LCM328021:LDB328021 LMI328021:LMX328021 LWE328021:LWT328021 MGA328021:MGP328021 MPW328021:MQL328021 MZS328021:NAH328021 NJO328021:NKD328021 NTK328021:NTZ328021 ODG328021:ODV328021 ONC328021:ONR328021 OWY328021:OXN328021 PGU328021:PHJ328021 PQQ328021:PRF328021 QAM328021:QBB328021 QKI328021:QKX328021 QUE328021:QUT328021 REA328021:REP328021 RNW328021:ROL328021 RXS328021:RYH328021 SHO328021:SID328021 SRK328021:SRZ328021 TBG328021:TBV328021 TLC328021:TLR328021 TUY328021:TVN328021 UEU328021:UFJ328021 UOQ328021:UPF328021 UYM328021:UZB328021 VII328021:VIX328021 VSE328021:VST328021 WCA328021:WCP328021 WLW328021:WML328021 WVS328021:WWH328021 K393557:Z393557 JG393557:JV393557 TC393557:TR393557 ACY393557:ADN393557 AMU393557:ANJ393557 AWQ393557:AXF393557 BGM393557:BHB393557 BQI393557:BQX393557 CAE393557:CAT393557 CKA393557:CKP393557 CTW393557:CUL393557 DDS393557:DEH393557 DNO393557:DOD393557 DXK393557:DXZ393557 EHG393557:EHV393557 ERC393557:ERR393557 FAY393557:FBN393557 FKU393557:FLJ393557 FUQ393557:FVF393557 GEM393557:GFB393557 GOI393557:GOX393557 GYE393557:GYT393557 HIA393557:HIP393557 HRW393557:HSL393557 IBS393557:ICH393557 ILO393557:IMD393557 IVK393557:IVZ393557 JFG393557:JFV393557 JPC393557:JPR393557 JYY393557:JZN393557 KIU393557:KJJ393557 KSQ393557:KTF393557 LCM393557:LDB393557 LMI393557:LMX393557 LWE393557:LWT393557 MGA393557:MGP393557 MPW393557:MQL393557 MZS393557:NAH393557 NJO393557:NKD393557 NTK393557:NTZ393557 ODG393557:ODV393557 ONC393557:ONR393557 OWY393557:OXN393557 PGU393557:PHJ393557 PQQ393557:PRF393557 QAM393557:QBB393557 QKI393557:QKX393557 QUE393557:QUT393557 REA393557:REP393557 RNW393557:ROL393557 RXS393557:RYH393557 SHO393557:SID393557 SRK393557:SRZ393557 TBG393557:TBV393557 TLC393557:TLR393557 TUY393557:TVN393557 UEU393557:UFJ393557 UOQ393557:UPF393557 UYM393557:UZB393557 VII393557:VIX393557 VSE393557:VST393557 WCA393557:WCP393557 WLW393557:WML393557 WVS393557:WWH393557 K459093:Z459093 JG459093:JV459093 TC459093:TR459093 ACY459093:ADN459093 AMU459093:ANJ459093 AWQ459093:AXF459093 BGM459093:BHB459093 BQI459093:BQX459093 CAE459093:CAT459093 CKA459093:CKP459093 CTW459093:CUL459093 DDS459093:DEH459093 DNO459093:DOD459093 DXK459093:DXZ459093 EHG459093:EHV459093 ERC459093:ERR459093 FAY459093:FBN459093 FKU459093:FLJ459093 FUQ459093:FVF459093 GEM459093:GFB459093 GOI459093:GOX459093 GYE459093:GYT459093 HIA459093:HIP459093 HRW459093:HSL459093 IBS459093:ICH459093 ILO459093:IMD459093 IVK459093:IVZ459093 JFG459093:JFV459093 JPC459093:JPR459093 JYY459093:JZN459093 KIU459093:KJJ459093 KSQ459093:KTF459093 LCM459093:LDB459093 LMI459093:LMX459093 LWE459093:LWT459093 MGA459093:MGP459093 MPW459093:MQL459093 MZS459093:NAH459093 NJO459093:NKD459093 NTK459093:NTZ459093 ODG459093:ODV459093 ONC459093:ONR459093 OWY459093:OXN459093 PGU459093:PHJ459093 PQQ459093:PRF459093 QAM459093:QBB459093 QKI459093:QKX459093 QUE459093:QUT459093 REA459093:REP459093 RNW459093:ROL459093 RXS459093:RYH459093 SHO459093:SID459093 SRK459093:SRZ459093 TBG459093:TBV459093 TLC459093:TLR459093 TUY459093:TVN459093 UEU459093:UFJ459093 UOQ459093:UPF459093 UYM459093:UZB459093 VII459093:VIX459093 VSE459093:VST459093 WCA459093:WCP459093 WLW459093:WML459093 WVS459093:WWH459093 K524629:Z524629 JG524629:JV524629 TC524629:TR524629 ACY524629:ADN524629 AMU524629:ANJ524629 AWQ524629:AXF524629 BGM524629:BHB524629 BQI524629:BQX524629 CAE524629:CAT524629 CKA524629:CKP524629 CTW524629:CUL524629 DDS524629:DEH524629 DNO524629:DOD524629 DXK524629:DXZ524629 EHG524629:EHV524629 ERC524629:ERR524629 FAY524629:FBN524629 FKU524629:FLJ524629 FUQ524629:FVF524629 GEM524629:GFB524629 GOI524629:GOX524629 GYE524629:GYT524629 HIA524629:HIP524629 HRW524629:HSL524629 IBS524629:ICH524629 ILO524629:IMD524629 IVK524629:IVZ524629 JFG524629:JFV524629 JPC524629:JPR524629 JYY524629:JZN524629 KIU524629:KJJ524629 KSQ524629:KTF524629 LCM524629:LDB524629 LMI524629:LMX524629 LWE524629:LWT524629 MGA524629:MGP524629 MPW524629:MQL524629 MZS524629:NAH524629 NJO524629:NKD524629 NTK524629:NTZ524629 ODG524629:ODV524629 ONC524629:ONR524629 OWY524629:OXN524629 PGU524629:PHJ524629 PQQ524629:PRF524629 QAM524629:QBB524629 QKI524629:QKX524629 QUE524629:QUT524629 REA524629:REP524629 RNW524629:ROL524629 RXS524629:RYH524629 SHO524629:SID524629 SRK524629:SRZ524629 TBG524629:TBV524629 TLC524629:TLR524629 TUY524629:TVN524629 UEU524629:UFJ524629 UOQ524629:UPF524629 UYM524629:UZB524629 VII524629:VIX524629 VSE524629:VST524629 WCA524629:WCP524629 WLW524629:WML524629 WVS524629:WWH524629 K590165:Z590165 JG590165:JV590165 TC590165:TR590165 ACY590165:ADN590165 AMU590165:ANJ590165 AWQ590165:AXF590165 BGM590165:BHB590165 BQI590165:BQX590165 CAE590165:CAT590165 CKA590165:CKP590165 CTW590165:CUL590165 DDS590165:DEH590165 DNO590165:DOD590165 DXK590165:DXZ590165 EHG590165:EHV590165 ERC590165:ERR590165 FAY590165:FBN590165 FKU590165:FLJ590165 FUQ590165:FVF590165 GEM590165:GFB590165 GOI590165:GOX590165 GYE590165:GYT590165 HIA590165:HIP590165 HRW590165:HSL590165 IBS590165:ICH590165 ILO590165:IMD590165 IVK590165:IVZ590165 JFG590165:JFV590165 JPC590165:JPR590165 JYY590165:JZN590165 KIU590165:KJJ590165 KSQ590165:KTF590165 LCM590165:LDB590165 LMI590165:LMX590165 LWE590165:LWT590165 MGA590165:MGP590165 MPW590165:MQL590165 MZS590165:NAH590165 NJO590165:NKD590165 NTK590165:NTZ590165 ODG590165:ODV590165 ONC590165:ONR590165 OWY590165:OXN590165 PGU590165:PHJ590165 PQQ590165:PRF590165 QAM590165:QBB590165 QKI590165:QKX590165 QUE590165:QUT590165 REA590165:REP590165 RNW590165:ROL590165 RXS590165:RYH590165 SHO590165:SID590165 SRK590165:SRZ590165 TBG590165:TBV590165 TLC590165:TLR590165 TUY590165:TVN590165 UEU590165:UFJ590165 UOQ590165:UPF590165 UYM590165:UZB590165 VII590165:VIX590165 VSE590165:VST590165 WCA590165:WCP590165 WLW590165:WML590165 WVS590165:WWH590165 K655701:Z655701 JG655701:JV655701 TC655701:TR655701 ACY655701:ADN655701 AMU655701:ANJ655701 AWQ655701:AXF655701 BGM655701:BHB655701 BQI655701:BQX655701 CAE655701:CAT655701 CKA655701:CKP655701 CTW655701:CUL655701 DDS655701:DEH655701 DNO655701:DOD655701 DXK655701:DXZ655701 EHG655701:EHV655701 ERC655701:ERR655701 FAY655701:FBN655701 FKU655701:FLJ655701 FUQ655701:FVF655701 GEM655701:GFB655701 GOI655701:GOX655701 GYE655701:GYT655701 HIA655701:HIP655701 HRW655701:HSL655701 IBS655701:ICH655701 ILO655701:IMD655701 IVK655701:IVZ655701 JFG655701:JFV655701 JPC655701:JPR655701 JYY655701:JZN655701 KIU655701:KJJ655701 KSQ655701:KTF655701 LCM655701:LDB655701 LMI655701:LMX655701 LWE655701:LWT655701 MGA655701:MGP655701 MPW655701:MQL655701 MZS655701:NAH655701 NJO655701:NKD655701 NTK655701:NTZ655701 ODG655701:ODV655701 ONC655701:ONR655701 OWY655701:OXN655701 PGU655701:PHJ655701 PQQ655701:PRF655701 QAM655701:QBB655701 QKI655701:QKX655701 QUE655701:QUT655701 REA655701:REP655701 RNW655701:ROL655701 RXS655701:RYH655701 SHO655701:SID655701 SRK655701:SRZ655701 TBG655701:TBV655701 TLC655701:TLR655701 TUY655701:TVN655701 UEU655701:UFJ655701 UOQ655701:UPF655701 UYM655701:UZB655701 VII655701:VIX655701 VSE655701:VST655701 WCA655701:WCP655701 WLW655701:WML655701 WVS655701:WWH655701 K721237:Z721237 JG721237:JV721237 TC721237:TR721237 ACY721237:ADN721237 AMU721237:ANJ721237 AWQ721237:AXF721237 BGM721237:BHB721237 BQI721237:BQX721237 CAE721237:CAT721237 CKA721237:CKP721237 CTW721237:CUL721237 DDS721237:DEH721237 DNO721237:DOD721237 DXK721237:DXZ721237 EHG721237:EHV721237 ERC721237:ERR721237 FAY721237:FBN721237 FKU721237:FLJ721237 FUQ721237:FVF721237 GEM721237:GFB721237 GOI721237:GOX721237 GYE721237:GYT721237 HIA721237:HIP721237 HRW721237:HSL721237 IBS721237:ICH721237 ILO721237:IMD721237 IVK721237:IVZ721237 JFG721237:JFV721237 JPC721237:JPR721237 JYY721237:JZN721237 KIU721237:KJJ721237 KSQ721237:KTF721237 LCM721237:LDB721237 LMI721237:LMX721237 LWE721237:LWT721237 MGA721237:MGP721237 MPW721237:MQL721237 MZS721237:NAH721237 NJO721237:NKD721237 NTK721237:NTZ721237 ODG721237:ODV721237 ONC721237:ONR721237 OWY721237:OXN721237 PGU721237:PHJ721237 PQQ721237:PRF721237 QAM721237:QBB721237 QKI721237:QKX721237 QUE721237:QUT721237 REA721237:REP721237 RNW721237:ROL721237 RXS721237:RYH721237 SHO721237:SID721237 SRK721237:SRZ721237 TBG721237:TBV721237 TLC721237:TLR721237 TUY721237:TVN721237 UEU721237:UFJ721237 UOQ721237:UPF721237 UYM721237:UZB721237 VII721237:VIX721237 VSE721237:VST721237 WCA721237:WCP721237 WLW721237:WML721237 WVS721237:WWH721237 K786773:Z786773 JG786773:JV786773 TC786773:TR786773 ACY786773:ADN786773 AMU786773:ANJ786773 AWQ786773:AXF786773 BGM786773:BHB786773 BQI786773:BQX786773 CAE786773:CAT786773 CKA786773:CKP786773 CTW786773:CUL786773 DDS786773:DEH786773 DNO786773:DOD786773 DXK786773:DXZ786773 EHG786773:EHV786773 ERC786773:ERR786773 FAY786773:FBN786773 FKU786773:FLJ786773 FUQ786773:FVF786773 GEM786773:GFB786773 GOI786773:GOX786773 GYE786773:GYT786773 HIA786773:HIP786773 HRW786773:HSL786773 IBS786773:ICH786773 ILO786773:IMD786773 IVK786773:IVZ786773 JFG786773:JFV786773 JPC786773:JPR786773 JYY786773:JZN786773 KIU786773:KJJ786773 KSQ786773:KTF786773 LCM786773:LDB786773 LMI786773:LMX786773 LWE786773:LWT786773 MGA786773:MGP786773 MPW786773:MQL786773 MZS786773:NAH786773 NJO786773:NKD786773 NTK786773:NTZ786773 ODG786773:ODV786773 ONC786773:ONR786773 OWY786773:OXN786773 PGU786773:PHJ786773 PQQ786773:PRF786773 QAM786773:QBB786773 QKI786773:QKX786773 QUE786773:QUT786773 REA786773:REP786773 RNW786773:ROL786773 RXS786773:RYH786773 SHO786773:SID786773 SRK786773:SRZ786773 TBG786773:TBV786773 TLC786773:TLR786773 TUY786773:TVN786773 UEU786773:UFJ786773 UOQ786773:UPF786773 UYM786773:UZB786773 VII786773:VIX786773 VSE786773:VST786773 WCA786773:WCP786773 WLW786773:WML786773 WVS786773:WWH786773 K852309:Z852309 JG852309:JV852309 TC852309:TR852309 ACY852309:ADN852309 AMU852309:ANJ852309 AWQ852309:AXF852309 BGM852309:BHB852309 BQI852309:BQX852309 CAE852309:CAT852309 CKA852309:CKP852309 CTW852309:CUL852309 DDS852309:DEH852309 DNO852309:DOD852309 DXK852309:DXZ852309 EHG852309:EHV852309 ERC852309:ERR852309 FAY852309:FBN852309 FKU852309:FLJ852309 FUQ852309:FVF852309 GEM852309:GFB852309 GOI852309:GOX852309 GYE852309:GYT852309 HIA852309:HIP852309 HRW852309:HSL852309 IBS852309:ICH852309 ILO852309:IMD852309 IVK852309:IVZ852309 JFG852309:JFV852309 JPC852309:JPR852309 JYY852309:JZN852309 KIU852309:KJJ852309 KSQ852309:KTF852309 LCM852309:LDB852309 LMI852309:LMX852309 LWE852309:LWT852309 MGA852309:MGP852309 MPW852309:MQL852309 MZS852309:NAH852309 NJO852309:NKD852309 NTK852309:NTZ852309 ODG852309:ODV852309 ONC852309:ONR852309 OWY852309:OXN852309 PGU852309:PHJ852309 PQQ852309:PRF852309 QAM852309:QBB852309 QKI852309:QKX852309 QUE852309:QUT852309 REA852309:REP852309 RNW852309:ROL852309 RXS852309:RYH852309 SHO852309:SID852309 SRK852309:SRZ852309 TBG852309:TBV852309 TLC852309:TLR852309 TUY852309:TVN852309 UEU852309:UFJ852309 UOQ852309:UPF852309 UYM852309:UZB852309 VII852309:VIX852309 VSE852309:VST852309 WCA852309:WCP852309 WLW852309:WML852309 WVS852309:WWH852309 K917845:Z917845 JG917845:JV917845 TC917845:TR917845 ACY917845:ADN917845 AMU917845:ANJ917845 AWQ917845:AXF917845 BGM917845:BHB917845 BQI917845:BQX917845 CAE917845:CAT917845 CKA917845:CKP917845 CTW917845:CUL917845 DDS917845:DEH917845 DNO917845:DOD917845 DXK917845:DXZ917845 EHG917845:EHV917845 ERC917845:ERR917845 FAY917845:FBN917845 FKU917845:FLJ917845 FUQ917845:FVF917845 GEM917845:GFB917845 GOI917845:GOX917845 GYE917845:GYT917845 HIA917845:HIP917845 HRW917845:HSL917845 IBS917845:ICH917845 ILO917845:IMD917845 IVK917845:IVZ917845 JFG917845:JFV917845 JPC917845:JPR917845 JYY917845:JZN917845 KIU917845:KJJ917845 KSQ917845:KTF917845 LCM917845:LDB917845 LMI917845:LMX917845 LWE917845:LWT917845 MGA917845:MGP917845 MPW917845:MQL917845 MZS917845:NAH917845 NJO917845:NKD917845 NTK917845:NTZ917845 ODG917845:ODV917845 ONC917845:ONR917845 OWY917845:OXN917845 PGU917845:PHJ917845 PQQ917845:PRF917845 QAM917845:QBB917845 QKI917845:QKX917845 QUE917845:QUT917845 REA917845:REP917845 RNW917845:ROL917845 RXS917845:RYH917845 SHO917845:SID917845 SRK917845:SRZ917845 TBG917845:TBV917845 TLC917845:TLR917845 TUY917845:TVN917845 UEU917845:UFJ917845 UOQ917845:UPF917845 UYM917845:UZB917845 VII917845:VIX917845 VSE917845:VST917845 WCA917845:WCP917845 WLW917845:WML917845 WVS917845:WWH917845 K983381:Z983381 JG983381:JV983381 TC983381:TR983381 ACY983381:ADN983381 AMU983381:ANJ983381 AWQ983381:AXF983381 BGM983381:BHB983381 BQI983381:BQX983381 CAE983381:CAT983381 CKA983381:CKP983381 CTW983381:CUL983381 DDS983381:DEH983381 DNO983381:DOD983381 DXK983381:DXZ983381 EHG983381:EHV983381 ERC983381:ERR983381 FAY983381:FBN983381 FKU983381:FLJ983381 FUQ983381:FVF983381 GEM983381:GFB983381 GOI983381:GOX983381 GYE983381:GYT983381 HIA983381:HIP983381 HRW983381:HSL983381 IBS983381:ICH983381 ILO983381:IMD983381 IVK983381:IVZ983381 JFG983381:JFV983381 JPC983381:JPR983381 JYY983381:JZN983381 KIU983381:KJJ983381 KSQ983381:KTF983381 LCM983381:LDB983381 LMI983381:LMX983381 LWE983381:LWT983381 MGA983381:MGP983381 MPW983381:MQL983381 MZS983381:NAH983381 NJO983381:NKD983381 NTK983381:NTZ983381 ODG983381:ODV983381 ONC983381:ONR983381 OWY983381:OXN983381 PGU983381:PHJ983381 PQQ983381:PRF983381 QAM983381:QBB983381 QKI983381:QKX983381 QUE983381:QUT983381 REA983381:REP983381 RNW983381:ROL983381 RXS983381:RYH983381 SHO983381:SID983381 SRK983381:SRZ983381 TBG983381:TBV983381 TLC983381:TLR983381 TUY983381:TVN983381 UEU983381:UFJ983381 UOQ983381:UPF983381 UYM983381:UZB983381 VII983381:VIX983381 VSE983381:VST983381 WCA983381:WCP983381 WLW983381:WML983381 WVS983381:WWH983381 AA446:AC449 JW446:JY449 TS446:TU449 ADO446:ADQ449 ANK446:ANM449 AXG446:AXI449 BHC446:BHE449 BQY446:BRA449 CAU446:CAW449 CKQ446:CKS449 CUM446:CUO449 DEI446:DEK449 DOE446:DOG449 DYA446:DYC449 EHW446:EHY449 ERS446:ERU449 FBO446:FBQ449 FLK446:FLM449 FVG446:FVI449 GFC446:GFE449 GOY446:GPA449 GYU446:GYW449 HIQ446:HIS449 HSM446:HSO449 ICI446:ICK449 IME446:IMG449 IWA446:IWC449 JFW446:JFY449 JPS446:JPU449 JZO446:JZQ449 KJK446:KJM449 KTG446:KTI449 LDC446:LDE449 LMY446:LNA449 LWU446:LWW449 MGQ446:MGS449 MQM446:MQO449 NAI446:NAK449 NKE446:NKG449 NUA446:NUC449 ODW446:ODY449 ONS446:ONU449 OXO446:OXQ449 PHK446:PHM449 PRG446:PRI449 QBC446:QBE449 QKY446:QLA449 QUU446:QUW449 REQ446:RES449 ROM446:ROO449 RYI446:RYK449 SIE446:SIG449 SSA446:SSC449 TBW446:TBY449 TLS446:TLU449 TVO446:TVQ449 UFK446:UFM449 UPG446:UPI449 UZC446:UZE449 VIY446:VJA449 VSU446:VSW449 WCQ446:WCS449 WMM446:WMO449 WWI446:WWK449 AA66028:AC66031 JW66028:JY66031 TS66028:TU66031 ADO66028:ADQ66031 ANK66028:ANM66031 AXG66028:AXI66031 BHC66028:BHE66031 BQY66028:BRA66031 CAU66028:CAW66031 CKQ66028:CKS66031 CUM66028:CUO66031 DEI66028:DEK66031 DOE66028:DOG66031 DYA66028:DYC66031 EHW66028:EHY66031 ERS66028:ERU66031 FBO66028:FBQ66031 FLK66028:FLM66031 FVG66028:FVI66031 GFC66028:GFE66031 GOY66028:GPA66031 GYU66028:GYW66031 HIQ66028:HIS66031 HSM66028:HSO66031 ICI66028:ICK66031 IME66028:IMG66031 IWA66028:IWC66031 JFW66028:JFY66031 JPS66028:JPU66031 JZO66028:JZQ66031 KJK66028:KJM66031 KTG66028:KTI66031 LDC66028:LDE66031 LMY66028:LNA66031 LWU66028:LWW66031 MGQ66028:MGS66031 MQM66028:MQO66031 NAI66028:NAK66031 NKE66028:NKG66031 NUA66028:NUC66031 ODW66028:ODY66031 ONS66028:ONU66031 OXO66028:OXQ66031 PHK66028:PHM66031 PRG66028:PRI66031 QBC66028:QBE66031 QKY66028:QLA66031 QUU66028:QUW66031 REQ66028:RES66031 ROM66028:ROO66031 RYI66028:RYK66031 SIE66028:SIG66031 SSA66028:SSC66031 TBW66028:TBY66031 TLS66028:TLU66031 TVO66028:TVQ66031 UFK66028:UFM66031 UPG66028:UPI66031 UZC66028:UZE66031 VIY66028:VJA66031 VSU66028:VSW66031 WCQ66028:WCS66031 WMM66028:WMO66031 WWI66028:WWK66031 AA131564:AC131567 JW131564:JY131567 TS131564:TU131567 ADO131564:ADQ131567 ANK131564:ANM131567 AXG131564:AXI131567 BHC131564:BHE131567 BQY131564:BRA131567 CAU131564:CAW131567 CKQ131564:CKS131567 CUM131564:CUO131567 DEI131564:DEK131567 DOE131564:DOG131567 DYA131564:DYC131567 EHW131564:EHY131567 ERS131564:ERU131567 FBO131564:FBQ131567 FLK131564:FLM131567 FVG131564:FVI131567 GFC131564:GFE131567 GOY131564:GPA131567 GYU131564:GYW131567 HIQ131564:HIS131567 HSM131564:HSO131567 ICI131564:ICK131567 IME131564:IMG131567 IWA131564:IWC131567 JFW131564:JFY131567 JPS131564:JPU131567 JZO131564:JZQ131567 KJK131564:KJM131567 KTG131564:KTI131567 LDC131564:LDE131567 LMY131564:LNA131567 LWU131564:LWW131567 MGQ131564:MGS131567 MQM131564:MQO131567 NAI131564:NAK131567 NKE131564:NKG131567 NUA131564:NUC131567 ODW131564:ODY131567 ONS131564:ONU131567 OXO131564:OXQ131567 PHK131564:PHM131567 PRG131564:PRI131567 QBC131564:QBE131567 QKY131564:QLA131567 QUU131564:QUW131567 REQ131564:RES131567 ROM131564:ROO131567 RYI131564:RYK131567 SIE131564:SIG131567 SSA131564:SSC131567 TBW131564:TBY131567 TLS131564:TLU131567 TVO131564:TVQ131567 UFK131564:UFM131567 UPG131564:UPI131567 UZC131564:UZE131567 VIY131564:VJA131567 VSU131564:VSW131567 WCQ131564:WCS131567 WMM131564:WMO131567 WWI131564:WWK131567 AA197100:AC197103 JW197100:JY197103 TS197100:TU197103 ADO197100:ADQ197103 ANK197100:ANM197103 AXG197100:AXI197103 BHC197100:BHE197103 BQY197100:BRA197103 CAU197100:CAW197103 CKQ197100:CKS197103 CUM197100:CUO197103 DEI197100:DEK197103 DOE197100:DOG197103 DYA197100:DYC197103 EHW197100:EHY197103 ERS197100:ERU197103 FBO197100:FBQ197103 FLK197100:FLM197103 FVG197100:FVI197103 GFC197100:GFE197103 GOY197100:GPA197103 GYU197100:GYW197103 HIQ197100:HIS197103 HSM197100:HSO197103 ICI197100:ICK197103 IME197100:IMG197103 IWA197100:IWC197103 JFW197100:JFY197103 JPS197100:JPU197103 JZO197100:JZQ197103 KJK197100:KJM197103 KTG197100:KTI197103 LDC197100:LDE197103 LMY197100:LNA197103 LWU197100:LWW197103 MGQ197100:MGS197103 MQM197100:MQO197103 NAI197100:NAK197103 NKE197100:NKG197103 NUA197100:NUC197103 ODW197100:ODY197103 ONS197100:ONU197103 OXO197100:OXQ197103 PHK197100:PHM197103 PRG197100:PRI197103 QBC197100:QBE197103 QKY197100:QLA197103 QUU197100:QUW197103 REQ197100:RES197103 ROM197100:ROO197103 RYI197100:RYK197103 SIE197100:SIG197103 SSA197100:SSC197103 TBW197100:TBY197103 TLS197100:TLU197103 TVO197100:TVQ197103 UFK197100:UFM197103 UPG197100:UPI197103 UZC197100:UZE197103 VIY197100:VJA197103 VSU197100:VSW197103 WCQ197100:WCS197103 WMM197100:WMO197103 WWI197100:WWK197103 AA262636:AC262639 JW262636:JY262639 TS262636:TU262639 ADO262636:ADQ262639 ANK262636:ANM262639 AXG262636:AXI262639 BHC262636:BHE262639 BQY262636:BRA262639 CAU262636:CAW262639 CKQ262636:CKS262639 CUM262636:CUO262639 DEI262636:DEK262639 DOE262636:DOG262639 DYA262636:DYC262639 EHW262636:EHY262639 ERS262636:ERU262639 FBO262636:FBQ262639 FLK262636:FLM262639 FVG262636:FVI262639 GFC262636:GFE262639 GOY262636:GPA262639 GYU262636:GYW262639 HIQ262636:HIS262639 HSM262636:HSO262639 ICI262636:ICK262639 IME262636:IMG262639 IWA262636:IWC262639 JFW262636:JFY262639 JPS262636:JPU262639 JZO262636:JZQ262639 KJK262636:KJM262639 KTG262636:KTI262639 LDC262636:LDE262639 LMY262636:LNA262639 LWU262636:LWW262639 MGQ262636:MGS262639 MQM262636:MQO262639 NAI262636:NAK262639 NKE262636:NKG262639 NUA262636:NUC262639 ODW262636:ODY262639 ONS262636:ONU262639 OXO262636:OXQ262639 PHK262636:PHM262639 PRG262636:PRI262639 QBC262636:QBE262639 QKY262636:QLA262639 QUU262636:QUW262639 REQ262636:RES262639 ROM262636:ROO262639 RYI262636:RYK262639 SIE262636:SIG262639 SSA262636:SSC262639 TBW262636:TBY262639 TLS262636:TLU262639 TVO262636:TVQ262639 UFK262636:UFM262639 UPG262636:UPI262639 UZC262636:UZE262639 VIY262636:VJA262639 VSU262636:VSW262639 WCQ262636:WCS262639 WMM262636:WMO262639 WWI262636:WWK262639 AA328172:AC328175 JW328172:JY328175 TS328172:TU328175 ADO328172:ADQ328175 ANK328172:ANM328175 AXG328172:AXI328175 BHC328172:BHE328175 BQY328172:BRA328175 CAU328172:CAW328175 CKQ328172:CKS328175 CUM328172:CUO328175 DEI328172:DEK328175 DOE328172:DOG328175 DYA328172:DYC328175 EHW328172:EHY328175 ERS328172:ERU328175 FBO328172:FBQ328175 FLK328172:FLM328175 FVG328172:FVI328175 GFC328172:GFE328175 GOY328172:GPA328175 GYU328172:GYW328175 HIQ328172:HIS328175 HSM328172:HSO328175 ICI328172:ICK328175 IME328172:IMG328175 IWA328172:IWC328175 JFW328172:JFY328175 JPS328172:JPU328175 JZO328172:JZQ328175 KJK328172:KJM328175 KTG328172:KTI328175 LDC328172:LDE328175 LMY328172:LNA328175 LWU328172:LWW328175 MGQ328172:MGS328175 MQM328172:MQO328175 NAI328172:NAK328175 NKE328172:NKG328175 NUA328172:NUC328175 ODW328172:ODY328175 ONS328172:ONU328175 OXO328172:OXQ328175 PHK328172:PHM328175 PRG328172:PRI328175 QBC328172:QBE328175 QKY328172:QLA328175 QUU328172:QUW328175 REQ328172:RES328175 ROM328172:ROO328175 RYI328172:RYK328175 SIE328172:SIG328175 SSA328172:SSC328175 TBW328172:TBY328175 TLS328172:TLU328175 TVO328172:TVQ328175 UFK328172:UFM328175 UPG328172:UPI328175 UZC328172:UZE328175 VIY328172:VJA328175 VSU328172:VSW328175 WCQ328172:WCS328175 WMM328172:WMO328175 WWI328172:WWK328175 AA393708:AC393711 JW393708:JY393711 TS393708:TU393711 ADO393708:ADQ393711 ANK393708:ANM393711 AXG393708:AXI393711 BHC393708:BHE393711 BQY393708:BRA393711 CAU393708:CAW393711 CKQ393708:CKS393711 CUM393708:CUO393711 DEI393708:DEK393711 DOE393708:DOG393711 DYA393708:DYC393711 EHW393708:EHY393711 ERS393708:ERU393711 FBO393708:FBQ393711 FLK393708:FLM393711 FVG393708:FVI393711 GFC393708:GFE393711 GOY393708:GPA393711 GYU393708:GYW393711 HIQ393708:HIS393711 HSM393708:HSO393711 ICI393708:ICK393711 IME393708:IMG393711 IWA393708:IWC393711 JFW393708:JFY393711 JPS393708:JPU393711 JZO393708:JZQ393711 KJK393708:KJM393711 KTG393708:KTI393711 LDC393708:LDE393711 LMY393708:LNA393711 LWU393708:LWW393711 MGQ393708:MGS393711 MQM393708:MQO393711 NAI393708:NAK393711 NKE393708:NKG393711 NUA393708:NUC393711 ODW393708:ODY393711 ONS393708:ONU393711 OXO393708:OXQ393711 PHK393708:PHM393711 PRG393708:PRI393711 QBC393708:QBE393711 QKY393708:QLA393711 QUU393708:QUW393711 REQ393708:RES393711 ROM393708:ROO393711 RYI393708:RYK393711 SIE393708:SIG393711 SSA393708:SSC393711 TBW393708:TBY393711 TLS393708:TLU393711 TVO393708:TVQ393711 UFK393708:UFM393711 UPG393708:UPI393711 UZC393708:UZE393711 VIY393708:VJA393711 VSU393708:VSW393711 WCQ393708:WCS393711 WMM393708:WMO393711 WWI393708:WWK393711 AA459244:AC459247 JW459244:JY459247 TS459244:TU459247 ADO459244:ADQ459247 ANK459244:ANM459247 AXG459244:AXI459247 BHC459244:BHE459247 BQY459244:BRA459247 CAU459244:CAW459247 CKQ459244:CKS459247 CUM459244:CUO459247 DEI459244:DEK459247 DOE459244:DOG459247 DYA459244:DYC459247 EHW459244:EHY459247 ERS459244:ERU459247 FBO459244:FBQ459247 FLK459244:FLM459247 FVG459244:FVI459247 GFC459244:GFE459247 GOY459244:GPA459247 GYU459244:GYW459247 HIQ459244:HIS459247 HSM459244:HSO459247 ICI459244:ICK459247 IME459244:IMG459247 IWA459244:IWC459247 JFW459244:JFY459247 JPS459244:JPU459247 JZO459244:JZQ459247 KJK459244:KJM459247 KTG459244:KTI459247 LDC459244:LDE459247 LMY459244:LNA459247 LWU459244:LWW459247 MGQ459244:MGS459247 MQM459244:MQO459247 NAI459244:NAK459247 NKE459244:NKG459247 NUA459244:NUC459247 ODW459244:ODY459247 ONS459244:ONU459247 OXO459244:OXQ459247 PHK459244:PHM459247 PRG459244:PRI459247 QBC459244:QBE459247 QKY459244:QLA459247 QUU459244:QUW459247 REQ459244:RES459247 ROM459244:ROO459247 RYI459244:RYK459247 SIE459244:SIG459247 SSA459244:SSC459247 TBW459244:TBY459247 TLS459244:TLU459247 TVO459244:TVQ459247 UFK459244:UFM459247 UPG459244:UPI459247 UZC459244:UZE459247 VIY459244:VJA459247 VSU459244:VSW459247 WCQ459244:WCS459247 WMM459244:WMO459247 WWI459244:WWK459247 AA524780:AC524783 JW524780:JY524783 TS524780:TU524783 ADO524780:ADQ524783 ANK524780:ANM524783 AXG524780:AXI524783 BHC524780:BHE524783 BQY524780:BRA524783 CAU524780:CAW524783 CKQ524780:CKS524783 CUM524780:CUO524783 DEI524780:DEK524783 DOE524780:DOG524783 DYA524780:DYC524783 EHW524780:EHY524783 ERS524780:ERU524783 FBO524780:FBQ524783 FLK524780:FLM524783 FVG524780:FVI524783 GFC524780:GFE524783 GOY524780:GPA524783 GYU524780:GYW524783 HIQ524780:HIS524783 HSM524780:HSO524783 ICI524780:ICK524783 IME524780:IMG524783 IWA524780:IWC524783 JFW524780:JFY524783 JPS524780:JPU524783 JZO524780:JZQ524783 KJK524780:KJM524783 KTG524780:KTI524783 LDC524780:LDE524783 LMY524780:LNA524783 LWU524780:LWW524783 MGQ524780:MGS524783 MQM524780:MQO524783 NAI524780:NAK524783 NKE524780:NKG524783 NUA524780:NUC524783 ODW524780:ODY524783 ONS524780:ONU524783 OXO524780:OXQ524783 PHK524780:PHM524783 PRG524780:PRI524783 QBC524780:QBE524783 QKY524780:QLA524783 QUU524780:QUW524783 REQ524780:RES524783 ROM524780:ROO524783 RYI524780:RYK524783 SIE524780:SIG524783 SSA524780:SSC524783 TBW524780:TBY524783 TLS524780:TLU524783 TVO524780:TVQ524783 UFK524780:UFM524783 UPG524780:UPI524783 UZC524780:UZE524783 VIY524780:VJA524783 VSU524780:VSW524783 WCQ524780:WCS524783 WMM524780:WMO524783 WWI524780:WWK524783 AA590316:AC590319 JW590316:JY590319 TS590316:TU590319 ADO590316:ADQ590319 ANK590316:ANM590319 AXG590316:AXI590319 BHC590316:BHE590319 BQY590316:BRA590319 CAU590316:CAW590319 CKQ590316:CKS590319 CUM590316:CUO590319 DEI590316:DEK590319 DOE590316:DOG590319 DYA590316:DYC590319 EHW590316:EHY590319 ERS590316:ERU590319 FBO590316:FBQ590319 FLK590316:FLM590319 FVG590316:FVI590319 GFC590316:GFE590319 GOY590316:GPA590319 GYU590316:GYW590319 HIQ590316:HIS590319 HSM590316:HSO590319 ICI590316:ICK590319 IME590316:IMG590319 IWA590316:IWC590319 JFW590316:JFY590319 JPS590316:JPU590319 JZO590316:JZQ590319 KJK590316:KJM590319 KTG590316:KTI590319 LDC590316:LDE590319 LMY590316:LNA590319 LWU590316:LWW590319 MGQ590316:MGS590319 MQM590316:MQO590319 NAI590316:NAK590319 NKE590316:NKG590319 NUA590316:NUC590319 ODW590316:ODY590319 ONS590316:ONU590319 OXO590316:OXQ590319 PHK590316:PHM590319 PRG590316:PRI590319 QBC590316:QBE590319 QKY590316:QLA590319 QUU590316:QUW590319 REQ590316:RES590319 ROM590316:ROO590319 RYI590316:RYK590319 SIE590316:SIG590319 SSA590316:SSC590319 TBW590316:TBY590319 TLS590316:TLU590319 TVO590316:TVQ590319 UFK590316:UFM590319 UPG590316:UPI590319 UZC590316:UZE590319 VIY590316:VJA590319 VSU590316:VSW590319 WCQ590316:WCS590319 WMM590316:WMO590319 WWI590316:WWK590319 AA655852:AC655855 JW655852:JY655855 TS655852:TU655855 ADO655852:ADQ655855 ANK655852:ANM655855 AXG655852:AXI655855 BHC655852:BHE655855 BQY655852:BRA655855 CAU655852:CAW655855 CKQ655852:CKS655855 CUM655852:CUO655855 DEI655852:DEK655855 DOE655852:DOG655855 DYA655852:DYC655855 EHW655852:EHY655855 ERS655852:ERU655855 FBO655852:FBQ655855 FLK655852:FLM655855 FVG655852:FVI655855 GFC655852:GFE655855 GOY655852:GPA655855 GYU655852:GYW655855 HIQ655852:HIS655855 HSM655852:HSO655855 ICI655852:ICK655855 IME655852:IMG655855 IWA655852:IWC655855 JFW655852:JFY655855 JPS655852:JPU655855 JZO655852:JZQ655855 KJK655852:KJM655855 KTG655852:KTI655855 LDC655852:LDE655855 LMY655852:LNA655855 LWU655852:LWW655855 MGQ655852:MGS655855 MQM655852:MQO655855 NAI655852:NAK655855 NKE655852:NKG655855 NUA655852:NUC655855 ODW655852:ODY655855 ONS655852:ONU655855 OXO655852:OXQ655855 PHK655852:PHM655855 PRG655852:PRI655855 QBC655852:QBE655855 QKY655852:QLA655855 QUU655852:QUW655855 REQ655852:RES655855 ROM655852:ROO655855 RYI655852:RYK655855 SIE655852:SIG655855 SSA655852:SSC655855 TBW655852:TBY655855 TLS655852:TLU655855 TVO655852:TVQ655855 UFK655852:UFM655855 UPG655852:UPI655855 UZC655852:UZE655855 VIY655852:VJA655855 VSU655852:VSW655855 WCQ655852:WCS655855 WMM655852:WMO655855 WWI655852:WWK655855 AA721388:AC721391 JW721388:JY721391 TS721388:TU721391 ADO721388:ADQ721391 ANK721388:ANM721391 AXG721388:AXI721391 BHC721388:BHE721391 BQY721388:BRA721391 CAU721388:CAW721391 CKQ721388:CKS721391 CUM721388:CUO721391 DEI721388:DEK721391 DOE721388:DOG721391 DYA721388:DYC721391 EHW721388:EHY721391 ERS721388:ERU721391 FBO721388:FBQ721391 FLK721388:FLM721391 FVG721388:FVI721391 GFC721388:GFE721391 GOY721388:GPA721391 GYU721388:GYW721391 HIQ721388:HIS721391 HSM721388:HSO721391 ICI721388:ICK721391 IME721388:IMG721391 IWA721388:IWC721391 JFW721388:JFY721391 JPS721388:JPU721391 JZO721388:JZQ721391 KJK721388:KJM721391 KTG721388:KTI721391 LDC721388:LDE721391 LMY721388:LNA721391 LWU721388:LWW721391 MGQ721388:MGS721391 MQM721388:MQO721391 NAI721388:NAK721391 NKE721388:NKG721391 NUA721388:NUC721391 ODW721388:ODY721391 ONS721388:ONU721391 OXO721388:OXQ721391 PHK721388:PHM721391 PRG721388:PRI721391 QBC721388:QBE721391 QKY721388:QLA721391 QUU721388:QUW721391 REQ721388:RES721391 ROM721388:ROO721391 RYI721388:RYK721391 SIE721388:SIG721391 SSA721388:SSC721391 TBW721388:TBY721391 TLS721388:TLU721391 TVO721388:TVQ721391 UFK721388:UFM721391 UPG721388:UPI721391 UZC721388:UZE721391 VIY721388:VJA721391 VSU721388:VSW721391 WCQ721388:WCS721391 WMM721388:WMO721391 WWI721388:WWK721391 AA786924:AC786927 JW786924:JY786927 TS786924:TU786927 ADO786924:ADQ786927 ANK786924:ANM786927 AXG786924:AXI786927 BHC786924:BHE786927 BQY786924:BRA786927 CAU786924:CAW786927 CKQ786924:CKS786927 CUM786924:CUO786927 DEI786924:DEK786927 DOE786924:DOG786927 DYA786924:DYC786927 EHW786924:EHY786927 ERS786924:ERU786927 FBO786924:FBQ786927 FLK786924:FLM786927 FVG786924:FVI786927 GFC786924:GFE786927 GOY786924:GPA786927 GYU786924:GYW786927 HIQ786924:HIS786927 HSM786924:HSO786927 ICI786924:ICK786927 IME786924:IMG786927 IWA786924:IWC786927 JFW786924:JFY786927 JPS786924:JPU786927 JZO786924:JZQ786927 KJK786924:KJM786927 KTG786924:KTI786927 LDC786924:LDE786927 LMY786924:LNA786927 LWU786924:LWW786927 MGQ786924:MGS786927 MQM786924:MQO786927 NAI786924:NAK786927 NKE786924:NKG786927 NUA786924:NUC786927 ODW786924:ODY786927 ONS786924:ONU786927 OXO786924:OXQ786927 PHK786924:PHM786927 PRG786924:PRI786927 QBC786924:QBE786927 QKY786924:QLA786927 QUU786924:QUW786927 REQ786924:RES786927 ROM786924:ROO786927 RYI786924:RYK786927 SIE786924:SIG786927 SSA786924:SSC786927 TBW786924:TBY786927 TLS786924:TLU786927 TVO786924:TVQ786927 UFK786924:UFM786927 UPG786924:UPI786927 UZC786924:UZE786927 VIY786924:VJA786927 VSU786924:VSW786927 WCQ786924:WCS786927 WMM786924:WMO786927 WWI786924:WWK786927 AA852460:AC852463 JW852460:JY852463 TS852460:TU852463 ADO852460:ADQ852463 ANK852460:ANM852463 AXG852460:AXI852463 BHC852460:BHE852463 BQY852460:BRA852463 CAU852460:CAW852463 CKQ852460:CKS852463 CUM852460:CUO852463 DEI852460:DEK852463 DOE852460:DOG852463 DYA852460:DYC852463 EHW852460:EHY852463 ERS852460:ERU852463 FBO852460:FBQ852463 FLK852460:FLM852463 FVG852460:FVI852463 GFC852460:GFE852463 GOY852460:GPA852463 GYU852460:GYW852463 HIQ852460:HIS852463 HSM852460:HSO852463 ICI852460:ICK852463 IME852460:IMG852463 IWA852460:IWC852463 JFW852460:JFY852463 JPS852460:JPU852463 JZO852460:JZQ852463 KJK852460:KJM852463 KTG852460:KTI852463 LDC852460:LDE852463 LMY852460:LNA852463 LWU852460:LWW852463 MGQ852460:MGS852463 MQM852460:MQO852463 NAI852460:NAK852463 NKE852460:NKG852463 NUA852460:NUC852463 ODW852460:ODY852463 ONS852460:ONU852463 OXO852460:OXQ852463 PHK852460:PHM852463 PRG852460:PRI852463 QBC852460:QBE852463 QKY852460:QLA852463 QUU852460:QUW852463 REQ852460:RES852463 ROM852460:ROO852463 RYI852460:RYK852463 SIE852460:SIG852463 SSA852460:SSC852463 TBW852460:TBY852463 TLS852460:TLU852463 TVO852460:TVQ852463 UFK852460:UFM852463 UPG852460:UPI852463 UZC852460:UZE852463 VIY852460:VJA852463 VSU852460:VSW852463 WCQ852460:WCS852463 WMM852460:WMO852463 WWI852460:WWK852463 AA917996:AC917999 JW917996:JY917999 TS917996:TU917999 ADO917996:ADQ917999 ANK917996:ANM917999 AXG917996:AXI917999 BHC917996:BHE917999 BQY917996:BRA917999 CAU917996:CAW917999 CKQ917996:CKS917999 CUM917996:CUO917999 DEI917996:DEK917999 DOE917996:DOG917999 DYA917996:DYC917999 EHW917996:EHY917999 ERS917996:ERU917999 FBO917996:FBQ917999 FLK917996:FLM917999 FVG917996:FVI917999 GFC917996:GFE917999 GOY917996:GPA917999 GYU917996:GYW917999 HIQ917996:HIS917999 HSM917996:HSO917999 ICI917996:ICK917999 IME917996:IMG917999 IWA917996:IWC917999 JFW917996:JFY917999 JPS917996:JPU917999 JZO917996:JZQ917999 KJK917996:KJM917999 KTG917996:KTI917999 LDC917996:LDE917999 LMY917996:LNA917999 LWU917996:LWW917999 MGQ917996:MGS917999 MQM917996:MQO917999 NAI917996:NAK917999 NKE917996:NKG917999 NUA917996:NUC917999 ODW917996:ODY917999 ONS917996:ONU917999 OXO917996:OXQ917999 PHK917996:PHM917999 PRG917996:PRI917999 QBC917996:QBE917999 QKY917996:QLA917999 QUU917996:QUW917999 REQ917996:RES917999 ROM917996:ROO917999 RYI917996:RYK917999 SIE917996:SIG917999 SSA917996:SSC917999 TBW917996:TBY917999 TLS917996:TLU917999 TVO917996:TVQ917999 UFK917996:UFM917999 UPG917996:UPI917999 UZC917996:UZE917999 VIY917996:VJA917999 VSU917996:VSW917999 WCQ917996:WCS917999 WMM917996:WMO917999 WWI917996:WWK917999 AA983532:AC983535 JW983532:JY983535 TS983532:TU983535 ADO983532:ADQ983535 ANK983532:ANM983535 AXG983532:AXI983535 BHC983532:BHE983535 BQY983532:BRA983535 CAU983532:CAW983535 CKQ983532:CKS983535 CUM983532:CUO983535 DEI983532:DEK983535 DOE983532:DOG983535 DYA983532:DYC983535 EHW983532:EHY983535 ERS983532:ERU983535 FBO983532:FBQ983535 FLK983532:FLM983535 FVG983532:FVI983535 GFC983532:GFE983535 GOY983532:GPA983535 GYU983532:GYW983535 HIQ983532:HIS983535 HSM983532:HSO983535 ICI983532:ICK983535 IME983532:IMG983535 IWA983532:IWC983535 JFW983532:JFY983535 JPS983532:JPU983535 JZO983532:JZQ983535 KJK983532:KJM983535 KTG983532:KTI983535 LDC983532:LDE983535 LMY983532:LNA983535 LWU983532:LWW983535 MGQ983532:MGS983535 MQM983532:MQO983535 NAI983532:NAK983535 NKE983532:NKG983535 NUA983532:NUC983535 ODW983532:ODY983535 ONS983532:ONU983535 OXO983532:OXQ983535 PHK983532:PHM983535 PRG983532:PRI983535 QBC983532:QBE983535 QKY983532:QLA983535 QUU983532:QUW983535 REQ983532:RES983535 ROM983532:ROO983535 RYI983532:RYK983535 SIE983532:SIG983535 SSA983532:SSC983535 TBW983532:TBY983535 TLS983532:TLU983535 TVO983532:TVQ983535 UFK983532:UFM983535 UPG983532:UPI983535 UZC983532:UZE983535 VIY983532:VJA983535 VSU983532:VSW983535 WCQ983532:WCS983535 WMM983532:WMO983535 WWI983532:WWK983535 AA377:AC380 JW377:JY380 TS377:TU380 ADO377:ADQ380 ANK377:ANM380 AXG377:AXI380 BHC377:BHE380 BQY377:BRA380 CAU377:CAW380 CKQ377:CKS380 CUM377:CUO380 DEI377:DEK380 DOE377:DOG380 DYA377:DYC380 EHW377:EHY380 ERS377:ERU380 FBO377:FBQ380 FLK377:FLM380 FVG377:FVI380 GFC377:GFE380 GOY377:GPA380 GYU377:GYW380 HIQ377:HIS380 HSM377:HSO380 ICI377:ICK380 IME377:IMG380 IWA377:IWC380 JFW377:JFY380 JPS377:JPU380 JZO377:JZQ380 KJK377:KJM380 KTG377:KTI380 LDC377:LDE380 LMY377:LNA380 LWU377:LWW380 MGQ377:MGS380 MQM377:MQO380 NAI377:NAK380 NKE377:NKG380 NUA377:NUC380 ODW377:ODY380 ONS377:ONU380 OXO377:OXQ380 PHK377:PHM380 PRG377:PRI380 QBC377:QBE380 QKY377:QLA380 QUU377:QUW380 REQ377:RES380 ROM377:ROO380 RYI377:RYK380 SIE377:SIG380 SSA377:SSC380 TBW377:TBY380 TLS377:TLU380 TVO377:TVQ380 UFK377:UFM380 UPG377:UPI380 UZC377:UZE380 VIY377:VJA380 VSU377:VSW380 WCQ377:WCS380 WMM377:WMO380 WWI377:WWK380 AA65959:AC65962 JW65959:JY65962 TS65959:TU65962 ADO65959:ADQ65962 ANK65959:ANM65962 AXG65959:AXI65962 BHC65959:BHE65962 BQY65959:BRA65962 CAU65959:CAW65962 CKQ65959:CKS65962 CUM65959:CUO65962 DEI65959:DEK65962 DOE65959:DOG65962 DYA65959:DYC65962 EHW65959:EHY65962 ERS65959:ERU65962 FBO65959:FBQ65962 FLK65959:FLM65962 FVG65959:FVI65962 GFC65959:GFE65962 GOY65959:GPA65962 GYU65959:GYW65962 HIQ65959:HIS65962 HSM65959:HSO65962 ICI65959:ICK65962 IME65959:IMG65962 IWA65959:IWC65962 JFW65959:JFY65962 JPS65959:JPU65962 JZO65959:JZQ65962 KJK65959:KJM65962 KTG65959:KTI65962 LDC65959:LDE65962 LMY65959:LNA65962 LWU65959:LWW65962 MGQ65959:MGS65962 MQM65959:MQO65962 NAI65959:NAK65962 NKE65959:NKG65962 NUA65959:NUC65962 ODW65959:ODY65962 ONS65959:ONU65962 OXO65959:OXQ65962 PHK65959:PHM65962 PRG65959:PRI65962 QBC65959:QBE65962 QKY65959:QLA65962 QUU65959:QUW65962 REQ65959:RES65962 ROM65959:ROO65962 RYI65959:RYK65962 SIE65959:SIG65962 SSA65959:SSC65962 TBW65959:TBY65962 TLS65959:TLU65962 TVO65959:TVQ65962 UFK65959:UFM65962 UPG65959:UPI65962 UZC65959:UZE65962 VIY65959:VJA65962 VSU65959:VSW65962 WCQ65959:WCS65962 WMM65959:WMO65962 WWI65959:WWK65962 AA131495:AC131498 JW131495:JY131498 TS131495:TU131498 ADO131495:ADQ131498 ANK131495:ANM131498 AXG131495:AXI131498 BHC131495:BHE131498 BQY131495:BRA131498 CAU131495:CAW131498 CKQ131495:CKS131498 CUM131495:CUO131498 DEI131495:DEK131498 DOE131495:DOG131498 DYA131495:DYC131498 EHW131495:EHY131498 ERS131495:ERU131498 FBO131495:FBQ131498 FLK131495:FLM131498 FVG131495:FVI131498 GFC131495:GFE131498 GOY131495:GPA131498 GYU131495:GYW131498 HIQ131495:HIS131498 HSM131495:HSO131498 ICI131495:ICK131498 IME131495:IMG131498 IWA131495:IWC131498 JFW131495:JFY131498 JPS131495:JPU131498 JZO131495:JZQ131498 KJK131495:KJM131498 KTG131495:KTI131498 LDC131495:LDE131498 LMY131495:LNA131498 LWU131495:LWW131498 MGQ131495:MGS131498 MQM131495:MQO131498 NAI131495:NAK131498 NKE131495:NKG131498 NUA131495:NUC131498 ODW131495:ODY131498 ONS131495:ONU131498 OXO131495:OXQ131498 PHK131495:PHM131498 PRG131495:PRI131498 QBC131495:QBE131498 QKY131495:QLA131498 QUU131495:QUW131498 REQ131495:RES131498 ROM131495:ROO131498 RYI131495:RYK131498 SIE131495:SIG131498 SSA131495:SSC131498 TBW131495:TBY131498 TLS131495:TLU131498 TVO131495:TVQ131498 UFK131495:UFM131498 UPG131495:UPI131498 UZC131495:UZE131498 VIY131495:VJA131498 VSU131495:VSW131498 WCQ131495:WCS131498 WMM131495:WMO131498 WWI131495:WWK131498 AA197031:AC197034 JW197031:JY197034 TS197031:TU197034 ADO197031:ADQ197034 ANK197031:ANM197034 AXG197031:AXI197034 BHC197031:BHE197034 BQY197031:BRA197034 CAU197031:CAW197034 CKQ197031:CKS197034 CUM197031:CUO197034 DEI197031:DEK197034 DOE197031:DOG197034 DYA197031:DYC197034 EHW197031:EHY197034 ERS197031:ERU197034 FBO197031:FBQ197034 FLK197031:FLM197034 FVG197031:FVI197034 GFC197031:GFE197034 GOY197031:GPA197034 GYU197031:GYW197034 HIQ197031:HIS197034 HSM197031:HSO197034 ICI197031:ICK197034 IME197031:IMG197034 IWA197031:IWC197034 JFW197031:JFY197034 JPS197031:JPU197034 JZO197031:JZQ197034 KJK197031:KJM197034 KTG197031:KTI197034 LDC197031:LDE197034 LMY197031:LNA197034 LWU197031:LWW197034 MGQ197031:MGS197034 MQM197031:MQO197034 NAI197031:NAK197034 NKE197031:NKG197034 NUA197031:NUC197034 ODW197031:ODY197034 ONS197031:ONU197034 OXO197031:OXQ197034 PHK197031:PHM197034 PRG197031:PRI197034 QBC197031:QBE197034 QKY197031:QLA197034 QUU197031:QUW197034 REQ197031:RES197034 ROM197031:ROO197034 RYI197031:RYK197034 SIE197031:SIG197034 SSA197031:SSC197034 TBW197031:TBY197034 TLS197031:TLU197034 TVO197031:TVQ197034 UFK197031:UFM197034 UPG197031:UPI197034 UZC197031:UZE197034 VIY197031:VJA197034 VSU197031:VSW197034 WCQ197031:WCS197034 WMM197031:WMO197034 WWI197031:WWK197034 AA262567:AC262570 JW262567:JY262570 TS262567:TU262570 ADO262567:ADQ262570 ANK262567:ANM262570 AXG262567:AXI262570 BHC262567:BHE262570 BQY262567:BRA262570 CAU262567:CAW262570 CKQ262567:CKS262570 CUM262567:CUO262570 DEI262567:DEK262570 DOE262567:DOG262570 DYA262567:DYC262570 EHW262567:EHY262570 ERS262567:ERU262570 FBO262567:FBQ262570 FLK262567:FLM262570 FVG262567:FVI262570 GFC262567:GFE262570 GOY262567:GPA262570 GYU262567:GYW262570 HIQ262567:HIS262570 HSM262567:HSO262570 ICI262567:ICK262570 IME262567:IMG262570 IWA262567:IWC262570 JFW262567:JFY262570 JPS262567:JPU262570 JZO262567:JZQ262570 KJK262567:KJM262570 KTG262567:KTI262570 LDC262567:LDE262570 LMY262567:LNA262570 LWU262567:LWW262570 MGQ262567:MGS262570 MQM262567:MQO262570 NAI262567:NAK262570 NKE262567:NKG262570 NUA262567:NUC262570 ODW262567:ODY262570 ONS262567:ONU262570 OXO262567:OXQ262570 PHK262567:PHM262570 PRG262567:PRI262570 QBC262567:QBE262570 QKY262567:QLA262570 QUU262567:QUW262570 REQ262567:RES262570 ROM262567:ROO262570 RYI262567:RYK262570 SIE262567:SIG262570 SSA262567:SSC262570 TBW262567:TBY262570 TLS262567:TLU262570 TVO262567:TVQ262570 UFK262567:UFM262570 UPG262567:UPI262570 UZC262567:UZE262570 VIY262567:VJA262570 VSU262567:VSW262570 WCQ262567:WCS262570 WMM262567:WMO262570 WWI262567:WWK262570 AA328103:AC328106 JW328103:JY328106 TS328103:TU328106 ADO328103:ADQ328106 ANK328103:ANM328106 AXG328103:AXI328106 BHC328103:BHE328106 BQY328103:BRA328106 CAU328103:CAW328106 CKQ328103:CKS328106 CUM328103:CUO328106 DEI328103:DEK328106 DOE328103:DOG328106 DYA328103:DYC328106 EHW328103:EHY328106 ERS328103:ERU328106 FBO328103:FBQ328106 FLK328103:FLM328106 FVG328103:FVI328106 GFC328103:GFE328106 GOY328103:GPA328106 GYU328103:GYW328106 HIQ328103:HIS328106 HSM328103:HSO328106 ICI328103:ICK328106 IME328103:IMG328106 IWA328103:IWC328106 JFW328103:JFY328106 JPS328103:JPU328106 JZO328103:JZQ328106 KJK328103:KJM328106 KTG328103:KTI328106 LDC328103:LDE328106 LMY328103:LNA328106 LWU328103:LWW328106 MGQ328103:MGS328106 MQM328103:MQO328106 NAI328103:NAK328106 NKE328103:NKG328106 NUA328103:NUC328106 ODW328103:ODY328106 ONS328103:ONU328106 OXO328103:OXQ328106 PHK328103:PHM328106 PRG328103:PRI328106 QBC328103:QBE328106 QKY328103:QLA328106 QUU328103:QUW328106 REQ328103:RES328106 ROM328103:ROO328106 RYI328103:RYK328106 SIE328103:SIG328106 SSA328103:SSC328106 TBW328103:TBY328106 TLS328103:TLU328106 TVO328103:TVQ328106 UFK328103:UFM328106 UPG328103:UPI328106 UZC328103:UZE328106 VIY328103:VJA328106 VSU328103:VSW328106 WCQ328103:WCS328106 WMM328103:WMO328106 WWI328103:WWK328106 AA393639:AC393642 JW393639:JY393642 TS393639:TU393642 ADO393639:ADQ393642 ANK393639:ANM393642 AXG393639:AXI393642 BHC393639:BHE393642 BQY393639:BRA393642 CAU393639:CAW393642 CKQ393639:CKS393642 CUM393639:CUO393642 DEI393639:DEK393642 DOE393639:DOG393642 DYA393639:DYC393642 EHW393639:EHY393642 ERS393639:ERU393642 FBO393639:FBQ393642 FLK393639:FLM393642 FVG393639:FVI393642 GFC393639:GFE393642 GOY393639:GPA393642 GYU393639:GYW393642 HIQ393639:HIS393642 HSM393639:HSO393642 ICI393639:ICK393642 IME393639:IMG393642 IWA393639:IWC393642 JFW393639:JFY393642 JPS393639:JPU393642 JZO393639:JZQ393642 KJK393639:KJM393642 KTG393639:KTI393642 LDC393639:LDE393642 LMY393639:LNA393642 LWU393639:LWW393642 MGQ393639:MGS393642 MQM393639:MQO393642 NAI393639:NAK393642 NKE393639:NKG393642 NUA393639:NUC393642 ODW393639:ODY393642 ONS393639:ONU393642 OXO393639:OXQ393642 PHK393639:PHM393642 PRG393639:PRI393642 QBC393639:QBE393642 QKY393639:QLA393642 QUU393639:QUW393642 REQ393639:RES393642 ROM393639:ROO393642 RYI393639:RYK393642 SIE393639:SIG393642 SSA393639:SSC393642 TBW393639:TBY393642 TLS393639:TLU393642 TVO393639:TVQ393642 UFK393639:UFM393642 UPG393639:UPI393642 UZC393639:UZE393642 VIY393639:VJA393642 VSU393639:VSW393642 WCQ393639:WCS393642 WMM393639:WMO393642 WWI393639:WWK393642 AA459175:AC459178 JW459175:JY459178 TS459175:TU459178 ADO459175:ADQ459178 ANK459175:ANM459178 AXG459175:AXI459178 BHC459175:BHE459178 BQY459175:BRA459178 CAU459175:CAW459178 CKQ459175:CKS459178 CUM459175:CUO459178 DEI459175:DEK459178 DOE459175:DOG459178 DYA459175:DYC459178 EHW459175:EHY459178 ERS459175:ERU459178 FBO459175:FBQ459178 FLK459175:FLM459178 FVG459175:FVI459178 GFC459175:GFE459178 GOY459175:GPA459178 GYU459175:GYW459178 HIQ459175:HIS459178 HSM459175:HSO459178 ICI459175:ICK459178 IME459175:IMG459178 IWA459175:IWC459178 JFW459175:JFY459178 JPS459175:JPU459178 JZO459175:JZQ459178 KJK459175:KJM459178 KTG459175:KTI459178 LDC459175:LDE459178 LMY459175:LNA459178 LWU459175:LWW459178 MGQ459175:MGS459178 MQM459175:MQO459178 NAI459175:NAK459178 NKE459175:NKG459178 NUA459175:NUC459178 ODW459175:ODY459178 ONS459175:ONU459178 OXO459175:OXQ459178 PHK459175:PHM459178 PRG459175:PRI459178 QBC459175:QBE459178 QKY459175:QLA459178 QUU459175:QUW459178 REQ459175:RES459178 ROM459175:ROO459178 RYI459175:RYK459178 SIE459175:SIG459178 SSA459175:SSC459178 TBW459175:TBY459178 TLS459175:TLU459178 TVO459175:TVQ459178 UFK459175:UFM459178 UPG459175:UPI459178 UZC459175:UZE459178 VIY459175:VJA459178 VSU459175:VSW459178 WCQ459175:WCS459178 WMM459175:WMO459178 WWI459175:WWK459178 AA524711:AC524714 JW524711:JY524714 TS524711:TU524714 ADO524711:ADQ524714 ANK524711:ANM524714 AXG524711:AXI524714 BHC524711:BHE524714 BQY524711:BRA524714 CAU524711:CAW524714 CKQ524711:CKS524714 CUM524711:CUO524714 DEI524711:DEK524714 DOE524711:DOG524714 DYA524711:DYC524714 EHW524711:EHY524714 ERS524711:ERU524714 FBO524711:FBQ524714 FLK524711:FLM524714 FVG524711:FVI524714 GFC524711:GFE524714 GOY524711:GPA524714 GYU524711:GYW524714 HIQ524711:HIS524714 HSM524711:HSO524714 ICI524711:ICK524714 IME524711:IMG524714 IWA524711:IWC524714 JFW524711:JFY524714 JPS524711:JPU524714 JZO524711:JZQ524714 KJK524711:KJM524714 KTG524711:KTI524714 LDC524711:LDE524714 LMY524711:LNA524714 LWU524711:LWW524714 MGQ524711:MGS524714 MQM524711:MQO524714 NAI524711:NAK524714 NKE524711:NKG524714 NUA524711:NUC524714 ODW524711:ODY524714 ONS524711:ONU524714 OXO524711:OXQ524714 PHK524711:PHM524714 PRG524711:PRI524714 QBC524711:QBE524714 QKY524711:QLA524714 QUU524711:QUW524714 REQ524711:RES524714 ROM524711:ROO524714 RYI524711:RYK524714 SIE524711:SIG524714 SSA524711:SSC524714 TBW524711:TBY524714 TLS524711:TLU524714 TVO524711:TVQ524714 UFK524711:UFM524714 UPG524711:UPI524714 UZC524711:UZE524714 VIY524711:VJA524714 VSU524711:VSW524714 WCQ524711:WCS524714 WMM524711:WMO524714 WWI524711:WWK524714 AA590247:AC590250 JW590247:JY590250 TS590247:TU590250 ADO590247:ADQ590250 ANK590247:ANM590250 AXG590247:AXI590250 BHC590247:BHE590250 BQY590247:BRA590250 CAU590247:CAW590250 CKQ590247:CKS590250 CUM590247:CUO590250 DEI590247:DEK590250 DOE590247:DOG590250 DYA590247:DYC590250 EHW590247:EHY590250 ERS590247:ERU590250 FBO590247:FBQ590250 FLK590247:FLM590250 FVG590247:FVI590250 GFC590247:GFE590250 GOY590247:GPA590250 GYU590247:GYW590250 HIQ590247:HIS590250 HSM590247:HSO590250 ICI590247:ICK590250 IME590247:IMG590250 IWA590247:IWC590250 JFW590247:JFY590250 JPS590247:JPU590250 JZO590247:JZQ590250 KJK590247:KJM590250 KTG590247:KTI590250 LDC590247:LDE590250 LMY590247:LNA590250 LWU590247:LWW590250 MGQ590247:MGS590250 MQM590247:MQO590250 NAI590247:NAK590250 NKE590247:NKG590250 NUA590247:NUC590250 ODW590247:ODY590250 ONS590247:ONU590250 OXO590247:OXQ590250 PHK590247:PHM590250 PRG590247:PRI590250 QBC590247:QBE590250 QKY590247:QLA590250 QUU590247:QUW590250 REQ590247:RES590250 ROM590247:ROO590250 RYI590247:RYK590250 SIE590247:SIG590250 SSA590247:SSC590250 TBW590247:TBY590250 TLS590247:TLU590250 TVO590247:TVQ590250 UFK590247:UFM590250 UPG590247:UPI590250 UZC590247:UZE590250 VIY590247:VJA590250 VSU590247:VSW590250 WCQ590247:WCS590250 WMM590247:WMO590250 WWI590247:WWK590250 AA655783:AC655786 JW655783:JY655786 TS655783:TU655786 ADO655783:ADQ655786 ANK655783:ANM655786 AXG655783:AXI655786 BHC655783:BHE655786 BQY655783:BRA655786 CAU655783:CAW655786 CKQ655783:CKS655786 CUM655783:CUO655786 DEI655783:DEK655786 DOE655783:DOG655786 DYA655783:DYC655786 EHW655783:EHY655786 ERS655783:ERU655786 FBO655783:FBQ655786 FLK655783:FLM655786 FVG655783:FVI655786 GFC655783:GFE655786 GOY655783:GPA655786 GYU655783:GYW655786 HIQ655783:HIS655786 HSM655783:HSO655786 ICI655783:ICK655786 IME655783:IMG655786 IWA655783:IWC655786 JFW655783:JFY655786 JPS655783:JPU655786 JZO655783:JZQ655786 KJK655783:KJM655786 KTG655783:KTI655786 LDC655783:LDE655786 LMY655783:LNA655786 LWU655783:LWW655786 MGQ655783:MGS655786 MQM655783:MQO655786 NAI655783:NAK655786 NKE655783:NKG655786 NUA655783:NUC655786 ODW655783:ODY655786 ONS655783:ONU655786 OXO655783:OXQ655786 PHK655783:PHM655786 PRG655783:PRI655786 QBC655783:QBE655786 QKY655783:QLA655786 QUU655783:QUW655786 REQ655783:RES655786 ROM655783:ROO655786 RYI655783:RYK655786 SIE655783:SIG655786 SSA655783:SSC655786 TBW655783:TBY655786 TLS655783:TLU655786 TVO655783:TVQ655786 UFK655783:UFM655786 UPG655783:UPI655786 UZC655783:UZE655786 VIY655783:VJA655786 VSU655783:VSW655786 WCQ655783:WCS655786 WMM655783:WMO655786 WWI655783:WWK655786 AA721319:AC721322 JW721319:JY721322 TS721319:TU721322 ADO721319:ADQ721322 ANK721319:ANM721322 AXG721319:AXI721322 BHC721319:BHE721322 BQY721319:BRA721322 CAU721319:CAW721322 CKQ721319:CKS721322 CUM721319:CUO721322 DEI721319:DEK721322 DOE721319:DOG721322 DYA721319:DYC721322 EHW721319:EHY721322 ERS721319:ERU721322 FBO721319:FBQ721322 FLK721319:FLM721322 FVG721319:FVI721322 GFC721319:GFE721322 GOY721319:GPA721322 GYU721319:GYW721322 HIQ721319:HIS721322 HSM721319:HSO721322 ICI721319:ICK721322 IME721319:IMG721322 IWA721319:IWC721322 JFW721319:JFY721322 JPS721319:JPU721322 JZO721319:JZQ721322 KJK721319:KJM721322 KTG721319:KTI721322 LDC721319:LDE721322 LMY721319:LNA721322 LWU721319:LWW721322 MGQ721319:MGS721322 MQM721319:MQO721322 NAI721319:NAK721322 NKE721319:NKG721322 NUA721319:NUC721322 ODW721319:ODY721322 ONS721319:ONU721322 OXO721319:OXQ721322 PHK721319:PHM721322 PRG721319:PRI721322 QBC721319:QBE721322 QKY721319:QLA721322 QUU721319:QUW721322 REQ721319:RES721322 ROM721319:ROO721322 RYI721319:RYK721322 SIE721319:SIG721322 SSA721319:SSC721322 TBW721319:TBY721322 TLS721319:TLU721322 TVO721319:TVQ721322 UFK721319:UFM721322 UPG721319:UPI721322 UZC721319:UZE721322 VIY721319:VJA721322 VSU721319:VSW721322 WCQ721319:WCS721322 WMM721319:WMO721322 WWI721319:WWK721322 AA786855:AC786858 JW786855:JY786858 TS786855:TU786858 ADO786855:ADQ786858 ANK786855:ANM786858 AXG786855:AXI786858 BHC786855:BHE786858 BQY786855:BRA786858 CAU786855:CAW786858 CKQ786855:CKS786858 CUM786855:CUO786858 DEI786855:DEK786858 DOE786855:DOG786858 DYA786855:DYC786858 EHW786855:EHY786858 ERS786855:ERU786858 FBO786855:FBQ786858 FLK786855:FLM786858 FVG786855:FVI786858 GFC786855:GFE786858 GOY786855:GPA786858 GYU786855:GYW786858 HIQ786855:HIS786858 HSM786855:HSO786858 ICI786855:ICK786858 IME786855:IMG786858 IWA786855:IWC786858 JFW786855:JFY786858 JPS786855:JPU786858 JZO786855:JZQ786858 KJK786855:KJM786858 KTG786855:KTI786858 LDC786855:LDE786858 LMY786855:LNA786858 LWU786855:LWW786858 MGQ786855:MGS786858 MQM786855:MQO786858 NAI786855:NAK786858 NKE786855:NKG786858 NUA786855:NUC786858 ODW786855:ODY786858 ONS786855:ONU786858 OXO786855:OXQ786858 PHK786855:PHM786858 PRG786855:PRI786858 QBC786855:QBE786858 QKY786855:QLA786858 QUU786855:QUW786858 REQ786855:RES786858 ROM786855:ROO786858 RYI786855:RYK786858 SIE786855:SIG786858 SSA786855:SSC786858 TBW786855:TBY786858 TLS786855:TLU786858 TVO786855:TVQ786858 UFK786855:UFM786858 UPG786855:UPI786858 UZC786855:UZE786858 VIY786855:VJA786858 VSU786855:VSW786858 WCQ786855:WCS786858 WMM786855:WMO786858 WWI786855:WWK786858 AA852391:AC852394 JW852391:JY852394 TS852391:TU852394 ADO852391:ADQ852394 ANK852391:ANM852394 AXG852391:AXI852394 BHC852391:BHE852394 BQY852391:BRA852394 CAU852391:CAW852394 CKQ852391:CKS852394 CUM852391:CUO852394 DEI852391:DEK852394 DOE852391:DOG852394 DYA852391:DYC852394 EHW852391:EHY852394 ERS852391:ERU852394 FBO852391:FBQ852394 FLK852391:FLM852394 FVG852391:FVI852394 GFC852391:GFE852394 GOY852391:GPA852394 GYU852391:GYW852394 HIQ852391:HIS852394 HSM852391:HSO852394 ICI852391:ICK852394 IME852391:IMG852394 IWA852391:IWC852394 JFW852391:JFY852394 JPS852391:JPU852394 JZO852391:JZQ852394 KJK852391:KJM852394 KTG852391:KTI852394 LDC852391:LDE852394 LMY852391:LNA852394 LWU852391:LWW852394 MGQ852391:MGS852394 MQM852391:MQO852394 NAI852391:NAK852394 NKE852391:NKG852394 NUA852391:NUC852394 ODW852391:ODY852394 ONS852391:ONU852394 OXO852391:OXQ852394 PHK852391:PHM852394 PRG852391:PRI852394 QBC852391:QBE852394 QKY852391:QLA852394 QUU852391:QUW852394 REQ852391:RES852394 ROM852391:ROO852394 RYI852391:RYK852394 SIE852391:SIG852394 SSA852391:SSC852394 TBW852391:TBY852394 TLS852391:TLU852394 TVO852391:TVQ852394 UFK852391:UFM852394 UPG852391:UPI852394 UZC852391:UZE852394 VIY852391:VJA852394 VSU852391:VSW852394 WCQ852391:WCS852394 WMM852391:WMO852394 WWI852391:WWK852394 AA917927:AC917930 JW917927:JY917930 TS917927:TU917930 ADO917927:ADQ917930 ANK917927:ANM917930 AXG917927:AXI917930 BHC917927:BHE917930 BQY917927:BRA917930 CAU917927:CAW917930 CKQ917927:CKS917930 CUM917927:CUO917930 DEI917927:DEK917930 DOE917927:DOG917930 DYA917927:DYC917930 EHW917927:EHY917930 ERS917927:ERU917930 FBO917927:FBQ917930 FLK917927:FLM917930 FVG917927:FVI917930 GFC917927:GFE917930 GOY917927:GPA917930 GYU917927:GYW917930 HIQ917927:HIS917930 HSM917927:HSO917930 ICI917927:ICK917930 IME917927:IMG917930 IWA917927:IWC917930 JFW917927:JFY917930 JPS917927:JPU917930 JZO917927:JZQ917930 KJK917927:KJM917930 KTG917927:KTI917930 LDC917927:LDE917930 LMY917927:LNA917930 LWU917927:LWW917930 MGQ917927:MGS917930 MQM917927:MQO917930 NAI917927:NAK917930 NKE917927:NKG917930 NUA917927:NUC917930 ODW917927:ODY917930 ONS917927:ONU917930 OXO917927:OXQ917930 PHK917927:PHM917930 PRG917927:PRI917930 QBC917927:QBE917930 QKY917927:QLA917930 QUU917927:QUW917930 REQ917927:RES917930 ROM917927:ROO917930 RYI917927:RYK917930 SIE917927:SIG917930 SSA917927:SSC917930 TBW917927:TBY917930 TLS917927:TLU917930 TVO917927:TVQ917930 UFK917927:UFM917930 UPG917927:UPI917930 UZC917927:UZE917930 VIY917927:VJA917930 VSU917927:VSW917930 WCQ917927:WCS917930 WMM917927:WMO917930 WWI917927:WWK917930 AA983463:AC983466 JW983463:JY983466 TS983463:TU983466 ADO983463:ADQ983466 ANK983463:ANM983466 AXG983463:AXI983466 BHC983463:BHE983466 BQY983463:BRA983466 CAU983463:CAW983466 CKQ983463:CKS983466 CUM983463:CUO983466 DEI983463:DEK983466 DOE983463:DOG983466 DYA983463:DYC983466 EHW983463:EHY983466 ERS983463:ERU983466 FBO983463:FBQ983466 FLK983463:FLM983466 FVG983463:FVI983466 GFC983463:GFE983466 GOY983463:GPA983466 GYU983463:GYW983466 HIQ983463:HIS983466 HSM983463:HSO983466 ICI983463:ICK983466 IME983463:IMG983466 IWA983463:IWC983466 JFW983463:JFY983466 JPS983463:JPU983466 JZO983463:JZQ983466 KJK983463:KJM983466 KTG983463:KTI983466 LDC983463:LDE983466 LMY983463:LNA983466 LWU983463:LWW983466 MGQ983463:MGS983466 MQM983463:MQO983466 NAI983463:NAK983466 NKE983463:NKG983466 NUA983463:NUC983466 ODW983463:ODY983466 ONS983463:ONU983466 OXO983463:OXQ983466 PHK983463:PHM983466 PRG983463:PRI983466 QBC983463:QBE983466 QKY983463:QLA983466 QUU983463:QUW983466 REQ983463:RES983466 ROM983463:ROO983466 RYI983463:RYK983466 SIE983463:SIG983466 SSA983463:SSC983466 TBW983463:TBY983466 TLS983463:TLU983466 TVO983463:TVQ983466 UFK983463:UFM983466 UPG983463:UPI983466 UZC983463:UZE983466 VIY983463:VJA983466 VSU983463:VSW983466 WCQ983463:WCS983466 WMM983463:WMO983466 WWI983463:WWK983466 U241:Z241 JG376:JY376 TC376:TU376 ACY376:ADQ376 AMU376:ANM376 AWQ376:AXI376 BGM376:BHE376 BQI376:BRA376 CAE376:CAW376 CKA376:CKS376 CTW376:CUO376 DDS376:DEK376 DNO376:DOG376 DXK376:DYC376 EHG376:EHY376 ERC376:ERU376 FAY376:FBQ376 FKU376:FLM376 FUQ376:FVI376 GEM376:GFE376 GOI376:GPA376 GYE376:GYW376 HIA376:HIS376 HRW376:HSO376 IBS376:ICK376 ILO376:IMG376 IVK376:IWC376 JFG376:JFY376 JPC376:JPU376 JYY376:JZQ376 KIU376:KJM376 KSQ376:KTI376 LCM376:LDE376 LMI376:LNA376 LWE376:LWW376 MGA376:MGS376 MPW376:MQO376 MZS376:NAK376 NJO376:NKG376 NTK376:NUC376 ODG376:ODY376 ONC376:ONU376 OWY376:OXQ376 PGU376:PHM376 PQQ376:PRI376 QAM376:QBE376 QKI376:QLA376 QUE376:QUW376 REA376:RES376 RNW376:ROO376 RXS376:RYK376 SHO376:SIG376 SRK376:SSC376 TBG376:TBY376 TLC376:TLU376 TUY376:TVQ376 UEU376:UFM376 UOQ376:UPI376 UYM376:UZE376 VII376:VJA376 VSE376:VSW376 WCA376:WCS376 WLW376:WMO376 WVS376:WWK376 K65958:AC65958 JG65958:JY65958 TC65958:TU65958 ACY65958:ADQ65958 AMU65958:ANM65958 AWQ65958:AXI65958 BGM65958:BHE65958 BQI65958:BRA65958 CAE65958:CAW65958 CKA65958:CKS65958 CTW65958:CUO65958 DDS65958:DEK65958 DNO65958:DOG65958 DXK65958:DYC65958 EHG65958:EHY65958 ERC65958:ERU65958 FAY65958:FBQ65958 FKU65958:FLM65958 FUQ65958:FVI65958 GEM65958:GFE65958 GOI65958:GPA65958 GYE65958:GYW65958 HIA65958:HIS65958 HRW65958:HSO65958 IBS65958:ICK65958 ILO65958:IMG65958 IVK65958:IWC65958 JFG65958:JFY65958 JPC65958:JPU65958 JYY65958:JZQ65958 KIU65958:KJM65958 KSQ65958:KTI65958 LCM65958:LDE65958 LMI65958:LNA65958 LWE65958:LWW65958 MGA65958:MGS65958 MPW65958:MQO65958 MZS65958:NAK65958 NJO65958:NKG65958 NTK65958:NUC65958 ODG65958:ODY65958 ONC65958:ONU65958 OWY65958:OXQ65958 PGU65958:PHM65958 PQQ65958:PRI65958 QAM65958:QBE65958 QKI65958:QLA65958 QUE65958:QUW65958 REA65958:RES65958 RNW65958:ROO65958 RXS65958:RYK65958 SHO65958:SIG65958 SRK65958:SSC65958 TBG65958:TBY65958 TLC65958:TLU65958 TUY65958:TVQ65958 UEU65958:UFM65958 UOQ65958:UPI65958 UYM65958:UZE65958 VII65958:VJA65958 VSE65958:VSW65958 WCA65958:WCS65958 WLW65958:WMO65958 WVS65958:WWK65958 K131494:AC131494 JG131494:JY131494 TC131494:TU131494 ACY131494:ADQ131494 AMU131494:ANM131494 AWQ131494:AXI131494 BGM131494:BHE131494 BQI131494:BRA131494 CAE131494:CAW131494 CKA131494:CKS131494 CTW131494:CUO131494 DDS131494:DEK131494 DNO131494:DOG131494 DXK131494:DYC131494 EHG131494:EHY131494 ERC131494:ERU131494 FAY131494:FBQ131494 FKU131494:FLM131494 FUQ131494:FVI131494 GEM131494:GFE131494 GOI131494:GPA131494 GYE131494:GYW131494 HIA131494:HIS131494 HRW131494:HSO131494 IBS131494:ICK131494 ILO131494:IMG131494 IVK131494:IWC131494 JFG131494:JFY131494 JPC131494:JPU131494 JYY131494:JZQ131494 KIU131494:KJM131494 KSQ131494:KTI131494 LCM131494:LDE131494 LMI131494:LNA131494 LWE131494:LWW131494 MGA131494:MGS131494 MPW131494:MQO131494 MZS131494:NAK131494 NJO131494:NKG131494 NTK131494:NUC131494 ODG131494:ODY131494 ONC131494:ONU131494 OWY131494:OXQ131494 PGU131494:PHM131494 PQQ131494:PRI131494 QAM131494:QBE131494 QKI131494:QLA131494 QUE131494:QUW131494 REA131494:RES131494 RNW131494:ROO131494 RXS131494:RYK131494 SHO131494:SIG131494 SRK131494:SSC131494 TBG131494:TBY131494 TLC131494:TLU131494 TUY131494:TVQ131494 UEU131494:UFM131494 UOQ131494:UPI131494 UYM131494:UZE131494 VII131494:VJA131494 VSE131494:VSW131494 WCA131494:WCS131494 WLW131494:WMO131494 WVS131494:WWK131494 K197030:AC197030 JG197030:JY197030 TC197030:TU197030 ACY197030:ADQ197030 AMU197030:ANM197030 AWQ197030:AXI197030 BGM197030:BHE197030 BQI197030:BRA197030 CAE197030:CAW197030 CKA197030:CKS197030 CTW197030:CUO197030 DDS197030:DEK197030 DNO197030:DOG197030 DXK197030:DYC197030 EHG197030:EHY197030 ERC197030:ERU197030 FAY197030:FBQ197030 FKU197030:FLM197030 FUQ197030:FVI197030 GEM197030:GFE197030 GOI197030:GPA197030 GYE197030:GYW197030 HIA197030:HIS197030 HRW197030:HSO197030 IBS197030:ICK197030 ILO197030:IMG197030 IVK197030:IWC197030 JFG197030:JFY197030 JPC197030:JPU197030 JYY197030:JZQ197030 KIU197030:KJM197030 KSQ197030:KTI197030 LCM197030:LDE197030 LMI197030:LNA197030 LWE197030:LWW197030 MGA197030:MGS197030 MPW197030:MQO197030 MZS197030:NAK197030 NJO197030:NKG197030 NTK197030:NUC197030 ODG197030:ODY197030 ONC197030:ONU197030 OWY197030:OXQ197030 PGU197030:PHM197030 PQQ197030:PRI197030 QAM197030:QBE197030 QKI197030:QLA197030 QUE197030:QUW197030 REA197030:RES197030 RNW197030:ROO197030 RXS197030:RYK197030 SHO197030:SIG197030 SRK197030:SSC197030 TBG197030:TBY197030 TLC197030:TLU197030 TUY197030:TVQ197030 UEU197030:UFM197030 UOQ197030:UPI197030 UYM197030:UZE197030 VII197030:VJA197030 VSE197030:VSW197030 WCA197030:WCS197030 WLW197030:WMO197030 WVS197030:WWK197030 K262566:AC262566 JG262566:JY262566 TC262566:TU262566 ACY262566:ADQ262566 AMU262566:ANM262566 AWQ262566:AXI262566 BGM262566:BHE262566 BQI262566:BRA262566 CAE262566:CAW262566 CKA262566:CKS262566 CTW262566:CUO262566 DDS262566:DEK262566 DNO262566:DOG262566 DXK262566:DYC262566 EHG262566:EHY262566 ERC262566:ERU262566 FAY262566:FBQ262566 FKU262566:FLM262566 FUQ262566:FVI262566 GEM262566:GFE262566 GOI262566:GPA262566 GYE262566:GYW262566 HIA262566:HIS262566 HRW262566:HSO262566 IBS262566:ICK262566 ILO262566:IMG262566 IVK262566:IWC262566 JFG262566:JFY262566 JPC262566:JPU262566 JYY262566:JZQ262566 KIU262566:KJM262566 KSQ262566:KTI262566 LCM262566:LDE262566 LMI262566:LNA262566 LWE262566:LWW262566 MGA262566:MGS262566 MPW262566:MQO262566 MZS262566:NAK262566 NJO262566:NKG262566 NTK262566:NUC262566 ODG262566:ODY262566 ONC262566:ONU262566 OWY262566:OXQ262566 PGU262566:PHM262566 PQQ262566:PRI262566 QAM262566:QBE262566 QKI262566:QLA262566 QUE262566:QUW262566 REA262566:RES262566 RNW262566:ROO262566 RXS262566:RYK262566 SHO262566:SIG262566 SRK262566:SSC262566 TBG262566:TBY262566 TLC262566:TLU262566 TUY262566:TVQ262566 UEU262566:UFM262566 UOQ262566:UPI262566 UYM262566:UZE262566 VII262566:VJA262566 VSE262566:VSW262566 WCA262566:WCS262566 WLW262566:WMO262566 WVS262566:WWK262566 K328102:AC328102 JG328102:JY328102 TC328102:TU328102 ACY328102:ADQ328102 AMU328102:ANM328102 AWQ328102:AXI328102 BGM328102:BHE328102 BQI328102:BRA328102 CAE328102:CAW328102 CKA328102:CKS328102 CTW328102:CUO328102 DDS328102:DEK328102 DNO328102:DOG328102 DXK328102:DYC328102 EHG328102:EHY328102 ERC328102:ERU328102 FAY328102:FBQ328102 FKU328102:FLM328102 FUQ328102:FVI328102 GEM328102:GFE328102 GOI328102:GPA328102 GYE328102:GYW328102 HIA328102:HIS328102 HRW328102:HSO328102 IBS328102:ICK328102 ILO328102:IMG328102 IVK328102:IWC328102 JFG328102:JFY328102 JPC328102:JPU328102 JYY328102:JZQ328102 KIU328102:KJM328102 KSQ328102:KTI328102 LCM328102:LDE328102 LMI328102:LNA328102 LWE328102:LWW328102 MGA328102:MGS328102 MPW328102:MQO328102 MZS328102:NAK328102 NJO328102:NKG328102 NTK328102:NUC328102 ODG328102:ODY328102 ONC328102:ONU328102 OWY328102:OXQ328102 PGU328102:PHM328102 PQQ328102:PRI328102 QAM328102:QBE328102 QKI328102:QLA328102 QUE328102:QUW328102 REA328102:RES328102 RNW328102:ROO328102 RXS328102:RYK328102 SHO328102:SIG328102 SRK328102:SSC328102 TBG328102:TBY328102 TLC328102:TLU328102 TUY328102:TVQ328102 UEU328102:UFM328102 UOQ328102:UPI328102 UYM328102:UZE328102 VII328102:VJA328102 VSE328102:VSW328102 WCA328102:WCS328102 WLW328102:WMO328102 WVS328102:WWK328102 K393638:AC393638 JG393638:JY393638 TC393638:TU393638 ACY393638:ADQ393638 AMU393638:ANM393638 AWQ393638:AXI393638 BGM393638:BHE393638 BQI393638:BRA393638 CAE393638:CAW393638 CKA393638:CKS393638 CTW393638:CUO393638 DDS393638:DEK393638 DNO393638:DOG393638 DXK393638:DYC393638 EHG393638:EHY393638 ERC393638:ERU393638 FAY393638:FBQ393638 FKU393638:FLM393638 FUQ393638:FVI393638 GEM393638:GFE393638 GOI393638:GPA393638 GYE393638:GYW393638 HIA393638:HIS393638 HRW393638:HSO393638 IBS393638:ICK393638 ILO393638:IMG393638 IVK393638:IWC393638 JFG393638:JFY393638 JPC393638:JPU393638 JYY393638:JZQ393638 KIU393638:KJM393638 KSQ393638:KTI393638 LCM393638:LDE393638 LMI393638:LNA393638 LWE393638:LWW393638 MGA393638:MGS393638 MPW393638:MQO393638 MZS393638:NAK393638 NJO393638:NKG393638 NTK393638:NUC393638 ODG393638:ODY393638 ONC393638:ONU393638 OWY393638:OXQ393638 PGU393638:PHM393638 PQQ393638:PRI393638 QAM393638:QBE393638 QKI393638:QLA393638 QUE393638:QUW393638 REA393638:RES393638 RNW393638:ROO393638 RXS393638:RYK393638 SHO393638:SIG393638 SRK393638:SSC393638 TBG393638:TBY393638 TLC393638:TLU393638 TUY393638:TVQ393638 UEU393638:UFM393638 UOQ393638:UPI393638 UYM393638:UZE393638 VII393638:VJA393638 VSE393638:VSW393638 WCA393638:WCS393638 WLW393638:WMO393638 WVS393638:WWK393638 K459174:AC459174 JG459174:JY459174 TC459174:TU459174 ACY459174:ADQ459174 AMU459174:ANM459174 AWQ459174:AXI459174 BGM459174:BHE459174 BQI459174:BRA459174 CAE459174:CAW459174 CKA459174:CKS459174 CTW459174:CUO459174 DDS459174:DEK459174 DNO459174:DOG459174 DXK459174:DYC459174 EHG459174:EHY459174 ERC459174:ERU459174 FAY459174:FBQ459174 FKU459174:FLM459174 FUQ459174:FVI459174 GEM459174:GFE459174 GOI459174:GPA459174 GYE459174:GYW459174 HIA459174:HIS459174 HRW459174:HSO459174 IBS459174:ICK459174 ILO459174:IMG459174 IVK459174:IWC459174 JFG459174:JFY459174 JPC459174:JPU459174 JYY459174:JZQ459174 KIU459174:KJM459174 KSQ459174:KTI459174 LCM459174:LDE459174 LMI459174:LNA459174 LWE459174:LWW459174 MGA459174:MGS459174 MPW459174:MQO459174 MZS459174:NAK459174 NJO459174:NKG459174 NTK459174:NUC459174 ODG459174:ODY459174 ONC459174:ONU459174 OWY459174:OXQ459174 PGU459174:PHM459174 PQQ459174:PRI459174 QAM459174:QBE459174 QKI459174:QLA459174 QUE459174:QUW459174 REA459174:RES459174 RNW459174:ROO459174 RXS459174:RYK459174 SHO459174:SIG459174 SRK459174:SSC459174 TBG459174:TBY459174 TLC459174:TLU459174 TUY459174:TVQ459174 UEU459174:UFM459174 UOQ459174:UPI459174 UYM459174:UZE459174 VII459174:VJA459174 VSE459174:VSW459174 WCA459174:WCS459174 WLW459174:WMO459174 WVS459174:WWK459174 K524710:AC524710 JG524710:JY524710 TC524710:TU524710 ACY524710:ADQ524710 AMU524710:ANM524710 AWQ524710:AXI524710 BGM524710:BHE524710 BQI524710:BRA524710 CAE524710:CAW524710 CKA524710:CKS524710 CTW524710:CUO524710 DDS524710:DEK524710 DNO524710:DOG524710 DXK524710:DYC524710 EHG524710:EHY524710 ERC524710:ERU524710 FAY524710:FBQ524710 FKU524710:FLM524710 FUQ524710:FVI524710 GEM524710:GFE524710 GOI524710:GPA524710 GYE524710:GYW524710 HIA524710:HIS524710 HRW524710:HSO524710 IBS524710:ICK524710 ILO524710:IMG524710 IVK524710:IWC524710 JFG524710:JFY524710 JPC524710:JPU524710 JYY524710:JZQ524710 KIU524710:KJM524710 KSQ524710:KTI524710 LCM524710:LDE524710 LMI524710:LNA524710 LWE524710:LWW524710 MGA524710:MGS524710 MPW524710:MQO524710 MZS524710:NAK524710 NJO524710:NKG524710 NTK524710:NUC524710 ODG524710:ODY524710 ONC524710:ONU524710 OWY524710:OXQ524710 PGU524710:PHM524710 PQQ524710:PRI524710 QAM524710:QBE524710 QKI524710:QLA524710 QUE524710:QUW524710 REA524710:RES524710 RNW524710:ROO524710 RXS524710:RYK524710 SHO524710:SIG524710 SRK524710:SSC524710 TBG524710:TBY524710 TLC524710:TLU524710 TUY524710:TVQ524710 UEU524710:UFM524710 UOQ524710:UPI524710 UYM524710:UZE524710 VII524710:VJA524710 VSE524710:VSW524710 WCA524710:WCS524710 WLW524710:WMO524710 WVS524710:WWK524710 K590246:AC590246 JG590246:JY590246 TC590246:TU590246 ACY590246:ADQ590246 AMU590246:ANM590246 AWQ590246:AXI590246 BGM590246:BHE590246 BQI590246:BRA590246 CAE590246:CAW590246 CKA590246:CKS590246 CTW590246:CUO590246 DDS590246:DEK590246 DNO590246:DOG590246 DXK590246:DYC590246 EHG590246:EHY590246 ERC590246:ERU590246 FAY590246:FBQ590246 FKU590246:FLM590246 FUQ590246:FVI590246 GEM590246:GFE590246 GOI590246:GPA590246 GYE590246:GYW590246 HIA590246:HIS590246 HRW590246:HSO590246 IBS590246:ICK590246 ILO590246:IMG590246 IVK590246:IWC590246 JFG590246:JFY590246 JPC590246:JPU590246 JYY590246:JZQ590246 KIU590246:KJM590246 KSQ590246:KTI590246 LCM590246:LDE590246 LMI590246:LNA590246 LWE590246:LWW590246 MGA590246:MGS590246 MPW590246:MQO590246 MZS590246:NAK590246 NJO590246:NKG590246 NTK590246:NUC590246 ODG590246:ODY590246 ONC590246:ONU590246 OWY590246:OXQ590246 PGU590246:PHM590246 PQQ590246:PRI590246 QAM590246:QBE590246 QKI590246:QLA590246 QUE590246:QUW590246 REA590246:RES590246 RNW590246:ROO590246 RXS590246:RYK590246 SHO590246:SIG590246 SRK590246:SSC590246 TBG590246:TBY590246 TLC590246:TLU590246 TUY590246:TVQ590246 UEU590246:UFM590246 UOQ590246:UPI590246 UYM590246:UZE590246 VII590246:VJA590246 VSE590246:VSW590246 WCA590246:WCS590246 WLW590246:WMO590246 WVS590246:WWK590246 K655782:AC655782 JG655782:JY655782 TC655782:TU655782 ACY655782:ADQ655782 AMU655782:ANM655782 AWQ655782:AXI655782 BGM655782:BHE655782 BQI655782:BRA655782 CAE655782:CAW655782 CKA655782:CKS655782 CTW655782:CUO655782 DDS655782:DEK655782 DNO655782:DOG655782 DXK655782:DYC655782 EHG655782:EHY655782 ERC655782:ERU655782 FAY655782:FBQ655782 FKU655782:FLM655782 FUQ655782:FVI655782 GEM655782:GFE655782 GOI655782:GPA655782 GYE655782:GYW655782 HIA655782:HIS655782 HRW655782:HSO655782 IBS655782:ICK655782 ILO655782:IMG655782 IVK655782:IWC655782 JFG655782:JFY655782 JPC655782:JPU655782 JYY655782:JZQ655782 KIU655782:KJM655782 KSQ655782:KTI655782 LCM655782:LDE655782 LMI655782:LNA655782 LWE655782:LWW655782 MGA655782:MGS655782 MPW655782:MQO655782 MZS655782:NAK655782 NJO655782:NKG655782 NTK655782:NUC655782 ODG655782:ODY655782 ONC655782:ONU655782 OWY655782:OXQ655782 PGU655782:PHM655782 PQQ655782:PRI655782 QAM655782:QBE655782 QKI655782:QLA655782 QUE655782:QUW655782 REA655782:RES655782 RNW655782:ROO655782 RXS655782:RYK655782 SHO655782:SIG655782 SRK655782:SSC655782 TBG655782:TBY655782 TLC655782:TLU655782 TUY655782:TVQ655782 UEU655782:UFM655782 UOQ655782:UPI655782 UYM655782:UZE655782 VII655782:VJA655782 VSE655782:VSW655782 WCA655782:WCS655782 WLW655782:WMO655782 WVS655782:WWK655782 K721318:AC721318 JG721318:JY721318 TC721318:TU721318 ACY721318:ADQ721318 AMU721318:ANM721318 AWQ721318:AXI721318 BGM721318:BHE721318 BQI721318:BRA721318 CAE721318:CAW721318 CKA721318:CKS721318 CTW721318:CUO721318 DDS721318:DEK721318 DNO721318:DOG721318 DXK721318:DYC721318 EHG721318:EHY721318 ERC721318:ERU721318 FAY721318:FBQ721318 FKU721318:FLM721318 FUQ721318:FVI721318 GEM721318:GFE721318 GOI721318:GPA721318 GYE721318:GYW721318 HIA721318:HIS721318 HRW721318:HSO721318 IBS721318:ICK721318 ILO721318:IMG721318 IVK721318:IWC721318 JFG721318:JFY721318 JPC721318:JPU721318 JYY721318:JZQ721318 KIU721318:KJM721318 KSQ721318:KTI721318 LCM721318:LDE721318 LMI721318:LNA721318 LWE721318:LWW721318 MGA721318:MGS721318 MPW721318:MQO721318 MZS721318:NAK721318 NJO721318:NKG721318 NTK721318:NUC721318 ODG721318:ODY721318 ONC721318:ONU721318 OWY721318:OXQ721318 PGU721318:PHM721318 PQQ721318:PRI721318 QAM721318:QBE721318 QKI721318:QLA721318 QUE721318:QUW721318 REA721318:RES721318 RNW721318:ROO721318 RXS721318:RYK721318 SHO721318:SIG721318 SRK721318:SSC721318 TBG721318:TBY721318 TLC721318:TLU721318 TUY721318:TVQ721318 UEU721318:UFM721318 UOQ721318:UPI721318 UYM721318:UZE721318 VII721318:VJA721318 VSE721318:VSW721318 WCA721318:WCS721318 WLW721318:WMO721318 WVS721318:WWK721318 K786854:AC786854 JG786854:JY786854 TC786854:TU786854 ACY786854:ADQ786854 AMU786854:ANM786854 AWQ786854:AXI786854 BGM786854:BHE786854 BQI786854:BRA786854 CAE786854:CAW786854 CKA786854:CKS786854 CTW786854:CUO786854 DDS786854:DEK786854 DNO786854:DOG786854 DXK786854:DYC786854 EHG786854:EHY786854 ERC786854:ERU786854 FAY786854:FBQ786854 FKU786854:FLM786854 FUQ786854:FVI786854 GEM786854:GFE786854 GOI786854:GPA786854 GYE786854:GYW786854 HIA786854:HIS786854 HRW786854:HSO786854 IBS786854:ICK786854 ILO786854:IMG786854 IVK786854:IWC786854 JFG786854:JFY786854 JPC786854:JPU786854 JYY786854:JZQ786854 KIU786854:KJM786854 KSQ786854:KTI786854 LCM786854:LDE786854 LMI786854:LNA786854 LWE786854:LWW786854 MGA786854:MGS786854 MPW786854:MQO786854 MZS786854:NAK786854 NJO786854:NKG786854 NTK786854:NUC786854 ODG786854:ODY786854 ONC786854:ONU786854 OWY786854:OXQ786854 PGU786854:PHM786854 PQQ786854:PRI786854 QAM786854:QBE786854 QKI786854:QLA786854 QUE786854:QUW786854 REA786854:RES786854 RNW786854:ROO786854 RXS786854:RYK786854 SHO786854:SIG786854 SRK786854:SSC786854 TBG786854:TBY786854 TLC786854:TLU786854 TUY786854:TVQ786854 UEU786854:UFM786854 UOQ786854:UPI786854 UYM786854:UZE786854 VII786854:VJA786854 VSE786854:VSW786854 WCA786854:WCS786854 WLW786854:WMO786854 WVS786854:WWK786854 K852390:AC852390 JG852390:JY852390 TC852390:TU852390 ACY852390:ADQ852390 AMU852390:ANM852390 AWQ852390:AXI852390 BGM852390:BHE852390 BQI852390:BRA852390 CAE852390:CAW852390 CKA852390:CKS852390 CTW852390:CUO852390 DDS852390:DEK852390 DNO852390:DOG852390 DXK852390:DYC852390 EHG852390:EHY852390 ERC852390:ERU852390 FAY852390:FBQ852390 FKU852390:FLM852390 FUQ852390:FVI852390 GEM852390:GFE852390 GOI852390:GPA852390 GYE852390:GYW852390 HIA852390:HIS852390 HRW852390:HSO852390 IBS852390:ICK852390 ILO852390:IMG852390 IVK852390:IWC852390 JFG852390:JFY852390 JPC852390:JPU852390 JYY852390:JZQ852390 KIU852390:KJM852390 KSQ852390:KTI852390 LCM852390:LDE852390 LMI852390:LNA852390 LWE852390:LWW852390 MGA852390:MGS852390 MPW852390:MQO852390 MZS852390:NAK852390 NJO852390:NKG852390 NTK852390:NUC852390 ODG852390:ODY852390 ONC852390:ONU852390 OWY852390:OXQ852390 PGU852390:PHM852390 PQQ852390:PRI852390 QAM852390:QBE852390 QKI852390:QLA852390 QUE852390:QUW852390 REA852390:RES852390 RNW852390:ROO852390 RXS852390:RYK852390 SHO852390:SIG852390 SRK852390:SSC852390 TBG852390:TBY852390 TLC852390:TLU852390 TUY852390:TVQ852390 UEU852390:UFM852390 UOQ852390:UPI852390 UYM852390:UZE852390 VII852390:VJA852390 VSE852390:VSW852390 WCA852390:WCS852390 WLW852390:WMO852390 WVS852390:WWK852390 K917926:AC917926 JG917926:JY917926 TC917926:TU917926 ACY917926:ADQ917926 AMU917926:ANM917926 AWQ917926:AXI917926 BGM917926:BHE917926 BQI917926:BRA917926 CAE917926:CAW917926 CKA917926:CKS917926 CTW917926:CUO917926 DDS917926:DEK917926 DNO917926:DOG917926 DXK917926:DYC917926 EHG917926:EHY917926 ERC917926:ERU917926 FAY917926:FBQ917926 FKU917926:FLM917926 FUQ917926:FVI917926 GEM917926:GFE917926 GOI917926:GPA917926 GYE917926:GYW917926 HIA917926:HIS917926 HRW917926:HSO917926 IBS917926:ICK917926 ILO917926:IMG917926 IVK917926:IWC917926 JFG917926:JFY917926 JPC917926:JPU917926 JYY917926:JZQ917926 KIU917926:KJM917926 KSQ917926:KTI917926 LCM917926:LDE917926 LMI917926:LNA917926 LWE917926:LWW917926 MGA917926:MGS917926 MPW917926:MQO917926 MZS917926:NAK917926 NJO917926:NKG917926 NTK917926:NUC917926 ODG917926:ODY917926 ONC917926:ONU917926 OWY917926:OXQ917926 PGU917926:PHM917926 PQQ917926:PRI917926 QAM917926:QBE917926 QKI917926:QLA917926 QUE917926:QUW917926 REA917926:RES917926 RNW917926:ROO917926 RXS917926:RYK917926 SHO917926:SIG917926 SRK917926:SSC917926 TBG917926:TBY917926 TLC917926:TLU917926 TUY917926:TVQ917926 UEU917926:UFM917926 UOQ917926:UPI917926 UYM917926:UZE917926 VII917926:VJA917926 VSE917926:VSW917926 WCA917926:WCS917926 WLW917926:WMO917926 WVS917926:WWK917926 K983462:AC983462 JG983462:JY983462 TC983462:TU983462 ACY983462:ADQ983462 AMU983462:ANM983462 AWQ983462:AXI983462 BGM983462:BHE983462 BQI983462:BRA983462 CAE983462:CAW983462 CKA983462:CKS983462 CTW983462:CUO983462 DDS983462:DEK983462 DNO983462:DOG983462 DXK983462:DYC983462 EHG983462:EHY983462 ERC983462:ERU983462 FAY983462:FBQ983462 FKU983462:FLM983462 FUQ983462:FVI983462 GEM983462:GFE983462 GOI983462:GPA983462 GYE983462:GYW983462 HIA983462:HIS983462 HRW983462:HSO983462 IBS983462:ICK983462 ILO983462:IMG983462 IVK983462:IWC983462 JFG983462:JFY983462 JPC983462:JPU983462 JYY983462:JZQ983462 KIU983462:KJM983462 KSQ983462:KTI983462 LCM983462:LDE983462 LMI983462:LNA983462 LWE983462:LWW983462 MGA983462:MGS983462 MPW983462:MQO983462 MZS983462:NAK983462 NJO983462:NKG983462 NTK983462:NUC983462 ODG983462:ODY983462 ONC983462:ONU983462 OWY983462:OXQ983462 PGU983462:PHM983462 PQQ983462:PRI983462 QAM983462:QBE983462 QKI983462:QLA983462 QUE983462:QUW983462 REA983462:RES983462 RNW983462:ROO983462 RXS983462:RYK983462 SHO983462:SIG983462 SRK983462:SSC983462 TBG983462:TBY983462 TLC983462:TLU983462 TUY983462:TVQ983462 UEU983462:UFM983462 UOQ983462:UPI983462 UYM983462:UZE983462 VII983462:VJA983462 VSE983462:VSW983462 WCA983462:WCS983462 WLW983462:WMO983462 WVS983462:WWK983462 U376:AC376 JG399:JY399 TC399:TU399 ACY399:ADQ399 AMU399:ANM399 AWQ399:AXI399 BGM399:BHE399 BQI399:BRA399 CAE399:CAW399 CKA399:CKS399 CTW399:CUO399 DDS399:DEK399 DNO399:DOG399 DXK399:DYC399 EHG399:EHY399 ERC399:ERU399 FAY399:FBQ399 FKU399:FLM399 FUQ399:FVI399 GEM399:GFE399 GOI399:GPA399 GYE399:GYW399 HIA399:HIS399 HRW399:HSO399 IBS399:ICK399 ILO399:IMG399 IVK399:IWC399 JFG399:JFY399 JPC399:JPU399 JYY399:JZQ399 KIU399:KJM399 KSQ399:KTI399 LCM399:LDE399 LMI399:LNA399 LWE399:LWW399 MGA399:MGS399 MPW399:MQO399 MZS399:NAK399 NJO399:NKG399 NTK399:NUC399 ODG399:ODY399 ONC399:ONU399 OWY399:OXQ399 PGU399:PHM399 PQQ399:PRI399 QAM399:QBE399 QKI399:QLA399 QUE399:QUW399 REA399:RES399 RNW399:ROO399 RXS399:RYK399 SHO399:SIG399 SRK399:SSC399 TBG399:TBY399 TLC399:TLU399 TUY399:TVQ399 UEU399:UFM399 UOQ399:UPI399 UYM399:UZE399 VII399:VJA399 VSE399:VSW399 WCA399:WCS399 WLW399:WMO399 WVS399:WWK399 K65981:AC65981 JG65981:JY65981 TC65981:TU65981 ACY65981:ADQ65981 AMU65981:ANM65981 AWQ65981:AXI65981 BGM65981:BHE65981 BQI65981:BRA65981 CAE65981:CAW65981 CKA65981:CKS65981 CTW65981:CUO65981 DDS65981:DEK65981 DNO65981:DOG65981 DXK65981:DYC65981 EHG65981:EHY65981 ERC65981:ERU65981 FAY65981:FBQ65981 FKU65981:FLM65981 FUQ65981:FVI65981 GEM65981:GFE65981 GOI65981:GPA65981 GYE65981:GYW65981 HIA65981:HIS65981 HRW65981:HSO65981 IBS65981:ICK65981 ILO65981:IMG65981 IVK65981:IWC65981 JFG65981:JFY65981 JPC65981:JPU65981 JYY65981:JZQ65981 KIU65981:KJM65981 KSQ65981:KTI65981 LCM65981:LDE65981 LMI65981:LNA65981 LWE65981:LWW65981 MGA65981:MGS65981 MPW65981:MQO65981 MZS65981:NAK65981 NJO65981:NKG65981 NTK65981:NUC65981 ODG65981:ODY65981 ONC65981:ONU65981 OWY65981:OXQ65981 PGU65981:PHM65981 PQQ65981:PRI65981 QAM65981:QBE65981 QKI65981:QLA65981 QUE65981:QUW65981 REA65981:RES65981 RNW65981:ROO65981 RXS65981:RYK65981 SHO65981:SIG65981 SRK65981:SSC65981 TBG65981:TBY65981 TLC65981:TLU65981 TUY65981:TVQ65981 UEU65981:UFM65981 UOQ65981:UPI65981 UYM65981:UZE65981 VII65981:VJA65981 VSE65981:VSW65981 WCA65981:WCS65981 WLW65981:WMO65981 WVS65981:WWK65981 K131517:AC131517 JG131517:JY131517 TC131517:TU131517 ACY131517:ADQ131517 AMU131517:ANM131517 AWQ131517:AXI131517 BGM131517:BHE131517 BQI131517:BRA131517 CAE131517:CAW131517 CKA131517:CKS131517 CTW131517:CUO131517 DDS131517:DEK131517 DNO131517:DOG131517 DXK131517:DYC131517 EHG131517:EHY131517 ERC131517:ERU131517 FAY131517:FBQ131517 FKU131517:FLM131517 FUQ131517:FVI131517 GEM131517:GFE131517 GOI131517:GPA131517 GYE131517:GYW131517 HIA131517:HIS131517 HRW131517:HSO131517 IBS131517:ICK131517 ILO131517:IMG131517 IVK131517:IWC131517 JFG131517:JFY131517 JPC131517:JPU131517 JYY131517:JZQ131517 KIU131517:KJM131517 KSQ131517:KTI131517 LCM131517:LDE131517 LMI131517:LNA131517 LWE131517:LWW131517 MGA131517:MGS131517 MPW131517:MQO131517 MZS131517:NAK131517 NJO131517:NKG131517 NTK131517:NUC131517 ODG131517:ODY131517 ONC131517:ONU131517 OWY131517:OXQ131517 PGU131517:PHM131517 PQQ131517:PRI131517 QAM131517:QBE131517 QKI131517:QLA131517 QUE131517:QUW131517 REA131517:RES131517 RNW131517:ROO131517 RXS131517:RYK131517 SHO131517:SIG131517 SRK131517:SSC131517 TBG131517:TBY131517 TLC131517:TLU131517 TUY131517:TVQ131517 UEU131517:UFM131517 UOQ131517:UPI131517 UYM131517:UZE131517 VII131517:VJA131517 VSE131517:VSW131517 WCA131517:WCS131517 WLW131517:WMO131517 WVS131517:WWK131517 K197053:AC197053 JG197053:JY197053 TC197053:TU197053 ACY197053:ADQ197053 AMU197053:ANM197053 AWQ197053:AXI197053 BGM197053:BHE197053 BQI197053:BRA197053 CAE197053:CAW197053 CKA197053:CKS197053 CTW197053:CUO197053 DDS197053:DEK197053 DNO197053:DOG197053 DXK197053:DYC197053 EHG197053:EHY197053 ERC197053:ERU197053 FAY197053:FBQ197053 FKU197053:FLM197053 FUQ197053:FVI197053 GEM197053:GFE197053 GOI197053:GPA197053 GYE197053:GYW197053 HIA197053:HIS197053 HRW197053:HSO197053 IBS197053:ICK197053 ILO197053:IMG197053 IVK197053:IWC197053 JFG197053:JFY197053 JPC197053:JPU197053 JYY197053:JZQ197053 KIU197053:KJM197053 KSQ197053:KTI197053 LCM197053:LDE197053 LMI197053:LNA197053 LWE197053:LWW197053 MGA197053:MGS197053 MPW197053:MQO197053 MZS197053:NAK197053 NJO197053:NKG197053 NTK197053:NUC197053 ODG197053:ODY197053 ONC197053:ONU197053 OWY197053:OXQ197053 PGU197053:PHM197053 PQQ197053:PRI197053 QAM197053:QBE197053 QKI197053:QLA197053 QUE197053:QUW197053 REA197053:RES197053 RNW197053:ROO197053 RXS197053:RYK197053 SHO197053:SIG197053 SRK197053:SSC197053 TBG197053:TBY197053 TLC197053:TLU197053 TUY197053:TVQ197053 UEU197053:UFM197053 UOQ197053:UPI197053 UYM197053:UZE197053 VII197053:VJA197053 VSE197053:VSW197053 WCA197053:WCS197053 WLW197053:WMO197053 WVS197053:WWK197053 K262589:AC262589 JG262589:JY262589 TC262589:TU262589 ACY262589:ADQ262589 AMU262589:ANM262589 AWQ262589:AXI262589 BGM262589:BHE262589 BQI262589:BRA262589 CAE262589:CAW262589 CKA262589:CKS262589 CTW262589:CUO262589 DDS262589:DEK262589 DNO262589:DOG262589 DXK262589:DYC262589 EHG262589:EHY262589 ERC262589:ERU262589 FAY262589:FBQ262589 FKU262589:FLM262589 FUQ262589:FVI262589 GEM262589:GFE262589 GOI262589:GPA262589 GYE262589:GYW262589 HIA262589:HIS262589 HRW262589:HSO262589 IBS262589:ICK262589 ILO262589:IMG262589 IVK262589:IWC262589 JFG262589:JFY262589 JPC262589:JPU262589 JYY262589:JZQ262589 KIU262589:KJM262589 KSQ262589:KTI262589 LCM262589:LDE262589 LMI262589:LNA262589 LWE262589:LWW262589 MGA262589:MGS262589 MPW262589:MQO262589 MZS262589:NAK262589 NJO262589:NKG262589 NTK262589:NUC262589 ODG262589:ODY262589 ONC262589:ONU262589 OWY262589:OXQ262589 PGU262589:PHM262589 PQQ262589:PRI262589 QAM262589:QBE262589 QKI262589:QLA262589 QUE262589:QUW262589 REA262589:RES262589 RNW262589:ROO262589 RXS262589:RYK262589 SHO262589:SIG262589 SRK262589:SSC262589 TBG262589:TBY262589 TLC262589:TLU262589 TUY262589:TVQ262589 UEU262589:UFM262589 UOQ262589:UPI262589 UYM262589:UZE262589 VII262589:VJA262589 VSE262589:VSW262589 WCA262589:WCS262589 WLW262589:WMO262589 WVS262589:WWK262589 K328125:AC328125 JG328125:JY328125 TC328125:TU328125 ACY328125:ADQ328125 AMU328125:ANM328125 AWQ328125:AXI328125 BGM328125:BHE328125 BQI328125:BRA328125 CAE328125:CAW328125 CKA328125:CKS328125 CTW328125:CUO328125 DDS328125:DEK328125 DNO328125:DOG328125 DXK328125:DYC328125 EHG328125:EHY328125 ERC328125:ERU328125 FAY328125:FBQ328125 FKU328125:FLM328125 FUQ328125:FVI328125 GEM328125:GFE328125 GOI328125:GPA328125 GYE328125:GYW328125 HIA328125:HIS328125 HRW328125:HSO328125 IBS328125:ICK328125 ILO328125:IMG328125 IVK328125:IWC328125 JFG328125:JFY328125 JPC328125:JPU328125 JYY328125:JZQ328125 KIU328125:KJM328125 KSQ328125:KTI328125 LCM328125:LDE328125 LMI328125:LNA328125 LWE328125:LWW328125 MGA328125:MGS328125 MPW328125:MQO328125 MZS328125:NAK328125 NJO328125:NKG328125 NTK328125:NUC328125 ODG328125:ODY328125 ONC328125:ONU328125 OWY328125:OXQ328125 PGU328125:PHM328125 PQQ328125:PRI328125 QAM328125:QBE328125 QKI328125:QLA328125 QUE328125:QUW328125 REA328125:RES328125 RNW328125:ROO328125 RXS328125:RYK328125 SHO328125:SIG328125 SRK328125:SSC328125 TBG328125:TBY328125 TLC328125:TLU328125 TUY328125:TVQ328125 UEU328125:UFM328125 UOQ328125:UPI328125 UYM328125:UZE328125 VII328125:VJA328125 VSE328125:VSW328125 WCA328125:WCS328125 WLW328125:WMO328125 WVS328125:WWK328125 K393661:AC393661 JG393661:JY393661 TC393661:TU393661 ACY393661:ADQ393661 AMU393661:ANM393661 AWQ393661:AXI393661 BGM393661:BHE393661 BQI393661:BRA393661 CAE393661:CAW393661 CKA393661:CKS393661 CTW393661:CUO393661 DDS393661:DEK393661 DNO393661:DOG393661 DXK393661:DYC393661 EHG393661:EHY393661 ERC393661:ERU393661 FAY393661:FBQ393661 FKU393661:FLM393661 FUQ393661:FVI393661 GEM393661:GFE393661 GOI393661:GPA393661 GYE393661:GYW393661 HIA393661:HIS393661 HRW393661:HSO393661 IBS393661:ICK393661 ILO393661:IMG393661 IVK393661:IWC393661 JFG393661:JFY393661 JPC393661:JPU393661 JYY393661:JZQ393661 KIU393661:KJM393661 KSQ393661:KTI393661 LCM393661:LDE393661 LMI393661:LNA393661 LWE393661:LWW393661 MGA393661:MGS393661 MPW393661:MQO393661 MZS393661:NAK393661 NJO393661:NKG393661 NTK393661:NUC393661 ODG393661:ODY393661 ONC393661:ONU393661 OWY393661:OXQ393661 PGU393661:PHM393661 PQQ393661:PRI393661 QAM393661:QBE393661 QKI393661:QLA393661 QUE393661:QUW393661 REA393661:RES393661 RNW393661:ROO393661 RXS393661:RYK393661 SHO393661:SIG393661 SRK393661:SSC393661 TBG393661:TBY393661 TLC393661:TLU393661 TUY393661:TVQ393661 UEU393661:UFM393661 UOQ393661:UPI393661 UYM393661:UZE393661 VII393661:VJA393661 VSE393661:VSW393661 WCA393661:WCS393661 WLW393661:WMO393661 WVS393661:WWK393661 K459197:AC459197 JG459197:JY459197 TC459197:TU459197 ACY459197:ADQ459197 AMU459197:ANM459197 AWQ459197:AXI459197 BGM459197:BHE459197 BQI459197:BRA459197 CAE459197:CAW459197 CKA459197:CKS459197 CTW459197:CUO459197 DDS459197:DEK459197 DNO459197:DOG459197 DXK459197:DYC459197 EHG459197:EHY459197 ERC459197:ERU459197 FAY459197:FBQ459197 FKU459197:FLM459197 FUQ459197:FVI459197 GEM459197:GFE459197 GOI459197:GPA459197 GYE459197:GYW459197 HIA459197:HIS459197 HRW459197:HSO459197 IBS459197:ICK459197 ILO459197:IMG459197 IVK459197:IWC459197 JFG459197:JFY459197 JPC459197:JPU459197 JYY459197:JZQ459197 KIU459197:KJM459197 KSQ459197:KTI459197 LCM459197:LDE459197 LMI459197:LNA459197 LWE459197:LWW459197 MGA459197:MGS459197 MPW459197:MQO459197 MZS459197:NAK459197 NJO459197:NKG459197 NTK459197:NUC459197 ODG459197:ODY459197 ONC459197:ONU459197 OWY459197:OXQ459197 PGU459197:PHM459197 PQQ459197:PRI459197 QAM459197:QBE459197 QKI459197:QLA459197 QUE459197:QUW459197 REA459197:RES459197 RNW459197:ROO459197 RXS459197:RYK459197 SHO459197:SIG459197 SRK459197:SSC459197 TBG459197:TBY459197 TLC459197:TLU459197 TUY459197:TVQ459197 UEU459197:UFM459197 UOQ459197:UPI459197 UYM459197:UZE459197 VII459197:VJA459197 VSE459197:VSW459197 WCA459197:WCS459197 WLW459197:WMO459197 WVS459197:WWK459197 K524733:AC524733 JG524733:JY524733 TC524733:TU524733 ACY524733:ADQ524733 AMU524733:ANM524733 AWQ524733:AXI524733 BGM524733:BHE524733 BQI524733:BRA524733 CAE524733:CAW524733 CKA524733:CKS524733 CTW524733:CUO524733 DDS524733:DEK524733 DNO524733:DOG524733 DXK524733:DYC524733 EHG524733:EHY524733 ERC524733:ERU524733 FAY524733:FBQ524733 FKU524733:FLM524733 FUQ524733:FVI524733 GEM524733:GFE524733 GOI524733:GPA524733 GYE524733:GYW524733 HIA524733:HIS524733 HRW524733:HSO524733 IBS524733:ICK524733 ILO524733:IMG524733 IVK524733:IWC524733 JFG524733:JFY524733 JPC524733:JPU524733 JYY524733:JZQ524733 KIU524733:KJM524733 KSQ524733:KTI524733 LCM524733:LDE524733 LMI524733:LNA524733 LWE524733:LWW524733 MGA524733:MGS524733 MPW524733:MQO524733 MZS524733:NAK524733 NJO524733:NKG524733 NTK524733:NUC524733 ODG524733:ODY524733 ONC524733:ONU524733 OWY524733:OXQ524733 PGU524733:PHM524733 PQQ524733:PRI524733 QAM524733:QBE524733 QKI524733:QLA524733 QUE524733:QUW524733 REA524733:RES524733 RNW524733:ROO524733 RXS524733:RYK524733 SHO524733:SIG524733 SRK524733:SSC524733 TBG524733:TBY524733 TLC524733:TLU524733 TUY524733:TVQ524733 UEU524733:UFM524733 UOQ524733:UPI524733 UYM524733:UZE524733 VII524733:VJA524733 VSE524733:VSW524733 WCA524733:WCS524733 WLW524733:WMO524733 WVS524733:WWK524733 K590269:AC590269 JG590269:JY590269 TC590269:TU590269 ACY590269:ADQ590269 AMU590269:ANM590269 AWQ590269:AXI590269 BGM590269:BHE590269 BQI590269:BRA590269 CAE590269:CAW590269 CKA590269:CKS590269 CTW590269:CUO590269 DDS590269:DEK590269 DNO590269:DOG590269 DXK590269:DYC590269 EHG590269:EHY590269 ERC590269:ERU590269 FAY590269:FBQ590269 FKU590269:FLM590269 FUQ590269:FVI590269 GEM590269:GFE590269 GOI590269:GPA590269 GYE590269:GYW590269 HIA590269:HIS590269 HRW590269:HSO590269 IBS590269:ICK590269 ILO590269:IMG590269 IVK590269:IWC590269 JFG590269:JFY590269 JPC590269:JPU590269 JYY590269:JZQ590269 KIU590269:KJM590269 KSQ590269:KTI590269 LCM590269:LDE590269 LMI590269:LNA590269 LWE590269:LWW590269 MGA590269:MGS590269 MPW590269:MQO590269 MZS590269:NAK590269 NJO590269:NKG590269 NTK590269:NUC590269 ODG590269:ODY590269 ONC590269:ONU590269 OWY590269:OXQ590269 PGU590269:PHM590269 PQQ590269:PRI590269 QAM590269:QBE590269 QKI590269:QLA590269 QUE590269:QUW590269 REA590269:RES590269 RNW590269:ROO590269 RXS590269:RYK590269 SHO590269:SIG590269 SRK590269:SSC590269 TBG590269:TBY590269 TLC590269:TLU590269 TUY590269:TVQ590269 UEU590269:UFM590269 UOQ590269:UPI590269 UYM590269:UZE590269 VII590269:VJA590269 VSE590269:VSW590269 WCA590269:WCS590269 WLW590269:WMO590269 WVS590269:WWK590269 K655805:AC655805 JG655805:JY655805 TC655805:TU655805 ACY655805:ADQ655805 AMU655805:ANM655805 AWQ655805:AXI655805 BGM655805:BHE655805 BQI655805:BRA655805 CAE655805:CAW655805 CKA655805:CKS655805 CTW655805:CUO655805 DDS655805:DEK655805 DNO655805:DOG655805 DXK655805:DYC655805 EHG655805:EHY655805 ERC655805:ERU655805 FAY655805:FBQ655805 FKU655805:FLM655805 FUQ655805:FVI655805 GEM655805:GFE655805 GOI655805:GPA655805 GYE655805:GYW655805 HIA655805:HIS655805 HRW655805:HSO655805 IBS655805:ICK655805 ILO655805:IMG655805 IVK655805:IWC655805 JFG655805:JFY655805 JPC655805:JPU655805 JYY655805:JZQ655805 KIU655805:KJM655805 KSQ655805:KTI655805 LCM655805:LDE655805 LMI655805:LNA655805 LWE655805:LWW655805 MGA655805:MGS655805 MPW655805:MQO655805 MZS655805:NAK655805 NJO655805:NKG655805 NTK655805:NUC655805 ODG655805:ODY655805 ONC655805:ONU655805 OWY655805:OXQ655805 PGU655805:PHM655805 PQQ655805:PRI655805 QAM655805:QBE655805 QKI655805:QLA655805 QUE655805:QUW655805 REA655805:RES655805 RNW655805:ROO655805 RXS655805:RYK655805 SHO655805:SIG655805 SRK655805:SSC655805 TBG655805:TBY655805 TLC655805:TLU655805 TUY655805:TVQ655805 UEU655805:UFM655805 UOQ655805:UPI655805 UYM655805:UZE655805 VII655805:VJA655805 VSE655805:VSW655805 WCA655805:WCS655805 WLW655805:WMO655805 WVS655805:WWK655805 K721341:AC721341 JG721341:JY721341 TC721341:TU721341 ACY721341:ADQ721341 AMU721341:ANM721341 AWQ721341:AXI721341 BGM721341:BHE721341 BQI721341:BRA721341 CAE721341:CAW721341 CKA721341:CKS721341 CTW721341:CUO721341 DDS721341:DEK721341 DNO721341:DOG721341 DXK721341:DYC721341 EHG721341:EHY721341 ERC721341:ERU721341 FAY721341:FBQ721341 FKU721341:FLM721341 FUQ721341:FVI721341 GEM721341:GFE721341 GOI721341:GPA721341 GYE721341:GYW721341 HIA721341:HIS721341 HRW721341:HSO721341 IBS721341:ICK721341 ILO721341:IMG721341 IVK721341:IWC721341 JFG721341:JFY721341 JPC721341:JPU721341 JYY721341:JZQ721341 KIU721341:KJM721341 KSQ721341:KTI721341 LCM721341:LDE721341 LMI721341:LNA721341 LWE721341:LWW721341 MGA721341:MGS721341 MPW721341:MQO721341 MZS721341:NAK721341 NJO721341:NKG721341 NTK721341:NUC721341 ODG721341:ODY721341 ONC721341:ONU721341 OWY721341:OXQ721341 PGU721341:PHM721341 PQQ721341:PRI721341 QAM721341:QBE721341 QKI721341:QLA721341 QUE721341:QUW721341 REA721341:RES721341 RNW721341:ROO721341 RXS721341:RYK721341 SHO721341:SIG721341 SRK721341:SSC721341 TBG721341:TBY721341 TLC721341:TLU721341 TUY721341:TVQ721341 UEU721341:UFM721341 UOQ721341:UPI721341 UYM721341:UZE721341 VII721341:VJA721341 VSE721341:VSW721341 WCA721341:WCS721341 WLW721341:WMO721341 WVS721341:WWK721341 K786877:AC786877 JG786877:JY786877 TC786877:TU786877 ACY786877:ADQ786877 AMU786877:ANM786877 AWQ786877:AXI786877 BGM786877:BHE786877 BQI786877:BRA786877 CAE786877:CAW786877 CKA786877:CKS786877 CTW786877:CUO786877 DDS786877:DEK786877 DNO786877:DOG786877 DXK786877:DYC786877 EHG786877:EHY786877 ERC786877:ERU786877 FAY786877:FBQ786877 FKU786877:FLM786877 FUQ786877:FVI786877 GEM786877:GFE786877 GOI786877:GPA786877 GYE786877:GYW786877 HIA786877:HIS786877 HRW786877:HSO786877 IBS786877:ICK786877 ILO786877:IMG786877 IVK786877:IWC786877 JFG786877:JFY786877 JPC786877:JPU786877 JYY786877:JZQ786877 KIU786877:KJM786877 KSQ786877:KTI786877 LCM786877:LDE786877 LMI786877:LNA786877 LWE786877:LWW786877 MGA786877:MGS786877 MPW786877:MQO786877 MZS786877:NAK786877 NJO786877:NKG786877 NTK786877:NUC786877 ODG786877:ODY786877 ONC786877:ONU786877 OWY786877:OXQ786877 PGU786877:PHM786877 PQQ786877:PRI786877 QAM786877:QBE786877 QKI786877:QLA786877 QUE786877:QUW786877 REA786877:RES786877 RNW786877:ROO786877 RXS786877:RYK786877 SHO786877:SIG786877 SRK786877:SSC786877 TBG786877:TBY786877 TLC786877:TLU786877 TUY786877:TVQ786877 UEU786877:UFM786877 UOQ786877:UPI786877 UYM786877:UZE786877 VII786877:VJA786877 VSE786877:VSW786877 WCA786877:WCS786877 WLW786877:WMO786877 WVS786877:WWK786877 K852413:AC852413 JG852413:JY852413 TC852413:TU852413 ACY852413:ADQ852413 AMU852413:ANM852413 AWQ852413:AXI852413 BGM852413:BHE852413 BQI852413:BRA852413 CAE852413:CAW852413 CKA852413:CKS852413 CTW852413:CUO852413 DDS852413:DEK852413 DNO852413:DOG852413 DXK852413:DYC852413 EHG852413:EHY852413 ERC852413:ERU852413 FAY852413:FBQ852413 FKU852413:FLM852413 FUQ852413:FVI852413 GEM852413:GFE852413 GOI852413:GPA852413 GYE852413:GYW852413 HIA852413:HIS852413 HRW852413:HSO852413 IBS852413:ICK852413 ILO852413:IMG852413 IVK852413:IWC852413 JFG852413:JFY852413 JPC852413:JPU852413 JYY852413:JZQ852413 KIU852413:KJM852413 KSQ852413:KTI852413 LCM852413:LDE852413 LMI852413:LNA852413 LWE852413:LWW852413 MGA852413:MGS852413 MPW852413:MQO852413 MZS852413:NAK852413 NJO852413:NKG852413 NTK852413:NUC852413 ODG852413:ODY852413 ONC852413:ONU852413 OWY852413:OXQ852413 PGU852413:PHM852413 PQQ852413:PRI852413 QAM852413:QBE852413 QKI852413:QLA852413 QUE852413:QUW852413 REA852413:RES852413 RNW852413:ROO852413 RXS852413:RYK852413 SHO852413:SIG852413 SRK852413:SSC852413 TBG852413:TBY852413 TLC852413:TLU852413 TUY852413:TVQ852413 UEU852413:UFM852413 UOQ852413:UPI852413 UYM852413:UZE852413 VII852413:VJA852413 VSE852413:VSW852413 WCA852413:WCS852413 WLW852413:WMO852413 WVS852413:WWK852413 K917949:AC917949 JG917949:JY917949 TC917949:TU917949 ACY917949:ADQ917949 AMU917949:ANM917949 AWQ917949:AXI917949 BGM917949:BHE917949 BQI917949:BRA917949 CAE917949:CAW917949 CKA917949:CKS917949 CTW917949:CUO917949 DDS917949:DEK917949 DNO917949:DOG917949 DXK917949:DYC917949 EHG917949:EHY917949 ERC917949:ERU917949 FAY917949:FBQ917949 FKU917949:FLM917949 FUQ917949:FVI917949 GEM917949:GFE917949 GOI917949:GPA917949 GYE917949:GYW917949 HIA917949:HIS917949 HRW917949:HSO917949 IBS917949:ICK917949 ILO917949:IMG917949 IVK917949:IWC917949 JFG917949:JFY917949 JPC917949:JPU917949 JYY917949:JZQ917949 KIU917949:KJM917949 KSQ917949:KTI917949 LCM917949:LDE917949 LMI917949:LNA917949 LWE917949:LWW917949 MGA917949:MGS917949 MPW917949:MQO917949 MZS917949:NAK917949 NJO917949:NKG917949 NTK917949:NUC917949 ODG917949:ODY917949 ONC917949:ONU917949 OWY917949:OXQ917949 PGU917949:PHM917949 PQQ917949:PRI917949 QAM917949:QBE917949 QKI917949:QLA917949 QUE917949:QUW917949 REA917949:RES917949 RNW917949:ROO917949 RXS917949:RYK917949 SHO917949:SIG917949 SRK917949:SSC917949 TBG917949:TBY917949 TLC917949:TLU917949 TUY917949:TVQ917949 UEU917949:UFM917949 UOQ917949:UPI917949 UYM917949:UZE917949 VII917949:VJA917949 VSE917949:VSW917949 WCA917949:WCS917949 WLW917949:WMO917949 WVS917949:WWK917949 K983485:AC983485 JG983485:JY983485 TC983485:TU983485 ACY983485:ADQ983485 AMU983485:ANM983485 AWQ983485:AXI983485 BGM983485:BHE983485 BQI983485:BRA983485 CAE983485:CAW983485 CKA983485:CKS983485 CTW983485:CUO983485 DDS983485:DEK983485 DNO983485:DOG983485 DXK983485:DYC983485 EHG983485:EHY983485 ERC983485:ERU983485 FAY983485:FBQ983485 FKU983485:FLM983485 FUQ983485:FVI983485 GEM983485:GFE983485 GOI983485:GPA983485 GYE983485:GYW983485 HIA983485:HIS983485 HRW983485:HSO983485 IBS983485:ICK983485 ILO983485:IMG983485 IVK983485:IWC983485 JFG983485:JFY983485 JPC983485:JPU983485 JYY983485:JZQ983485 KIU983485:KJM983485 KSQ983485:KTI983485 LCM983485:LDE983485 LMI983485:LNA983485 LWE983485:LWW983485 MGA983485:MGS983485 MPW983485:MQO983485 MZS983485:NAK983485 NJO983485:NKG983485 NTK983485:NUC983485 ODG983485:ODY983485 ONC983485:ONU983485 OWY983485:OXQ983485 PGU983485:PHM983485 PQQ983485:PRI983485 QAM983485:QBE983485 QKI983485:QLA983485 QUE983485:QUW983485 REA983485:RES983485 RNW983485:ROO983485 RXS983485:RYK983485 SHO983485:SIG983485 SRK983485:SSC983485 TBG983485:TBY983485 TLC983485:TLU983485 TUY983485:TVQ983485 UEU983485:UFM983485 UOQ983485:UPI983485 UYM983485:UZE983485 VII983485:VJA983485 VSE983485:VSW983485 WCA983485:WCS983485 WLW983485:WMO983485 WVS983485:WWK983485 AA400:AC403 JW400:JY403 TS400:TU403 ADO400:ADQ403 ANK400:ANM403 AXG400:AXI403 BHC400:BHE403 BQY400:BRA403 CAU400:CAW403 CKQ400:CKS403 CUM400:CUO403 DEI400:DEK403 DOE400:DOG403 DYA400:DYC403 EHW400:EHY403 ERS400:ERU403 FBO400:FBQ403 FLK400:FLM403 FVG400:FVI403 GFC400:GFE403 GOY400:GPA403 GYU400:GYW403 HIQ400:HIS403 HSM400:HSO403 ICI400:ICK403 IME400:IMG403 IWA400:IWC403 JFW400:JFY403 JPS400:JPU403 JZO400:JZQ403 KJK400:KJM403 KTG400:KTI403 LDC400:LDE403 LMY400:LNA403 LWU400:LWW403 MGQ400:MGS403 MQM400:MQO403 NAI400:NAK403 NKE400:NKG403 NUA400:NUC403 ODW400:ODY403 ONS400:ONU403 OXO400:OXQ403 PHK400:PHM403 PRG400:PRI403 QBC400:QBE403 QKY400:QLA403 QUU400:QUW403 REQ400:RES403 ROM400:ROO403 RYI400:RYK403 SIE400:SIG403 SSA400:SSC403 TBW400:TBY403 TLS400:TLU403 TVO400:TVQ403 UFK400:UFM403 UPG400:UPI403 UZC400:UZE403 VIY400:VJA403 VSU400:VSW403 WCQ400:WCS403 WMM400:WMO403 WWI400:WWK403 AA65982:AC65985 JW65982:JY65985 TS65982:TU65985 ADO65982:ADQ65985 ANK65982:ANM65985 AXG65982:AXI65985 BHC65982:BHE65985 BQY65982:BRA65985 CAU65982:CAW65985 CKQ65982:CKS65985 CUM65982:CUO65985 DEI65982:DEK65985 DOE65982:DOG65985 DYA65982:DYC65985 EHW65982:EHY65985 ERS65982:ERU65985 FBO65982:FBQ65985 FLK65982:FLM65985 FVG65982:FVI65985 GFC65982:GFE65985 GOY65982:GPA65985 GYU65982:GYW65985 HIQ65982:HIS65985 HSM65982:HSO65985 ICI65982:ICK65985 IME65982:IMG65985 IWA65982:IWC65985 JFW65982:JFY65985 JPS65982:JPU65985 JZO65982:JZQ65985 KJK65982:KJM65985 KTG65982:KTI65985 LDC65982:LDE65985 LMY65982:LNA65985 LWU65982:LWW65985 MGQ65982:MGS65985 MQM65982:MQO65985 NAI65982:NAK65985 NKE65982:NKG65985 NUA65982:NUC65985 ODW65982:ODY65985 ONS65982:ONU65985 OXO65982:OXQ65985 PHK65982:PHM65985 PRG65982:PRI65985 QBC65982:QBE65985 QKY65982:QLA65985 QUU65982:QUW65985 REQ65982:RES65985 ROM65982:ROO65985 RYI65982:RYK65985 SIE65982:SIG65985 SSA65982:SSC65985 TBW65982:TBY65985 TLS65982:TLU65985 TVO65982:TVQ65985 UFK65982:UFM65985 UPG65982:UPI65985 UZC65982:UZE65985 VIY65982:VJA65985 VSU65982:VSW65985 WCQ65982:WCS65985 WMM65982:WMO65985 WWI65982:WWK65985 AA131518:AC131521 JW131518:JY131521 TS131518:TU131521 ADO131518:ADQ131521 ANK131518:ANM131521 AXG131518:AXI131521 BHC131518:BHE131521 BQY131518:BRA131521 CAU131518:CAW131521 CKQ131518:CKS131521 CUM131518:CUO131521 DEI131518:DEK131521 DOE131518:DOG131521 DYA131518:DYC131521 EHW131518:EHY131521 ERS131518:ERU131521 FBO131518:FBQ131521 FLK131518:FLM131521 FVG131518:FVI131521 GFC131518:GFE131521 GOY131518:GPA131521 GYU131518:GYW131521 HIQ131518:HIS131521 HSM131518:HSO131521 ICI131518:ICK131521 IME131518:IMG131521 IWA131518:IWC131521 JFW131518:JFY131521 JPS131518:JPU131521 JZO131518:JZQ131521 KJK131518:KJM131521 KTG131518:KTI131521 LDC131518:LDE131521 LMY131518:LNA131521 LWU131518:LWW131521 MGQ131518:MGS131521 MQM131518:MQO131521 NAI131518:NAK131521 NKE131518:NKG131521 NUA131518:NUC131521 ODW131518:ODY131521 ONS131518:ONU131521 OXO131518:OXQ131521 PHK131518:PHM131521 PRG131518:PRI131521 QBC131518:QBE131521 QKY131518:QLA131521 QUU131518:QUW131521 REQ131518:RES131521 ROM131518:ROO131521 RYI131518:RYK131521 SIE131518:SIG131521 SSA131518:SSC131521 TBW131518:TBY131521 TLS131518:TLU131521 TVO131518:TVQ131521 UFK131518:UFM131521 UPG131518:UPI131521 UZC131518:UZE131521 VIY131518:VJA131521 VSU131518:VSW131521 WCQ131518:WCS131521 WMM131518:WMO131521 WWI131518:WWK131521 AA197054:AC197057 JW197054:JY197057 TS197054:TU197057 ADO197054:ADQ197057 ANK197054:ANM197057 AXG197054:AXI197057 BHC197054:BHE197057 BQY197054:BRA197057 CAU197054:CAW197057 CKQ197054:CKS197057 CUM197054:CUO197057 DEI197054:DEK197057 DOE197054:DOG197057 DYA197054:DYC197057 EHW197054:EHY197057 ERS197054:ERU197057 FBO197054:FBQ197057 FLK197054:FLM197057 FVG197054:FVI197057 GFC197054:GFE197057 GOY197054:GPA197057 GYU197054:GYW197057 HIQ197054:HIS197057 HSM197054:HSO197057 ICI197054:ICK197057 IME197054:IMG197057 IWA197054:IWC197057 JFW197054:JFY197057 JPS197054:JPU197057 JZO197054:JZQ197057 KJK197054:KJM197057 KTG197054:KTI197057 LDC197054:LDE197057 LMY197054:LNA197057 LWU197054:LWW197057 MGQ197054:MGS197057 MQM197054:MQO197057 NAI197054:NAK197057 NKE197054:NKG197057 NUA197054:NUC197057 ODW197054:ODY197057 ONS197054:ONU197057 OXO197054:OXQ197057 PHK197054:PHM197057 PRG197054:PRI197057 QBC197054:QBE197057 QKY197054:QLA197057 QUU197054:QUW197057 REQ197054:RES197057 ROM197054:ROO197057 RYI197054:RYK197057 SIE197054:SIG197057 SSA197054:SSC197057 TBW197054:TBY197057 TLS197054:TLU197057 TVO197054:TVQ197057 UFK197054:UFM197057 UPG197054:UPI197057 UZC197054:UZE197057 VIY197054:VJA197057 VSU197054:VSW197057 WCQ197054:WCS197057 WMM197054:WMO197057 WWI197054:WWK197057 AA262590:AC262593 JW262590:JY262593 TS262590:TU262593 ADO262590:ADQ262593 ANK262590:ANM262593 AXG262590:AXI262593 BHC262590:BHE262593 BQY262590:BRA262593 CAU262590:CAW262593 CKQ262590:CKS262593 CUM262590:CUO262593 DEI262590:DEK262593 DOE262590:DOG262593 DYA262590:DYC262593 EHW262590:EHY262593 ERS262590:ERU262593 FBO262590:FBQ262593 FLK262590:FLM262593 FVG262590:FVI262593 GFC262590:GFE262593 GOY262590:GPA262593 GYU262590:GYW262593 HIQ262590:HIS262593 HSM262590:HSO262593 ICI262590:ICK262593 IME262590:IMG262593 IWA262590:IWC262593 JFW262590:JFY262593 JPS262590:JPU262593 JZO262590:JZQ262593 KJK262590:KJM262593 KTG262590:KTI262593 LDC262590:LDE262593 LMY262590:LNA262593 LWU262590:LWW262593 MGQ262590:MGS262593 MQM262590:MQO262593 NAI262590:NAK262593 NKE262590:NKG262593 NUA262590:NUC262593 ODW262590:ODY262593 ONS262590:ONU262593 OXO262590:OXQ262593 PHK262590:PHM262593 PRG262590:PRI262593 QBC262590:QBE262593 QKY262590:QLA262593 QUU262590:QUW262593 REQ262590:RES262593 ROM262590:ROO262593 RYI262590:RYK262593 SIE262590:SIG262593 SSA262590:SSC262593 TBW262590:TBY262593 TLS262590:TLU262593 TVO262590:TVQ262593 UFK262590:UFM262593 UPG262590:UPI262593 UZC262590:UZE262593 VIY262590:VJA262593 VSU262590:VSW262593 WCQ262590:WCS262593 WMM262590:WMO262593 WWI262590:WWK262593 AA328126:AC328129 JW328126:JY328129 TS328126:TU328129 ADO328126:ADQ328129 ANK328126:ANM328129 AXG328126:AXI328129 BHC328126:BHE328129 BQY328126:BRA328129 CAU328126:CAW328129 CKQ328126:CKS328129 CUM328126:CUO328129 DEI328126:DEK328129 DOE328126:DOG328129 DYA328126:DYC328129 EHW328126:EHY328129 ERS328126:ERU328129 FBO328126:FBQ328129 FLK328126:FLM328129 FVG328126:FVI328129 GFC328126:GFE328129 GOY328126:GPA328129 GYU328126:GYW328129 HIQ328126:HIS328129 HSM328126:HSO328129 ICI328126:ICK328129 IME328126:IMG328129 IWA328126:IWC328129 JFW328126:JFY328129 JPS328126:JPU328129 JZO328126:JZQ328129 KJK328126:KJM328129 KTG328126:KTI328129 LDC328126:LDE328129 LMY328126:LNA328129 LWU328126:LWW328129 MGQ328126:MGS328129 MQM328126:MQO328129 NAI328126:NAK328129 NKE328126:NKG328129 NUA328126:NUC328129 ODW328126:ODY328129 ONS328126:ONU328129 OXO328126:OXQ328129 PHK328126:PHM328129 PRG328126:PRI328129 QBC328126:QBE328129 QKY328126:QLA328129 QUU328126:QUW328129 REQ328126:RES328129 ROM328126:ROO328129 RYI328126:RYK328129 SIE328126:SIG328129 SSA328126:SSC328129 TBW328126:TBY328129 TLS328126:TLU328129 TVO328126:TVQ328129 UFK328126:UFM328129 UPG328126:UPI328129 UZC328126:UZE328129 VIY328126:VJA328129 VSU328126:VSW328129 WCQ328126:WCS328129 WMM328126:WMO328129 WWI328126:WWK328129 AA393662:AC393665 JW393662:JY393665 TS393662:TU393665 ADO393662:ADQ393665 ANK393662:ANM393665 AXG393662:AXI393665 BHC393662:BHE393665 BQY393662:BRA393665 CAU393662:CAW393665 CKQ393662:CKS393665 CUM393662:CUO393665 DEI393662:DEK393665 DOE393662:DOG393665 DYA393662:DYC393665 EHW393662:EHY393665 ERS393662:ERU393665 FBO393662:FBQ393665 FLK393662:FLM393665 FVG393662:FVI393665 GFC393662:GFE393665 GOY393662:GPA393665 GYU393662:GYW393665 HIQ393662:HIS393665 HSM393662:HSO393665 ICI393662:ICK393665 IME393662:IMG393665 IWA393662:IWC393665 JFW393662:JFY393665 JPS393662:JPU393665 JZO393662:JZQ393665 KJK393662:KJM393665 KTG393662:KTI393665 LDC393662:LDE393665 LMY393662:LNA393665 LWU393662:LWW393665 MGQ393662:MGS393665 MQM393662:MQO393665 NAI393662:NAK393665 NKE393662:NKG393665 NUA393662:NUC393665 ODW393662:ODY393665 ONS393662:ONU393665 OXO393662:OXQ393665 PHK393662:PHM393665 PRG393662:PRI393665 QBC393662:QBE393665 QKY393662:QLA393665 QUU393662:QUW393665 REQ393662:RES393665 ROM393662:ROO393665 RYI393662:RYK393665 SIE393662:SIG393665 SSA393662:SSC393665 TBW393662:TBY393665 TLS393662:TLU393665 TVO393662:TVQ393665 UFK393662:UFM393665 UPG393662:UPI393665 UZC393662:UZE393665 VIY393662:VJA393665 VSU393662:VSW393665 WCQ393662:WCS393665 WMM393662:WMO393665 WWI393662:WWK393665 AA459198:AC459201 JW459198:JY459201 TS459198:TU459201 ADO459198:ADQ459201 ANK459198:ANM459201 AXG459198:AXI459201 BHC459198:BHE459201 BQY459198:BRA459201 CAU459198:CAW459201 CKQ459198:CKS459201 CUM459198:CUO459201 DEI459198:DEK459201 DOE459198:DOG459201 DYA459198:DYC459201 EHW459198:EHY459201 ERS459198:ERU459201 FBO459198:FBQ459201 FLK459198:FLM459201 FVG459198:FVI459201 GFC459198:GFE459201 GOY459198:GPA459201 GYU459198:GYW459201 HIQ459198:HIS459201 HSM459198:HSO459201 ICI459198:ICK459201 IME459198:IMG459201 IWA459198:IWC459201 JFW459198:JFY459201 JPS459198:JPU459201 JZO459198:JZQ459201 KJK459198:KJM459201 KTG459198:KTI459201 LDC459198:LDE459201 LMY459198:LNA459201 LWU459198:LWW459201 MGQ459198:MGS459201 MQM459198:MQO459201 NAI459198:NAK459201 NKE459198:NKG459201 NUA459198:NUC459201 ODW459198:ODY459201 ONS459198:ONU459201 OXO459198:OXQ459201 PHK459198:PHM459201 PRG459198:PRI459201 QBC459198:QBE459201 QKY459198:QLA459201 QUU459198:QUW459201 REQ459198:RES459201 ROM459198:ROO459201 RYI459198:RYK459201 SIE459198:SIG459201 SSA459198:SSC459201 TBW459198:TBY459201 TLS459198:TLU459201 TVO459198:TVQ459201 UFK459198:UFM459201 UPG459198:UPI459201 UZC459198:UZE459201 VIY459198:VJA459201 VSU459198:VSW459201 WCQ459198:WCS459201 WMM459198:WMO459201 WWI459198:WWK459201 AA524734:AC524737 JW524734:JY524737 TS524734:TU524737 ADO524734:ADQ524737 ANK524734:ANM524737 AXG524734:AXI524737 BHC524734:BHE524737 BQY524734:BRA524737 CAU524734:CAW524737 CKQ524734:CKS524737 CUM524734:CUO524737 DEI524734:DEK524737 DOE524734:DOG524737 DYA524734:DYC524737 EHW524734:EHY524737 ERS524734:ERU524737 FBO524734:FBQ524737 FLK524734:FLM524737 FVG524734:FVI524737 GFC524734:GFE524737 GOY524734:GPA524737 GYU524734:GYW524737 HIQ524734:HIS524737 HSM524734:HSO524737 ICI524734:ICK524737 IME524734:IMG524737 IWA524734:IWC524737 JFW524734:JFY524737 JPS524734:JPU524737 JZO524734:JZQ524737 KJK524734:KJM524737 KTG524734:KTI524737 LDC524734:LDE524737 LMY524734:LNA524737 LWU524734:LWW524737 MGQ524734:MGS524737 MQM524734:MQO524737 NAI524734:NAK524737 NKE524734:NKG524737 NUA524734:NUC524737 ODW524734:ODY524737 ONS524734:ONU524737 OXO524734:OXQ524737 PHK524734:PHM524737 PRG524734:PRI524737 QBC524734:QBE524737 QKY524734:QLA524737 QUU524734:QUW524737 REQ524734:RES524737 ROM524734:ROO524737 RYI524734:RYK524737 SIE524734:SIG524737 SSA524734:SSC524737 TBW524734:TBY524737 TLS524734:TLU524737 TVO524734:TVQ524737 UFK524734:UFM524737 UPG524734:UPI524737 UZC524734:UZE524737 VIY524734:VJA524737 VSU524734:VSW524737 WCQ524734:WCS524737 WMM524734:WMO524737 WWI524734:WWK524737 AA590270:AC590273 JW590270:JY590273 TS590270:TU590273 ADO590270:ADQ590273 ANK590270:ANM590273 AXG590270:AXI590273 BHC590270:BHE590273 BQY590270:BRA590273 CAU590270:CAW590273 CKQ590270:CKS590273 CUM590270:CUO590273 DEI590270:DEK590273 DOE590270:DOG590273 DYA590270:DYC590273 EHW590270:EHY590273 ERS590270:ERU590273 FBO590270:FBQ590273 FLK590270:FLM590273 FVG590270:FVI590273 GFC590270:GFE590273 GOY590270:GPA590273 GYU590270:GYW590273 HIQ590270:HIS590273 HSM590270:HSO590273 ICI590270:ICK590273 IME590270:IMG590273 IWA590270:IWC590273 JFW590270:JFY590273 JPS590270:JPU590273 JZO590270:JZQ590273 KJK590270:KJM590273 KTG590270:KTI590273 LDC590270:LDE590273 LMY590270:LNA590273 LWU590270:LWW590273 MGQ590270:MGS590273 MQM590270:MQO590273 NAI590270:NAK590273 NKE590270:NKG590273 NUA590270:NUC590273 ODW590270:ODY590273 ONS590270:ONU590273 OXO590270:OXQ590273 PHK590270:PHM590273 PRG590270:PRI590273 QBC590270:QBE590273 QKY590270:QLA590273 QUU590270:QUW590273 REQ590270:RES590273 ROM590270:ROO590273 RYI590270:RYK590273 SIE590270:SIG590273 SSA590270:SSC590273 TBW590270:TBY590273 TLS590270:TLU590273 TVO590270:TVQ590273 UFK590270:UFM590273 UPG590270:UPI590273 UZC590270:UZE590273 VIY590270:VJA590273 VSU590270:VSW590273 WCQ590270:WCS590273 WMM590270:WMO590273 WWI590270:WWK590273 AA655806:AC655809 JW655806:JY655809 TS655806:TU655809 ADO655806:ADQ655809 ANK655806:ANM655809 AXG655806:AXI655809 BHC655806:BHE655809 BQY655806:BRA655809 CAU655806:CAW655809 CKQ655806:CKS655809 CUM655806:CUO655809 DEI655806:DEK655809 DOE655806:DOG655809 DYA655806:DYC655809 EHW655806:EHY655809 ERS655806:ERU655809 FBO655806:FBQ655809 FLK655806:FLM655809 FVG655806:FVI655809 GFC655806:GFE655809 GOY655806:GPA655809 GYU655806:GYW655809 HIQ655806:HIS655809 HSM655806:HSO655809 ICI655806:ICK655809 IME655806:IMG655809 IWA655806:IWC655809 JFW655806:JFY655809 JPS655806:JPU655809 JZO655806:JZQ655809 KJK655806:KJM655809 KTG655806:KTI655809 LDC655806:LDE655809 LMY655806:LNA655809 LWU655806:LWW655809 MGQ655806:MGS655809 MQM655806:MQO655809 NAI655806:NAK655809 NKE655806:NKG655809 NUA655806:NUC655809 ODW655806:ODY655809 ONS655806:ONU655809 OXO655806:OXQ655809 PHK655806:PHM655809 PRG655806:PRI655809 QBC655806:QBE655809 QKY655806:QLA655809 QUU655806:QUW655809 REQ655806:RES655809 ROM655806:ROO655809 RYI655806:RYK655809 SIE655806:SIG655809 SSA655806:SSC655809 TBW655806:TBY655809 TLS655806:TLU655809 TVO655806:TVQ655809 UFK655806:UFM655809 UPG655806:UPI655809 UZC655806:UZE655809 VIY655806:VJA655809 VSU655806:VSW655809 WCQ655806:WCS655809 WMM655806:WMO655809 WWI655806:WWK655809 AA721342:AC721345 JW721342:JY721345 TS721342:TU721345 ADO721342:ADQ721345 ANK721342:ANM721345 AXG721342:AXI721345 BHC721342:BHE721345 BQY721342:BRA721345 CAU721342:CAW721345 CKQ721342:CKS721345 CUM721342:CUO721345 DEI721342:DEK721345 DOE721342:DOG721345 DYA721342:DYC721345 EHW721342:EHY721345 ERS721342:ERU721345 FBO721342:FBQ721345 FLK721342:FLM721345 FVG721342:FVI721345 GFC721342:GFE721345 GOY721342:GPA721345 GYU721342:GYW721345 HIQ721342:HIS721345 HSM721342:HSO721345 ICI721342:ICK721345 IME721342:IMG721345 IWA721342:IWC721345 JFW721342:JFY721345 JPS721342:JPU721345 JZO721342:JZQ721345 KJK721342:KJM721345 KTG721342:KTI721345 LDC721342:LDE721345 LMY721342:LNA721345 LWU721342:LWW721345 MGQ721342:MGS721345 MQM721342:MQO721345 NAI721342:NAK721345 NKE721342:NKG721345 NUA721342:NUC721345 ODW721342:ODY721345 ONS721342:ONU721345 OXO721342:OXQ721345 PHK721342:PHM721345 PRG721342:PRI721345 QBC721342:QBE721345 QKY721342:QLA721345 QUU721342:QUW721345 REQ721342:RES721345 ROM721342:ROO721345 RYI721342:RYK721345 SIE721342:SIG721345 SSA721342:SSC721345 TBW721342:TBY721345 TLS721342:TLU721345 TVO721342:TVQ721345 UFK721342:UFM721345 UPG721342:UPI721345 UZC721342:UZE721345 VIY721342:VJA721345 VSU721342:VSW721345 WCQ721342:WCS721345 WMM721342:WMO721345 WWI721342:WWK721345 AA786878:AC786881 JW786878:JY786881 TS786878:TU786881 ADO786878:ADQ786881 ANK786878:ANM786881 AXG786878:AXI786881 BHC786878:BHE786881 BQY786878:BRA786881 CAU786878:CAW786881 CKQ786878:CKS786881 CUM786878:CUO786881 DEI786878:DEK786881 DOE786878:DOG786881 DYA786878:DYC786881 EHW786878:EHY786881 ERS786878:ERU786881 FBO786878:FBQ786881 FLK786878:FLM786881 FVG786878:FVI786881 GFC786878:GFE786881 GOY786878:GPA786881 GYU786878:GYW786881 HIQ786878:HIS786881 HSM786878:HSO786881 ICI786878:ICK786881 IME786878:IMG786881 IWA786878:IWC786881 JFW786878:JFY786881 JPS786878:JPU786881 JZO786878:JZQ786881 KJK786878:KJM786881 KTG786878:KTI786881 LDC786878:LDE786881 LMY786878:LNA786881 LWU786878:LWW786881 MGQ786878:MGS786881 MQM786878:MQO786881 NAI786878:NAK786881 NKE786878:NKG786881 NUA786878:NUC786881 ODW786878:ODY786881 ONS786878:ONU786881 OXO786878:OXQ786881 PHK786878:PHM786881 PRG786878:PRI786881 QBC786878:QBE786881 QKY786878:QLA786881 QUU786878:QUW786881 REQ786878:RES786881 ROM786878:ROO786881 RYI786878:RYK786881 SIE786878:SIG786881 SSA786878:SSC786881 TBW786878:TBY786881 TLS786878:TLU786881 TVO786878:TVQ786881 UFK786878:UFM786881 UPG786878:UPI786881 UZC786878:UZE786881 VIY786878:VJA786881 VSU786878:VSW786881 WCQ786878:WCS786881 WMM786878:WMO786881 WWI786878:WWK786881 AA852414:AC852417 JW852414:JY852417 TS852414:TU852417 ADO852414:ADQ852417 ANK852414:ANM852417 AXG852414:AXI852417 BHC852414:BHE852417 BQY852414:BRA852417 CAU852414:CAW852417 CKQ852414:CKS852417 CUM852414:CUO852417 DEI852414:DEK852417 DOE852414:DOG852417 DYA852414:DYC852417 EHW852414:EHY852417 ERS852414:ERU852417 FBO852414:FBQ852417 FLK852414:FLM852417 FVG852414:FVI852417 GFC852414:GFE852417 GOY852414:GPA852417 GYU852414:GYW852417 HIQ852414:HIS852417 HSM852414:HSO852417 ICI852414:ICK852417 IME852414:IMG852417 IWA852414:IWC852417 JFW852414:JFY852417 JPS852414:JPU852417 JZO852414:JZQ852417 KJK852414:KJM852417 KTG852414:KTI852417 LDC852414:LDE852417 LMY852414:LNA852417 LWU852414:LWW852417 MGQ852414:MGS852417 MQM852414:MQO852417 NAI852414:NAK852417 NKE852414:NKG852417 NUA852414:NUC852417 ODW852414:ODY852417 ONS852414:ONU852417 OXO852414:OXQ852417 PHK852414:PHM852417 PRG852414:PRI852417 QBC852414:QBE852417 QKY852414:QLA852417 QUU852414:QUW852417 REQ852414:RES852417 ROM852414:ROO852417 RYI852414:RYK852417 SIE852414:SIG852417 SSA852414:SSC852417 TBW852414:TBY852417 TLS852414:TLU852417 TVO852414:TVQ852417 UFK852414:UFM852417 UPG852414:UPI852417 UZC852414:UZE852417 VIY852414:VJA852417 VSU852414:VSW852417 WCQ852414:WCS852417 WMM852414:WMO852417 WWI852414:WWK852417 AA917950:AC917953 JW917950:JY917953 TS917950:TU917953 ADO917950:ADQ917953 ANK917950:ANM917953 AXG917950:AXI917953 BHC917950:BHE917953 BQY917950:BRA917953 CAU917950:CAW917953 CKQ917950:CKS917953 CUM917950:CUO917953 DEI917950:DEK917953 DOE917950:DOG917953 DYA917950:DYC917953 EHW917950:EHY917953 ERS917950:ERU917953 FBO917950:FBQ917953 FLK917950:FLM917953 FVG917950:FVI917953 GFC917950:GFE917953 GOY917950:GPA917953 GYU917950:GYW917953 HIQ917950:HIS917953 HSM917950:HSO917953 ICI917950:ICK917953 IME917950:IMG917953 IWA917950:IWC917953 JFW917950:JFY917953 JPS917950:JPU917953 JZO917950:JZQ917953 KJK917950:KJM917953 KTG917950:KTI917953 LDC917950:LDE917953 LMY917950:LNA917953 LWU917950:LWW917953 MGQ917950:MGS917953 MQM917950:MQO917953 NAI917950:NAK917953 NKE917950:NKG917953 NUA917950:NUC917953 ODW917950:ODY917953 ONS917950:ONU917953 OXO917950:OXQ917953 PHK917950:PHM917953 PRG917950:PRI917953 QBC917950:QBE917953 QKY917950:QLA917953 QUU917950:QUW917953 REQ917950:RES917953 ROM917950:ROO917953 RYI917950:RYK917953 SIE917950:SIG917953 SSA917950:SSC917953 TBW917950:TBY917953 TLS917950:TLU917953 TVO917950:TVQ917953 UFK917950:UFM917953 UPG917950:UPI917953 UZC917950:UZE917953 VIY917950:VJA917953 VSU917950:VSW917953 WCQ917950:WCS917953 WMM917950:WMO917953 WWI917950:WWK917953 AA983486:AC983489 JW983486:JY983489 TS983486:TU983489 ADO983486:ADQ983489 ANK983486:ANM983489 AXG983486:AXI983489 BHC983486:BHE983489 BQY983486:BRA983489 CAU983486:CAW983489 CKQ983486:CKS983489 CUM983486:CUO983489 DEI983486:DEK983489 DOE983486:DOG983489 DYA983486:DYC983489 EHW983486:EHY983489 ERS983486:ERU983489 FBO983486:FBQ983489 FLK983486:FLM983489 FVG983486:FVI983489 GFC983486:GFE983489 GOY983486:GPA983489 GYU983486:GYW983489 HIQ983486:HIS983489 HSM983486:HSO983489 ICI983486:ICK983489 IME983486:IMG983489 IWA983486:IWC983489 JFW983486:JFY983489 JPS983486:JPU983489 JZO983486:JZQ983489 KJK983486:KJM983489 KTG983486:KTI983489 LDC983486:LDE983489 LMY983486:LNA983489 LWU983486:LWW983489 MGQ983486:MGS983489 MQM983486:MQO983489 NAI983486:NAK983489 NKE983486:NKG983489 NUA983486:NUC983489 ODW983486:ODY983489 ONS983486:ONU983489 OXO983486:OXQ983489 PHK983486:PHM983489 PRG983486:PRI983489 QBC983486:QBE983489 QKY983486:QLA983489 QUU983486:QUW983489 REQ983486:RES983489 ROM983486:ROO983489 RYI983486:RYK983489 SIE983486:SIG983489 SSA983486:SSC983489 TBW983486:TBY983489 TLS983486:TLU983489 TVO983486:TVQ983489 UFK983486:UFM983489 UPG983486:UPI983489 UZC983486:UZE983489 VIY983486:VJA983489 VSU983486:VSW983489 WCQ983486:WCS983489 WMM983486:WMO983489 WWI983486:WWK983489 U399:AC399 JG422:JY422 TC422:TU422 ACY422:ADQ422 AMU422:ANM422 AWQ422:AXI422 BGM422:BHE422 BQI422:BRA422 CAE422:CAW422 CKA422:CKS422 CTW422:CUO422 DDS422:DEK422 DNO422:DOG422 DXK422:DYC422 EHG422:EHY422 ERC422:ERU422 FAY422:FBQ422 FKU422:FLM422 FUQ422:FVI422 GEM422:GFE422 GOI422:GPA422 GYE422:GYW422 HIA422:HIS422 HRW422:HSO422 IBS422:ICK422 ILO422:IMG422 IVK422:IWC422 JFG422:JFY422 JPC422:JPU422 JYY422:JZQ422 KIU422:KJM422 KSQ422:KTI422 LCM422:LDE422 LMI422:LNA422 LWE422:LWW422 MGA422:MGS422 MPW422:MQO422 MZS422:NAK422 NJO422:NKG422 NTK422:NUC422 ODG422:ODY422 ONC422:ONU422 OWY422:OXQ422 PGU422:PHM422 PQQ422:PRI422 QAM422:QBE422 QKI422:QLA422 QUE422:QUW422 REA422:RES422 RNW422:ROO422 RXS422:RYK422 SHO422:SIG422 SRK422:SSC422 TBG422:TBY422 TLC422:TLU422 TUY422:TVQ422 UEU422:UFM422 UOQ422:UPI422 UYM422:UZE422 VII422:VJA422 VSE422:VSW422 WCA422:WCS422 WLW422:WMO422 WVS422:WWK422 K66004:AC66004 JG66004:JY66004 TC66004:TU66004 ACY66004:ADQ66004 AMU66004:ANM66004 AWQ66004:AXI66004 BGM66004:BHE66004 BQI66004:BRA66004 CAE66004:CAW66004 CKA66004:CKS66004 CTW66004:CUO66004 DDS66004:DEK66004 DNO66004:DOG66004 DXK66004:DYC66004 EHG66004:EHY66004 ERC66004:ERU66004 FAY66004:FBQ66004 FKU66004:FLM66004 FUQ66004:FVI66004 GEM66004:GFE66004 GOI66004:GPA66004 GYE66004:GYW66004 HIA66004:HIS66004 HRW66004:HSO66004 IBS66004:ICK66004 ILO66004:IMG66004 IVK66004:IWC66004 JFG66004:JFY66004 JPC66004:JPU66004 JYY66004:JZQ66004 KIU66004:KJM66004 KSQ66004:KTI66004 LCM66004:LDE66004 LMI66004:LNA66004 LWE66004:LWW66004 MGA66004:MGS66004 MPW66004:MQO66004 MZS66004:NAK66004 NJO66004:NKG66004 NTK66004:NUC66004 ODG66004:ODY66004 ONC66004:ONU66004 OWY66004:OXQ66004 PGU66004:PHM66004 PQQ66004:PRI66004 QAM66004:QBE66004 QKI66004:QLA66004 QUE66004:QUW66004 REA66004:RES66004 RNW66004:ROO66004 RXS66004:RYK66004 SHO66004:SIG66004 SRK66004:SSC66004 TBG66004:TBY66004 TLC66004:TLU66004 TUY66004:TVQ66004 UEU66004:UFM66004 UOQ66004:UPI66004 UYM66004:UZE66004 VII66004:VJA66004 VSE66004:VSW66004 WCA66004:WCS66004 WLW66004:WMO66004 WVS66004:WWK66004 K131540:AC131540 JG131540:JY131540 TC131540:TU131540 ACY131540:ADQ131540 AMU131540:ANM131540 AWQ131540:AXI131540 BGM131540:BHE131540 BQI131540:BRA131540 CAE131540:CAW131540 CKA131540:CKS131540 CTW131540:CUO131540 DDS131540:DEK131540 DNO131540:DOG131540 DXK131540:DYC131540 EHG131540:EHY131540 ERC131540:ERU131540 FAY131540:FBQ131540 FKU131540:FLM131540 FUQ131540:FVI131540 GEM131540:GFE131540 GOI131540:GPA131540 GYE131540:GYW131540 HIA131540:HIS131540 HRW131540:HSO131540 IBS131540:ICK131540 ILO131540:IMG131540 IVK131540:IWC131540 JFG131540:JFY131540 JPC131540:JPU131540 JYY131540:JZQ131540 KIU131540:KJM131540 KSQ131540:KTI131540 LCM131540:LDE131540 LMI131540:LNA131540 LWE131540:LWW131540 MGA131540:MGS131540 MPW131540:MQO131540 MZS131540:NAK131540 NJO131540:NKG131540 NTK131540:NUC131540 ODG131540:ODY131540 ONC131540:ONU131540 OWY131540:OXQ131540 PGU131540:PHM131540 PQQ131540:PRI131540 QAM131540:QBE131540 QKI131540:QLA131540 QUE131540:QUW131540 REA131540:RES131540 RNW131540:ROO131540 RXS131540:RYK131540 SHO131540:SIG131540 SRK131540:SSC131540 TBG131540:TBY131540 TLC131540:TLU131540 TUY131540:TVQ131540 UEU131540:UFM131540 UOQ131540:UPI131540 UYM131540:UZE131540 VII131540:VJA131540 VSE131540:VSW131540 WCA131540:WCS131540 WLW131540:WMO131540 WVS131540:WWK131540 K197076:AC197076 JG197076:JY197076 TC197076:TU197076 ACY197076:ADQ197076 AMU197076:ANM197076 AWQ197076:AXI197076 BGM197076:BHE197076 BQI197076:BRA197076 CAE197076:CAW197076 CKA197076:CKS197076 CTW197076:CUO197076 DDS197076:DEK197076 DNO197076:DOG197076 DXK197076:DYC197076 EHG197076:EHY197076 ERC197076:ERU197076 FAY197076:FBQ197076 FKU197076:FLM197076 FUQ197076:FVI197076 GEM197076:GFE197076 GOI197076:GPA197076 GYE197076:GYW197076 HIA197076:HIS197076 HRW197076:HSO197076 IBS197076:ICK197076 ILO197076:IMG197076 IVK197076:IWC197076 JFG197076:JFY197076 JPC197076:JPU197076 JYY197076:JZQ197076 KIU197076:KJM197076 KSQ197076:KTI197076 LCM197076:LDE197076 LMI197076:LNA197076 LWE197076:LWW197076 MGA197076:MGS197076 MPW197076:MQO197076 MZS197076:NAK197076 NJO197076:NKG197076 NTK197076:NUC197076 ODG197076:ODY197076 ONC197076:ONU197076 OWY197076:OXQ197076 PGU197076:PHM197076 PQQ197076:PRI197076 QAM197076:QBE197076 QKI197076:QLA197076 QUE197076:QUW197076 REA197076:RES197076 RNW197076:ROO197076 RXS197076:RYK197076 SHO197076:SIG197076 SRK197076:SSC197076 TBG197076:TBY197076 TLC197076:TLU197076 TUY197076:TVQ197076 UEU197076:UFM197076 UOQ197076:UPI197076 UYM197076:UZE197076 VII197076:VJA197076 VSE197076:VSW197076 WCA197076:WCS197076 WLW197076:WMO197076 WVS197076:WWK197076 K262612:AC262612 JG262612:JY262612 TC262612:TU262612 ACY262612:ADQ262612 AMU262612:ANM262612 AWQ262612:AXI262612 BGM262612:BHE262612 BQI262612:BRA262612 CAE262612:CAW262612 CKA262612:CKS262612 CTW262612:CUO262612 DDS262612:DEK262612 DNO262612:DOG262612 DXK262612:DYC262612 EHG262612:EHY262612 ERC262612:ERU262612 FAY262612:FBQ262612 FKU262612:FLM262612 FUQ262612:FVI262612 GEM262612:GFE262612 GOI262612:GPA262612 GYE262612:GYW262612 HIA262612:HIS262612 HRW262612:HSO262612 IBS262612:ICK262612 ILO262612:IMG262612 IVK262612:IWC262612 JFG262612:JFY262612 JPC262612:JPU262612 JYY262612:JZQ262612 KIU262612:KJM262612 KSQ262612:KTI262612 LCM262612:LDE262612 LMI262612:LNA262612 LWE262612:LWW262612 MGA262612:MGS262612 MPW262612:MQO262612 MZS262612:NAK262612 NJO262612:NKG262612 NTK262612:NUC262612 ODG262612:ODY262612 ONC262612:ONU262612 OWY262612:OXQ262612 PGU262612:PHM262612 PQQ262612:PRI262612 QAM262612:QBE262612 QKI262612:QLA262612 QUE262612:QUW262612 REA262612:RES262612 RNW262612:ROO262612 RXS262612:RYK262612 SHO262612:SIG262612 SRK262612:SSC262612 TBG262612:TBY262612 TLC262612:TLU262612 TUY262612:TVQ262612 UEU262612:UFM262612 UOQ262612:UPI262612 UYM262612:UZE262612 VII262612:VJA262612 VSE262612:VSW262612 WCA262612:WCS262612 WLW262612:WMO262612 WVS262612:WWK262612 K328148:AC328148 JG328148:JY328148 TC328148:TU328148 ACY328148:ADQ328148 AMU328148:ANM328148 AWQ328148:AXI328148 BGM328148:BHE328148 BQI328148:BRA328148 CAE328148:CAW328148 CKA328148:CKS328148 CTW328148:CUO328148 DDS328148:DEK328148 DNO328148:DOG328148 DXK328148:DYC328148 EHG328148:EHY328148 ERC328148:ERU328148 FAY328148:FBQ328148 FKU328148:FLM328148 FUQ328148:FVI328148 GEM328148:GFE328148 GOI328148:GPA328148 GYE328148:GYW328148 HIA328148:HIS328148 HRW328148:HSO328148 IBS328148:ICK328148 ILO328148:IMG328148 IVK328148:IWC328148 JFG328148:JFY328148 JPC328148:JPU328148 JYY328148:JZQ328148 KIU328148:KJM328148 KSQ328148:KTI328148 LCM328148:LDE328148 LMI328148:LNA328148 LWE328148:LWW328148 MGA328148:MGS328148 MPW328148:MQO328148 MZS328148:NAK328148 NJO328148:NKG328148 NTK328148:NUC328148 ODG328148:ODY328148 ONC328148:ONU328148 OWY328148:OXQ328148 PGU328148:PHM328148 PQQ328148:PRI328148 QAM328148:QBE328148 QKI328148:QLA328148 QUE328148:QUW328148 REA328148:RES328148 RNW328148:ROO328148 RXS328148:RYK328148 SHO328148:SIG328148 SRK328148:SSC328148 TBG328148:TBY328148 TLC328148:TLU328148 TUY328148:TVQ328148 UEU328148:UFM328148 UOQ328148:UPI328148 UYM328148:UZE328148 VII328148:VJA328148 VSE328148:VSW328148 WCA328148:WCS328148 WLW328148:WMO328148 WVS328148:WWK328148 K393684:AC393684 JG393684:JY393684 TC393684:TU393684 ACY393684:ADQ393684 AMU393684:ANM393684 AWQ393684:AXI393684 BGM393684:BHE393684 BQI393684:BRA393684 CAE393684:CAW393684 CKA393684:CKS393684 CTW393684:CUO393684 DDS393684:DEK393684 DNO393684:DOG393684 DXK393684:DYC393684 EHG393684:EHY393684 ERC393684:ERU393684 FAY393684:FBQ393684 FKU393684:FLM393684 FUQ393684:FVI393684 GEM393684:GFE393684 GOI393684:GPA393684 GYE393684:GYW393684 HIA393684:HIS393684 HRW393684:HSO393684 IBS393684:ICK393684 ILO393684:IMG393684 IVK393684:IWC393684 JFG393684:JFY393684 JPC393684:JPU393684 JYY393684:JZQ393684 KIU393684:KJM393684 KSQ393684:KTI393684 LCM393684:LDE393684 LMI393684:LNA393684 LWE393684:LWW393684 MGA393684:MGS393684 MPW393684:MQO393684 MZS393684:NAK393684 NJO393684:NKG393684 NTK393684:NUC393684 ODG393684:ODY393684 ONC393684:ONU393684 OWY393684:OXQ393684 PGU393684:PHM393684 PQQ393684:PRI393684 QAM393684:QBE393684 QKI393684:QLA393684 QUE393684:QUW393684 REA393684:RES393684 RNW393684:ROO393684 RXS393684:RYK393684 SHO393684:SIG393684 SRK393684:SSC393684 TBG393684:TBY393684 TLC393684:TLU393684 TUY393684:TVQ393684 UEU393684:UFM393684 UOQ393684:UPI393684 UYM393684:UZE393684 VII393684:VJA393684 VSE393684:VSW393684 WCA393684:WCS393684 WLW393684:WMO393684 WVS393684:WWK393684 K459220:AC459220 JG459220:JY459220 TC459220:TU459220 ACY459220:ADQ459220 AMU459220:ANM459220 AWQ459220:AXI459220 BGM459220:BHE459220 BQI459220:BRA459220 CAE459220:CAW459220 CKA459220:CKS459220 CTW459220:CUO459220 DDS459220:DEK459220 DNO459220:DOG459220 DXK459220:DYC459220 EHG459220:EHY459220 ERC459220:ERU459220 FAY459220:FBQ459220 FKU459220:FLM459220 FUQ459220:FVI459220 GEM459220:GFE459220 GOI459220:GPA459220 GYE459220:GYW459220 HIA459220:HIS459220 HRW459220:HSO459220 IBS459220:ICK459220 ILO459220:IMG459220 IVK459220:IWC459220 JFG459220:JFY459220 JPC459220:JPU459220 JYY459220:JZQ459220 KIU459220:KJM459220 KSQ459220:KTI459220 LCM459220:LDE459220 LMI459220:LNA459220 LWE459220:LWW459220 MGA459220:MGS459220 MPW459220:MQO459220 MZS459220:NAK459220 NJO459220:NKG459220 NTK459220:NUC459220 ODG459220:ODY459220 ONC459220:ONU459220 OWY459220:OXQ459220 PGU459220:PHM459220 PQQ459220:PRI459220 QAM459220:QBE459220 QKI459220:QLA459220 QUE459220:QUW459220 REA459220:RES459220 RNW459220:ROO459220 RXS459220:RYK459220 SHO459220:SIG459220 SRK459220:SSC459220 TBG459220:TBY459220 TLC459220:TLU459220 TUY459220:TVQ459220 UEU459220:UFM459220 UOQ459220:UPI459220 UYM459220:UZE459220 VII459220:VJA459220 VSE459220:VSW459220 WCA459220:WCS459220 WLW459220:WMO459220 WVS459220:WWK459220 K524756:AC524756 JG524756:JY524756 TC524756:TU524756 ACY524756:ADQ524756 AMU524756:ANM524756 AWQ524756:AXI524756 BGM524756:BHE524756 BQI524756:BRA524756 CAE524756:CAW524756 CKA524756:CKS524756 CTW524756:CUO524756 DDS524756:DEK524756 DNO524756:DOG524756 DXK524756:DYC524756 EHG524756:EHY524756 ERC524756:ERU524756 FAY524756:FBQ524756 FKU524756:FLM524756 FUQ524756:FVI524756 GEM524756:GFE524756 GOI524756:GPA524756 GYE524756:GYW524756 HIA524756:HIS524756 HRW524756:HSO524756 IBS524756:ICK524756 ILO524756:IMG524756 IVK524756:IWC524756 JFG524756:JFY524756 JPC524756:JPU524756 JYY524756:JZQ524756 KIU524756:KJM524756 KSQ524756:KTI524756 LCM524756:LDE524756 LMI524756:LNA524756 LWE524756:LWW524756 MGA524756:MGS524756 MPW524756:MQO524756 MZS524756:NAK524756 NJO524756:NKG524756 NTK524756:NUC524756 ODG524756:ODY524756 ONC524756:ONU524756 OWY524756:OXQ524756 PGU524756:PHM524756 PQQ524756:PRI524756 QAM524756:QBE524756 QKI524756:QLA524756 QUE524756:QUW524756 REA524756:RES524756 RNW524756:ROO524756 RXS524756:RYK524756 SHO524756:SIG524756 SRK524756:SSC524756 TBG524756:TBY524756 TLC524756:TLU524756 TUY524756:TVQ524756 UEU524756:UFM524756 UOQ524756:UPI524756 UYM524756:UZE524756 VII524756:VJA524756 VSE524756:VSW524756 WCA524756:WCS524756 WLW524756:WMO524756 WVS524756:WWK524756 K590292:AC590292 JG590292:JY590292 TC590292:TU590292 ACY590292:ADQ590292 AMU590292:ANM590292 AWQ590292:AXI590292 BGM590292:BHE590292 BQI590292:BRA590292 CAE590292:CAW590292 CKA590292:CKS590292 CTW590292:CUO590292 DDS590292:DEK590292 DNO590292:DOG590292 DXK590292:DYC590292 EHG590292:EHY590292 ERC590292:ERU590292 FAY590292:FBQ590292 FKU590292:FLM590292 FUQ590292:FVI590292 GEM590292:GFE590292 GOI590292:GPA590292 GYE590292:GYW590292 HIA590292:HIS590292 HRW590292:HSO590292 IBS590292:ICK590292 ILO590292:IMG590292 IVK590292:IWC590292 JFG590292:JFY590292 JPC590292:JPU590292 JYY590292:JZQ590292 KIU590292:KJM590292 KSQ590292:KTI590292 LCM590292:LDE590292 LMI590292:LNA590292 LWE590292:LWW590292 MGA590292:MGS590292 MPW590292:MQO590292 MZS590292:NAK590292 NJO590292:NKG590292 NTK590292:NUC590292 ODG590292:ODY590292 ONC590292:ONU590292 OWY590292:OXQ590292 PGU590292:PHM590292 PQQ590292:PRI590292 QAM590292:QBE590292 QKI590292:QLA590292 QUE590292:QUW590292 REA590292:RES590292 RNW590292:ROO590292 RXS590292:RYK590292 SHO590292:SIG590292 SRK590292:SSC590292 TBG590292:TBY590292 TLC590292:TLU590292 TUY590292:TVQ590292 UEU590292:UFM590292 UOQ590292:UPI590292 UYM590292:UZE590292 VII590292:VJA590292 VSE590292:VSW590292 WCA590292:WCS590292 WLW590292:WMO590292 WVS590292:WWK590292 K655828:AC655828 JG655828:JY655828 TC655828:TU655828 ACY655828:ADQ655828 AMU655828:ANM655828 AWQ655828:AXI655828 BGM655828:BHE655828 BQI655828:BRA655828 CAE655828:CAW655828 CKA655828:CKS655828 CTW655828:CUO655828 DDS655828:DEK655828 DNO655828:DOG655828 DXK655828:DYC655828 EHG655828:EHY655828 ERC655828:ERU655828 FAY655828:FBQ655828 FKU655828:FLM655828 FUQ655828:FVI655828 GEM655828:GFE655828 GOI655828:GPA655828 GYE655828:GYW655828 HIA655828:HIS655828 HRW655828:HSO655828 IBS655828:ICK655828 ILO655828:IMG655828 IVK655828:IWC655828 JFG655828:JFY655828 JPC655828:JPU655828 JYY655828:JZQ655828 KIU655828:KJM655828 KSQ655828:KTI655828 LCM655828:LDE655828 LMI655828:LNA655828 LWE655828:LWW655828 MGA655828:MGS655828 MPW655828:MQO655828 MZS655828:NAK655828 NJO655828:NKG655828 NTK655828:NUC655828 ODG655828:ODY655828 ONC655828:ONU655828 OWY655828:OXQ655828 PGU655828:PHM655828 PQQ655828:PRI655828 QAM655828:QBE655828 QKI655828:QLA655828 QUE655828:QUW655828 REA655828:RES655828 RNW655828:ROO655828 RXS655828:RYK655828 SHO655828:SIG655828 SRK655828:SSC655828 TBG655828:TBY655828 TLC655828:TLU655828 TUY655828:TVQ655828 UEU655828:UFM655828 UOQ655828:UPI655828 UYM655828:UZE655828 VII655828:VJA655828 VSE655828:VSW655828 WCA655828:WCS655828 WLW655828:WMO655828 WVS655828:WWK655828 K721364:AC721364 JG721364:JY721364 TC721364:TU721364 ACY721364:ADQ721364 AMU721364:ANM721364 AWQ721364:AXI721364 BGM721364:BHE721364 BQI721364:BRA721364 CAE721364:CAW721364 CKA721364:CKS721364 CTW721364:CUO721364 DDS721364:DEK721364 DNO721364:DOG721364 DXK721364:DYC721364 EHG721364:EHY721364 ERC721364:ERU721364 FAY721364:FBQ721364 FKU721364:FLM721364 FUQ721364:FVI721364 GEM721364:GFE721364 GOI721364:GPA721364 GYE721364:GYW721364 HIA721364:HIS721364 HRW721364:HSO721364 IBS721364:ICK721364 ILO721364:IMG721364 IVK721364:IWC721364 JFG721364:JFY721364 JPC721364:JPU721364 JYY721364:JZQ721364 KIU721364:KJM721364 KSQ721364:KTI721364 LCM721364:LDE721364 LMI721364:LNA721364 LWE721364:LWW721364 MGA721364:MGS721364 MPW721364:MQO721364 MZS721364:NAK721364 NJO721364:NKG721364 NTK721364:NUC721364 ODG721364:ODY721364 ONC721364:ONU721364 OWY721364:OXQ721364 PGU721364:PHM721364 PQQ721364:PRI721364 QAM721364:QBE721364 QKI721364:QLA721364 QUE721364:QUW721364 REA721364:RES721364 RNW721364:ROO721364 RXS721364:RYK721364 SHO721364:SIG721364 SRK721364:SSC721364 TBG721364:TBY721364 TLC721364:TLU721364 TUY721364:TVQ721364 UEU721364:UFM721364 UOQ721364:UPI721364 UYM721364:UZE721364 VII721364:VJA721364 VSE721364:VSW721364 WCA721364:WCS721364 WLW721364:WMO721364 WVS721364:WWK721364 K786900:AC786900 JG786900:JY786900 TC786900:TU786900 ACY786900:ADQ786900 AMU786900:ANM786900 AWQ786900:AXI786900 BGM786900:BHE786900 BQI786900:BRA786900 CAE786900:CAW786900 CKA786900:CKS786900 CTW786900:CUO786900 DDS786900:DEK786900 DNO786900:DOG786900 DXK786900:DYC786900 EHG786900:EHY786900 ERC786900:ERU786900 FAY786900:FBQ786900 FKU786900:FLM786900 FUQ786900:FVI786900 GEM786900:GFE786900 GOI786900:GPA786900 GYE786900:GYW786900 HIA786900:HIS786900 HRW786900:HSO786900 IBS786900:ICK786900 ILO786900:IMG786900 IVK786900:IWC786900 JFG786900:JFY786900 JPC786900:JPU786900 JYY786900:JZQ786900 KIU786900:KJM786900 KSQ786900:KTI786900 LCM786900:LDE786900 LMI786900:LNA786900 LWE786900:LWW786900 MGA786900:MGS786900 MPW786900:MQO786900 MZS786900:NAK786900 NJO786900:NKG786900 NTK786900:NUC786900 ODG786900:ODY786900 ONC786900:ONU786900 OWY786900:OXQ786900 PGU786900:PHM786900 PQQ786900:PRI786900 QAM786900:QBE786900 QKI786900:QLA786900 QUE786900:QUW786900 REA786900:RES786900 RNW786900:ROO786900 RXS786900:RYK786900 SHO786900:SIG786900 SRK786900:SSC786900 TBG786900:TBY786900 TLC786900:TLU786900 TUY786900:TVQ786900 UEU786900:UFM786900 UOQ786900:UPI786900 UYM786900:UZE786900 VII786900:VJA786900 VSE786900:VSW786900 WCA786900:WCS786900 WLW786900:WMO786900 WVS786900:WWK786900 K852436:AC852436 JG852436:JY852436 TC852436:TU852436 ACY852436:ADQ852436 AMU852436:ANM852436 AWQ852436:AXI852436 BGM852436:BHE852436 BQI852436:BRA852436 CAE852436:CAW852436 CKA852436:CKS852436 CTW852436:CUO852436 DDS852436:DEK852436 DNO852436:DOG852436 DXK852436:DYC852436 EHG852436:EHY852436 ERC852436:ERU852436 FAY852436:FBQ852436 FKU852436:FLM852436 FUQ852436:FVI852436 GEM852436:GFE852436 GOI852436:GPA852436 GYE852436:GYW852436 HIA852436:HIS852436 HRW852436:HSO852436 IBS852436:ICK852436 ILO852436:IMG852436 IVK852436:IWC852436 JFG852436:JFY852436 JPC852436:JPU852436 JYY852436:JZQ852436 KIU852436:KJM852436 KSQ852436:KTI852436 LCM852436:LDE852436 LMI852436:LNA852436 LWE852436:LWW852436 MGA852436:MGS852436 MPW852436:MQO852436 MZS852436:NAK852436 NJO852436:NKG852436 NTK852436:NUC852436 ODG852436:ODY852436 ONC852436:ONU852436 OWY852436:OXQ852436 PGU852436:PHM852436 PQQ852436:PRI852436 QAM852436:QBE852436 QKI852436:QLA852436 QUE852436:QUW852436 REA852436:RES852436 RNW852436:ROO852436 RXS852436:RYK852436 SHO852436:SIG852436 SRK852436:SSC852436 TBG852436:TBY852436 TLC852436:TLU852436 TUY852436:TVQ852436 UEU852436:UFM852436 UOQ852436:UPI852436 UYM852436:UZE852436 VII852436:VJA852436 VSE852436:VSW852436 WCA852436:WCS852436 WLW852436:WMO852436 WVS852436:WWK852436 K917972:AC917972 JG917972:JY917972 TC917972:TU917972 ACY917972:ADQ917972 AMU917972:ANM917972 AWQ917972:AXI917972 BGM917972:BHE917972 BQI917972:BRA917972 CAE917972:CAW917972 CKA917972:CKS917972 CTW917972:CUO917972 DDS917972:DEK917972 DNO917972:DOG917972 DXK917972:DYC917972 EHG917972:EHY917972 ERC917972:ERU917972 FAY917972:FBQ917972 FKU917972:FLM917972 FUQ917972:FVI917972 GEM917972:GFE917972 GOI917972:GPA917972 GYE917972:GYW917972 HIA917972:HIS917972 HRW917972:HSO917972 IBS917972:ICK917972 ILO917972:IMG917972 IVK917972:IWC917972 JFG917972:JFY917972 JPC917972:JPU917972 JYY917972:JZQ917972 KIU917972:KJM917972 KSQ917972:KTI917972 LCM917972:LDE917972 LMI917972:LNA917972 LWE917972:LWW917972 MGA917972:MGS917972 MPW917972:MQO917972 MZS917972:NAK917972 NJO917972:NKG917972 NTK917972:NUC917972 ODG917972:ODY917972 ONC917972:ONU917972 OWY917972:OXQ917972 PGU917972:PHM917972 PQQ917972:PRI917972 QAM917972:QBE917972 QKI917972:QLA917972 QUE917972:QUW917972 REA917972:RES917972 RNW917972:ROO917972 RXS917972:RYK917972 SHO917972:SIG917972 SRK917972:SSC917972 TBG917972:TBY917972 TLC917972:TLU917972 TUY917972:TVQ917972 UEU917972:UFM917972 UOQ917972:UPI917972 UYM917972:UZE917972 VII917972:VJA917972 VSE917972:VSW917972 WCA917972:WCS917972 WLW917972:WMO917972 WVS917972:WWK917972 K983508:AC983508 JG983508:JY983508 TC983508:TU983508 ACY983508:ADQ983508 AMU983508:ANM983508 AWQ983508:AXI983508 BGM983508:BHE983508 BQI983508:BRA983508 CAE983508:CAW983508 CKA983508:CKS983508 CTW983508:CUO983508 DDS983508:DEK983508 DNO983508:DOG983508 DXK983508:DYC983508 EHG983508:EHY983508 ERC983508:ERU983508 FAY983508:FBQ983508 FKU983508:FLM983508 FUQ983508:FVI983508 GEM983508:GFE983508 GOI983508:GPA983508 GYE983508:GYW983508 HIA983508:HIS983508 HRW983508:HSO983508 IBS983508:ICK983508 ILO983508:IMG983508 IVK983508:IWC983508 JFG983508:JFY983508 JPC983508:JPU983508 JYY983508:JZQ983508 KIU983508:KJM983508 KSQ983508:KTI983508 LCM983508:LDE983508 LMI983508:LNA983508 LWE983508:LWW983508 MGA983508:MGS983508 MPW983508:MQO983508 MZS983508:NAK983508 NJO983508:NKG983508 NTK983508:NUC983508 ODG983508:ODY983508 ONC983508:ONU983508 OWY983508:OXQ983508 PGU983508:PHM983508 PQQ983508:PRI983508 QAM983508:QBE983508 QKI983508:QLA983508 QUE983508:QUW983508 REA983508:RES983508 RNW983508:ROO983508 RXS983508:RYK983508 SHO983508:SIG983508 SRK983508:SSC983508 TBG983508:TBY983508 TLC983508:TLU983508 TUY983508:TVQ983508 UEU983508:UFM983508 UOQ983508:UPI983508 UYM983508:UZE983508 VII983508:VJA983508 VSE983508:VSW983508 WCA983508:WCS983508 WLW983508:WMO983508 WVS983508:WWK983508 AA423:AC426 JW423:JY426 TS423:TU426 ADO423:ADQ426 ANK423:ANM426 AXG423:AXI426 BHC423:BHE426 BQY423:BRA426 CAU423:CAW426 CKQ423:CKS426 CUM423:CUO426 DEI423:DEK426 DOE423:DOG426 DYA423:DYC426 EHW423:EHY426 ERS423:ERU426 FBO423:FBQ426 FLK423:FLM426 FVG423:FVI426 GFC423:GFE426 GOY423:GPA426 GYU423:GYW426 HIQ423:HIS426 HSM423:HSO426 ICI423:ICK426 IME423:IMG426 IWA423:IWC426 JFW423:JFY426 JPS423:JPU426 JZO423:JZQ426 KJK423:KJM426 KTG423:KTI426 LDC423:LDE426 LMY423:LNA426 LWU423:LWW426 MGQ423:MGS426 MQM423:MQO426 NAI423:NAK426 NKE423:NKG426 NUA423:NUC426 ODW423:ODY426 ONS423:ONU426 OXO423:OXQ426 PHK423:PHM426 PRG423:PRI426 QBC423:QBE426 QKY423:QLA426 QUU423:QUW426 REQ423:RES426 ROM423:ROO426 RYI423:RYK426 SIE423:SIG426 SSA423:SSC426 TBW423:TBY426 TLS423:TLU426 TVO423:TVQ426 UFK423:UFM426 UPG423:UPI426 UZC423:UZE426 VIY423:VJA426 VSU423:VSW426 WCQ423:WCS426 WMM423:WMO426 WWI423:WWK426 AA66005:AC66008 JW66005:JY66008 TS66005:TU66008 ADO66005:ADQ66008 ANK66005:ANM66008 AXG66005:AXI66008 BHC66005:BHE66008 BQY66005:BRA66008 CAU66005:CAW66008 CKQ66005:CKS66008 CUM66005:CUO66008 DEI66005:DEK66008 DOE66005:DOG66008 DYA66005:DYC66008 EHW66005:EHY66008 ERS66005:ERU66008 FBO66005:FBQ66008 FLK66005:FLM66008 FVG66005:FVI66008 GFC66005:GFE66008 GOY66005:GPA66008 GYU66005:GYW66008 HIQ66005:HIS66008 HSM66005:HSO66008 ICI66005:ICK66008 IME66005:IMG66008 IWA66005:IWC66008 JFW66005:JFY66008 JPS66005:JPU66008 JZO66005:JZQ66008 KJK66005:KJM66008 KTG66005:KTI66008 LDC66005:LDE66008 LMY66005:LNA66008 LWU66005:LWW66008 MGQ66005:MGS66008 MQM66005:MQO66008 NAI66005:NAK66008 NKE66005:NKG66008 NUA66005:NUC66008 ODW66005:ODY66008 ONS66005:ONU66008 OXO66005:OXQ66008 PHK66005:PHM66008 PRG66005:PRI66008 QBC66005:QBE66008 QKY66005:QLA66008 QUU66005:QUW66008 REQ66005:RES66008 ROM66005:ROO66008 RYI66005:RYK66008 SIE66005:SIG66008 SSA66005:SSC66008 TBW66005:TBY66008 TLS66005:TLU66008 TVO66005:TVQ66008 UFK66005:UFM66008 UPG66005:UPI66008 UZC66005:UZE66008 VIY66005:VJA66008 VSU66005:VSW66008 WCQ66005:WCS66008 WMM66005:WMO66008 WWI66005:WWK66008 AA131541:AC131544 JW131541:JY131544 TS131541:TU131544 ADO131541:ADQ131544 ANK131541:ANM131544 AXG131541:AXI131544 BHC131541:BHE131544 BQY131541:BRA131544 CAU131541:CAW131544 CKQ131541:CKS131544 CUM131541:CUO131544 DEI131541:DEK131544 DOE131541:DOG131544 DYA131541:DYC131544 EHW131541:EHY131544 ERS131541:ERU131544 FBO131541:FBQ131544 FLK131541:FLM131544 FVG131541:FVI131544 GFC131541:GFE131544 GOY131541:GPA131544 GYU131541:GYW131544 HIQ131541:HIS131544 HSM131541:HSO131544 ICI131541:ICK131544 IME131541:IMG131544 IWA131541:IWC131544 JFW131541:JFY131544 JPS131541:JPU131544 JZO131541:JZQ131544 KJK131541:KJM131544 KTG131541:KTI131544 LDC131541:LDE131544 LMY131541:LNA131544 LWU131541:LWW131544 MGQ131541:MGS131544 MQM131541:MQO131544 NAI131541:NAK131544 NKE131541:NKG131544 NUA131541:NUC131544 ODW131541:ODY131544 ONS131541:ONU131544 OXO131541:OXQ131544 PHK131541:PHM131544 PRG131541:PRI131544 QBC131541:QBE131544 QKY131541:QLA131544 QUU131541:QUW131544 REQ131541:RES131544 ROM131541:ROO131544 RYI131541:RYK131544 SIE131541:SIG131544 SSA131541:SSC131544 TBW131541:TBY131544 TLS131541:TLU131544 TVO131541:TVQ131544 UFK131541:UFM131544 UPG131541:UPI131544 UZC131541:UZE131544 VIY131541:VJA131544 VSU131541:VSW131544 WCQ131541:WCS131544 WMM131541:WMO131544 WWI131541:WWK131544 AA197077:AC197080 JW197077:JY197080 TS197077:TU197080 ADO197077:ADQ197080 ANK197077:ANM197080 AXG197077:AXI197080 BHC197077:BHE197080 BQY197077:BRA197080 CAU197077:CAW197080 CKQ197077:CKS197080 CUM197077:CUO197080 DEI197077:DEK197080 DOE197077:DOG197080 DYA197077:DYC197080 EHW197077:EHY197080 ERS197077:ERU197080 FBO197077:FBQ197080 FLK197077:FLM197080 FVG197077:FVI197080 GFC197077:GFE197080 GOY197077:GPA197080 GYU197077:GYW197080 HIQ197077:HIS197080 HSM197077:HSO197080 ICI197077:ICK197080 IME197077:IMG197080 IWA197077:IWC197080 JFW197077:JFY197080 JPS197077:JPU197080 JZO197077:JZQ197080 KJK197077:KJM197080 KTG197077:KTI197080 LDC197077:LDE197080 LMY197077:LNA197080 LWU197077:LWW197080 MGQ197077:MGS197080 MQM197077:MQO197080 NAI197077:NAK197080 NKE197077:NKG197080 NUA197077:NUC197080 ODW197077:ODY197080 ONS197077:ONU197080 OXO197077:OXQ197080 PHK197077:PHM197080 PRG197077:PRI197080 QBC197077:QBE197080 QKY197077:QLA197080 QUU197077:QUW197080 REQ197077:RES197080 ROM197077:ROO197080 RYI197077:RYK197080 SIE197077:SIG197080 SSA197077:SSC197080 TBW197077:TBY197080 TLS197077:TLU197080 TVO197077:TVQ197080 UFK197077:UFM197080 UPG197077:UPI197080 UZC197077:UZE197080 VIY197077:VJA197080 VSU197077:VSW197080 WCQ197077:WCS197080 WMM197077:WMO197080 WWI197077:WWK197080 AA262613:AC262616 JW262613:JY262616 TS262613:TU262616 ADO262613:ADQ262616 ANK262613:ANM262616 AXG262613:AXI262616 BHC262613:BHE262616 BQY262613:BRA262616 CAU262613:CAW262616 CKQ262613:CKS262616 CUM262613:CUO262616 DEI262613:DEK262616 DOE262613:DOG262616 DYA262613:DYC262616 EHW262613:EHY262616 ERS262613:ERU262616 FBO262613:FBQ262616 FLK262613:FLM262616 FVG262613:FVI262616 GFC262613:GFE262616 GOY262613:GPA262616 GYU262613:GYW262616 HIQ262613:HIS262616 HSM262613:HSO262616 ICI262613:ICK262616 IME262613:IMG262616 IWA262613:IWC262616 JFW262613:JFY262616 JPS262613:JPU262616 JZO262613:JZQ262616 KJK262613:KJM262616 KTG262613:KTI262616 LDC262613:LDE262616 LMY262613:LNA262616 LWU262613:LWW262616 MGQ262613:MGS262616 MQM262613:MQO262616 NAI262613:NAK262616 NKE262613:NKG262616 NUA262613:NUC262616 ODW262613:ODY262616 ONS262613:ONU262616 OXO262613:OXQ262616 PHK262613:PHM262616 PRG262613:PRI262616 QBC262613:QBE262616 QKY262613:QLA262616 QUU262613:QUW262616 REQ262613:RES262616 ROM262613:ROO262616 RYI262613:RYK262616 SIE262613:SIG262616 SSA262613:SSC262616 TBW262613:TBY262616 TLS262613:TLU262616 TVO262613:TVQ262616 UFK262613:UFM262616 UPG262613:UPI262616 UZC262613:UZE262616 VIY262613:VJA262616 VSU262613:VSW262616 WCQ262613:WCS262616 WMM262613:WMO262616 WWI262613:WWK262616 AA328149:AC328152 JW328149:JY328152 TS328149:TU328152 ADO328149:ADQ328152 ANK328149:ANM328152 AXG328149:AXI328152 BHC328149:BHE328152 BQY328149:BRA328152 CAU328149:CAW328152 CKQ328149:CKS328152 CUM328149:CUO328152 DEI328149:DEK328152 DOE328149:DOG328152 DYA328149:DYC328152 EHW328149:EHY328152 ERS328149:ERU328152 FBO328149:FBQ328152 FLK328149:FLM328152 FVG328149:FVI328152 GFC328149:GFE328152 GOY328149:GPA328152 GYU328149:GYW328152 HIQ328149:HIS328152 HSM328149:HSO328152 ICI328149:ICK328152 IME328149:IMG328152 IWA328149:IWC328152 JFW328149:JFY328152 JPS328149:JPU328152 JZO328149:JZQ328152 KJK328149:KJM328152 KTG328149:KTI328152 LDC328149:LDE328152 LMY328149:LNA328152 LWU328149:LWW328152 MGQ328149:MGS328152 MQM328149:MQO328152 NAI328149:NAK328152 NKE328149:NKG328152 NUA328149:NUC328152 ODW328149:ODY328152 ONS328149:ONU328152 OXO328149:OXQ328152 PHK328149:PHM328152 PRG328149:PRI328152 QBC328149:QBE328152 QKY328149:QLA328152 QUU328149:QUW328152 REQ328149:RES328152 ROM328149:ROO328152 RYI328149:RYK328152 SIE328149:SIG328152 SSA328149:SSC328152 TBW328149:TBY328152 TLS328149:TLU328152 TVO328149:TVQ328152 UFK328149:UFM328152 UPG328149:UPI328152 UZC328149:UZE328152 VIY328149:VJA328152 VSU328149:VSW328152 WCQ328149:WCS328152 WMM328149:WMO328152 WWI328149:WWK328152 AA393685:AC393688 JW393685:JY393688 TS393685:TU393688 ADO393685:ADQ393688 ANK393685:ANM393688 AXG393685:AXI393688 BHC393685:BHE393688 BQY393685:BRA393688 CAU393685:CAW393688 CKQ393685:CKS393688 CUM393685:CUO393688 DEI393685:DEK393688 DOE393685:DOG393688 DYA393685:DYC393688 EHW393685:EHY393688 ERS393685:ERU393688 FBO393685:FBQ393688 FLK393685:FLM393688 FVG393685:FVI393688 GFC393685:GFE393688 GOY393685:GPA393688 GYU393685:GYW393688 HIQ393685:HIS393688 HSM393685:HSO393688 ICI393685:ICK393688 IME393685:IMG393688 IWA393685:IWC393688 JFW393685:JFY393688 JPS393685:JPU393688 JZO393685:JZQ393688 KJK393685:KJM393688 KTG393685:KTI393688 LDC393685:LDE393688 LMY393685:LNA393688 LWU393685:LWW393688 MGQ393685:MGS393688 MQM393685:MQO393688 NAI393685:NAK393688 NKE393685:NKG393688 NUA393685:NUC393688 ODW393685:ODY393688 ONS393685:ONU393688 OXO393685:OXQ393688 PHK393685:PHM393688 PRG393685:PRI393688 QBC393685:QBE393688 QKY393685:QLA393688 QUU393685:QUW393688 REQ393685:RES393688 ROM393685:ROO393688 RYI393685:RYK393688 SIE393685:SIG393688 SSA393685:SSC393688 TBW393685:TBY393688 TLS393685:TLU393688 TVO393685:TVQ393688 UFK393685:UFM393688 UPG393685:UPI393688 UZC393685:UZE393688 VIY393685:VJA393688 VSU393685:VSW393688 WCQ393685:WCS393688 WMM393685:WMO393688 WWI393685:WWK393688 AA459221:AC459224 JW459221:JY459224 TS459221:TU459224 ADO459221:ADQ459224 ANK459221:ANM459224 AXG459221:AXI459224 BHC459221:BHE459224 BQY459221:BRA459224 CAU459221:CAW459224 CKQ459221:CKS459224 CUM459221:CUO459224 DEI459221:DEK459224 DOE459221:DOG459224 DYA459221:DYC459224 EHW459221:EHY459224 ERS459221:ERU459224 FBO459221:FBQ459224 FLK459221:FLM459224 FVG459221:FVI459224 GFC459221:GFE459224 GOY459221:GPA459224 GYU459221:GYW459224 HIQ459221:HIS459224 HSM459221:HSO459224 ICI459221:ICK459224 IME459221:IMG459224 IWA459221:IWC459224 JFW459221:JFY459224 JPS459221:JPU459224 JZO459221:JZQ459224 KJK459221:KJM459224 KTG459221:KTI459224 LDC459221:LDE459224 LMY459221:LNA459224 LWU459221:LWW459224 MGQ459221:MGS459224 MQM459221:MQO459224 NAI459221:NAK459224 NKE459221:NKG459224 NUA459221:NUC459224 ODW459221:ODY459224 ONS459221:ONU459224 OXO459221:OXQ459224 PHK459221:PHM459224 PRG459221:PRI459224 QBC459221:QBE459224 QKY459221:QLA459224 QUU459221:QUW459224 REQ459221:RES459224 ROM459221:ROO459224 RYI459221:RYK459224 SIE459221:SIG459224 SSA459221:SSC459224 TBW459221:TBY459224 TLS459221:TLU459224 TVO459221:TVQ459224 UFK459221:UFM459224 UPG459221:UPI459224 UZC459221:UZE459224 VIY459221:VJA459224 VSU459221:VSW459224 WCQ459221:WCS459224 WMM459221:WMO459224 WWI459221:WWK459224 AA524757:AC524760 JW524757:JY524760 TS524757:TU524760 ADO524757:ADQ524760 ANK524757:ANM524760 AXG524757:AXI524760 BHC524757:BHE524760 BQY524757:BRA524760 CAU524757:CAW524760 CKQ524757:CKS524760 CUM524757:CUO524760 DEI524757:DEK524760 DOE524757:DOG524760 DYA524757:DYC524760 EHW524757:EHY524760 ERS524757:ERU524760 FBO524757:FBQ524760 FLK524757:FLM524760 FVG524757:FVI524760 GFC524757:GFE524760 GOY524757:GPA524760 GYU524757:GYW524760 HIQ524757:HIS524760 HSM524757:HSO524760 ICI524757:ICK524760 IME524757:IMG524760 IWA524757:IWC524760 JFW524757:JFY524760 JPS524757:JPU524760 JZO524757:JZQ524760 KJK524757:KJM524760 KTG524757:KTI524760 LDC524757:LDE524760 LMY524757:LNA524760 LWU524757:LWW524760 MGQ524757:MGS524760 MQM524757:MQO524760 NAI524757:NAK524760 NKE524757:NKG524760 NUA524757:NUC524760 ODW524757:ODY524760 ONS524757:ONU524760 OXO524757:OXQ524760 PHK524757:PHM524760 PRG524757:PRI524760 QBC524757:QBE524760 QKY524757:QLA524760 QUU524757:QUW524760 REQ524757:RES524760 ROM524757:ROO524760 RYI524757:RYK524760 SIE524757:SIG524760 SSA524757:SSC524760 TBW524757:TBY524760 TLS524757:TLU524760 TVO524757:TVQ524760 UFK524757:UFM524760 UPG524757:UPI524760 UZC524757:UZE524760 VIY524757:VJA524760 VSU524757:VSW524760 WCQ524757:WCS524760 WMM524757:WMO524760 WWI524757:WWK524760 AA590293:AC590296 JW590293:JY590296 TS590293:TU590296 ADO590293:ADQ590296 ANK590293:ANM590296 AXG590293:AXI590296 BHC590293:BHE590296 BQY590293:BRA590296 CAU590293:CAW590296 CKQ590293:CKS590296 CUM590293:CUO590296 DEI590293:DEK590296 DOE590293:DOG590296 DYA590293:DYC590296 EHW590293:EHY590296 ERS590293:ERU590296 FBO590293:FBQ590296 FLK590293:FLM590296 FVG590293:FVI590296 GFC590293:GFE590296 GOY590293:GPA590296 GYU590293:GYW590296 HIQ590293:HIS590296 HSM590293:HSO590296 ICI590293:ICK590296 IME590293:IMG590296 IWA590293:IWC590296 JFW590293:JFY590296 JPS590293:JPU590296 JZO590293:JZQ590296 KJK590293:KJM590296 KTG590293:KTI590296 LDC590293:LDE590296 LMY590293:LNA590296 LWU590293:LWW590296 MGQ590293:MGS590296 MQM590293:MQO590296 NAI590293:NAK590296 NKE590293:NKG590296 NUA590293:NUC590296 ODW590293:ODY590296 ONS590293:ONU590296 OXO590293:OXQ590296 PHK590293:PHM590296 PRG590293:PRI590296 QBC590293:QBE590296 QKY590293:QLA590296 QUU590293:QUW590296 REQ590293:RES590296 ROM590293:ROO590296 RYI590293:RYK590296 SIE590293:SIG590296 SSA590293:SSC590296 TBW590293:TBY590296 TLS590293:TLU590296 TVO590293:TVQ590296 UFK590293:UFM590296 UPG590293:UPI590296 UZC590293:UZE590296 VIY590293:VJA590296 VSU590293:VSW590296 WCQ590293:WCS590296 WMM590293:WMO590296 WWI590293:WWK590296 AA655829:AC655832 JW655829:JY655832 TS655829:TU655832 ADO655829:ADQ655832 ANK655829:ANM655832 AXG655829:AXI655832 BHC655829:BHE655832 BQY655829:BRA655832 CAU655829:CAW655832 CKQ655829:CKS655832 CUM655829:CUO655832 DEI655829:DEK655832 DOE655829:DOG655832 DYA655829:DYC655832 EHW655829:EHY655832 ERS655829:ERU655832 FBO655829:FBQ655832 FLK655829:FLM655832 FVG655829:FVI655832 GFC655829:GFE655832 GOY655829:GPA655832 GYU655829:GYW655832 HIQ655829:HIS655832 HSM655829:HSO655832 ICI655829:ICK655832 IME655829:IMG655832 IWA655829:IWC655832 JFW655829:JFY655832 JPS655829:JPU655832 JZO655829:JZQ655832 KJK655829:KJM655832 KTG655829:KTI655832 LDC655829:LDE655832 LMY655829:LNA655832 LWU655829:LWW655832 MGQ655829:MGS655832 MQM655829:MQO655832 NAI655829:NAK655832 NKE655829:NKG655832 NUA655829:NUC655832 ODW655829:ODY655832 ONS655829:ONU655832 OXO655829:OXQ655832 PHK655829:PHM655832 PRG655829:PRI655832 QBC655829:QBE655832 QKY655829:QLA655832 QUU655829:QUW655832 REQ655829:RES655832 ROM655829:ROO655832 RYI655829:RYK655832 SIE655829:SIG655832 SSA655829:SSC655832 TBW655829:TBY655832 TLS655829:TLU655832 TVO655829:TVQ655832 UFK655829:UFM655832 UPG655829:UPI655832 UZC655829:UZE655832 VIY655829:VJA655832 VSU655829:VSW655832 WCQ655829:WCS655832 WMM655829:WMO655832 WWI655829:WWK655832 AA721365:AC721368 JW721365:JY721368 TS721365:TU721368 ADO721365:ADQ721368 ANK721365:ANM721368 AXG721365:AXI721368 BHC721365:BHE721368 BQY721365:BRA721368 CAU721365:CAW721368 CKQ721365:CKS721368 CUM721365:CUO721368 DEI721365:DEK721368 DOE721365:DOG721368 DYA721365:DYC721368 EHW721365:EHY721368 ERS721365:ERU721368 FBO721365:FBQ721368 FLK721365:FLM721368 FVG721365:FVI721368 GFC721365:GFE721368 GOY721365:GPA721368 GYU721365:GYW721368 HIQ721365:HIS721368 HSM721365:HSO721368 ICI721365:ICK721368 IME721365:IMG721368 IWA721365:IWC721368 JFW721365:JFY721368 JPS721365:JPU721368 JZO721365:JZQ721368 KJK721365:KJM721368 KTG721365:KTI721368 LDC721365:LDE721368 LMY721365:LNA721368 LWU721365:LWW721368 MGQ721365:MGS721368 MQM721365:MQO721368 NAI721365:NAK721368 NKE721365:NKG721368 NUA721365:NUC721368 ODW721365:ODY721368 ONS721365:ONU721368 OXO721365:OXQ721368 PHK721365:PHM721368 PRG721365:PRI721368 QBC721365:QBE721368 QKY721365:QLA721368 QUU721365:QUW721368 REQ721365:RES721368 ROM721365:ROO721368 RYI721365:RYK721368 SIE721365:SIG721368 SSA721365:SSC721368 TBW721365:TBY721368 TLS721365:TLU721368 TVO721365:TVQ721368 UFK721365:UFM721368 UPG721365:UPI721368 UZC721365:UZE721368 VIY721365:VJA721368 VSU721365:VSW721368 WCQ721365:WCS721368 WMM721365:WMO721368 WWI721365:WWK721368 AA786901:AC786904 JW786901:JY786904 TS786901:TU786904 ADO786901:ADQ786904 ANK786901:ANM786904 AXG786901:AXI786904 BHC786901:BHE786904 BQY786901:BRA786904 CAU786901:CAW786904 CKQ786901:CKS786904 CUM786901:CUO786904 DEI786901:DEK786904 DOE786901:DOG786904 DYA786901:DYC786904 EHW786901:EHY786904 ERS786901:ERU786904 FBO786901:FBQ786904 FLK786901:FLM786904 FVG786901:FVI786904 GFC786901:GFE786904 GOY786901:GPA786904 GYU786901:GYW786904 HIQ786901:HIS786904 HSM786901:HSO786904 ICI786901:ICK786904 IME786901:IMG786904 IWA786901:IWC786904 JFW786901:JFY786904 JPS786901:JPU786904 JZO786901:JZQ786904 KJK786901:KJM786904 KTG786901:KTI786904 LDC786901:LDE786904 LMY786901:LNA786904 LWU786901:LWW786904 MGQ786901:MGS786904 MQM786901:MQO786904 NAI786901:NAK786904 NKE786901:NKG786904 NUA786901:NUC786904 ODW786901:ODY786904 ONS786901:ONU786904 OXO786901:OXQ786904 PHK786901:PHM786904 PRG786901:PRI786904 QBC786901:QBE786904 QKY786901:QLA786904 QUU786901:QUW786904 REQ786901:RES786904 ROM786901:ROO786904 RYI786901:RYK786904 SIE786901:SIG786904 SSA786901:SSC786904 TBW786901:TBY786904 TLS786901:TLU786904 TVO786901:TVQ786904 UFK786901:UFM786904 UPG786901:UPI786904 UZC786901:UZE786904 VIY786901:VJA786904 VSU786901:VSW786904 WCQ786901:WCS786904 WMM786901:WMO786904 WWI786901:WWK786904 AA852437:AC852440 JW852437:JY852440 TS852437:TU852440 ADO852437:ADQ852440 ANK852437:ANM852440 AXG852437:AXI852440 BHC852437:BHE852440 BQY852437:BRA852440 CAU852437:CAW852440 CKQ852437:CKS852440 CUM852437:CUO852440 DEI852437:DEK852440 DOE852437:DOG852440 DYA852437:DYC852440 EHW852437:EHY852440 ERS852437:ERU852440 FBO852437:FBQ852440 FLK852437:FLM852440 FVG852437:FVI852440 GFC852437:GFE852440 GOY852437:GPA852440 GYU852437:GYW852440 HIQ852437:HIS852440 HSM852437:HSO852440 ICI852437:ICK852440 IME852437:IMG852440 IWA852437:IWC852440 JFW852437:JFY852440 JPS852437:JPU852440 JZO852437:JZQ852440 KJK852437:KJM852440 KTG852437:KTI852440 LDC852437:LDE852440 LMY852437:LNA852440 LWU852437:LWW852440 MGQ852437:MGS852440 MQM852437:MQO852440 NAI852437:NAK852440 NKE852437:NKG852440 NUA852437:NUC852440 ODW852437:ODY852440 ONS852437:ONU852440 OXO852437:OXQ852440 PHK852437:PHM852440 PRG852437:PRI852440 QBC852437:QBE852440 QKY852437:QLA852440 QUU852437:QUW852440 REQ852437:RES852440 ROM852437:ROO852440 RYI852437:RYK852440 SIE852437:SIG852440 SSA852437:SSC852440 TBW852437:TBY852440 TLS852437:TLU852440 TVO852437:TVQ852440 UFK852437:UFM852440 UPG852437:UPI852440 UZC852437:UZE852440 VIY852437:VJA852440 VSU852437:VSW852440 WCQ852437:WCS852440 WMM852437:WMO852440 WWI852437:WWK852440 AA917973:AC917976 JW917973:JY917976 TS917973:TU917976 ADO917973:ADQ917976 ANK917973:ANM917976 AXG917973:AXI917976 BHC917973:BHE917976 BQY917973:BRA917976 CAU917973:CAW917976 CKQ917973:CKS917976 CUM917973:CUO917976 DEI917973:DEK917976 DOE917973:DOG917976 DYA917973:DYC917976 EHW917973:EHY917976 ERS917973:ERU917976 FBO917973:FBQ917976 FLK917973:FLM917976 FVG917973:FVI917976 GFC917973:GFE917976 GOY917973:GPA917976 GYU917973:GYW917976 HIQ917973:HIS917976 HSM917973:HSO917976 ICI917973:ICK917976 IME917973:IMG917976 IWA917973:IWC917976 JFW917973:JFY917976 JPS917973:JPU917976 JZO917973:JZQ917976 KJK917973:KJM917976 KTG917973:KTI917976 LDC917973:LDE917976 LMY917973:LNA917976 LWU917973:LWW917976 MGQ917973:MGS917976 MQM917973:MQO917976 NAI917973:NAK917976 NKE917973:NKG917976 NUA917973:NUC917976 ODW917973:ODY917976 ONS917973:ONU917976 OXO917973:OXQ917976 PHK917973:PHM917976 PRG917973:PRI917976 QBC917973:QBE917976 QKY917973:QLA917976 QUU917973:QUW917976 REQ917973:RES917976 ROM917973:ROO917976 RYI917973:RYK917976 SIE917973:SIG917976 SSA917973:SSC917976 TBW917973:TBY917976 TLS917973:TLU917976 TVO917973:TVQ917976 UFK917973:UFM917976 UPG917973:UPI917976 UZC917973:UZE917976 VIY917973:VJA917976 VSU917973:VSW917976 WCQ917973:WCS917976 WMM917973:WMO917976 WWI917973:WWK917976 AA983509:AC983512 JW983509:JY983512 TS983509:TU983512 ADO983509:ADQ983512 ANK983509:ANM983512 AXG983509:AXI983512 BHC983509:BHE983512 BQY983509:BRA983512 CAU983509:CAW983512 CKQ983509:CKS983512 CUM983509:CUO983512 DEI983509:DEK983512 DOE983509:DOG983512 DYA983509:DYC983512 EHW983509:EHY983512 ERS983509:ERU983512 FBO983509:FBQ983512 FLK983509:FLM983512 FVG983509:FVI983512 GFC983509:GFE983512 GOY983509:GPA983512 GYU983509:GYW983512 HIQ983509:HIS983512 HSM983509:HSO983512 ICI983509:ICK983512 IME983509:IMG983512 IWA983509:IWC983512 JFW983509:JFY983512 JPS983509:JPU983512 JZO983509:JZQ983512 KJK983509:KJM983512 KTG983509:KTI983512 LDC983509:LDE983512 LMY983509:LNA983512 LWU983509:LWW983512 MGQ983509:MGS983512 MQM983509:MQO983512 NAI983509:NAK983512 NKE983509:NKG983512 NUA983509:NUC983512 ODW983509:ODY983512 ONS983509:ONU983512 OXO983509:OXQ983512 PHK983509:PHM983512 PRG983509:PRI983512 QBC983509:QBE983512 QKY983509:QLA983512 QUU983509:QUW983512 REQ983509:RES983512 ROM983509:ROO983512 RYI983509:RYK983512 SIE983509:SIG983512 SSA983509:SSC983512 TBW983509:TBY983512 TLS983509:TLU983512 TVO983509:TVQ983512 UFK983509:UFM983512 UPG983509:UPI983512 UZC983509:UZE983512 VIY983509:VJA983512 VSU983509:VSW983512 WCQ983509:WCS983512 WMM983509:WMO983512 WWI983509:WWK983512 U422:AC422 JG445:JY445 TC445:TU445 ACY445:ADQ445 AMU445:ANM445 AWQ445:AXI445 BGM445:BHE445 BQI445:BRA445 CAE445:CAW445 CKA445:CKS445 CTW445:CUO445 DDS445:DEK445 DNO445:DOG445 DXK445:DYC445 EHG445:EHY445 ERC445:ERU445 FAY445:FBQ445 FKU445:FLM445 FUQ445:FVI445 GEM445:GFE445 GOI445:GPA445 GYE445:GYW445 HIA445:HIS445 HRW445:HSO445 IBS445:ICK445 ILO445:IMG445 IVK445:IWC445 JFG445:JFY445 JPC445:JPU445 JYY445:JZQ445 KIU445:KJM445 KSQ445:KTI445 LCM445:LDE445 LMI445:LNA445 LWE445:LWW445 MGA445:MGS445 MPW445:MQO445 MZS445:NAK445 NJO445:NKG445 NTK445:NUC445 ODG445:ODY445 ONC445:ONU445 OWY445:OXQ445 PGU445:PHM445 PQQ445:PRI445 QAM445:QBE445 QKI445:QLA445 QUE445:QUW445 REA445:RES445 RNW445:ROO445 RXS445:RYK445 SHO445:SIG445 SRK445:SSC445 TBG445:TBY445 TLC445:TLU445 TUY445:TVQ445 UEU445:UFM445 UOQ445:UPI445 UYM445:UZE445 VII445:VJA445 VSE445:VSW445 WCA445:WCS445 WLW445:WMO445 WVS445:WWK445 K66027:AC66027 JG66027:JY66027 TC66027:TU66027 ACY66027:ADQ66027 AMU66027:ANM66027 AWQ66027:AXI66027 BGM66027:BHE66027 BQI66027:BRA66027 CAE66027:CAW66027 CKA66027:CKS66027 CTW66027:CUO66027 DDS66027:DEK66027 DNO66027:DOG66027 DXK66027:DYC66027 EHG66027:EHY66027 ERC66027:ERU66027 FAY66027:FBQ66027 FKU66027:FLM66027 FUQ66027:FVI66027 GEM66027:GFE66027 GOI66027:GPA66027 GYE66027:GYW66027 HIA66027:HIS66027 HRW66027:HSO66027 IBS66027:ICK66027 ILO66027:IMG66027 IVK66027:IWC66027 JFG66027:JFY66027 JPC66027:JPU66027 JYY66027:JZQ66027 KIU66027:KJM66027 KSQ66027:KTI66027 LCM66027:LDE66027 LMI66027:LNA66027 LWE66027:LWW66027 MGA66027:MGS66027 MPW66027:MQO66027 MZS66027:NAK66027 NJO66027:NKG66027 NTK66027:NUC66027 ODG66027:ODY66027 ONC66027:ONU66027 OWY66027:OXQ66027 PGU66027:PHM66027 PQQ66027:PRI66027 QAM66027:QBE66027 QKI66027:QLA66027 QUE66027:QUW66027 REA66027:RES66027 RNW66027:ROO66027 RXS66027:RYK66027 SHO66027:SIG66027 SRK66027:SSC66027 TBG66027:TBY66027 TLC66027:TLU66027 TUY66027:TVQ66027 UEU66027:UFM66027 UOQ66027:UPI66027 UYM66027:UZE66027 VII66027:VJA66027 VSE66027:VSW66027 WCA66027:WCS66027 WLW66027:WMO66027 WVS66027:WWK66027 K131563:AC131563 JG131563:JY131563 TC131563:TU131563 ACY131563:ADQ131563 AMU131563:ANM131563 AWQ131563:AXI131563 BGM131563:BHE131563 BQI131563:BRA131563 CAE131563:CAW131563 CKA131563:CKS131563 CTW131563:CUO131563 DDS131563:DEK131563 DNO131563:DOG131563 DXK131563:DYC131563 EHG131563:EHY131563 ERC131563:ERU131563 FAY131563:FBQ131563 FKU131563:FLM131563 FUQ131563:FVI131563 GEM131563:GFE131563 GOI131563:GPA131563 GYE131563:GYW131563 HIA131563:HIS131563 HRW131563:HSO131563 IBS131563:ICK131563 ILO131563:IMG131563 IVK131563:IWC131563 JFG131563:JFY131563 JPC131563:JPU131563 JYY131563:JZQ131563 KIU131563:KJM131563 KSQ131563:KTI131563 LCM131563:LDE131563 LMI131563:LNA131563 LWE131563:LWW131563 MGA131563:MGS131563 MPW131563:MQO131563 MZS131563:NAK131563 NJO131563:NKG131563 NTK131563:NUC131563 ODG131563:ODY131563 ONC131563:ONU131563 OWY131563:OXQ131563 PGU131563:PHM131563 PQQ131563:PRI131563 QAM131563:QBE131563 QKI131563:QLA131563 QUE131563:QUW131563 REA131563:RES131563 RNW131563:ROO131563 RXS131563:RYK131563 SHO131563:SIG131563 SRK131563:SSC131563 TBG131563:TBY131563 TLC131563:TLU131563 TUY131563:TVQ131563 UEU131563:UFM131563 UOQ131563:UPI131563 UYM131563:UZE131563 VII131563:VJA131563 VSE131563:VSW131563 WCA131563:WCS131563 WLW131563:WMO131563 WVS131563:WWK131563 K197099:AC197099 JG197099:JY197099 TC197099:TU197099 ACY197099:ADQ197099 AMU197099:ANM197099 AWQ197099:AXI197099 BGM197099:BHE197099 BQI197099:BRA197099 CAE197099:CAW197099 CKA197099:CKS197099 CTW197099:CUO197099 DDS197099:DEK197099 DNO197099:DOG197099 DXK197099:DYC197099 EHG197099:EHY197099 ERC197099:ERU197099 FAY197099:FBQ197099 FKU197099:FLM197099 FUQ197099:FVI197099 GEM197099:GFE197099 GOI197099:GPA197099 GYE197099:GYW197099 HIA197099:HIS197099 HRW197099:HSO197099 IBS197099:ICK197099 ILO197099:IMG197099 IVK197099:IWC197099 JFG197099:JFY197099 JPC197099:JPU197099 JYY197099:JZQ197099 KIU197099:KJM197099 KSQ197099:KTI197099 LCM197099:LDE197099 LMI197099:LNA197099 LWE197099:LWW197099 MGA197099:MGS197099 MPW197099:MQO197099 MZS197099:NAK197099 NJO197099:NKG197099 NTK197099:NUC197099 ODG197099:ODY197099 ONC197099:ONU197099 OWY197099:OXQ197099 PGU197099:PHM197099 PQQ197099:PRI197099 QAM197099:QBE197099 QKI197099:QLA197099 QUE197099:QUW197099 REA197099:RES197099 RNW197099:ROO197099 RXS197099:RYK197099 SHO197099:SIG197099 SRK197099:SSC197099 TBG197099:TBY197099 TLC197099:TLU197099 TUY197099:TVQ197099 UEU197099:UFM197099 UOQ197099:UPI197099 UYM197099:UZE197099 VII197099:VJA197099 VSE197099:VSW197099 WCA197099:WCS197099 WLW197099:WMO197099 WVS197099:WWK197099 K262635:AC262635 JG262635:JY262635 TC262635:TU262635 ACY262635:ADQ262635 AMU262635:ANM262635 AWQ262635:AXI262635 BGM262635:BHE262635 BQI262635:BRA262635 CAE262635:CAW262635 CKA262635:CKS262635 CTW262635:CUO262635 DDS262635:DEK262635 DNO262635:DOG262635 DXK262635:DYC262635 EHG262635:EHY262635 ERC262635:ERU262635 FAY262635:FBQ262635 FKU262635:FLM262635 FUQ262635:FVI262635 GEM262635:GFE262635 GOI262635:GPA262635 GYE262635:GYW262635 HIA262635:HIS262635 HRW262635:HSO262635 IBS262635:ICK262635 ILO262635:IMG262635 IVK262635:IWC262635 JFG262635:JFY262635 JPC262635:JPU262635 JYY262635:JZQ262635 KIU262635:KJM262635 KSQ262635:KTI262635 LCM262635:LDE262635 LMI262635:LNA262635 LWE262635:LWW262635 MGA262635:MGS262635 MPW262635:MQO262635 MZS262635:NAK262635 NJO262635:NKG262635 NTK262635:NUC262635 ODG262635:ODY262635 ONC262635:ONU262635 OWY262635:OXQ262635 PGU262635:PHM262635 PQQ262635:PRI262635 QAM262635:QBE262635 QKI262635:QLA262635 QUE262635:QUW262635 REA262635:RES262635 RNW262635:ROO262635 RXS262635:RYK262635 SHO262635:SIG262635 SRK262635:SSC262635 TBG262635:TBY262635 TLC262635:TLU262635 TUY262635:TVQ262635 UEU262635:UFM262635 UOQ262635:UPI262635 UYM262635:UZE262635 VII262635:VJA262635 VSE262635:VSW262635 WCA262635:WCS262635 WLW262635:WMO262635 WVS262635:WWK262635 K328171:AC328171 JG328171:JY328171 TC328171:TU328171 ACY328171:ADQ328171 AMU328171:ANM328171 AWQ328171:AXI328171 BGM328171:BHE328171 BQI328171:BRA328171 CAE328171:CAW328171 CKA328171:CKS328171 CTW328171:CUO328171 DDS328171:DEK328171 DNO328171:DOG328171 DXK328171:DYC328171 EHG328171:EHY328171 ERC328171:ERU328171 FAY328171:FBQ328171 FKU328171:FLM328171 FUQ328171:FVI328171 GEM328171:GFE328171 GOI328171:GPA328171 GYE328171:GYW328171 HIA328171:HIS328171 HRW328171:HSO328171 IBS328171:ICK328171 ILO328171:IMG328171 IVK328171:IWC328171 JFG328171:JFY328171 JPC328171:JPU328171 JYY328171:JZQ328171 KIU328171:KJM328171 KSQ328171:KTI328171 LCM328171:LDE328171 LMI328171:LNA328171 LWE328171:LWW328171 MGA328171:MGS328171 MPW328171:MQO328171 MZS328171:NAK328171 NJO328171:NKG328171 NTK328171:NUC328171 ODG328171:ODY328171 ONC328171:ONU328171 OWY328171:OXQ328171 PGU328171:PHM328171 PQQ328171:PRI328171 QAM328171:QBE328171 QKI328171:QLA328171 QUE328171:QUW328171 REA328171:RES328171 RNW328171:ROO328171 RXS328171:RYK328171 SHO328171:SIG328171 SRK328171:SSC328171 TBG328171:TBY328171 TLC328171:TLU328171 TUY328171:TVQ328171 UEU328171:UFM328171 UOQ328171:UPI328171 UYM328171:UZE328171 VII328171:VJA328171 VSE328171:VSW328171 WCA328171:WCS328171 WLW328171:WMO328171 WVS328171:WWK328171 K393707:AC393707 JG393707:JY393707 TC393707:TU393707 ACY393707:ADQ393707 AMU393707:ANM393707 AWQ393707:AXI393707 BGM393707:BHE393707 BQI393707:BRA393707 CAE393707:CAW393707 CKA393707:CKS393707 CTW393707:CUO393707 DDS393707:DEK393707 DNO393707:DOG393707 DXK393707:DYC393707 EHG393707:EHY393707 ERC393707:ERU393707 FAY393707:FBQ393707 FKU393707:FLM393707 FUQ393707:FVI393707 GEM393707:GFE393707 GOI393707:GPA393707 GYE393707:GYW393707 HIA393707:HIS393707 HRW393707:HSO393707 IBS393707:ICK393707 ILO393707:IMG393707 IVK393707:IWC393707 JFG393707:JFY393707 JPC393707:JPU393707 JYY393707:JZQ393707 KIU393707:KJM393707 KSQ393707:KTI393707 LCM393707:LDE393707 LMI393707:LNA393707 LWE393707:LWW393707 MGA393707:MGS393707 MPW393707:MQO393707 MZS393707:NAK393707 NJO393707:NKG393707 NTK393707:NUC393707 ODG393707:ODY393707 ONC393707:ONU393707 OWY393707:OXQ393707 PGU393707:PHM393707 PQQ393707:PRI393707 QAM393707:QBE393707 QKI393707:QLA393707 QUE393707:QUW393707 REA393707:RES393707 RNW393707:ROO393707 RXS393707:RYK393707 SHO393707:SIG393707 SRK393707:SSC393707 TBG393707:TBY393707 TLC393707:TLU393707 TUY393707:TVQ393707 UEU393707:UFM393707 UOQ393707:UPI393707 UYM393707:UZE393707 VII393707:VJA393707 VSE393707:VSW393707 WCA393707:WCS393707 WLW393707:WMO393707 WVS393707:WWK393707 K459243:AC459243 JG459243:JY459243 TC459243:TU459243 ACY459243:ADQ459243 AMU459243:ANM459243 AWQ459243:AXI459243 BGM459243:BHE459243 BQI459243:BRA459243 CAE459243:CAW459243 CKA459243:CKS459243 CTW459243:CUO459243 DDS459243:DEK459243 DNO459243:DOG459243 DXK459243:DYC459243 EHG459243:EHY459243 ERC459243:ERU459243 FAY459243:FBQ459243 FKU459243:FLM459243 FUQ459243:FVI459243 GEM459243:GFE459243 GOI459243:GPA459243 GYE459243:GYW459243 HIA459243:HIS459243 HRW459243:HSO459243 IBS459243:ICK459243 ILO459243:IMG459243 IVK459243:IWC459243 JFG459243:JFY459243 JPC459243:JPU459243 JYY459243:JZQ459243 KIU459243:KJM459243 KSQ459243:KTI459243 LCM459243:LDE459243 LMI459243:LNA459243 LWE459243:LWW459243 MGA459243:MGS459243 MPW459243:MQO459243 MZS459243:NAK459243 NJO459243:NKG459243 NTK459243:NUC459243 ODG459243:ODY459243 ONC459243:ONU459243 OWY459243:OXQ459243 PGU459243:PHM459243 PQQ459243:PRI459243 QAM459243:QBE459243 QKI459243:QLA459243 QUE459243:QUW459243 REA459243:RES459243 RNW459243:ROO459243 RXS459243:RYK459243 SHO459243:SIG459243 SRK459243:SSC459243 TBG459243:TBY459243 TLC459243:TLU459243 TUY459243:TVQ459243 UEU459243:UFM459243 UOQ459243:UPI459243 UYM459243:UZE459243 VII459243:VJA459243 VSE459243:VSW459243 WCA459243:WCS459243 WLW459243:WMO459243 WVS459243:WWK459243 K524779:AC524779 JG524779:JY524779 TC524779:TU524779 ACY524779:ADQ524779 AMU524779:ANM524779 AWQ524779:AXI524779 BGM524779:BHE524779 BQI524779:BRA524779 CAE524779:CAW524779 CKA524779:CKS524779 CTW524779:CUO524779 DDS524779:DEK524779 DNO524779:DOG524779 DXK524779:DYC524779 EHG524779:EHY524779 ERC524779:ERU524779 FAY524779:FBQ524779 FKU524779:FLM524779 FUQ524779:FVI524779 GEM524779:GFE524779 GOI524779:GPA524779 GYE524779:GYW524779 HIA524779:HIS524779 HRW524779:HSO524779 IBS524779:ICK524779 ILO524779:IMG524779 IVK524779:IWC524779 JFG524779:JFY524779 JPC524779:JPU524779 JYY524779:JZQ524779 KIU524779:KJM524779 KSQ524779:KTI524779 LCM524779:LDE524779 LMI524779:LNA524779 LWE524779:LWW524779 MGA524779:MGS524779 MPW524779:MQO524779 MZS524779:NAK524779 NJO524779:NKG524779 NTK524779:NUC524779 ODG524779:ODY524779 ONC524779:ONU524779 OWY524779:OXQ524779 PGU524779:PHM524779 PQQ524779:PRI524779 QAM524779:QBE524779 QKI524779:QLA524779 QUE524779:QUW524779 REA524779:RES524779 RNW524779:ROO524779 RXS524779:RYK524779 SHO524779:SIG524779 SRK524779:SSC524779 TBG524779:TBY524779 TLC524779:TLU524779 TUY524779:TVQ524779 UEU524779:UFM524779 UOQ524779:UPI524779 UYM524779:UZE524779 VII524779:VJA524779 VSE524779:VSW524779 WCA524779:WCS524779 WLW524779:WMO524779 WVS524779:WWK524779 K590315:AC590315 JG590315:JY590315 TC590315:TU590315 ACY590315:ADQ590315 AMU590315:ANM590315 AWQ590315:AXI590315 BGM590315:BHE590315 BQI590315:BRA590315 CAE590315:CAW590315 CKA590315:CKS590315 CTW590315:CUO590315 DDS590315:DEK590315 DNO590315:DOG590315 DXK590315:DYC590315 EHG590315:EHY590315 ERC590315:ERU590315 FAY590315:FBQ590315 FKU590315:FLM590315 FUQ590315:FVI590315 GEM590315:GFE590315 GOI590315:GPA590315 GYE590315:GYW590315 HIA590315:HIS590315 HRW590315:HSO590315 IBS590315:ICK590315 ILO590315:IMG590315 IVK590315:IWC590315 JFG590315:JFY590315 JPC590315:JPU590315 JYY590315:JZQ590315 KIU590315:KJM590315 KSQ590315:KTI590315 LCM590315:LDE590315 LMI590315:LNA590315 LWE590315:LWW590315 MGA590315:MGS590315 MPW590315:MQO590315 MZS590315:NAK590315 NJO590315:NKG590315 NTK590315:NUC590315 ODG590315:ODY590315 ONC590315:ONU590315 OWY590315:OXQ590315 PGU590315:PHM590315 PQQ590315:PRI590315 QAM590315:QBE590315 QKI590315:QLA590315 QUE590315:QUW590315 REA590315:RES590315 RNW590315:ROO590315 RXS590315:RYK590315 SHO590315:SIG590315 SRK590315:SSC590315 TBG590315:TBY590315 TLC590315:TLU590315 TUY590315:TVQ590315 UEU590315:UFM590315 UOQ590315:UPI590315 UYM590315:UZE590315 VII590315:VJA590315 VSE590315:VSW590315 WCA590315:WCS590315 WLW590315:WMO590315 WVS590315:WWK590315 K655851:AC655851 JG655851:JY655851 TC655851:TU655851 ACY655851:ADQ655851 AMU655851:ANM655851 AWQ655851:AXI655851 BGM655851:BHE655851 BQI655851:BRA655851 CAE655851:CAW655851 CKA655851:CKS655851 CTW655851:CUO655851 DDS655851:DEK655851 DNO655851:DOG655851 DXK655851:DYC655851 EHG655851:EHY655851 ERC655851:ERU655851 FAY655851:FBQ655851 FKU655851:FLM655851 FUQ655851:FVI655851 GEM655851:GFE655851 GOI655851:GPA655851 GYE655851:GYW655851 HIA655851:HIS655851 HRW655851:HSO655851 IBS655851:ICK655851 ILO655851:IMG655851 IVK655851:IWC655851 JFG655851:JFY655851 JPC655851:JPU655851 JYY655851:JZQ655851 KIU655851:KJM655851 KSQ655851:KTI655851 LCM655851:LDE655851 LMI655851:LNA655851 LWE655851:LWW655851 MGA655851:MGS655851 MPW655851:MQO655851 MZS655851:NAK655851 NJO655851:NKG655851 NTK655851:NUC655851 ODG655851:ODY655851 ONC655851:ONU655851 OWY655851:OXQ655851 PGU655851:PHM655851 PQQ655851:PRI655851 QAM655851:QBE655851 QKI655851:QLA655851 QUE655851:QUW655851 REA655851:RES655851 RNW655851:ROO655851 RXS655851:RYK655851 SHO655851:SIG655851 SRK655851:SSC655851 TBG655851:TBY655851 TLC655851:TLU655851 TUY655851:TVQ655851 UEU655851:UFM655851 UOQ655851:UPI655851 UYM655851:UZE655851 VII655851:VJA655851 VSE655851:VSW655851 WCA655851:WCS655851 WLW655851:WMO655851 WVS655851:WWK655851 K721387:AC721387 JG721387:JY721387 TC721387:TU721387 ACY721387:ADQ721387 AMU721387:ANM721387 AWQ721387:AXI721387 BGM721387:BHE721387 BQI721387:BRA721387 CAE721387:CAW721387 CKA721387:CKS721387 CTW721387:CUO721387 DDS721387:DEK721387 DNO721387:DOG721387 DXK721387:DYC721387 EHG721387:EHY721387 ERC721387:ERU721387 FAY721387:FBQ721387 FKU721387:FLM721387 FUQ721387:FVI721387 GEM721387:GFE721387 GOI721387:GPA721387 GYE721387:GYW721387 HIA721387:HIS721387 HRW721387:HSO721387 IBS721387:ICK721387 ILO721387:IMG721387 IVK721387:IWC721387 JFG721387:JFY721387 JPC721387:JPU721387 JYY721387:JZQ721387 KIU721387:KJM721387 KSQ721387:KTI721387 LCM721387:LDE721387 LMI721387:LNA721387 LWE721387:LWW721387 MGA721387:MGS721387 MPW721387:MQO721387 MZS721387:NAK721387 NJO721387:NKG721387 NTK721387:NUC721387 ODG721387:ODY721387 ONC721387:ONU721387 OWY721387:OXQ721387 PGU721387:PHM721387 PQQ721387:PRI721387 QAM721387:QBE721387 QKI721387:QLA721387 QUE721387:QUW721387 REA721387:RES721387 RNW721387:ROO721387 RXS721387:RYK721387 SHO721387:SIG721387 SRK721387:SSC721387 TBG721387:TBY721387 TLC721387:TLU721387 TUY721387:TVQ721387 UEU721387:UFM721387 UOQ721387:UPI721387 UYM721387:UZE721387 VII721387:VJA721387 VSE721387:VSW721387 WCA721387:WCS721387 WLW721387:WMO721387 WVS721387:WWK721387 K786923:AC786923 JG786923:JY786923 TC786923:TU786923 ACY786923:ADQ786923 AMU786923:ANM786923 AWQ786923:AXI786923 BGM786923:BHE786923 BQI786923:BRA786923 CAE786923:CAW786923 CKA786923:CKS786923 CTW786923:CUO786923 DDS786923:DEK786923 DNO786923:DOG786923 DXK786923:DYC786923 EHG786923:EHY786923 ERC786923:ERU786923 FAY786923:FBQ786923 FKU786923:FLM786923 FUQ786923:FVI786923 GEM786923:GFE786923 GOI786923:GPA786923 GYE786923:GYW786923 HIA786923:HIS786923 HRW786923:HSO786923 IBS786923:ICK786923 ILO786923:IMG786923 IVK786923:IWC786923 JFG786923:JFY786923 JPC786923:JPU786923 JYY786923:JZQ786923 KIU786923:KJM786923 KSQ786923:KTI786923 LCM786923:LDE786923 LMI786923:LNA786923 LWE786923:LWW786923 MGA786923:MGS786923 MPW786923:MQO786923 MZS786923:NAK786923 NJO786923:NKG786923 NTK786923:NUC786923 ODG786923:ODY786923 ONC786923:ONU786923 OWY786923:OXQ786923 PGU786923:PHM786923 PQQ786923:PRI786923 QAM786923:QBE786923 QKI786923:QLA786923 QUE786923:QUW786923 REA786923:RES786923 RNW786923:ROO786923 RXS786923:RYK786923 SHO786923:SIG786923 SRK786923:SSC786923 TBG786923:TBY786923 TLC786923:TLU786923 TUY786923:TVQ786923 UEU786923:UFM786923 UOQ786923:UPI786923 UYM786923:UZE786923 VII786923:VJA786923 VSE786923:VSW786923 WCA786923:WCS786923 WLW786923:WMO786923 WVS786923:WWK786923 K852459:AC852459 JG852459:JY852459 TC852459:TU852459 ACY852459:ADQ852459 AMU852459:ANM852459 AWQ852459:AXI852459 BGM852459:BHE852459 BQI852459:BRA852459 CAE852459:CAW852459 CKA852459:CKS852459 CTW852459:CUO852459 DDS852459:DEK852459 DNO852459:DOG852459 DXK852459:DYC852459 EHG852459:EHY852459 ERC852459:ERU852459 FAY852459:FBQ852459 FKU852459:FLM852459 FUQ852459:FVI852459 GEM852459:GFE852459 GOI852459:GPA852459 GYE852459:GYW852459 HIA852459:HIS852459 HRW852459:HSO852459 IBS852459:ICK852459 ILO852459:IMG852459 IVK852459:IWC852459 JFG852459:JFY852459 JPC852459:JPU852459 JYY852459:JZQ852459 KIU852459:KJM852459 KSQ852459:KTI852459 LCM852459:LDE852459 LMI852459:LNA852459 LWE852459:LWW852459 MGA852459:MGS852459 MPW852459:MQO852459 MZS852459:NAK852459 NJO852459:NKG852459 NTK852459:NUC852459 ODG852459:ODY852459 ONC852459:ONU852459 OWY852459:OXQ852459 PGU852459:PHM852459 PQQ852459:PRI852459 QAM852459:QBE852459 QKI852459:QLA852459 QUE852459:QUW852459 REA852459:RES852459 RNW852459:ROO852459 RXS852459:RYK852459 SHO852459:SIG852459 SRK852459:SSC852459 TBG852459:TBY852459 TLC852459:TLU852459 TUY852459:TVQ852459 UEU852459:UFM852459 UOQ852459:UPI852459 UYM852459:UZE852459 VII852459:VJA852459 VSE852459:VSW852459 WCA852459:WCS852459 WLW852459:WMO852459 WVS852459:WWK852459 K917995:AC917995 JG917995:JY917995 TC917995:TU917995 ACY917995:ADQ917995 AMU917995:ANM917995 AWQ917995:AXI917995 BGM917995:BHE917995 BQI917995:BRA917995 CAE917995:CAW917995 CKA917995:CKS917995 CTW917995:CUO917995 DDS917995:DEK917995 DNO917995:DOG917995 DXK917995:DYC917995 EHG917995:EHY917995 ERC917995:ERU917995 FAY917995:FBQ917995 FKU917995:FLM917995 FUQ917995:FVI917995 GEM917995:GFE917995 GOI917995:GPA917995 GYE917995:GYW917995 HIA917995:HIS917995 HRW917995:HSO917995 IBS917995:ICK917995 ILO917995:IMG917995 IVK917995:IWC917995 JFG917995:JFY917995 JPC917995:JPU917995 JYY917995:JZQ917995 KIU917995:KJM917995 KSQ917995:KTI917995 LCM917995:LDE917995 LMI917995:LNA917995 LWE917995:LWW917995 MGA917995:MGS917995 MPW917995:MQO917995 MZS917995:NAK917995 NJO917995:NKG917995 NTK917995:NUC917995 ODG917995:ODY917995 ONC917995:ONU917995 OWY917995:OXQ917995 PGU917995:PHM917995 PQQ917995:PRI917995 QAM917995:QBE917995 QKI917995:QLA917995 QUE917995:QUW917995 REA917995:RES917995 RNW917995:ROO917995 RXS917995:RYK917995 SHO917995:SIG917995 SRK917995:SSC917995 TBG917995:TBY917995 TLC917995:TLU917995 TUY917995:TVQ917995 UEU917995:UFM917995 UOQ917995:UPI917995 UYM917995:UZE917995 VII917995:VJA917995 VSE917995:VSW917995 WCA917995:WCS917995 WLW917995:WMO917995 WVS917995:WWK917995 K983531:AC983531 JG983531:JY983531 TC983531:TU983531 ACY983531:ADQ983531 AMU983531:ANM983531 AWQ983531:AXI983531 BGM983531:BHE983531 BQI983531:BRA983531 CAE983531:CAW983531 CKA983531:CKS983531 CTW983531:CUO983531 DDS983531:DEK983531 DNO983531:DOG983531 DXK983531:DYC983531 EHG983531:EHY983531 ERC983531:ERU983531 FAY983531:FBQ983531 FKU983531:FLM983531 FUQ983531:FVI983531 GEM983531:GFE983531 GOI983531:GPA983531 GYE983531:GYW983531 HIA983531:HIS983531 HRW983531:HSO983531 IBS983531:ICK983531 ILO983531:IMG983531 IVK983531:IWC983531 JFG983531:JFY983531 JPC983531:JPU983531 JYY983531:JZQ983531 KIU983531:KJM983531 KSQ983531:KTI983531 LCM983531:LDE983531 LMI983531:LNA983531 LWE983531:LWW983531 MGA983531:MGS983531 MPW983531:MQO983531 MZS983531:NAK983531 NJO983531:NKG983531 NTK983531:NUC983531 ODG983531:ODY983531 ONC983531:ONU983531 OWY983531:OXQ983531 PGU983531:PHM983531 PQQ983531:PRI983531 QAM983531:QBE983531 QKI983531:QLA983531 QUE983531:QUW983531 REA983531:RES983531 RNW983531:ROO983531 RXS983531:RYK983531 SHO983531:SIG983531 SRK983531:SSC983531 TBG983531:TBY983531 TLC983531:TLU983531 TUY983531:TVQ983531 UEU983531:UFM983531 UOQ983531:UPI983531 UYM983531:UZE983531 VII983531:VJA983531 VSE983531:VSW983531 WCA983531:WCS983531 WLW983531:WMO983531 WVS983531:WWK983531 AA492:AC495 JW492:JY495 TS492:TU495 ADO492:ADQ495 ANK492:ANM495 AXG492:AXI495 BHC492:BHE495 BQY492:BRA495 CAU492:CAW495 CKQ492:CKS495 CUM492:CUO495 DEI492:DEK495 DOE492:DOG495 DYA492:DYC495 EHW492:EHY495 ERS492:ERU495 FBO492:FBQ495 FLK492:FLM495 FVG492:FVI495 GFC492:GFE495 GOY492:GPA495 GYU492:GYW495 HIQ492:HIS495 HSM492:HSO495 ICI492:ICK495 IME492:IMG495 IWA492:IWC495 JFW492:JFY495 JPS492:JPU495 JZO492:JZQ495 KJK492:KJM495 KTG492:KTI495 LDC492:LDE495 LMY492:LNA495 LWU492:LWW495 MGQ492:MGS495 MQM492:MQO495 NAI492:NAK495 NKE492:NKG495 NUA492:NUC495 ODW492:ODY495 ONS492:ONU495 OXO492:OXQ495 PHK492:PHM495 PRG492:PRI495 QBC492:QBE495 QKY492:QLA495 QUU492:QUW495 REQ492:RES495 ROM492:ROO495 RYI492:RYK495 SIE492:SIG495 SSA492:SSC495 TBW492:TBY495 TLS492:TLU495 TVO492:TVQ495 UFK492:UFM495 UPG492:UPI495 UZC492:UZE495 VIY492:VJA495 VSU492:VSW495 WCQ492:WCS495 WMM492:WMO495 WWI492:WWK495 AA66074:AC66077 JW66074:JY66077 TS66074:TU66077 ADO66074:ADQ66077 ANK66074:ANM66077 AXG66074:AXI66077 BHC66074:BHE66077 BQY66074:BRA66077 CAU66074:CAW66077 CKQ66074:CKS66077 CUM66074:CUO66077 DEI66074:DEK66077 DOE66074:DOG66077 DYA66074:DYC66077 EHW66074:EHY66077 ERS66074:ERU66077 FBO66074:FBQ66077 FLK66074:FLM66077 FVG66074:FVI66077 GFC66074:GFE66077 GOY66074:GPA66077 GYU66074:GYW66077 HIQ66074:HIS66077 HSM66074:HSO66077 ICI66074:ICK66077 IME66074:IMG66077 IWA66074:IWC66077 JFW66074:JFY66077 JPS66074:JPU66077 JZO66074:JZQ66077 KJK66074:KJM66077 KTG66074:KTI66077 LDC66074:LDE66077 LMY66074:LNA66077 LWU66074:LWW66077 MGQ66074:MGS66077 MQM66074:MQO66077 NAI66074:NAK66077 NKE66074:NKG66077 NUA66074:NUC66077 ODW66074:ODY66077 ONS66074:ONU66077 OXO66074:OXQ66077 PHK66074:PHM66077 PRG66074:PRI66077 QBC66074:QBE66077 QKY66074:QLA66077 QUU66074:QUW66077 REQ66074:RES66077 ROM66074:ROO66077 RYI66074:RYK66077 SIE66074:SIG66077 SSA66074:SSC66077 TBW66074:TBY66077 TLS66074:TLU66077 TVO66074:TVQ66077 UFK66074:UFM66077 UPG66074:UPI66077 UZC66074:UZE66077 VIY66074:VJA66077 VSU66074:VSW66077 WCQ66074:WCS66077 WMM66074:WMO66077 WWI66074:WWK66077 AA131610:AC131613 JW131610:JY131613 TS131610:TU131613 ADO131610:ADQ131613 ANK131610:ANM131613 AXG131610:AXI131613 BHC131610:BHE131613 BQY131610:BRA131613 CAU131610:CAW131613 CKQ131610:CKS131613 CUM131610:CUO131613 DEI131610:DEK131613 DOE131610:DOG131613 DYA131610:DYC131613 EHW131610:EHY131613 ERS131610:ERU131613 FBO131610:FBQ131613 FLK131610:FLM131613 FVG131610:FVI131613 GFC131610:GFE131613 GOY131610:GPA131613 GYU131610:GYW131613 HIQ131610:HIS131613 HSM131610:HSO131613 ICI131610:ICK131613 IME131610:IMG131613 IWA131610:IWC131613 JFW131610:JFY131613 JPS131610:JPU131613 JZO131610:JZQ131613 KJK131610:KJM131613 KTG131610:KTI131613 LDC131610:LDE131613 LMY131610:LNA131613 LWU131610:LWW131613 MGQ131610:MGS131613 MQM131610:MQO131613 NAI131610:NAK131613 NKE131610:NKG131613 NUA131610:NUC131613 ODW131610:ODY131613 ONS131610:ONU131613 OXO131610:OXQ131613 PHK131610:PHM131613 PRG131610:PRI131613 QBC131610:QBE131613 QKY131610:QLA131613 QUU131610:QUW131613 REQ131610:RES131613 ROM131610:ROO131613 RYI131610:RYK131613 SIE131610:SIG131613 SSA131610:SSC131613 TBW131610:TBY131613 TLS131610:TLU131613 TVO131610:TVQ131613 UFK131610:UFM131613 UPG131610:UPI131613 UZC131610:UZE131613 VIY131610:VJA131613 VSU131610:VSW131613 WCQ131610:WCS131613 WMM131610:WMO131613 WWI131610:WWK131613 AA197146:AC197149 JW197146:JY197149 TS197146:TU197149 ADO197146:ADQ197149 ANK197146:ANM197149 AXG197146:AXI197149 BHC197146:BHE197149 BQY197146:BRA197149 CAU197146:CAW197149 CKQ197146:CKS197149 CUM197146:CUO197149 DEI197146:DEK197149 DOE197146:DOG197149 DYA197146:DYC197149 EHW197146:EHY197149 ERS197146:ERU197149 FBO197146:FBQ197149 FLK197146:FLM197149 FVG197146:FVI197149 GFC197146:GFE197149 GOY197146:GPA197149 GYU197146:GYW197149 HIQ197146:HIS197149 HSM197146:HSO197149 ICI197146:ICK197149 IME197146:IMG197149 IWA197146:IWC197149 JFW197146:JFY197149 JPS197146:JPU197149 JZO197146:JZQ197149 KJK197146:KJM197149 KTG197146:KTI197149 LDC197146:LDE197149 LMY197146:LNA197149 LWU197146:LWW197149 MGQ197146:MGS197149 MQM197146:MQO197149 NAI197146:NAK197149 NKE197146:NKG197149 NUA197146:NUC197149 ODW197146:ODY197149 ONS197146:ONU197149 OXO197146:OXQ197149 PHK197146:PHM197149 PRG197146:PRI197149 QBC197146:QBE197149 QKY197146:QLA197149 QUU197146:QUW197149 REQ197146:RES197149 ROM197146:ROO197149 RYI197146:RYK197149 SIE197146:SIG197149 SSA197146:SSC197149 TBW197146:TBY197149 TLS197146:TLU197149 TVO197146:TVQ197149 UFK197146:UFM197149 UPG197146:UPI197149 UZC197146:UZE197149 VIY197146:VJA197149 VSU197146:VSW197149 WCQ197146:WCS197149 WMM197146:WMO197149 WWI197146:WWK197149 AA262682:AC262685 JW262682:JY262685 TS262682:TU262685 ADO262682:ADQ262685 ANK262682:ANM262685 AXG262682:AXI262685 BHC262682:BHE262685 BQY262682:BRA262685 CAU262682:CAW262685 CKQ262682:CKS262685 CUM262682:CUO262685 DEI262682:DEK262685 DOE262682:DOG262685 DYA262682:DYC262685 EHW262682:EHY262685 ERS262682:ERU262685 FBO262682:FBQ262685 FLK262682:FLM262685 FVG262682:FVI262685 GFC262682:GFE262685 GOY262682:GPA262685 GYU262682:GYW262685 HIQ262682:HIS262685 HSM262682:HSO262685 ICI262682:ICK262685 IME262682:IMG262685 IWA262682:IWC262685 JFW262682:JFY262685 JPS262682:JPU262685 JZO262682:JZQ262685 KJK262682:KJM262685 KTG262682:KTI262685 LDC262682:LDE262685 LMY262682:LNA262685 LWU262682:LWW262685 MGQ262682:MGS262685 MQM262682:MQO262685 NAI262682:NAK262685 NKE262682:NKG262685 NUA262682:NUC262685 ODW262682:ODY262685 ONS262682:ONU262685 OXO262682:OXQ262685 PHK262682:PHM262685 PRG262682:PRI262685 QBC262682:QBE262685 QKY262682:QLA262685 QUU262682:QUW262685 REQ262682:RES262685 ROM262682:ROO262685 RYI262682:RYK262685 SIE262682:SIG262685 SSA262682:SSC262685 TBW262682:TBY262685 TLS262682:TLU262685 TVO262682:TVQ262685 UFK262682:UFM262685 UPG262682:UPI262685 UZC262682:UZE262685 VIY262682:VJA262685 VSU262682:VSW262685 WCQ262682:WCS262685 WMM262682:WMO262685 WWI262682:WWK262685 AA328218:AC328221 JW328218:JY328221 TS328218:TU328221 ADO328218:ADQ328221 ANK328218:ANM328221 AXG328218:AXI328221 BHC328218:BHE328221 BQY328218:BRA328221 CAU328218:CAW328221 CKQ328218:CKS328221 CUM328218:CUO328221 DEI328218:DEK328221 DOE328218:DOG328221 DYA328218:DYC328221 EHW328218:EHY328221 ERS328218:ERU328221 FBO328218:FBQ328221 FLK328218:FLM328221 FVG328218:FVI328221 GFC328218:GFE328221 GOY328218:GPA328221 GYU328218:GYW328221 HIQ328218:HIS328221 HSM328218:HSO328221 ICI328218:ICK328221 IME328218:IMG328221 IWA328218:IWC328221 JFW328218:JFY328221 JPS328218:JPU328221 JZO328218:JZQ328221 KJK328218:KJM328221 KTG328218:KTI328221 LDC328218:LDE328221 LMY328218:LNA328221 LWU328218:LWW328221 MGQ328218:MGS328221 MQM328218:MQO328221 NAI328218:NAK328221 NKE328218:NKG328221 NUA328218:NUC328221 ODW328218:ODY328221 ONS328218:ONU328221 OXO328218:OXQ328221 PHK328218:PHM328221 PRG328218:PRI328221 QBC328218:QBE328221 QKY328218:QLA328221 QUU328218:QUW328221 REQ328218:RES328221 ROM328218:ROO328221 RYI328218:RYK328221 SIE328218:SIG328221 SSA328218:SSC328221 TBW328218:TBY328221 TLS328218:TLU328221 TVO328218:TVQ328221 UFK328218:UFM328221 UPG328218:UPI328221 UZC328218:UZE328221 VIY328218:VJA328221 VSU328218:VSW328221 WCQ328218:WCS328221 WMM328218:WMO328221 WWI328218:WWK328221 AA393754:AC393757 JW393754:JY393757 TS393754:TU393757 ADO393754:ADQ393757 ANK393754:ANM393757 AXG393754:AXI393757 BHC393754:BHE393757 BQY393754:BRA393757 CAU393754:CAW393757 CKQ393754:CKS393757 CUM393754:CUO393757 DEI393754:DEK393757 DOE393754:DOG393757 DYA393754:DYC393757 EHW393754:EHY393757 ERS393754:ERU393757 FBO393754:FBQ393757 FLK393754:FLM393757 FVG393754:FVI393757 GFC393754:GFE393757 GOY393754:GPA393757 GYU393754:GYW393757 HIQ393754:HIS393757 HSM393754:HSO393757 ICI393754:ICK393757 IME393754:IMG393757 IWA393754:IWC393757 JFW393754:JFY393757 JPS393754:JPU393757 JZO393754:JZQ393757 KJK393754:KJM393757 KTG393754:KTI393757 LDC393754:LDE393757 LMY393754:LNA393757 LWU393754:LWW393757 MGQ393754:MGS393757 MQM393754:MQO393757 NAI393754:NAK393757 NKE393754:NKG393757 NUA393754:NUC393757 ODW393754:ODY393757 ONS393754:ONU393757 OXO393754:OXQ393757 PHK393754:PHM393757 PRG393754:PRI393757 QBC393754:QBE393757 QKY393754:QLA393757 QUU393754:QUW393757 REQ393754:RES393757 ROM393754:ROO393757 RYI393754:RYK393757 SIE393754:SIG393757 SSA393754:SSC393757 TBW393754:TBY393757 TLS393754:TLU393757 TVO393754:TVQ393757 UFK393754:UFM393757 UPG393754:UPI393757 UZC393754:UZE393757 VIY393754:VJA393757 VSU393754:VSW393757 WCQ393754:WCS393757 WMM393754:WMO393757 WWI393754:WWK393757 AA459290:AC459293 JW459290:JY459293 TS459290:TU459293 ADO459290:ADQ459293 ANK459290:ANM459293 AXG459290:AXI459293 BHC459290:BHE459293 BQY459290:BRA459293 CAU459290:CAW459293 CKQ459290:CKS459293 CUM459290:CUO459293 DEI459290:DEK459293 DOE459290:DOG459293 DYA459290:DYC459293 EHW459290:EHY459293 ERS459290:ERU459293 FBO459290:FBQ459293 FLK459290:FLM459293 FVG459290:FVI459293 GFC459290:GFE459293 GOY459290:GPA459293 GYU459290:GYW459293 HIQ459290:HIS459293 HSM459290:HSO459293 ICI459290:ICK459293 IME459290:IMG459293 IWA459290:IWC459293 JFW459290:JFY459293 JPS459290:JPU459293 JZO459290:JZQ459293 KJK459290:KJM459293 KTG459290:KTI459293 LDC459290:LDE459293 LMY459290:LNA459293 LWU459290:LWW459293 MGQ459290:MGS459293 MQM459290:MQO459293 NAI459290:NAK459293 NKE459290:NKG459293 NUA459290:NUC459293 ODW459290:ODY459293 ONS459290:ONU459293 OXO459290:OXQ459293 PHK459290:PHM459293 PRG459290:PRI459293 QBC459290:QBE459293 QKY459290:QLA459293 QUU459290:QUW459293 REQ459290:RES459293 ROM459290:ROO459293 RYI459290:RYK459293 SIE459290:SIG459293 SSA459290:SSC459293 TBW459290:TBY459293 TLS459290:TLU459293 TVO459290:TVQ459293 UFK459290:UFM459293 UPG459290:UPI459293 UZC459290:UZE459293 VIY459290:VJA459293 VSU459290:VSW459293 WCQ459290:WCS459293 WMM459290:WMO459293 WWI459290:WWK459293 AA524826:AC524829 JW524826:JY524829 TS524826:TU524829 ADO524826:ADQ524829 ANK524826:ANM524829 AXG524826:AXI524829 BHC524826:BHE524829 BQY524826:BRA524829 CAU524826:CAW524829 CKQ524826:CKS524829 CUM524826:CUO524829 DEI524826:DEK524829 DOE524826:DOG524829 DYA524826:DYC524829 EHW524826:EHY524829 ERS524826:ERU524829 FBO524826:FBQ524829 FLK524826:FLM524829 FVG524826:FVI524829 GFC524826:GFE524829 GOY524826:GPA524829 GYU524826:GYW524829 HIQ524826:HIS524829 HSM524826:HSO524829 ICI524826:ICK524829 IME524826:IMG524829 IWA524826:IWC524829 JFW524826:JFY524829 JPS524826:JPU524829 JZO524826:JZQ524829 KJK524826:KJM524829 KTG524826:KTI524829 LDC524826:LDE524829 LMY524826:LNA524829 LWU524826:LWW524829 MGQ524826:MGS524829 MQM524826:MQO524829 NAI524826:NAK524829 NKE524826:NKG524829 NUA524826:NUC524829 ODW524826:ODY524829 ONS524826:ONU524829 OXO524826:OXQ524829 PHK524826:PHM524829 PRG524826:PRI524829 QBC524826:QBE524829 QKY524826:QLA524829 QUU524826:QUW524829 REQ524826:RES524829 ROM524826:ROO524829 RYI524826:RYK524829 SIE524826:SIG524829 SSA524826:SSC524829 TBW524826:TBY524829 TLS524826:TLU524829 TVO524826:TVQ524829 UFK524826:UFM524829 UPG524826:UPI524829 UZC524826:UZE524829 VIY524826:VJA524829 VSU524826:VSW524829 WCQ524826:WCS524829 WMM524826:WMO524829 WWI524826:WWK524829 AA590362:AC590365 JW590362:JY590365 TS590362:TU590365 ADO590362:ADQ590365 ANK590362:ANM590365 AXG590362:AXI590365 BHC590362:BHE590365 BQY590362:BRA590365 CAU590362:CAW590365 CKQ590362:CKS590365 CUM590362:CUO590365 DEI590362:DEK590365 DOE590362:DOG590365 DYA590362:DYC590365 EHW590362:EHY590365 ERS590362:ERU590365 FBO590362:FBQ590365 FLK590362:FLM590365 FVG590362:FVI590365 GFC590362:GFE590365 GOY590362:GPA590365 GYU590362:GYW590365 HIQ590362:HIS590365 HSM590362:HSO590365 ICI590362:ICK590365 IME590362:IMG590365 IWA590362:IWC590365 JFW590362:JFY590365 JPS590362:JPU590365 JZO590362:JZQ590365 KJK590362:KJM590365 KTG590362:KTI590365 LDC590362:LDE590365 LMY590362:LNA590365 LWU590362:LWW590365 MGQ590362:MGS590365 MQM590362:MQO590365 NAI590362:NAK590365 NKE590362:NKG590365 NUA590362:NUC590365 ODW590362:ODY590365 ONS590362:ONU590365 OXO590362:OXQ590365 PHK590362:PHM590365 PRG590362:PRI590365 QBC590362:QBE590365 QKY590362:QLA590365 QUU590362:QUW590365 REQ590362:RES590365 ROM590362:ROO590365 RYI590362:RYK590365 SIE590362:SIG590365 SSA590362:SSC590365 TBW590362:TBY590365 TLS590362:TLU590365 TVO590362:TVQ590365 UFK590362:UFM590365 UPG590362:UPI590365 UZC590362:UZE590365 VIY590362:VJA590365 VSU590362:VSW590365 WCQ590362:WCS590365 WMM590362:WMO590365 WWI590362:WWK590365 AA655898:AC655901 JW655898:JY655901 TS655898:TU655901 ADO655898:ADQ655901 ANK655898:ANM655901 AXG655898:AXI655901 BHC655898:BHE655901 BQY655898:BRA655901 CAU655898:CAW655901 CKQ655898:CKS655901 CUM655898:CUO655901 DEI655898:DEK655901 DOE655898:DOG655901 DYA655898:DYC655901 EHW655898:EHY655901 ERS655898:ERU655901 FBO655898:FBQ655901 FLK655898:FLM655901 FVG655898:FVI655901 GFC655898:GFE655901 GOY655898:GPA655901 GYU655898:GYW655901 HIQ655898:HIS655901 HSM655898:HSO655901 ICI655898:ICK655901 IME655898:IMG655901 IWA655898:IWC655901 JFW655898:JFY655901 JPS655898:JPU655901 JZO655898:JZQ655901 KJK655898:KJM655901 KTG655898:KTI655901 LDC655898:LDE655901 LMY655898:LNA655901 LWU655898:LWW655901 MGQ655898:MGS655901 MQM655898:MQO655901 NAI655898:NAK655901 NKE655898:NKG655901 NUA655898:NUC655901 ODW655898:ODY655901 ONS655898:ONU655901 OXO655898:OXQ655901 PHK655898:PHM655901 PRG655898:PRI655901 QBC655898:QBE655901 QKY655898:QLA655901 QUU655898:QUW655901 REQ655898:RES655901 ROM655898:ROO655901 RYI655898:RYK655901 SIE655898:SIG655901 SSA655898:SSC655901 TBW655898:TBY655901 TLS655898:TLU655901 TVO655898:TVQ655901 UFK655898:UFM655901 UPG655898:UPI655901 UZC655898:UZE655901 VIY655898:VJA655901 VSU655898:VSW655901 WCQ655898:WCS655901 WMM655898:WMO655901 WWI655898:WWK655901 AA721434:AC721437 JW721434:JY721437 TS721434:TU721437 ADO721434:ADQ721437 ANK721434:ANM721437 AXG721434:AXI721437 BHC721434:BHE721437 BQY721434:BRA721437 CAU721434:CAW721437 CKQ721434:CKS721437 CUM721434:CUO721437 DEI721434:DEK721437 DOE721434:DOG721437 DYA721434:DYC721437 EHW721434:EHY721437 ERS721434:ERU721437 FBO721434:FBQ721437 FLK721434:FLM721437 FVG721434:FVI721437 GFC721434:GFE721437 GOY721434:GPA721437 GYU721434:GYW721437 HIQ721434:HIS721437 HSM721434:HSO721437 ICI721434:ICK721437 IME721434:IMG721437 IWA721434:IWC721437 JFW721434:JFY721437 JPS721434:JPU721437 JZO721434:JZQ721437 KJK721434:KJM721437 KTG721434:KTI721437 LDC721434:LDE721437 LMY721434:LNA721437 LWU721434:LWW721437 MGQ721434:MGS721437 MQM721434:MQO721437 NAI721434:NAK721437 NKE721434:NKG721437 NUA721434:NUC721437 ODW721434:ODY721437 ONS721434:ONU721437 OXO721434:OXQ721437 PHK721434:PHM721437 PRG721434:PRI721437 QBC721434:QBE721437 QKY721434:QLA721437 QUU721434:QUW721437 REQ721434:RES721437 ROM721434:ROO721437 RYI721434:RYK721437 SIE721434:SIG721437 SSA721434:SSC721437 TBW721434:TBY721437 TLS721434:TLU721437 TVO721434:TVQ721437 UFK721434:UFM721437 UPG721434:UPI721437 UZC721434:UZE721437 VIY721434:VJA721437 VSU721434:VSW721437 WCQ721434:WCS721437 WMM721434:WMO721437 WWI721434:WWK721437 AA786970:AC786973 JW786970:JY786973 TS786970:TU786973 ADO786970:ADQ786973 ANK786970:ANM786973 AXG786970:AXI786973 BHC786970:BHE786973 BQY786970:BRA786973 CAU786970:CAW786973 CKQ786970:CKS786973 CUM786970:CUO786973 DEI786970:DEK786973 DOE786970:DOG786973 DYA786970:DYC786973 EHW786970:EHY786973 ERS786970:ERU786973 FBO786970:FBQ786973 FLK786970:FLM786973 FVG786970:FVI786973 GFC786970:GFE786973 GOY786970:GPA786973 GYU786970:GYW786973 HIQ786970:HIS786973 HSM786970:HSO786973 ICI786970:ICK786973 IME786970:IMG786973 IWA786970:IWC786973 JFW786970:JFY786973 JPS786970:JPU786973 JZO786970:JZQ786973 KJK786970:KJM786973 KTG786970:KTI786973 LDC786970:LDE786973 LMY786970:LNA786973 LWU786970:LWW786973 MGQ786970:MGS786973 MQM786970:MQO786973 NAI786970:NAK786973 NKE786970:NKG786973 NUA786970:NUC786973 ODW786970:ODY786973 ONS786970:ONU786973 OXO786970:OXQ786973 PHK786970:PHM786973 PRG786970:PRI786973 QBC786970:QBE786973 QKY786970:QLA786973 QUU786970:QUW786973 REQ786970:RES786973 ROM786970:ROO786973 RYI786970:RYK786973 SIE786970:SIG786973 SSA786970:SSC786973 TBW786970:TBY786973 TLS786970:TLU786973 TVO786970:TVQ786973 UFK786970:UFM786973 UPG786970:UPI786973 UZC786970:UZE786973 VIY786970:VJA786973 VSU786970:VSW786973 WCQ786970:WCS786973 WMM786970:WMO786973 WWI786970:WWK786973 AA852506:AC852509 JW852506:JY852509 TS852506:TU852509 ADO852506:ADQ852509 ANK852506:ANM852509 AXG852506:AXI852509 BHC852506:BHE852509 BQY852506:BRA852509 CAU852506:CAW852509 CKQ852506:CKS852509 CUM852506:CUO852509 DEI852506:DEK852509 DOE852506:DOG852509 DYA852506:DYC852509 EHW852506:EHY852509 ERS852506:ERU852509 FBO852506:FBQ852509 FLK852506:FLM852509 FVG852506:FVI852509 GFC852506:GFE852509 GOY852506:GPA852509 GYU852506:GYW852509 HIQ852506:HIS852509 HSM852506:HSO852509 ICI852506:ICK852509 IME852506:IMG852509 IWA852506:IWC852509 JFW852506:JFY852509 JPS852506:JPU852509 JZO852506:JZQ852509 KJK852506:KJM852509 KTG852506:KTI852509 LDC852506:LDE852509 LMY852506:LNA852509 LWU852506:LWW852509 MGQ852506:MGS852509 MQM852506:MQO852509 NAI852506:NAK852509 NKE852506:NKG852509 NUA852506:NUC852509 ODW852506:ODY852509 ONS852506:ONU852509 OXO852506:OXQ852509 PHK852506:PHM852509 PRG852506:PRI852509 QBC852506:QBE852509 QKY852506:QLA852509 QUU852506:QUW852509 REQ852506:RES852509 ROM852506:ROO852509 RYI852506:RYK852509 SIE852506:SIG852509 SSA852506:SSC852509 TBW852506:TBY852509 TLS852506:TLU852509 TVO852506:TVQ852509 UFK852506:UFM852509 UPG852506:UPI852509 UZC852506:UZE852509 VIY852506:VJA852509 VSU852506:VSW852509 WCQ852506:WCS852509 WMM852506:WMO852509 WWI852506:WWK852509 AA918042:AC918045 JW918042:JY918045 TS918042:TU918045 ADO918042:ADQ918045 ANK918042:ANM918045 AXG918042:AXI918045 BHC918042:BHE918045 BQY918042:BRA918045 CAU918042:CAW918045 CKQ918042:CKS918045 CUM918042:CUO918045 DEI918042:DEK918045 DOE918042:DOG918045 DYA918042:DYC918045 EHW918042:EHY918045 ERS918042:ERU918045 FBO918042:FBQ918045 FLK918042:FLM918045 FVG918042:FVI918045 GFC918042:GFE918045 GOY918042:GPA918045 GYU918042:GYW918045 HIQ918042:HIS918045 HSM918042:HSO918045 ICI918042:ICK918045 IME918042:IMG918045 IWA918042:IWC918045 JFW918042:JFY918045 JPS918042:JPU918045 JZO918042:JZQ918045 KJK918042:KJM918045 KTG918042:KTI918045 LDC918042:LDE918045 LMY918042:LNA918045 LWU918042:LWW918045 MGQ918042:MGS918045 MQM918042:MQO918045 NAI918042:NAK918045 NKE918042:NKG918045 NUA918042:NUC918045 ODW918042:ODY918045 ONS918042:ONU918045 OXO918042:OXQ918045 PHK918042:PHM918045 PRG918042:PRI918045 QBC918042:QBE918045 QKY918042:QLA918045 QUU918042:QUW918045 REQ918042:RES918045 ROM918042:ROO918045 RYI918042:RYK918045 SIE918042:SIG918045 SSA918042:SSC918045 TBW918042:TBY918045 TLS918042:TLU918045 TVO918042:TVQ918045 UFK918042:UFM918045 UPG918042:UPI918045 UZC918042:UZE918045 VIY918042:VJA918045 VSU918042:VSW918045 WCQ918042:WCS918045 WMM918042:WMO918045 WWI918042:WWK918045 AA983578:AC983581 JW983578:JY983581 TS983578:TU983581 ADO983578:ADQ983581 ANK983578:ANM983581 AXG983578:AXI983581 BHC983578:BHE983581 BQY983578:BRA983581 CAU983578:CAW983581 CKQ983578:CKS983581 CUM983578:CUO983581 DEI983578:DEK983581 DOE983578:DOG983581 DYA983578:DYC983581 EHW983578:EHY983581 ERS983578:ERU983581 FBO983578:FBQ983581 FLK983578:FLM983581 FVG983578:FVI983581 GFC983578:GFE983581 GOY983578:GPA983581 GYU983578:GYW983581 HIQ983578:HIS983581 HSM983578:HSO983581 ICI983578:ICK983581 IME983578:IMG983581 IWA983578:IWC983581 JFW983578:JFY983581 JPS983578:JPU983581 JZO983578:JZQ983581 KJK983578:KJM983581 KTG983578:KTI983581 LDC983578:LDE983581 LMY983578:LNA983581 LWU983578:LWW983581 MGQ983578:MGS983581 MQM983578:MQO983581 NAI983578:NAK983581 NKE983578:NKG983581 NUA983578:NUC983581 ODW983578:ODY983581 ONS983578:ONU983581 OXO983578:OXQ983581 PHK983578:PHM983581 PRG983578:PRI983581 QBC983578:QBE983581 QKY983578:QLA983581 QUU983578:QUW983581 REQ983578:RES983581 ROM983578:ROO983581 RYI983578:RYK983581 SIE983578:SIG983581 SSA983578:SSC983581 TBW983578:TBY983581 TLS983578:TLU983581 TVO983578:TVQ983581 UFK983578:UFM983581 UPG983578:UPI983581 UZC983578:UZE983581 VIY983578:VJA983581 VSU983578:VSW983581 WCQ983578:WCS983581 WMM983578:WMO983581 WWI983578:WWK983581 AA469:AC472 JW469:JY472 TS469:TU472 ADO469:ADQ472 ANK469:ANM472 AXG469:AXI472 BHC469:BHE472 BQY469:BRA472 CAU469:CAW472 CKQ469:CKS472 CUM469:CUO472 DEI469:DEK472 DOE469:DOG472 DYA469:DYC472 EHW469:EHY472 ERS469:ERU472 FBO469:FBQ472 FLK469:FLM472 FVG469:FVI472 GFC469:GFE472 GOY469:GPA472 GYU469:GYW472 HIQ469:HIS472 HSM469:HSO472 ICI469:ICK472 IME469:IMG472 IWA469:IWC472 JFW469:JFY472 JPS469:JPU472 JZO469:JZQ472 KJK469:KJM472 KTG469:KTI472 LDC469:LDE472 LMY469:LNA472 LWU469:LWW472 MGQ469:MGS472 MQM469:MQO472 NAI469:NAK472 NKE469:NKG472 NUA469:NUC472 ODW469:ODY472 ONS469:ONU472 OXO469:OXQ472 PHK469:PHM472 PRG469:PRI472 QBC469:QBE472 QKY469:QLA472 QUU469:QUW472 REQ469:RES472 ROM469:ROO472 RYI469:RYK472 SIE469:SIG472 SSA469:SSC472 TBW469:TBY472 TLS469:TLU472 TVO469:TVQ472 UFK469:UFM472 UPG469:UPI472 UZC469:UZE472 VIY469:VJA472 VSU469:VSW472 WCQ469:WCS472 WMM469:WMO472 WWI469:WWK472 AA66051:AC66054 JW66051:JY66054 TS66051:TU66054 ADO66051:ADQ66054 ANK66051:ANM66054 AXG66051:AXI66054 BHC66051:BHE66054 BQY66051:BRA66054 CAU66051:CAW66054 CKQ66051:CKS66054 CUM66051:CUO66054 DEI66051:DEK66054 DOE66051:DOG66054 DYA66051:DYC66054 EHW66051:EHY66054 ERS66051:ERU66054 FBO66051:FBQ66054 FLK66051:FLM66054 FVG66051:FVI66054 GFC66051:GFE66054 GOY66051:GPA66054 GYU66051:GYW66054 HIQ66051:HIS66054 HSM66051:HSO66054 ICI66051:ICK66054 IME66051:IMG66054 IWA66051:IWC66054 JFW66051:JFY66054 JPS66051:JPU66054 JZO66051:JZQ66054 KJK66051:KJM66054 KTG66051:KTI66054 LDC66051:LDE66054 LMY66051:LNA66054 LWU66051:LWW66054 MGQ66051:MGS66054 MQM66051:MQO66054 NAI66051:NAK66054 NKE66051:NKG66054 NUA66051:NUC66054 ODW66051:ODY66054 ONS66051:ONU66054 OXO66051:OXQ66054 PHK66051:PHM66054 PRG66051:PRI66054 QBC66051:QBE66054 QKY66051:QLA66054 QUU66051:QUW66054 REQ66051:RES66054 ROM66051:ROO66054 RYI66051:RYK66054 SIE66051:SIG66054 SSA66051:SSC66054 TBW66051:TBY66054 TLS66051:TLU66054 TVO66051:TVQ66054 UFK66051:UFM66054 UPG66051:UPI66054 UZC66051:UZE66054 VIY66051:VJA66054 VSU66051:VSW66054 WCQ66051:WCS66054 WMM66051:WMO66054 WWI66051:WWK66054 AA131587:AC131590 JW131587:JY131590 TS131587:TU131590 ADO131587:ADQ131590 ANK131587:ANM131590 AXG131587:AXI131590 BHC131587:BHE131590 BQY131587:BRA131590 CAU131587:CAW131590 CKQ131587:CKS131590 CUM131587:CUO131590 DEI131587:DEK131590 DOE131587:DOG131590 DYA131587:DYC131590 EHW131587:EHY131590 ERS131587:ERU131590 FBO131587:FBQ131590 FLK131587:FLM131590 FVG131587:FVI131590 GFC131587:GFE131590 GOY131587:GPA131590 GYU131587:GYW131590 HIQ131587:HIS131590 HSM131587:HSO131590 ICI131587:ICK131590 IME131587:IMG131590 IWA131587:IWC131590 JFW131587:JFY131590 JPS131587:JPU131590 JZO131587:JZQ131590 KJK131587:KJM131590 KTG131587:KTI131590 LDC131587:LDE131590 LMY131587:LNA131590 LWU131587:LWW131590 MGQ131587:MGS131590 MQM131587:MQO131590 NAI131587:NAK131590 NKE131587:NKG131590 NUA131587:NUC131590 ODW131587:ODY131590 ONS131587:ONU131590 OXO131587:OXQ131590 PHK131587:PHM131590 PRG131587:PRI131590 QBC131587:QBE131590 QKY131587:QLA131590 QUU131587:QUW131590 REQ131587:RES131590 ROM131587:ROO131590 RYI131587:RYK131590 SIE131587:SIG131590 SSA131587:SSC131590 TBW131587:TBY131590 TLS131587:TLU131590 TVO131587:TVQ131590 UFK131587:UFM131590 UPG131587:UPI131590 UZC131587:UZE131590 VIY131587:VJA131590 VSU131587:VSW131590 WCQ131587:WCS131590 WMM131587:WMO131590 WWI131587:WWK131590 AA197123:AC197126 JW197123:JY197126 TS197123:TU197126 ADO197123:ADQ197126 ANK197123:ANM197126 AXG197123:AXI197126 BHC197123:BHE197126 BQY197123:BRA197126 CAU197123:CAW197126 CKQ197123:CKS197126 CUM197123:CUO197126 DEI197123:DEK197126 DOE197123:DOG197126 DYA197123:DYC197126 EHW197123:EHY197126 ERS197123:ERU197126 FBO197123:FBQ197126 FLK197123:FLM197126 FVG197123:FVI197126 GFC197123:GFE197126 GOY197123:GPA197126 GYU197123:GYW197126 HIQ197123:HIS197126 HSM197123:HSO197126 ICI197123:ICK197126 IME197123:IMG197126 IWA197123:IWC197126 JFW197123:JFY197126 JPS197123:JPU197126 JZO197123:JZQ197126 KJK197123:KJM197126 KTG197123:KTI197126 LDC197123:LDE197126 LMY197123:LNA197126 LWU197123:LWW197126 MGQ197123:MGS197126 MQM197123:MQO197126 NAI197123:NAK197126 NKE197123:NKG197126 NUA197123:NUC197126 ODW197123:ODY197126 ONS197123:ONU197126 OXO197123:OXQ197126 PHK197123:PHM197126 PRG197123:PRI197126 QBC197123:QBE197126 QKY197123:QLA197126 QUU197123:QUW197126 REQ197123:RES197126 ROM197123:ROO197126 RYI197123:RYK197126 SIE197123:SIG197126 SSA197123:SSC197126 TBW197123:TBY197126 TLS197123:TLU197126 TVO197123:TVQ197126 UFK197123:UFM197126 UPG197123:UPI197126 UZC197123:UZE197126 VIY197123:VJA197126 VSU197123:VSW197126 WCQ197123:WCS197126 WMM197123:WMO197126 WWI197123:WWK197126 AA262659:AC262662 JW262659:JY262662 TS262659:TU262662 ADO262659:ADQ262662 ANK262659:ANM262662 AXG262659:AXI262662 BHC262659:BHE262662 BQY262659:BRA262662 CAU262659:CAW262662 CKQ262659:CKS262662 CUM262659:CUO262662 DEI262659:DEK262662 DOE262659:DOG262662 DYA262659:DYC262662 EHW262659:EHY262662 ERS262659:ERU262662 FBO262659:FBQ262662 FLK262659:FLM262662 FVG262659:FVI262662 GFC262659:GFE262662 GOY262659:GPA262662 GYU262659:GYW262662 HIQ262659:HIS262662 HSM262659:HSO262662 ICI262659:ICK262662 IME262659:IMG262662 IWA262659:IWC262662 JFW262659:JFY262662 JPS262659:JPU262662 JZO262659:JZQ262662 KJK262659:KJM262662 KTG262659:KTI262662 LDC262659:LDE262662 LMY262659:LNA262662 LWU262659:LWW262662 MGQ262659:MGS262662 MQM262659:MQO262662 NAI262659:NAK262662 NKE262659:NKG262662 NUA262659:NUC262662 ODW262659:ODY262662 ONS262659:ONU262662 OXO262659:OXQ262662 PHK262659:PHM262662 PRG262659:PRI262662 QBC262659:QBE262662 QKY262659:QLA262662 QUU262659:QUW262662 REQ262659:RES262662 ROM262659:ROO262662 RYI262659:RYK262662 SIE262659:SIG262662 SSA262659:SSC262662 TBW262659:TBY262662 TLS262659:TLU262662 TVO262659:TVQ262662 UFK262659:UFM262662 UPG262659:UPI262662 UZC262659:UZE262662 VIY262659:VJA262662 VSU262659:VSW262662 WCQ262659:WCS262662 WMM262659:WMO262662 WWI262659:WWK262662 AA328195:AC328198 JW328195:JY328198 TS328195:TU328198 ADO328195:ADQ328198 ANK328195:ANM328198 AXG328195:AXI328198 BHC328195:BHE328198 BQY328195:BRA328198 CAU328195:CAW328198 CKQ328195:CKS328198 CUM328195:CUO328198 DEI328195:DEK328198 DOE328195:DOG328198 DYA328195:DYC328198 EHW328195:EHY328198 ERS328195:ERU328198 FBO328195:FBQ328198 FLK328195:FLM328198 FVG328195:FVI328198 GFC328195:GFE328198 GOY328195:GPA328198 GYU328195:GYW328198 HIQ328195:HIS328198 HSM328195:HSO328198 ICI328195:ICK328198 IME328195:IMG328198 IWA328195:IWC328198 JFW328195:JFY328198 JPS328195:JPU328198 JZO328195:JZQ328198 KJK328195:KJM328198 KTG328195:KTI328198 LDC328195:LDE328198 LMY328195:LNA328198 LWU328195:LWW328198 MGQ328195:MGS328198 MQM328195:MQO328198 NAI328195:NAK328198 NKE328195:NKG328198 NUA328195:NUC328198 ODW328195:ODY328198 ONS328195:ONU328198 OXO328195:OXQ328198 PHK328195:PHM328198 PRG328195:PRI328198 QBC328195:QBE328198 QKY328195:QLA328198 QUU328195:QUW328198 REQ328195:RES328198 ROM328195:ROO328198 RYI328195:RYK328198 SIE328195:SIG328198 SSA328195:SSC328198 TBW328195:TBY328198 TLS328195:TLU328198 TVO328195:TVQ328198 UFK328195:UFM328198 UPG328195:UPI328198 UZC328195:UZE328198 VIY328195:VJA328198 VSU328195:VSW328198 WCQ328195:WCS328198 WMM328195:WMO328198 WWI328195:WWK328198 AA393731:AC393734 JW393731:JY393734 TS393731:TU393734 ADO393731:ADQ393734 ANK393731:ANM393734 AXG393731:AXI393734 BHC393731:BHE393734 BQY393731:BRA393734 CAU393731:CAW393734 CKQ393731:CKS393734 CUM393731:CUO393734 DEI393731:DEK393734 DOE393731:DOG393734 DYA393731:DYC393734 EHW393731:EHY393734 ERS393731:ERU393734 FBO393731:FBQ393734 FLK393731:FLM393734 FVG393731:FVI393734 GFC393731:GFE393734 GOY393731:GPA393734 GYU393731:GYW393734 HIQ393731:HIS393734 HSM393731:HSO393734 ICI393731:ICK393734 IME393731:IMG393734 IWA393731:IWC393734 JFW393731:JFY393734 JPS393731:JPU393734 JZO393731:JZQ393734 KJK393731:KJM393734 KTG393731:KTI393734 LDC393731:LDE393734 LMY393731:LNA393734 LWU393731:LWW393734 MGQ393731:MGS393734 MQM393731:MQO393734 NAI393731:NAK393734 NKE393731:NKG393734 NUA393731:NUC393734 ODW393731:ODY393734 ONS393731:ONU393734 OXO393731:OXQ393734 PHK393731:PHM393734 PRG393731:PRI393734 QBC393731:QBE393734 QKY393731:QLA393734 QUU393731:QUW393734 REQ393731:RES393734 ROM393731:ROO393734 RYI393731:RYK393734 SIE393731:SIG393734 SSA393731:SSC393734 TBW393731:TBY393734 TLS393731:TLU393734 TVO393731:TVQ393734 UFK393731:UFM393734 UPG393731:UPI393734 UZC393731:UZE393734 VIY393731:VJA393734 VSU393731:VSW393734 WCQ393731:WCS393734 WMM393731:WMO393734 WWI393731:WWK393734 AA459267:AC459270 JW459267:JY459270 TS459267:TU459270 ADO459267:ADQ459270 ANK459267:ANM459270 AXG459267:AXI459270 BHC459267:BHE459270 BQY459267:BRA459270 CAU459267:CAW459270 CKQ459267:CKS459270 CUM459267:CUO459270 DEI459267:DEK459270 DOE459267:DOG459270 DYA459267:DYC459270 EHW459267:EHY459270 ERS459267:ERU459270 FBO459267:FBQ459270 FLK459267:FLM459270 FVG459267:FVI459270 GFC459267:GFE459270 GOY459267:GPA459270 GYU459267:GYW459270 HIQ459267:HIS459270 HSM459267:HSO459270 ICI459267:ICK459270 IME459267:IMG459270 IWA459267:IWC459270 JFW459267:JFY459270 JPS459267:JPU459270 JZO459267:JZQ459270 KJK459267:KJM459270 KTG459267:KTI459270 LDC459267:LDE459270 LMY459267:LNA459270 LWU459267:LWW459270 MGQ459267:MGS459270 MQM459267:MQO459270 NAI459267:NAK459270 NKE459267:NKG459270 NUA459267:NUC459270 ODW459267:ODY459270 ONS459267:ONU459270 OXO459267:OXQ459270 PHK459267:PHM459270 PRG459267:PRI459270 QBC459267:QBE459270 QKY459267:QLA459270 QUU459267:QUW459270 REQ459267:RES459270 ROM459267:ROO459270 RYI459267:RYK459270 SIE459267:SIG459270 SSA459267:SSC459270 TBW459267:TBY459270 TLS459267:TLU459270 TVO459267:TVQ459270 UFK459267:UFM459270 UPG459267:UPI459270 UZC459267:UZE459270 VIY459267:VJA459270 VSU459267:VSW459270 WCQ459267:WCS459270 WMM459267:WMO459270 WWI459267:WWK459270 AA524803:AC524806 JW524803:JY524806 TS524803:TU524806 ADO524803:ADQ524806 ANK524803:ANM524806 AXG524803:AXI524806 BHC524803:BHE524806 BQY524803:BRA524806 CAU524803:CAW524806 CKQ524803:CKS524806 CUM524803:CUO524806 DEI524803:DEK524806 DOE524803:DOG524806 DYA524803:DYC524806 EHW524803:EHY524806 ERS524803:ERU524806 FBO524803:FBQ524806 FLK524803:FLM524806 FVG524803:FVI524806 GFC524803:GFE524806 GOY524803:GPA524806 GYU524803:GYW524806 HIQ524803:HIS524806 HSM524803:HSO524806 ICI524803:ICK524806 IME524803:IMG524806 IWA524803:IWC524806 JFW524803:JFY524806 JPS524803:JPU524806 JZO524803:JZQ524806 KJK524803:KJM524806 KTG524803:KTI524806 LDC524803:LDE524806 LMY524803:LNA524806 LWU524803:LWW524806 MGQ524803:MGS524806 MQM524803:MQO524806 NAI524803:NAK524806 NKE524803:NKG524806 NUA524803:NUC524806 ODW524803:ODY524806 ONS524803:ONU524806 OXO524803:OXQ524806 PHK524803:PHM524806 PRG524803:PRI524806 QBC524803:QBE524806 QKY524803:QLA524806 QUU524803:QUW524806 REQ524803:RES524806 ROM524803:ROO524806 RYI524803:RYK524806 SIE524803:SIG524806 SSA524803:SSC524806 TBW524803:TBY524806 TLS524803:TLU524806 TVO524803:TVQ524806 UFK524803:UFM524806 UPG524803:UPI524806 UZC524803:UZE524806 VIY524803:VJA524806 VSU524803:VSW524806 WCQ524803:WCS524806 WMM524803:WMO524806 WWI524803:WWK524806 AA590339:AC590342 JW590339:JY590342 TS590339:TU590342 ADO590339:ADQ590342 ANK590339:ANM590342 AXG590339:AXI590342 BHC590339:BHE590342 BQY590339:BRA590342 CAU590339:CAW590342 CKQ590339:CKS590342 CUM590339:CUO590342 DEI590339:DEK590342 DOE590339:DOG590342 DYA590339:DYC590342 EHW590339:EHY590342 ERS590339:ERU590342 FBO590339:FBQ590342 FLK590339:FLM590342 FVG590339:FVI590342 GFC590339:GFE590342 GOY590339:GPA590342 GYU590339:GYW590342 HIQ590339:HIS590342 HSM590339:HSO590342 ICI590339:ICK590342 IME590339:IMG590342 IWA590339:IWC590342 JFW590339:JFY590342 JPS590339:JPU590342 JZO590339:JZQ590342 KJK590339:KJM590342 KTG590339:KTI590342 LDC590339:LDE590342 LMY590339:LNA590342 LWU590339:LWW590342 MGQ590339:MGS590342 MQM590339:MQO590342 NAI590339:NAK590342 NKE590339:NKG590342 NUA590339:NUC590342 ODW590339:ODY590342 ONS590339:ONU590342 OXO590339:OXQ590342 PHK590339:PHM590342 PRG590339:PRI590342 QBC590339:QBE590342 QKY590339:QLA590342 QUU590339:QUW590342 REQ590339:RES590342 ROM590339:ROO590342 RYI590339:RYK590342 SIE590339:SIG590342 SSA590339:SSC590342 TBW590339:TBY590342 TLS590339:TLU590342 TVO590339:TVQ590342 UFK590339:UFM590342 UPG590339:UPI590342 UZC590339:UZE590342 VIY590339:VJA590342 VSU590339:VSW590342 WCQ590339:WCS590342 WMM590339:WMO590342 WWI590339:WWK590342 AA655875:AC655878 JW655875:JY655878 TS655875:TU655878 ADO655875:ADQ655878 ANK655875:ANM655878 AXG655875:AXI655878 BHC655875:BHE655878 BQY655875:BRA655878 CAU655875:CAW655878 CKQ655875:CKS655878 CUM655875:CUO655878 DEI655875:DEK655878 DOE655875:DOG655878 DYA655875:DYC655878 EHW655875:EHY655878 ERS655875:ERU655878 FBO655875:FBQ655878 FLK655875:FLM655878 FVG655875:FVI655878 GFC655875:GFE655878 GOY655875:GPA655878 GYU655875:GYW655878 HIQ655875:HIS655878 HSM655875:HSO655878 ICI655875:ICK655878 IME655875:IMG655878 IWA655875:IWC655878 JFW655875:JFY655878 JPS655875:JPU655878 JZO655875:JZQ655878 KJK655875:KJM655878 KTG655875:KTI655878 LDC655875:LDE655878 LMY655875:LNA655878 LWU655875:LWW655878 MGQ655875:MGS655878 MQM655875:MQO655878 NAI655875:NAK655878 NKE655875:NKG655878 NUA655875:NUC655878 ODW655875:ODY655878 ONS655875:ONU655878 OXO655875:OXQ655878 PHK655875:PHM655878 PRG655875:PRI655878 QBC655875:QBE655878 QKY655875:QLA655878 QUU655875:QUW655878 REQ655875:RES655878 ROM655875:ROO655878 RYI655875:RYK655878 SIE655875:SIG655878 SSA655875:SSC655878 TBW655875:TBY655878 TLS655875:TLU655878 TVO655875:TVQ655878 UFK655875:UFM655878 UPG655875:UPI655878 UZC655875:UZE655878 VIY655875:VJA655878 VSU655875:VSW655878 WCQ655875:WCS655878 WMM655875:WMO655878 WWI655875:WWK655878 AA721411:AC721414 JW721411:JY721414 TS721411:TU721414 ADO721411:ADQ721414 ANK721411:ANM721414 AXG721411:AXI721414 BHC721411:BHE721414 BQY721411:BRA721414 CAU721411:CAW721414 CKQ721411:CKS721414 CUM721411:CUO721414 DEI721411:DEK721414 DOE721411:DOG721414 DYA721411:DYC721414 EHW721411:EHY721414 ERS721411:ERU721414 FBO721411:FBQ721414 FLK721411:FLM721414 FVG721411:FVI721414 GFC721411:GFE721414 GOY721411:GPA721414 GYU721411:GYW721414 HIQ721411:HIS721414 HSM721411:HSO721414 ICI721411:ICK721414 IME721411:IMG721414 IWA721411:IWC721414 JFW721411:JFY721414 JPS721411:JPU721414 JZO721411:JZQ721414 KJK721411:KJM721414 KTG721411:KTI721414 LDC721411:LDE721414 LMY721411:LNA721414 LWU721411:LWW721414 MGQ721411:MGS721414 MQM721411:MQO721414 NAI721411:NAK721414 NKE721411:NKG721414 NUA721411:NUC721414 ODW721411:ODY721414 ONS721411:ONU721414 OXO721411:OXQ721414 PHK721411:PHM721414 PRG721411:PRI721414 QBC721411:QBE721414 QKY721411:QLA721414 QUU721411:QUW721414 REQ721411:RES721414 ROM721411:ROO721414 RYI721411:RYK721414 SIE721411:SIG721414 SSA721411:SSC721414 TBW721411:TBY721414 TLS721411:TLU721414 TVO721411:TVQ721414 UFK721411:UFM721414 UPG721411:UPI721414 UZC721411:UZE721414 VIY721411:VJA721414 VSU721411:VSW721414 WCQ721411:WCS721414 WMM721411:WMO721414 WWI721411:WWK721414 AA786947:AC786950 JW786947:JY786950 TS786947:TU786950 ADO786947:ADQ786950 ANK786947:ANM786950 AXG786947:AXI786950 BHC786947:BHE786950 BQY786947:BRA786950 CAU786947:CAW786950 CKQ786947:CKS786950 CUM786947:CUO786950 DEI786947:DEK786950 DOE786947:DOG786950 DYA786947:DYC786950 EHW786947:EHY786950 ERS786947:ERU786950 FBO786947:FBQ786950 FLK786947:FLM786950 FVG786947:FVI786950 GFC786947:GFE786950 GOY786947:GPA786950 GYU786947:GYW786950 HIQ786947:HIS786950 HSM786947:HSO786950 ICI786947:ICK786950 IME786947:IMG786950 IWA786947:IWC786950 JFW786947:JFY786950 JPS786947:JPU786950 JZO786947:JZQ786950 KJK786947:KJM786950 KTG786947:KTI786950 LDC786947:LDE786950 LMY786947:LNA786950 LWU786947:LWW786950 MGQ786947:MGS786950 MQM786947:MQO786950 NAI786947:NAK786950 NKE786947:NKG786950 NUA786947:NUC786950 ODW786947:ODY786950 ONS786947:ONU786950 OXO786947:OXQ786950 PHK786947:PHM786950 PRG786947:PRI786950 QBC786947:QBE786950 QKY786947:QLA786950 QUU786947:QUW786950 REQ786947:RES786950 ROM786947:ROO786950 RYI786947:RYK786950 SIE786947:SIG786950 SSA786947:SSC786950 TBW786947:TBY786950 TLS786947:TLU786950 TVO786947:TVQ786950 UFK786947:UFM786950 UPG786947:UPI786950 UZC786947:UZE786950 VIY786947:VJA786950 VSU786947:VSW786950 WCQ786947:WCS786950 WMM786947:WMO786950 WWI786947:WWK786950 AA852483:AC852486 JW852483:JY852486 TS852483:TU852486 ADO852483:ADQ852486 ANK852483:ANM852486 AXG852483:AXI852486 BHC852483:BHE852486 BQY852483:BRA852486 CAU852483:CAW852486 CKQ852483:CKS852486 CUM852483:CUO852486 DEI852483:DEK852486 DOE852483:DOG852486 DYA852483:DYC852486 EHW852483:EHY852486 ERS852483:ERU852486 FBO852483:FBQ852486 FLK852483:FLM852486 FVG852483:FVI852486 GFC852483:GFE852486 GOY852483:GPA852486 GYU852483:GYW852486 HIQ852483:HIS852486 HSM852483:HSO852486 ICI852483:ICK852486 IME852483:IMG852486 IWA852483:IWC852486 JFW852483:JFY852486 JPS852483:JPU852486 JZO852483:JZQ852486 KJK852483:KJM852486 KTG852483:KTI852486 LDC852483:LDE852486 LMY852483:LNA852486 LWU852483:LWW852486 MGQ852483:MGS852486 MQM852483:MQO852486 NAI852483:NAK852486 NKE852483:NKG852486 NUA852483:NUC852486 ODW852483:ODY852486 ONS852483:ONU852486 OXO852483:OXQ852486 PHK852483:PHM852486 PRG852483:PRI852486 QBC852483:QBE852486 QKY852483:QLA852486 QUU852483:QUW852486 REQ852483:RES852486 ROM852483:ROO852486 RYI852483:RYK852486 SIE852483:SIG852486 SSA852483:SSC852486 TBW852483:TBY852486 TLS852483:TLU852486 TVO852483:TVQ852486 UFK852483:UFM852486 UPG852483:UPI852486 UZC852483:UZE852486 VIY852483:VJA852486 VSU852483:VSW852486 WCQ852483:WCS852486 WMM852483:WMO852486 WWI852483:WWK852486 AA918019:AC918022 JW918019:JY918022 TS918019:TU918022 ADO918019:ADQ918022 ANK918019:ANM918022 AXG918019:AXI918022 BHC918019:BHE918022 BQY918019:BRA918022 CAU918019:CAW918022 CKQ918019:CKS918022 CUM918019:CUO918022 DEI918019:DEK918022 DOE918019:DOG918022 DYA918019:DYC918022 EHW918019:EHY918022 ERS918019:ERU918022 FBO918019:FBQ918022 FLK918019:FLM918022 FVG918019:FVI918022 GFC918019:GFE918022 GOY918019:GPA918022 GYU918019:GYW918022 HIQ918019:HIS918022 HSM918019:HSO918022 ICI918019:ICK918022 IME918019:IMG918022 IWA918019:IWC918022 JFW918019:JFY918022 JPS918019:JPU918022 JZO918019:JZQ918022 KJK918019:KJM918022 KTG918019:KTI918022 LDC918019:LDE918022 LMY918019:LNA918022 LWU918019:LWW918022 MGQ918019:MGS918022 MQM918019:MQO918022 NAI918019:NAK918022 NKE918019:NKG918022 NUA918019:NUC918022 ODW918019:ODY918022 ONS918019:ONU918022 OXO918019:OXQ918022 PHK918019:PHM918022 PRG918019:PRI918022 QBC918019:QBE918022 QKY918019:QLA918022 QUU918019:QUW918022 REQ918019:RES918022 ROM918019:ROO918022 RYI918019:RYK918022 SIE918019:SIG918022 SSA918019:SSC918022 TBW918019:TBY918022 TLS918019:TLU918022 TVO918019:TVQ918022 UFK918019:UFM918022 UPG918019:UPI918022 UZC918019:UZE918022 VIY918019:VJA918022 VSU918019:VSW918022 WCQ918019:WCS918022 WMM918019:WMO918022 WWI918019:WWK918022 AA983555:AC983558 JW983555:JY983558 TS983555:TU983558 ADO983555:ADQ983558 ANK983555:ANM983558 AXG983555:AXI983558 BHC983555:BHE983558 BQY983555:BRA983558 CAU983555:CAW983558 CKQ983555:CKS983558 CUM983555:CUO983558 DEI983555:DEK983558 DOE983555:DOG983558 DYA983555:DYC983558 EHW983555:EHY983558 ERS983555:ERU983558 FBO983555:FBQ983558 FLK983555:FLM983558 FVG983555:FVI983558 GFC983555:GFE983558 GOY983555:GPA983558 GYU983555:GYW983558 HIQ983555:HIS983558 HSM983555:HSO983558 ICI983555:ICK983558 IME983555:IMG983558 IWA983555:IWC983558 JFW983555:JFY983558 JPS983555:JPU983558 JZO983555:JZQ983558 KJK983555:KJM983558 KTG983555:KTI983558 LDC983555:LDE983558 LMY983555:LNA983558 LWU983555:LWW983558 MGQ983555:MGS983558 MQM983555:MQO983558 NAI983555:NAK983558 NKE983555:NKG983558 NUA983555:NUC983558 ODW983555:ODY983558 ONS983555:ONU983558 OXO983555:OXQ983558 PHK983555:PHM983558 PRG983555:PRI983558 QBC983555:QBE983558 QKY983555:QLA983558 QUU983555:QUW983558 REQ983555:RES983558 ROM983555:ROO983558 RYI983555:RYK983558 SIE983555:SIG983558 SSA983555:SSC983558 TBW983555:TBY983558 TLS983555:TLU983558 TVO983555:TVQ983558 UFK983555:UFM983558 UPG983555:UPI983558 UZC983555:UZE983558 VIY983555:VJA983558 VSU983555:VSW983558 WCQ983555:WCS983558 WMM983555:WMO983558 WWI983555:WWK983558 U445:AC445 JG468:JY468 TC468:TU468 ACY468:ADQ468 AMU468:ANM468 AWQ468:AXI468 BGM468:BHE468 BQI468:BRA468 CAE468:CAW468 CKA468:CKS468 CTW468:CUO468 DDS468:DEK468 DNO468:DOG468 DXK468:DYC468 EHG468:EHY468 ERC468:ERU468 FAY468:FBQ468 FKU468:FLM468 FUQ468:FVI468 GEM468:GFE468 GOI468:GPA468 GYE468:GYW468 HIA468:HIS468 HRW468:HSO468 IBS468:ICK468 ILO468:IMG468 IVK468:IWC468 JFG468:JFY468 JPC468:JPU468 JYY468:JZQ468 KIU468:KJM468 KSQ468:KTI468 LCM468:LDE468 LMI468:LNA468 LWE468:LWW468 MGA468:MGS468 MPW468:MQO468 MZS468:NAK468 NJO468:NKG468 NTK468:NUC468 ODG468:ODY468 ONC468:ONU468 OWY468:OXQ468 PGU468:PHM468 PQQ468:PRI468 QAM468:QBE468 QKI468:QLA468 QUE468:QUW468 REA468:RES468 RNW468:ROO468 RXS468:RYK468 SHO468:SIG468 SRK468:SSC468 TBG468:TBY468 TLC468:TLU468 TUY468:TVQ468 UEU468:UFM468 UOQ468:UPI468 UYM468:UZE468 VII468:VJA468 VSE468:VSW468 WCA468:WCS468 WLW468:WMO468 WVS468:WWK468 K66050:AC66050 JG66050:JY66050 TC66050:TU66050 ACY66050:ADQ66050 AMU66050:ANM66050 AWQ66050:AXI66050 BGM66050:BHE66050 BQI66050:BRA66050 CAE66050:CAW66050 CKA66050:CKS66050 CTW66050:CUO66050 DDS66050:DEK66050 DNO66050:DOG66050 DXK66050:DYC66050 EHG66050:EHY66050 ERC66050:ERU66050 FAY66050:FBQ66050 FKU66050:FLM66050 FUQ66050:FVI66050 GEM66050:GFE66050 GOI66050:GPA66050 GYE66050:GYW66050 HIA66050:HIS66050 HRW66050:HSO66050 IBS66050:ICK66050 ILO66050:IMG66050 IVK66050:IWC66050 JFG66050:JFY66050 JPC66050:JPU66050 JYY66050:JZQ66050 KIU66050:KJM66050 KSQ66050:KTI66050 LCM66050:LDE66050 LMI66050:LNA66050 LWE66050:LWW66050 MGA66050:MGS66050 MPW66050:MQO66050 MZS66050:NAK66050 NJO66050:NKG66050 NTK66050:NUC66050 ODG66050:ODY66050 ONC66050:ONU66050 OWY66050:OXQ66050 PGU66050:PHM66050 PQQ66050:PRI66050 QAM66050:QBE66050 QKI66050:QLA66050 QUE66050:QUW66050 REA66050:RES66050 RNW66050:ROO66050 RXS66050:RYK66050 SHO66050:SIG66050 SRK66050:SSC66050 TBG66050:TBY66050 TLC66050:TLU66050 TUY66050:TVQ66050 UEU66050:UFM66050 UOQ66050:UPI66050 UYM66050:UZE66050 VII66050:VJA66050 VSE66050:VSW66050 WCA66050:WCS66050 WLW66050:WMO66050 WVS66050:WWK66050 K131586:AC131586 JG131586:JY131586 TC131586:TU131586 ACY131586:ADQ131586 AMU131586:ANM131586 AWQ131586:AXI131586 BGM131586:BHE131586 BQI131586:BRA131586 CAE131586:CAW131586 CKA131586:CKS131586 CTW131586:CUO131586 DDS131586:DEK131586 DNO131586:DOG131586 DXK131586:DYC131586 EHG131586:EHY131586 ERC131586:ERU131586 FAY131586:FBQ131586 FKU131586:FLM131586 FUQ131586:FVI131586 GEM131586:GFE131586 GOI131586:GPA131586 GYE131586:GYW131586 HIA131586:HIS131586 HRW131586:HSO131586 IBS131586:ICK131586 ILO131586:IMG131586 IVK131586:IWC131586 JFG131586:JFY131586 JPC131586:JPU131586 JYY131586:JZQ131586 KIU131586:KJM131586 KSQ131586:KTI131586 LCM131586:LDE131586 LMI131586:LNA131586 LWE131586:LWW131586 MGA131586:MGS131586 MPW131586:MQO131586 MZS131586:NAK131586 NJO131586:NKG131586 NTK131586:NUC131586 ODG131586:ODY131586 ONC131586:ONU131586 OWY131586:OXQ131586 PGU131586:PHM131586 PQQ131586:PRI131586 QAM131586:QBE131586 QKI131586:QLA131586 QUE131586:QUW131586 REA131586:RES131586 RNW131586:ROO131586 RXS131586:RYK131586 SHO131586:SIG131586 SRK131586:SSC131586 TBG131586:TBY131586 TLC131586:TLU131586 TUY131586:TVQ131586 UEU131586:UFM131586 UOQ131586:UPI131586 UYM131586:UZE131586 VII131586:VJA131586 VSE131586:VSW131586 WCA131586:WCS131586 WLW131586:WMO131586 WVS131586:WWK131586 K197122:AC197122 JG197122:JY197122 TC197122:TU197122 ACY197122:ADQ197122 AMU197122:ANM197122 AWQ197122:AXI197122 BGM197122:BHE197122 BQI197122:BRA197122 CAE197122:CAW197122 CKA197122:CKS197122 CTW197122:CUO197122 DDS197122:DEK197122 DNO197122:DOG197122 DXK197122:DYC197122 EHG197122:EHY197122 ERC197122:ERU197122 FAY197122:FBQ197122 FKU197122:FLM197122 FUQ197122:FVI197122 GEM197122:GFE197122 GOI197122:GPA197122 GYE197122:GYW197122 HIA197122:HIS197122 HRW197122:HSO197122 IBS197122:ICK197122 ILO197122:IMG197122 IVK197122:IWC197122 JFG197122:JFY197122 JPC197122:JPU197122 JYY197122:JZQ197122 KIU197122:KJM197122 KSQ197122:KTI197122 LCM197122:LDE197122 LMI197122:LNA197122 LWE197122:LWW197122 MGA197122:MGS197122 MPW197122:MQO197122 MZS197122:NAK197122 NJO197122:NKG197122 NTK197122:NUC197122 ODG197122:ODY197122 ONC197122:ONU197122 OWY197122:OXQ197122 PGU197122:PHM197122 PQQ197122:PRI197122 QAM197122:QBE197122 QKI197122:QLA197122 QUE197122:QUW197122 REA197122:RES197122 RNW197122:ROO197122 RXS197122:RYK197122 SHO197122:SIG197122 SRK197122:SSC197122 TBG197122:TBY197122 TLC197122:TLU197122 TUY197122:TVQ197122 UEU197122:UFM197122 UOQ197122:UPI197122 UYM197122:UZE197122 VII197122:VJA197122 VSE197122:VSW197122 WCA197122:WCS197122 WLW197122:WMO197122 WVS197122:WWK197122 K262658:AC262658 JG262658:JY262658 TC262658:TU262658 ACY262658:ADQ262658 AMU262658:ANM262658 AWQ262658:AXI262658 BGM262658:BHE262658 BQI262658:BRA262658 CAE262658:CAW262658 CKA262658:CKS262658 CTW262658:CUO262658 DDS262658:DEK262658 DNO262658:DOG262658 DXK262658:DYC262658 EHG262658:EHY262658 ERC262658:ERU262658 FAY262658:FBQ262658 FKU262658:FLM262658 FUQ262658:FVI262658 GEM262658:GFE262658 GOI262658:GPA262658 GYE262658:GYW262658 HIA262658:HIS262658 HRW262658:HSO262658 IBS262658:ICK262658 ILO262658:IMG262658 IVK262658:IWC262658 JFG262658:JFY262658 JPC262658:JPU262658 JYY262658:JZQ262658 KIU262658:KJM262658 KSQ262658:KTI262658 LCM262658:LDE262658 LMI262658:LNA262658 LWE262658:LWW262658 MGA262658:MGS262658 MPW262658:MQO262658 MZS262658:NAK262658 NJO262658:NKG262658 NTK262658:NUC262658 ODG262658:ODY262658 ONC262658:ONU262658 OWY262658:OXQ262658 PGU262658:PHM262658 PQQ262658:PRI262658 QAM262658:QBE262658 QKI262658:QLA262658 QUE262658:QUW262658 REA262658:RES262658 RNW262658:ROO262658 RXS262658:RYK262658 SHO262658:SIG262658 SRK262658:SSC262658 TBG262658:TBY262658 TLC262658:TLU262658 TUY262658:TVQ262658 UEU262658:UFM262658 UOQ262658:UPI262658 UYM262658:UZE262658 VII262658:VJA262658 VSE262658:VSW262658 WCA262658:WCS262658 WLW262658:WMO262658 WVS262658:WWK262658 K328194:AC328194 JG328194:JY328194 TC328194:TU328194 ACY328194:ADQ328194 AMU328194:ANM328194 AWQ328194:AXI328194 BGM328194:BHE328194 BQI328194:BRA328194 CAE328194:CAW328194 CKA328194:CKS328194 CTW328194:CUO328194 DDS328194:DEK328194 DNO328194:DOG328194 DXK328194:DYC328194 EHG328194:EHY328194 ERC328194:ERU328194 FAY328194:FBQ328194 FKU328194:FLM328194 FUQ328194:FVI328194 GEM328194:GFE328194 GOI328194:GPA328194 GYE328194:GYW328194 HIA328194:HIS328194 HRW328194:HSO328194 IBS328194:ICK328194 ILO328194:IMG328194 IVK328194:IWC328194 JFG328194:JFY328194 JPC328194:JPU328194 JYY328194:JZQ328194 KIU328194:KJM328194 KSQ328194:KTI328194 LCM328194:LDE328194 LMI328194:LNA328194 LWE328194:LWW328194 MGA328194:MGS328194 MPW328194:MQO328194 MZS328194:NAK328194 NJO328194:NKG328194 NTK328194:NUC328194 ODG328194:ODY328194 ONC328194:ONU328194 OWY328194:OXQ328194 PGU328194:PHM328194 PQQ328194:PRI328194 QAM328194:QBE328194 QKI328194:QLA328194 QUE328194:QUW328194 REA328194:RES328194 RNW328194:ROO328194 RXS328194:RYK328194 SHO328194:SIG328194 SRK328194:SSC328194 TBG328194:TBY328194 TLC328194:TLU328194 TUY328194:TVQ328194 UEU328194:UFM328194 UOQ328194:UPI328194 UYM328194:UZE328194 VII328194:VJA328194 VSE328194:VSW328194 WCA328194:WCS328194 WLW328194:WMO328194 WVS328194:WWK328194 K393730:AC393730 JG393730:JY393730 TC393730:TU393730 ACY393730:ADQ393730 AMU393730:ANM393730 AWQ393730:AXI393730 BGM393730:BHE393730 BQI393730:BRA393730 CAE393730:CAW393730 CKA393730:CKS393730 CTW393730:CUO393730 DDS393730:DEK393730 DNO393730:DOG393730 DXK393730:DYC393730 EHG393730:EHY393730 ERC393730:ERU393730 FAY393730:FBQ393730 FKU393730:FLM393730 FUQ393730:FVI393730 GEM393730:GFE393730 GOI393730:GPA393730 GYE393730:GYW393730 HIA393730:HIS393730 HRW393730:HSO393730 IBS393730:ICK393730 ILO393730:IMG393730 IVK393730:IWC393730 JFG393730:JFY393730 JPC393730:JPU393730 JYY393730:JZQ393730 KIU393730:KJM393730 KSQ393730:KTI393730 LCM393730:LDE393730 LMI393730:LNA393730 LWE393730:LWW393730 MGA393730:MGS393730 MPW393730:MQO393730 MZS393730:NAK393730 NJO393730:NKG393730 NTK393730:NUC393730 ODG393730:ODY393730 ONC393730:ONU393730 OWY393730:OXQ393730 PGU393730:PHM393730 PQQ393730:PRI393730 QAM393730:QBE393730 QKI393730:QLA393730 QUE393730:QUW393730 REA393730:RES393730 RNW393730:ROO393730 RXS393730:RYK393730 SHO393730:SIG393730 SRK393730:SSC393730 TBG393730:TBY393730 TLC393730:TLU393730 TUY393730:TVQ393730 UEU393730:UFM393730 UOQ393730:UPI393730 UYM393730:UZE393730 VII393730:VJA393730 VSE393730:VSW393730 WCA393730:WCS393730 WLW393730:WMO393730 WVS393730:WWK393730 K459266:AC459266 JG459266:JY459266 TC459266:TU459266 ACY459266:ADQ459266 AMU459266:ANM459266 AWQ459266:AXI459266 BGM459266:BHE459266 BQI459266:BRA459266 CAE459266:CAW459266 CKA459266:CKS459266 CTW459266:CUO459266 DDS459266:DEK459266 DNO459266:DOG459266 DXK459266:DYC459266 EHG459266:EHY459266 ERC459266:ERU459266 FAY459266:FBQ459266 FKU459266:FLM459266 FUQ459266:FVI459266 GEM459266:GFE459266 GOI459266:GPA459266 GYE459266:GYW459266 HIA459266:HIS459266 HRW459266:HSO459266 IBS459266:ICK459266 ILO459266:IMG459266 IVK459266:IWC459266 JFG459266:JFY459266 JPC459266:JPU459266 JYY459266:JZQ459266 KIU459266:KJM459266 KSQ459266:KTI459266 LCM459266:LDE459266 LMI459266:LNA459266 LWE459266:LWW459266 MGA459266:MGS459266 MPW459266:MQO459266 MZS459266:NAK459266 NJO459266:NKG459266 NTK459266:NUC459266 ODG459266:ODY459266 ONC459266:ONU459266 OWY459266:OXQ459266 PGU459266:PHM459266 PQQ459266:PRI459266 QAM459266:QBE459266 QKI459266:QLA459266 QUE459266:QUW459266 REA459266:RES459266 RNW459266:ROO459266 RXS459266:RYK459266 SHO459266:SIG459266 SRK459266:SSC459266 TBG459266:TBY459266 TLC459266:TLU459266 TUY459266:TVQ459266 UEU459266:UFM459266 UOQ459266:UPI459266 UYM459266:UZE459266 VII459266:VJA459266 VSE459266:VSW459266 WCA459266:WCS459266 WLW459266:WMO459266 WVS459266:WWK459266 K524802:AC524802 JG524802:JY524802 TC524802:TU524802 ACY524802:ADQ524802 AMU524802:ANM524802 AWQ524802:AXI524802 BGM524802:BHE524802 BQI524802:BRA524802 CAE524802:CAW524802 CKA524802:CKS524802 CTW524802:CUO524802 DDS524802:DEK524802 DNO524802:DOG524802 DXK524802:DYC524802 EHG524802:EHY524802 ERC524802:ERU524802 FAY524802:FBQ524802 FKU524802:FLM524802 FUQ524802:FVI524802 GEM524802:GFE524802 GOI524802:GPA524802 GYE524802:GYW524802 HIA524802:HIS524802 HRW524802:HSO524802 IBS524802:ICK524802 ILO524802:IMG524802 IVK524802:IWC524802 JFG524802:JFY524802 JPC524802:JPU524802 JYY524802:JZQ524802 KIU524802:KJM524802 KSQ524802:KTI524802 LCM524802:LDE524802 LMI524802:LNA524802 LWE524802:LWW524802 MGA524802:MGS524802 MPW524802:MQO524802 MZS524802:NAK524802 NJO524802:NKG524802 NTK524802:NUC524802 ODG524802:ODY524802 ONC524802:ONU524802 OWY524802:OXQ524802 PGU524802:PHM524802 PQQ524802:PRI524802 QAM524802:QBE524802 QKI524802:QLA524802 QUE524802:QUW524802 REA524802:RES524802 RNW524802:ROO524802 RXS524802:RYK524802 SHO524802:SIG524802 SRK524802:SSC524802 TBG524802:TBY524802 TLC524802:TLU524802 TUY524802:TVQ524802 UEU524802:UFM524802 UOQ524802:UPI524802 UYM524802:UZE524802 VII524802:VJA524802 VSE524802:VSW524802 WCA524802:WCS524802 WLW524802:WMO524802 WVS524802:WWK524802 K590338:AC590338 JG590338:JY590338 TC590338:TU590338 ACY590338:ADQ590338 AMU590338:ANM590338 AWQ590338:AXI590338 BGM590338:BHE590338 BQI590338:BRA590338 CAE590338:CAW590338 CKA590338:CKS590338 CTW590338:CUO590338 DDS590338:DEK590338 DNO590338:DOG590338 DXK590338:DYC590338 EHG590338:EHY590338 ERC590338:ERU590338 FAY590338:FBQ590338 FKU590338:FLM590338 FUQ590338:FVI590338 GEM590338:GFE590338 GOI590338:GPA590338 GYE590338:GYW590338 HIA590338:HIS590338 HRW590338:HSO590338 IBS590338:ICK590338 ILO590338:IMG590338 IVK590338:IWC590338 JFG590338:JFY590338 JPC590338:JPU590338 JYY590338:JZQ590338 KIU590338:KJM590338 KSQ590338:KTI590338 LCM590338:LDE590338 LMI590338:LNA590338 LWE590338:LWW590338 MGA590338:MGS590338 MPW590338:MQO590338 MZS590338:NAK590338 NJO590338:NKG590338 NTK590338:NUC590338 ODG590338:ODY590338 ONC590338:ONU590338 OWY590338:OXQ590338 PGU590338:PHM590338 PQQ590338:PRI590338 QAM590338:QBE590338 QKI590338:QLA590338 QUE590338:QUW590338 REA590338:RES590338 RNW590338:ROO590338 RXS590338:RYK590338 SHO590338:SIG590338 SRK590338:SSC590338 TBG590338:TBY590338 TLC590338:TLU590338 TUY590338:TVQ590338 UEU590338:UFM590338 UOQ590338:UPI590338 UYM590338:UZE590338 VII590338:VJA590338 VSE590338:VSW590338 WCA590338:WCS590338 WLW590338:WMO590338 WVS590338:WWK590338 K655874:AC655874 JG655874:JY655874 TC655874:TU655874 ACY655874:ADQ655874 AMU655874:ANM655874 AWQ655874:AXI655874 BGM655874:BHE655874 BQI655874:BRA655874 CAE655874:CAW655874 CKA655874:CKS655874 CTW655874:CUO655874 DDS655874:DEK655874 DNO655874:DOG655874 DXK655874:DYC655874 EHG655874:EHY655874 ERC655874:ERU655874 FAY655874:FBQ655874 FKU655874:FLM655874 FUQ655874:FVI655874 GEM655874:GFE655874 GOI655874:GPA655874 GYE655874:GYW655874 HIA655874:HIS655874 HRW655874:HSO655874 IBS655874:ICK655874 ILO655874:IMG655874 IVK655874:IWC655874 JFG655874:JFY655874 JPC655874:JPU655874 JYY655874:JZQ655874 KIU655874:KJM655874 KSQ655874:KTI655874 LCM655874:LDE655874 LMI655874:LNA655874 LWE655874:LWW655874 MGA655874:MGS655874 MPW655874:MQO655874 MZS655874:NAK655874 NJO655874:NKG655874 NTK655874:NUC655874 ODG655874:ODY655874 ONC655874:ONU655874 OWY655874:OXQ655874 PGU655874:PHM655874 PQQ655874:PRI655874 QAM655874:QBE655874 QKI655874:QLA655874 QUE655874:QUW655874 REA655874:RES655874 RNW655874:ROO655874 RXS655874:RYK655874 SHO655874:SIG655874 SRK655874:SSC655874 TBG655874:TBY655874 TLC655874:TLU655874 TUY655874:TVQ655874 UEU655874:UFM655874 UOQ655874:UPI655874 UYM655874:UZE655874 VII655874:VJA655874 VSE655874:VSW655874 WCA655874:WCS655874 WLW655874:WMO655874 WVS655874:WWK655874 K721410:AC721410 JG721410:JY721410 TC721410:TU721410 ACY721410:ADQ721410 AMU721410:ANM721410 AWQ721410:AXI721410 BGM721410:BHE721410 BQI721410:BRA721410 CAE721410:CAW721410 CKA721410:CKS721410 CTW721410:CUO721410 DDS721410:DEK721410 DNO721410:DOG721410 DXK721410:DYC721410 EHG721410:EHY721410 ERC721410:ERU721410 FAY721410:FBQ721410 FKU721410:FLM721410 FUQ721410:FVI721410 GEM721410:GFE721410 GOI721410:GPA721410 GYE721410:GYW721410 HIA721410:HIS721410 HRW721410:HSO721410 IBS721410:ICK721410 ILO721410:IMG721410 IVK721410:IWC721410 JFG721410:JFY721410 JPC721410:JPU721410 JYY721410:JZQ721410 KIU721410:KJM721410 KSQ721410:KTI721410 LCM721410:LDE721410 LMI721410:LNA721410 LWE721410:LWW721410 MGA721410:MGS721410 MPW721410:MQO721410 MZS721410:NAK721410 NJO721410:NKG721410 NTK721410:NUC721410 ODG721410:ODY721410 ONC721410:ONU721410 OWY721410:OXQ721410 PGU721410:PHM721410 PQQ721410:PRI721410 QAM721410:QBE721410 QKI721410:QLA721410 QUE721410:QUW721410 REA721410:RES721410 RNW721410:ROO721410 RXS721410:RYK721410 SHO721410:SIG721410 SRK721410:SSC721410 TBG721410:TBY721410 TLC721410:TLU721410 TUY721410:TVQ721410 UEU721410:UFM721410 UOQ721410:UPI721410 UYM721410:UZE721410 VII721410:VJA721410 VSE721410:VSW721410 WCA721410:WCS721410 WLW721410:WMO721410 WVS721410:WWK721410 K786946:AC786946 JG786946:JY786946 TC786946:TU786946 ACY786946:ADQ786946 AMU786946:ANM786946 AWQ786946:AXI786946 BGM786946:BHE786946 BQI786946:BRA786946 CAE786946:CAW786946 CKA786946:CKS786946 CTW786946:CUO786946 DDS786946:DEK786946 DNO786946:DOG786946 DXK786946:DYC786946 EHG786946:EHY786946 ERC786946:ERU786946 FAY786946:FBQ786946 FKU786946:FLM786946 FUQ786946:FVI786946 GEM786946:GFE786946 GOI786946:GPA786946 GYE786946:GYW786946 HIA786946:HIS786946 HRW786946:HSO786946 IBS786946:ICK786946 ILO786946:IMG786946 IVK786946:IWC786946 JFG786946:JFY786946 JPC786946:JPU786946 JYY786946:JZQ786946 KIU786946:KJM786946 KSQ786946:KTI786946 LCM786946:LDE786946 LMI786946:LNA786946 LWE786946:LWW786946 MGA786946:MGS786946 MPW786946:MQO786946 MZS786946:NAK786946 NJO786946:NKG786946 NTK786946:NUC786946 ODG786946:ODY786946 ONC786946:ONU786946 OWY786946:OXQ786946 PGU786946:PHM786946 PQQ786946:PRI786946 QAM786946:QBE786946 QKI786946:QLA786946 QUE786946:QUW786946 REA786946:RES786946 RNW786946:ROO786946 RXS786946:RYK786946 SHO786946:SIG786946 SRK786946:SSC786946 TBG786946:TBY786946 TLC786946:TLU786946 TUY786946:TVQ786946 UEU786946:UFM786946 UOQ786946:UPI786946 UYM786946:UZE786946 VII786946:VJA786946 VSE786946:VSW786946 WCA786946:WCS786946 WLW786946:WMO786946 WVS786946:WWK786946 K852482:AC852482 JG852482:JY852482 TC852482:TU852482 ACY852482:ADQ852482 AMU852482:ANM852482 AWQ852482:AXI852482 BGM852482:BHE852482 BQI852482:BRA852482 CAE852482:CAW852482 CKA852482:CKS852482 CTW852482:CUO852482 DDS852482:DEK852482 DNO852482:DOG852482 DXK852482:DYC852482 EHG852482:EHY852482 ERC852482:ERU852482 FAY852482:FBQ852482 FKU852482:FLM852482 FUQ852482:FVI852482 GEM852482:GFE852482 GOI852482:GPA852482 GYE852482:GYW852482 HIA852482:HIS852482 HRW852482:HSO852482 IBS852482:ICK852482 ILO852482:IMG852482 IVK852482:IWC852482 JFG852482:JFY852482 JPC852482:JPU852482 JYY852482:JZQ852482 KIU852482:KJM852482 KSQ852482:KTI852482 LCM852482:LDE852482 LMI852482:LNA852482 LWE852482:LWW852482 MGA852482:MGS852482 MPW852482:MQO852482 MZS852482:NAK852482 NJO852482:NKG852482 NTK852482:NUC852482 ODG852482:ODY852482 ONC852482:ONU852482 OWY852482:OXQ852482 PGU852482:PHM852482 PQQ852482:PRI852482 QAM852482:QBE852482 QKI852482:QLA852482 QUE852482:QUW852482 REA852482:RES852482 RNW852482:ROO852482 RXS852482:RYK852482 SHO852482:SIG852482 SRK852482:SSC852482 TBG852482:TBY852482 TLC852482:TLU852482 TUY852482:TVQ852482 UEU852482:UFM852482 UOQ852482:UPI852482 UYM852482:UZE852482 VII852482:VJA852482 VSE852482:VSW852482 WCA852482:WCS852482 WLW852482:WMO852482 WVS852482:WWK852482 K918018:AC918018 JG918018:JY918018 TC918018:TU918018 ACY918018:ADQ918018 AMU918018:ANM918018 AWQ918018:AXI918018 BGM918018:BHE918018 BQI918018:BRA918018 CAE918018:CAW918018 CKA918018:CKS918018 CTW918018:CUO918018 DDS918018:DEK918018 DNO918018:DOG918018 DXK918018:DYC918018 EHG918018:EHY918018 ERC918018:ERU918018 FAY918018:FBQ918018 FKU918018:FLM918018 FUQ918018:FVI918018 GEM918018:GFE918018 GOI918018:GPA918018 GYE918018:GYW918018 HIA918018:HIS918018 HRW918018:HSO918018 IBS918018:ICK918018 ILO918018:IMG918018 IVK918018:IWC918018 JFG918018:JFY918018 JPC918018:JPU918018 JYY918018:JZQ918018 KIU918018:KJM918018 KSQ918018:KTI918018 LCM918018:LDE918018 LMI918018:LNA918018 LWE918018:LWW918018 MGA918018:MGS918018 MPW918018:MQO918018 MZS918018:NAK918018 NJO918018:NKG918018 NTK918018:NUC918018 ODG918018:ODY918018 ONC918018:ONU918018 OWY918018:OXQ918018 PGU918018:PHM918018 PQQ918018:PRI918018 QAM918018:QBE918018 QKI918018:QLA918018 QUE918018:QUW918018 REA918018:RES918018 RNW918018:ROO918018 RXS918018:RYK918018 SHO918018:SIG918018 SRK918018:SSC918018 TBG918018:TBY918018 TLC918018:TLU918018 TUY918018:TVQ918018 UEU918018:UFM918018 UOQ918018:UPI918018 UYM918018:UZE918018 VII918018:VJA918018 VSE918018:VSW918018 WCA918018:WCS918018 WLW918018:WMO918018 WVS918018:WWK918018 K983554:AC983554 JG983554:JY983554 TC983554:TU983554 ACY983554:ADQ983554 AMU983554:ANM983554 AWQ983554:AXI983554 BGM983554:BHE983554 BQI983554:BRA983554 CAE983554:CAW983554 CKA983554:CKS983554 CTW983554:CUO983554 DDS983554:DEK983554 DNO983554:DOG983554 DXK983554:DYC983554 EHG983554:EHY983554 ERC983554:ERU983554 FAY983554:FBQ983554 FKU983554:FLM983554 FUQ983554:FVI983554 GEM983554:GFE983554 GOI983554:GPA983554 GYE983554:GYW983554 HIA983554:HIS983554 HRW983554:HSO983554 IBS983554:ICK983554 ILO983554:IMG983554 IVK983554:IWC983554 JFG983554:JFY983554 JPC983554:JPU983554 JYY983554:JZQ983554 KIU983554:KJM983554 KSQ983554:KTI983554 LCM983554:LDE983554 LMI983554:LNA983554 LWE983554:LWW983554 MGA983554:MGS983554 MPW983554:MQO983554 MZS983554:NAK983554 NJO983554:NKG983554 NTK983554:NUC983554 ODG983554:ODY983554 ONC983554:ONU983554 OWY983554:OXQ983554 PGU983554:PHM983554 PQQ983554:PRI983554 QAM983554:QBE983554 QKI983554:QLA983554 QUE983554:QUW983554 REA983554:RES983554 RNW983554:ROO983554 RXS983554:RYK983554 SHO983554:SIG983554 SRK983554:SSC983554 TBG983554:TBY983554 TLC983554:TLU983554 TUY983554:TVQ983554 UEU983554:UFM983554 UOQ983554:UPI983554 UYM983554:UZE983554 VII983554:VJA983554 VSE983554:VSW983554 WCA983554:WCS983554 WLW983554:WMO983554 WVS983554:WWK983554 WVS515:WWK515 JG491:JY491 TC491:TU491 ACY491:ADQ491 AMU491:ANM491 AWQ491:AXI491 BGM491:BHE491 BQI491:BRA491 CAE491:CAW491 CKA491:CKS491 CTW491:CUO491 DDS491:DEK491 DNO491:DOG491 DXK491:DYC491 EHG491:EHY491 ERC491:ERU491 FAY491:FBQ491 FKU491:FLM491 FUQ491:FVI491 GEM491:GFE491 GOI491:GPA491 GYE491:GYW491 HIA491:HIS491 HRW491:HSO491 IBS491:ICK491 ILO491:IMG491 IVK491:IWC491 JFG491:JFY491 JPC491:JPU491 JYY491:JZQ491 KIU491:KJM491 KSQ491:KTI491 LCM491:LDE491 LMI491:LNA491 LWE491:LWW491 MGA491:MGS491 MPW491:MQO491 MZS491:NAK491 NJO491:NKG491 NTK491:NUC491 ODG491:ODY491 ONC491:ONU491 OWY491:OXQ491 PGU491:PHM491 PQQ491:PRI491 QAM491:QBE491 QKI491:QLA491 QUE491:QUW491 REA491:RES491 RNW491:ROO491 RXS491:RYK491 SHO491:SIG491 SRK491:SSC491 TBG491:TBY491 TLC491:TLU491 TUY491:TVQ491 UEU491:UFM491 UOQ491:UPI491 UYM491:UZE491 VII491:VJA491 VSE491:VSW491 WCA491:WCS491 WLW491:WMO491 WVS491:WWK491 K66073:AC66073 JG66073:JY66073 TC66073:TU66073 ACY66073:ADQ66073 AMU66073:ANM66073 AWQ66073:AXI66073 BGM66073:BHE66073 BQI66073:BRA66073 CAE66073:CAW66073 CKA66073:CKS66073 CTW66073:CUO66073 DDS66073:DEK66073 DNO66073:DOG66073 DXK66073:DYC66073 EHG66073:EHY66073 ERC66073:ERU66073 FAY66073:FBQ66073 FKU66073:FLM66073 FUQ66073:FVI66073 GEM66073:GFE66073 GOI66073:GPA66073 GYE66073:GYW66073 HIA66073:HIS66073 HRW66073:HSO66073 IBS66073:ICK66073 ILO66073:IMG66073 IVK66073:IWC66073 JFG66073:JFY66073 JPC66073:JPU66073 JYY66073:JZQ66073 KIU66073:KJM66073 KSQ66073:KTI66073 LCM66073:LDE66073 LMI66073:LNA66073 LWE66073:LWW66073 MGA66073:MGS66073 MPW66073:MQO66073 MZS66073:NAK66073 NJO66073:NKG66073 NTK66073:NUC66073 ODG66073:ODY66073 ONC66073:ONU66073 OWY66073:OXQ66073 PGU66073:PHM66073 PQQ66073:PRI66073 QAM66073:QBE66073 QKI66073:QLA66073 QUE66073:QUW66073 REA66073:RES66073 RNW66073:ROO66073 RXS66073:RYK66073 SHO66073:SIG66073 SRK66073:SSC66073 TBG66073:TBY66073 TLC66073:TLU66073 TUY66073:TVQ66073 UEU66073:UFM66073 UOQ66073:UPI66073 UYM66073:UZE66073 VII66073:VJA66073 VSE66073:VSW66073 WCA66073:WCS66073 WLW66073:WMO66073 WVS66073:WWK66073 K131609:AC131609 JG131609:JY131609 TC131609:TU131609 ACY131609:ADQ131609 AMU131609:ANM131609 AWQ131609:AXI131609 BGM131609:BHE131609 BQI131609:BRA131609 CAE131609:CAW131609 CKA131609:CKS131609 CTW131609:CUO131609 DDS131609:DEK131609 DNO131609:DOG131609 DXK131609:DYC131609 EHG131609:EHY131609 ERC131609:ERU131609 FAY131609:FBQ131609 FKU131609:FLM131609 FUQ131609:FVI131609 GEM131609:GFE131609 GOI131609:GPA131609 GYE131609:GYW131609 HIA131609:HIS131609 HRW131609:HSO131609 IBS131609:ICK131609 ILO131609:IMG131609 IVK131609:IWC131609 JFG131609:JFY131609 JPC131609:JPU131609 JYY131609:JZQ131609 KIU131609:KJM131609 KSQ131609:KTI131609 LCM131609:LDE131609 LMI131609:LNA131609 LWE131609:LWW131609 MGA131609:MGS131609 MPW131609:MQO131609 MZS131609:NAK131609 NJO131609:NKG131609 NTK131609:NUC131609 ODG131609:ODY131609 ONC131609:ONU131609 OWY131609:OXQ131609 PGU131609:PHM131609 PQQ131609:PRI131609 QAM131609:QBE131609 QKI131609:QLA131609 QUE131609:QUW131609 REA131609:RES131609 RNW131609:ROO131609 RXS131609:RYK131609 SHO131609:SIG131609 SRK131609:SSC131609 TBG131609:TBY131609 TLC131609:TLU131609 TUY131609:TVQ131609 UEU131609:UFM131609 UOQ131609:UPI131609 UYM131609:UZE131609 VII131609:VJA131609 VSE131609:VSW131609 WCA131609:WCS131609 WLW131609:WMO131609 WVS131609:WWK131609 K197145:AC197145 JG197145:JY197145 TC197145:TU197145 ACY197145:ADQ197145 AMU197145:ANM197145 AWQ197145:AXI197145 BGM197145:BHE197145 BQI197145:BRA197145 CAE197145:CAW197145 CKA197145:CKS197145 CTW197145:CUO197145 DDS197145:DEK197145 DNO197145:DOG197145 DXK197145:DYC197145 EHG197145:EHY197145 ERC197145:ERU197145 FAY197145:FBQ197145 FKU197145:FLM197145 FUQ197145:FVI197145 GEM197145:GFE197145 GOI197145:GPA197145 GYE197145:GYW197145 HIA197145:HIS197145 HRW197145:HSO197145 IBS197145:ICK197145 ILO197145:IMG197145 IVK197145:IWC197145 JFG197145:JFY197145 JPC197145:JPU197145 JYY197145:JZQ197145 KIU197145:KJM197145 KSQ197145:KTI197145 LCM197145:LDE197145 LMI197145:LNA197145 LWE197145:LWW197145 MGA197145:MGS197145 MPW197145:MQO197145 MZS197145:NAK197145 NJO197145:NKG197145 NTK197145:NUC197145 ODG197145:ODY197145 ONC197145:ONU197145 OWY197145:OXQ197145 PGU197145:PHM197145 PQQ197145:PRI197145 QAM197145:QBE197145 QKI197145:QLA197145 QUE197145:QUW197145 REA197145:RES197145 RNW197145:ROO197145 RXS197145:RYK197145 SHO197145:SIG197145 SRK197145:SSC197145 TBG197145:TBY197145 TLC197145:TLU197145 TUY197145:TVQ197145 UEU197145:UFM197145 UOQ197145:UPI197145 UYM197145:UZE197145 VII197145:VJA197145 VSE197145:VSW197145 WCA197145:WCS197145 WLW197145:WMO197145 WVS197145:WWK197145 K262681:AC262681 JG262681:JY262681 TC262681:TU262681 ACY262681:ADQ262681 AMU262681:ANM262681 AWQ262681:AXI262681 BGM262681:BHE262681 BQI262681:BRA262681 CAE262681:CAW262681 CKA262681:CKS262681 CTW262681:CUO262681 DDS262681:DEK262681 DNO262681:DOG262681 DXK262681:DYC262681 EHG262681:EHY262681 ERC262681:ERU262681 FAY262681:FBQ262681 FKU262681:FLM262681 FUQ262681:FVI262681 GEM262681:GFE262681 GOI262681:GPA262681 GYE262681:GYW262681 HIA262681:HIS262681 HRW262681:HSO262681 IBS262681:ICK262681 ILO262681:IMG262681 IVK262681:IWC262681 JFG262681:JFY262681 JPC262681:JPU262681 JYY262681:JZQ262681 KIU262681:KJM262681 KSQ262681:KTI262681 LCM262681:LDE262681 LMI262681:LNA262681 LWE262681:LWW262681 MGA262681:MGS262681 MPW262681:MQO262681 MZS262681:NAK262681 NJO262681:NKG262681 NTK262681:NUC262681 ODG262681:ODY262681 ONC262681:ONU262681 OWY262681:OXQ262681 PGU262681:PHM262681 PQQ262681:PRI262681 QAM262681:QBE262681 QKI262681:QLA262681 QUE262681:QUW262681 REA262681:RES262681 RNW262681:ROO262681 RXS262681:RYK262681 SHO262681:SIG262681 SRK262681:SSC262681 TBG262681:TBY262681 TLC262681:TLU262681 TUY262681:TVQ262681 UEU262681:UFM262681 UOQ262681:UPI262681 UYM262681:UZE262681 VII262681:VJA262681 VSE262681:VSW262681 WCA262681:WCS262681 WLW262681:WMO262681 WVS262681:WWK262681 K328217:AC328217 JG328217:JY328217 TC328217:TU328217 ACY328217:ADQ328217 AMU328217:ANM328217 AWQ328217:AXI328217 BGM328217:BHE328217 BQI328217:BRA328217 CAE328217:CAW328217 CKA328217:CKS328217 CTW328217:CUO328217 DDS328217:DEK328217 DNO328217:DOG328217 DXK328217:DYC328217 EHG328217:EHY328217 ERC328217:ERU328217 FAY328217:FBQ328217 FKU328217:FLM328217 FUQ328217:FVI328217 GEM328217:GFE328217 GOI328217:GPA328217 GYE328217:GYW328217 HIA328217:HIS328217 HRW328217:HSO328217 IBS328217:ICK328217 ILO328217:IMG328217 IVK328217:IWC328217 JFG328217:JFY328217 JPC328217:JPU328217 JYY328217:JZQ328217 KIU328217:KJM328217 KSQ328217:KTI328217 LCM328217:LDE328217 LMI328217:LNA328217 LWE328217:LWW328217 MGA328217:MGS328217 MPW328217:MQO328217 MZS328217:NAK328217 NJO328217:NKG328217 NTK328217:NUC328217 ODG328217:ODY328217 ONC328217:ONU328217 OWY328217:OXQ328217 PGU328217:PHM328217 PQQ328217:PRI328217 QAM328217:QBE328217 QKI328217:QLA328217 QUE328217:QUW328217 REA328217:RES328217 RNW328217:ROO328217 RXS328217:RYK328217 SHO328217:SIG328217 SRK328217:SSC328217 TBG328217:TBY328217 TLC328217:TLU328217 TUY328217:TVQ328217 UEU328217:UFM328217 UOQ328217:UPI328217 UYM328217:UZE328217 VII328217:VJA328217 VSE328217:VSW328217 WCA328217:WCS328217 WLW328217:WMO328217 WVS328217:WWK328217 K393753:AC393753 JG393753:JY393753 TC393753:TU393753 ACY393753:ADQ393753 AMU393753:ANM393753 AWQ393753:AXI393753 BGM393753:BHE393753 BQI393753:BRA393753 CAE393753:CAW393753 CKA393753:CKS393753 CTW393753:CUO393753 DDS393753:DEK393753 DNO393753:DOG393753 DXK393753:DYC393753 EHG393753:EHY393753 ERC393753:ERU393753 FAY393753:FBQ393753 FKU393753:FLM393753 FUQ393753:FVI393753 GEM393753:GFE393753 GOI393753:GPA393753 GYE393753:GYW393753 HIA393753:HIS393753 HRW393753:HSO393753 IBS393753:ICK393753 ILO393753:IMG393753 IVK393753:IWC393753 JFG393753:JFY393753 JPC393753:JPU393753 JYY393753:JZQ393753 KIU393753:KJM393753 KSQ393753:KTI393753 LCM393753:LDE393753 LMI393753:LNA393753 LWE393753:LWW393753 MGA393753:MGS393753 MPW393753:MQO393753 MZS393753:NAK393753 NJO393753:NKG393753 NTK393753:NUC393753 ODG393753:ODY393753 ONC393753:ONU393753 OWY393753:OXQ393753 PGU393753:PHM393753 PQQ393753:PRI393753 QAM393753:QBE393753 QKI393753:QLA393753 QUE393753:QUW393753 REA393753:RES393753 RNW393753:ROO393753 RXS393753:RYK393753 SHO393753:SIG393753 SRK393753:SSC393753 TBG393753:TBY393753 TLC393753:TLU393753 TUY393753:TVQ393753 UEU393753:UFM393753 UOQ393753:UPI393753 UYM393753:UZE393753 VII393753:VJA393753 VSE393753:VSW393753 WCA393753:WCS393753 WLW393753:WMO393753 WVS393753:WWK393753 K459289:AC459289 JG459289:JY459289 TC459289:TU459289 ACY459289:ADQ459289 AMU459289:ANM459289 AWQ459289:AXI459289 BGM459289:BHE459289 BQI459289:BRA459289 CAE459289:CAW459289 CKA459289:CKS459289 CTW459289:CUO459289 DDS459289:DEK459289 DNO459289:DOG459289 DXK459289:DYC459289 EHG459289:EHY459289 ERC459289:ERU459289 FAY459289:FBQ459289 FKU459289:FLM459289 FUQ459289:FVI459289 GEM459289:GFE459289 GOI459289:GPA459289 GYE459289:GYW459289 HIA459289:HIS459289 HRW459289:HSO459289 IBS459289:ICK459289 ILO459289:IMG459289 IVK459289:IWC459289 JFG459289:JFY459289 JPC459289:JPU459289 JYY459289:JZQ459289 KIU459289:KJM459289 KSQ459289:KTI459289 LCM459289:LDE459289 LMI459289:LNA459289 LWE459289:LWW459289 MGA459289:MGS459289 MPW459289:MQO459289 MZS459289:NAK459289 NJO459289:NKG459289 NTK459289:NUC459289 ODG459289:ODY459289 ONC459289:ONU459289 OWY459289:OXQ459289 PGU459289:PHM459289 PQQ459289:PRI459289 QAM459289:QBE459289 QKI459289:QLA459289 QUE459289:QUW459289 REA459289:RES459289 RNW459289:ROO459289 RXS459289:RYK459289 SHO459289:SIG459289 SRK459289:SSC459289 TBG459289:TBY459289 TLC459289:TLU459289 TUY459289:TVQ459289 UEU459289:UFM459289 UOQ459289:UPI459289 UYM459289:UZE459289 VII459289:VJA459289 VSE459289:VSW459289 WCA459289:WCS459289 WLW459289:WMO459289 WVS459289:WWK459289 K524825:AC524825 JG524825:JY524825 TC524825:TU524825 ACY524825:ADQ524825 AMU524825:ANM524825 AWQ524825:AXI524825 BGM524825:BHE524825 BQI524825:BRA524825 CAE524825:CAW524825 CKA524825:CKS524825 CTW524825:CUO524825 DDS524825:DEK524825 DNO524825:DOG524825 DXK524825:DYC524825 EHG524825:EHY524825 ERC524825:ERU524825 FAY524825:FBQ524825 FKU524825:FLM524825 FUQ524825:FVI524825 GEM524825:GFE524825 GOI524825:GPA524825 GYE524825:GYW524825 HIA524825:HIS524825 HRW524825:HSO524825 IBS524825:ICK524825 ILO524825:IMG524825 IVK524825:IWC524825 JFG524825:JFY524825 JPC524825:JPU524825 JYY524825:JZQ524825 KIU524825:KJM524825 KSQ524825:KTI524825 LCM524825:LDE524825 LMI524825:LNA524825 LWE524825:LWW524825 MGA524825:MGS524825 MPW524825:MQO524825 MZS524825:NAK524825 NJO524825:NKG524825 NTK524825:NUC524825 ODG524825:ODY524825 ONC524825:ONU524825 OWY524825:OXQ524825 PGU524825:PHM524825 PQQ524825:PRI524825 QAM524825:QBE524825 QKI524825:QLA524825 QUE524825:QUW524825 REA524825:RES524825 RNW524825:ROO524825 RXS524825:RYK524825 SHO524825:SIG524825 SRK524825:SSC524825 TBG524825:TBY524825 TLC524825:TLU524825 TUY524825:TVQ524825 UEU524825:UFM524825 UOQ524825:UPI524825 UYM524825:UZE524825 VII524825:VJA524825 VSE524825:VSW524825 WCA524825:WCS524825 WLW524825:WMO524825 WVS524825:WWK524825 K590361:AC590361 JG590361:JY590361 TC590361:TU590361 ACY590361:ADQ590361 AMU590361:ANM590361 AWQ590361:AXI590361 BGM590361:BHE590361 BQI590361:BRA590361 CAE590361:CAW590361 CKA590361:CKS590361 CTW590361:CUO590361 DDS590361:DEK590361 DNO590361:DOG590361 DXK590361:DYC590361 EHG590361:EHY590361 ERC590361:ERU590361 FAY590361:FBQ590361 FKU590361:FLM590361 FUQ590361:FVI590361 GEM590361:GFE590361 GOI590361:GPA590361 GYE590361:GYW590361 HIA590361:HIS590361 HRW590361:HSO590361 IBS590361:ICK590361 ILO590361:IMG590361 IVK590361:IWC590361 JFG590361:JFY590361 JPC590361:JPU590361 JYY590361:JZQ590361 KIU590361:KJM590361 KSQ590361:KTI590361 LCM590361:LDE590361 LMI590361:LNA590361 LWE590361:LWW590361 MGA590361:MGS590361 MPW590361:MQO590361 MZS590361:NAK590361 NJO590361:NKG590361 NTK590361:NUC590361 ODG590361:ODY590361 ONC590361:ONU590361 OWY590361:OXQ590361 PGU590361:PHM590361 PQQ590361:PRI590361 QAM590361:QBE590361 QKI590361:QLA590361 QUE590361:QUW590361 REA590361:RES590361 RNW590361:ROO590361 RXS590361:RYK590361 SHO590361:SIG590361 SRK590361:SSC590361 TBG590361:TBY590361 TLC590361:TLU590361 TUY590361:TVQ590361 UEU590361:UFM590361 UOQ590361:UPI590361 UYM590361:UZE590361 VII590361:VJA590361 VSE590361:VSW590361 WCA590361:WCS590361 WLW590361:WMO590361 WVS590361:WWK590361 K655897:AC655897 JG655897:JY655897 TC655897:TU655897 ACY655897:ADQ655897 AMU655897:ANM655897 AWQ655897:AXI655897 BGM655897:BHE655897 BQI655897:BRA655897 CAE655897:CAW655897 CKA655897:CKS655897 CTW655897:CUO655897 DDS655897:DEK655897 DNO655897:DOG655897 DXK655897:DYC655897 EHG655897:EHY655897 ERC655897:ERU655897 FAY655897:FBQ655897 FKU655897:FLM655897 FUQ655897:FVI655897 GEM655897:GFE655897 GOI655897:GPA655897 GYE655897:GYW655897 HIA655897:HIS655897 HRW655897:HSO655897 IBS655897:ICK655897 ILO655897:IMG655897 IVK655897:IWC655897 JFG655897:JFY655897 JPC655897:JPU655897 JYY655897:JZQ655897 KIU655897:KJM655897 KSQ655897:KTI655897 LCM655897:LDE655897 LMI655897:LNA655897 LWE655897:LWW655897 MGA655897:MGS655897 MPW655897:MQO655897 MZS655897:NAK655897 NJO655897:NKG655897 NTK655897:NUC655897 ODG655897:ODY655897 ONC655897:ONU655897 OWY655897:OXQ655897 PGU655897:PHM655897 PQQ655897:PRI655897 QAM655897:QBE655897 QKI655897:QLA655897 QUE655897:QUW655897 REA655897:RES655897 RNW655897:ROO655897 RXS655897:RYK655897 SHO655897:SIG655897 SRK655897:SSC655897 TBG655897:TBY655897 TLC655897:TLU655897 TUY655897:TVQ655897 UEU655897:UFM655897 UOQ655897:UPI655897 UYM655897:UZE655897 VII655897:VJA655897 VSE655897:VSW655897 WCA655897:WCS655897 WLW655897:WMO655897 WVS655897:WWK655897 K721433:AC721433 JG721433:JY721433 TC721433:TU721433 ACY721433:ADQ721433 AMU721433:ANM721433 AWQ721433:AXI721433 BGM721433:BHE721433 BQI721433:BRA721433 CAE721433:CAW721433 CKA721433:CKS721433 CTW721433:CUO721433 DDS721433:DEK721433 DNO721433:DOG721433 DXK721433:DYC721433 EHG721433:EHY721433 ERC721433:ERU721433 FAY721433:FBQ721433 FKU721433:FLM721433 FUQ721433:FVI721433 GEM721433:GFE721433 GOI721433:GPA721433 GYE721433:GYW721433 HIA721433:HIS721433 HRW721433:HSO721433 IBS721433:ICK721433 ILO721433:IMG721433 IVK721433:IWC721433 JFG721433:JFY721433 JPC721433:JPU721433 JYY721433:JZQ721433 KIU721433:KJM721433 KSQ721433:KTI721433 LCM721433:LDE721433 LMI721433:LNA721433 LWE721433:LWW721433 MGA721433:MGS721433 MPW721433:MQO721433 MZS721433:NAK721433 NJO721433:NKG721433 NTK721433:NUC721433 ODG721433:ODY721433 ONC721433:ONU721433 OWY721433:OXQ721433 PGU721433:PHM721433 PQQ721433:PRI721433 QAM721433:QBE721433 QKI721433:QLA721433 QUE721433:QUW721433 REA721433:RES721433 RNW721433:ROO721433 RXS721433:RYK721433 SHO721433:SIG721433 SRK721433:SSC721433 TBG721433:TBY721433 TLC721433:TLU721433 TUY721433:TVQ721433 UEU721433:UFM721433 UOQ721433:UPI721433 UYM721433:UZE721433 VII721433:VJA721433 VSE721433:VSW721433 WCA721433:WCS721433 WLW721433:WMO721433 WVS721433:WWK721433 K786969:AC786969 JG786969:JY786969 TC786969:TU786969 ACY786969:ADQ786969 AMU786969:ANM786969 AWQ786969:AXI786969 BGM786969:BHE786969 BQI786969:BRA786969 CAE786969:CAW786969 CKA786969:CKS786969 CTW786969:CUO786969 DDS786969:DEK786969 DNO786969:DOG786969 DXK786969:DYC786969 EHG786969:EHY786969 ERC786969:ERU786969 FAY786969:FBQ786969 FKU786969:FLM786969 FUQ786969:FVI786969 GEM786969:GFE786969 GOI786969:GPA786969 GYE786969:GYW786969 HIA786969:HIS786969 HRW786969:HSO786969 IBS786969:ICK786969 ILO786969:IMG786969 IVK786969:IWC786969 JFG786969:JFY786969 JPC786969:JPU786969 JYY786969:JZQ786969 KIU786969:KJM786969 KSQ786969:KTI786969 LCM786969:LDE786969 LMI786969:LNA786969 LWE786969:LWW786969 MGA786969:MGS786969 MPW786969:MQO786969 MZS786969:NAK786969 NJO786969:NKG786969 NTK786969:NUC786969 ODG786969:ODY786969 ONC786969:ONU786969 OWY786969:OXQ786969 PGU786969:PHM786969 PQQ786969:PRI786969 QAM786969:QBE786969 QKI786969:QLA786969 QUE786969:QUW786969 REA786969:RES786969 RNW786969:ROO786969 RXS786969:RYK786969 SHO786969:SIG786969 SRK786969:SSC786969 TBG786969:TBY786969 TLC786969:TLU786969 TUY786969:TVQ786969 UEU786969:UFM786969 UOQ786969:UPI786969 UYM786969:UZE786969 VII786969:VJA786969 VSE786969:VSW786969 WCA786969:WCS786969 WLW786969:WMO786969 WVS786969:WWK786969 K852505:AC852505 JG852505:JY852505 TC852505:TU852505 ACY852505:ADQ852505 AMU852505:ANM852505 AWQ852505:AXI852505 BGM852505:BHE852505 BQI852505:BRA852505 CAE852505:CAW852505 CKA852505:CKS852505 CTW852505:CUO852505 DDS852505:DEK852505 DNO852505:DOG852505 DXK852505:DYC852505 EHG852505:EHY852505 ERC852505:ERU852505 FAY852505:FBQ852505 FKU852505:FLM852505 FUQ852505:FVI852505 GEM852505:GFE852505 GOI852505:GPA852505 GYE852505:GYW852505 HIA852505:HIS852505 HRW852505:HSO852505 IBS852505:ICK852505 ILO852505:IMG852505 IVK852505:IWC852505 JFG852505:JFY852505 JPC852505:JPU852505 JYY852505:JZQ852505 KIU852505:KJM852505 KSQ852505:KTI852505 LCM852505:LDE852505 LMI852505:LNA852505 LWE852505:LWW852505 MGA852505:MGS852505 MPW852505:MQO852505 MZS852505:NAK852505 NJO852505:NKG852505 NTK852505:NUC852505 ODG852505:ODY852505 ONC852505:ONU852505 OWY852505:OXQ852505 PGU852505:PHM852505 PQQ852505:PRI852505 QAM852505:QBE852505 QKI852505:QLA852505 QUE852505:QUW852505 REA852505:RES852505 RNW852505:ROO852505 RXS852505:RYK852505 SHO852505:SIG852505 SRK852505:SSC852505 TBG852505:TBY852505 TLC852505:TLU852505 TUY852505:TVQ852505 UEU852505:UFM852505 UOQ852505:UPI852505 UYM852505:UZE852505 VII852505:VJA852505 VSE852505:VSW852505 WCA852505:WCS852505 WLW852505:WMO852505 WVS852505:WWK852505 K918041:AC918041 JG918041:JY918041 TC918041:TU918041 ACY918041:ADQ918041 AMU918041:ANM918041 AWQ918041:AXI918041 BGM918041:BHE918041 BQI918041:BRA918041 CAE918041:CAW918041 CKA918041:CKS918041 CTW918041:CUO918041 DDS918041:DEK918041 DNO918041:DOG918041 DXK918041:DYC918041 EHG918041:EHY918041 ERC918041:ERU918041 FAY918041:FBQ918041 FKU918041:FLM918041 FUQ918041:FVI918041 GEM918041:GFE918041 GOI918041:GPA918041 GYE918041:GYW918041 HIA918041:HIS918041 HRW918041:HSO918041 IBS918041:ICK918041 ILO918041:IMG918041 IVK918041:IWC918041 JFG918041:JFY918041 JPC918041:JPU918041 JYY918041:JZQ918041 KIU918041:KJM918041 KSQ918041:KTI918041 LCM918041:LDE918041 LMI918041:LNA918041 LWE918041:LWW918041 MGA918041:MGS918041 MPW918041:MQO918041 MZS918041:NAK918041 NJO918041:NKG918041 NTK918041:NUC918041 ODG918041:ODY918041 ONC918041:ONU918041 OWY918041:OXQ918041 PGU918041:PHM918041 PQQ918041:PRI918041 QAM918041:QBE918041 QKI918041:QLA918041 QUE918041:QUW918041 REA918041:RES918041 RNW918041:ROO918041 RXS918041:RYK918041 SHO918041:SIG918041 SRK918041:SSC918041 TBG918041:TBY918041 TLC918041:TLU918041 TUY918041:TVQ918041 UEU918041:UFM918041 UOQ918041:UPI918041 UYM918041:UZE918041 VII918041:VJA918041 VSE918041:VSW918041 WCA918041:WCS918041 WLW918041:WMO918041 WVS918041:WWK918041 K983577:AC983577 JG983577:JY983577 TC983577:TU983577 ACY983577:ADQ983577 AMU983577:ANM983577 AWQ983577:AXI983577 BGM983577:BHE983577 BQI983577:BRA983577 CAE983577:CAW983577 CKA983577:CKS983577 CTW983577:CUO983577 DDS983577:DEK983577 DNO983577:DOG983577 DXK983577:DYC983577 EHG983577:EHY983577 ERC983577:ERU983577 FAY983577:FBQ983577 FKU983577:FLM983577 FUQ983577:FVI983577 GEM983577:GFE983577 GOI983577:GPA983577 GYE983577:GYW983577 HIA983577:HIS983577 HRW983577:HSO983577 IBS983577:ICK983577 ILO983577:IMG983577 IVK983577:IWC983577 JFG983577:JFY983577 JPC983577:JPU983577 JYY983577:JZQ983577 KIU983577:KJM983577 KSQ983577:KTI983577 LCM983577:LDE983577 LMI983577:LNA983577 LWE983577:LWW983577 MGA983577:MGS983577 MPW983577:MQO983577 MZS983577:NAK983577 NJO983577:NKG983577 NTK983577:NUC983577 ODG983577:ODY983577 ONC983577:ONU983577 OWY983577:OXQ983577 PGU983577:PHM983577 PQQ983577:PRI983577 QAM983577:QBE983577 QKI983577:QLA983577 QUE983577:QUW983577 REA983577:RES983577 RNW983577:ROO983577 RXS983577:RYK983577 SHO983577:SIG983577 SRK983577:SSC983577 TBG983577:TBY983577 TLC983577:TLU983577 TUY983577:TVQ983577 UEU983577:UFM983577 UOQ983577:UPI983577 UYM983577:UZE983577 VII983577:VJA983577 VSE983577:VSW983577 WCA983577:WCS983577 WLW983577:WMO983577 WVS983577:WWK983577 AA172:AC176 JW172:JY176 TS172:TU176 ADO172:ADQ176 ANK172:ANM176 AXG172:AXI176 BHC172:BHE176 BQY172:BRA176 CAU172:CAW176 CKQ172:CKS176 CUM172:CUO176 DEI172:DEK176 DOE172:DOG176 DYA172:DYC176 EHW172:EHY176 ERS172:ERU176 FBO172:FBQ176 FLK172:FLM176 FVG172:FVI176 GFC172:GFE176 GOY172:GPA176 GYU172:GYW176 HIQ172:HIS176 HSM172:HSO176 ICI172:ICK176 IME172:IMG176 IWA172:IWC176 JFW172:JFY176 JPS172:JPU176 JZO172:JZQ176 KJK172:KJM176 KTG172:KTI176 LDC172:LDE176 LMY172:LNA176 LWU172:LWW176 MGQ172:MGS176 MQM172:MQO176 NAI172:NAK176 NKE172:NKG176 NUA172:NUC176 ODW172:ODY176 ONS172:ONU176 OXO172:OXQ176 PHK172:PHM176 PRG172:PRI176 QBC172:QBE176 QKY172:QLA176 QUU172:QUW176 REQ172:RES176 ROM172:ROO176 RYI172:RYK176 SIE172:SIG176 SSA172:SSC176 TBW172:TBY176 TLS172:TLU176 TVO172:TVQ176 UFK172:UFM176 UPG172:UPI176 UZC172:UZE176 VIY172:VJA176 VSU172:VSW176 WCQ172:WCS176 WMM172:WMO176 WWI172:WWK176 AA65831:AC65835 JW65831:JY65835 TS65831:TU65835 ADO65831:ADQ65835 ANK65831:ANM65835 AXG65831:AXI65835 BHC65831:BHE65835 BQY65831:BRA65835 CAU65831:CAW65835 CKQ65831:CKS65835 CUM65831:CUO65835 DEI65831:DEK65835 DOE65831:DOG65835 DYA65831:DYC65835 EHW65831:EHY65835 ERS65831:ERU65835 FBO65831:FBQ65835 FLK65831:FLM65835 FVG65831:FVI65835 GFC65831:GFE65835 GOY65831:GPA65835 GYU65831:GYW65835 HIQ65831:HIS65835 HSM65831:HSO65835 ICI65831:ICK65835 IME65831:IMG65835 IWA65831:IWC65835 JFW65831:JFY65835 JPS65831:JPU65835 JZO65831:JZQ65835 KJK65831:KJM65835 KTG65831:KTI65835 LDC65831:LDE65835 LMY65831:LNA65835 LWU65831:LWW65835 MGQ65831:MGS65835 MQM65831:MQO65835 NAI65831:NAK65835 NKE65831:NKG65835 NUA65831:NUC65835 ODW65831:ODY65835 ONS65831:ONU65835 OXO65831:OXQ65835 PHK65831:PHM65835 PRG65831:PRI65835 QBC65831:QBE65835 QKY65831:QLA65835 QUU65831:QUW65835 REQ65831:RES65835 ROM65831:ROO65835 RYI65831:RYK65835 SIE65831:SIG65835 SSA65831:SSC65835 TBW65831:TBY65835 TLS65831:TLU65835 TVO65831:TVQ65835 UFK65831:UFM65835 UPG65831:UPI65835 UZC65831:UZE65835 VIY65831:VJA65835 VSU65831:VSW65835 WCQ65831:WCS65835 WMM65831:WMO65835 WWI65831:WWK65835 AA131367:AC131371 JW131367:JY131371 TS131367:TU131371 ADO131367:ADQ131371 ANK131367:ANM131371 AXG131367:AXI131371 BHC131367:BHE131371 BQY131367:BRA131371 CAU131367:CAW131371 CKQ131367:CKS131371 CUM131367:CUO131371 DEI131367:DEK131371 DOE131367:DOG131371 DYA131367:DYC131371 EHW131367:EHY131371 ERS131367:ERU131371 FBO131367:FBQ131371 FLK131367:FLM131371 FVG131367:FVI131371 GFC131367:GFE131371 GOY131367:GPA131371 GYU131367:GYW131371 HIQ131367:HIS131371 HSM131367:HSO131371 ICI131367:ICK131371 IME131367:IMG131371 IWA131367:IWC131371 JFW131367:JFY131371 JPS131367:JPU131371 JZO131367:JZQ131371 KJK131367:KJM131371 KTG131367:KTI131371 LDC131367:LDE131371 LMY131367:LNA131371 LWU131367:LWW131371 MGQ131367:MGS131371 MQM131367:MQO131371 NAI131367:NAK131371 NKE131367:NKG131371 NUA131367:NUC131371 ODW131367:ODY131371 ONS131367:ONU131371 OXO131367:OXQ131371 PHK131367:PHM131371 PRG131367:PRI131371 QBC131367:QBE131371 QKY131367:QLA131371 QUU131367:QUW131371 REQ131367:RES131371 ROM131367:ROO131371 RYI131367:RYK131371 SIE131367:SIG131371 SSA131367:SSC131371 TBW131367:TBY131371 TLS131367:TLU131371 TVO131367:TVQ131371 UFK131367:UFM131371 UPG131367:UPI131371 UZC131367:UZE131371 VIY131367:VJA131371 VSU131367:VSW131371 WCQ131367:WCS131371 WMM131367:WMO131371 WWI131367:WWK131371 AA196903:AC196907 JW196903:JY196907 TS196903:TU196907 ADO196903:ADQ196907 ANK196903:ANM196907 AXG196903:AXI196907 BHC196903:BHE196907 BQY196903:BRA196907 CAU196903:CAW196907 CKQ196903:CKS196907 CUM196903:CUO196907 DEI196903:DEK196907 DOE196903:DOG196907 DYA196903:DYC196907 EHW196903:EHY196907 ERS196903:ERU196907 FBO196903:FBQ196907 FLK196903:FLM196907 FVG196903:FVI196907 GFC196903:GFE196907 GOY196903:GPA196907 GYU196903:GYW196907 HIQ196903:HIS196907 HSM196903:HSO196907 ICI196903:ICK196907 IME196903:IMG196907 IWA196903:IWC196907 JFW196903:JFY196907 JPS196903:JPU196907 JZO196903:JZQ196907 KJK196903:KJM196907 KTG196903:KTI196907 LDC196903:LDE196907 LMY196903:LNA196907 LWU196903:LWW196907 MGQ196903:MGS196907 MQM196903:MQO196907 NAI196903:NAK196907 NKE196903:NKG196907 NUA196903:NUC196907 ODW196903:ODY196907 ONS196903:ONU196907 OXO196903:OXQ196907 PHK196903:PHM196907 PRG196903:PRI196907 QBC196903:QBE196907 QKY196903:QLA196907 QUU196903:QUW196907 REQ196903:RES196907 ROM196903:ROO196907 RYI196903:RYK196907 SIE196903:SIG196907 SSA196903:SSC196907 TBW196903:TBY196907 TLS196903:TLU196907 TVO196903:TVQ196907 UFK196903:UFM196907 UPG196903:UPI196907 UZC196903:UZE196907 VIY196903:VJA196907 VSU196903:VSW196907 WCQ196903:WCS196907 WMM196903:WMO196907 WWI196903:WWK196907 AA262439:AC262443 JW262439:JY262443 TS262439:TU262443 ADO262439:ADQ262443 ANK262439:ANM262443 AXG262439:AXI262443 BHC262439:BHE262443 BQY262439:BRA262443 CAU262439:CAW262443 CKQ262439:CKS262443 CUM262439:CUO262443 DEI262439:DEK262443 DOE262439:DOG262443 DYA262439:DYC262443 EHW262439:EHY262443 ERS262439:ERU262443 FBO262439:FBQ262443 FLK262439:FLM262443 FVG262439:FVI262443 GFC262439:GFE262443 GOY262439:GPA262443 GYU262439:GYW262443 HIQ262439:HIS262443 HSM262439:HSO262443 ICI262439:ICK262443 IME262439:IMG262443 IWA262439:IWC262443 JFW262439:JFY262443 JPS262439:JPU262443 JZO262439:JZQ262443 KJK262439:KJM262443 KTG262439:KTI262443 LDC262439:LDE262443 LMY262439:LNA262443 LWU262439:LWW262443 MGQ262439:MGS262443 MQM262439:MQO262443 NAI262439:NAK262443 NKE262439:NKG262443 NUA262439:NUC262443 ODW262439:ODY262443 ONS262439:ONU262443 OXO262439:OXQ262443 PHK262439:PHM262443 PRG262439:PRI262443 QBC262439:QBE262443 QKY262439:QLA262443 QUU262439:QUW262443 REQ262439:RES262443 ROM262439:ROO262443 RYI262439:RYK262443 SIE262439:SIG262443 SSA262439:SSC262443 TBW262439:TBY262443 TLS262439:TLU262443 TVO262439:TVQ262443 UFK262439:UFM262443 UPG262439:UPI262443 UZC262439:UZE262443 VIY262439:VJA262443 VSU262439:VSW262443 WCQ262439:WCS262443 WMM262439:WMO262443 WWI262439:WWK262443 AA327975:AC327979 JW327975:JY327979 TS327975:TU327979 ADO327975:ADQ327979 ANK327975:ANM327979 AXG327975:AXI327979 BHC327975:BHE327979 BQY327975:BRA327979 CAU327975:CAW327979 CKQ327975:CKS327979 CUM327975:CUO327979 DEI327975:DEK327979 DOE327975:DOG327979 DYA327975:DYC327979 EHW327975:EHY327979 ERS327975:ERU327979 FBO327975:FBQ327979 FLK327975:FLM327979 FVG327975:FVI327979 GFC327975:GFE327979 GOY327975:GPA327979 GYU327975:GYW327979 HIQ327975:HIS327979 HSM327975:HSO327979 ICI327975:ICK327979 IME327975:IMG327979 IWA327975:IWC327979 JFW327975:JFY327979 JPS327975:JPU327979 JZO327975:JZQ327979 KJK327975:KJM327979 KTG327975:KTI327979 LDC327975:LDE327979 LMY327975:LNA327979 LWU327975:LWW327979 MGQ327975:MGS327979 MQM327975:MQO327979 NAI327975:NAK327979 NKE327975:NKG327979 NUA327975:NUC327979 ODW327975:ODY327979 ONS327975:ONU327979 OXO327975:OXQ327979 PHK327975:PHM327979 PRG327975:PRI327979 QBC327975:QBE327979 QKY327975:QLA327979 QUU327975:QUW327979 REQ327975:RES327979 ROM327975:ROO327979 RYI327975:RYK327979 SIE327975:SIG327979 SSA327975:SSC327979 TBW327975:TBY327979 TLS327975:TLU327979 TVO327975:TVQ327979 UFK327975:UFM327979 UPG327975:UPI327979 UZC327975:UZE327979 VIY327975:VJA327979 VSU327975:VSW327979 WCQ327975:WCS327979 WMM327975:WMO327979 WWI327975:WWK327979 AA393511:AC393515 JW393511:JY393515 TS393511:TU393515 ADO393511:ADQ393515 ANK393511:ANM393515 AXG393511:AXI393515 BHC393511:BHE393515 BQY393511:BRA393515 CAU393511:CAW393515 CKQ393511:CKS393515 CUM393511:CUO393515 DEI393511:DEK393515 DOE393511:DOG393515 DYA393511:DYC393515 EHW393511:EHY393515 ERS393511:ERU393515 FBO393511:FBQ393515 FLK393511:FLM393515 FVG393511:FVI393515 GFC393511:GFE393515 GOY393511:GPA393515 GYU393511:GYW393515 HIQ393511:HIS393515 HSM393511:HSO393515 ICI393511:ICK393515 IME393511:IMG393515 IWA393511:IWC393515 JFW393511:JFY393515 JPS393511:JPU393515 JZO393511:JZQ393515 KJK393511:KJM393515 KTG393511:KTI393515 LDC393511:LDE393515 LMY393511:LNA393515 LWU393511:LWW393515 MGQ393511:MGS393515 MQM393511:MQO393515 NAI393511:NAK393515 NKE393511:NKG393515 NUA393511:NUC393515 ODW393511:ODY393515 ONS393511:ONU393515 OXO393511:OXQ393515 PHK393511:PHM393515 PRG393511:PRI393515 QBC393511:QBE393515 QKY393511:QLA393515 QUU393511:QUW393515 REQ393511:RES393515 ROM393511:ROO393515 RYI393511:RYK393515 SIE393511:SIG393515 SSA393511:SSC393515 TBW393511:TBY393515 TLS393511:TLU393515 TVO393511:TVQ393515 UFK393511:UFM393515 UPG393511:UPI393515 UZC393511:UZE393515 VIY393511:VJA393515 VSU393511:VSW393515 WCQ393511:WCS393515 WMM393511:WMO393515 WWI393511:WWK393515 AA459047:AC459051 JW459047:JY459051 TS459047:TU459051 ADO459047:ADQ459051 ANK459047:ANM459051 AXG459047:AXI459051 BHC459047:BHE459051 BQY459047:BRA459051 CAU459047:CAW459051 CKQ459047:CKS459051 CUM459047:CUO459051 DEI459047:DEK459051 DOE459047:DOG459051 DYA459047:DYC459051 EHW459047:EHY459051 ERS459047:ERU459051 FBO459047:FBQ459051 FLK459047:FLM459051 FVG459047:FVI459051 GFC459047:GFE459051 GOY459047:GPA459051 GYU459047:GYW459051 HIQ459047:HIS459051 HSM459047:HSO459051 ICI459047:ICK459051 IME459047:IMG459051 IWA459047:IWC459051 JFW459047:JFY459051 JPS459047:JPU459051 JZO459047:JZQ459051 KJK459047:KJM459051 KTG459047:KTI459051 LDC459047:LDE459051 LMY459047:LNA459051 LWU459047:LWW459051 MGQ459047:MGS459051 MQM459047:MQO459051 NAI459047:NAK459051 NKE459047:NKG459051 NUA459047:NUC459051 ODW459047:ODY459051 ONS459047:ONU459051 OXO459047:OXQ459051 PHK459047:PHM459051 PRG459047:PRI459051 QBC459047:QBE459051 QKY459047:QLA459051 QUU459047:QUW459051 REQ459047:RES459051 ROM459047:ROO459051 RYI459047:RYK459051 SIE459047:SIG459051 SSA459047:SSC459051 TBW459047:TBY459051 TLS459047:TLU459051 TVO459047:TVQ459051 UFK459047:UFM459051 UPG459047:UPI459051 UZC459047:UZE459051 VIY459047:VJA459051 VSU459047:VSW459051 WCQ459047:WCS459051 WMM459047:WMO459051 WWI459047:WWK459051 AA524583:AC524587 JW524583:JY524587 TS524583:TU524587 ADO524583:ADQ524587 ANK524583:ANM524587 AXG524583:AXI524587 BHC524583:BHE524587 BQY524583:BRA524587 CAU524583:CAW524587 CKQ524583:CKS524587 CUM524583:CUO524587 DEI524583:DEK524587 DOE524583:DOG524587 DYA524583:DYC524587 EHW524583:EHY524587 ERS524583:ERU524587 FBO524583:FBQ524587 FLK524583:FLM524587 FVG524583:FVI524587 GFC524583:GFE524587 GOY524583:GPA524587 GYU524583:GYW524587 HIQ524583:HIS524587 HSM524583:HSO524587 ICI524583:ICK524587 IME524583:IMG524587 IWA524583:IWC524587 JFW524583:JFY524587 JPS524583:JPU524587 JZO524583:JZQ524587 KJK524583:KJM524587 KTG524583:KTI524587 LDC524583:LDE524587 LMY524583:LNA524587 LWU524583:LWW524587 MGQ524583:MGS524587 MQM524583:MQO524587 NAI524583:NAK524587 NKE524583:NKG524587 NUA524583:NUC524587 ODW524583:ODY524587 ONS524583:ONU524587 OXO524583:OXQ524587 PHK524583:PHM524587 PRG524583:PRI524587 QBC524583:QBE524587 QKY524583:QLA524587 QUU524583:QUW524587 REQ524583:RES524587 ROM524583:ROO524587 RYI524583:RYK524587 SIE524583:SIG524587 SSA524583:SSC524587 TBW524583:TBY524587 TLS524583:TLU524587 TVO524583:TVQ524587 UFK524583:UFM524587 UPG524583:UPI524587 UZC524583:UZE524587 VIY524583:VJA524587 VSU524583:VSW524587 WCQ524583:WCS524587 WMM524583:WMO524587 WWI524583:WWK524587 AA590119:AC590123 JW590119:JY590123 TS590119:TU590123 ADO590119:ADQ590123 ANK590119:ANM590123 AXG590119:AXI590123 BHC590119:BHE590123 BQY590119:BRA590123 CAU590119:CAW590123 CKQ590119:CKS590123 CUM590119:CUO590123 DEI590119:DEK590123 DOE590119:DOG590123 DYA590119:DYC590123 EHW590119:EHY590123 ERS590119:ERU590123 FBO590119:FBQ590123 FLK590119:FLM590123 FVG590119:FVI590123 GFC590119:GFE590123 GOY590119:GPA590123 GYU590119:GYW590123 HIQ590119:HIS590123 HSM590119:HSO590123 ICI590119:ICK590123 IME590119:IMG590123 IWA590119:IWC590123 JFW590119:JFY590123 JPS590119:JPU590123 JZO590119:JZQ590123 KJK590119:KJM590123 KTG590119:KTI590123 LDC590119:LDE590123 LMY590119:LNA590123 LWU590119:LWW590123 MGQ590119:MGS590123 MQM590119:MQO590123 NAI590119:NAK590123 NKE590119:NKG590123 NUA590119:NUC590123 ODW590119:ODY590123 ONS590119:ONU590123 OXO590119:OXQ590123 PHK590119:PHM590123 PRG590119:PRI590123 QBC590119:QBE590123 QKY590119:QLA590123 QUU590119:QUW590123 REQ590119:RES590123 ROM590119:ROO590123 RYI590119:RYK590123 SIE590119:SIG590123 SSA590119:SSC590123 TBW590119:TBY590123 TLS590119:TLU590123 TVO590119:TVQ590123 UFK590119:UFM590123 UPG590119:UPI590123 UZC590119:UZE590123 VIY590119:VJA590123 VSU590119:VSW590123 WCQ590119:WCS590123 WMM590119:WMO590123 WWI590119:WWK590123 AA655655:AC655659 JW655655:JY655659 TS655655:TU655659 ADO655655:ADQ655659 ANK655655:ANM655659 AXG655655:AXI655659 BHC655655:BHE655659 BQY655655:BRA655659 CAU655655:CAW655659 CKQ655655:CKS655659 CUM655655:CUO655659 DEI655655:DEK655659 DOE655655:DOG655659 DYA655655:DYC655659 EHW655655:EHY655659 ERS655655:ERU655659 FBO655655:FBQ655659 FLK655655:FLM655659 FVG655655:FVI655659 GFC655655:GFE655659 GOY655655:GPA655659 GYU655655:GYW655659 HIQ655655:HIS655659 HSM655655:HSO655659 ICI655655:ICK655659 IME655655:IMG655659 IWA655655:IWC655659 JFW655655:JFY655659 JPS655655:JPU655659 JZO655655:JZQ655659 KJK655655:KJM655659 KTG655655:KTI655659 LDC655655:LDE655659 LMY655655:LNA655659 LWU655655:LWW655659 MGQ655655:MGS655659 MQM655655:MQO655659 NAI655655:NAK655659 NKE655655:NKG655659 NUA655655:NUC655659 ODW655655:ODY655659 ONS655655:ONU655659 OXO655655:OXQ655659 PHK655655:PHM655659 PRG655655:PRI655659 QBC655655:QBE655659 QKY655655:QLA655659 QUU655655:QUW655659 REQ655655:RES655659 ROM655655:ROO655659 RYI655655:RYK655659 SIE655655:SIG655659 SSA655655:SSC655659 TBW655655:TBY655659 TLS655655:TLU655659 TVO655655:TVQ655659 UFK655655:UFM655659 UPG655655:UPI655659 UZC655655:UZE655659 VIY655655:VJA655659 VSU655655:VSW655659 WCQ655655:WCS655659 WMM655655:WMO655659 WWI655655:WWK655659 AA721191:AC721195 JW721191:JY721195 TS721191:TU721195 ADO721191:ADQ721195 ANK721191:ANM721195 AXG721191:AXI721195 BHC721191:BHE721195 BQY721191:BRA721195 CAU721191:CAW721195 CKQ721191:CKS721195 CUM721191:CUO721195 DEI721191:DEK721195 DOE721191:DOG721195 DYA721191:DYC721195 EHW721191:EHY721195 ERS721191:ERU721195 FBO721191:FBQ721195 FLK721191:FLM721195 FVG721191:FVI721195 GFC721191:GFE721195 GOY721191:GPA721195 GYU721191:GYW721195 HIQ721191:HIS721195 HSM721191:HSO721195 ICI721191:ICK721195 IME721191:IMG721195 IWA721191:IWC721195 JFW721191:JFY721195 JPS721191:JPU721195 JZO721191:JZQ721195 KJK721191:KJM721195 KTG721191:KTI721195 LDC721191:LDE721195 LMY721191:LNA721195 LWU721191:LWW721195 MGQ721191:MGS721195 MQM721191:MQO721195 NAI721191:NAK721195 NKE721191:NKG721195 NUA721191:NUC721195 ODW721191:ODY721195 ONS721191:ONU721195 OXO721191:OXQ721195 PHK721191:PHM721195 PRG721191:PRI721195 QBC721191:QBE721195 QKY721191:QLA721195 QUU721191:QUW721195 REQ721191:RES721195 ROM721191:ROO721195 RYI721191:RYK721195 SIE721191:SIG721195 SSA721191:SSC721195 TBW721191:TBY721195 TLS721191:TLU721195 TVO721191:TVQ721195 UFK721191:UFM721195 UPG721191:UPI721195 UZC721191:UZE721195 VIY721191:VJA721195 VSU721191:VSW721195 WCQ721191:WCS721195 WMM721191:WMO721195 WWI721191:WWK721195 AA786727:AC786731 JW786727:JY786731 TS786727:TU786731 ADO786727:ADQ786731 ANK786727:ANM786731 AXG786727:AXI786731 BHC786727:BHE786731 BQY786727:BRA786731 CAU786727:CAW786731 CKQ786727:CKS786731 CUM786727:CUO786731 DEI786727:DEK786731 DOE786727:DOG786731 DYA786727:DYC786731 EHW786727:EHY786731 ERS786727:ERU786731 FBO786727:FBQ786731 FLK786727:FLM786731 FVG786727:FVI786731 GFC786727:GFE786731 GOY786727:GPA786731 GYU786727:GYW786731 HIQ786727:HIS786731 HSM786727:HSO786731 ICI786727:ICK786731 IME786727:IMG786731 IWA786727:IWC786731 JFW786727:JFY786731 JPS786727:JPU786731 JZO786727:JZQ786731 KJK786727:KJM786731 KTG786727:KTI786731 LDC786727:LDE786731 LMY786727:LNA786731 LWU786727:LWW786731 MGQ786727:MGS786731 MQM786727:MQO786731 NAI786727:NAK786731 NKE786727:NKG786731 NUA786727:NUC786731 ODW786727:ODY786731 ONS786727:ONU786731 OXO786727:OXQ786731 PHK786727:PHM786731 PRG786727:PRI786731 QBC786727:QBE786731 QKY786727:QLA786731 QUU786727:QUW786731 REQ786727:RES786731 ROM786727:ROO786731 RYI786727:RYK786731 SIE786727:SIG786731 SSA786727:SSC786731 TBW786727:TBY786731 TLS786727:TLU786731 TVO786727:TVQ786731 UFK786727:UFM786731 UPG786727:UPI786731 UZC786727:UZE786731 VIY786727:VJA786731 VSU786727:VSW786731 WCQ786727:WCS786731 WMM786727:WMO786731 WWI786727:WWK786731 AA852263:AC852267 JW852263:JY852267 TS852263:TU852267 ADO852263:ADQ852267 ANK852263:ANM852267 AXG852263:AXI852267 BHC852263:BHE852267 BQY852263:BRA852267 CAU852263:CAW852267 CKQ852263:CKS852267 CUM852263:CUO852267 DEI852263:DEK852267 DOE852263:DOG852267 DYA852263:DYC852267 EHW852263:EHY852267 ERS852263:ERU852267 FBO852263:FBQ852267 FLK852263:FLM852267 FVG852263:FVI852267 GFC852263:GFE852267 GOY852263:GPA852267 GYU852263:GYW852267 HIQ852263:HIS852267 HSM852263:HSO852267 ICI852263:ICK852267 IME852263:IMG852267 IWA852263:IWC852267 JFW852263:JFY852267 JPS852263:JPU852267 JZO852263:JZQ852267 KJK852263:KJM852267 KTG852263:KTI852267 LDC852263:LDE852267 LMY852263:LNA852267 LWU852263:LWW852267 MGQ852263:MGS852267 MQM852263:MQO852267 NAI852263:NAK852267 NKE852263:NKG852267 NUA852263:NUC852267 ODW852263:ODY852267 ONS852263:ONU852267 OXO852263:OXQ852267 PHK852263:PHM852267 PRG852263:PRI852267 QBC852263:QBE852267 QKY852263:QLA852267 QUU852263:QUW852267 REQ852263:RES852267 ROM852263:ROO852267 RYI852263:RYK852267 SIE852263:SIG852267 SSA852263:SSC852267 TBW852263:TBY852267 TLS852263:TLU852267 TVO852263:TVQ852267 UFK852263:UFM852267 UPG852263:UPI852267 UZC852263:UZE852267 VIY852263:VJA852267 VSU852263:VSW852267 WCQ852263:WCS852267 WMM852263:WMO852267 WWI852263:WWK852267 AA917799:AC917803 JW917799:JY917803 TS917799:TU917803 ADO917799:ADQ917803 ANK917799:ANM917803 AXG917799:AXI917803 BHC917799:BHE917803 BQY917799:BRA917803 CAU917799:CAW917803 CKQ917799:CKS917803 CUM917799:CUO917803 DEI917799:DEK917803 DOE917799:DOG917803 DYA917799:DYC917803 EHW917799:EHY917803 ERS917799:ERU917803 FBO917799:FBQ917803 FLK917799:FLM917803 FVG917799:FVI917803 GFC917799:GFE917803 GOY917799:GPA917803 GYU917799:GYW917803 HIQ917799:HIS917803 HSM917799:HSO917803 ICI917799:ICK917803 IME917799:IMG917803 IWA917799:IWC917803 JFW917799:JFY917803 JPS917799:JPU917803 JZO917799:JZQ917803 KJK917799:KJM917803 KTG917799:KTI917803 LDC917799:LDE917803 LMY917799:LNA917803 LWU917799:LWW917803 MGQ917799:MGS917803 MQM917799:MQO917803 NAI917799:NAK917803 NKE917799:NKG917803 NUA917799:NUC917803 ODW917799:ODY917803 ONS917799:ONU917803 OXO917799:OXQ917803 PHK917799:PHM917803 PRG917799:PRI917803 QBC917799:QBE917803 QKY917799:QLA917803 QUU917799:QUW917803 REQ917799:RES917803 ROM917799:ROO917803 RYI917799:RYK917803 SIE917799:SIG917803 SSA917799:SSC917803 TBW917799:TBY917803 TLS917799:TLU917803 TVO917799:TVQ917803 UFK917799:UFM917803 UPG917799:UPI917803 UZC917799:UZE917803 VIY917799:VJA917803 VSU917799:VSW917803 WCQ917799:WCS917803 WMM917799:WMO917803 WWI917799:WWK917803 AA983335:AC983339 JW983335:JY983339 TS983335:TU983339 ADO983335:ADQ983339 ANK983335:ANM983339 AXG983335:AXI983339 BHC983335:BHE983339 BQY983335:BRA983339 CAU983335:CAW983339 CKQ983335:CKS983339 CUM983335:CUO983339 DEI983335:DEK983339 DOE983335:DOG983339 DYA983335:DYC983339 EHW983335:EHY983339 ERS983335:ERU983339 FBO983335:FBQ983339 FLK983335:FLM983339 FVG983335:FVI983339 GFC983335:GFE983339 GOY983335:GPA983339 GYU983335:GYW983339 HIQ983335:HIS983339 HSM983335:HSO983339 ICI983335:ICK983339 IME983335:IMG983339 IWA983335:IWC983339 JFW983335:JFY983339 JPS983335:JPU983339 JZO983335:JZQ983339 KJK983335:KJM983339 KTG983335:KTI983339 LDC983335:LDE983339 LMY983335:LNA983339 LWU983335:LWW983339 MGQ983335:MGS983339 MQM983335:MQO983339 NAI983335:NAK983339 NKE983335:NKG983339 NUA983335:NUC983339 ODW983335:ODY983339 ONS983335:ONU983339 OXO983335:OXQ983339 PHK983335:PHM983339 PRG983335:PRI983339 QBC983335:QBE983339 QKY983335:QLA983339 QUU983335:QUW983339 REQ983335:RES983339 ROM983335:ROO983339 RYI983335:RYK983339 SIE983335:SIG983339 SSA983335:SSC983339 TBW983335:TBY983339 TLS983335:TLU983339 TVO983335:TVQ983339 UFK983335:UFM983339 UPG983335:UPI983339 UZC983335:UZE983339 VIY983335:VJA983339 VSU983335:VSW983339 WCQ983335:WCS983339 WMM983335:WMO983339 WWI983335:WWK983339 J425:Z425 JF425:JV425 TB425:TR425 ACX425:ADN425 AMT425:ANJ425 AWP425:AXF425 BGL425:BHB425 BQH425:BQX425 CAD425:CAT425 CJZ425:CKP425 CTV425:CUL425 DDR425:DEH425 DNN425:DOD425 DXJ425:DXZ425 EHF425:EHV425 ERB425:ERR425 FAX425:FBN425 FKT425:FLJ425 FUP425:FVF425 GEL425:GFB425 GOH425:GOX425 GYD425:GYT425 HHZ425:HIP425 HRV425:HSL425 IBR425:ICH425 ILN425:IMD425 IVJ425:IVZ425 JFF425:JFV425 JPB425:JPR425 JYX425:JZN425 KIT425:KJJ425 KSP425:KTF425 LCL425:LDB425 LMH425:LMX425 LWD425:LWT425 MFZ425:MGP425 MPV425:MQL425 MZR425:NAH425 NJN425:NKD425 NTJ425:NTZ425 ODF425:ODV425 ONB425:ONR425 OWX425:OXN425 PGT425:PHJ425 PQP425:PRF425 QAL425:QBB425 QKH425:QKX425 QUD425:QUT425 RDZ425:REP425 RNV425:ROL425 RXR425:RYH425 SHN425:SID425 SRJ425:SRZ425 TBF425:TBV425 TLB425:TLR425 TUX425:TVN425 UET425:UFJ425 UOP425:UPF425 UYL425:UZB425 VIH425:VIX425 VSD425:VST425 WBZ425:WCP425 WLV425:WML425 WVR425:WWH425 J66007:Z66007 JF66007:JV66007 TB66007:TR66007 ACX66007:ADN66007 AMT66007:ANJ66007 AWP66007:AXF66007 BGL66007:BHB66007 BQH66007:BQX66007 CAD66007:CAT66007 CJZ66007:CKP66007 CTV66007:CUL66007 DDR66007:DEH66007 DNN66007:DOD66007 DXJ66007:DXZ66007 EHF66007:EHV66007 ERB66007:ERR66007 FAX66007:FBN66007 FKT66007:FLJ66007 FUP66007:FVF66007 GEL66007:GFB66007 GOH66007:GOX66007 GYD66007:GYT66007 HHZ66007:HIP66007 HRV66007:HSL66007 IBR66007:ICH66007 ILN66007:IMD66007 IVJ66007:IVZ66007 JFF66007:JFV66007 JPB66007:JPR66007 JYX66007:JZN66007 KIT66007:KJJ66007 KSP66007:KTF66007 LCL66007:LDB66007 LMH66007:LMX66007 LWD66007:LWT66007 MFZ66007:MGP66007 MPV66007:MQL66007 MZR66007:NAH66007 NJN66007:NKD66007 NTJ66007:NTZ66007 ODF66007:ODV66007 ONB66007:ONR66007 OWX66007:OXN66007 PGT66007:PHJ66007 PQP66007:PRF66007 QAL66007:QBB66007 QKH66007:QKX66007 QUD66007:QUT66007 RDZ66007:REP66007 RNV66007:ROL66007 RXR66007:RYH66007 SHN66007:SID66007 SRJ66007:SRZ66007 TBF66007:TBV66007 TLB66007:TLR66007 TUX66007:TVN66007 UET66007:UFJ66007 UOP66007:UPF66007 UYL66007:UZB66007 VIH66007:VIX66007 VSD66007:VST66007 WBZ66007:WCP66007 WLV66007:WML66007 WVR66007:WWH66007 J131543:Z131543 JF131543:JV131543 TB131543:TR131543 ACX131543:ADN131543 AMT131543:ANJ131543 AWP131543:AXF131543 BGL131543:BHB131543 BQH131543:BQX131543 CAD131543:CAT131543 CJZ131543:CKP131543 CTV131543:CUL131543 DDR131543:DEH131543 DNN131543:DOD131543 DXJ131543:DXZ131543 EHF131543:EHV131543 ERB131543:ERR131543 FAX131543:FBN131543 FKT131543:FLJ131543 FUP131543:FVF131543 GEL131543:GFB131543 GOH131543:GOX131543 GYD131543:GYT131543 HHZ131543:HIP131543 HRV131543:HSL131543 IBR131543:ICH131543 ILN131543:IMD131543 IVJ131543:IVZ131543 JFF131543:JFV131543 JPB131543:JPR131543 JYX131543:JZN131543 KIT131543:KJJ131543 KSP131543:KTF131543 LCL131543:LDB131543 LMH131543:LMX131543 LWD131543:LWT131543 MFZ131543:MGP131543 MPV131543:MQL131543 MZR131543:NAH131543 NJN131543:NKD131543 NTJ131543:NTZ131543 ODF131543:ODV131543 ONB131543:ONR131543 OWX131543:OXN131543 PGT131543:PHJ131543 PQP131543:PRF131543 QAL131543:QBB131543 QKH131543:QKX131543 QUD131543:QUT131543 RDZ131543:REP131543 RNV131543:ROL131543 RXR131543:RYH131543 SHN131543:SID131543 SRJ131543:SRZ131543 TBF131543:TBV131543 TLB131543:TLR131543 TUX131543:TVN131543 UET131543:UFJ131543 UOP131543:UPF131543 UYL131543:UZB131543 VIH131543:VIX131543 VSD131543:VST131543 WBZ131543:WCP131543 WLV131543:WML131543 WVR131543:WWH131543 J197079:Z197079 JF197079:JV197079 TB197079:TR197079 ACX197079:ADN197079 AMT197079:ANJ197079 AWP197079:AXF197079 BGL197079:BHB197079 BQH197079:BQX197079 CAD197079:CAT197079 CJZ197079:CKP197079 CTV197079:CUL197079 DDR197079:DEH197079 DNN197079:DOD197079 DXJ197079:DXZ197079 EHF197079:EHV197079 ERB197079:ERR197079 FAX197079:FBN197079 FKT197079:FLJ197079 FUP197079:FVF197079 GEL197079:GFB197079 GOH197079:GOX197079 GYD197079:GYT197079 HHZ197079:HIP197079 HRV197079:HSL197079 IBR197079:ICH197079 ILN197079:IMD197079 IVJ197079:IVZ197079 JFF197079:JFV197079 JPB197079:JPR197079 JYX197079:JZN197079 KIT197079:KJJ197079 KSP197079:KTF197079 LCL197079:LDB197079 LMH197079:LMX197079 LWD197079:LWT197079 MFZ197079:MGP197079 MPV197079:MQL197079 MZR197079:NAH197079 NJN197079:NKD197079 NTJ197079:NTZ197079 ODF197079:ODV197079 ONB197079:ONR197079 OWX197079:OXN197079 PGT197079:PHJ197079 PQP197079:PRF197079 QAL197079:QBB197079 QKH197079:QKX197079 QUD197079:QUT197079 RDZ197079:REP197079 RNV197079:ROL197079 RXR197079:RYH197079 SHN197079:SID197079 SRJ197079:SRZ197079 TBF197079:TBV197079 TLB197079:TLR197079 TUX197079:TVN197079 UET197079:UFJ197079 UOP197079:UPF197079 UYL197079:UZB197079 VIH197079:VIX197079 VSD197079:VST197079 WBZ197079:WCP197079 WLV197079:WML197079 WVR197079:WWH197079 J262615:Z262615 JF262615:JV262615 TB262615:TR262615 ACX262615:ADN262615 AMT262615:ANJ262615 AWP262615:AXF262615 BGL262615:BHB262615 BQH262615:BQX262615 CAD262615:CAT262615 CJZ262615:CKP262615 CTV262615:CUL262615 DDR262615:DEH262615 DNN262615:DOD262615 DXJ262615:DXZ262615 EHF262615:EHV262615 ERB262615:ERR262615 FAX262615:FBN262615 FKT262615:FLJ262615 FUP262615:FVF262615 GEL262615:GFB262615 GOH262615:GOX262615 GYD262615:GYT262615 HHZ262615:HIP262615 HRV262615:HSL262615 IBR262615:ICH262615 ILN262615:IMD262615 IVJ262615:IVZ262615 JFF262615:JFV262615 JPB262615:JPR262615 JYX262615:JZN262615 KIT262615:KJJ262615 KSP262615:KTF262615 LCL262615:LDB262615 LMH262615:LMX262615 LWD262615:LWT262615 MFZ262615:MGP262615 MPV262615:MQL262615 MZR262615:NAH262615 NJN262615:NKD262615 NTJ262615:NTZ262615 ODF262615:ODV262615 ONB262615:ONR262615 OWX262615:OXN262615 PGT262615:PHJ262615 PQP262615:PRF262615 QAL262615:QBB262615 QKH262615:QKX262615 QUD262615:QUT262615 RDZ262615:REP262615 RNV262615:ROL262615 RXR262615:RYH262615 SHN262615:SID262615 SRJ262615:SRZ262615 TBF262615:TBV262615 TLB262615:TLR262615 TUX262615:TVN262615 UET262615:UFJ262615 UOP262615:UPF262615 UYL262615:UZB262615 VIH262615:VIX262615 VSD262615:VST262615 WBZ262615:WCP262615 WLV262615:WML262615 WVR262615:WWH262615 J328151:Z328151 JF328151:JV328151 TB328151:TR328151 ACX328151:ADN328151 AMT328151:ANJ328151 AWP328151:AXF328151 BGL328151:BHB328151 BQH328151:BQX328151 CAD328151:CAT328151 CJZ328151:CKP328151 CTV328151:CUL328151 DDR328151:DEH328151 DNN328151:DOD328151 DXJ328151:DXZ328151 EHF328151:EHV328151 ERB328151:ERR328151 FAX328151:FBN328151 FKT328151:FLJ328151 FUP328151:FVF328151 GEL328151:GFB328151 GOH328151:GOX328151 GYD328151:GYT328151 HHZ328151:HIP328151 HRV328151:HSL328151 IBR328151:ICH328151 ILN328151:IMD328151 IVJ328151:IVZ328151 JFF328151:JFV328151 JPB328151:JPR328151 JYX328151:JZN328151 KIT328151:KJJ328151 KSP328151:KTF328151 LCL328151:LDB328151 LMH328151:LMX328151 LWD328151:LWT328151 MFZ328151:MGP328151 MPV328151:MQL328151 MZR328151:NAH328151 NJN328151:NKD328151 NTJ328151:NTZ328151 ODF328151:ODV328151 ONB328151:ONR328151 OWX328151:OXN328151 PGT328151:PHJ328151 PQP328151:PRF328151 QAL328151:QBB328151 QKH328151:QKX328151 QUD328151:QUT328151 RDZ328151:REP328151 RNV328151:ROL328151 RXR328151:RYH328151 SHN328151:SID328151 SRJ328151:SRZ328151 TBF328151:TBV328151 TLB328151:TLR328151 TUX328151:TVN328151 UET328151:UFJ328151 UOP328151:UPF328151 UYL328151:UZB328151 VIH328151:VIX328151 VSD328151:VST328151 WBZ328151:WCP328151 WLV328151:WML328151 WVR328151:WWH328151 J393687:Z393687 JF393687:JV393687 TB393687:TR393687 ACX393687:ADN393687 AMT393687:ANJ393687 AWP393687:AXF393687 BGL393687:BHB393687 BQH393687:BQX393687 CAD393687:CAT393687 CJZ393687:CKP393687 CTV393687:CUL393687 DDR393687:DEH393687 DNN393687:DOD393687 DXJ393687:DXZ393687 EHF393687:EHV393687 ERB393687:ERR393687 FAX393687:FBN393687 FKT393687:FLJ393687 FUP393687:FVF393687 GEL393687:GFB393687 GOH393687:GOX393687 GYD393687:GYT393687 HHZ393687:HIP393687 HRV393687:HSL393687 IBR393687:ICH393687 ILN393687:IMD393687 IVJ393687:IVZ393687 JFF393687:JFV393687 JPB393687:JPR393687 JYX393687:JZN393687 KIT393687:KJJ393687 KSP393687:KTF393687 LCL393687:LDB393687 LMH393687:LMX393687 LWD393687:LWT393687 MFZ393687:MGP393687 MPV393687:MQL393687 MZR393687:NAH393687 NJN393687:NKD393687 NTJ393687:NTZ393687 ODF393687:ODV393687 ONB393687:ONR393687 OWX393687:OXN393687 PGT393687:PHJ393687 PQP393687:PRF393687 QAL393687:QBB393687 QKH393687:QKX393687 QUD393687:QUT393687 RDZ393687:REP393687 RNV393687:ROL393687 RXR393687:RYH393687 SHN393687:SID393687 SRJ393687:SRZ393687 TBF393687:TBV393687 TLB393687:TLR393687 TUX393687:TVN393687 UET393687:UFJ393687 UOP393687:UPF393687 UYL393687:UZB393687 VIH393687:VIX393687 VSD393687:VST393687 WBZ393687:WCP393687 WLV393687:WML393687 WVR393687:WWH393687 J459223:Z459223 JF459223:JV459223 TB459223:TR459223 ACX459223:ADN459223 AMT459223:ANJ459223 AWP459223:AXF459223 BGL459223:BHB459223 BQH459223:BQX459223 CAD459223:CAT459223 CJZ459223:CKP459223 CTV459223:CUL459223 DDR459223:DEH459223 DNN459223:DOD459223 DXJ459223:DXZ459223 EHF459223:EHV459223 ERB459223:ERR459223 FAX459223:FBN459223 FKT459223:FLJ459223 FUP459223:FVF459223 GEL459223:GFB459223 GOH459223:GOX459223 GYD459223:GYT459223 HHZ459223:HIP459223 HRV459223:HSL459223 IBR459223:ICH459223 ILN459223:IMD459223 IVJ459223:IVZ459223 JFF459223:JFV459223 JPB459223:JPR459223 JYX459223:JZN459223 KIT459223:KJJ459223 KSP459223:KTF459223 LCL459223:LDB459223 LMH459223:LMX459223 LWD459223:LWT459223 MFZ459223:MGP459223 MPV459223:MQL459223 MZR459223:NAH459223 NJN459223:NKD459223 NTJ459223:NTZ459223 ODF459223:ODV459223 ONB459223:ONR459223 OWX459223:OXN459223 PGT459223:PHJ459223 PQP459223:PRF459223 QAL459223:QBB459223 QKH459223:QKX459223 QUD459223:QUT459223 RDZ459223:REP459223 RNV459223:ROL459223 RXR459223:RYH459223 SHN459223:SID459223 SRJ459223:SRZ459223 TBF459223:TBV459223 TLB459223:TLR459223 TUX459223:TVN459223 UET459223:UFJ459223 UOP459223:UPF459223 UYL459223:UZB459223 VIH459223:VIX459223 VSD459223:VST459223 WBZ459223:WCP459223 WLV459223:WML459223 WVR459223:WWH459223 J524759:Z524759 JF524759:JV524759 TB524759:TR524759 ACX524759:ADN524759 AMT524759:ANJ524759 AWP524759:AXF524759 BGL524759:BHB524759 BQH524759:BQX524759 CAD524759:CAT524759 CJZ524759:CKP524759 CTV524759:CUL524759 DDR524759:DEH524759 DNN524759:DOD524759 DXJ524759:DXZ524759 EHF524759:EHV524759 ERB524759:ERR524759 FAX524759:FBN524759 FKT524759:FLJ524759 FUP524759:FVF524759 GEL524759:GFB524759 GOH524759:GOX524759 GYD524759:GYT524759 HHZ524759:HIP524759 HRV524759:HSL524759 IBR524759:ICH524759 ILN524759:IMD524759 IVJ524759:IVZ524759 JFF524759:JFV524759 JPB524759:JPR524759 JYX524759:JZN524759 KIT524759:KJJ524759 KSP524759:KTF524759 LCL524759:LDB524759 LMH524759:LMX524759 LWD524759:LWT524759 MFZ524759:MGP524759 MPV524759:MQL524759 MZR524759:NAH524759 NJN524759:NKD524759 NTJ524759:NTZ524759 ODF524759:ODV524759 ONB524759:ONR524759 OWX524759:OXN524759 PGT524759:PHJ524759 PQP524759:PRF524759 QAL524759:QBB524759 QKH524759:QKX524759 QUD524759:QUT524759 RDZ524759:REP524759 RNV524759:ROL524759 RXR524759:RYH524759 SHN524759:SID524759 SRJ524759:SRZ524759 TBF524759:TBV524759 TLB524759:TLR524759 TUX524759:TVN524759 UET524759:UFJ524759 UOP524759:UPF524759 UYL524759:UZB524759 VIH524759:VIX524759 VSD524759:VST524759 WBZ524759:WCP524759 WLV524759:WML524759 WVR524759:WWH524759 J590295:Z590295 JF590295:JV590295 TB590295:TR590295 ACX590295:ADN590295 AMT590295:ANJ590295 AWP590295:AXF590295 BGL590295:BHB590295 BQH590295:BQX590295 CAD590295:CAT590295 CJZ590295:CKP590295 CTV590295:CUL590295 DDR590295:DEH590295 DNN590295:DOD590295 DXJ590295:DXZ590295 EHF590295:EHV590295 ERB590295:ERR590295 FAX590295:FBN590295 FKT590295:FLJ590295 FUP590295:FVF590295 GEL590295:GFB590295 GOH590295:GOX590295 GYD590295:GYT590295 HHZ590295:HIP590295 HRV590295:HSL590295 IBR590295:ICH590295 ILN590295:IMD590295 IVJ590295:IVZ590295 JFF590295:JFV590295 JPB590295:JPR590295 JYX590295:JZN590295 KIT590295:KJJ590295 KSP590295:KTF590295 LCL590295:LDB590295 LMH590295:LMX590295 LWD590295:LWT590295 MFZ590295:MGP590295 MPV590295:MQL590295 MZR590295:NAH590295 NJN590295:NKD590295 NTJ590295:NTZ590295 ODF590295:ODV590295 ONB590295:ONR590295 OWX590295:OXN590295 PGT590295:PHJ590295 PQP590295:PRF590295 QAL590295:QBB590295 QKH590295:QKX590295 QUD590295:QUT590295 RDZ590295:REP590295 RNV590295:ROL590295 RXR590295:RYH590295 SHN590295:SID590295 SRJ590295:SRZ590295 TBF590295:TBV590295 TLB590295:TLR590295 TUX590295:TVN590295 UET590295:UFJ590295 UOP590295:UPF590295 UYL590295:UZB590295 VIH590295:VIX590295 VSD590295:VST590295 WBZ590295:WCP590295 WLV590295:WML590295 WVR590295:WWH590295 J655831:Z655831 JF655831:JV655831 TB655831:TR655831 ACX655831:ADN655831 AMT655831:ANJ655831 AWP655831:AXF655831 BGL655831:BHB655831 BQH655831:BQX655831 CAD655831:CAT655831 CJZ655831:CKP655831 CTV655831:CUL655831 DDR655831:DEH655831 DNN655831:DOD655831 DXJ655831:DXZ655831 EHF655831:EHV655831 ERB655831:ERR655831 FAX655831:FBN655831 FKT655831:FLJ655831 FUP655831:FVF655831 GEL655831:GFB655831 GOH655831:GOX655831 GYD655831:GYT655831 HHZ655831:HIP655831 HRV655831:HSL655831 IBR655831:ICH655831 ILN655831:IMD655831 IVJ655831:IVZ655831 JFF655831:JFV655831 JPB655831:JPR655831 JYX655831:JZN655831 KIT655831:KJJ655831 KSP655831:KTF655831 LCL655831:LDB655831 LMH655831:LMX655831 LWD655831:LWT655831 MFZ655831:MGP655831 MPV655831:MQL655831 MZR655831:NAH655831 NJN655831:NKD655831 NTJ655831:NTZ655831 ODF655831:ODV655831 ONB655831:ONR655831 OWX655831:OXN655831 PGT655831:PHJ655831 PQP655831:PRF655831 QAL655831:QBB655831 QKH655831:QKX655831 QUD655831:QUT655831 RDZ655831:REP655831 RNV655831:ROL655831 RXR655831:RYH655831 SHN655831:SID655831 SRJ655831:SRZ655831 TBF655831:TBV655831 TLB655831:TLR655831 TUX655831:TVN655831 UET655831:UFJ655831 UOP655831:UPF655831 UYL655831:UZB655831 VIH655831:VIX655831 VSD655831:VST655831 WBZ655831:WCP655831 WLV655831:WML655831 WVR655831:WWH655831 J721367:Z721367 JF721367:JV721367 TB721367:TR721367 ACX721367:ADN721367 AMT721367:ANJ721367 AWP721367:AXF721367 BGL721367:BHB721367 BQH721367:BQX721367 CAD721367:CAT721367 CJZ721367:CKP721367 CTV721367:CUL721367 DDR721367:DEH721367 DNN721367:DOD721367 DXJ721367:DXZ721367 EHF721367:EHV721367 ERB721367:ERR721367 FAX721367:FBN721367 FKT721367:FLJ721367 FUP721367:FVF721367 GEL721367:GFB721367 GOH721367:GOX721367 GYD721367:GYT721367 HHZ721367:HIP721367 HRV721367:HSL721367 IBR721367:ICH721367 ILN721367:IMD721367 IVJ721367:IVZ721367 JFF721367:JFV721367 JPB721367:JPR721367 JYX721367:JZN721367 KIT721367:KJJ721367 KSP721367:KTF721367 LCL721367:LDB721367 LMH721367:LMX721367 LWD721367:LWT721367 MFZ721367:MGP721367 MPV721367:MQL721367 MZR721367:NAH721367 NJN721367:NKD721367 NTJ721367:NTZ721367 ODF721367:ODV721367 ONB721367:ONR721367 OWX721367:OXN721367 PGT721367:PHJ721367 PQP721367:PRF721367 QAL721367:QBB721367 QKH721367:QKX721367 QUD721367:QUT721367 RDZ721367:REP721367 RNV721367:ROL721367 RXR721367:RYH721367 SHN721367:SID721367 SRJ721367:SRZ721367 TBF721367:TBV721367 TLB721367:TLR721367 TUX721367:TVN721367 UET721367:UFJ721367 UOP721367:UPF721367 UYL721367:UZB721367 VIH721367:VIX721367 VSD721367:VST721367 WBZ721367:WCP721367 WLV721367:WML721367 WVR721367:WWH721367 J786903:Z786903 JF786903:JV786903 TB786903:TR786903 ACX786903:ADN786903 AMT786903:ANJ786903 AWP786903:AXF786903 BGL786903:BHB786903 BQH786903:BQX786903 CAD786903:CAT786903 CJZ786903:CKP786903 CTV786903:CUL786903 DDR786903:DEH786903 DNN786903:DOD786903 DXJ786903:DXZ786903 EHF786903:EHV786903 ERB786903:ERR786903 FAX786903:FBN786903 FKT786903:FLJ786903 FUP786903:FVF786903 GEL786903:GFB786903 GOH786903:GOX786903 GYD786903:GYT786903 HHZ786903:HIP786903 HRV786903:HSL786903 IBR786903:ICH786903 ILN786903:IMD786903 IVJ786903:IVZ786903 JFF786903:JFV786903 JPB786903:JPR786903 JYX786903:JZN786903 KIT786903:KJJ786903 KSP786903:KTF786903 LCL786903:LDB786903 LMH786903:LMX786903 LWD786903:LWT786903 MFZ786903:MGP786903 MPV786903:MQL786903 MZR786903:NAH786903 NJN786903:NKD786903 NTJ786903:NTZ786903 ODF786903:ODV786903 ONB786903:ONR786903 OWX786903:OXN786903 PGT786903:PHJ786903 PQP786903:PRF786903 QAL786903:QBB786903 QKH786903:QKX786903 QUD786903:QUT786903 RDZ786903:REP786903 RNV786903:ROL786903 RXR786903:RYH786903 SHN786903:SID786903 SRJ786903:SRZ786903 TBF786903:TBV786903 TLB786903:TLR786903 TUX786903:TVN786903 UET786903:UFJ786903 UOP786903:UPF786903 UYL786903:UZB786903 VIH786903:VIX786903 VSD786903:VST786903 WBZ786903:WCP786903 WLV786903:WML786903 WVR786903:WWH786903 J852439:Z852439 JF852439:JV852439 TB852439:TR852439 ACX852439:ADN852439 AMT852439:ANJ852439 AWP852439:AXF852439 BGL852439:BHB852439 BQH852439:BQX852439 CAD852439:CAT852439 CJZ852439:CKP852439 CTV852439:CUL852439 DDR852439:DEH852439 DNN852439:DOD852439 DXJ852439:DXZ852439 EHF852439:EHV852439 ERB852439:ERR852439 FAX852439:FBN852439 FKT852439:FLJ852439 FUP852439:FVF852439 GEL852439:GFB852439 GOH852439:GOX852439 GYD852439:GYT852439 HHZ852439:HIP852439 HRV852439:HSL852439 IBR852439:ICH852439 ILN852439:IMD852439 IVJ852439:IVZ852439 JFF852439:JFV852439 JPB852439:JPR852439 JYX852439:JZN852439 KIT852439:KJJ852439 KSP852439:KTF852439 LCL852439:LDB852439 LMH852439:LMX852439 LWD852439:LWT852439 MFZ852439:MGP852439 MPV852439:MQL852439 MZR852439:NAH852439 NJN852439:NKD852439 NTJ852439:NTZ852439 ODF852439:ODV852439 ONB852439:ONR852439 OWX852439:OXN852439 PGT852439:PHJ852439 PQP852439:PRF852439 QAL852439:QBB852439 QKH852439:QKX852439 QUD852439:QUT852439 RDZ852439:REP852439 RNV852439:ROL852439 RXR852439:RYH852439 SHN852439:SID852439 SRJ852439:SRZ852439 TBF852439:TBV852439 TLB852439:TLR852439 TUX852439:TVN852439 UET852439:UFJ852439 UOP852439:UPF852439 UYL852439:UZB852439 VIH852439:VIX852439 VSD852439:VST852439 WBZ852439:WCP852439 WLV852439:WML852439 WVR852439:WWH852439 J917975:Z917975 JF917975:JV917975 TB917975:TR917975 ACX917975:ADN917975 AMT917975:ANJ917975 AWP917975:AXF917975 BGL917975:BHB917975 BQH917975:BQX917975 CAD917975:CAT917975 CJZ917975:CKP917975 CTV917975:CUL917975 DDR917975:DEH917975 DNN917975:DOD917975 DXJ917975:DXZ917975 EHF917975:EHV917975 ERB917975:ERR917975 FAX917975:FBN917975 FKT917975:FLJ917975 FUP917975:FVF917975 GEL917975:GFB917975 GOH917975:GOX917975 GYD917975:GYT917975 HHZ917975:HIP917975 HRV917975:HSL917975 IBR917975:ICH917975 ILN917975:IMD917975 IVJ917975:IVZ917975 JFF917975:JFV917975 JPB917975:JPR917975 JYX917975:JZN917975 KIT917975:KJJ917975 KSP917975:KTF917975 LCL917975:LDB917975 LMH917975:LMX917975 LWD917975:LWT917975 MFZ917975:MGP917975 MPV917975:MQL917975 MZR917975:NAH917975 NJN917975:NKD917975 NTJ917975:NTZ917975 ODF917975:ODV917975 ONB917975:ONR917975 OWX917975:OXN917975 PGT917975:PHJ917975 PQP917975:PRF917975 QAL917975:QBB917975 QKH917975:QKX917975 QUD917975:QUT917975 RDZ917975:REP917975 RNV917975:ROL917975 RXR917975:RYH917975 SHN917975:SID917975 SRJ917975:SRZ917975 TBF917975:TBV917975 TLB917975:TLR917975 TUX917975:TVN917975 UET917975:UFJ917975 UOP917975:UPF917975 UYL917975:UZB917975 VIH917975:VIX917975 VSD917975:VST917975 WBZ917975:WCP917975 WLV917975:WML917975 WVR917975:WWH917975 J983511:Z983511 JF983511:JV983511 TB983511:TR983511 ACX983511:ADN983511 AMT983511:ANJ983511 AWP983511:AXF983511 BGL983511:BHB983511 BQH983511:BQX983511 CAD983511:CAT983511 CJZ983511:CKP983511 CTV983511:CUL983511 DDR983511:DEH983511 DNN983511:DOD983511 DXJ983511:DXZ983511 EHF983511:EHV983511 ERB983511:ERR983511 FAX983511:FBN983511 FKT983511:FLJ983511 FUP983511:FVF983511 GEL983511:GFB983511 GOH983511:GOX983511 GYD983511:GYT983511 HHZ983511:HIP983511 HRV983511:HSL983511 IBR983511:ICH983511 ILN983511:IMD983511 IVJ983511:IVZ983511 JFF983511:JFV983511 JPB983511:JPR983511 JYX983511:JZN983511 KIT983511:KJJ983511 KSP983511:KTF983511 LCL983511:LDB983511 LMH983511:LMX983511 LWD983511:LWT983511 MFZ983511:MGP983511 MPV983511:MQL983511 MZR983511:NAH983511 NJN983511:NKD983511 NTJ983511:NTZ983511 ODF983511:ODV983511 ONB983511:ONR983511 OWX983511:OXN983511 PGT983511:PHJ983511 PQP983511:PRF983511 QAL983511:QBB983511 QKH983511:QKX983511 QUD983511:QUT983511 RDZ983511:REP983511 RNV983511:ROL983511 RXR983511:RYH983511 SHN983511:SID983511 SRJ983511:SRZ983511 TBF983511:TBV983511 TLB983511:TLR983511 TUX983511:TVN983511 UET983511:UFJ983511 UOP983511:UPF983511 UYL983511:UZB983511 VIH983511:VIX983511 VSD983511:VST983511 WBZ983511:WCP983511 WLV983511:WML983511 WVR983511:WWH983511 J448:Z448 JF448:JV448 TB448:TR448 ACX448:ADN448 AMT448:ANJ448 AWP448:AXF448 BGL448:BHB448 BQH448:BQX448 CAD448:CAT448 CJZ448:CKP448 CTV448:CUL448 DDR448:DEH448 DNN448:DOD448 DXJ448:DXZ448 EHF448:EHV448 ERB448:ERR448 FAX448:FBN448 FKT448:FLJ448 FUP448:FVF448 GEL448:GFB448 GOH448:GOX448 GYD448:GYT448 HHZ448:HIP448 HRV448:HSL448 IBR448:ICH448 ILN448:IMD448 IVJ448:IVZ448 JFF448:JFV448 JPB448:JPR448 JYX448:JZN448 KIT448:KJJ448 KSP448:KTF448 LCL448:LDB448 LMH448:LMX448 LWD448:LWT448 MFZ448:MGP448 MPV448:MQL448 MZR448:NAH448 NJN448:NKD448 NTJ448:NTZ448 ODF448:ODV448 ONB448:ONR448 OWX448:OXN448 PGT448:PHJ448 PQP448:PRF448 QAL448:QBB448 QKH448:QKX448 QUD448:QUT448 RDZ448:REP448 RNV448:ROL448 RXR448:RYH448 SHN448:SID448 SRJ448:SRZ448 TBF448:TBV448 TLB448:TLR448 TUX448:TVN448 UET448:UFJ448 UOP448:UPF448 UYL448:UZB448 VIH448:VIX448 VSD448:VST448 WBZ448:WCP448 WLV448:WML448 WVR448:WWH448 J66030:Z66030 JF66030:JV66030 TB66030:TR66030 ACX66030:ADN66030 AMT66030:ANJ66030 AWP66030:AXF66030 BGL66030:BHB66030 BQH66030:BQX66030 CAD66030:CAT66030 CJZ66030:CKP66030 CTV66030:CUL66030 DDR66030:DEH66030 DNN66030:DOD66030 DXJ66030:DXZ66030 EHF66030:EHV66030 ERB66030:ERR66030 FAX66030:FBN66030 FKT66030:FLJ66030 FUP66030:FVF66030 GEL66030:GFB66030 GOH66030:GOX66030 GYD66030:GYT66030 HHZ66030:HIP66030 HRV66030:HSL66030 IBR66030:ICH66030 ILN66030:IMD66030 IVJ66030:IVZ66030 JFF66030:JFV66030 JPB66030:JPR66030 JYX66030:JZN66030 KIT66030:KJJ66030 KSP66030:KTF66030 LCL66030:LDB66030 LMH66030:LMX66030 LWD66030:LWT66030 MFZ66030:MGP66030 MPV66030:MQL66030 MZR66030:NAH66030 NJN66030:NKD66030 NTJ66030:NTZ66030 ODF66030:ODV66030 ONB66030:ONR66030 OWX66030:OXN66030 PGT66030:PHJ66030 PQP66030:PRF66030 QAL66030:QBB66030 QKH66030:QKX66030 QUD66030:QUT66030 RDZ66030:REP66030 RNV66030:ROL66030 RXR66030:RYH66030 SHN66030:SID66030 SRJ66030:SRZ66030 TBF66030:TBV66030 TLB66030:TLR66030 TUX66030:TVN66030 UET66030:UFJ66030 UOP66030:UPF66030 UYL66030:UZB66030 VIH66030:VIX66030 VSD66030:VST66030 WBZ66030:WCP66030 WLV66030:WML66030 WVR66030:WWH66030 J131566:Z131566 JF131566:JV131566 TB131566:TR131566 ACX131566:ADN131566 AMT131566:ANJ131566 AWP131566:AXF131566 BGL131566:BHB131566 BQH131566:BQX131566 CAD131566:CAT131566 CJZ131566:CKP131566 CTV131566:CUL131566 DDR131566:DEH131566 DNN131566:DOD131566 DXJ131566:DXZ131566 EHF131566:EHV131566 ERB131566:ERR131566 FAX131566:FBN131566 FKT131566:FLJ131566 FUP131566:FVF131566 GEL131566:GFB131566 GOH131566:GOX131566 GYD131566:GYT131566 HHZ131566:HIP131566 HRV131566:HSL131566 IBR131566:ICH131566 ILN131566:IMD131566 IVJ131566:IVZ131566 JFF131566:JFV131566 JPB131566:JPR131566 JYX131566:JZN131566 KIT131566:KJJ131566 KSP131566:KTF131566 LCL131566:LDB131566 LMH131566:LMX131566 LWD131566:LWT131566 MFZ131566:MGP131566 MPV131566:MQL131566 MZR131566:NAH131566 NJN131566:NKD131566 NTJ131566:NTZ131566 ODF131566:ODV131566 ONB131566:ONR131566 OWX131566:OXN131566 PGT131566:PHJ131566 PQP131566:PRF131566 QAL131566:QBB131566 QKH131566:QKX131566 QUD131566:QUT131566 RDZ131566:REP131566 RNV131566:ROL131566 RXR131566:RYH131566 SHN131566:SID131566 SRJ131566:SRZ131566 TBF131566:TBV131566 TLB131566:TLR131566 TUX131566:TVN131566 UET131566:UFJ131566 UOP131566:UPF131566 UYL131566:UZB131566 VIH131566:VIX131566 VSD131566:VST131566 WBZ131566:WCP131566 WLV131566:WML131566 WVR131566:WWH131566 J197102:Z197102 JF197102:JV197102 TB197102:TR197102 ACX197102:ADN197102 AMT197102:ANJ197102 AWP197102:AXF197102 BGL197102:BHB197102 BQH197102:BQX197102 CAD197102:CAT197102 CJZ197102:CKP197102 CTV197102:CUL197102 DDR197102:DEH197102 DNN197102:DOD197102 DXJ197102:DXZ197102 EHF197102:EHV197102 ERB197102:ERR197102 FAX197102:FBN197102 FKT197102:FLJ197102 FUP197102:FVF197102 GEL197102:GFB197102 GOH197102:GOX197102 GYD197102:GYT197102 HHZ197102:HIP197102 HRV197102:HSL197102 IBR197102:ICH197102 ILN197102:IMD197102 IVJ197102:IVZ197102 JFF197102:JFV197102 JPB197102:JPR197102 JYX197102:JZN197102 KIT197102:KJJ197102 KSP197102:KTF197102 LCL197102:LDB197102 LMH197102:LMX197102 LWD197102:LWT197102 MFZ197102:MGP197102 MPV197102:MQL197102 MZR197102:NAH197102 NJN197102:NKD197102 NTJ197102:NTZ197102 ODF197102:ODV197102 ONB197102:ONR197102 OWX197102:OXN197102 PGT197102:PHJ197102 PQP197102:PRF197102 QAL197102:QBB197102 QKH197102:QKX197102 QUD197102:QUT197102 RDZ197102:REP197102 RNV197102:ROL197102 RXR197102:RYH197102 SHN197102:SID197102 SRJ197102:SRZ197102 TBF197102:TBV197102 TLB197102:TLR197102 TUX197102:TVN197102 UET197102:UFJ197102 UOP197102:UPF197102 UYL197102:UZB197102 VIH197102:VIX197102 VSD197102:VST197102 WBZ197102:WCP197102 WLV197102:WML197102 WVR197102:WWH197102 J262638:Z262638 JF262638:JV262638 TB262638:TR262638 ACX262638:ADN262638 AMT262638:ANJ262638 AWP262638:AXF262638 BGL262638:BHB262638 BQH262638:BQX262638 CAD262638:CAT262638 CJZ262638:CKP262638 CTV262638:CUL262638 DDR262638:DEH262638 DNN262638:DOD262638 DXJ262638:DXZ262638 EHF262638:EHV262638 ERB262638:ERR262638 FAX262638:FBN262638 FKT262638:FLJ262638 FUP262638:FVF262638 GEL262638:GFB262638 GOH262638:GOX262638 GYD262638:GYT262638 HHZ262638:HIP262638 HRV262638:HSL262638 IBR262638:ICH262638 ILN262638:IMD262638 IVJ262638:IVZ262638 JFF262638:JFV262638 JPB262638:JPR262638 JYX262638:JZN262638 KIT262638:KJJ262638 KSP262638:KTF262638 LCL262638:LDB262638 LMH262638:LMX262638 LWD262638:LWT262638 MFZ262638:MGP262638 MPV262638:MQL262638 MZR262638:NAH262638 NJN262638:NKD262638 NTJ262638:NTZ262638 ODF262638:ODV262638 ONB262638:ONR262638 OWX262638:OXN262638 PGT262638:PHJ262638 PQP262638:PRF262638 QAL262638:QBB262638 QKH262638:QKX262638 QUD262638:QUT262638 RDZ262638:REP262638 RNV262638:ROL262638 RXR262638:RYH262638 SHN262638:SID262638 SRJ262638:SRZ262638 TBF262638:TBV262638 TLB262638:TLR262638 TUX262638:TVN262638 UET262638:UFJ262638 UOP262638:UPF262638 UYL262638:UZB262638 VIH262638:VIX262638 VSD262638:VST262638 WBZ262638:WCP262638 WLV262638:WML262638 WVR262638:WWH262638 J328174:Z328174 JF328174:JV328174 TB328174:TR328174 ACX328174:ADN328174 AMT328174:ANJ328174 AWP328174:AXF328174 BGL328174:BHB328174 BQH328174:BQX328174 CAD328174:CAT328174 CJZ328174:CKP328174 CTV328174:CUL328174 DDR328174:DEH328174 DNN328174:DOD328174 DXJ328174:DXZ328174 EHF328174:EHV328174 ERB328174:ERR328174 FAX328174:FBN328174 FKT328174:FLJ328174 FUP328174:FVF328174 GEL328174:GFB328174 GOH328174:GOX328174 GYD328174:GYT328174 HHZ328174:HIP328174 HRV328174:HSL328174 IBR328174:ICH328174 ILN328174:IMD328174 IVJ328174:IVZ328174 JFF328174:JFV328174 JPB328174:JPR328174 JYX328174:JZN328174 KIT328174:KJJ328174 KSP328174:KTF328174 LCL328174:LDB328174 LMH328174:LMX328174 LWD328174:LWT328174 MFZ328174:MGP328174 MPV328174:MQL328174 MZR328174:NAH328174 NJN328174:NKD328174 NTJ328174:NTZ328174 ODF328174:ODV328174 ONB328174:ONR328174 OWX328174:OXN328174 PGT328174:PHJ328174 PQP328174:PRF328174 QAL328174:QBB328174 QKH328174:QKX328174 QUD328174:QUT328174 RDZ328174:REP328174 RNV328174:ROL328174 RXR328174:RYH328174 SHN328174:SID328174 SRJ328174:SRZ328174 TBF328174:TBV328174 TLB328174:TLR328174 TUX328174:TVN328174 UET328174:UFJ328174 UOP328174:UPF328174 UYL328174:UZB328174 VIH328174:VIX328174 VSD328174:VST328174 WBZ328174:WCP328174 WLV328174:WML328174 WVR328174:WWH328174 J393710:Z393710 JF393710:JV393710 TB393710:TR393710 ACX393710:ADN393710 AMT393710:ANJ393710 AWP393710:AXF393710 BGL393710:BHB393710 BQH393710:BQX393710 CAD393710:CAT393710 CJZ393710:CKP393710 CTV393710:CUL393710 DDR393710:DEH393710 DNN393710:DOD393710 DXJ393710:DXZ393710 EHF393710:EHV393710 ERB393710:ERR393710 FAX393710:FBN393710 FKT393710:FLJ393710 FUP393710:FVF393710 GEL393710:GFB393710 GOH393710:GOX393710 GYD393710:GYT393710 HHZ393710:HIP393710 HRV393710:HSL393710 IBR393710:ICH393710 ILN393710:IMD393710 IVJ393710:IVZ393710 JFF393710:JFV393710 JPB393710:JPR393710 JYX393710:JZN393710 KIT393710:KJJ393710 KSP393710:KTF393710 LCL393710:LDB393710 LMH393710:LMX393710 LWD393710:LWT393710 MFZ393710:MGP393710 MPV393710:MQL393710 MZR393710:NAH393710 NJN393710:NKD393710 NTJ393710:NTZ393710 ODF393710:ODV393710 ONB393710:ONR393710 OWX393710:OXN393710 PGT393710:PHJ393710 PQP393710:PRF393710 QAL393710:QBB393710 QKH393710:QKX393710 QUD393710:QUT393710 RDZ393710:REP393710 RNV393710:ROL393710 RXR393710:RYH393710 SHN393710:SID393710 SRJ393710:SRZ393710 TBF393710:TBV393710 TLB393710:TLR393710 TUX393710:TVN393710 UET393710:UFJ393710 UOP393710:UPF393710 UYL393710:UZB393710 VIH393710:VIX393710 VSD393710:VST393710 WBZ393710:WCP393710 WLV393710:WML393710 WVR393710:WWH393710 J459246:Z459246 JF459246:JV459246 TB459246:TR459246 ACX459246:ADN459246 AMT459246:ANJ459246 AWP459246:AXF459246 BGL459246:BHB459246 BQH459246:BQX459246 CAD459246:CAT459246 CJZ459246:CKP459246 CTV459246:CUL459246 DDR459246:DEH459246 DNN459246:DOD459246 DXJ459246:DXZ459246 EHF459246:EHV459246 ERB459246:ERR459246 FAX459246:FBN459246 FKT459246:FLJ459246 FUP459246:FVF459246 GEL459246:GFB459246 GOH459246:GOX459246 GYD459246:GYT459246 HHZ459246:HIP459246 HRV459246:HSL459246 IBR459246:ICH459246 ILN459246:IMD459246 IVJ459246:IVZ459246 JFF459246:JFV459246 JPB459246:JPR459246 JYX459246:JZN459246 KIT459246:KJJ459246 KSP459246:KTF459246 LCL459246:LDB459246 LMH459246:LMX459246 LWD459246:LWT459246 MFZ459246:MGP459246 MPV459246:MQL459246 MZR459246:NAH459246 NJN459246:NKD459246 NTJ459246:NTZ459246 ODF459246:ODV459246 ONB459246:ONR459246 OWX459246:OXN459246 PGT459246:PHJ459246 PQP459246:PRF459246 QAL459246:QBB459246 QKH459246:QKX459246 QUD459246:QUT459246 RDZ459246:REP459246 RNV459246:ROL459246 RXR459246:RYH459246 SHN459246:SID459246 SRJ459246:SRZ459246 TBF459246:TBV459246 TLB459246:TLR459246 TUX459246:TVN459246 UET459246:UFJ459246 UOP459246:UPF459246 UYL459246:UZB459246 VIH459246:VIX459246 VSD459246:VST459246 WBZ459246:WCP459246 WLV459246:WML459246 WVR459246:WWH459246 J524782:Z524782 JF524782:JV524782 TB524782:TR524782 ACX524782:ADN524782 AMT524782:ANJ524782 AWP524782:AXF524782 BGL524782:BHB524782 BQH524782:BQX524782 CAD524782:CAT524782 CJZ524782:CKP524782 CTV524782:CUL524782 DDR524782:DEH524782 DNN524782:DOD524782 DXJ524782:DXZ524782 EHF524782:EHV524782 ERB524782:ERR524782 FAX524782:FBN524782 FKT524782:FLJ524782 FUP524782:FVF524782 GEL524782:GFB524782 GOH524782:GOX524782 GYD524782:GYT524782 HHZ524782:HIP524782 HRV524782:HSL524782 IBR524782:ICH524782 ILN524782:IMD524782 IVJ524782:IVZ524782 JFF524782:JFV524782 JPB524782:JPR524782 JYX524782:JZN524782 KIT524782:KJJ524782 KSP524782:KTF524782 LCL524782:LDB524782 LMH524782:LMX524782 LWD524782:LWT524782 MFZ524782:MGP524782 MPV524782:MQL524782 MZR524782:NAH524782 NJN524782:NKD524782 NTJ524782:NTZ524782 ODF524782:ODV524782 ONB524782:ONR524782 OWX524782:OXN524782 PGT524782:PHJ524782 PQP524782:PRF524782 QAL524782:QBB524782 QKH524782:QKX524782 QUD524782:QUT524782 RDZ524782:REP524782 RNV524782:ROL524782 RXR524782:RYH524782 SHN524782:SID524782 SRJ524782:SRZ524782 TBF524782:TBV524782 TLB524782:TLR524782 TUX524782:TVN524782 UET524782:UFJ524782 UOP524782:UPF524782 UYL524782:UZB524782 VIH524782:VIX524782 VSD524782:VST524782 WBZ524782:WCP524782 WLV524782:WML524782 WVR524782:WWH524782 J590318:Z590318 JF590318:JV590318 TB590318:TR590318 ACX590318:ADN590318 AMT590318:ANJ590318 AWP590318:AXF590318 BGL590318:BHB590318 BQH590318:BQX590318 CAD590318:CAT590318 CJZ590318:CKP590318 CTV590318:CUL590318 DDR590318:DEH590318 DNN590318:DOD590318 DXJ590318:DXZ590318 EHF590318:EHV590318 ERB590318:ERR590318 FAX590318:FBN590318 FKT590318:FLJ590318 FUP590318:FVF590318 GEL590318:GFB590318 GOH590318:GOX590318 GYD590318:GYT590318 HHZ590318:HIP590318 HRV590318:HSL590318 IBR590318:ICH590318 ILN590318:IMD590318 IVJ590318:IVZ590318 JFF590318:JFV590318 JPB590318:JPR590318 JYX590318:JZN590318 KIT590318:KJJ590318 KSP590318:KTF590318 LCL590318:LDB590318 LMH590318:LMX590318 LWD590318:LWT590318 MFZ590318:MGP590318 MPV590318:MQL590318 MZR590318:NAH590318 NJN590318:NKD590318 NTJ590318:NTZ590318 ODF590318:ODV590318 ONB590318:ONR590318 OWX590318:OXN590318 PGT590318:PHJ590318 PQP590318:PRF590318 QAL590318:QBB590318 QKH590318:QKX590318 QUD590318:QUT590318 RDZ590318:REP590318 RNV590318:ROL590318 RXR590318:RYH590318 SHN590318:SID590318 SRJ590318:SRZ590318 TBF590318:TBV590318 TLB590318:TLR590318 TUX590318:TVN590318 UET590318:UFJ590318 UOP590318:UPF590318 UYL590318:UZB590318 VIH590318:VIX590318 VSD590318:VST590318 WBZ590318:WCP590318 WLV590318:WML590318 WVR590318:WWH590318 J655854:Z655854 JF655854:JV655854 TB655854:TR655854 ACX655854:ADN655854 AMT655854:ANJ655854 AWP655854:AXF655854 BGL655854:BHB655854 BQH655854:BQX655854 CAD655854:CAT655854 CJZ655854:CKP655854 CTV655854:CUL655854 DDR655854:DEH655854 DNN655854:DOD655854 DXJ655854:DXZ655854 EHF655854:EHV655854 ERB655854:ERR655854 FAX655854:FBN655854 FKT655854:FLJ655854 FUP655854:FVF655854 GEL655854:GFB655854 GOH655854:GOX655854 GYD655854:GYT655854 HHZ655854:HIP655854 HRV655854:HSL655854 IBR655854:ICH655854 ILN655854:IMD655854 IVJ655854:IVZ655854 JFF655854:JFV655854 JPB655854:JPR655854 JYX655854:JZN655854 KIT655854:KJJ655854 KSP655854:KTF655854 LCL655854:LDB655854 LMH655854:LMX655854 LWD655854:LWT655854 MFZ655854:MGP655854 MPV655854:MQL655854 MZR655854:NAH655854 NJN655854:NKD655854 NTJ655854:NTZ655854 ODF655854:ODV655854 ONB655854:ONR655854 OWX655854:OXN655854 PGT655854:PHJ655854 PQP655854:PRF655854 QAL655854:QBB655854 QKH655854:QKX655854 QUD655854:QUT655854 RDZ655854:REP655854 RNV655854:ROL655854 RXR655854:RYH655854 SHN655854:SID655854 SRJ655854:SRZ655854 TBF655854:TBV655854 TLB655854:TLR655854 TUX655854:TVN655854 UET655854:UFJ655854 UOP655854:UPF655854 UYL655854:UZB655854 VIH655854:VIX655854 VSD655854:VST655854 WBZ655854:WCP655854 WLV655854:WML655854 WVR655854:WWH655854 J721390:Z721390 JF721390:JV721390 TB721390:TR721390 ACX721390:ADN721390 AMT721390:ANJ721390 AWP721390:AXF721390 BGL721390:BHB721390 BQH721390:BQX721390 CAD721390:CAT721390 CJZ721390:CKP721390 CTV721390:CUL721390 DDR721390:DEH721390 DNN721390:DOD721390 DXJ721390:DXZ721390 EHF721390:EHV721390 ERB721390:ERR721390 FAX721390:FBN721390 FKT721390:FLJ721390 FUP721390:FVF721390 GEL721390:GFB721390 GOH721390:GOX721390 GYD721390:GYT721390 HHZ721390:HIP721390 HRV721390:HSL721390 IBR721390:ICH721390 ILN721390:IMD721390 IVJ721390:IVZ721390 JFF721390:JFV721390 JPB721390:JPR721390 JYX721390:JZN721390 KIT721390:KJJ721390 KSP721390:KTF721390 LCL721390:LDB721390 LMH721390:LMX721390 LWD721390:LWT721390 MFZ721390:MGP721390 MPV721390:MQL721390 MZR721390:NAH721390 NJN721390:NKD721390 NTJ721390:NTZ721390 ODF721390:ODV721390 ONB721390:ONR721390 OWX721390:OXN721390 PGT721390:PHJ721390 PQP721390:PRF721390 QAL721390:QBB721390 QKH721390:QKX721390 QUD721390:QUT721390 RDZ721390:REP721390 RNV721390:ROL721390 RXR721390:RYH721390 SHN721390:SID721390 SRJ721390:SRZ721390 TBF721390:TBV721390 TLB721390:TLR721390 TUX721390:TVN721390 UET721390:UFJ721390 UOP721390:UPF721390 UYL721390:UZB721390 VIH721390:VIX721390 VSD721390:VST721390 WBZ721390:WCP721390 WLV721390:WML721390 WVR721390:WWH721390 J786926:Z786926 JF786926:JV786926 TB786926:TR786926 ACX786926:ADN786926 AMT786926:ANJ786926 AWP786926:AXF786926 BGL786926:BHB786926 BQH786926:BQX786926 CAD786926:CAT786926 CJZ786926:CKP786926 CTV786926:CUL786926 DDR786926:DEH786926 DNN786926:DOD786926 DXJ786926:DXZ786926 EHF786926:EHV786926 ERB786926:ERR786926 FAX786926:FBN786926 FKT786926:FLJ786926 FUP786926:FVF786926 GEL786926:GFB786926 GOH786926:GOX786926 GYD786926:GYT786926 HHZ786926:HIP786926 HRV786926:HSL786926 IBR786926:ICH786926 ILN786926:IMD786926 IVJ786926:IVZ786926 JFF786926:JFV786926 JPB786926:JPR786926 JYX786926:JZN786926 KIT786926:KJJ786926 KSP786926:KTF786926 LCL786926:LDB786926 LMH786926:LMX786926 LWD786926:LWT786926 MFZ786926:MGP786926 MPV786926:MQL786926 MZR786926:NAH786926 NJN786926:NKD786926 NTJ786926:NTZ786926 ODF786926:ODV786926 ONB786926:ONR786926 OWX786926:OXN786926 PGT786926:PHJ786926 PQP786926:PRF786926 QAL786926:QBB786926 QKH786926:QKX786926 QUD786926:QUT786926 RDZ786926:REP786926 RNV786926:ROL786926 RXR786926:RYH786926 SHN786926:SID786926 SRJ786926:SRZ786926 TBF786926:TBV786926 TLB786926:TLR786926 TUX786926:TVN786926 UET786926:UFJ786926 UOP786926:UPF786926 UYL786926:UZB786926 VIH786926:VIX786926 VSD786926:VST786926 WBZ786926:WCP786926 WLV786926:WML786926 WVR786926:WWH786926 J852462:Z852462 JF852462:JV852462 TB852462:TR852462 ACX852462:ADN852462 AMT852462:ANJ852462 AWP852462:AXF852462 BGL852462:BHB852462 BQH852462:BQX852462 CAD852462:CAT852462 CJZ852462:CKP852462 CTV852462:CUL852462 DDR852462:DEH852462 DNN852462:DOD852462 DXJ852462:DXZ852462 EHF852462:EHV852462 ERB852462:ERR852462 FAX852462:FBN852462 FKT852462:FLJ852462 FUP852462:FVF852462 GEL852462:GFB852462 GOH852462:GOX852462 GYD852462:GYT852462 HHZ852462:HIP852462 HRV852462:HSL852462 IBR852462:ICH852462 ILN852462:IMD852462 IVJ852462:IVZ852462 JFF852462:JFV852462 JPB852462:JPR852462 JYX852462:JZN852462 KIT852462:KJJ852462 KSP852462:KTF852462 LCL852462:LDB852462 LMH852462:LMX852462 LWD852462:LWT852462 MFZ852462:MGP852462 MPV852462:MQL852462 MZR852462:NAH852462 NJN852462:NKD852462 NTJ852462:NTZ852462 ODF852462:ODV852462 ONB852462:ONR852462 OWX852462:OXN852462 PGT852462:PHJ852462 PQP852462:PRF852462 QAL852462:QBB852462 QKH852462:QKX852462 QUD852462:QUT852462 RDZ852462:REP852462 RNV852462:ROL852462 RXR852462:RYH852462 SHN852462:SID852462 SRJ852462:SRZ852462 TBF852462:TBV852462 TLB852462:TLR852462 TUX852462:TVN852462 UET852462:UFJ852462 UOP852462:UPF852462 UYL852462:UZB852462 VIH852462:VIX852462 VSD852462:VST852462 WBZ852462:WCP852462 WLV852462:WML852462 WVR852462:WWH852462 J917998:Z917998 JF917998:JV917998 TB917998:TR917998 ACX917998:ADN917998 AMT917998:ANJ917998 AWP917998:AXF917998 BGL917998:BHB917998 BQH917998:BQX917998 CAD917998:CAT917998 CJZ917998:CKP917998 CTV917998:CUL917998 DDR917998:DEH917998 DNN917998:DOD917998 DXJ917998:DXZ917998 EHF917998:EHV917998 ERB917998:ERR917998 FAX917998:FBN917998 FKT917998:FLJ917998 FUP917998:FVF917998 GEL917998:GFB917998 GOH917998:GOX917998 GYD917998:GYT917998 HHZ917998:HIP917998 HRV917998:HSL917998 IBR917998:ICH917998 ILN917998:IMD917998 IVJ917998:IVZ917998 JFF917998:JFV917998 JPB917998:JPR917998 JYX917998:JZN917998 KIT917998:KJJ917998 KSP917998:KTF917998 LCL917998:LDB917998 LMH917998:LMX917998 LWD917998:LWT917998 MFZ917998:MGP917998 MPV917998:MQL917998 MZR917998:NAH917998 NJN917998:NKD917998 NTJ917998:NTZ917998 ODF917998:ODV917998 ONB917998:ONR917998 OWX917998:OXN917998 PGT917998:PHJ917998 PQP917998:PRF917998 QAL917998:QBB917998 QKH917998:QKX917998 QUD917998:QUT917998 RDZ917998:REP917998 RNV917998:ROL917998 RXR917998:RYH917998 SHN917998:SID917998 SRJ917998:SRZ917998 TBF917998:TBV917998 TLB917998:TLR917998 TUX917998:TVN917998 UET917998:UFJ917998 UOP917998:UPF917998 UYL917998:UZB917998 VIH917998:VIX917998 VSD917998:VST917998 WBZ917998:WCP917998 WLV917998:WML917998 WVR917998:WWH917998 J983534:Z983534 JF983534:JV983534 TB983534:TR983534 ACX983534:ADN983534 AMT983534:ANJ983534 AWP983534:AXF983534 BGL983534:BHB983534 BQH983534:BQX983534 CAD983534:CAT983534 CJZ983534:CKP983534 CTV983534:CUL983534 DDR983534:DEH983534 DNN983534:DOD983534 DXJ983534:DXZ983534 EHF983534:EHV983534 ERB983534:ERR983534 FAX983534:FBN983534 FKT983534:FLJ983534 FUP983534:FVF983534 GEL983534:GFB983534 GOH983534:GOX983534 GYD983534:GYT983534 HHZ983534:HIP983534 HRV983534:HSL983534 IBR983534:ICH983534 ILN983534:IMD983534 IVJ983534:IVZ983534 JFF983534:JFV983534 JPB983534:JPR983534 JYX983534:JZN983534 KIT983534:KJJ983534 KSP983534:KTF983534 LCL983534:LDB983534 LMH983534:LMX983534 LWD983534:LWT983534 MFZ983534:MGP983534 MPV983534:MQL983534 MZR983534:NAH983534 NJN983534:NKD983534 NTJ983534:NTZ983534 ODF983534:ODV983534 ONB983534:ONR983534 OWX983534:OXN983534 PGT983534:PHJ983534 PQP983534:PRF983534 QAL983534:QBB983534 QKH983534:QKX983534 QUD983534:QUT983534 RDZ983534:REP983534 RNV983534:ROL983534 RXR983534:RYH983534 SHN983534:SID983534 SRJ983534:SRZ983534 TBF983534:TBV983534 TLB983534:TLR983534 TUX983534:TVN983534 UET983534:UFJ983534 UOP983534:UPF983534 UYL983534:UZB983534 VIH983534:VIX983534 VSD983534:VST983534 WBZ983534:WCP983534 WLV983534:WML983534 WVR983534:WWH983534 J471:Z471 JF471:JV471 TB471:TR471 ACX471:ADN471 AMT471:ANJ471 AWP471:AXF471 BGL471:BHB471 BQH471:BQX471 CAD471:CAT471 CJZ471:CKP471 CTV471:CUL471 DDR471:DEH471 DNN471:DOD471 DXJ471:DXZ471 EHF471:EHV471 ERB471:ERR471 FAX471:FBN471 FKT471:FLJ471 FUP471:FVF471 GEL471:GFB471 GOH471:GOX471 GYD471:GYT471 HHZ471:HIP471 HRV471:HSL471 IBR471:ICH471 ILN471:IMD471 IVJ471:IVZ471 JFF471:JFV471 JPB471:JPR471 JYX471:JZN471 KIT471:KJJ471 KSP471:KTF471 LCL471:LDB471 LMH471:LMX471 LWD471:LWT471 MFZ471:MGP471 MPV471:MQL471 MZR471:NAH471 NJN471:NKD471 NTJ471:NTZ471 ODF471:ODV471 ONB471:ONR471 OWX471:OXN471 PGT471:PHJ471 PQP471:PRF471 QAL471:QBB471 QKH471:QKX471 QUD471:QUT471 RDZ471:REP471 RNV471:ROL471 RXR471:RYH471 SHN471:SID471 SRJ471:SRZ471 TBF471:TBV471 TLB471:TLR471 TUX471:TVN471 UET471:UFJ471 UOP471:UPF471 UYL471:UZB471 VIH471:VIX471 VSD471:VST471 WBZ471:WCP471 WLV471:WML471 WVR471:WWH471 J66053:Z66053 JF66053:JV66053 TB66053:TR66053 ACX66053:ADN66053 AMT66053:ANJ66053 AWP66053:AXF66053 BGL66053:BHB66053 BQH66053:BQX66053 CAD66053:CAT66053 CJZ66053:CKP66053 CTV66053:CUL66053 DDR66053:DEH66053 DNN66053:DOD66053 DXJ66053:DXZ66053 EHF66053:EHV66053 ERB66053:ERR66053 FAX66053:FBN66053 FKT66053:FLJ66053 FUP66053:FVF66053 GEL66053:GFB66053 GOH66053:GOX66053 GYD66053:GYT66053 HHZ66053:HIP66053 HRV66053:HSL66053 IBR66053:ICH66053 ILN66053:IMD66053 IVJ66053:IVZ66053 JFF66053:JFV66053 JPB66053:JPR66053 JYX66053:JZN66053 KIT66053:KJJ66053 KSP66053:KTF66053 LCL66053:LDB66053 LMH66053:LMX66053 LWD66053:LWT66053 MFZ66053:MGP66053 MPV66053:MQL66053 MZR66053:NAH66053 NJN66053:NKD66053 NTJ66053:NTZ66053 ODF66053:ODV66053 ONB66053:ONR66053 OWX66053:OXN66053 PGT66053:PHJ66053 PQP66053:PRF66053 QAL66053:QBB66053 QKH66053:QKX66053 QUD66053:QUT66053 RDZ66053:REP66053 RNV66053:ROL66053 RXR66053:RYH66053 SHN66053:SID66053 SRJ66053:SRZ66053 TBF66053:TBV66053 TLB66053:TLR66053 TUX66053:TVN66053 UET66053:UFJ66053 UOP66053:UPF66053 UYL66053:UZB66053 VIH66053:VIX66053 VSD66053:VST66053 WBZ66053:WCP66053 WLV66053:WML66053 WVR66053:WWH66053 J131589:Z131589 JF131589:JV131589 TB131589:TR131589 ACX131589:ADN131589 AMT131589:ANJ131589 AWP131589:AXF131589 BGL131589:BHB131589 BQH131589:BQX131589 CAD131589:CAT131589 CJZ131589:CKP131589 CTV131589:CUL131589 DDR131589:DEH131589 DNN131589:DOD131589 DXJ131589:DXZ131589 EHF131589:EHV131589 ERB131589:ERR131589 FAX131589:FBN131589 FKT131589:FLJ131589 FUP131589:FVF131589 GEL131589:GFB131589 GOH131589:GOX131589 GYD131589:GYT131589 HHZ131589:HIP131589 HRV131589:HSL131589 IBR131589:ICH131589 ILN131589:IMD131589 IVJ131589:IVZ131589 JFF131589:JFV131589 JPB131589:JPR131589 JYX131589:JZN131589 KIT131589:KJJ131589 KSP131589:KTF131589 LCL131589:LDB131589 LMH131589:LMX131589 LWD131589:LWT131589 MFZ131589:MGP131589 MPV131589:MQL131589 MZR131589:NAH131589 NJN131589:NKD131589 NTJ131589:NTZ131589 ODF131589:ODV131589 ONB131589:ONR131589 OWX131589:OXN131589 PGT131589:PHJ131589 PQP131589:PRF131589 QAL131589:QBB131589 QKH131589:QKX131589 QUD131589:QUT131589 RDZ131589:REP131589 RNV131589:ROL131589 RXR131589:RYH131589 SHN131589:SID131589 SRJ131589:SRZ131589 TBF131589:TBV131589 TLB131589:TLR131589 TUX131589:TVN131589 UET131589:UFJ131589 UOP131589:UPF131589 UYL131589:UZB131589 VIH131589:VIX131589 VSD131589:VST131589 WBZ131589:WCP131589 WLV131589:WML131589 WVR131589:WWH131589 J197125:Z197125 JF197125:JV197125 TB197125:TR197125 ACX197125:ADN197125 AMT197125:ANJ197125 AWP197125:AXF197125 BGL197125:BHB197125 BQH197125:BQX197125 CAD197125:CAT197125 CJZ197125:CKP197125 CTV197125:CUL197125 DDR197125:DEH197125 DNN197125:DOD197125 DXJ197125:DXZ197125 EHF197125:EHV197125 ERB197125:ERR197125 FAX197125:FBN197125 FKT197125:FLJ197125 FUP197125:FVF197125 GEL197125:GFB197125 GOH197125:GOX197125 GYD197125:GYT197125 HHZ197125:HIP197125 HRV197125:HSL197125 IBR197125:ICH197125 ILN197125:IMD197125 IVJ197125:IVZ197125 JFF197125:JFV197125 JPB197125:JPR197125 JYX197125:JZN197125 KIT197125:KJJ197125 KSP197125:KTF197125 LCL197125:LDB197125 LMH197125:LMX197125 LWD197125:LWT197125 MFZ197125:MGP197125 MPV197125:MQL197125 MZR197125:NAH197125 NJN197125:NKD197125 NTJ197125:NTZ197125 ODF197125:ODV197125 ONB197125:ONR197125 OWX197125:OXN197125 PGT197125:PHJ197125 PQP197125:PRF197125 QAL197125:QBB197125 QKH197125:QKX197125 QUD197125:QUT197125 RDZ197125:REP197125 RNV197125:ROL197125 RXR197125:RYH197125 SHN197125:SID197125 SRJ197125:SRZ197125 TBF197125:TBV197125 TLB197125:TLR197125 TUX197125:TVN197125 UET197125:UFJ197125 UOP197125:UPF197125 UYL197125:UZB197125 VIH197125:VIX197125 VSD197125:VST197125 WBZ197125:WCP197125 WLV197125:WML197125 WVR197125:WWH197125 J262661:Z262661 JF262661:JV262661 TB262661:TR262661 ACX262661:ADN262661 AMT262661:ANJ262661 AWP262661:AXF262661 BGL262661:BHB262661 BQH262661:BQX262661 CAD262661:CAT262661 CJZ262661:CKP262661 CTV262661:CUL262661 DDR262661:DEH262661 DNN262661:DOD262661 DXJ262661:DXZ262661 EHF262661:EHV262661 ERB262661:ERR262661 FAX262661:FBN262661 FKT262661:FLJ262661 FUP262661:FVF262661 GEL262661:GFB262661 GOH262661:GOX262661 GYD262661:GYT262661 HHZ262661:HIP262661 HRV262661:HSL262661 IBR262661:ICH262661 ILN262661:IMD262661 IVJ262661:IVZ262661 JFF262661:JFV262661 JPB262661:JPR262661 JYX262661:JZN262661 KIT262661:KJJ262661 KSP262661:KTF262661 LCL262661:LDB262661 LMH262661:LMX262661 LWD262661:LWT262661 MFZ262661:MGP262661 MPV262661:MQL262661 MZR262661:NAH262661 NJN262661:NKD262661 NTJ262661:NTZ262661 ODF262661:ODV262661 ONB262661:ONR262661 OWX262661:OXN262661 PGT262661:PHJ262661 PQP262661:PRF262661 QAL262661:QBB262661 QKH262661:QKX262661 QUD262661:QUT262661 RDZ262661:REP262661 RNV262661:ROL262661 RXR262661:RYH262661 SHN262661:SID262661 SRJ262661:SRZ262661 TBF262661:TBV262661 TLB262661:TLR262661 TUX262661:TVN262661 UET262661:UFJ262661 UOP262661:UPF262661 UYL262661:UZB262661 VIH262661:VIX262661 VSD262661:VST262661 WBZ262661:WCP262661 WLV262661:WML262661 WVR262661:WWH262661 J328197:Z328197 JF328197:JV328197 TB328197:TR328197 ACX328197:ADN328197 AMT328197:ANJ328197 AWP328197:AXF328197 BGL328197:BHB328197 BQH328197:BQX328197 CAD328197:CAT328197 CJZ328197:CKP328197 CTV328197:CUL328197 DDR328197:DEH328197 DNN328197:DOD328197 DXJ328197:DXZ328197 EHF328197:EHV328197 ERB328197:ERR328197 FAX328197:FBN328197 FKT328197:FLJ328197 FUP328197:FVF328197 GEL328197:GFB328197 GOH328197:GOX328197 GYD328197:GYT328197 HHZ328197:HIP328197 HRV328197:HSL328197 IBR328197:ICH328197 ILN328197:IMD328197 IVJ328197:IVZ328197 JFF328197:JFV328197 JPB328197:JPR328197 JYX328197:JZN328197 KIT328197:KJJ328197 KSP328197:KTF328197 LCL328197:LDB328197 LMH328197:LMX328197 LWD328197:LWT328197 MFZ328197:MGP328197 MPV328197:MQL328197 MZR328197:NAH328197 NJN328197:NKD328197 NTJ328197:NTZ328197 ODF328197:ODV328197 ONB328197:ONR328197 OWX328197:OXN328197 PGT328197:PHJ328197 PQP328197:PRF328197 QAL328197:QBB328197 QKH328197:QKX328197 QUD328197:QUT328197 RDZ328197:REP328197 RNV328197:ROL328197 RXR328197:RYH328197 SHN328197:SID328197 SRJ328197:SRZ328197 TBF328197:TBV328197 TLB328197:TLR328197 TUX328197:TVN328197 UET328197:UFJ328197 UOP328197:UPF328197 UYL328197:UZB328197 VIH328197:VIX328197 VSD328197:VST328197 WBZ328197:WCP328197 WLV328197:WML328197 WVR328197:WWH328197 J393733:Z393733 JF393733:JV393733 TB393733:TR393733 ACX393733:ADN393733 AMT393733:ANJ393733 AWP393733:AXF393733 BGL393733:BHB393733 BQH393733:BQX393733 CAD393733:CAT393733 CJZ393733:CKP393733 CTV393733:CUL393733 DDR393733:DEH393733 DNN393733:DOD393733 DXJ393733:DXZ393733 EHF393733:EHV393733 ERB393733:ERR393733 FAX393733:FBN393733 FKT393733:FLJ393733 FUP393733:FVF393733 GEL393733:GFB393733 GOH393733:GOX393733 GYD393733:GYT393733 HHZ393733:HIP393733 HRV393733:HSL393733 IBR393733:ICH393733 ILN393733:IMD393733 IVJ393733:IVZ393733 JFF393733:JFV393733 JPB393733:JPR393733 JYX393733:JZN393733 KIT393733:KJJ393733 KSP393733:KTF393733 LCL393733:LDB393733 LMH393733:LMX393733 LWD393733:LWT393733 MFZ393733:MGP393733 MPV393733:MQL393733 MZR393733:NAH393733 NJN393733:NKD393733 NTJ393733:NTZ393733 ODF393733:ODV393733 ONB393733:ONR393733 OWX393733:OXN393733 PGT393733:PHJ393733 PQP393733:PRF393733 QAL393733:QBB393733 QKH393733:QKX393733 QUD393733:QUT393733 RDZ393733:REP393733 RNV393733:ROL393733 RXR393733:RYH393733 SHN393733:SID393733 SRJ393733:SRZ393733 TBF393733:TBV393733 TLB393733:TLR393733 TUX393733:TVN393733 UET393733:UFJ393733 UOP393733:UPF393733 UYL393733:UZB393733 VIH393733:VIX393733 VSD393733:VST393733 WBZ393733:WCP393733 WLV393733:WML393733 WVR393733:WWH393733 J459269:Z459269 JF459269:JV459269 TB459269:TR459269 ACX459269:ADN459269 AMT459269:ANJ459269 AWP459269:AXF459269 BGL459269:BHB459269 BQH459269:BQX459269 CAD459269:CAT459269 CJZ459269:CKP459269 CTV459269:CUL459269 DDR459269:DEH459269 DNN459269:DOD459269 DXJ459269:DXZ459269 EHF459269:EHV459269 ERB459269:ERR459269 FAX459269:FBN459269 FKT459269:FLJ459269 FUP459269:FVF459269 GEL459269:GFB459269 GOH459269:GOX459269 GYD459269:GYT459269 HHZ459269:HIP459269 HRV459269:HSL459269 IBR459269:ICH459269 ILN459269:IMD459269 IVJ459269:IVZ459269 JFF459269:JFV459269 JPB459269:JPR459269 JYX459269:JZN459269 KIT459269:KJJ459269 KSP459269:KTF459269 LCL459269:LDB459269 LMH459269:LMX459269 LWD459269:LWT459269 MFZ459269:MGP459269 MPV459269:MQL459269 MZR459269:NAH459269 NJN459269:NKD459269 NTJ459269:NTZ459269 ODF459269:ODV459269 ONB459269:ONR459269 OWX459269:OXN459269 PGT459269:PHJ459269 PQP459269:PRF459269 QAL459269:QBB459269 QKH459269:QKX459269 QUD459269:QUT459269 RDZ459269:REP459269 RNV459269:ROL459269 RXR459269:RYH459269 SHN459269:SID459269 SRJ459269:SRZ459269 TBF459269:TBV459269 TLB459269:TLR459269 TUX459269:TVN459269 UET459269:UFJ459269 UOP459269:UPF459269 UYL459269:UZB459269 VIH459269:VIX459269 VSD459269:VST459269 WBZ459269:WCP459269 WLV459269:WML459269 WVR459269:WWH459269 J524805:Z524805 JF524805:JV524805 TB524805:TR524805 ACX524805:ADN524805 AMT524805:ANJ524805 AWP524805:AXF524805 BGL524805:BHB524805 BQH524805:BQX524805 CAD524805:CAT524805 CJZ524805:CKP524805 CTV524805:CUL524805 DDR524805:DEH524805 DNN524805:DOD524805 DXJ524805:DXZ524805 EHF524805:EHV524805 ERB524805:ERR524805 FAX524805:FBN524805 FKT524805:FLJ524805 FUP524805:FVF524805 GEL524805:GFB524805 GOH524805:GOX524805 GYD524805:GYT524805 HHZ524805:HIP524805 HRV524805:HSL524805 IBR524805:ICH524805 ILN524805:IMD524805 IVJ524805:IVZ524805 JFF524805:JFV524805 JPB524805:JPR524805 JYX524805:JZN524805 KIT524805:KJJ524805 KSP524805:KTF524805 LCL524805:LDB524805 LMH524805:LMX524805 LWD524805:LWT524805 MFZ524805:MGP524805 MPV524805:MQL524805 MZR524805:NAH524805 NJN524805:NKD524805 NTJ524805:NTZ524805 ODF524805:ODV524805 ONB524805:ONR524805 OWX524805:OXN524805 PGT524805:PHJ524805 PQP524805:PRF524805 QAL524805:QBB524805 QKH524805:QKX524805 QUD524805:QUT524805 RDZ524805:REP524805 RNV524805:ROL524805 RXR524805:RYH524805 SHN524805:SID524805 SRJ524805:SRZ524805 TBF524805:TBV524805 TLB524805:TLR524805 TUX524805:TVN524805 UET524805:UFJ524805 UOP524805:UPF524805 UYL524805:UZB524805 VIH524805:VIX524805 VSD524805:VST524805 WBZ524805:WCP524805 WLV524805:WML524805 WVR524805:WWH524805 J590341:Z590341 JF590341:JV590341 TB590341:TR590341 ACX590341:ADN590341 AMT590341:ANJ590341 AWP590341:AXF590341 BGL590341:BHB590341 BQH590341:BQX590341 CAD590341:CAT590341 CJZ590341:CKP590341 CTV590341:CUL590341 DDR590341:DEH590341 DNN590341:DOD590341 DXJ590341:DXZ590341 EHF590341:EHV590341 ERB590341:ERR590341 FAX590341:FBN590341 FKT590341:FLJ590341 FUP590341:FVF590341 GEL590341:GFB590341 GOH590341:GOX590341 GYD590341:GYT590341 HHZ590341:HIP590341 HRV590341:HSL590341 IBR590341:ICH590341 ILN590341:IMD590341 IVJ590341:IVZ590341 JFF590341:JFV590341 JPB590341:JPR590341 JYX590341:JZN590341 KIT590341:KJJ590341 KSP590341:KTF590341 LCL590341:LDB590341 LMH590341:LMX590341 LWD590341:LWT590341 MFZ590341:MGP590341 MPV590341:MQL590341 MZR590341:NAH590341 NJN590341:NKD590341 NTJ590341:NTZ590341 ODF590341:ODV590341 ONB590341:ONR590341 OWX590341:OXN590341 PGT590341:PHJ590341 PQP590341:PRF590341 QAL590341:QBB590341 QKH590341:QKX590341 QUD590341:QUT590341 RDZ590341:REP590341 RNV590341:ROL590341 RXR590341:RYH590341 SHN590341:SID590341 SRJ590341:SRZ590341 TBF590341:TBV590341 TLB590341:TLR590341 TUX590341:TVN590341 UET590341:UFJ590341 UOP590341:UPF590341 UYL590341:UZB590341 VIH590341:VIX590341 VSD590341:VST590341 WBZ590341:WCP590341 WLV590341:WML590341 WVR590341:WWH590341 J655877:Z655877 JF655877:JV655877 TB655877:TR655877 ACX655877:ADN655877 AMT655877:ANJ655877 AWP655877:AXF655877 BGL655877:BHB655877 BQH655877:BQX655877 CAD655877:CAT655877 CJZ655877:CKP655877 CTV655877:CUL655877 DDR655877:DEH655877 DNN655877:DOD655877 DXJ655877:DXZ655877 EHF655877:EHV655877 ERB655877:ERR655877 FAX655877:FBN655877 FKT655877:FLJ655877 FUP655877:FVF655877 GEL655877:GFB655877 GOH655877:GOX655877 GYD655877:GYT655877 HHZ655877:HIP655877 HRV655877:HSL655877 IBR655877:ICH655877 ILN655877:IMD655877 IVJ655877:IVZ655877 JFF655877:JFV655877 JPB655877:JPR655877 JYX655877:JZN655877 KIT655877:KJJ655877 KSP655877:KTF655877 LCL655877:LDB655877 LMH655877:LMX655877 LWD655877:LWT655877 MFZ655877:MGP655877 MPV655877:MQL655877 MZR655877:NAH655877 NJN655877:NKD655877 NTJ655877:NTZ655877 ODF655877:ODV655877 ONB655877:ONR655877 OWX655877:OXN655877 PGT655877:PHJ655877 PQP655877:PRF655877 QAL655877:QBB655877 QKH655877:QKX655877 QUD655877:QUT655877 RDZ655877:REP655877 RNV655877:ROL655877 RXR655877:RYH655877 SHN655877:SID655877 SRJ655877:SRZ655877 TBF655877:TBV655877 TLB655877:TLR655877 TUX655877:TVN655877 UET655877:UFJ655877 UOP655877:UPF655877 UYL655877:UZB655877 VIH655877:VIX655877 VSD655877:VST655877 WBZ655877:WCP655877 WLV655877:WML655877 WVR655877:WWH655877 J721413:Z721413 JF721413:JV721413 TB721413:TR721413 ACX721413:ADN721413 AMT721413:ANJ721413 AWP721413:AXF721413 BGL721413:BHB721413 BQH721413:BQX721413 CAD721413:CAT721413 CJZ721413:CKP721413 CTV721413:CUL721413 DDR721413:DEH721413 DNN721413:DOD721413 DXJ721413:DXZ721413 EHF721413:EHV721413 ERB721413:ERR721413 FAX721413:FBN721413 FKT721413:FLJ721413 FUP721413:FVF721413 GEL721413:GFB721413 GOH721413:GOX721413 GYD721413:GYT721413 HHZ721413:HIP721413 HRV721413:HSL721413 IBR721413:ICH721413 ILN721413:IMD721413 IVJ721413:IVZ721413 JFF721413:JFV721413 JPB721413:JPR721413 JYX721413:JZN721413 KIT721413:KJJ721413 KSP721413:KTF721413 LCL721413:LDB721413 LMH721413:LMX721413 LWD721413:LWT721413 MFZ721413:MGP721413 MPV721413:MQL721413 MZR721413:NAH721413 NJN721413:NKD721413 NTJ721413:NTZ721413 ODF721413:ODV721413 ONB721413:ONR721413 OWX721413:OXN721413 PGT721413:PHJ721413 PQP721413:PRF721413 QAL721413:QBB721413 QKH721413:QKX721413 QUD721413:QUT721413 RDZ721413:REP721413 RNV721413:ROL721413 RXR721413:RYH721413 SHN721413:SID721413 SRJ721413:SRZ721413 TBF721413:TBV721413 TLB721413:TLR721413 TUX721413:TVN721413 UET721413:UFJ721413 UOP721413:UPF721413 UYL721413:UZB721413 VIH721413:VIX721413 VSD721413:VST721413 WBZ721413:WCP721413 WLV721413:WML721413 WVR721413:WWH721413 J786949:Z786949 JF786949:JV786949 TB786949:TR786949 ACX786949:ADN786949 AMT786949:ANJ786949 AWP786949:AXF786949 BGL786949:BHB786949 BQH786949:BQX786949 CAD786949:CAT786949 CJZ786949:CKP786949 CTV786949:CUL786949 DDR786949:DEH786949 DNN786949:DOD786949 DXJ786949:DXZ786949 EHF786949:EHV786949 ERB786949:ERR786949 FAX786949:FBN786949 FKT786949:FLJ786949 FUP786949:FVF786949 GEL786949:GFB786949 GOH786949:GOX786949 GYD786949:GYT786949 HHZ786949:HIP786949 HRV786949:HSL786949 IBR786949:ICH786949 ILN786949:IMD786949 IVJ786949:IVZ786949 JFF786949:JFV786949 JPB786949:JPR786949 JYX786949:JZN786949 KIT786949:KJJ786949 KSP786949:KTF786949 LCL786949:LDB786949 LMH786949:LMX786949 LWD786949:LWT786949 MFZ786949:MGP786949 MPV786949:MQL786949 MZR786949:NAH786949 NJN786949:NKD786949 NTJ786949:NTZ786949 ODF786949:ODV786949 ONB786949:ONR786949 OWX786949:OXN786949 PGT786949:PHJ786949 PQP786949:PRF786949 QAL786949:QBB786949 QKH786949:QKX786949 QUD786949:QUT786949 RDZ786949:REP786949 RNV786949:ROL786949 RXR786949:RYH786949 SHN786949:SID786949 SRJ786949:SRZ786949 TBF786949:TBV786949 TLB786949:TLR786949 TUX786949:TVN786949 UET786949:UFJ786949 UOP786949:UPF786949 UYL786949:UZB786949 VIH786949:VIX786949 VSD786949:VST786949 WBZ786949:WCP786949 WLV786949:WML786949 WVR786949:WWH786949 J852485:Z852485 JF852485:JV852485 TB852485:TR852485 ACX852485:ADN852485 AMT852485:ANJ852485 AWP852485:AXF852485 BGL852485:BHB852485 BQH852485:BQX852485 CAD852485:CAT852485 CJZ852485:CKP852485 CTV852485:CUL852485 DDR852485:DEH852485 DNN852485:DOD852485 DXJ852485:DXZ852485 EHF852485:EHV852485 ERB852485:ERR852485 FAX852485:FBN852485 FKT852485:FLJ852485 FUP852485:FVF852485 GEL852485:GFB852485 GOH852485:GOX852485 GYD852485:GYT852485 HHZ852485:HIP852485 HRV852485:HSL852485 IBR852485:ICH852485 ILN852485:IMD852485 IVJ852485:IVZ852485 JFF852485:JFV852485 JPB852485:JPR852485 JYX852485:JZN852485 KIT852485:KJJ852485 KSP852485:KTF852485 LCL852485:LDB852485 LMH852485:LMX852485 LWD852485:LWT852485 MFZ852485:MGP852485 MPV852485:MQL852485 MZR852485:NAH852485 NJN852485:NKD852485 NTJ852485:NTZ852485 ODF852485:ODV852485 ONB852485:ONR852485 OWX852485:OXN852485 PGT852485:PHJ852485 PQP852485:PRF852485 QAL852485:QBB852485 QKH852485:QKX852485 QUD852485:QUT852485 RDZ852485:REP852485 RNV852485:ROL852485 RXR852485:RYH852485 SHN852485:SID852485 SRJ852485:SRZ852485 TBF852485:TBV852485 TLB852485:TLR852485 TUX852485:TVN852485 UET852485:UFJ852485 UOP852485:UPF852485 UYL852485:UZB852485 VIH852485:VIX852485 VSD852485:VST852485 WBZ852485:WCP852485 WLV852485:WML852485 WVR852485:WWH852485 J918021:Z918021 JF918021:JV918021 TB918021:TR918021 ACX918021:ADN918021 AMT918021:ANJ918021 AWP918021:AXF918021 BGL918021:BHB918021 BQH918021:BQX918021 CAD918021:CAT918021 CJZ918021:CKP918021 CTV918021:CUL918021 DDR918021:DEH918021 DNN918021:DOD918021 DXJ918021:DXZ918021 EHF918021:EHV918021 ERB918021:ERR918021 FAX918021:FBN918021 FKT918021:FLJ918021 FUP918021:FVF918021 GEL918021:GFB918021 GOH918021:GOX918021 GYD918021:GYT918021 HHZ918021:HIP918021 HRV918021:HSL918021 IBR918021:ICH918021 ILN918021:IMD918021 IVJ918021:IVZ918021 JFF918021:JFV918021 JPB918021:JPR918021 JYX918021:JZN918021 KIT918021:KJJ918021 KSP918021:KTF918021 LCL918021:LDB918021 LMH918021:LMX918021 LWD918021:LWT918021 MFZ918021:MGP918021 MPV918021:MQL918021 MZR918021:NAH918021 NJN918021:NKD918021 NTJ918021:NTZ918021 ODF918021:ODV918021 ONB918021:ONR918021 OWX918021:OXN918021 PGT918021:PHJ918021 PQP918021:PRF918021 QAL918021:QBB918021 QKH918021:QKX918021 QUD918021:QUT918021 RDZ918021:REP918021 RNV918021:ROL918021 RXR918021:RYH918021 SHN918021:SID918021 SRJ918021:SRZ918021 TBF918021:TBV918021 TLB918021:TLR918021 TUX918021:TVN918021 UET918021:UFJ918021 UOP918021:UPF918021 UYL918021:UZB918021 VIH918021:VIX918021 VSD918021:VST918021 WBZ918021:WCP918021 WLV918021:WML918021 WVR918021:WWH918021 J983557:Z983557 JF983557:JV983557 TB983557:TR983557 ACX983557:ADN983557 AMT983557:ANJ983557 AWP983557:AXF983557 BGL983557:BHB983557 BQH983557:BQX983557 CAD983557:CAT983557 CJZ983557:CKP983557 CTV983557:CUL983557 DDR983557:DEH983557 DNN983557:DOD983557 DXJ983557:DXZ983557 EHF983557:EHV983557 ERB983557:ERR983557 FAX983557:FBN983557 FKT983557:FLJ983557 FUP983557:FVF983557 GEL983557:GFB983557 GOH983557:GOX983557 GYD983557:GYT983557 HHZ983557:HIP983557 HRV983557:HSL983557 IBR983557:ICH983557 ILN983557:IMD983557 IVJ983557:IVZ983557 JFF983557:JFV983557 JPB983557:JPR983557 JYX983557:JZN983557 KIT983557:KJJ983557 KSP983557:KTF983557 LCL983557:LDB983557 LMH983557:LMX983557 LWD983557:LWT983557 MFZ983557:MGP983557 MPV983557:MQL983557 MZR983557:NAH983557 NJN983557:NKD983557 NTJ983557:NTZ983557 ODF983557:ODV983557 ONB983557:ONR983557 OWX983557:OXN983557 PGT983557:PHJ983557 PQP983557:PRF983557 QAL983557:QBB983557 QKH983557:QKX983557 QUD983557:QUT983557 RDZ983557:REP983557 RNV983557:ROL983557 RXR983557:RYH983557 SHN983557:SID983557 SRJ983557:SRZ983557 TBF983557:TBV983557 TLB983557:TLR983557 TUX983557:TVN983557 UET983557:UFJ983557 UOP983557:UPF983557 UYL983557:UZB983557 VIH983557:VIX983557 VSD983557:VST983557 WBZ983557:WCP983557 WLV983557:WML983557 WVR983557:WWH983557 AA241:AC245 JW241:JY245 TS241:TU245 ADO241:ADQ245 ANK241:ANM245 AXG241:AXI245 BHC241:BHE245 BQY241:BRA245 CAU241:CAW245 CKQ241:CKS245 CUM241:CUO245 DEI241:DEK245 DOE241:DOG245 DYA241:DYC245 EHW241:EHY245 ERS241:ERU245 FBO241:FBQ245 FLK241:FLM245 FVG241:FVI245 GFC241:GFE245 GOY241:GPA245 GYU241:GYW245 HIQ241:HIS245 HSM241:HSO245 ICI241:ICK245 IME241:IMG245 IWA241:IWC245 JFW241:JFY245 JPS241:JPU245 JZO241:JZQ245 KJK241:KJM245 KTG241:KTI245 LDC241:LDE245 LMY241:LNA245 LWU241:LWW245 MGQ241:MGS245 MQM241:MQO245 NAI241:NAK245 NKE241:NKG245 NUA241:NUC245 ODW241:ODY245 ONS241:ONU245 OXO241:OXQ245 PHK241:PHM245 PRG241:PRI245 QBC241:QBE245 QKY241:QLA245 QUU241:QUW245 REQ241:RES245 ROM241:ROO245 RYI241:RYK245 SIE241:SIG245 SSA241:SSC245 TBW241:TBY245 TLS241:TLU245 TVO241:TVQ245 UFK241:UFM245 UPG241:UPI245 UZC241:UZE245 VIY241:VJA245 VSU241:VSW245 WCQ241:WCS245 WMM241:WMO245 WWI241:WWK245 J244:Z244 JF244:JV244 TB244:TR244 ACX244:ADN244 AMT244:ANJ244 AWP244:AXF244 BGL244:BHB244 BQH244:BQX244 CAD244:CAT244 CJZ244:CKP244 CTV244:CUL244 DDR244:DEH244 DNN244:DOD244 DXJ244:DXZ244 EHF244:EHV244 ERB244:ERR244 FAX244:FBN244 FKT244:FLJ244 FUP244:FVF244 GEL244:GFB244 GOH244:GOX244 GYD244:GYT244 HHZ244:HIP244 HRV244:HSL244 IBR244:ICH244 ILN244:IMD244 IVJ244:IVZ244 JFF244:JFV244 JPB244:JPR244 JYX244:JZN244 KIT244:KJJ244 KSP244:KTF244 LCL244:LDB244 LMH244:LMX244 LWD244:LWT244 MFZ244:MGP244 MPV244:MQL244 MZR244:NAH244 NJN244:NKD244 NTJ244:NTZ244 ODF244:ODV244 ONB244:ONR244 OWX244:OXN244 PGT244:PHJ244 PQP244:PRF244 QAL244:QBB244 QKH244:QKX244 QUD244:QUT244 RDZ244:REP244 RNV244:ROL244 RXR244:RYH244 SHN244:SID244 SRJ244:SRZ244 TBF244:TBV244 TLB244:TLR244 TUX244:TVN244 UET244:UFJ244 UOP244:UPF244 UYL244:UZB244 VIH244:VIX244 VSD244:VST244 WBZ244:WCP244 WLV244:WML244 WVR244:WWH244 U218:Z218 JG241:JV241 TC241:TR241 ACY241:ADN241 AMU241:ANJ241 AWQ241:AXF241 BGM241:BHB241 BQI241:BQX241 CAE241:CAT241 CKA241:CKP241 CTW241:CUL241 DDS241:DEH241 DNO241:DOD241 DXK241:DXZ241 EHG241:EHV241 ERC241:ERR241 FAY241:FBN241 FKU241:FLJ241 FUQ241:FVF241 GEM241:GFB241 GOI241:GOX241 GYE241:GYT241 HIA241:HIP241 HRW241:HSL241 IBS241:ICH241 ILO241:IMD241 IVK241:IVZ241 JFG241:JFV241 JPC241:JPR241 JYY241:JZN241 KIU241:KJJ241 KSQ241:KTF241 LCM241:LDB241 LMI241:LMX241 LWE241:LWT241 MGA241:MGP241 MPW241:MQL241 MZS241:NAH241 NJO241:NKD241 NTK241:NTZ241 ODG241:ODV241 ONC241:ONR241 OWY241:OXN241 PGU241:PHJ241 PQQ241:PRF241 QAM241:QBB241 QKI241:QKX241 QUE241:QUT241 REA241:REP241 RNW241:ROL241 RXS241:RYH241 SHO241:SID241 SRK241:SRZ241 TBG241:TBV241 TLC241:TLR241 TUY241:TVN241 UEU241:UFJ241 UOQ241:UPF241 UYM241:UZB241 VII241:VIX241 VSE241:VST241 WCA241:WCP241 WLW241:WML241 WVS241:WWH241 J518:Z518 JF518:JV518 TB518:TR518 ACX518:ADN518 AMT518:ANJ518 AWP518:AXF518 BGL518:BHB518 BQH518:BQX518 CAD518:CAT518 CJZ518:CKP518 CTV518:CUL518 DDR518:DEH518 DNN518:DOD518 DXJ518:DXZ518 EHF518:EHV518 ERB518:ERR518 FAX518:FBN518 FKT518:FLJ518 FUP518:FVF518 GEL518:GFB518 GOH518:GOX518 GYD518:GYT518 HHZ518:HIP518 HRV518:HSL518 IBR518:ICH518 ILN518:IMD518 IVJ518:IVZ518 JFF518:JFV518 JPB518:JPR518 JYX518:JZN518 KIT518:KJJ518 KSP518:KTF518 LCL518:LDB518 LMH518:LMX518 LWD518:LWT518 MFZ518:MGP518 MPV518:MQL518 MZR518:NAH518 NJN518:NKD518 NTJ518:NTZ518 ODF518:ODV518 ONB518:ONR518 OWX518:OXN518 PGT518:PHJ518 PQP518:PRF518 QAL518:QBB518 QKH518:QKX518 QUD518:QUT518 RDZ518:REP518 RNV518:ROL518 RXR518:RYH518 SHN518:SID518 SRJ518:SRZ518 TBF518:TBV518 TLB518:TLR518 TUX518:TVN518 UET518:UFJ518 UOP518:UPF518 UYL518:UZB518 VIH518:VIX518 VSD518:VST518 WBZ518:WCP518 WLV518:WML518 WVR518:WWH518 AA516:AC519 JW516:JY519 TS516:TU519 ADO516:ADQ519 ANK516:ANM519 AXG516:AXI519 BHC516:BHE519 BQY516:BRA519 CAU516:CAW519 CKQ516:CKS519 CUM516:CUO519 DEI516:DEK519 DOE516:DOG519 DYA516:DYC519 EHW516:EHY519 ERS516:ERU519 FBO516:FBQ519 FLK516:FLM519 FVG516:FVI519 GFC516:GFE519 GOY516:GPA519 GYU516:GYW519 HIQ516:HIS519 HSM516:HSO519 ICI516:ICK519 IME516:IMG519 IWA516:IWC519 JFW516:JFY519 JPS516:JPU519 JZO516:JZQ519 KJK516:KJM519 KTG516:KTI519 LDC516:LDE519 LMY516:LNA519 LWU516:LWW519 MGQ516:MGS519 MQM516:MQO519 NAI516:NAK519 NKE516:NKG519 NUA516:NUC519 ODW516:ODY519 ONS516:ONU519 OXO516:OXQ519 PHK516:PHM519 PRG516:PRI519 QBC516:QBE519 QKY516:QLA519 QUU516:QUW519 REQ516:RES519 ROM516:ROO519 RYI516:RYK519 SIE516:SIG519 SSA516:SSC519 TBW516:TBY519 TLS516:TLU519 TVO516:TVQ519 UFK516:UFM519 UPG516:UPI519 UZC516:UZE519 VIY516:VJA519 VSU516:VSW519 WCQ516:WCS519 WMM516:WMO519 WWI516:WWK519 U491 JG515:JY515 TC515:TU515 ACY515:ADQ515 AMU515:ANM515 AWQ515:AXI515 BGM515:BHE515 BQI515:BRA515 CAE515:CAW515 CKA515:CKS515 CTW515:CUO515 DDS515:DEK515 DNO515:DOG515 DXK515:DYC515 EHG515:EHY515 ERC515:ERU515 FAY515:FBQ515 FKU515:FLM515 FUQ515:FVI515 GEM515:GFE515 GOI515:GPA515 GYE515:GYW515 HIA515:HIS515 HRW515:HSO515 IBS515:ICK515 ILO515:IMG515 IVK515:IWC515 JFG515:JFY515 JPC515:JPU515 JYY515:JZQ515 KIU515:KJM515 KSQ515:KTI515 LCM515:LDE515 LMI515:LNA515 LWE515:LWW515 MGA515:MGS515 MPW515:MQO515 MZS515:NAK515 NJO515:NKG515 NTK515:NUC515 ODG515:ODY515 ONC515:ONU515 OWY515:OXQ515 PGU515:PHM515 PQQ515:PRI515 QAM515:QBE515 QKI515:QLA515 QUE515:QUW515 REA515:RES515 RNW515:ROO515 RXS515:RYK515 SHO515:SIG515 SRK515:SSC515 TBG515:TBY515 TLC515:TLU515 TUY515:TVQ515 UEU515:UFM515 UOQ515:UPI515 UYM515:UZE515 VII515:VJA515 VSE515:VSW515 WCA515:WCS515 WLW515:WMO515 U468:AC468 U126:Z126 U515:AC515 U265:Z265 AA265:AC269 JW265:JY269 TS265:TU269 ADO265:ADQ269 ANK265:ANM269 AXG265:AXI269 BHC265:BHE269 BQY265:BRA269 CAU265:CAW269 CKQ265:CKS269 CUM265:CUO269 DEI265:DEK269 DOE265:DOG269 DYA265:DYC269 EHW265:EHY269 ERS265:ERU269 FBO265:FBQ269 FLK265:FLM269 FVG265:FVI269 GFC265:GFE269 GOY265:GPA269 GYU265:GYW269 HIQ265:HIS269 HSM265:HSO269 ICI265:ICK269 IME265:IMG269 IWA265:IWC269 JFW265:JFY269 JPS265:JPU269 JZO265:JZQ269 KJK265:KJM269 KTG265:KTI269 LDC265:LDE269 LMY265:LNA269 LWU265:LWW269 MGQ265:MGS269 MQM265:MQO269 NAI265:NAK269 NKE265:NKG269 NUA265:NUC269 ODW265:ODY269 ONS265:ONU269 OXO265:OXQ269 PHK265:PHM269 PRG265:PRI269 QBC265:QBE269 QKY265:QLA269 QUU265:QUW269 REQ265:RES269 ROM265:ROO269 RYI265:RYK269 SIE265:SIG269 SSA265:SSC269 TBW265:TBY269 TLS265:TLU269 TVO265:TVQ269 UFK265:UFM269 UPG265:UPI269 UZC265:UZE269 VIY265:VJA269 VSU265:VSW269 WCQ265:WCS269 WMM265:WMO269 WWI265:WWK269 J268:Z268 JF268:JV268 TB268:TR268 ACX268:ADN268 AMT268:ANJ268 AWP268:AXF268 BGL268:BHB268 BQH268:BQX268 CAD268:CAT268 CJZ268:CKP268 CTV268:CUL268 DDR268:DEH268 DNN268:DOD268 DXJ268:DXZ268 EHF268:EHV268 ERB268:ERR268 FAX268:FBN268 FKT268:FLJ268 FUP268:FVF268 GEL268:GFB268 GOH268:GOX268 GYD268:GYT268 HHZ268:HIP268 HRV268:HSL268 IBR268:ICH268 ILN268:IMD268 IVJ268:IVZ268 JFF268:JFV268 JPB268:JPR268 JYX268:JZN268 KIT268:KJJ268 KSP268:KTF268 LCL268:LDB268 LMH268:LMX268 LWD268:LWT268 MFZ268:MGP268 MPV268:MQL268 MZR268:NAH268 NJN268:NKD268 NTJ268:NTZ268 ODF268:ODV268 ONB268:ONR268 OWX268:OXN268 PGT268:PHJ268 PQP268:PRF268 QAL268:QBB268 QKH268:QKX268 QUD268:QUT268 RDZ268:REP268 RNV268:ROL268 RXR268:RYH268 SHN268:SID268 SRJ268:SRZ268 TBF268:TBV268 TLB268:TLR268 TUX268:TVN268 UET268:UFJ268 UOP268:UPF268 UYL268:UZB268 VIH268:VIX268 VSD268:VST268 WBZ268:WCP268 WLV268:WML268 WVR268:WWH268 JG265:JV265 TC265:TR265 ACY265:ADN265 AMU265:ANJ265 AWQ265:AXF265 BGM265:BHB265 BQI265:BQX265 CAE265:CAT265 CKA265:CKP265 CTW265:CUL265 DDS265:DEH265 DNO265:DOD265 DXK265:DXZ265 EHG265:EHV265 ERC265:ERR265 FAY265:FBN265 FKU265:FLJ265 FUQ265:FVF265 GEM265:GFB265 GOI265:GOX265 GYE265:GYT265 HIA265:HIP265 HRW265:HSL265 IBS265:ICH265 ILO265:IMD265 IVK265:IVZ265 JFG265:JFV265 JPC265:JPR265 JYY265:JZN265 KIU265:KJJ265 KSQ265:KTF265 LCM265:LDB265 LMI265:LMX265 LWE265:LWT265 MGA265:MGP265 MPW265:MQL265 MZS265:NAH265 NJO265:NKD265 NTK265:NTZ265 ODG265:ODV265 ONC265:ONR265 OWY265:OXN265 PGU265:PHJ265 PQQ265:PRF265 QAM265:QBB265 QKI265:QKX265 QUE265:QUT265 REA265:REP265 RNW265:ROL265 RXS265:RYH265 SHO265:SID265 SRK265:SRZ265 TBG265:TBV265 TLC265:TLR265 TUY265:TVN265 UEU265:UFJ265 UOQ265:UPF265 UYM265:UZB265 VII265:VIX265 VSE265:VST265 WCA265:WCP265 WLW265:WML265 WVS265:WWH265 U538:Z538 AA538:AC542 JW538:JY542 TS538:TU542 ADO538:ADQ542 ANK538:ANM542 AXG538:AXI542 BHC538:BHE542 BQY538:BRA542 CAU538:CAW542 CKQ538:CKS542 CUM538:CUO542 DEI538:DEK542 DOE538:DOG542 DYA538:DYC542 EHW538:EHY542 ERS538:ERU542 FBO538:FBQ542 FLK538:FLM542 FVG538:FVI542 GFC538:GFE542 GOY538:GPA542 GYU538:GYW542 HIQ538:HIS542 HSM538:HSO542 ICI538:ICK542 IME538:IMG542 IWA538:IWC542 JFW538:JFY542 JPS538:JPU542 JZO538:JZQ542 KJK538:KJM542 KTG538:KTI542 LDC538:LDE542 LMY538:LNA542 LWU538:LWW542 MGQ538:MGS542 MQM538:MQO542 NAI538:NAK542 NKE538:NKG542 NUA538:NUC542 ODW538:ODY542 ONS538:ONU542 OXO538:OXQ542 PHK538:PHM542 PRG538:PRI542 QBC538:QBE542 QKY538:QLA542 QUU538:QUW542 REQ538:RES542 ROM538:ROO542 RYI538:RYK542 SIE538:SIG542 SSA538:SSC542 TBW538:TBY542 TLS538:TLU542 TVO538:TVQ542 UFK538:UFM542 UPG538:UPI542 UZC538:UZE542 VIY538:VJA542 VSU538:VSW542 WCQ538:WCS542 WMM538:WMO542 WWI538:WWK542 J541:Z541 JF541:JV541 TB541:TR541 ACX541:ADN541 AMT541:ANJ541 AWP541:AXF541 BGL541:BHB541 BQH541:BQX541 CAD541:CAT541 CJZ541:CKP541 CTV541:CUL541 DDR541:DEH541 DNN541:DOD541 DXJ541:DXZ541 EHF541:EHV541 ERB541:ERR541 FAX541:FBN541 FKT541:FLJ541 FUP541:FVF541 GEL541:GFB541 GOH541:GOX541 GYD541:GYT541 HHZ541:HIP541 HRV541:HSL541 IBR541:ICH541 ILN541:IMD541 IVJ541:IVZ541 JFF541:JFV541 JPB541:JPR541 JYX541:JZN541 KIT541:KJJ541 KSP541:KTF541 LCL541:LDB541 LMH541:LMX541 LWD541:LWT541 MFZ541:MGP541 MPV541:MQL541 MZR541:NAH541 NJN541:NKD541 NTJ541:NTZ541 ODF541:ODV541 ONB541:ONR541 OWX541:OXN541 PGT541:PHJ541 PQP541:PRF541 QAL541:QBB541 QKH541:QKX541 QUD541:QUT541 RDZ541:REP541 RNV541:ROL541 RXR541:RYH541 SHN541:SID541 SRJ541:SRZ541 TBF541:TBV541 TLB541:TLR541 TUX541:TVN541 UET541:UFJ541 UOP541:UPF541 UYL541:UZB541 VIH541:VIX541 VSD541:VST541 WBZ541:WCP541 WLV541:WML541 WVR541:WWH541 JG538:JV538 TC538:TR538 ACY538:ADN538 AMU538:ANJ538 AWQ538:AXF538 BGM538:BHB538 BQI538:BQX538 CAE538:CAT538 CKA538:CKP538 CTW538:CUL538 DDS538:DEH538 DNO538:DOD538 DXK538:DXZ538 EHG538:EHV538 ERC538:ERR538 FAY538:FBN538 FKU538:FLJ538 FUQ538:FVF538 GEM538:GFB538 GOI538:GOX538 GYE538:GYT538 HIA538:HIP538 HRW538:HSL538 IBS538:ICH538 ILO538:IMD538 IVK538:IVZ538 JFG538:JFV538 JPC538:JPR538 JYY538:JZN538 KIU538:KJJ538 KSQ538:KTF538 LCM538:LDB538 LMI538:LMX538 LWE538:LWT538 MGA538:MGP538 MPW538:MQL538 MZS538:NAH538 NJO538:NKD538 NTK538:NTZ538 ODG538:ODV538 ONC538:ONR538 OWY538:OXN538 PGU538:PHJ538 PQQ538:PRF538 QAM538:QBB538 QKI538:QKX538 QUE538:QUT538 REA538:REP538 RNW538:ROL538 RXS538:RYH538 SHO538:SID538 SRK538:SRZ538 TBG538:TBV538 TLC538:TLR538 TUY538:TVN538 UEU538:UFJ538 UOQ538:UPF538 UYM538:UZB538 VII538:VIX538 VSE538:VST538 WCA538:WCP538 WLW538:WML538 WVS538:WWH538</xm:sqref>
        </x14:dataValidation>
        <x14:dataValidation type="list" imeMode="off" allowBlank="1" showInputMessage="1" xr:uid="{00000000-0002-0000-0400-000003000000}">
          <x14:formula1>
            <xm:f>値一覧項目!$AC$2:$AC$7</xm:f>
          </x14:formula1>
          <xm:sqref>K17:L17 K290:L290</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1092</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952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c r="B4" s="85" t="s">
        <v>3343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3344</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row>
    <row r="8" spans="1:32" ht="17.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row>
    <row r="10" spans="1:32" ht="17.2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32" ht="17.2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row>
    <row r="13" spans="1:32" ht="17.2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7.2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215"/>
      <c r="H26" s="215"/>
      <c r="I26" s="215"/>
      <c r="J26" s="215"/>
      <c r="K26" s="21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215"/>
      <c r="H27" s="215"/>
      <c r="I27" s="215"/>
      <c r="J27" s="215"/>
      <c r="K27" s="21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215"/>
      <c r="H28" s="215"/>
      <c r="I28" s="215"/>
      <c r="J28" s="215"/>
      <c r="K28" s="21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214"/>
      <c r="I62" s="214"/>
      <c r="J62" s="214"/>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214"/>
      <c r="I63" s="214"/>
      <c r="J63" s="214"/>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214"/>
      <c r="I64" s="214"/>
      <c r="J64" s="214"/>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214"/>
      <c r="I65" s="214"/>
      <c r="J65" s="214"/>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214"/>
      <c r="I66" s="214"/>
      <c r="J66" s="214"/>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214"/>
      <c r="I67" s="214"/>
      <c r="J67" s="214"/>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214"/>
      <c r="I68" s="214"/>
      <c r="J68" s="214"/>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214"/>
      <c r="I69" s="214"/>
      <c r="J69" s="214"/>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6.7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row r="146" ht="17.25" customHeight="1"/>
  </sheetData>
  <sheetProtection sheet="1" objects="1" scenarios="1" selectLockedCells="1"/>
  <phoneticPr fontId="2"/>
  <hyperlinks>
    <hyperlink ref="K1:N1" location="作業メニュー!A1" display="作業メニュー" xr:uid="{00000000-0004-0000-37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1093</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952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c r="B4" s="85" t="s">
        <v>3343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3344</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row>
    <row r="8" spans="1:32" ht="17.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row>
    <row r="10" spans="1:32" ht="17.2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32" ht="17.2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row>
    <row r="13" spans="1:32" ht="17.2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7.2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215"/>
      <c r="H26" s="215"/>
      <c r="I26" s="215"/>
      <c r="J26" s="215"/>
      <c r="K26" s="21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215"/>
      <c r="H27" s="215"/>
      <c r="I27" s="215"/>
      <c r="J27" s="215"/>
      <c r="K27" s="21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215"/>
      <c r="H28" s="215"/>
      <c r="I28" s="215"/>
      <c r="J28" s="215"/>
      <c r="K28" s="21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214"/>
      <c r="I62" s="214"/>
      <c r="J62" s="214"/>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214"/>
      <c r="I63" s="214"/>
      <c r="J63" s="214"/>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214"/>
      <c r="I64" s="214"/>
      <c r="J64" s="214"/>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214"/>
      <c r="I65" s="214"/>
      <c r="J65" s="214"/>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214"/>
      <c r="I66" s="214"/>
      <c r="J66" s="214"/>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214"/>
      <c r="I67" s="214"/>
      <c r="J67" s="214"/>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214"/>
      <c r="I68" s="214"/>
      <c r="J68" s="214"/>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214"/>
      <c r="I69" s="214"/>
      <c r="J69" s="214"/>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6.7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row r="146" ht="17.25" customHeight="1"/>
  </sheetData>
  <sheetProtection sheet="1" objects="1" scenarios="1" selectLockedCells="1"/>
  <phoneticPr fontId="2"/>
  <hyperlinks>
    <hyperlink ref="K1:N1" location="作業メニュー!A1" display="作業メニュー" xr:uid="{00000000-0004-0000-38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1094</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952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c r="B4" s="85" t="s">
        <v>1130</v>
      </c>
      <c r="C4" s="85" t="s">
        <v>3345</v>
      </c>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1123</v>
      </c>
      <c r="C5" s="85" t="s">
        <v>946</v>
      </c>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row>
    <row r="8" spans="1:32" ht="17.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row>
    <row r="10" spans="1:32" ht="17.2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32" ht="17.2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row>
    <row r="13" spans="1:32" ht="17.2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7.2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215"/>
      <c r="H26" s="215"/>
      <c r="I26" s="215"/>
      <c r="J26" s="215"/>
      <c r="K26" s="21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215"/>
      <c r="H27" s="215"/>
      <c r="I27" s="215"/>
      <c r="J27" s="215"/>
      <c r="K27" s="21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215"/>
      <c r="H28" s="215"/>
      <c r="I28" s="215"/>
      <c r="J28" s="215"/>
      <c r="K28" s="21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214"/>
      <c r="I62" s="214"/>
      <c r="J62" s="214"/>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214"/>
      <c r="I63" s="214"/>
      <c r="J63" s="214"/>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214"/>
      <c r="I64" s="214"/>
      <c r="J64" s="214"/>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214"/>
      <c r="I65" s="214"/>
      <c r="J65" s="214"/>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214"/>
      <c r="I66" s="214"/>
      <c r="J66" s="214"/>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214"/>
      <c r="I67" s="214"/>
      <c r="J67" s="214"/>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214"/>
      <c r="I68" s="214"/>
      <c r="J68" s="214"/>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214"/>
      <c r="I69" s="214"/>
      <c r="J69" s="214"/>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6.7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row r="146" ht="17.25" customHeight="1"/>
  </sheetData>
  <sheetProtection sheet="1" objects="1" scenarios="1" selectLockedCells="1"/>
  <phoneticPr fontId="2"/>
  <hyperlinks>
    <hyperlink ref="K1:N1" location="作業メニュー!A1" display="作業メニュー" xr:uid="{00000000-0004-0000-39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dimension ref="A1:AF224"/>
  <sheetViews>
    <sheetView showGridLines="0" zoomScaleNormal="10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1180</v>
      </c>
      <c r="K1" s="12" t="s">
        <v>66</v>
      </c>
      <c r="L1" s="12"/>
      <c r="M1" s="12"/>
      <c r="N1" s="12"/>
    </row>
    <row r="2" spans="1:32" ht="7.5" customHeight="1" thickTop="1">
      <c r="A2" s="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1179</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84"/>
      <c r="AE3" s="84"/>
      <c r="AF3" s="84"/>
    </row>
    <row r="4" spans="1:32" ht="17.25" customHeight="1">
      <c r="A4" s="85" t="s">
        <v>982</v>
      </c>
      <c r="B4" s="85" t="s">
        <v>981</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980</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7.25" customHeight="1">
      <c r="A7" s="85" t="s">
        <v>979</v>
      </c>
      <c r="B7" s="85" t="s">
        <v>978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7.25" customHeight="1">
      <c r="A8" s="85"/>
      <c r="B8" s="85" t="s">
        <v>3331</v>
      </c>
      <c r="C8" s="85" t="s">
        <v>1178</v>
      </c>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7.25" customHeight="1">
      <c r="A9" s="85"/>
      <c r="B9" s="85" t="s">
        <v>706</v>
      </c>
      <c r="C9" s="85" t="s">
        <v>1177</v>
      </c>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7.25" customHeight="1">
      <c r="A10" s="85"/>
      <c r="B10" s="85" t="s">
        <v>706</v>
      </c>
      <c r="C10" s="85" t="s">
        <v>1176</v>
      </c>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7.25" customHeight="1">
      <c r="A11" s="85"/>
      <c r="B11" s="85" t="s">
        <v>3332</v>
      </c>
      <c r="C11" s="85" t="s">
        <v>1175</v>
      </c>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7.25" customHeight="1">
      <c r="A13" s="85" t="s">
        <v>977</v>
      </c>
      <c r="B13" s="85" t="s">
        <v>976</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7.25" customHeight="1">
      <c r="A14" s="85"/>
      <c r="B14" s="85" t="s">
        <v>1130</v>
      </c>
      <c r="C14" s="85" t="s">
        <v>1174</v>
      </c>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4"/>
      <c r="AE14" s="84"/>
      <c r="AF14" s="84"/>
    </row>
    <row r="15" spans="1:32" ht="17.25" customHeight="1">
      <c r="A15" s="85"/>
      <c r="B15" s="85" t="s">
        <v>706</v>
      </c>
      <c r="C15" s="85" t="s">
        <v>1173</v>
      </c>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4"/>
      <c r="AE15" s="84"/>
      <c r="AF15" s="84"/>
    </row>
    <row r="16" spans="1:32" ht="17.25" customHeight="1">
      <c r="A16" s="85"/>
      <c r="B16" s="85" t="s">
        <v>1123</v>
      </c>
      <c r="C16" s="85" t="s">
        <v>1172</v>
      </c>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4"/>
      <c r="AE16" s="84"/>
      <c r="AF16" s="84"/>
    </row>
    <row r="17" spans="1:32" ht="17.25" customHeight="1">
      <c r="A17" s="85"/>
      <c r="B17" s="85" t="s">
        <v>1121</v>
      </c>
      <c r="C17" s="85" t="s">
        <v>1171</v>
      </c>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4"/>
      <c r="AE17" s="84"/>
      <c r="AF17" s="84"/>
    </row>
    <row r="18" spans="1:32" ht="17.25" customHeight="1">
      <c r="A18" s="85"/>
      <c r="B18" s="85" t="s">
        <v>706</v>
      </c>
      <c r="C18" s="85" t="s">
        <v>1170</v>
      </c>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4"/>
      <c r="AE18" s="84"/>
      <c r="AF18" s="84"/>
    </row>
    <row r="19" spans="1:32" ht="17.25" customHeight="1">
      <c r="A19" s="85"/>
      <c r="B19" s="85" t="s">
        <v>706</v>
      </c>
      <c r="C19" s="85" t="s">
        <v>1169</v>
      </c>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4"/>
      <c r="AE19" s="84"/>
      <c r="AF19" s="84"/>
    </row>
    <row r="20" spans="1:32" ht="17.25" customHeight="1">
      <c r="A20" s="85"/>
      <c r="B20" s="85" t="s">
        <v>1117</v>
      </c>
      <c r="C20" s="85" t="s">
        <v>1168</v>
      </c>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4"/>
      <c r="AE20" s="84"/>
      <c r="AF20" s="84"/>
    </row>
    <row r="21" spans="1:32" ht="17.25" customHeight="1">
      <c r="A21" s="85"/>
      <c r="B21" s="85" t="s">
        <v>1112</v>
      </c>
      <c r="C21" s="85" t="s">
        <v>1167</v>
      </c>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4"/>
      <c r="AE21" s="84"/>
      <c r="AF21" s="84"/>
    </row>
    <row r="22" spans="1:32" ht="17.25" customHeight="1">
      <c r="A22" s="85"/>
      <c r="B22" s="85" t="s">
        <v>1112</v>
      </c>
      <c r="C22" s="85" t="s">
        <v>1166</v>
      </c>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4"/>
      <c r="AE22" s="84"/>
      <c r="AF22" s="84"/>
    </row>
    <row r="23" spans="1:32" ht="17.25" customHeight="1">
      <c r="A23" s="85"/>
      <c r="B23" s="85" t="s">
        <v>1165</v>
      </c>
      <c r="C23" s="85" t="s">
        <v>1164</v>
      </c>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4"/>
      <c r="AE23" s="84"/>
      <c r="AF23" s="84"/>
    </row>
    <row r="24" spans="1:32" ht="17.25" customHeight="1">
      <c r="A24" s="85"/>
      <c r="B24" s="85" t="s">
        <v>1112</v>
      </c>
      <c r="C24" s="85" t="s">
        <v>1163</v>
      </c>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4"/>
      <c r="AE24" s="84"/>
      <c r="AF24" s="84"/>
    </row>
    <row r="25" spans="1:32" ht="17.25" customHeight="1">
      <c r="A25" s="85"/>
      <c r="B25" s="85" t="s">
        <v>1112</v>
      </c>
      <c r="C25" s="85" t="s">
        <v>1162</v>
      </c>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4"/>
      <c r="AE25" s="84"/>
      <c r="AF25" s="84"/>
    </row>
    <row r="26" spans="1:32" ht="17.25" customHeight="1">
      <c r="A26" s="85"/>
      <c r="B26" s="85" t="s">
        <v>1112</v>
      </c>
      <c r="C26" s="85" t="s">
        <v>1161</v>
      </c>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4"/>
      <c r="AE26" s="84"/>
      <c r="AF26" s="84"/>
    </row>
    <row r="27" spans="1:32" ht="17.25" customHeight="1">
      <c r="A27" s="85"/>
      <c r="B27" s="85" t="s">
        <v>1160</v>
      </c>
      <c r="C27" s="85" t="s">
        <v>1159</v>
      </c>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4"/>
      <c r="AE27" s="84"/>
      <c r="AF27" s="84"/>
    </row>
    <row r="28" spans="1:32" ht="17.25" customHeight="1">
      <c r="A28" s="85"/>
      <c r="B28" s="85" t="s">
        <v>1112</v>
      </c>
      <c r="C28" s="85" t="s">
        <v>1158</v>
      </c>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4"/>
      <c r="AE28" s="84"/>
      <c r="AF28" s="84"/>
    </row>
    <row r="29" spans="1:32" ht="17.25" customHeight="1">
      <c r="A29" s="85"/>
      <c r="B29" s="85" t="s">
        <v>1106</v>
      </c>
      <c r="C29" s="85" t="s">
        <v>1157</v>
      </c>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4"/>
      <c r="AE29" s="84"/>
      <c r="AF29" s="84"/>
    </row>
    <row r="30" spans="1:32"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4"/>
      <c r="AE30" s="84"/>
      <c r="AF30" s="84"/>
    </row>
    <row r="31" spans="1:32" ht="17.25" customHeight="1">
      <c r="A31" s="85" t="s">
        <v>1156</v>
      </c>
      <c r="B31" s="85" t="s">
        <v>1155</v>
      </c>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4"/>
      <c r="AE31" s="84"/>
      <c r="AF31" s="84"/>
    </row>
    <row r="32" spans="1:32" ht="17.25" customHeight="1">
      <c r="A32" s="85"/>
      <c r="B32" s="85" t="s">
        <v>1130</v>
      </c>
      <c r="C32" s="85" t="s">
        <v>1154</v>
      </c>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4"/>
      <c r="AE32" s="84"/>
      <c r="AF32" s="84"/>
    </row>
    <row r="33" spans="1:32" ht="17.25" customHeight="1">
      <c r="A33" s="85"/>
      <c r="B33" s="85" t="s">
        <v>1123</v>
      </c>
      <c r="C33" s="85" t="s">
        <v>1153</v>
      </c>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4"/>
      <c r="AE33" s="84"/>
      <c r="AF33" s="84"/>
    </row>
    <row r="34" spans="1:32" ht="17.25" customHeight="1">
      <c r="A34" s="85"/>
      <c r="B34" s="85" t="s">
        <v>706</v>
      </c>
      <c r="C34" s="85" t="s">
        <v>1152</v>
      </c>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4"/>
      <c r="AE34" s="84"/>
      <c r="AF34" s="84"/>
    </row>
    <row r="35" spans="1:32" ht="17.25" customHeight="1">
      <c r="A35" s="85"/>
      <c r="B35" s="85" t="s">
        <v>1121</v>
      </c>
      <c r="C35" s="85" t="s">
        <v>1151</v>
      </c>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4"/>
      <c r="AE35" s="84"/>
      <c r="AF35" s="84"/>
    </row>
    <row r="36" spans="1:32" ht="17.25" customHeight="1">
      <c r="A36" s="85"/>
      <c r="B36" s="85" t="s">
        <v>1150</v>
      </c>
      <c r="C36" s="85" t="s">
        <v>1149</v>
      </c>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4"/>
      <c r="AE36" s="84"/>
      <c r="AF36" s="84"/>
    </row>
    <row r="37" spans="1:32" ht="17.25" customHeight="1">
      <c r="A37" s="85"/>
      <c r="B37" s="85" t="s">
        <v>706</v>
      </c>
      <c r="C37" s="85" t="s">
        <v>1148</v>
      </c>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4"/>
      <c r="AE37" s="84"/>
      <c r="AF37" s="84"/>
    </row>
    <row r="38" spans="1:32" ht="17.25" customHeight="1">
      <c r="A38" s="85"/>
      <c r="B38" s="85" t="s">
        <v>1114</v>
      </c>
      <c r="C38" s="85" t="s">
        <v>1147</v>
      </c>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4"/>
      <c r="AE38" s="84"/>
      <c r="AF38" s="84"/>
    </row>
    <row r="39" spans="1:32" ht="17.25" customHeight="1">
      <c r="A39" s="85"/>
      <c r="B39" s="85" t="s">
        <v>706</v>
      </c>
      <c r="C39" s="85" t="s">
        <v>1146</v>
      </c>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4"/>
      <c r="AE39" s="84"/>
      <c r="AF39" s="84"/>
    </row>
    <row r="40" spans="1:32" ht="17.25" customHeight="1">
      <c r="A40" s="85"/>
      <c r="B40" s="85" t="s">
        <v>1110</v>
      </c>
      <c r="C40" s="85" t="s">
        <v>1145</v>
      </c>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4"/>
      <c r="AE40" s="84"/>
      <c r="AF40" s="84"/>
    </row>
    <row r="41" spans="1:32" ht="17.25" customHeight="1">
      <c r="A41" s="85"/>
      <c r="B41" s="85" t="s">
        <v>1106</v>
      </c>
      <c r="C41" s="85" t="s">
        <v>1144</v>
      </c>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4"/>
      <c r="AE41" s="84"/>
      <c r="AF41" s="84"/>
    </row>
    <row r="42" spans="1:32" ht="17.25" customHeight="1">
      <c r="A42" s="85"/>
      <c r="B42" s="85" t="s">
        <v>1103</v>
      </c>
      <c r="C42" s="85" t="s">
        <v>1143</v>
      </c>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4"/>
      <c r="AE42" s="84"/>
      <c r="AF42" s="84"/>
    </row>
    <row r="43" spans="1:32" ht="17.25" customHeight="1">
      <c r="A43" s="85"/>
      <c r="B43" s="85" t="s">
        <v>706</v>
      </c>
      <c r="C43" s="85" t="s">
        <v>1142</v>
      </c>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4"/>
      <c r="AE43" s="84"/>
      <c r="AF43" s="84"/>
    </row>
    <row r="44" spans="1:32" ht="17.25" customHeight="1">
      <c r="A44" s="85"/>
      <c r="B44" s="85" t="s">
        <v>1101</v>
      </c>
      <c r="C44" s="85" t="s">
        <v>1141</v>
      </c>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4"/>
      <c r="AE44" s="84"/>
      <c r="AF44" s="84"/>
    </row>
    <row r="45" spans="1:32" ht="17.25" customHeight="1">
      <c r="A45" s="85"/>
      <c r="B45" s="85" t="s">
        <v>1098</v>
      </c>
      <c r="C45" s="85" t="s">
        <v>1140</v>
      </c>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4"/>
      <c r="AE45" s="84"/>
      <c r="AF45" s="84"/>
    </row>
    <row r="46" spans="1:32" ht="17.25" customHeight="1">
      <c r="A46" s="85"/>
      <c r="B46" s="85" t="s">
        <v>1112</v>
      </c>
      <c r="C46" s="85" t="s">
        <v>1139</v>
      </c>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4"/>
      <c r="AE46" s="84"/>
      <c r="AF46" s="84"/>
    </row>
    <row r="47" spans="1:32" ht="17.25" customHeight="1">
      <c r="A47" s="85"/>
      <c r="B47" s="85" t="s">
        <v>706</v>
      </c>
      <c r="C47" s="85" t="s">
        <v>1138</v>
      </c>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4"/>
      <c r="AE47" s="84"/>
      <c r="AF47" s="84"/>
    </row>
    <row r="48" spans="1:32" ht="17.25" customHeight="1">
      <c r="A48" s="85"/>
      <c r="B48" s="85" t="s">
        <v>706</v>
      </c>
      <c r="C48" s="85" t="s">
        <v>1137</v>
      </c>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4"/>
      <c r="AE48" s="84"/>
      <c r="AF48" s="84"/>
    </row>
    <row r="49" spans="1:32" ht="17.25" customHeight="1">
      <c r="A49" s="85"/>
      <c r="B49" s="85" t="s">
        <v>706</v>
      </c>
      <c r="C49" s="85" t="s">
        <v>1136</v>
      </c>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4"/>
      <c r="AE49" s="84"/>
      <c r="AF49" s="84"/>
    </row>
    <row r="50" spans="1:32" ht="17.25" customHeight="1">
      <c r="A50" s="85"/>
      <c r="B50" s="85" t="s">
        <v>1135</v>
      </c>
      <c r="C50" s="85" t="s">
        <v>1134</v>
      </c>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4"/>
      <c r="AE50" s="84"/>
      <c r="AF50" s="84"/>
    </row>
    <row r="51" spans="1:32" ht="17.25" customHeight="1">
      <c r="A51" s="85"/>
      <c r="B51" s="85" t="s">
        <v>706</v>
      </c>
      <c r="C51" s="85" t="s">
        <v>1133</v>
      </c>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4"/>
      <c r="AE51" s="84"/>
      <c r="AF51" s="84"/>
    </row>
    <row r="52" spans="1:32"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4"/>
      <c r="AE52" s="84"/>
      <c r="AF52" s="84"/>
    </row>
    <row r="53" spans="1:32" ht="17.25" customHeight="1">
      <c r="A53" s="85" t="s">
        <v>1132</v>
      </c>
      <c r="B53" s="85" t="s">
        <v>1131</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4"/>
      <c r="AE53" s="84"/>
      <c r="AF53" s="84"/>
    </row>
    <row r="54" spans="1:32" ht="17.25" customHeight="1">
      <c r="A54" s="85"/>
      <c r="B54" s="85" t="s">
        <v>1130</v>
      </c>
      <c r="C54" s="85" t="s">
        <v>1129</v>
      </c>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4"/>
      <c r="AE54" s="84"/>
      <c r="AF54" s="84"/>
    </row>
    <row r="55" spans="1:32" ht="17.25" customHeight="1">
      <c r="A55" s="85"/>
      <c r="B55" s="85" t="s">
        <v>706</v>
      </c>
      <c r="C55" s="85" t="s">
        <v>1128</v>
      </c>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4"/>
      <c r="AE55" s="84"/>
      <c r="AF55" s="84"/>
    </row>
    <row r="56" spans="1:32" ht="17.25" customHeight="1">
      <c r="A56" s="85"/>
      <c r="B56" s="85" t="s">
        <v>706</v>
      </c>
      <c r="C56" s="85" t="s">
        <v>1127</v>
      </c>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4"/>
      <c r="AE56" s="84"/>
      <c r="AF56" s="84"/>
    </row>
    <row r="57" spans="1:32" ht="17.25" customHeight="1">
      <c r="A57" s="85"/>
      <c r="B57" s="85" t="s">
        <v>1112</v>
      </c>
      <c r="C57" s="85" t="s">
        <v>3534</v>
      </c>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4"/>
      <c r="AE57" s="84"/>
      <c r="AF57" s="84"/>
    </row>
    <row r="58" spans="1:32" ht="17.25" customHeight="1">
      <c r="A58" s="85"/>
      <c r="B58" s="85" t="s">
        <v>706</v>
      </c>
      <c r="C58" s="85" t="s">
        <v>1126</v>
      </c>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4"/>
      <c r="AE58" s="84"/>
      <c r="AF58" s="84"/>
    </row>
    <row r="59" spans="1:32" ht="17.25" customHeight="1">
      <c r="A59" s="85"/>
      <c r="B59" s="85" t="s">
        <v>706</v>
      </c>
      <c r="C59" s="85" t="s">
        <v>1125</v>
      </c>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4"/>
      <c r="AE59" s="84"/>
      <c r="AF59" s="84"/>
    </row>
    <row r="60" spans="1:32" ht="17.25" customHeight="1">
      <c r="A60" s="85"/>
      <c r="B60" s="85" t="s">
        <v>706</v>
      </c>
      <c r="C60" s="85" t="s">
        <v>1124</v>
      </c>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4"/>
      <c r="AE60" s="84"/>
      <c r="AF60" s="84"/>
    </row>
    <row r="61" spans="1:32" ht="17.25" customHeight="1">
      <c r="A61" s="85"/>
      <c r="B61" s="85" t="s">
        <v>1123</v>
      </c>
      <c r="C61" s="85" t="s">
        <v>1122</v>
      </c>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4"/>
      <c r="AE61" s="84"/>
      <c r="AF61" s="84"/>
    </row>
    <row r="62" spans="1:32" ht="17.25" customHeight="1">
      <c r="A62" s="85"/>
      <c r="B62" s="85" t="s">
        <v>1121</v>
      </c>
      <c r="C62" s="85" t="s">
        <v>1120</v>
      </c>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4"/>
      <c r="AE62" s="84"/>
      <c r="AF62" s="84"/>
    </row>
    <row r="63" spans="1:32" ht="17.25" customHeight="1">
      <c r="A63" s="85"/>
      <c r="B63" s="85" t="s">
        <v>706</v>
      </c>
      <c r="C63" s="85" t="s">
        <v>1119</v>
      </c>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4"/>
      <c r="AE63" s="84"/>
      <c r="AF63" s="84"/>
    </row>
    <row r="64" spans="1:32" ht="17.25" customHeight="1">
      <c r="A64" s="85"/>
      <c r="B64" s="85" t="s">
        <v>706</v>
      </c>
      <c r="C64" s="85" t="s">
        <v>1118</v>
      </c>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4"/>
      <c r="AE64" s="84"/>
      <c r="AF64" s="84"/>
    </row>
    <row r="65" spans="1:32" ht="17.25" customHeight="1">
      <c r="A65" s="85"/>
      <c r="B65" s="85" t="s">
        <v>1117</v>
      </c>
      <c r="C65" s="85" t="s">
        <v>1116</v>
      </c>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4"/>
      <c r="AD65" s="84"/>
      <c r="AE65" s="84"/>
      <c r="AF65" s="84"/>
    </row>
    <row r="66" spans="1:32" ht="17.25" customHeight="1">
      <c r="A66" s="85"/>
      <c r="B66" s="85" t="s">
        <v>706</v>
      </c>
      <c r="C66" s="85" t="s">
        <v>1115</v>
      </c>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4"/>
      <c r="AD66" s="84"/>
      <c r="AE66" s="84"/>
      <c r="AF66" s="84"/>
    </row>
    <row r="67" spans="1:32" ht="17.25" customHeight="1">
      <c r="A67" s="85"/>
      <c r="B67" s="85" t="s">
        <v>1114</v>
      </c>
      <c r="C67" s="224" t="s">
        <v>1113</v>
      </c>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4"/>
      <c r="AD67" s="84"/>
      <c r="AE67" s="84"/>
      <c r="AF67" s="84"/>
    </row>
    <row r="68" spans="1:32" ht="17.25" customHeight="1">
      <c r="A68" s="85"/>
      <c r="B68" s="85" t="s">
        <v>1112</v>
      </c>
      <c r="C68" s="85" t="s">
        <v>2244</v>
      </c>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4"/>
      <c r="AD68" s="84"/>
      <c r="AE68" s="84"/>
      <c r="AF68" s="84"/>
    </row>
    <row r="69" spans="1:32" ht="17.25" customHeight="1">
      <c r="A69" s="85"/>
      <c r="B69" s="114" t="s">
        <v>706</v>
      </c>
      <c r="C69" s="85" t="s">
        <v>1111</v>
      </c>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4"/>
      <c r="AD69" s="84"/>
      <c r="AE69" s="84"/>
      <c r="AF69" s="84"/>
    </row>
    <row r="70" spans="1:32" ht="17.25" customHeight="1">
      <c r="A70" s="85"/>
      <c r="B70" s="85" t="s">
        <v>1110</v>
      </c>
      <c r="C70" s="85" t="s">
        <v>1109</v>
      </c>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4"/>
      <c r="AD70" s="84"/>
      <c r="AE70" s="84"/>
      <c r="AF70" s="84"/>
    </row>
    <row r="71" spans="1:32" ht="17.25" customHeight="1">
      <c r="A71" s="85"/>
      <c r="B71" s="85" t="s">
        <v>706</v>
      </c>
      <c r="C71" s="85" t="s">
        <v>1108</v>
      </c>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4"/>
      <c r="AD71" s="84"/>
      <c r="AE71" s="84"/>
      <c r="AF71" s="84"/>
    </row>
    <row r="72" spans="1:32" ht="17.25" customHeight="1">
      <c r="A72" s="85"/>
      <c r="B72" s="85"/>
      <c r="C72" s="85" t="s">
        <v>1107</v>
      </c>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4"/>
      <c r="AD72" s="84"/>
      <c r="AE72" s="84"/>
      <c r="AF72" s="84"/>
    </row>
    <row r="73" spans="1:32" ht="17.25" customHeight="1">
      <c r="A73" s="85"/>
      <c r="B73" s="85" t="s">
        <v>1106</v>
      </c>
      <c r="C73" s="85" t="s">
        <v>1105</v>
      </c>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4"/>
      <c r="AD73" s="84"/>
      <c r="AE73" s="84"/>
      <c r="AF73" s="84"/>
    </row>
    <row r="74" spans="1:32" ht="17.25" customHeight="1">
      <c r="A74" s="85"/>
      <c r="B74" s="85" t="s">
        <v>706</v>
      </c>
      <c r="C74" s="85" t="s">
        <v>1104</v>
      </c>
      <c r="E74" s="85"/>
      <c r="F74" s="85"/>
      <c r="G74" s="85"/>
      <c r="H74" s="85"/>
      <c r="I74" s="85"/>
      <c r="J74" s="85"/>
      <c r="K74" s="85"/>
      <c r="L74" s="85"/>
      <c r="M74" s="85"/>
      <c r="N74" s="85"/>
      <c r="O74" s="85"/>
      <c r="P74" s="85"/>
      <c r="Q74" s="85"/>
      <c r="R74" s="85"/>
      <c r="S74" s="85"/>
      <c r="T74" s="85"/>
      <c r="U74" s="85"/>
      <c r="V74" s="85"/>
      <c r="W74" s="85"/>
      <c r="X74" s="85"/>
      <c r="Y74" s="85"/>
      <c r="Z74" s="85"/>
      <c r="AA74" s="85"/>
      <c r="AB74" s="85"/>
      <c r="AC74" s="84"/>
      <c r="AD74" s="84"/>
      <c r="AE74" s="84"/>
      <c r="AF74" s="84"/>
    </row>
    <row r="75" spans="1:32" ht="17.25" customHeight="1">
      <c r="A75" s="85"/>
      <c r="B75" s="85" t="s">
        <v>1103</v>
      </c>
      <c r="C75" s="85" t="s">
        <v>1102</v>
      </c>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4"/>
      <c r="AD75" s="84"/>
      <c r="AE75" s="84"/>
      <c r="AF75" s="84"/>
    </row>
    <row r="76" spans="1:32" ht="17.25" customHeight="1">
      <c r="A76" s="85"/>
      <c r="B76" s="85" t="s">
        <v>706</v>
      </c>
      <c r="C76" s="85" t="s">
        <v>3535</v>
      </c>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4"/>
      <c r="AD76" s="84"/>
      <c r="AE76" s="84"/>
      <c r="AF76" s="84"/>
    </row>
    <row r="77" spans="1:32" ht="17.25" customHeight="1">
      <c r="A77" s="85"/>
      <c r="B77" s="85" t="s">
        <v>1101</v>
      </c>
      <c r="C77" s="85" t="s">
        <v>3237</v>
      </c>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4"/>
      <c r="AD77" s="84"/>
      <c r="AE77" s="84"/>
      <c r="AF77" s="84"/>
    </row>
    <row r="78" spans="1:32" ht="17.25" customHeight="1">
      <c r="A78" s="85"/>
      <c r="C78" s="85" t="s">
        <v>3240</v>
      </c>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4"/>
      <c r="AD78" s="84"/>
      <c r="AE78" s="84"/>
      <c r="AF78" s="84"/>
    </row>
    <row r="79" spans="1:32" ht="17.25" customHeight="1">
      <c r="A79" s="85"/>
      <c r="B79" s="85" t="s">
        <v>1098</v>
      </c>
      <c r="C79" s="85" t="s">
        <v>1100</v>
      </c>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4"/>
      <c r="AE79" s="84"/>
      <c r="AF79" s="84"/>
    </row>
    <row r="80" spans="1:32" ht="15" customHeight="1">
      <c r="A80" s="85"/>
      <c r="C80" s="85" t="s">
        <v>1099</v>
      </c>
      <c r="D80" s="85"/>
      <c r="E80" s="85"/>
      <c r="F80" s="85"/>
      <c r="G80" s="85"/>
      <c r="H80" s="85"/>
      <c r="I80" s="85"/>
      <c r="J80" s="85"/>
      <c r="K80" s="85"/>
      <c r="L80" s="85"/>
      <c r="M80" s="85"/>
      <c r="N80" s="85"/>
      <c r="O80" s="85"/>
      <c r="P80" s="85"/>
      <c r="Q80" s="85"/>
      <c r="R80" s="85"/>
      <c r="S80" s="85"/>
      <c r="T80" s="85"/>
      <c r="U80" s="85"/>
      <c r="V80" s="85"/>
      <c r="W80" s="85"/>
      <c r="X80" s="85"/>
      <c r="Y80" s="85"/>
      <c r="Z80" s="85"/>
      <c r="AA80" s="85"/>
    </row>
    <row r="81" spans="1:27" ht="17.25" customHeight="1">
      <c r="A81" s="85"/>
      <c r="B81" s="114" t="s">
        <v>1096</v>
      </c>
      <c r="C81" s="85" t="s">
        <v>1097</v>
      </c>
      <c r="D81" s="85"/>
      <c r="E81" s="85"/>
      <c r="F81" s="85"/>
      <c r="G81" s="85"/>
      <c r="H81" s="85"/>
      <c r="I81" s="85"/>
      <c r="J81" s="85"/>
      <c r="K81" s="85"/>
      <c r="L81" s="85"/>
      <c r="M81" s="85"/>
      <c r="N81" s="85"/>
      <c r="O81" s="85"/>
      <c r="P81" s="85"/>
      <c r="Q81" s="85"/>
      <c r="R81" s="85"/>
      <c r="S81" s="85"/>
      <c r="T81" s="85"/>
      <c r="U81" s="85"/>
      <c r="V81" s="85"/>
      <c r="W81" s="85"/>
      <c r="X81" s="85"/>
      <c r="Y81" s="85"/>
      <c r="Z81" s="85"/>
      <c r="AA81" s="85"/>
    </row>
    <row r="82" spans="1:27" ht="17.25" customHeight="1">
      <c r="A82" s="85"/>
      <c r="B82" s="85" t="s">
        <v>3241</v>
      </c>
      <c r="C82" s="85" t="s">
        <v>3448</v>
      </c>
      <c r="D82" s="85"/>
      <c r="E82" s="85"/>
      <c r="F82" s="85"/>
      <c r="G82" s="85"/>
      <c r="H82" s="85"/>
      <c r="I82" s="85"/>
      <c r="J82" s="85"/>
      <c r="K82" s="85"/>
      <c r="L82" s="85"/>
      <c r="M82" s="85"/>
      <c r="N82" s="85"/>
      <c r="O82" s="85"/>
      <c r="P82" s="85"/>
      <c r="Q82" s="85"/>
      <c r="R82" s="85"/>
      <c r="S82" s="85"/>
      <c r="T82" s="85"/>
      <c r="U82" s="85"/>
      <c r="V82" s="85"/>
      <c r="W82" s="85"/>
      <c r="X82" s="85"/>
      <c r="Y82" s="85"/>
      <c r="Z82" s="85"/>
      <c r="AA82" s="85"/>
    </row>
    <row r="83" spans="1:27" ht="17.25" customHeight="1">
      <c r="A83" s="85"/>
      <c r="B83" s="85"/>
      <c r="C83" s="85" t="s">
        <v>3449</v>
      </c>
      <c r="D83" s="85"/>
      <c r="E83" s="85"/>
      <c r="F83" s="85"/>
      <c r="G83" s="85"/>
      <c r="H83" s="85"/>
      <c r="I83" s="85"/>
      <c r="J83" s="85"/>
      <c r="K83" s="85"/>
      <c r="L83" s="85"/>
      <c r="M83" s="85"/>
      <c r="N83" s="85"/>
      <c r="O83" s="85"/>
      <c r="P83" s="85"/>
      <c r="Q83" s="85"/>
      <c r="R83" s="85"/>
      <c r="S83" s="85"/>
      <c r="T83" s="85"/>
      <c r="U83" s="85"/>
      <c r="V83" s="85"/>
      <c r="W83" s="85"/>
      <c r="X83" s="85"/>
      <c r="Y83" s="85"/>
      <c r="Z83" s="85"/>
      <c r="AA83" s="85"/>
    </row>
    <row r="84" spans="1:27" ht="17.25" customHeight="1">
      <c r="A84" s="85"/>
      <c r="B84" s="85"/>
      <c r="C84" s="85" t="s">
        <v>3450</v>
      </c>
      <c r="D84" s="85"/>
      <c r="E84" s="85"/>
      <c r="F84" s="85"/>
      <c r="G84" s="85"/>
      <c r="H84" s="85"/>
      <c r="I84" s="85"/>
      <c r="J84" s="85"/>
      <c r="K84" s="85"/>
      <c r="L84" s="85"/>
      <c r="M84" s="85"/>
      <c r="N84" s="85"/>
      <c r="O84" s="85"/>
      <c r="P84" s="85"/>
      <c r="Q84" s="85"/>
      <c r="R84" s="85"/>
      <c r="S84" s="85"/>
      <c r="T84" s="85"/>
      <c r="U84" s="85"/>
      <c r="V84" s="85"/>
      <c r="W84" s="85"/>
      <c r="X84" s="85"/>
      <c r="Y84" s="85"/>
      <c r="Z84" s="85"/>
      <c r="AA84" s="85"/>
    </row>
    <row r="85" spans="1:27" ht="17.25" customHeight="1">
      <c r="A85" s="85"/>
      <c r="B85" s="85"/>
      <c r="C85" s="85" t="s">
        <v>3451</v>
      </c>
      <c r="D85" s="85"/>
      <c r="E85" s="85"/>
      <c r="F85" s="85"/>
      <c r="G85" s="85"/>
      <c r="H85" s="85"/>
      <c r="I85" s="85"/>
      <c r="J85" s="85"/>
      <c r="K85" s="85"/>
      <c r="L85" s="85"/>
      <c r="M85" s="85"/>
      <c r="N85" s="85"/>
      <c r="O85" s="85"/>
      <c r="P85" s="85"/>
      <c r="Q85" s="85"/>
      <c r="R85" s="85"/>
      <c r="S85" s="85"/>
      <c r="T85" s="85"/>
      <c r="U85" s="85"/>
      <c r="V85" s="85"/>
      <c r="W85" s="85"/>
      <c r="X85" s="85"/>
      <c r="Y85" s="85"/>
      <c r="Z85" s="85"/>
      <c r="AA85" s="85"/>
    </row>
    <row r="86" spans="1:27" ht="17.25" customHeight="1">
      <c r="A86" s="85"/>
      <c r="B86" s="85"/>
      <c r="C86" s="85" t="s">
        <v>3452</v>
      </c>
      <c r="D86" s="85"/>
      <c r="E86" s="85"/>
      <c r="F86" s="85"/>
      <c r="G86" s="85"/>
      <c r="H86" s="85"/>
      <c r="I86" s="85"/>
      <c r="J86" s="85"/>
      <c r="K86" s="85"/>
      <c r="L86" s="85"/>
      <c r="M86" s="85"/>
      <c r="N86" s="85"/>
      <c r="O86" s="85"/>
      <c r="P86" s="85"/>
      <c r="Q86" s="85"/>
      <c r="R86" s="85"/>
      <c r="S86" s="85"/>
      <c r="T86" s="85"/>
      <c r="U86" s="85"/>
      <c r="V86" s="85"/>
      <c r="W86" s="85"/>
      <c r="X86" s="85"/>
      <c r="Y86" s="85"/>
      <c r="Z86" s="85"/>
      <c r="AA86" s="85"/>
    </row>
    <row r="87" spans="1:27" ht="17.25" customHeight="1">
      <c r="A87" s="85"/>
      <c r="B87" s="1" t="s">
        <v>3544</v>
      </c>
      <c r="C87" s="85" t="s">
        <v>1095</v>
      </c>
      <c r="D87" s="85"/>
      <c r="E87" s="85"/>
      <c r="F87" s="85"/>
      <c r="G87" s="85"/>
      <c r="H87" s="85"/>
      <c r="I87" s="85"/>
      <c r="J87" s="85"/>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215"/>
      <c r="H104" s="215"/>
      <c r="I104" s="215"/>
      <c r="J104" s="215"/>
      <c r="K104" s="21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215"/>
      <c r="H105" s="215"/>
      <c r="I105" s="215"/>
      <c r="J105" s="215"/>
      <c r="K105" s="21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215"/>
      <c r="H106" s="215"/>
      <c r="I106" s="215"/>
      <c r="J106" s="215"/>
      <c r="K106" s="21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214"/>
      <c r="I140" s="214"/>
      <c r="J140" s="214"/>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214"/>
      <c r="I141" s="214"/>
      <c r="J141" s="214"/>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214"/>
      <c r="I142" s="214"/>
      <c r="J142" s="214"/>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214"/>
      <c r="I143" s="214"/>
      <c r="J143" s="214"/>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214"/>
      <c r="I144" s="214"/>
      <c r="J144" s="214"/>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214"/>
      <c r="I145" s="214"/>
      <c r="J145" s="214"/>
      <c r="K145" s="85"/>
      <c r="L145" s="85"/>
      <c r="M145" s="85"/>
      <c r="N145" s="85"/>
      <c r="O145" s="85"/>
      <c r="P145" s="85"/>
      <c r="Q145" s="85"/>
      <c r="R145" s="85"/>
      <c r="S145" s="85"/>
      <c r="T145" s="85"/>
      <c r="U145" s="85"/>
      <c r="V145" s="85"/>
      <c r="W145" s="85"/>
      <c r="X145" s="85"/>
      <c r="Y145" s="85"/>
      <c r="Z145" s="85"/>
      <c r="AA145" s="85"/>
    </row>
    <row r="146" spans="1:27" ht="17.25" customHeight="1">
      <c r="A146" s="85"/>
      <c r="B146" s="85"/>
      <c r="C146" s="85"/>
      <c r="D146" s="85"/>
      <c r="E146" s="85"/>
      <c r="F146" s="85"/>
      <c r="G146" s="85"/>
      <c r="H146" s="214"/>
      <c r="I146" s="214"/>
      <c r="J146" s="214"/>
      <c r="K146" s="85"/>
      <c r="L146" s="85"/>
      <c r="M146" s="85"/>
      <c r="N146" s="85"/>
      <c r="O146" s="85"/>
      <c r="P146" s="85"/>
      <c r="Q146" s="85"/>
      <c r="R146" s="85"/>
      <c r="S146" s="85"/>
      <c r="T146" s="85"/>
      <c r="U146" s="85"/>
      <c r="V146" s="85"/>
      <c r="W146" s="85"/>
      <c r="X146" s="85"/>
      <c r="Y146" s="85"/>
      <c r="Z146" s="85"/>
      <c r="AA146" s="85"/>
    </row>
    <row r="147" spans="1:27" ht="17.25" customHeight="1">
      <c r="A147" s="85"/>
      <c r="B147" s="85"/>
      <c r="C147" s="85"/>
      <c r="D147" s="85"/>
      <c r="E147" s="85"/>
      <c r="F147" s="85"/>
      <c r="G147" s="85"/>
      <c r="H147" s="214"/>
      <c r="I147" s="214"/>
      <c r="J147" s="214"/>
      <c r="K147" s="85"/>
      <c r="L147" s="85"/>
      <c r="M147" s="85"/>
      <c r="N147" s="85"/>
      <c r="O147" s="85"/>
      <c r="P147" s="85"/>
      <c r="Q147" s="85"/>
      <c r="R147" s="85"/>
      <c r="S147" s="85"/>
      <c r="T147" s="85"/>
      <c r="U147" s="85"/>
      <c r="V147" s="85"/>
      <c r="W147" s="85"/>
      <c r="X147" s="85"/>
      <c r="Y147" s="85"/>
      <c r="Z147" s="85"/>
      <c r="AA147" s="85"/>
    </row>
    <row r="148" spans="1:27" ht="17.25" customHeight="1">
      <c r="A148" s="85"/>
      <c r="B148" s="85"/>
      <c r="C148" s="85"/>
      <c r="D148" s="85"/>
      <c r="E148" s="85"/>
      <c r="F148" s="85"/>
      <c r="G148" s="85"/>
      <c r="H148" s="214"/>
      <c r="I148" s="214"/>
      <c r="J148" s="214"/>
      <c r="K148" s="85"/>
      <c r="L148" s="85"/>
      <c r="M148" s="85"/>
      <c r="N148" s="85"/>
      <c r="O148" s="85"/>
      <c r="P148" s="85"/>
      <c r="Q148" s="85"/>
      <c r="R148" s="85"/>
      <c r="S148" s="85"/>
      <c r="T148" s="85"/>
      <c r="U148" s="85"/>
      <c r="V148" s="85"/>
      <c r="W148" s="85"/>
      <c r="X148" s="85"/>
      <c r="Y148" s="85"/>
      <c r="Z148" s="85"/>
      <c r="AA148" s="85"/>
    </row>
    <row r="149" spans="1:27" ht="17.25" customHeight="1">
      <c r="A149" s="85"/>
      <c r="B149" s="85"/>
      <c r="C149" s="85"/>
      <c r="D149" s="85"/>
      <c r="E149" s="85"/>
      <c r="F149" s="85"/>
      <c r="G149" s="85"/>
      <c r="H149" s="214"/>
      <c r="I149" s="214"/>
      <c r="J149" s="214"/>
      <c r="K149" s="85"/>
      <c r="L149" s="85"/>
      <c r="M149" s="85"/>
      <c r="N149" s="85"/>
      <c r="O149" s="85"/>
      <c r="P149" s="85"/>
      <c r="Q149" s="85"/>
      <c r="R149" s="85"/>
      <c r="S149" s="85"/>
      <c r="T149" s="85"/>
      <c r="U149" s="85"/>
      <c r="V149" s="85"/>
      <c r="W149" s="85"/>
      <c r="X149" s="85"/>
      <c r="Y149" s="85"/>
      <c r="Z149" s="85"/>
      <c r="AA149" s="85"/>
    </row>
    <row r="150" spans="1:27" ht="17.25" customHeight="1">
      <c r="A150" s="85"/>
      <c r="B150" s="85"/>
      <c r="C150" s="85"/>
      <c r="D150" s="85"/>
      <c r="E150" s="85"/>
      <c r="F150" s="85"/>
      <c r="G150" s="85"/>
      <c r="H150" s="214"/>
      <c r="I150" s="214"/>
      <c r="J150" s="214"/>
      <c r="K150" s="85"/>
      <c r="L150" s="85"/>
      <c r="M150" s="85"/>
      <c r="N150" s="85"/>
      <c r="O150" s="85"/>
      <c r="P150" s="85"/>
      <c r="Q150" s="85"/>
      <c r="R150" s="85"/>
      <c r="S150" s="85"/>
      <c r="T150" s="85"/>
      <c r="U150" s="85"/>
      <c r="V150" s="85"/>
      <c r="W150" s="85"/>
      <c r="X150" s="85"/>
      <c r="Y150" s="85"/>
      <c r="Z150" s="85"/>
      <c r="AA150" s="85"/>
    </row>
    <row r="151" spans="1:27" ht="17.25" customHeight="1">
      <c r="A151" s="85"/>
      <c r="B151" s="85"/>
      <c r="C151" s="85"/>
      <c r="D151" s="85"/>
      <c r="E151" s="85"/>
      <c r="F151" s="85"/>
      <c r="G151" s="85"/>
      <c r="H151" s="214"/>
      <c r="I151" s="214"/>
      <c r="J151" s="214"/>
      <c r="K151" s="85"/>
      <c r="L151" s="85"/>
      <c r="M151" s="85"/>
      <c r="N151" s="85"/>
      <c r="O151" s="85"/>
      <c r="P151" s="85"/>
      <c r="Q151" s="85"/>
      <c r="R151" s="85"/>
      <c r="S151" s="85"/>
      <c r="T151" s="85"/>
      <c r="U151" s="85"/>
      <c r="V151" s="85"/>
      <c r="W151" s="85"/>
      <c r="X151" s="85"/>
      <c r="Y151" s="85"/>
      <c r="Z151" s="85"/>
      <c r="AA151" s="85"/>
    </row>
    <row r="152" spans="1:27" ht="17.25" customHeight="1">
      <c r="A152" s="85"/>
      <c r="B152" s="85"/>
      <c r="C152" s="85"/>
      <c r="D152" s="85"/>
      <c r="E152" s="85"/>
      <c r="F152" s="85"/>
      <c r="G152" s="85"/>
      <c r="H152" s="214"/>
      <c r="I152" s="214"/>
      <c r="J152" s="214"/>
      <c r="K152" s="85"/>
      <c r="L152" s="85"/>
      <c r="M152" s="85"/>
      <c r="N152" s="85"/>
      <c r="O152" s="85"/>
      <c r="P152" s="85"/>
      <c r="Q152" s="85"/>
      <c r="R152" s="85"/>
      <c r="S152" s="85"/>
      <c r="T152" s="85"/>
      <c r="U152" s="85"/>
      <c r="V152" s="85"/>
      <c r="W152" s="85"/>
      <c r="X152" s="85"/>
      <c r="Y152" s="85"/>
      <c r="Z152" s="85"/>
      <c r="AA152" s="85"/>
    </row>
    <row r="153" spans="1:27" ht="17.25" customHeight="1">
      <c r="A153" s="85"/>
      <c r="B153" s="85"/>
      <c r="C153" s="85"/>
      <c r="D153" s="85"/>
      <c r="E153" s="85"/>
      <c r="F153" s="85"/>
      <c r="G153" s="85"/>
      <c r="H153" s="214"/>
      <c r="I153" s="214"/>
      <c r="J153" s="214"/>
      <c r="K153" s="85"/>
      <c r="L153" s="85"/>
      <c r="M153" s="85"/>
      <c r="N153" s="85"/>
      <c r="O153" s="85"/>
      <c r="P153" s="85"/>
      <c r="Q153" s="85"/>
      <c r="R153" s="85"/>
      <c r="S153" s="85"/>
      <c r="T153" s="85"/>
      <c r="U153" s="85"/>
      <c r="V153" s="85"/>
      <c r="W153" s="85"/>
      <c r="X153" s="85"/>
      <c r="Y153" s="85"/>
      <c r="Z153" s="85"/>
      <c r="AA153" s="85"/>
    </row>
    <row r="154" spans="1:27" ht="17.25" customHeight="1">
      <c r="A154" s="85"/>
      <c r="B154" s="85"/>
      <c r="C154" s="85"/>
      <c r="D154" s="85"/>
      <c r="E154" s="85"/>
      <c r="F154" s="85"/>
      <c r="G154" s="85"/>
      <c r="H154" s="214"/>
      <c r="I154" s="214"/>
      <c r="J154" s="214"/>
      <c r="K154" s="85"/>
      <c r="L154" s="85"/>
      <c r="M154" s="85"/>
      <c r="N154" s="85"/>
      <c r="O154" s="85"/>
      <c r="P154" s="85"/>
      <c r="Q154" s="85"/>
      <c r="R154" s="85"/>
      <c r="S154" s="85"/>
      <c r="T154" s="85"/>
      <c r="U154" s="85"/>
      <c r="V154" s="85"/>
      <c r="W154" s="85"/>
      <c r="X154" s="85"/>
      <c r="Y154" s="85"/>
      <c r="Z154" s="85"/>
      <c r="AA154" s="85"/>
    </row>
    <row r="155" spans="1:27" ht="17.25" customHeight="1">
      <c r="A155" s="85"/>
      <c r="B155" s="85"/>
      <c r="C155" s="85"/>
      <c r="D155" s="85"/>
      <c r="E155" s="85"/>
      <c r="F155" s="85"/>
      <c r="G155" s="85"/>
      <c r="H155" s="214"/>
      <c r="I155" s="214"/>
      <c r="J155" s="214"/>
      <c r="K155" s="85"/>
      <c r="L155" s="85"/>
      <c r="M155" s="85"/>
      <c r="N155" s="85"/>
      <c r="O155" s="85"/>
      <c r="P155" s="85"/>
      <c r="Q155" s="85"/>
      <c r="R155" s="85"/>
      <c r="S155" s="85"/>
      <c r="T155" s="85"/>
      <c r="U155" s="85"/>
      <c r="V155" s="85"/>
      <c r="W155" s="85"/>
      <c r="X155" s="85"/>
      <c r="Y155" s="85"/>
      <c r="Z155" s="85"/>
      <c r="AA155" s="85"/>
    </row>
    <row r="156" spans="1:27" ht="17.25" customHeight="1">
      <c r="A156" s="85"/>
      <c r="B156" s="85"/>
      <c r="C156" s="85"/>
      <c r="D156" s="85"/>
      <c r="E156" s="85"/>
      <c r="F156" s="85"/>
      <c r="G156" s="85"/>
      <c r="H156" s="214"/>
      <c r="I156" s="214"/>
      <c r="J156" s="214"/>
      <c r="K156" s="85"/>
      <c r="L156" s="85"/>
      <c r="M156" s="85"/>
      <c r="N156" s="85"/>
      <c r="O156" s="85"/>
      <c r="P156" s="85"/>
      <c r="Q156" s="85"/>
      <c r="R156" s="85"/>
      <c r="S156" s="85"/>
      <c r="T156" s="85"/>
      <c r="U156" s="85"/>
      <c r="V156" s="85"/>
      <c r="W156" s="85"/>
      <c r="X156" s="85"/>
      <c r="Y156" s="85"/>
      <c r="Z156" s="85"/>
      <c r="AA156" s="85"/>
    </row>
    <row r="157" spans="1:27" ht="17.25" customHeight="1">
      <c r="A157" s="85"/>
      <c r="B157" s="85"/>
      <c r="C157" s="85"/>
      <c r="D157" s="85"/>
      <c r="E157" s="85"/>
      <c r="F157" s="85"/>
      <c r="G157" s="85"/>
      <c r="H157" s="214"/>
      <c r="I157" s="214"/>
      <c r="J157" s="214"/>
      <c r="K157" s="85"/>
      <c r="L157" s="85"/>
      <c r="M157" s="85"/>
      <c r="N157" s="85"/>
      <c r="O157" s="85"/>
      <c r="P157" s="85"/>
      <c r="Q157" s="85"/>
      <c r="R157" s="85"/>
      <c r="S157" s="85"/>
      <c r="T157" s="85"/>
      <c r="U157" s="85"/>
      <c r="V157" s="85"/>
      <c r="W157" s="85"/>
      <c r="X157" s="85"/>
      <c r="Y157" s="85"/>
      <c r="Z157" s="85"/>
      <c r="AA157" s="85"/>
    </row>
    <row r="158" spans="1:27" ht="17.25" customHeight="1">
      <c r="A158" s="85"/>
      <c r="B158" s="85"/>
      <c r="C158" s="85"/>
      <c r="D158" s="85"/>
      <c r="E158" s="85"/>
      <c r="F158" s="85"/>
      <c r="G158" s="85"/>
      <c r="H158" s="214"/>
      <c r="I158" s="214"/>
      <c r="J158" s="214"/>
      <c r="K158" s="85"/>
      <c r="L158" s="85"/>
      <c r="M158" s="85"/>
      <c r="N158" s="85"/>
      <c r="O158" s="85"/>
      <c r="P158" s="85"/>
      <c r="Q158" s="85"/>
      <c r="R158" s="85"/>
      <c r="S158" s="85"/>
      <c r="T158" s="85"/>
      <c r="U158" s="85"/>
      <c r="V158" s="85"/>
      <c r="W158" s="85"/>
      <c r="X158" s="85"/>
      <c r="Y158" s="85"/>
      <c r="Z158" s="85"/>
      <c r="AA158" s="85"/>
    </row>
    <row r="159" spans="1:27" ht="17.25" customHeight="1">
      <c r="A159" s="85"/>
      <c r="B159" s="85"/>
      <c r="C159" s="85"/>
      <c r="D159" s="85"/>
      <c r="E159" s="85"/>
      <c r="F159" s="85"/>
      <c r="G159" s="85"/>
      <c r="H159" s="214"/>
      <c r="I159" s="214"/>
      <c r="J159" s="214"/>
      <c r="K159" s="85"/>
      <c r="L159" s="85"/>
      <c r="M159" s="85"/>
      <c r="N159" s="85"/>
      <c r="O159" s="85"/>
      <c r="P159" s="85"/>
      <c r="Q159" s="85"/>
      <c r="R159" s="85"/>
      <c r="S159" s="85"/>
      <c r="T159" s="85"/>
      <c r="U159" s="85"/>
      <c r="V159" s="85"/>
      <c r="W159" s="85"/>
      <c r="X159" s="85"/>
      <c r="Y159" s="85"/>
      <c r="Z159" s="85"/>
      <c r="AA159" s="85"/>
    </row>
    <row r="160" spans="1:27" ht="17.25" customHeight="1">
      <c r="A160" s="85"/>
      <c r="B160" s="85"/>
      <c r="C160" s="85"/>
      <c r="D160" s="85"/>
      <c r="E160" s="85"/>
      <c r="F160" s="85"/>
      <c r="G160" s="85"/>
      <c r="H160" s="214"/>
      <c r="I160" s="214"/>
      <c r="J160" s="214"/>
      <c r="K160" s="85"/>
      <c r="L160" s="85"/>
      <c r="M160" s="85"/>
      <c r="N160" s="85"/>
      <c r="O160" s="85"/>
      <c r="P160" s="85"/>
      <c r="Q160" s="85"/>
      <c r="R160" s="85"/>
      <c r="S160" s="85"/>
      <c r="T160" s="85"/>
      <c r="U160" s="85"/>
      <c r="V160" s="85"/>
      <c r="W160" s="85"/>
      <c r="X160" s="85"/>
      <c r="Y160" s="85"/>
      <c r="Z160" s="85"/>
      <c r="AA160" s="85"/>
    </row>
    <row r="161" spans="1:27" ht="17.25" customHeight="1">
      <c r="A161" s="85"/>
      <c r="B161" s="85"/>
      <c r="C161" s="85"/>
      <c r="D161" s="85"/>
      <c r="E161" s="85"/>
      <c r="F161" s="85"/>
      <c r="G161" s="85"/>
      <c r="H161" s="214"/>
      <c r="I161" s="214"/>
      <c r="J161" s="214"/>
      <c r="K161" s="85"/>
      <c r="L161" s="85"/>
      <c r="M161" s="85"/>
      <c r="N161" s="85"/>
      <c r="O161" s="85"/>
      <c r="P161" s="85"/>
      <c r="Q161" s="85"/>
      <c r="R161" s="85"/>
      <c r="S161" s="85"/>
      <c r="T161" s="85"/>
      <c r="U161" s="85"/>
      <c r="V161" s="85"/>
      <c r="W161" s="85"/>
      <c r="X161" s="85"/>
      <c r="Y161" s="85"/>
      <c r="Z161" s="85"/>
      <c r="AA161" s="85"/>
    </row>
    <row r="162" spans="1:27" ht="6.75" customHeight="1">
      <c r="A162" s="85"/>
      <c r="B162" s="85"/>
      <c r="C162" s="85"/>
      <c r="D162" s="85"/>
      <c r="E162" s="85"/>
      <c r="F162" s="85"/>
      <c r="G162" s="85"/>
      <c r="H162" s="214"/>
      <c r="I162" s="214"/>
      <c r="J162" s="214"/>
      <c r="K162" s="85"/>
      <c r="L162" s="85"/>
      <c r="M162" s="85"/>
      <c r="N162" s="85"/>
      <c r="O162" s="85"/>
      <c r="P162" s="85"/>
      <c r="Q162" s="85"/>
      <c r="R162" s="85"/>
      <c r="S162" s="85"/>
      <c r="T162" s="85"/>
      <c r="U162" s="85"/>
      <c r="V162" s="85"/>
      <c r="W162" s="85"/>
      <c r="X162" s="85"/>
      <c r="Y162" s="85"/>
      <c r="Z162" s="85"/>
      <c r="AA162" s="85"/>
    </row>
    <row r="163" spans="1:27" ht="17.25" customHeight="1">
      <c r="A163" s="85"/>
      <c r="B163" s="85"/>
      <c r="C163" s="85"/>
      <c r="D163" s="85"/>
      <c r="E163" s="85"/>
      <c r="F163" s="85"/>
      <c r="G163" s="85"/>
      <c r="H163" s="214"/>
      <c r="I163" s="214"/>
      <c r="J163" s="214"/>
      <c r="K163" s="85"/>
      <c r="L163" s="85"/>
      <c r="M163" s="85"/>
      <c r="N163" s="85"/>
      <c r="O163" s="85"/>
      <c r="P163" s="85"/>
      <c r="Q163" s="85"/>
      <c r="R163" s="85"/>
      <c r="S163" s="85"/>
      <c r="T163" s="85"/>
      <c r="U163" s="85"/>
      <c r="V163" s="85"/>
      <c r="W163" s="85"/>
      <c r="X163" s="85"/>
      <c r="Y163" s="85"/>
      <c r="Z163" s="85"/>
      <c r="AA163" s="85"/>
    </row>
    <row r="164" spans="1:27" ht="17.25" customHeight="1">
      <c r="A164" s="85"/>
      <c r="B164" s="85"/>
      <c r="C164" s="85"/>
      <c r="D164" s="85"/>
      <c r="E164" s="85"/>
      <c r="F164" s="85"/>
      <c r="G164" s="85"/>
      <c r="H164" s="214"/>
      <c r="I164" s="214"/>
      <c r="J164" s="214"/>
      <c r="K164" s="85"/>
      <c r="L164" s="85"/>
      <c r="M164" s="85"/>
      <c r="N164" s="85"/>
      <c r="O164" s="85"/>
      <c r="P164" s="85"/>
      <c r="Q164" s="85"/>
      <c r="R164" s="85"/>
      <c r="S164" s="85"/>
      <c r="T164" s="85"/>
      <c r="U164" s="85"/>
      <c r="V164" s="85"/>
      <c r="W164" s="85"/>
      <c r="X164" s="85"/>
      <c r="Y164" s="85"/>
      <c r="Z164" s="85"/>
      <c r="AA164" s="85"/>
    </row>
    <row r="165" spans="1:27" ht="17.25" customHeight="1">
      <c r="A165" s="85"/>
      <c r="B165" s="85"/>
      <c r="C165" s="85"/>
      <c r="D165" s="85"/>
      <c r="E165" s="85"/>
      <c r="F165" s="85"/>
      <c r="G165" s="85"/>
      <c r="H165" s="214"/>
      <c r="I165" s="214"/>
      <c r="J165" s="214"/>
      <c r="K165" s="85"/>
      <c r="L165" s="85"/>
      <c r="M165" s="85"/>
      <c r="N165" s="85"/>
      <c r="O165" s="85"/>
      <c r="P165" s="85"/>
      <c r="Q165" s="85"/>
      <c r="R165" s="85"/>
      <c r="S165" s="85"/>
      <c r="T165" s="85"/>
      <c r="U165" s="85"/>
      <c r="V165" s="85"/>
      <c r="W165" s="85"/>
      <c r="X165" s="85"/>
      <c r="Y165" s="85"/>
      <c r="Z165" s="85"/>
      <c r="AA165" s="85"/>
    </row>
    <row r="166" spans="1:27" ht="17.25" customHeight="1">
      <c r="A166" s="85"/>
      <c r="B166" s="85"/>
      <c r="C166" s="85"/>
      <c r="D166" s="85"/>
      <c r="E166" s="85"/>
      <c r="F166" s="85"/>
      <c r="G166" s="85"/>
      <c r="H166" s="214"/>
      <c r="I166" s="214"/>
      <c r="J166" s="214"/>
      <c r="K166" s="85"/>
      <c r="L166" s="85"/>
      <c r="M166" s="85"/>
      <c r="N166" s="85"/>
      <c r="O166" s="85"/>
      <c r="P166" s="85"/>
      <c r="Q166" s="85"/>
      <c r="R166" s="85"/>
      <c r="S166" s="85"/>
      <c r="T166" s="85"/>
      <c r="U166" s="85"/>
      <c r="V166" s="85"/>
      <c r="W166" s="85"/>
      <c r="X166" s="85"/>
      <c r="Y166" s="85"/>
      <c r="Z166" s="85"/>
      <c r="AA166" s="85"/>
    </row>
    <row r="167" spans="1:27" ht="17.25" customHeight="1">
      <c r="A167" s="85"/>
      <c r="B167" s="85"/>
      <c r="C167" s="85"/>
      <c r="D167" s="85"/>
      <c r="E167" s="85"/>
      <c r="F167" s="85"/>
      <c r="G167" s="85"/>
      <c r="H167" s="214"/>
      <c r="I167" s="214"/>
      <c r="J167" s="214"/>
      <c r="K167" s="85"/>
      <c r="L167" s="85"/>
      <c r="M167" s="85"/>
      <c r="N167" s="85"/>
      <c r="O167" s="85"/>
      <c r="P167" s="85"/>
      <c r="Q167" s="85"/>
      <c r="R167" s="85"/>
      <c r="S167" s="85"/>
      <c r="T167" s="85"/>
      <c r="U167" s="85"/>
      <c r="V167" s="85"/>
      <c r="W167" s="85"/>
      <c r="X167" s="85"/>
      <c r="Y167" s="85"/>
      <c r="Z167" s="85"/>
      <c r="AA167" s="85"/>
    </row>
    <row r="168" spans="1:27" ht="17.25" customHeight="1">
      <c r="A168" s="85"/>
      <c r="B168" s="85"/>
      <c r="C168" s="85"/>
      <c r="D168" s="85"/>
      <c r="E168" s="85"/>
      <c r="F168" s="85"/>
      <c r="G168" s="85"/>
      <c r="H168" s="214"/>
      <c r="I168" s="214"/>
      <c r="J168" s="214"/>
      <c r="K168" s="85"/>
      <c r="L168" s="85"/>
      <c r="M168" s="85"/>
      <c r="N168" s="85"/>
      <c r="O168" s="85"/>
      <c r="P168" s="85"/>
      <c r="Q168" s="85"/>
      <c r="R168" s="85"/>
      <c r="S168" s="85"/>
      <c r="T168" s="85"/>
      <c r="U168" s="85"/>
      <c r="V168" s="85"/>
      <c r="W168" s="85"/>
      <c r="X168" s="85"/>
      <c r="Y168" s="85"/>
      <c r="Z168" s="85"/>
      <c r="AA168" s="85"/>
    </row>
    <row r="169" spans="1:27" ht="17.25" customHeight="1">
      <c r="A169" s="85"/>
      <c r="B169" s="85"/>
      <c r="C169" s="85"/>
      <c r="D169" s="85"/>
      <c r="E169" s="85"/>
      <c r="F169" s="85"/>
      <c r="G169" s="85"/>
      <c r="H169" s="214"/>
      <c r="I169" s="214"/>
      <c r="J169" s="214"/>
      <c r="K169" s="85"/>
      <c r="L169" s="85"/>
      <c r="M169" s="85"/>
      <c r="N169" s="85"/>
      <c r="O169" s="85"/>
      <c r="P169" s="85"/>
      <c r="Q169" s="85"/>
      <c r="R169" s="85"/>
      <c r="S169" s="85"/>
      <c r="T169" s="85"/>
      <c r="U169" s="85"/>
      <c r="V169" s="85"/>
      <c r="W169" s="85"/>
      <c r="X169" s="85"/>
      <c r="Y169" s="85"/>
      <c r="Z169" s="85"/>
      <c r="AA169" s="85"/>
    </row>
    <row r="170" spans="1:27" ht="17.25" customHeight="1">
      <c r="A170" s="85"/>
      <c r="B170" s="85"/>
      <c r="C170" s="85"/>
      <c r="D170" s="85"/>
      <c r="E170" s="85"/>
      <c r="F170" s="85"/>
      <c r="G170" s="85"/>
      <c r="H170" s="214"/>
      <c r="I170" s="214"/>
      <c r="J170" s="214"/>
      <c r="K170" s="85"/>
      <c r="L170" s="85"/>
      <c r="M170" s="85"/>
      <c r="N170" s="85"/>
      <c r="O170" s="85"/>
      <c r="P170" s="85"/>
      <c r="Q170" s="85"/>
      <c r="R170" s="85"/>
      <c r="S170" s="85"/>
      <c r="T170" s="85"/>
      <c r="U170" s="85"/>
      <c r="V170" s="85"/>
      <c r="W170" s="85"/>
      <c r="X170" s="85"/>
      <c r="Y170" s="85"/>
      <c r="Z170" s="85"/>
      <c r="AA170" s="85"/>
    </row>
    <row r="171" spans="1:27" ht="17.25" customHeight="1">
      <c r="A171" s="85"/>
      <c r="B171" s="85"/>
      <c r="C171" s="85"/>
      <c r="D171" s="85"/>
      <c r="E171" s="85"/>
      <c r="F171" s="85"/>
      <c r="G171" s="85"/>
      <c r="H171" s="214"/>
      <c r="I171" s="214"/>
      <c r="J171" s="214"/>
      <c r="K171" s="85"/>
      <c r="L171" s="85"/>
      <c r="M171" s="85"/>
      <c r="N171" s="85"/>
      <c r="O171" s="85"/>
      <c r="P171" s="85"/>
      <c r="Q171" s="85"/>
      <c r="R171" s="85"/>
      <c r="S171" s="85"/>
      <c r="T171" s="85"/>
      <c r="U171" s="85"/>
      <c r="V171" s="85"/>
      <c r="W171" s="85"/>
      <c r="X171" s="85"/>
      <c r="Y171" s="85"/>
      <c r="Z171" s="85"/>
      <c r="AA171" s="85"/>
    </row>
    <row r="172" spans="1:27" ht="17.25" customHeight="1">
      <c r="A172" s="85"/>
      <c r="B172" s="85"/>
      <c r="C172" s="85"/>
      <c r="D172" s="85"/>
      <c r="E172" s="85"/>
      <c r="F172" s="85"/>
      <c r="G172" s="85"/>
      <c r="H172" s="214"/>
      <c r="I172" s="214"/>
      <c r="J172" s="214"/>
      <c r="K172" s="85"/>
      <c r="L172" s="85"/>
      <c r="M172" s="85"/>
      <c r="N172" s="85"/>
      <c r="O172" s="85"/>
      <c r="P172" s="85"/>
      <c r="Q172" s="85"/>
      <c r="R172" s="85"/>
      <c r="S172" s="85"/>
      <c r="T172" s="85"/>
      <c r="U172" s="85"/>
      <c r="V172" s="85"/>
      <c r="W172" s="85"/>
      <c r="X172" s="85"/>
      <c r="Y172" s="85"/>
      <c r="Z172" s="85"/>
      <c r="AA172" s="85"/>
    </row>
    <row r="173" spans="1:27" ht="17.25" customHeight="1">
      <c r="A173" s="85"/>
      <c r="B173" s="85"/>
      <c r="C173" s="85"/>
      <c r="D173" s="85"/>
      <c r="E173" s="85"/>
      <c r="F173" s="85"/>
      <c r="G173" s="85"/>
      <c r="H173" s="214"/>
      <c r="I173" s="214"/>
      <c r="J173" s="214"/>
      <c r="K173" s="85"/>
      <c r="L173" s="85"/>
      <c r="M173" s="85"/>
      <c r="N173" s="85"/>
      <c r="O173" s="85"/>
      <c r="P173" s="85"/>
      <c r="Q173" s="85"/>
      <c r="R173" s="85"/>
      <c r="S173" s="85"/>
      <c r="T173" s="85"/>
      <c r="U173" s="85"/>
      <c r="V173" s="85"/>
      <c r="W173" s="85"/>
      <c r="X173" s="85"/>
      <c r="Y173" s="85"/>
      <c r="Z173" s="85"/>
      <c r="AA173" s="85"/>
    </row>
    <row r="174" spans="1:27" ht="17.25" customHeight="1">
      <c r="A174" s="85"/>
      <c r="B174" s="85"/>
      <c r="C174" s="85"/>
      <c r="D174" s="85"/>
      <c r="E174" s="85"/>
      <c r="F174" s="85"/>
      <c r="G174" s="85"/>
      <c r="H174" s="214"/>
      <c r="I174" s="214"/>
      <c r="J174" s="214"/>
      <c r="K174" s="85"/>
      <c r="L174" s="85"/>
      <c r="M174" s="85"/>
      <c r="N174" s="85"/>
      <c r="O174" s="85"/>
      <c r="P174" s="85"/>
      <c r="Q174" s="85"/>
      <c r="R174" s="85"/>
      <c r="S174" s="85"/>
      <c r="T174" s="85"/>
      <c r="U174" s="85"/>
      <c r="V174" s="85"/>
      <c r="W174" s="85"/>
      <c r="X174" s="85"/>
      <c r="Y174" s="85"/>
      <c r="Z174" s="85"/>
      <c r="AA174" s="85"/>
    </row>
    <row r="175" spans="1:27" ht="17.25" customHeight="1">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row>
    <row r="176" spans="1:27" ht="17.25" customHeight="1">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row>
    <row r="177" spans="1:27" ht="17.25" customHeight="1">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row>
    <row r="178" spans="1:27" ht="17.25" customHeight="1">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row>
    <row r="179" spans="1:27" ht="17.25" customHeight="1">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row>
    <row r="180" spans="1:27" ht="17.25" customHeight="1">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row>
    <row r="181" spans="1:27" ht="17.25" customHeight="1">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row>
    <row r="182" spans="1:27" ht="17.25" customHeight="1">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row>
    <row r="183" spans="1:27" ht="17.25" customHeight="1">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row>
    <row r="184" spans="1:27" ht="17.25" customHeight="1">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row>
    <row r="185" spans="1:27" ht="17.25" customHeight="1">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row>
    <row r="186" spans="1:27" ht="17.25" customHeight="1">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row>
    <row r="187" spans="1:27" ht="17.25" customHeight="1">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row>
    <row r="188" spans="1:27" ht="17.25" customHeight="1">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row>
    <row r="189" spans="1:27" ht="17.25" customHeight="1">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row>
    <row r="190" spans="1:27" ht="17.25" customHeight="1">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row>
    <row r="191" spans="1:27" ht="17.25" customHeight="1">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row>
    <row r="192" spans="1:27" ht="17.25" customHeight="1">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row>
    <row r="193" spans="1:27" ht="17.25" customHeight="1">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row>
    <row r="194" spans="1:27" ht="17.25" customHeight="1">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row>
    <row r="195" spans="1:27" ht="17.25" customHeight="1">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row>
    <row r="196" spans="1:27" ht="17.25" customHeight="1">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row>
    <row r="197" spans="1:27" ht="17.25" customHeight="1">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row>
    <row r="198" spans="1:27" ht="17.25" customHeight="1">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row>
    <row r="199" spans="1:27" ht="17.25" customHeight="1">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row>
    <row r="200" spans="1:27" ht="17.25" customHeight="1">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row>
    <row r="201" spans="1:27" ht="17.25" customHeight="1">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row>
    <row r="202" spans="1:27" ht="17.25" customHeight="1">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row>
    <row r="203" spans="1:27" ht="15" customHeight="1">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row>
    <row r="204" spans="1:27" ht="17.25" customHeight="1">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row>
    <row r="205" spans="1:27" ht="17.25" customHeight="1">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row>
    <row r="206" spans="1:27" ht="17.25" customHeight="1">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row>
    <row r="207" spans="1:27" ht="17.25" customHeight="1">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row>
    <row r="208" spans="1:27" ht="17.25" customHeight="1">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row>
    <row r="209" spans="1:27" ht="17.25" customHeight="1">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row>
    <row r="210" spans="1:27" ht="17.25" customHeight="1">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row>
    <row r="211" spans="1:27" ht="17.25" customHeight="1">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row>
    <row r="212" spans="1:27" ht="17.25" customHeight="1">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row>
    <row r="213" spans="1:27" ht="17.25" customHeight="1">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row>
    <row r="214" spans="1:27" ht="17.25" customHeight="1">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row>
    <row r="215" spans="1:27" ht="17.25" customHeight="1">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row>
    <row r="216" spans="1:27">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row>
    <row r="217" spans="1:27" ht="17.25" customHeight="1">
      <c r="B217" s="85"/>
      <c r="C217" s="85"/>
    </row>
    <row r="218" spans="1:27">
      <c r="C218" s="85"/>
    </row>
    <row r="219" spans="1:27">
      <c r="C219" s="85"/>
    </row>
    <row r="220" spans="1:27">
      <c r="C220" s="85"/>
    </row>
    <row r="221" spans="1:27">
      <c r="C221" s="85"/>
    </row>
    <row r="224" spans="1:27" ht="17.25" customHeight="1"/>
  </sheetData>
  <sheetProtection sheet="1" selectLockedCells="1"/>
  <phoneticPr fontId="2"/>
  <hyperlinks>
    <hyperlink ref="K1:N1" location="作業メニュー!A1" display="作業メニュー" xr:uid="{00000000-0004-0000-3A00-000000000000}"/>
  </hyperlinks>
  <printOptions horizontalCentered="1"/>
  <pageMargins left="0.78740157480314965" right="0.39370078740157483" top="0.59055118110236227" bottom="0.39370078740157483" header="0.59055118110236227" footer="0.19685039370078741"/>
  <pageSetup paperSize="9" scale="89" orientation="portrait" r:id="rId1"/>
  <headerFooter alignWithMargins="0">
    <oddFooter>&amp;R210101</oddFooter>
  </headerFooter>
  <rowBreaks count="2" manualBreakCount="2">
    <brk id="52" max="27" man="1"/>
    <brk id="15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pageSetUpPr autoPageBreaks="0"/>
  </sheetPr>
  <dimension ref="A1:BI213"/>
  <sheetViews>
    <sheetView showGridLines="0" zoomScaleNormal="10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61" s="581" customFormat="1" ht="35.1" customHeight="1" thickBot="1">
      <c r="A1" s="580" t="s">
        <v>2243</v>
      </c>
      <c r="K1" s="586" t="s">
        <v>66</v>
      </c>
      <c r="L1" s="586"/>
      <c r="M1" s="586"/>
      <c r="N1" s="586"/>
    </row>
    <row r="2" spans="1:61" ht="15" customHeight="1" thickTop="1">
      <c r="A2" s="61"/>
      <c r="B2" s="34"/>
      <c r="C2" s="34"/>
      <c r="D2" s="34"/>
      <c r="E2" s="34"/>
      <c r="F2" s="2"/>
      <c r="G2" s="2"/>
      <c r="H2" s="2"/>
      <c r="I2" s="2"/>
      <c r="J2" s="2"/>
      <c r="K2" s="2"/>
      <c r="L2" s="2"/>
      <c r="M2" s="2"/>
      <c r="N2" s="2"/>
      <c r="O2" s="2"/>
      <c r="P2" s="2"/>
      <c r="Q2" s="2"/>
      <c r="R2" s="2"/>
      <c r="S2" s="2"/>
      <c r="T2" s="2"/>
      <c r="U2" s="2"/>
      <c r="V2" s="2"/>
      <c r="W2" s="2"/>
      <c r="X2" s="2"/>
      <c r="Y2" s="2"/>
      <c r="Z2" s="2"/>
      <c r="AA2" s="2"/>
      <c r="AD2" s="82"/>
      <c r="AE2" s="82"/>
    </row>
    <row r="3" spans="1:61" ht="15" customHeight="1">
      <c r="A3" s="114" t="s">
        <v>1179</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84"/>
      <c r="AE3" s="84"/>
      <c r="AF3" s="84"/>
    </row>
    <row r="4" spans="1:61" ht="15" customHeight="1">
      <c r="A4" s="85" t="s">
        <v>982</v>
      </c>
      <c r="B4" s="85" t="s">
        <v>981</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BI4" s="84"/>
    </row>
    <row r="5" spans="1:61" ht="15" customHeight="1">
      <c r="A5" s="85"/>
      <c r="B5" s="85" t="s">
        <v>980</v>
      </c>
      <c r="C5" s="85"/>
      <c r="D5" s="85"/>
      <c r="E5" s="85"/>
      <c r="F5" s="85"/>
      <c r="G5" s="85"/>
      <c r="H5" s="85"/>
      <c r="I5" s="85"/>
      <c r="J5" s="85"/>
      <c r="K5" s="85"/>
      <c r="L5" s="85"/>
      <c r="M5" s="85"/>
      <c r="N5" s="85"/>
      <c r="O5" s="85"/>
      <c r="P5" s="85"/>
      <c r="Q5" s="85"/>
      <c r="R5" s="85"/>
      <c r="S5" s="85"/>
      <c r="T5" s="85"/>
      <c r="U5" s="85"/>
      <c r="V5" s="85"/>
      <c r="W5" s="85"/>
      <c r="X5" s="85"/>
      <c r="Y5" s="85"/>
      <c r="Z5" s="85"/>
      <c r="AA5" s="85"/>
      <c r="AB5" s="85"/>
      <c r="AC5" s="85"/>
    </row>
    <row r="6" spans="1:61" ht="1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row>
    <row r="7" spans="1:61" ht="15" customHeight="1">
      <c r="A7" s="85" t="s">
        <v>979</v>
      </c>
      <c r="B7" s="85" t="s">
        <v>978</v>
      </c>
      <c r="C7" s="85"/>
      <c r="D7" s="85"/>
      <c r="E7" s="85"/>
      <c r="F7" s="85"/>
      <c r="G7" s="85"/>
      <c r="H7" s="85"/>
      <c r="I7" s="85"/>
      <c r="J7" s="85"/>
      <c r="K7" s="85"/>
      <c r="L7" s="85"/>
      <c r="M7" s="85"/>
      <c r="N7" s="85"/>
      <c r="O7" s="85"/>
      <c r="P7" s="85"/>
      <c r="Q7" s="85"/>
      <c r="R7" s="85"/>
      <c r="S7" s="85"/>
      <c r="T7" s="85"/>
      <c r="U7" s="85"/>
      <c r="V7" s="85"/>
      <c r="W7" s="85"/>
      <c r="X7" s="85"/>
      <c r="Y7" s="85"/>
      <c r="Z7" s="85"/>
      <c r="AA7" s="85"/>
      <c r="AB7" s="85"/>
      <c r="AC7" s="85"/>
    </row>
    <row r="8" spans="1:61" ht="15" customHeight="1">
      <c r="A8" s="85"/>
      <c r="B8" s="85" t="s">
        <v>3329</v>
      </c>
      <c r="C8" s="85" t="s">
        <v>1224</v>
      </c>
      <c r="D8" s="85"/>
      <c r="E8" s="85"/>
      <c r="F8" s="85"/>
      <c r="G8" s="85"/>
      <c r="H8" s="85"/>
      <c r="I8" s="85"/>
      <c r="J8" s="85"/>
      <c r="K8" s="85"/>
      <c r="L8" s="85"/>
      <c r="M8" s="85"/>
      <c r="N8" s="85"/>
      <c r="O8" s="85"/>
      <c r="P8" s="85"/>
      <c r="Q8" s="85"/>
      <c r="R8" s="85"/>
      <c r="S8" s="85"/>
      <c r="T8" s="85"/>
      <c r="U8" s="85"/>
      <c r="V8" s="85"/>
      <c r="W8" s="85"/>
      <c r="X8" s="85"/>
      <c r="Y8" s="85"/>
      <c r="Z8" s="85"/>
      <c r="AA8" s="85"/>
      <c r="AB8" s="85"/>
      <c r="AC8" s="85"/>
    </row>
    <row r="9" spans="1:61" ht="15" customHeight="1">
      <c r="A9" s="85"/>
      <c r="B9" s="85"/>
      <c r="C9" s="85" t="s">
        <v>3536</v>
      </c>
      <c r="D9" s="85"/>
      <c r="E9" s="85"/>
      <c r="F9" s="85"/>
      <c r="G9" s="85"/>
      <c r="H9" s="85"/>
      <c r="I9" s="85"/>
      <c r="J9" s="85"/>
      <c r="K9" s="85"/>
      <c r="L9" s="85"/>
      <c r="M9" s="85"/>
      <c r="N9" s="85"/>
      <c r="O9" s="85"/>
      <c r="P9" s="85"/>
      <c r="Q9" s="85"/>
      <c r="R9" s="85"/>
      <c r="S9" s="85"/>
      <c r="T9" s="85"/>
      <c r="U9" s="85"/>
      <c r="V9" s="85"/>
      <c r="W9" s="85"/>
      <c r="X9" s="85"/>
      <c r="Y9" s="85"/>
      <c r="Z9" s="85"/>
      <c r="AA9" s="85"/>
      <c r="AB9" s="85"/>
      <c r="AC9" s="85"/>
    </row>
    <row r="10" spans="1:61" ht="15" customHeight="1">
      <c r="A10" s="85"/>
      <c r="B10" s="85"/>
      <c r="C10" s="85" t="s">
        <v>3537</v>
      </c>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row>
    <row r="11" spans="1:61" ht="15" customHeight="1">
      <c r="A11" s="85"/>
      <c r="B11" s="85" t="s">
        <v>3330</v>
      </c>
      <c r="C11" s="85" t="s">
        <v>946</v>
      </c>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row>
    <row r="12" spans="1:61" ht="1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row>
    <row r="13" spans="1:61" ht="15" customHeight="1">
      <c r="A13" s="85" t="s">
        <v>977</v>
      </c>
      <c r="B13" s="85" t="s">
        <v>976</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row>
    <row r="14" spans="1:61" ht="15" customHeight="1">
      <c r="A14" s="85"/>
      <c r="B14" s="85" t="s">
        <v>1130</v>
      </c>
      <c r="C14" s="85" t="s">
        <v>1223</v>
      </c>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row>
    <row r="15" spans="1:61" ht="15" customHeight="1">
      <c r="A15" s="85"/>
      <c r="B15" s="85" t="s">
        <v>706</v>
      </c>
      <c r="C15" s="85" t="s">
        <v>1222</v>
      </c>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row>
    <row r="16" spans="1:61" ht="15" customHeight="1">
      <c r="A16" s="85"/>
      <c r="B16" s="85" t="s">
        <v>1123</v>
      </c>
      <c r="C16" s="85" t="s">
        <v>1221</v>
      </c>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row>
    <row r="17" spans="1:32" ht="15" customHeight="1">
      <c r="A17" s="85"/>
      <c r="B17" s="85" t="s">
        <v>1121</v>
      </c>
      <c r="C17" s="85" t="s">
        <v>1220</v>
      </c>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row>
    <row r="18" spans="1:32" ht="15" customHeight="1">
      <c r="A18" s="85"/>
      <c r="B18" s="85" t="s">
        <v>706</v>
      </c>
      <c r="C18" s="85" t="s">
        <v>1170</v>
      </c>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row>
    <row r="19" spans="1:32" ht="15" customHeight="1">
      <c r="A19" s="85"/>
      <c r="B19" s="85" t="s">
        <v>706</v>
      </c>
      <c r="C19" s="85" t="s">
        <v>1169</v>
      </c>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row>
    <row r="20" spans="1:32" ht="15" customHeight="1">
      <c r="A20" s="85"/>
      <c r="B20" s="85" t="s">
        <v>1117</v>
      </c>
      <c r="C20" s="85" t="s">
        <v>1168</v>
      </c>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4"/>
      <c r="AE20" s="84"/>
      <c r="AF20" s="84"/>
    </row>
    <row r="21" spans="1:32" ht="15" customHeight="1">
      <c r="A21" s="85"/>
      <c r="B21" s="85" t="s">
        <v>1112</v>
      </c>
      <c r="C21" s="85" t="s">
        <v>1167</v>
      </c>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4"/>
      <c r="AE21" s="84"/>
      <c r="AF21" s="84"/>
    </row>
    <row r="22" spans="1:32" ht="15" customHeight="1">
      <c r="A22" s="85"/>
      <c r="B22" s="85" t="s">
        <v>1112</v>
      </c>
      <c r="C22" s="85" t="s">
        <v>1166</v>
      </c>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4"/>
      <c r="AE22" s="84"/>
      <c r="AF22" s="84"/>
    </row>
    <row r="23" spans="1:32" ht="15" customHeight="1">
      <c r="A23" s="85"/>
      <c r="B23" s="85" t="s">
        <v>1165</v>
      </c>
      <c r="C23" s="85" t="s">
        <v>1164</v>
      </c>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4"/>
      <c r="AE23" s="84"/>
      <c r="AF23" s="84"/>
    </row>
    <row r="24" spans="1:32" ht="15" customHeight="1">
      <c r="A24" s="85"/>
      <c r="B24" s="85" t="s">
        <v>1112</v>
      </c>
      <c r="C24" s="85" t="s">
        <v>1163</v>
      </c>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4"/>
      <c r="AE24" s="84"/>
      <c r="AF24" s="84"/>
    </row>
    <row r="25" spans="1:32" ht="15" customHeight="1">
      <c r="A25" s="85"/>
      <c r="B25" s="85" t="s">
        <v>1112</v>
      </c>
      <c r="C25" s="85" t="s">
        <v>1162</v>
      </c>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4"/>
      <c r="AE25" s="84"/>
      <c r="AF25" s="84"/>
    </row>
    <row r="26" spans="1:32" ht="15" customHeight="1">
      <c r="A26" s="85"/>
      <c r="B26" s="85" t="s">
        <v>1112</v>
      </c>
      <c r="C26" s="85" t="s">
        <v>1161</v>
      </c>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4"/>
      <c r="AE26" s="84"/>
      <c r="AF26" s="84"/>
    </row>
    <row r="27" spans="1:32" ht="15" customHeight="1">
      <c r="A27" s="85"/>
      <c r="B27" s="85" t="s">
        <v>1160</v>
      </c>
      <c r="C27" s="85" t="s">
        <v>1159</v>
      </c>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4"/>
      <c r="AE27" s="84"/>
      <c r="AF27" s="84"/>
    </row>
    <row r="28" spans="1:32" ht="15" customHeight="1">
      <c r="A28" s="85"/>
      <c r="B28" s="85" t="s">
        <v>1112</v>
      </c>
      <c r="C28" s="85" t="s">
        <v>1158</v>
      </c>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4"/>
      <c r="AE28" s="84"/>
      <c r="AF28" s="84"/>
    </row>
    <row r="29" spans="1:32" ht="15" customHeight="1">
      <c r="A29" s="85"/>
      <c r="B29" s="85" t="s">
        <v>1106</v>
      </c>
      <c r="C29" s="85" t="s">
        <v>1157</v>
      </c>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4"/>
      <c r="AE29" s="84"/>
      <c r="AF29" s="84"/>
    </row>
    <row r="30" spans="1:32" ht="1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row>
    <row r="31" spans="1:32" ht="15" customHeight="1">
      <c r="A31" s="85" t="s">
        <v>1156</v>
      </c>
      <c r="B31" s="85" t="s">
        <v>1155</v>
      </c>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row>
    <row r="32" spans="1:32" ht="15" customHeight="1">
      <c r="A32" s="85"/>
      <c r="B32" s="85" t="s">
        <v>1130</v>
      </c>
      <c r="C32" s="85" t="s">
        <v>1154</v>
      </c>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row>
    <row r="33" spans="1:29" ht="15" customHeight="1">
      <c r="A33" s="85"/>
      <c r="B33" s="85" t="s">
        <v>1123</v>
      </c>
      <c r="C33" s="85" t="s">
        <v>1219</v>
      </c>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row>
    <row r="34" spans="1:29" ht="15" customHeight="1">
      <c r="A34" s="85"/>
      <c r="B34" s="85" t="s">
        <v>706</v>
      </c>
      <c r="C34" s="85" t="s">
        <v>1218</v>
      </c>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row>
    <row r="35" spans="1:29" ht="15" customHeight="1">
      <c r="A35" s="85"/>
      <c r="B35" s="85" t="s">
        <v>1121</v>
      </c>
      <c r="C35" s="85" t="s">
        <v>1217</v>
      </c>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row>
    <row r="36" spans="1:29" ht="15" customHeight="1">
      <c r="A36" s="85"/>
      <c r="B36" s="85" t="s">
        <v>1150</v>
      </c>
      <c r="C36" s="85" t="s">
        <v>1216</v>
      </c>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row>
    <row r="37" spans="1:29" ht="15" customHeight="1">
      <c r="A37" s="85"/>
      <c r="B37" s="85" t="s">
        <v>706</v>
      </c>
      <c r="C37" s="85" t="s">
        <v>1148</v>
      </c>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row>
    <row r="38" spans="1:29" ht="15" customHeight="1">
      <c r="A38" s="85"/>
      <c r="B38" s="85" t="s">
        <v>1114</v>
      </c>
      <c r="C38" s="85" t="s">
        <v>1215</v>
      </c>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row>
    <row r="39" spans="1:29" ht="15" customHeight="1">
      <c r="A39" s="85"/>
      <c r="B39" s="85" t="s">
        <v>706</v>
      </c>
      <c r="C39" s="85" t="s">
        <v>1146</v>
      </c>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row>
    <row r="40" spans="1:29" ht="15" customHeight="1">
      <c r="A40" s="85"/>
      <c r="B40" s="85" t="s">
        <v>1110</v>
      </c>
      <c r="C40" s="85" t="s">
        <v>1214</v>
      </c>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row>
    <row r="41" spans="1:29" ht="15" customHeight="1">
      <c r="A41" s="85"/>
      <c r="B41" s="85" t="s">
        <v>1106</v>
      </c>
      <c r="C41" s="85" t="s">
        <v>1213</v>
      </c>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row>
    <row r="42" spans="1:29" ht="15" customHeight="1">
      <c r="A42" s="85"/>
      <c r="B42" s="85" t="s">
        <v>706</v>
      </c>
      <c r="C42" s="85" t="s">
        <v>1212</v>
      </c>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row>
    <row r="43" spans="1:29" ht="15" customHeight="1">
      <c r="A43" s="85"/>
      <c r="B43" s="85" t="s">
        <v>1103</v>
      </c>
      <c r="C43" s="85" t="s">
        <v>1211</v>
      </c>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row>
    <row r="44" spans="1:29" ht="15" customHeight="1">
      <c r="A44" s="85"/>
      <c r="B44" s="85" t="s">
        <v>1101</v>
      </c>
      <c r="C44" s="85" t="s">
        <v>1210</v>
      </c>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row>
    <row r="45" spans="1:29" ht="15" customHeight="1">
      <c r="A45" s="85"/>
      <c r="B45" s="85" t="s">
        <v>706</v>
      </c>
      <c r="C45" s="85" t="s">
        <v>1209</v>
      </c>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row>
    <row r="46" spans="1:29" ht="15" customHeight="1">
      <c r="A46" s="85"/>
      <c r="B46" s="85" t="s">
        <v>706</v>
      </c>
      <c r="C46" s="85" t="s">
        <v>1208</v>
      </c>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row>
    <row r="47" spans="1:29" ht="15" customHeight="1">
      <c r="A47" s="85"/>
      <c r="B47" s="85" t="s">
        <v>706</v>
      </c>
      <c r="C47" s="85" t="s">
        <v>1207</v>
      </c>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row>
    <row r="48" spans="1:29" ht="15" customHeight="1">
      <c r="A48" s="85"/>
      <c r="B48" s="85" t="s">
        <v>706</v>
      </c>
      <c r="C48" s="85" t="s">
        <v>1206</v>
      </c>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row>
    <row r="49" spans="1:29" ht="15" customHeight="1">
      <c r="A49" s="85"/>
      <c r="B49" s="85" t="s">
        <v>1205</v>
      </c>
      <c r="C49" s="85" t="s">
        <v>1204</v>
      </c>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row>
    <row r="50" spans="1:29" ht="15" customHeight="1">
      <c r="A50" s="85"/>
      <c r="B50" s="85" t="s">
        <v>1112</v>
      </c>
      <c r="C50" s="85" t="s">
        <v>1203</v>
      </c>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row>
    <row r="51" spans="1:29" ht="15" customHeight="1">
      <c r="A51" s="85"/>
      <c r="B51" s="85" t="s">
        <v>1135</v>
      </c>
      <c r="C51" s="85" t="s">
        <v>1202</v>
      </c>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row>
    <row r="52" spans="1:29" ht="15" customHeight="1">
      <c r="A52" s="85"/>
      <c r="B52" s="85" t="s">
        <v>1112</v>
      </c>
      <c r="C52" s="85" t="s">
        <v>1201</v>
      </c>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row>
    <row r="53" spans="1:29" ht="1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row>
    <row r="54" spans="1:29" ht="15" customHeight="1">
      <c r="A54" s="85" t="s">
        <v>1132</v>
      </c>
      <c r="B54" s="85" t="s">
        <v>1131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row>
    <row r="55" spans="1:29" ht="15" customHeight="1">
      <c r="A55" s="85"/>
      <c r="B55" s="85" t="s">
        <v>1130</v>
      </c>
      <c r="C55" s="85" t="s">
        <v>1200</v>
      </c>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row>
    <row r="56" spans="1:29" ht="15" customHeight="1">
      <c r="A56" s="85"/>
      <c r="B56" s="85" t="s">
        <v>706</v>
      </c>
      <c r="C56" s="85" t="s">
        <v>3540</v>
      </c>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row>
    <row r="57" spans="1:29" ht="15" customHeight="1">
      <c r="A57" s="85"/>
      <c r="B57" s="85" t="s">
        <v>706</v>
      </c>
      <c r="C57" s="85" t="s">
        <v>1199</v>
      </c>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row>
    <row r="58" spans="1:29" ht="15" customHeight="1">
      <c r="A58" s="85"/>
      <c r="B58" s="85" t="s">
        <v>1112</v>
      </c>
      <c r="C58" s="85" t="s">
        <v>3538</v>
      </c>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row>
    <row r="59" spans="1:29" ht="15" customHeight="1">
      <c r="A59" s="85"/>
      <c r="B59" s="85" t="s">
        <v>1112</v>
      </c>
      <c r="C59" s="85" t="s">
        <v>1198</v>
      </c>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row>
    <row r="60" spans="1:29" ht="15" customHeight="1">
      <c r="A60" s="85"/>
      <c r="B60" s="85" t="s">
        <v>706</v>
      </c>
      <c r="C60" s="85" t="s">
        <v>1197</v>
      </c>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row>
    <row r="61" spans="1:29" ht="15" customHeight="1">
      <c r="A61" s="85"/>
      <c r="B61" s="85" t="s">
        <v>706</v>
      </c>
      <c r="C61" s="85" t="s">
        <v>1196</v>
      </c>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row>
    <row r="62" spans="1:29" ht="15" customHeight="1">
      <c r="A62" s="85"/>
      <c r="B62" s="85" t="s">
        <v>1123</v>
      </c>
      <c r="C62" s="85" t="s">
        <v>1195</v>
      </c>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row>
    <row r="63" spans="1:29" ht="15" customHeight="1">
      <c r="A63" s="85"/>
      <c r="B63" s="85" t="s">
        <v>1121</v>
      </c>
      <c r="C63" s="85" t="s">
        <v>1194</v>
      </c>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row>
    <row r="64" spans="1:29" ht="15" customHeight="1">
      <c r="A64" s="85"/>
      <c r="B64" s="85" t="s">
        <v>706</v>
      </c>
      <c r="C64" s="85" t="s">
        <v>1119</v>
      </c>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row>
    <row r="65" spans="1:32" ht="15" customHeight="1">
      <c r="A65" s="85"/>
      <c r="B65" s="85" t="s">
        <v>706</v>
      </c>
      <c r="C65" s="85" t="s">
        <v>1118</v>
      </c>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row>
    <row r="66" spans="1:32" ht="15" customHeight="1">
      <c r="A66" s="85"/>
      <c r="B66" s="85" t="s">
        <v>1117</v>
      </c>
      <c r="C66" s="85" t="s">
        <v>1116</v>
      </c>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4"/>
    </row>
    <row r="67" spans="1:32" ht="15" customHeight="1">
      <c r="A67" s="85"/>
      <c r="B67" s="85" t="s">
        <v>706</v>
      </c>
      <c r="C67" s="85" t="s">
        <v>1115</v>
      </c>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4"/>
    </row>
    <row r="68" spans="1:32" ht="15" customHeight="1">
      <c r="A68" s="85"/>
      <c r="B68" s="85" t="s">
        <v>1114</v>
      </c>
      <c r="C68" s="85" t="s">
        <v>1193</v>
      </c>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4"/>
    </row>
    <row r="69" spans="1:32" ht="15" customHeight="1">
      <c r="A69" s="85"/>
      <c r="B69" s="85" t="s">
        <v>1112</v>
      </c>
      <c r="C69" s="85" t="s">
        <v>2244</v>
      </c>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4"/>
    </row>
    <row r="70" spans="1:32" ht="15" customHeight="1">
      <c r="A70" s="85"/>
      <c r="B70" s="114" t="s">
        <v>706</v>
      </c>
      <c r="C70" s="85" t="s">
        <v>1104</v>
      </c>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4"/>
    </row>
    <row r="71" spans="1:32" ht="15" customHeight="1">
      <c r="A71" s="85"/>
      <c r="B71" s="85" t="s">
        <v>1110</v>
      </c>
      <c r="C71" s="85" t="s">
        <v>1192</v>
      </c>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4"/>
      <c r="AD71" s="84"/>
      <c r="AE71" s="84"/>
      <c r="AF71" s="84"/>
    </row>
    <row r="72" spans="1:32" ht="15" customHeight="1">
      <c r="A72" s="85"/>
      <c r="B72" s="85" t="s">
        <v>706</v>
      </c>
      <c r="C72" s="85" t="s">
        <v>3539</v>
      </c>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4"/>
      <c r="AD72" s="84"/>
      <c r="AE72" s="84"/>
      <c r="AF72" s="84"/>
    </row>
    <row r="73" spans="1:32" ht="15" customHeight="1">
      <c r="A73" s="85"/>
      <c r="B73" s="85"/>
      <c r="C73" s="85" t="s">
        <v>1191</v>
      </c>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4"/>
      <c r="AD73" s="84"/>
      <c r="AE73" s="84"/>
      <c r="AF73" s="84"/>
    </row>
    <row r="74" spans="1:32" ht="15" customHeight="1">
      <c r="A74" s="85"/>
      <c r="B74" s="85" t="s">
        <v>1106</v>
      </c>
      <c r="C74" s="85" t="s">
        <v>1190</v>
      </c>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4"/>
      <c r="AD74" s="84"/>
      <c r="AE74" s="84"/>
      <c r="AF74" s="84"/>
    </row>
    <row r="75" spans="1:32" ht="15" customHeight="1">
      <c r="A75" s="85"/>
      <c r="B75" s="85" t="s">
        <v>1112</v>
      </c>
      <c r="C75" s="85" t="s">
        <v>1104</v>
      </c>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4"/>
      <c r="AD75" s="84"/>
      <c r="AE75" s="84"/>
      <c r="AF75" s="84"/>
    </row>
    <row r="76" spans="1:32" ht="15" customHeight="1">
      <c r="A76" s="85"/>
      <c r="B76" s="85" t="s">
        <v>1103</v>
      </c>
      <c r="C76" s="85" t="s">
        <v>1189</v>
      </c>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4"/>
      <c r="AD76" s="84"/>
      <c r="AE76" s="84"/>
      <c r="AF76" s="84"/>
    </row>
    <row r="77" spans="1:32" ht="15" customHeight="1">
      <c r="A77" s="85"/>
      <c r="B77" s="85" t="s">
        <v>706</v>
      </c>
      <c r="C77" s="85" t="s">
        <v>1188</v>
      </c>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4"/>
      <c r="AD77" s="84"/>
      <c r="AE77" s="84"/>
      <c r="AF77" s="84"/>
    </row>
    <row r="78" spans="1:32" ht="15" customHeight="1">
      <c r="A78" s="85"/>
      <c r="B78" s="85" t="s">
        <v>1187</v>
      </c>
      <c r="C78" s="85" t="s">
        <v>3237</v>
      </c>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4"/>
      <c r="AD78" s="84"/>
      <c r="AE78" s="84"/>
      <c r="AF78" s="84"/>
    </row>
    <row r="79" spans="1:32" ht="15" customHeight="1">
      <c r="A79" s="85"/>
      <c r="B79" s="85"/>
      <c r="C79" s="85" t="s">
        <v>3238</v>
      </c>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4"/>
      <c r="AD79" s="84"/>
      <c r="AE79" s="84"/>
      <c r="AF79" s="84"/>
    </row>
    <row r="80" spans="1:32" ht="15" customHeight="1">
      <c r="A80" s="85"/>
      <c r="B80" s="85" t="s">
        <v>1098</v>
      </c>
      <c r="C80" s="85" t="s">
        <v>1186</v>
      </c>
      <c r="E80" s="85"/>
      <c r="F80" s="85"/>
      <c r="G80" s="85"/>
      <c r="H80" s="85"/>
      <c r="I80" s="85"/>
      <c r="J80" s="85"/>
      <c r="K80" s="85"/>
      <c r="L80" s="85"/>
      <c r="M80" s="85"/>
      <c r="N80" s="85"/>
      <c r="O80" s="85"/>
      <c r="P80" s="85"/>
      <c r="Q80" s="85"/>
      <c r="R80" s="85"/>
      <c r="S80" s="85"/>
      <c r="T80" s="85"/>
      <c r="U80" s="85"/>
      <c r="V80" s="85"/>
      <c r="W80" s="85"/>
      <c r="X80" s="85"/>
      <c r="Y80" s="85"/>
      <c r="Z80" s="85"/>
      <c r="AA80" s="85"/>
      <c r="AB80" s="85"/>
      <c r="AC80" s="84"/>
      <c r="AD80" s="84"/>
      <c r="AE80" s="84"/>
      <c r="AF80" s="84"/>
    </row>
    <row r="81" spans="1:32" ht="15" customHeight="1">
      <c r="A81" s="85"/>
      <c r="B81" s="85"/>
      <c r="C81" s="85" t="s">
        <v>1185</v>
      </c>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4"/>
      <c r="AD81" s="84"/>
      <c r="AE81" s="84"/>
      <c r="AF81" s="84"/>
    </row>
    <row r="82" spans="1:32" ht="15" customHeight="1">
      <c r="A82" s="85"/>
      <c r="B82" s="85" t="s">
        <v>1182</v>
      </c>
      <c r="C82" s="85" t="s">
        <v>1184</v>
      </c>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4"/>
      <c r="AD82" s="84"/>
      <c r="AE82" s="84"/>
      <c r="AF82" s="84"/>
    </row>
    <row r="83" spans="1:32" ht="15" customHeight="1">
      <c r="A83" s="85"/>
      <c r="B83" s="85"/>
      <c r="C83" s="85" t="s">
        <v>1183</v>
      </c>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4"/>
      <c r="AD83" s="84"/>
      <c r="AE83" s="84"/>
      <c r="AF83" s="84"/>
    </row>
    <row r="84" spans="1:32" ht="15" customHeight="1">
      <c r="A84" s="85"/>
      <c r="B84" s="85" t="s">
        <v>3239</v>
      </c>
      <c r="C84" s="85" t="s">
        <v>3448</v>
      </c>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4"/>
      <c r="AD84" s="84"/>
      <c r="AE84" s="84"/>
      <c r="AF84" s="84"/>
    </row>
    <row r="85" spans="1:32" ht="15" customHeight="1">
      <c r="A85" s="85"/>
      <c r="B85" s="85"/>
      <c r="C85" s="85" t="s">
        <v>3449</v>
      </c>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4"/>
      <c r="AD85" s="84"/>
      <c r="AE85" s="84"/>
      <c r="AF85" s="84"/>
    </row>
    <row r="86" spans="1:32" ht="15" customHeight="1">
      <c r="A86" s="85"/>
      <c r="B86" s="85"/>
      <c r="C86" s="85" t="s">
        <v>3450</v>
      </c>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4"/>
      <c r="AD86" s="84"/>
      <c r="AE86" s="84"/>
      <c r="AF86" s="84"/>
    </row>
    <row r="87" spans="1:32" ht="15" customHeight="1">
      <c r="A87" s="85"/>
      <c r="B87" s="85"/>
      <c r="C87" s="85" t="s">
        <v>3451</v>
      </c>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4"/>
      <c r="AD87" s="84"/>
      <c r="AE87" s="84"/>
      <c r="AF87" s="84"/>
    </row>
    <row r="88" spans="1:32" ht="15" customHeight="1">
      <c r="A88" s="85"/>
      <c r="B88" s="85"/>
      <c r="C88" s="85" t="s">
        <v>3452</v>
      </c>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4"/>
      <c r="AD88" s="84"/>
      <c r="AE88" s="84"/>
      <c r="AF88" s="84"/>
    </row>
    <row r="89" spans="1:32" ht="15" customHeight="1">
      <c r="A89" s="85"/>
      <c r="B89" s="85" t="s">
        <v>3447</v>
      </c>
      <c r="C89" s="85" t="s">
        <v>1181</v>
      </c>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4"/>
      <c r="AD89" s="84"/>
      <c r="AE89" s="84"/>
      <c r="AF89" s="84"/>
    </row>
    <row r="90" spans="1:32" ht="15"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4"/>
      <c r="AE90" s="84"/>
      <c r="AF90" s="84"/>
    </row>
    <row r="91" spans="1:32" ht="17.25" customHeight="1">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4"/>
      <c r="AE91" s="84"/>
      <c r="AF91" s="84"/>
    </row>
    <row r="92" spans="1:32" ht="17.25" customHeight="1">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row>
    <row r="93" spans="1:32" ht="17.25" customHeight="1">
      <c r="A93" s="85"/>
      <c r="B93" s="85"/>
      <c r="C93" s="85"/>
      <c r="D93" s="85"/>
      <c r="E93" s="85"/>
      <c r="F93" s="85"/>
      <c r="G93" s="215"/>
      <c r="H93" s="215"/>
      <c r="I93" s="215"/>
      <c r="J93" s="215"/>
      <c r="K93" s="215"/>
      <c r="L93" s="85"/>
      <c r="M93" s="85"/>
      <c r="N93" s="85"/>
      <c r="O93" s="85"/>
      <c r="P93" s="85"/>
      <c r="Q93" s="85"/>
      <c r="R93" s="85"/>
      <c r="S93" s="85"/>
      <c r="T93" s="85"/>
      <c r="U93" s="85"/>
      <c r="V93" s="85"/>
      <c r="W93" s="85"/>
      <c r="X93" s="85"/>
      <c r="Y93" s="85"/>
      <c r="Z93" s="85"/>
      <c r="AA93" s="85"/>
    </row>
    <row r="94" spans="1:32" ht="17.25" customHeight="1">
      <c r="A94" s="85"/>
      <c r="B94" s="85"/>
      <c r="C94" s="85"/>
      <c r="D94" s="85"/>
      <c r="E94" s="85"/>
      <c r="F94" s="85"/>
      <c r="G94" s="215"/>
      <c r="H94" s="215"/>
      <c r="I94" s="215"/>
      <c r="J94" s="215"/>
      <c r="K94" s="215"/>
      <c r="L94" s="85"/>
      <c r="M94" s="85"/>
      <c r="N94" s="85"/>
      <c r="O94" s="85"/>
      <c r="P94" s="85"/>
      <c r="Q94" s="85"/>
      <c r="R94" s="85"/>
      <c r="S94" s="85"/>
      <c r="T94" s="85"/>
      <c r="U94" s="85"/>
      <c r="V94" s="85"/>
      <c r="W94" s="85"/>
      <c r="X94" s="85"/>
      <c r="Y94" s="85"/>
      <c r="Z94" s="85"/>
      <c r="AA94" s="85"/>
    </row>
    <row r="95" spans="1:32" ht="17.25" customHeight="1">
      <c r="A95" s="85"/>
      <c r="B95" s="85"/>
      <c r="C95" s="85"/>
      <c r="D95" s="85"/>
      <c r="E95" s="85"/>
      <c r="F95" s="85"/>
      <c r="G95" s="215"/>
      <c r="H95" s="215"/>
      <c r="I95" s="215"/>
      <c r="J95" s="215"/>
      <c r="K95" s="215"/>
      <c r="L95" s="85"/>
      <c r="M95" s="85"/>
      <c r="N95" s="85"/>
      <c r="O95" s="85"/>
      <c r="P95" s="85"/>
      <c r="Q95" s="85"/>
      <c r="R95" s="85"/>
      <c r="S95" s="85"/>
      <c r="T95" s="85"/>
      <c r="U95" s="85"/>
      <c r="V95" s="85"/>
      <c r="W95" s="85"/>
      <c r="X95" s="85"/>
      <c r="Y95" s="85"/>
      <c r="Z95" s="85"/>
      <c r="AA95" s="85"/>
    </row>
    <row r="96" spans="1:32" ht="17.25" customHeight="1">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214"/>
      <c r="I129" s="214"/>
      <c r="J129" s="214"/>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214"/>
      <c r="I130" s="214"/>
      <c r="J130" s="214"/>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214"/>
      <c r="I131" s="214"/>
      <c r="J131" s="214"/>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214"/>
      <c r="I132" s="214"/>
      <c r="J132" s="214"/>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214"/>
      <c r="I133" s="214"/>
      <c r="J133" s="214"/>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214"/>
      <c r="I134" s="214"/>
      <c r="J134" s="214"/>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214"/>
      <c r="I135" s="214"/>
      <c r="J135" s="214"/>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214"/>
      <c r="I136" s="214"/>
      <c r="J136" s="214"/>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214"/>
      <c r="I137" s="214"/>
      <c r="J137" s="214"/>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214"/>
      <c r="I138" s="214"/>
      <c r="J138" s="214"/>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214"/>
      <c r="I139" s="214"/>
      <c r="J139" s="214"/>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214"/>
      <c r="I140" s="214"/>
      <c r="J140" s="214"/>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214"/>
      <c r="I141" s="214"/>
      <c r="J141" s="214"/>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214"/>
      <c r="I142" s="214"/>
      <c r="J142" s="214"/>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214"/>
      <c r="I143" s="214"/>
      <c r="J143" s="214"/>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214"/>
      <c r="I144" s="214"/>
      <c r="J144" s="214"/>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214"/>
      <c r="I145" s="214"/>
      <c r="J145" s="214"/>
      <c r="K145" s="85"/>
      <c r="L145" s="85"/>
      <c r="M145" s="85"/>
      <c r="N145" s="85"/>
      <c r="O145" s="85"/>
      <c r="P145" s="85"/>
      <c r="Q145" s="85"/>
      <c r="R145" s="85"/>
      <c r="S145" s="85"/>
      <c r="T145" s="85"/>
      <c r="U145" s="85"/>
      <c r="V145" s="85"/>
      <c r="W145" s="85"/>
      <c r="X145" s="85"/>
      <c r="Y145" s="85"/>
      <c r="Z145" s="85"/>
      <c r="AA145" s="85"/>
    </row>
    <row r="146" spans="1:27" ht="17.25" customHeight="1">
      <c r="A146" s="85"/>
      <c r="B146" s="85"/>
      <c r="C146" s="85"/>
      <c r="D146" s="85"/>
      <c r="E146" s="85"/>
      <c r="F146" s="85"/>
      <c r="G146" s="85"/>
      <c r="H146" s="214"/>
      <c r="I146" s="214"/>
      <c r="J146" s="214"/>
      <c r="K146" s="85"/>
      <c r="L146" s="85"/>
      <c r="M146" s="85"/>
      <c r="N146" s="85"/>
      <c r="O146" s="85"/>
      <c r="P146" s="85"/>
      <c r="Q146" s="85"/>
      <c r="R146" s="85"/>
      <c r="S146" s="85"/>
      <c r="T146" s="85"/>
      <c r="U146" s="85"/>
      <c r="V146" s="85"/>
      <c r="W146" s="85"/>
      <c r="X146" s="85"/>
      <c r="Y146" s="85"/>
      <c r="Z146" s="85"/>
      <c r="AA146" s="85"/>
    </row>
    <row r="147" spans="1:27" ht="17.25" customHeight="1">
      <c r="A147" s="85"/>
      <c r="B147" s="85"/>
      <c r="C147" s="85"/>
      <c r="D147" s="85"/>
      <c r="E147" s="85"/>
      <c r="F147" s="85"/>
      <c r="G147" s="85"/>
      <c r="H147" s="214"/>
      <c r="I147" s="214"/>
      <c r="J147" s="214"/>
      <c r="K147" s="85"/>
      <c r="L147" s="85"/>
      <c r="M147" s="85"/>
      <c r="N147" s="85"/>
      <c r="O147" s="85"/>
      <c r="P147" s="85"/>
      <c r="Q147" s="85"/>
      <c r="R147" s="85"/>
      <c r="S147" s="85"/>
      <c r="T147" s="85"/>
      <c r="U147" s="85"/>
      <c r="V147" s="85"/>
      <c r="W147" s="85"/>
      <c r="X147" s="85"/>
      <c r="Y147" s="85"/>
      <c r="Z147" s="85"/>
      <c r="AA147" s="85"/>
    </row>
    <row r="148" spans="1:27" ht="17.25" customHeight="1">
      <c r="A148" s="85"/>
      <c r="B148" s="85"/>
      <c r="C148" s="85"/>
      <c r="D148" s="85"/>
      <c r="E148" s="85"/>
      <c r="F148" s="85"/>
      <c r="G148" s="85"/>
      <c r="H148" s="214"/>
      <c r="I148" s="214"/>
      <c r="J148" s="214"/>
      <c r="K148" s="85"/>
      <c r="L148" s="85"/>
      <c r="M148" s="85"/>
      <c r="N148" s="85"/>
      <c r="O148" s="85"/>
      <c r="P148" s="85"/>
      <c r="Q148" s="85"/>
      <c r="R148" s="85"/>
      <c r="S148" s="85"/>
      <c r="T148" s="85"/>
      <c r="U148" s="85"/>
      <c r="V148" s="85"/>
      <c r="W148" s="85"/>
      <c r="X148" s="85"/>
      <c r="Y148" s="85"/>
      <c r="Z148" s="85"/>
      <c r="AA148" s="85"/>
    </row>
    <row r="149" spans="1:27" ht="17.25" customHeight="1">
      <c r="A149" s="85"/>
      <c r="B149" s="85"/>
      <c r="C149" s="85"/>
      <c r="D149" s="85"/>
      <c r="E149" s="85"/>
      <c r="F149" s="85"/>
      <c r="G149" s="85"/>
      <c r="H149" s="214"/>
      <c r="I149" s="214"/>
      <c r="J149" s="214"/>
      <c r="K149" s="85"/>
      <c r="L149" s="85"/>
      <c r="M149" s="85"/>
      <c r="N149" s="85"/>
      <c r="O149" s="85"/>
      <c r="P149" s="85"/>
      <c r="Q149" s="85"/>
      <c r="R149" s="85"/>
      <c r="S149" s="85"/>
      <c r="T149" s="85"/>
      <c r="U149" s="85"/>
      <c r="V149" s="85"/>
      <c r="W149" s="85"/>
      <c r="X149" s="85"/>
      <c r="Y149" s="85"/>
      <c r="Z149" s="85"/>
      <c r="AA149" s="85"/>
    </row>
    <row r="150" spans="1:27" ht="17.25" customHeight="1">
      <c r="A150" s="85"/>
      <c r="B150" s="85"/>
      <c r="C150" s="85"/>
      <c r="D150" s="85"/>
      <c r="E150" s="85"/>
      <c r="F150" s="85"/>
      <c r="G150" s="85"/>
      <c r="H150" s="214"/>
      <c r="I150" s="214"/>
      <c r="J150" s="214"/>
      <c r="K150" s="85"/>
      <c r="L150" s="85"/>
      <c r="M150" s="85"/>
      <c r="N150" s="85"/>
      <c r="O150" s="85"/>
      <c r="P150" s="85"/>
      <c r="Q150" s="85"/>
      <c r="R150" s="85"/>
      <c r="S150" s="85"/>
      <c r="T150" s="85"/>
      <c r="U150" s="85"/>
      <c r="V150" s="85"/>
      <c r="W150" s="85"/>
      <c r="X150" s="85"/>
      <c r="Y150" s="85"/>
      <c r="Z150" s="85"/>
      <c r="AA150" s="85"/>
    </row>
    <row r="151" spans="1:27" ht="6.75" customHeight="1">
      <c r="A151" s="85"/>
      <c r="B151" s="85"/>
      <c r="C151" s="85"/>
      <c r="D151" s="85"/>
      <c r="E151" s="85"/>
      <c r="F151" s="85"/>
      <c r="G151" s="85"/>
      <c r="H151" s="214"/>
      <c r="I151" s="214"/>
      <c r="J151" s="214"/>
      <c r="K151" s="85"/>
      <c r="L151" s="85"/>
      <c r="M151" s="85"/>
      <c r="N151" s="85"/>
      <c r="O151" s="85"/>
      <c r="P151" s="85"/>
      <c r="Q151" s="85"/>
      <c r="R151" s="85"/>
      <c r="S151" s="85"/>
      <c r="T151" s="85"/>
      <c r="U151" s="85"/>
      <c r="V151" s="85"/>
      <c r="W151" s="85"/>
      <c r="X151" s="85"/>
      <c r="Y151" s="85"/>
      <c r="Z151" s="85"/>
      <c r="AA151" s="85"/>
    </row>
    <row r="152" spans="1:27" ht="17.25" customHeight="1">
      <c r="A152" s="85"/>
      <c r="B152" s="85"/>
      <c r="C152" s="85"/>
      <c r="D152" s="85"/>
      <c r="E152" s="85"/>
      <c r="F152" s="85"/>
      <c r="G152" s="85"/>
      <c r="H152" s="214"/>
      <c r="I152" s="214"/>
      <c r="J152" s="214"/>
      <c r="K152" s="85"/>
      <c r="L152" s="85"/>
      <c r="M152" s="85"/>
      <c r="N152" s="85"/>
      <c r="O152" s="85"/>
      <c r="P152" s="85"/>
      <c r="Q152" s="85"/>
      <c r="R152" s="85"/>
      <c r="S152" s="85"/>
      <c r="T152" s="85"/>
      <c r="U152" s="85"/>
      <c r="V152" s="85"/>
      <c r="W152" s="85"/>
      <c r="X152" s="85"/>
      <c r="Y152" s="85"/>
      <c r="Z152" s="85"/>
      <c r="AA152" s="85"/>
    </row>
    <row r="153" spans="1:27" ht="17.25" customHeight="1">
      <c r="A153" s="85"/>
      <c r="B153" s="85"/>
      <c r="C153" s="85"/>
      <c r="D153" s="85"/>
      <c r="E153" s="85"/>
      <c r="F153" s="85"/>
      <c r="G153" s="85"/>
      <c r="H153" s="214"/>
      <c r="I153" s="214"/>
      <c r="J153" s="214"/>
      <c r="K153" s="85"/>
      <c r="L153" s="85"/>
      <c r="M153" s="85"/>
      <c r="N153" s="85"/>
      <c r="O153" s="85"/>
      <c r="P153" s="85"/>
      <c r="Q153" s="85"/>
      <c r="R153" s="85"/>
      <c r="S153" s="85"/>
      <c r="T153" s="85"/>
      <c r="U153" s="85"/>
      <c r="V153" s="85"/>
      <c r="W153" s="85"/>
      <c r="X153" s="85"/>
      <c r="Y153" s="85"/>
      <c r="Z153" s="85"/>
      <c r="AA153" s="85"/>
    </row>
    <row r="154" spans="1:27" ht="17.25" customHeight="1">
      <c r="A154" s="85"/>
      <c r="B154" s="85"/>
      <c r="C154" s="85"/>
      <c r="D154" s="85"/>
      <c r="E154" s="85"/>
      <c r="F154" s="85"/>
      <c r="G154" s="85"/>
      <c r="H154" s="214"/>
      <c r="I154" s="214"/>
      <c r="J154" s="214"/>
      <c r="K154" s="85"/>
      <c r="L154" s="85"/>
      <c r="M154" s="85"/>
      <c r="N154" s="85"/>
      <c r="O154" s="85"/>
      <c r="P154" s="85"/>
      <c r="Q154" s="85"/>
      <c r="R154" s="85"/>
      <c r="S154" s="85"/>
      <c r="T154" s="85"/>
      <c r="U154" s="85"/>
      <c r="V154" s="85"/>
      <c r="W154" s="85"/>
      <c r="X154" s="85"/>
      <c r="Y154" s="85"/>
      <c r="Z154" s="85"/>
      <c r="AA154" s="85"/>
    </row>
    <row r="155" spans="1:27" ht="17.25" customHeight="1">
      <c r="A155" s="85"/>
      <c r="B155" s="85"/>
      <c r="C155" s="85"/>
      <c r="D155" s="85"/>
      <c r="E155" s="85"/>
      <c r="F155" s="85"/>
      <c r="G155" s="85"/>
      <c r="H155" s="214"/>
      <c r="I155" s="214"/>
      <c r="J155" s="214"/>
      <c r="K155" s="85"/>
      <c r="L155" s="85"/>
      <c r="M155" s="85"/>
      <c r="N155" s="85"/>
      <c r="O155" s="85"/>
      <c r="P155" s="85"/>
      <c r="Q155" s="85"/>
      <c r="R155" s="85"/>
      <c r="S155" s="85"/>
      <c r="T155" s="85"/>
      <c r="U155" s="85"/>
      <c r="V155" s="85"/>
      <c r="W155" s="85"/>
      <c r="X155" s="85"/>
      <c r="Y155" s="85"/>
      <c r="Z155" s="85"/>
      <c r="AA155" s="85"/>
    </row>
    <row r="156" spans="1:27" ht="17.25" customHeight="1">
      <c r="A156" s="85"/>
      <c r="B156" s="85"/>
      <c r="C156" s="85"/>
      <c r="D156" s="85"/>
      <c r="E156" s="85"/>
      <c r="F156" s="85"/>
      <c r="G156" s="85"/>
      <c r="H156" s="214"/>
      <c r="I156" s="214"/>
      <c r="J156" s="214"/>
      <c r="K156" s="85"/>
      <c r="L156" s="85"/>
      <c r="M156" s="85"/>
      <c r="N156" s="85"/>
      <c r="O156" s="85"/>
      <c r="P156" s="85"/>
      <c r="Q156" s="85"/>
      <c r="R156" s="85"/>
      <c r="S156" s="85"/>
      <c r="T156" s="85"/>
      <c r="U156" s="85"/>
      <c r="V156" s="85"/>
      <c r="W156" s="85"/>
      <c r="X156" s="85"/>
      <c r="Y156" s="85"/>
      <c r="Z156" s="85"/>
      <c r="AA156" s="85"/>
    </row>
    <row r="157" spans="1:27" ht="17.25" customHeight="1">
      <c r="A157" s="85"/>
      <c r="B157" s="85"/>
      <c r="C157" s="85"/>
      <c r="D157" s="85"/>
      <c r="E157" s="85"/>
      <c r="F157" s="85"/>
      <c r="G157" s="85"/>
      <c r="H157" s="214"/>
      <c r="I157" s="214"/>
      <c r="J157" s="214"/>
      <c r="K157" s="85"/>
      <c r="L157" s="85"/>
      <c r="M157" s="85"/>
      <c r="N157" s="85"/>
      <c r="O157" s="85"/>
      <c r="P157" s="85"/>
      <c r="Q157" s="85"/>
      <c r="R157" s="85"/>
      <c r="S157" s="85"/>
      <c r="T157" s="85"/>
      <c r="U157" s="85"/>
      <c r="V157" s="85"/>
      <c r="W157" s="85"/>
      <c r="X157" s="85"/>
      <c r="Y157" s="85"/>
      <c r="Z157" s="85"/>
      <c r="AA157" s="85"/>
    </row>
    <row r="158" spans="1:27" ht="17.25" customHeight="1">
      <c r="A158" s="85"/>
      <c r="B158" s="85"/>
      <c r="C158" s="85"/>
      <c r="D158" s="85"/>
      <c r="E158" s="85"/>
      <c r="F158" s="85"/>
      <c r="G158" s="85"/>
      <c r="H158" s="214"/>
      <c r="I158" s="214"/>
      <c r="J158" s="214"/>
      <c r="K158" s="85"/>
      <c r="L158" s="85"/>
      <c r="M158" s="85"/>
      <c r="N158" s="85"/>
      <c r="O158" s="85"/>
      <c r="P158" s="85"/>
      <c r="Q158" s="85"/>
      <c r="R158" s="85"/>
      <c r="S158" s="85"/>
      <c r="T158" s="85"/>
      <c r="U158" s="85"/>
      <c r="V158" s="85"/>
      <c r="W158" s="85"/>
      <c r="X158" s="85"/>
      <c r="Y158" s="85"/>
      <c r="Z158" s="85"/>
      <c r="AA158" s="85"/>
    </row>
    <row r="159" spans="1:27" ht="17.25" customHeight="1">
      <c r="A159" s="85"/>
      <c r="B159" s="85"/>
      <c r="C159" s="85"/>
      <c r="D159" s="85"/>
      <c r="E159" s="85"/>
      <c r="F159" s="85"/>
      <c r="G159" s="85"/>
      <c r="H159" s="214"/>
      <c r="I159" s="214"/>
      <c r="J159" s="214"/>
      <c r="K159" s="85"/>
      <c r="L159" s="85"/>
      <c r="M159" s="85"/>
      <c r="N159" s="85"/>
      <c r="O159" s="85"/>
      <c r="P159" s="85"/>
      <c r="Q159" s="85"/>
      <c r="R159" s="85"/>
      <c r="S159" s="85"/>
      <c r="T159" s="85"/>
      <c r="U159" s="85"/>
      <c r="V159" s="85"/>
      <c r="W159" s="85"/>
      <c r="X159" s="85"/>
      <c r="Y159" s="85"/>
      <c r="Z159" s="85"/>
      <c r="AA159" s="85"/>
    </row>
    <row r="160" spans="1:27" ht="17.25" customHeight="1">
      <c r="A160" s="85"/>
      <c r="B160" s="85"/>
      <c r="C160" s="85"/>
      <c r="D160" s="85"/>
      <c r="E160" s="85"/>
      <c r="F160" s="85"/>
      <c r="G160" s="85"/>
      <c r="H160" s="214"/>
      <c r="I160" s="214"/>
      <c r="J160" s="214"/>
      <c r="K160" s="85"/>
      <c r="L160" s="85"/>
      <c r="M160" s="85"/>
      <c r="N160" s="85"/>
      <c r="O160" s="85"/>
      <c r="P160" s="85"/>
      <c r="Q160" s="85"/>
      <c r="R160" s="85"/>
      <c r="S160" s="85"/>
      <c r="T160" s="85"/>
      <c r="U160" s="85"/>
      <c r="V160" s="85"/>
      <c r="W160" s="85"/>
      <c r="X160" s="85"/>
      <c r="Y160" s="85"/>
      <c r="Z160" s="85"/>
      <c r="AA160" s="85"/>
    </row>
    <row r="161" spans="1:27" ht="17.25" customHeight="1">
      <c r="A161" s="85"/>
      <c r="B161" s="85"/>
      <c r="C161" s="85"/>
      <c r="D161" s="85"/>
      <c r="E161" s="85"/>
      <c r="F161" s="85"/>
      <c r="G161" s="85"/>
      <c r="H161" s="214"/>
      <c r="I161" s="214"/>
      <c r="J161" s="214"/>
      <c r="K161" s="85"/>
      <c r="L161" s="85"/>
      <c r="M161" s="85"/>
      <c r="N161" s="85"/>
      <c r="O161" s="85"/>
      <c r="P161" s="85"/>
      <c r="Q161" s="85"/>
      <c r="R161" s="85"/>
      <c r="S161" s="85"/>
      <c r="T161" s="85"/>
      <c r="U161" s="85"/>
      <c r="V161" s="85"/>
      <c r="W161" s="85"/>
      <c r="X161" s="85"/>
      <c r="Y161" s="85"/>
      <c r="Z161" s="85"/>
      <c r="AA161" s="85"/>
    </row>
    <row r="162" spans="1:27" ht="17.25" customHeight="1">
      <c r="A162" s="85"/>
      <c r="B162" s="85"/>
      <c r="C162" s="85"/>
      <c r="D162" s="85"/>
      <c r="E162" s="85"/>
      <c r="F162" s="85"/>
      <c r="G162" s="85"/>
      <c r="H162" s="214"/>
      <c r="I162" s="214"/>
      <c r="J162" s="214"/>
      <c r="K162" s="85"/>
      <c r="L162" s="85"/>
      <c r="M162" s="85"/>
      <c r="N162" s="85"/>
      <c r="O162" s="85"/>
      <c r="P162" s="85"/>
      <c r="Q162" s="85"/>
      <c r="R162" s="85"/>
      <c r="S162" s="85"/>
      <c r="T162" s="85"/>
      <c r="U162" s="85"/>
      <c r="V162" s="85"/>
      <c r="W162" s="85"/>
      <c r="X162" s="85"/>
      <c r="Y162" s="85"/>
      <c r="Z162" s="85"/>
      <c r="AA162" s="85"/>
    </row>
    <row r="163" spans="1:27" ht="17.25" customHeight="1">
      <c r="A163" s="85"/>
      <c r="B163" s="85"/>
      <c r="C163" s="85"/>
      <c r="D163" s="85"/>
      <c r="E163" s="85"/>
      <c r="F163" s="85"/>
      <c r="G163" s="85"/>
      <c r="H163" s="214"/>
      <c r="I163" s="214"/>
      <c r="J163" s="214"/>
      <c r="K163" s="85"/>
      <c r="L163" s="85"/>
      <c r="M163" s="85"/>
      <c r="N163" s="85"/>
      <c r="O163" s="85"/>
      <c r="P163" s="85"/>
      <c r="Q163" s="85"/>
      <c r="R163" s="85"/>
      <c r="S163" s="85"/>
      <c r="T163" s="85"/>
      <c r="U163" s="85"/>
      <c r="V163" s="85"/>
      <c r="W163" s="85"/>
      <c r="X163" s="85"/>
      <c r="Y163" s="85"/>
      <c r="Z163" s="85"/>
      <c r="AA163" s="85"/>
    </row>
    <row r="164" spans="1:27" ht="17.25" customHeigh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row>
    <row r="165" spans="1:27" ht="17.25" customHeigh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row>
    <row r="166" spans="1:27" ht="17.25" customHeigh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row>
    <row r="167" spans="1:27" ht="17.25" customHeight="1">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row>
    <row r="168" spans="1:27" ht="17.25" customHeight="1">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row>
    <row r="169" spans="1:27" ht="17.25" customHeight="1">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row>
    <row r="170" spans="1:27" ht="17.25" customHeight="1">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row>
    <row r="171" spans="1:27" ht="17.25" customHeight="1">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row>
    <row r="172" spans="1:27" ht="17.25" customHeight="1">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row>
    <row r="173" spans="1:27" ht="17.25" customHeight="1">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row>
    <row r="174" spans="1:27" ht="17.25" customHeight="1">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row>
    <row r="175" spans="1:27" ht="17.25" customHeight="1">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row>
    <row r="176" spans="1:27" ht="17.25" customHeight="1">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row>
    <row r="177" spans="1:27" ht="17.25" customHeight="1">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row>
    <row r="178" spans="1:27" ht="17.25" customHeight="1">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row>
    <row r="179" spans="1:27" ht="17.25" customHeight="1">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row>
    <row r="180" spans="1:27" ht="17.25" customHeight="1">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row>
    <row r="181" spans="1:27" ht="17.25" customHeight="1">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row>
    <row r="182" spans="1:27" ht="17.25" customHeight="1">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row>
    <row r="183" spans="1:27" ht="17.25" customHeight="1">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row>
    <row r="184" spans="1:27" ht="17.25" customHeight="1">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row>
    <row r="185" spans="1:27" ht="17.25" customHeight="1">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row>
    <row r="186" spans="1:27" ht="17.25" customHeight="1">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row>
    <row r="187" spans="1:27" ht="17.25" customHeight="1">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row>
    <row r="188" spans="1:27" ht="17.25" customHeight="1">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row>
    <row r="189" spans="1:27" ht="17.25" customHeight="1">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row>
    <row r="190" spans="1:27" ht="17.25" customHeight="1">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row>
    <row r="191" spans="1:27" ht="17.25" customHeight="1">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row>
    <row r="192" spans="1:27" ht="15" customHeight="1">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row>
    <row r="193" spans="1:27" ht="17.25" customHeight="1">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row>
    <row r="194" spans="1:27" ht="17.25" customHeight="1">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row>
    <row r="195" spans="1:27" ht="17.25" customHeight="1">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row>
    <row r="196" spans="1:27" ht="17.25" customHeight="1">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row>
    <row r="197" spans="1:27" ht="17.25" customHeight="1">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row>
    <row r="198" spans="1:27" ht="17.25" customHeight="1">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row>
    <row r="199" spans="1:27" ht="17.25" customHeight="1">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row>
    <row r="200" spans="1:27" ht="17.25" customHeight="1">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row>
    <row r="201" spans="1:27" ht="17.25" customHeight="1">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row>
    <row r="202" spans="1:27" ht="17.25" customHeight="1">
      <c r="A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row>
    <row r="203" spans="1:27" ht="17.25" customHeight="1">
      <c r="A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row>
    <row r="204" spans="1:27" ht="17.25" customHeight="1">
      <c r="A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row>
    <row r="205" spans="1:27">
      <c r="A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row>
    <row r="206" spans="1:27" ht="17.25" customHeight="1"/>
    <row r="213" ht="17.25" customHeight="1"/>
  </sheetData>
  <sheetProtection sheet="1" objects="1" scenarios="1" selectLockedCells="1"/>
  <phoneticPr fontId="2"/>
  <hyperlinks>
    <hyperlink ref="K1:N1" location="作業メニュー!A1" display="作業メニュー" xr:uid="{00000000-0004-0000-3B00-000000000000}"/>
  </hyperlinks>
  <printOptions horizontalCentered="1"/>
  <pageMargins left="0.78740157480314965" right="0.39370078740157483" top="0.59055118110236227" bottom="0.39370078740157483" header="0.39370078740157483" footer="0.19685039370078741"/>
  <pageSetup paperSize="9" scale="92" orientation="portrait" r:id="rId1"/>
  <headerFooter alignWithMargins="0">
    <oddFooter>&amp;R210101</oddFooter>
  </headerFooter>
  <rowBreaks count="3" manualBreakCount="3">
    <brk id="53" max="27" man="1"/>
    <brk id="90" max="27" man="1"/>
    <brk id="145"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dimension ref="A1:AE103"/>
  <sheetViews>
    <sheetView workbookViewId="0"/>
  </sheetViews>
  <sheetFormatPr defaultColWidth="9" defaultRowHeight="14.1" customHeight="1"/>
  <cols>
    <col min="1" max="1" width="9.75" style="225" customWidth="1"/>
    <col min="2" max="2" width="11" style="225" bestFit="1" customWidth="1"/>
    <col min="3" max="3" width="9" style="225" customWidth="1"/>
    <col min="4" max="4" width="12.625" style="225" customWidth="1"/>
    <col min="5" max="5" width="7.125" style="225" bestFit="1" customWidth="1"/>
    <col min="6" max="15" width="12.625" style="225" customWidth="1"/>
    <col min="16" max="20" width="9" style="225" customWidth="1"/>
    <col min="21" max="21" width="9" style="226" customWidth="1"/>
    <col min="22" max="23" width="9" style="225" customWidth="1"/>
    <col min="24" max="28" width="10.625" style="225" customWidth="1"/>
    <col min="29" max="16384" width="9" style="225"/>
  </cols>
  <sheetData>
    <row r="1" spans="1:31" ht="14.1" customHeight="1">
      <c r="A1" s="239" t="s">
        <v>1373</v>
      </c>
      <c r="B1" s="239" t="s">
        <v>1372</v>
      </c>
      <c r="C1" s="239" t="s">
        <v>1371</v>
      </c>
      <c r="D1" s="239" t="s">
        <v>1370</v>
      </c>
      <c r="E1" s="239" t="s">
        <v>1369</v>
      </c>
      <c r="F1" s="239" t="s">
        <v>1368</v>
      </c>
      <c r="G1" s="239" t="s">
        <v>1367</v>
      </c>
      <c r="H1" s="239" t="s">
        <v>1366</v>
      </c>
      <c r="I1" s="239" t="s">
        <v>1365</v>
      </c>
      <c r="J1" s="239" t="s">
        <v>1364</v>
      </c>
      <c r="K1" s="239" t="s">
        <v>1363</v>
      </c>
      <c r="L1" s="239" t="s">
        <v>1362</v>
      </c>
      <c r="M1" s="239" t="s">
        <v>1361</v>
      </c>
      <c r="N1" s="239" t="s">
        <v>1360</v>
      </c>
      <c r="O1" s="239" t="s">
        <v>608</v>
      </c>
      <c r="P1" s="239" t="s">
        <v>1355</v>
      </c>
      <c r="Q1" s="239" t="s">
        <v>1354</v>
      </c>
      <c r="R1" s="239" t="s">
        <v>1359</v>
      </c>
      <c r="S1" s="239" t="s">
        <v>1358</v>
      </c>
      <c r="T1" s="239" t="s">
        <v>1357</v>
      </c>
      <c r="U1" s="226" t="s">
        <v>1356</v>
      </c>
      <c r="V1" s="239" t="s">
        <v>1355</v>
      </c>
      <c r="W1" s="239" t="s">
        <v>1354</v>
      </c>
      <c r="AA1" s="225" t="s">
        <v>1353</v>
      </c>
      <c r="AB1" s="225" t="s">
        <v>1352</v>
      </c>
      <c r="AC1" s="225" t="s">
        <v>3047</v>
      </c>
    </row>
    <row r="2" spans="1:31" ht="14.1" customHeight="1">
      <c r="A2" s="228"/>
      <c r="B2" s="232"/>
      <c r="C2" s="232"/>
      <c r="D2" s="232"/>
      <c r="E2" s="232"/>
      <c r="F2" s="232" t="s">
        <v>1112</v>
      </c>
      <c r="G2" s="238"/>
      <c r="H2" s="232"/>
      <c r="I2" s="232"/>
      <c r="J2" s="237"/>
      <c r="K2" s="232"/>
      <c r="L2" s="232"/>
      <c r="M2" s="228"/>
      <c r="N2" s="232"/>
      <c r="O2" s="232"/>
      <c r="P2" s="235"/>
      <c r="Q2" s="235"/>
      <c r="R2" s="232"/>
      <c r="S2" s="236" t="s">
        <v>1351</v>
      </c>
      <c r="T2" s="230" t="s">
        <v>1350</v>
      </c>
      <c r="U2" s="234"/>
      <c r="V2" s="235"/>
      <c r="W2" s="235"/>
      <c r="AA2" s="225" t="s">
        <v>1349</v>
      </c>
      <c r="AB2" s="225" t="s">
        <v>1349</v>
      </c>
      <c r="AC2" s="235"/>
    </row>
    <row r="3" spans="1:31" ht="14.1" customHeight="1">
      <c r="A3" s="228"/>
      <c r="B3" s="232" t="s">
        <v>1348</v>
      </c>
      <c r="C3" s="232" t="s">
        <v>1347</v>
      </c>
      <c r="D3" s="232" t="s">
        <v>1346</v>
      </c>
      <c r="E3" s="232" t="s">
        <v>2464</v>
      </c>
      <c r="F3" s="232" t="s">
        <v>1272</v>
      </c>
      <c r="G3" s="228"/>
      <c r="H3" s="232" t="s">
        <v>1345</v>
      </c>
      <c r="I3" s="232" t="s">
        <v>1318</v>
      </c>
      <c r="J3" s="233" t="s">
        <v>130</v>
      </c>
      <c r="K3" s="232" t="s">
        <v>1344</v>
      </c>
      <c r="L3" s="232" t="s">
        <v>1343</v>
      </c>
      <c r="M3" s="228"/>
      <c r="N3" s="232" t="s">
        <v>1342</v>
      </c>
      <c r="O3" s="232" t="s">
        <v>1341</v>
      </c>
      <c r="P3" s="235">
        <v>1</v>
      </c>
      <c r="Q3" s="235">
        <v>1</v>
      </c>
      <c r="R3" s="232" t="s">
        <v>1340</v>
      </c>
      <c r="S3" s="236" t="s">
        <v>1339</v>
      </c>
      <c r="T3" s="230" t="s">
        <v>1338</v>
      </c>
      <c r="U3" s="234" t="s">
        <v>1337</v>
      </c>
      <c r="V3" s="235" t="s">
        <v>1322</v>
      </c>
      <c r="W3" s="235" t="s">
        <v>1322</v>
      </c>
      <c r="X3" s="225" t="s">
        <v>1335</v>
      </c>
      <c r="Y3" s="225" t="s">
        <v>1335</v>
      </c>
      <c r="Z3" s="225" t="s">
        <v>1336</v>
      </c>
      <c r="AA3" s="225" t="s">
        <v>1335</v>
      </c>
      <c r="AB3" s="225" t="s">
        <v>1335</v>
      </c>
      <c r="AC3" s="235">
        <v>45</v>
      </c>
    </row>
    <row r="4" spans="1:31" ht="14.1" customHeight="1">
      <c r="A4" s="228"/>
      <c r="B4" s="232" t="s">
        <v>1334</v>
      </c>
      <c r="C4" s="232" t="s">
        <v>1333</v>
      </c>
      <c r="D4" s="232" t="s">
        <v>1332</v>
      </c>
      <c r="E4" s="232" t="s">
        <v>2465</v>
      </c>
      <c r="F4" s="232" t="s">
        <v>1264</v>
      </c>
      <c r="G4" s="228"/>
      <c r="H4" s="232" t="s">
        <v>1331</v>
      </c>
      <c r="I4" s="232" t="s">
        <v>1330</v>
      </c>
      <c r="J4" s="233" t="s">
        <v>129</v>
      </c>
      <c r="K4" s="232" t="s">
        <v>1329</v>
      </c>
      <c r="L4" s="232" t="s">
        <v>1328</v>
      </c>
      <c r="M4" s="228"/>
      <c r="N4" s="232" t="s">
        <v>1327</v>
      </c>
      <c r="O4" s="232" t="s">
        <v>1326</v>
      </c>
      <c r="P4" s="235">
        <v>2</v>
      </c>
      <c r="Q4" s="235">
        <v>2</v>
      </c>
      <c r="R4" s="232" t="s">
        <v>1325</v>
      </c>
      <c r="S4" s="236" t="s">
        <v>1324</v>
      </c>
      <c r="T4" s="230" t="s">
        <v>1323</v>
      </c>
      <c r="U4" s="234" t="s">
        <v>1322</v>
      </c>
      <c r="V4" s="235" t="s">
        <v>1308</v>
      </c>
      <c r="W4" s="235" t="s">
        <v>1308</v>
      </c>
      <c r="X4" s="114" t="s">
        <v>666</v>
      </c>
      <c r="Y4" s="114" t="s">
        <v>666</v>
      </c>
      <c r="Z4" s="225" t="s">
        <v>1321</v>
      </c>
      <c r="AA4" s="114" t="s">
        <v>666</v>
      </c>
      <c r="AB4" s="114" t="s">
        <v>666</v>
      </c>
      <c r="AC4" s="235">
        <v>60</v>
      </c>
    </row>
    <row r="5" spans="1:31" ht="14.1" customHeight="1">
      <c r="A5" s="228"/>
      <c r="B5" s="232" t="s">
        <v>1306</v>
      </c>
      <c r="C5" s="232" t="s">
        <v>1320</v>
      </c>
      <c r="D5" s="232" t="s">
        <v>1319</v>
      </c>
      <c r="E5" s="232" t="s">
        <v>1318</v>
      </c>
      <c r="F5" s="232" t="s">
        <v>2316</v>
      </c>
      <c r="G5" s="228"/>
      <c r="H5" s="232" t="s">
        <v>1317</v>
      </c>
      <c r="I5" s="232" t="s">
        <v>1316</v>
      </c>
      <c r="J5" s="233" t="s">
        <v>128</v>
      </c>
      <c r="K5" s="232" t="s">
        <v>1315</v>
      </c>
      <c r="L5" s="232" t="s">
        <v>1314</v>
      </c>
      <c r="M5" s="228"/>
      <c r="N5" s="232" t="s">
        <v>1313</v>
      </c>
      <c r="O5" s="232" t="s">
        <v>1312</v>
      </c>
      <c r="P5" s="235">
        <v>3</v>
      </c>
      <c r="Q5" s="235">
        <v>3</v>
      </c>
      <c r="R5" s="232" t="s">
        <v>1311</v>
      </c>
      <c r="S5" s="236" t="s">
        <v>1310</v>
      </c>
      <c r="T5" s="230" t="s">
        <v>1309</v>
      </c>
      <c r="U5" s="234" t="s">
        <v>1308</v>
      </c>
      <c r="V5" s="235" t="s">
        <v>1295</v>
      </c>
      <c r="W5" s="235" t="s">
        <v>1295</v>
      </c>
      <c r="X5" s="114" t="s">
        <v>682</v>
      </c>
      <c r="Y5" s="114" t="s">
        <v>682</v>
      </c>
      <c r="Z5" s="225" t="s">
        <v>1307</v>
      </c>
      <c r="AA5" s="114" t="s">
        <v>682</v>
      </c>
      <c r="AB5" s="114" t="s">
        <v>682</v>
      </c>
      <c r="AC5" s="235">
        <v>75</v>
      </c>
    </row>
    <row r="6" spans="1:31" ht="14.1" customHeight="1">
      <c r="A6" s="228"/>
      <c r="B6" s="232" t="s">
        <v>1293</v>
      </c>
      <c r="C6" s="232" t="s">
        <v>1305</v>
      </c>
      <c r="D6" s="232" t="s">
        <v>1304</v>
      </c>
      <c r="E6" s="232"/>
      <c r="F6" s="232" t="s">
        <v>2493</v>
      </c>
      <c r="G6" s="228"/>
      <c r="H6" s="232" t="s">
        <v>1303</v>
      </c>
      <c r="I6" s="232" t="s">
        <v>1302</v>
      </c>
      <c r="J6" s="233" t="s">
        <v>127</v>
      </c>
      <c r="K6" s="232" t="s">
        <v>1301</v>
      </c>
      <c r="L6" s="232"/>
      <c r="M6" s="228"/>
      <c r="N6" s="232" t="s">
        <v>1300</v>
      </c>
      <c r="O6" s="232" t="s">
        <v>1299</v>
      </c>
      <c r="P6" s="235">
        <v>4</v>
      </c>
      <c r="Q6" s="235">
        <v>4</v>
      </c>
      <c r="R6" s="232" t="s">
        <v>1298</v>
      </c>
      <c r="S6" s="236" t="s">
        <v>1297</v>
      </c>
      <c r="T6" s="230" t="s">
        <v>1296</v>
      </c>
      <c r="U6" s="234" t="s">
        <v>1295</v>
      </c>
      <c r="V6" s="235" t="s">
        <v>1284</v>
      </c>
      <c r="W6" s="235" t="s">
        <v>1284</v>
      </c>
      <c r="X6" s="114" t="s">
        <v>1294</v>
      </c>
      <c r="Y6" s="114" t="s">
        <v>1294</v>
      </c>
      <c r="AA6" s="114" t="s">
        <v>665</v>
      </c>
      <c r="AB6" s="114" t="s">
        <v>665</v>
      </c>
      <c r="AC6" s="235">
        <v>90</v>
      </c>
    </row>
    <row r="7" spans="1:31" ht="14.1" customHeight="1">
      <c r="A7" s="228"/>
      <c r="B7" s="232" t="s">
        <v>2367</v>
      </c>
      <c r="C7" s="232" t="s">
        <v>1292</v>
      </c>
      <c r="D7" s="232" t="s">
        <v>1291</v>
      </c>
      <c r="E7" s="228"/>
      <c r="F7" s="232" t="s">
        <v>2893</v>
      </c>
      <c r="G7" s="228"/>
      <c r="H7" s="232" t="s">
        <v>1290</v>
      </c>
      <c r="I7" s="232" t="s">
        <v>1289</v>
      </c>
      <c r="J7" s="233" t="s">
        <v>126</v>
      </c>
      <c r="K7" s="232" t="s">
        <v>1288</v>
      </c>
      <c r="L7" s="228"/>
      <c r="M7" s="228"/>
      <c r="N7" s="232" t="s">
        <v>1287</v>
      </c>
      <c r="O7" s="232" t="s">
        <v>1286</v>
      </c>
      <c r="P7" s="235">
        <v>5</v>
      </c>
      <c r="Q7" s="235">
        <v>5</v>
      </c>
      <c r="R7" s="232" t="s">
        <v>1285</v>
      </c>
      <c r="S7" s="235"/>
      <c r="T7" s="232"/>
      <c r="U7" s="234" t="s">
        <v>1284</v>
      </c>
      <c r="V7" s="235" t="s">
        <v>3629</v>
      </c>
      <c r="W7" s="234" t="s">
        <v>1284</v>
      </c>
      <c r="X7" s="235"/>
      <c r="Y7" s="235"/>
      <c r="Z7" s="114" t="s">
        <v>665</v>
      </c>
      <c r="AA7" s="114" t="s">
        <v>665</v>
      </c>
      <c r="AD7" s="114" t="s">
        <v>1275</v>
      </c>
      <c r="AE7" s="235"/>
    </row>
    <row r="8" spans="1:31" ht="14.1" customHeight="1">
      <c r="A8" s="228"/>
      <c r="B8" s="232" t="s">
        <v>1283</v>
      </c>
      <c r="C8" s="232" t="s">
        <v>1282</v>
      </c>
      <c r="D8" s="232" t="s">
        <v>1281</v>
      </c>
      <c r="E8" s="228"/>
      <c r="F8" s="232" t="s">
        <v>2894</v>
      </c>
      <c r="G8" s="228"/>
      <c r="H8" s="232" t="s">
        <v>1280</v>
      </c>
      <c r="I8" s="232" t="s">
        <v>1279</v>
      </c>
      <c r="J8" s="233" t="s">
        <v>125</v>
      </c>
      <c r="K8" s="232" t="s">
        <v>2313</v>
      </c>
      <c r="L8" s="228"/>
      <c r="M8" s="228"/>
      <c r="N8" s="232" t="s">
        <v>1278</v>
      </c>
      <c r="O8" s="232" t="s">
        <v>1277</v>
      </c>
      <c r="P8" s="235">
        <v>6</v>
      </c>
      <c r="Q8" s="235">
        <v>6</v>
      </c>
      <c r="R8" s="235"/>
      <c r="S8" s="235"/>
      <c r="T8" s="233"/>
      <c r="U8" s="234" t="s">
        <v>3629</v>
      </c>
      <c r="V8" s="235" t="s">
        <v>3630</v>
      </c>
      <c r="W8" s="234" t="s">
        <v>1276</v>
      </c>
      <c r="X8" s="229"/>
      <c r="Y8" s="231"/>
      <c r="AA8" s="114" t="s">
        <v>1275</v>
      </c>
    </row>
    <row r="9" spans="1:31" ht="14.1" customHeight="1">
      <c r="A9" s="228"/>
      <c r="B9" s="232" t="s">
        <v>2888</v>
      </c>
      <c r="C9" s="232" t="s">
        <v>1274</v>
      </c>
      <c r="D9" s="232" t="s">
        <v>1273</v>
      </c>
      <c r="E9" s="228"/>
      <c r="F9" s="232" t="s">
        <v>1226</v>
      </c>
      <c r="G9" s="228"/>
      <c r="H9" s="232" t="s">
        <v>1271</v>
      </c>
      <c r="I9" s="232" t="s">
        <v>1270</v>
      </c>
      <c r="J9" s="233" t="s">
        <v>124</v>
      </c>
      <c r="K9" s="232" t="s">
        <v>2314</v>
      </c>
      <c r="L9" s="228"/>
      <c r="M9" s="228"/>
      <c r="N9" s="232" t="s">
        <v>1269</v>
      </c>
      <c r="O9" s="232" t="s">
        <v>1268</v>
      </c>
      <c r="P9" s="235">
        <v>7</v>
      </c>
      <c r="Q9" s="235">
        <v>7</v>
      </c>
      <c r="R9" s="229"/>
      <c r="S9" s="228"/>
      <c r="T9" s="228"/>
      <c r="U9" s="234" t="s">
        <v>3630</v>
      </c>
      <c r="V9" s="235" t="s">
        <v>3631</v>
      </c>
      <c r="W9" s="234" t="s">
        <v>1267</v>
      </c>
      <c r="X9" s="229"/>
      <c r="Y9" s="228"/>
    </row>
    <row r="10" spans="1:31" ht="14.1" customHeight="1">
      <c r="A10" s="228"/>
      <c r="B10" s="232" t="s">
        <v>1258</v>
      </c>
      <c r="C10" s="232" t="s">
        <v>1266</v>
      </c>
      <c r="D10" s="232" t="s">
        <v>1265</v>
      </c>
      <c r="E10" s="228"/>
      <c r="F10" s="232" t="s">
        <v>1225</v>
      </c>
      <c r="G10" s="228"/>
      <c r="H10" s="232" t="s">
        <v>1263</v>
      </c>
      <c r="I10" s="232" t="s">
        <v>1262</v>
      </c>
      <c r="J10" s="233"/>
      <c r="K10" s="233" t="s">
        <v>2315</v>
      </c>
      <c r="L10" s="228"/>
      <c r="M10" s="228"/>
      <c r="N10" s="232" t="s">
        <v>1261</v>
      </c>
      <c r="O10" s="232" t="s">
        <v>1260</v>
      </c>
      <c r="P10" s="235">
        <v>8</v>
      </c>
      <c r="Q10" s="235">
        <v>8</v>
      </c>
      <c r="R10" s="229"/>
      <c r="S10" s="228"/>
      <c r="T10" s="228"/>
      <c r="U10" s="234" t="s">
        <v>3631</v>
      </c>
      <c r="V10" s="235" t="s">
        <v>3632</v>
      </c>
      <c r="W10" s="234" t="s">
        <v>1259</v>
      </c>
      <c r="X10" s="229"/>
      <c r="Y10" s="228"/>
    </row>
    <row r="11" spans="1:31" ht="14.1" customHeight="1">
      <c r="A11" s="228"/>
      <c r="B11" s="232" t="s">
        <v>2495</v>
      </c>
      <c r="C11" s="232" t="s">
        <v>1257</v>
      </c>
      <c r="D11" s="232" t="s">
        <v>1256</v>
      </c>
      <c r="E11" s="228"/>
      <c r="F11" s="232" t="s">
        <v>2317</v>
      </c>
      <c r="G11" s="228"/>
      <c r="H11" s="232" t="s">
        <v>1255</v>
      </c>
      <c r="I11" s="232" t="s">
        <v>1254</v>
      </c>
      <c r="J11" s="228"/>
      <c r="K11" s="233"/>
      <c r="L11" s="228"/>
      <c r="M11" s="228"/>
      <c r="N11" s="232" t="s">
        <v>1253</v>
      </c>
      <c r="O11" s="232" t="s">
        <v>1252</v>
      </c>
      <c r="P11" s="233"/>
      <c r="Q11" s="233"/>
      <c r="R11" s="229"/>
      <c r="S11" s="228"/>
      <c r="T11" s="228"/>
      <c r="U11" s="234" t="s">
        <v>3632</v>
      </c>
      <c r="V11" s="233"/>
      <c r="W11" s="234" t="s">
        <v>1251</v>
      </c>
      <c r="X11" s="229"/>
      <c r="Y11" s="228"/>
    </row>
    <row r="12" spans="1:31" ht="14.1" customHeight="1">
      <c r="A12" s="228"/>
      <c r="B12" s="232"/>
      <c r="C12" s="232" t="s">
        <v>1250</v>
      </c>
      <c r="D12" s="232" t="s">
        <v>1249</v>
      </c>
      <c r="E12" s="228"/>
      <c r="F12" s="232" t="s">
        <v>2494</v>
      </c>
      <c r="G12" s="228"/>
      <c r="H12" s="232" t="s">
        <v>1248</v>
      </c>
      <c r="I12" s="232"/>
      <c r="J12" s="228"/>
      <c r="K12" s="228"/>
      <c r="L12" s="228"/>
      <c r="M12" s="228"/>
      <c r="N12" s="232" t="s">
        <v>1247</v>
      </c>
      <c r="O12" s="233" t="s">
        <v>1246</v>
      </c>
      <c r="P12" s="229"/>
      <c r="Q12" s="228"/>
      <c r="R12" s="229"/>
      <c r="S12" s="228"/>
      <c r="T12" s="228"/>
      <c r="U12" s="233"/>
      <c r="V12" s="230"/>
      <c r="W12" s="234"/>
      <c r="X12" s="229"/>
      <c r="Y12" s="228"/>
    </row>
    <row r="13" spans="1:31" ht="14.1" customHeight="1">
      <c r="A13" s="228"/>
      <c r="B13" s="232"/>
      <c r="C13" s="232" t="s">
        <v>1245</v>
      </c>
      <c r="D13" s="232" t="s">
        <v>1244</v>
      </c>
      <c r="E13" s="228"/>
      <c r="F13" s="232" t="s">
        <v>2895</v>
      </c>
      <c r="G13" s="228"/>
      <c r="H13" s="232" t="s">
        <v>1243</v>
      </c>
      <c r="I13" s="231"/>
      <c r="J13" s="228"/>
      <c r="K13" s="228"/>
      <c r="L13" s="228"/>
      <c r="M13" s="228"/>
      <c r="N13" s="232" t="s">
        <v>1242</v>
      </c>
      <c r="O13" s="233" t="s">
        <v>1241</v>
      </c>
      <c r="P13" s="229"/>
      <c r="Q13" s="228"/>
      <c r="R13" s="228"/>
      <c r="S13" s="228"/>
      <c r="T13" s="230"/>
      <c r="V13" s="229"/>
      <c r="W13" s="228"/>
    </row>
    <row r="14" spans="1:31" ht="14.1" customHeight="1">
      <c r="A14" s="228"/>
      <c r="B14" s="232"/>
      <c r="C14" s="232" t="s">
        <v>1240</v>
      </c>
      <c r="D14" s="232" t="s">
        <v>1239</v>
      </c>
      <c r="E14" s="228"/>
      <c r="F14" s="232" t="s">
        <v>2896</v>
      </c>
      <c r="G14" s="228"/>
      <c r="H14" s="232" t="s">
        <v>1238</v>
      </c>
      <c r="I14" s="231"/>
      <c r="J14" s="228"/>
      <c r="K14" s="228"/>
      <c r="L14" s="228"/>
      <c r="M14" s="228"/>
      <c r="N14" s="232" t="s">
        <v>1237</v>
      </c>
      <c r="O14" s="233" t="s">
        <v>1236</v>
      </c>
      <c r="P14" s="229"/>
      <c r="Q14" s="228"/>
      <c r="R14" s="228"/>
      <c r="S14" s="228"/>
      <c r="T14" s="230"/>
      <c r="V14" s="229"/>
      <c r="W14" s="228"/>
    </row>
    <row r="15" spans="1:31" ht="14.1" customHeight="1">
      <c r="A15" s="228"/>
      <c r="B15" s="228"/>
      <c r="C15" s="232" t="s">
        <v>1235</v>
      </c>
      <c r="D15" s="232" t="s">
        <v>1234</v>
      </c>
      <c r="E15" s="228"/>
      <c r="F15" s="232"/>
      <c r="G15" s="228"/>
      <c r="H15" s="232" t="s">
        <v>2946</v>
      </c>
      <c r="I15" s="231"/>
      <c r="J15" s="228"/>
      <c r="K15" s="228"/>
      <c r="L15" s="228"/>
      <c r="M15" s="228"/>
      <c r="N15" s="233" t="s">
        <v>1233</v>
      </c>
      <c r="O15" s="233" t="s">
        <v>1232</v>
      </c>
      <c r="P15" s="229"/>
      <c r="Q15" s="228"/>
      <c r="R15" s="228"/>
      <c r="S15" s="228"/>
      <c r="T15" s="230"/>
      <c r="V15" s="229"/>
      <c r="W15" s="228"/>
    </row>
    <row r="16" spans="1:31" ht="14.1" customHeight="1">
      <c r="A16" s="228"/>
      <c r="B16" s="228"/>
      <c r="C16" s="232" t="s">
        <v>1231</v>
      </c>
      <c r="D16" s="232" t="s">
        <v>1230</v>
      </c>
      <c r="E16" s="228"/>
      <c r="F16" s="232"/>
      <c r="G16" s="228"/>
      <c r="H16" s="232" t="s">
        <v>2947</v>
      </c>
      <c r="I16" s="231"/>
      <c r="J16" s="228"/>
      <c r="K16" s="228"/>
      <c r="L16" s="228"/>
      <c r="M16" s="228"/>
      <c r="N16" s="233" t="s">
        <v>1229</v>
      </c>
      <c r="O16" s="233" t="s">
        <v>1228</v>
      </c>
      <c r="P16" s="229"/>
      <c r="Q16" s="228"/>
      <c r="R16" s="228"/>
      <c r="S16" s="228"/>
      <c r="T16" s="230"/>
      <c r="V16" s="229"/>
      <c r="W16" s="228"/>
    </row>
    <row r="17" spans="1:23" ht="14.1" customHeight="1">
      <c r="A17" s="228"/>
      <c r="B17" s="228"/>
      <c r="C17" s="232"/>
      <c r="D17" s="232" t="s">
        <v>1227</v>
      </c>
      <c r="E17" s="228"/>
      <c r="F17" s="232"/>
      <c r="G17" s="228"/>
      <c r="H17" s="233"/>
      <c r="I17" s="231"/>
      <c r="J17" s="228"/>
      <c r="K17" s="228"/>
      <c r="L17" s="228"/>
      <c r="M17" s="228"/>
      <c r="N17" s="233"/>
      <c r="O17" s="233"/>
      <c r="P17" s="229"/>
      <c r="Q17" s="228"/>
      <c r="R17" s="228"/>
      <c r="S17" s="228"/>
      <c r="T17" s="230"/>
      <c r="V17" s="229"/>
      <c r="W17" s="228"/>
    </row>
    <row r="18" spans="1:23" ht="14.1" customHeight="1">
      <c r="A18" s="228"/>
      <c r="B18" s="228"/>
      <c r="C18" s="232"/>
      <c r="D18" s="232" t="s">
        <v>2876</v>
      </c>
      <c r="E18" s="228"/>
      <c r="F18" s="231"/>
      <c r="G18" s="228"/>
      <c r="H18" s="228"/>
      <c r="I18" s="231"/>
      <c r="J18" s="228"/>
      <c r="K18" s="228"/>
      <c r="L18" s="228"/>
      <c r="M18" s="228"/>
      <c r="N18" s="228"/>
      <c r="O18" s="228"/>
      <c r="P18" s="229"/>
      <c r="Q18" s="228"/>
      <c r="R18" s="228"/>
      <c r="S18" s="228"/>
      <c r="T18" s="230"/>
      <c r="V18" s="229"/>
      <c r="W18" s="228"/>
    </row>
    <row r="19" spans="1:23" ht="14.1" customHeight="1">
      <c r="A19" s="228"/>
      <c r="B19" s="228"/>
      <c r="C19" s="231"/>
      <c r="D19" s="232"/>
      <c r="E19" s="228"/>
      <c r="F19" s="231"/>
      <c r="G19" s="228"/>
      <c r="H19" s="228"/>
      <c r="I19" s="231"/>
      <c r="J19" s="228"/>
      <c r="K19" s="228"/>
      <c r="L19" s="228"/>
      <c r="M19" s="228"/>
      <c r="N19" s="228"/>
      <c r="O19" s="228"/>
      <c r="P19" s="229"/>
      <c r="Q19" s="228"/>
      <c r="R19" s="228"/>
      <c r="S19" s="228"/>
      <c r="T19" s="230"/>
      <c r="V19" s="229"/>
      <c r="W19" s="228"/>
    </row>
    <row r="20" spans="1:23" ht="14.1" customHeight="1">
      <c r="A20" s="228"/>
      <c r="B20" s="228"/>
      <c r="C20" s="231"/>
      <c r="D20" s="231"/>
      <c r="E20" s="228"/>
      <c r="F20" s="231"/>
      <c r="G20" s="228"/>
      <c r="H20" s="228"/>
      <c r="I20" s="231"/>
      <c r="J20" s="228"/>
      <c r="K20" s="228"/>
      <c r="L20" s="228"/>
      <c r="M20" s="228"/>
      <c r="N20" s="228"/>
      <c r="O20" s="228"/>
      <c r="P20" s="229"/>
      <c r="Q20" s="228"/>
      <c r="R20" s="228"/>
      <c r="S20" s="228"/>
      <c r="T20" s="230"/>
      <c r="V20" s="229"/>
      <c r="W20" s="228"/>
    </row>
    <row r="21" spans="1:23" ht="14.1" customHeight="1">
      <c r="A21" s="228"/>
      <c r="B21" s="228"/>
      <c r="C21" s="231"/>
      <c r="D21" s="228"/>
      <c r="E21" s="228"/>
      <c r="F21" s="228"/>
      <c r="G21" s="228"/>
      <c r="H21" s="228"/>
      <c r="I21" s="231"/>
      <c r="J21" s="228"/>
      <c r="K21" s="228"/>
      <c r="L21" s="228"/>
      <c r="M21" s="228"/>
      <c r="N21" s="228"/>
      <c r="O21" s="228"/>
      <c r="P21" s="229"/>
      <c r="Q21" s="228"/>
      <c r="R21" s="228"/>
      <c r="S21" s="228"/>
      <c r="T21" s="230"/>
      <c r="V21" s="229"/>
      <c r="W21" s="228"/>
    </row>
    <row r="22" spans="1:23" ht="14.1" customHeight="1">
      <c r="A22" s="228"/>
      <c r="B22" s="228"/>
      <c r="C22" s="231"/>
      <c r="D22" s="228"/>
      <c r="E22" s="228"/>
      <c r="F22" s="228"/>
      <c r="G22" s="228"/>
      <c r="H22" s="228"/>
      <c r="I22" s="228"/>
      <c r="J22" s="228"/>
      <c r="K22" s="228"/>
      <c r="L22" s="228"/>
      <c r="M22" s="228"/>
      <c r="N22" s="228"/>
      <c r="O22" s="228"/>
      <c r="P22" s="229"/>
      <c r="Q22" s="228"/>
      <c r="R22" s="228"/>
      <c r="S22" s="228"/>
      <c r="T22" s="230"/>
      <c r="V22" s="229"/>
      <c r="W22" s="228"/>
    </row>
    <row r="23" spans="1:23" ht="14.1" customHeight="1">
      <c r="A23" s="228"/>
      <c r="B23" s="228"/>
      <c r="C23" s="231"/>
      <c r="D23" s="228"/>
      <c r="E23" s="228"/>
      <c r="F23" s="228"/>
      <c r="G23" s="228"/>
      <c r="H23" s="228"/>
      <c r="I23" s="228"/>
      <c r="J23" s="228"/>
      <c r="K23" s="228"/>
      <c r="L23" s="228"/>
      <c r="M23" s="228"/>
      <c r="N23" s="228"/>
      <c r="O23" s="228"/>
      <c r="P23" s="229"/>
      <c r="Q23" s="228"/>
      <c r="R23" s="228"/>
      <c r="S23" s="228"/>
      <c r="T23" s="230"/>
      <c r="V23" s="229"/>
      <c r="W23" s="228"/>
    </row>
    <row r="24" spans="1:23" ht="14.1" customHeight="1">
      <c r="A24" s="228"/>
      <c r="B24" s="228"/>
      <c r="C24" s="231"/>
      <c r="D24" s="228"/>
      <c r="E24" s="228"/>
      <c r="F24" s="228"/>
      <c r="G24" s="228"/>
      <c r="H24" s="228"/>
      <c r="I24" s="228"/>
      <c r="J24" s="228"/>
      <c r="K24" s="228"/>
      <c r="L24" s="228"/>
      <c r="M24" s="228"/>
      <c r="N24" s="228"/>
      <c r="O24" s="228"/>
      <c r="P24" s="229"/>
      <c r="Q24" s="228"/>
      <c r="R24" s="228"/>
      <c r="S24" s="228"/>
      <c r="T24" s="230"/>
      <c r="V24" s="229"/>
      <c r="W24" s="228"/>
    </row>
    <row r="25" spans="1:23" ht="14.1" customHeight="1">
      <c r="A25" s="228"/>
      <c r="B25" s="228"/>
      <c r="C25" s="228"/>
      <c r="D25" s="228"/>
      <c r="E25" s="228"/>
      <c r="F25" s="228"/>
      <c r="G25" s="228"/>
      <c r="H25" s="228"/>
      <c r="I25" s="228"/>
      <c r="J25" s="228"/>
      <c r="K25" s="228"/>
      <c r="L25" s="228"/>
      <c r="M25" s="228"/>
      <c r="N25" s="228"/>
      <c r="O25" s="228"/>
      <c r="P25" s="229"/>
      <c r="Q25" s="228"/>
      <c r="R25" s="228"/>
      <c r="S25" s="228"/>
      <c r="T25" s="230"/>
      <c r="V25" s="229"/>
      <c r="W25" s="228"/>
    </row>
    <row r="26" spans="1:23" ht="14.1" customHeight="1">
      <c r="A26" s="228"/>
      <c r="B26" s="228"/>
      <c r="C26" s="228"/>
      <c r="D26" s="228"/>
      <c r="E26" s="228"/>
      <c r="F26" s="228"/>
      <c r="G26" s="228"/>
      <c r="H26" s="228"/>
      <c r="I26" s="228"/>
      <c r="J26" s="228"/>
      <c r="K26" s="228"/>
      <c r="L26" s="228"/>
      <c r="M26" s="228"/>
      <c r="N26" s="228"/>
      <c r="O26" s="228"/>
      <c r="P26" s="229"/>
      <c r="Q26" s="228"/>
      <c r="R26" s="228"/>
      <c r="S26" s="228"/>
      <c r="T26" s="230"/>
      <c r="V26" s="229"/>
      <c r="W26" s="228"/>
    </row>
    <row r="27" spans="1:23" ht="14.1" customHeight="1">
      <c r="A27" s="228"/>
      <c r="B27" s="228"/>
      <c r="C27" s="228"/>
      <c r="D27" s="228"/>
      <c r="E27" s="228"/>
      <c r="F27" s="228"/>
      <c r="G27" s="228"/>
      <c r="H27" s="228"/>
      <c r="I27" s="228"/>
      <c r="J27" s="228"/>
      <c r="K27" s="228"/>
      <c r="L27" s="228"/>
      <c r="M27" s="228"/>
      <c r="N27" s="228"/>
      <c r="O27" s="228"/>
      <c r="P27" s="229"/>
      <c r="Q27" s="228"/>
      <c r="R27" s="228"/>
      <c r="S27" s="228"/>
      <c r="T27" s="230"/>
      <c r="V27" s="229"/>
      <c r="W27" s="228"/>
    </row>
    <row r="28" spans="1:23" ht="14.1" customHeight="1">
      <c r="A28" s="228"/>
      <c r="B28" s="228"/>
      <c r="C28" s="228"/>
      <c r="D28" s="228"/>
      <c r="E28" s="228"/>
      <c r="F28" s="228"/>
      <c r="G28" s="228"/>
      <c r="H28" s="228"/>
      <c r="I28" s="228"/>
      <c r="J28" s="228"/>
      <c r="K28" s="228"/>
      <c r="L28" s="228"/>
      <c r="M28" s="228"/>
      <c r="N28" s="228"/>
      <c r="O28" s="228"/>
      <c r="P28" s="229"/>
      <c r="Q28" s="228"/>
      <c r="R28" s="228"/>
      <c r="S28" s="228"/>
      <c r="T28" s="230"/>
      <c r="V28" s="229"/>
      <c r="W28" s="228"/>
    </row>
    <row r="29" spans="1:23" ht="14.1" customHeight="1">
      <c r="A29" s="228"/>
      <c r="B29" s="228"/>
      <c r="C29" s="228"/>
      <c r="D29" s="228"/>
      <c r="E29" s="228"/>
      <c r="F29" s="228"/>
      <c r="G29" s="228"/>
      <c r="H29" s="228"/>
      <c r="I29" s="228"/>
      <c r="J29" s="228"/>
      <c r="K29" s="228"/>
      <c r="L29" s="228"/>
      <c r="M29" s="228"/>
      <c r="N29" s="228"/>
      <c r="O29" s="228"/>
      <c r="P29" s="229"/>
      <c r="Q29" s="228"/>
      <c r="R29" s="228"/>
      <c r="S29" s="228"/>
      <c r="T29" s="230"/>
      <c r="V29" s="229"/>
      <c r="W29" s="228"/>
    </row>
    <row r="30" spans="1:23" ht="14.1" customHeight="1">
      <c r="A30" s="228"/>
      <c r="B30" s="228"/>
      <c r="C30" s="228"/>
      <c r="D30" s="228"/>
      <c r="E30" s="228"/>
      <c r="F30" s="228"/>
      <c r="G30" s="228"/>
      <c r="H30" s="228"/>
      <c r="I30" s="228"/>
      <c r="J30" s="228"/>
      <c r="K30" s="228"/>
      <c r="L30" s="228"/>
      <c r="M30" s="228"/>
      <c r="N30" s="228"/>
      <c r="O30" s="228"/>
      <c r="P30" s="229"/>
      <c r="Q30" s="228"/>
      <c r="R30" s="228"/>
      <c r="S30" s="228"/>
      <c r="T30" s="230"/>
      <c r="V30" s="229"/>
      <c r="W30" s="228"/>
    </row>
    <row r="31" spans="1:23" ht="14.1" customHeight="1">
      <c r="A31" s="228"/>
      <c r="B31" s="228"/>
      <c r="C31" s="228"/>
      <c r="D31" s="228"/>
      <c r="E31" s="228"/>
      <c r="F31" s="228"/>
      <c r="G31" s="228"/>
      <c r="H31" s="228"/>
      <c r="I31" s="228"/>
      <c r="J31" s="228"/>
      <c r="K31" s="228"/>
      <c r="L31" s="228"/>
      <c r="M31" s="228"/>
      <c r="N31" s="228"/>
      <c r="O31" s="228"/>
      <c r="P31" s="229"/>
      <c r="Q31" s="228"/>
      <c r="R31" s="228"/>
      <c r="S31" s="228"/>
      <c r="T31" s="230"/>
      <c r="V31" s="229"/>
      <c r="W31" s="228"/>
    </row>
    <row r="32" spans="1:23" ht="14.1" customHeight="1">
      <c r="A32" s="228"/>
      <c r="B32" s="228"/>
      <c r="C32" s="228"/>
      <c r="D32" s="228"/>
      <c r="E32" s="228"/>
      <c r="F32" s="228"/>
      <c r="G32" s="228"/>
      <c r="H32" s="228"/>
      <c r="I32" s="228"/>
      <c r="J32" s="228"/>
      <c r="K32" s="228"/>
      <c r="L32" s="228"/>
      <c r="M32" s="228"/>
      <c r="N32" s="228"/>
      <c r="O32" s="228"/>
      <c r="P32" s="229"/>
      <c r="Q32" s="228"/>
      <c r="R32" s="228"/>
      <c r="S32" s="228"/>
      <c r="T32" s="230"/>
      <c r="V32" s="229"/>
      <c r="W32" s="228"/>
    </row>
    <row r="33" spans="1:23" ht="14.1" customHeight="1">
      <c r="A33" s="228"/>
      <c r="B33" s="228"/>
      <c r="C33" s="228"/>
      <c r="D33" s="228"/>
      <c r="E33" s="228"/>
      <c r="F33" s="228"/>
      <c r="G33" s="228"/>
      <c r="H33" s="228"/>
      <c r="I33" s="228"/>
      <c r="J33" s="228"/>
      <c r="K33" s="228"/>
      <c r="L33" s="228"/>
      <c r="M33" s="228"/>
      <c r="N33" s="228"/>
      <c r="O33" s="228"/>
      <c r="P33" s="229"/>
      <c r="Q33" s="228"/>
      <c r="R33" s="228"/>
      <c r="S33" s="228"/>
      <c r="T33" s="230"/>
      <c r="V33" s="229"/>
      <c r="W33" s="228"/>
    </row>
    <row r="34" spans="1:23" ht="14.1" customHeight="1">
      <c r="A34" s="228"/>
      <c r="B34" s="228"/>
      <c r="C34" s="228"/>
      <c r="D34" s="228"/>
      <c r="E34" s="228"/>
      <c r="F34" s="228"/>
      <c r="G34" s="228"/>
      <c r="H34" s="228"/>
      <c r="I34" s="228"/>
      <c r="J34" s="228"/>
      <c r="K34" s="228"/>
      <c r="L34" s="228"/>
      <c r="M34" s="228"/>
      <c r="N34" s="228"/>
      <c r="O34" s="228"/>
      <c r="P34" s="229"/>
      <c r="Q34" s="228"/>
      <c r="R34" s="228"/>
      <c r="S34" s="228"/>
      <c r="T34" s="230"/>
      <c r="V34" s="229"/>
      <c r="W34" s="228"/>
    </row>
    <row r="35" spans="1:23" ht="14.1" customHeight="1">
      <c r="A35" s="228"/>
      <c r="B35" s="228"/>
      <c r="C35" s="228"/>
      <c r="D35" s="228"/>
      <c r="E35" s="228"/>
      <c r="F35" s="228"/>
      <c r="G35" s="228"/>
      <c r="H35" s="228"/>
      <c r="I35" s="228"/>
      <c r="J35" s="228"/>
      <c r="K35" s="228"/>
      <c r="L35" s="228"/>
      <c r="M35" s="228"/>
      <c r="N35" s="228"/>
      <c r="O35" s="228"/>
      <c r="P35" s="229"/>
      <c r="Q35" s="228"/>
      <c r="R35" s="228"/>
      <c r="S35" s="228"/>
      <c r="T35" s="230"/>
      <c r="V35" s="229"/>
      <c r="W35" s="228"/>
    </row>
    <row r="36" spans="1:23" ht="14.1" customHeight="1">
      <c r="A36" s="228"/>
      <c r="B36" s="228"/>
      <c r="C36" s="228"/>
      <c r="D36" s="228"/>
      <c r="E36" s="228"/>
      <c r="F36" s="228"/>
      <c r="G36" s="228"/>
      <c r="H36" s="228"/>
      <c r="I36" s="228"/>
      <c r="J36" s="228"/>
      <c r="K36" s="228"/>
      <c r="L36" s="228"/>
      <c r="M36" s="228"/>
      <c r="N36" s="228"/>
      <c r="O36" s="228"/>
      <c r="P36" s="229"/>
      <c r="Q36" s="228"/>
      <c r="R36" s="228"/>
      <c r="S36" s="228"/>
      <c r="T36" s="230"/>
      <c r="V36" s="229"/>
      <c r="W36" s="228"/>
    </row>
    <row r="37" spans="1:23" ht="14.1" customHeight="1">
      <c r="A37" s="228"/>
      <c r="B37" s="228"/>
      <c r="C37" s="228"/>
      <c r="D37" s="228"/>
      <c r="E37" s="228"/>
      <c r="F37" s="228"/>
      <c r="G37" s="228"/>
      <c r="H37" s="228"/>
      <c r="I37" s="228"/>
      <c r="J37" s="228"/>
      <c r="K37" s="228"/>
      <c r="L37" s="228"/>
      <c r="M37" s="228"/>
      <c r="N37" s="228"/>
      <c r="O37" s="228"/>
      <c r="P37" s="229"/>
      <c r="Q37" s="228"/>
      <c r="R37" s="228"/>
      <c r="S37" s="228"/>
      <c r="T37" s="230"/>
      <c r="V37" s="229"/>
      <c r="W37" s="228"/>
    </row>
    <row r="38" spans="1:23" ht="14.1" customHeight="1">
      <c r="A38" s="228"/>
      <c r="B38" s="228"/>
      <c r="C38" s="228"/>
      <c r="D38" s="228"/>
      <c r="E38" s="228"/>
      <c r="F38" s="228"/>
      <c r="G38" s="228"/>
      <c r="H38" s="228"/>
      <c r="I38" s="228"/>
      <c r="J38" s="228"/>
      <c r="K38" s="228"/>
      <c r="L38" s="228"/>
      <c r="M38" s="228"/>
      <c r="N38" s="228"/>
      <c r="O38" s="228"/>
      <c r="P38" s="229"/>
      <c r="Q38" s="228"/>
      <c r="R38" s="228"/>
      <c r="S38" s="228"/>
      <c r="T38" s="230"/>
      <c r="V38" s="229"/>
      <c r="W38" s="228"/>
    </row>
    <row r="39" spans="1:23" ht="14.1" customHeight="1">
      <c r="A39" s="228"/>
      <c r="B39" s="228"/>
      <c r="C39" s="228"/>
      <c r="D39" s="228"/>
      <c r="E39" s="228"/>
      <c r="F39" s="228"/>
      <c r="G39" s="228"/>
      <c r="H39" s="228"/>
      <c r="I39" s="228"/>
      <c r="J39" s="228"/>
      <c r="K39" s="228"/>
      <c r="L39" s="228"/>
      <c r="M39" s="228"/>
      <c r="N39" s="228"/>
      <c r="O39" s="228"/>
      <c r="P39" s="229"/>
      <c r="Q39" s="228"/>
      <c r="R39" s="228"/>
      <c r="S39" s="228"/>
      <c r="T39" s="228"/>
      <c r="V39" s="229"/>
      <c r="W39" s="228"/>
    </row>
    <row r="40" spans="1:23" ht="14.1" customHeight="1">
      <c r="A40" s="228"/>
      <c r="B40" s="228"/>
      <c r="C40" s="228"/>
      <c r="D40" s="228"/>
      <c r="E40" s="228"/>
      <c r="F40" s="228"/>
      <c r="G40" s="228"/>
      <c r="H40" s="228"/>
      <c r="I40" s="228"/>
      <c r="J40" s="228"/>
      <c r="K40" s="228"/>
      <c r="L40" s="228"/>
      <c r="M40" s="228"/>
      <c r="N40" s="228"/>
      <c r="O40" s="228"/>
      <c r="P40" s="229"/>
      <c r="Q40" s="228"/>
      <c r="R40" s="228"/>
      <c r="S40" s="228"/>
      <c r="T40" s="228"/>
      <c r="V40" s="229"/>
      <c r="W40" s="228"/>
    </row>
    <row r="41" spans="1:23" ht="14.1" customHeight="1">
      <c r="A41" s="228"/>
      <c r="B41" s="228"/>
      <c r="C41" s="228"/>
      <c r="D41" s="228"/>
      <c r="E41" s="228"/>
      <c r="F41" s="228"/>
      <c r="G41" s="228"/>
      <c r="H41" s="228"/>
      <c r="I41" s="228"/>
      <c r="J41" s="228"/>
      <c r="K41" s="228"/>
      <c r="L41" s="228"/>
      <c r="M41" s="228"/>
      <c r="N41" s="228"/>
      <c r="O41" s="228"/>
      <c r="P41" s="229"/>
      <c r="Q41" s="228"/>
      <c r="R41" s="228"/>
      <c r="S41" s="228"/>
      <c r="T41" s="228"/>
      <c r="V41" s="229"/>
      <c r="W41" s="228"/>
    </row>
    <row r="42" spans="1:23" ht="14.1" customHeight="1">
      <c r="A42" s="228"/>
      <c r="B42" s="228"/>
      <c r="C42" s="228"/>
      <c r="D42" s="228"/>
      <c r="E42" s="228"/>
      <c r="F42" s="228"/>
      <c r="G42" s="228"/>
      <c r="H42" s="228"/>
      <c r="I42" s="228"/>
      <c r="J42" s="228"/>
      <c r="K42" s="228"/>
      <c r="L42" s="228"/>
      <c r="M42" s="228"/>
      <c r="N42" s="228"/>
      <c r="O42" s="228"/>
      <c r="P42" s="229"/>
      <c r="Q42" s="228"/>
      <c r="R42" s="228"/>
      <c r="S42" s="228"/>
      <c r="T42" s="228"/>
      <c r="V42" s="229"/>
      <c r="W42" s="228"/>
    </row>
    <row r="43" spans="1:23" ht="14.1" customHeight="1">
      <c r="A43" s="228"/>
      <c r="B43" s="228"/>
      <c r="C43" s="228"/>
      <c r="D43" s="228"/>
      <c r="E43" s="228"/>
      <c r="F43" s="228"/>
      <c r="G43" s="228"/>
      <c r="H43" s="228"/>
      <c r="I43" s="228"/>
      <c r="J43" s="228"/>
      <c r="K43" s="228"/>
      <c r="L43" s="228"/>
      <c r="M43" s="228"/>
      <c r="N43" s="228"/>
      <c r="O43" s="228"/>
      <c r="P43" s="229"/>
      <c r="Q43" s="228"/>
      <c r="R43" s="228"/>
      <c r="S43" s="228"/>
      <c r="T43" s="228"/>
      <c r="V43" s="229"/>
      <c r="W43" s="228"/>
    </row>
    <row r="44" spans="1:23" ht="14.1" customHeight="1">
      <c r="A44" s="228"/>
      <c r="B44" s="228"/>
      <c r="C44" s="228"/>
      <c r="D44" s="228"/>
      <c r="E44" s="228"/>
      <c r="F44" s="228"/>
      <c r="G44" s="228"/>
      <c r="H44" s="228"/>
      <c r="I44" s="228"/>
      <c r="J44" s="228"/>
      <c r="K44" s="228"/>
      <c r="L44" s="228"/>
      <c r="M44" s="228"/>
      <c r="N44" s="228"/>
      <c r="O44" s="228"/>
      <c r="P44" s="229"/>
      <c r="Q44" s="228"/>
      <c r="R44" s="228"/>
      <c r="S44" s="228"/>
      <c r="T44" s="228"/>
      <c r="V44" s="228"/>
      <c r="W44" s="228"/>
    </row>
    <row r="45" spans="1:23" ht="14.1" customHeight="1">
      <c r="A45" s="228"/>
      <c r="B45" s="228"/>
      <c r="C45" s="228"/>
      <c r="D45" s="228"/>
      <c r="E45" s="228"/>
      <c r="F45" s="228"/>
      <c r="G45" s="228"/>
      <c r="H45" s="228"/>
      <c r="I45" s="228"/>
      <c r="J45" s="228"/>
      <c r="K45" s="228"/>
      <c r="L45" s="228"/>
      <c r="M45" s="228"/>
      <c r="N45" s="228"/>
      <c r="O45" s="228"/>
      <c r="P45" s="229"/>
      <c r="Q45" s="228"/>
      <c r="R45" s="228"/>
      <c r="S45" s="228"/>
      <c r="T45" s="228"/>
      <c r="V45" s="228"/>
      <c r="W45" s="228"/>
    </row>
    <row r="46" spans="1:23" ht="14.1" customHeight="1">
      <c r="A46" s="228"/>
      <c r="B46" s="228"/>
      <c r="C46" s="228"/>
      <c r="D46" s="228"/>
      <c r="E46" s="228"/>
      <c r="F46" s="228"/>
      <c r="G46" s="228"/>
      <c r="H46" s="228"/>
      <c r="I46" s="228"/>
      <c r="J46" s="228"/>
      <c r="K46" s="228"/>
      <c r="L46" s="228"/>
      <c r="M46" s="228"/>
      <c r="N46" s="228"/>
      <c r="O46" s="228"/>
      <c r="P46" s="229"/>
      <c r="Q46" s="228"/>
      <c r="R46" s="228"/>
      <c r="S46" s="228"/>
      <c r="T46" s="228"/>
      <c r="V46" s="228"/>
      <c r="W46" s="228"/>
    </row>
    <row r="47" spans="1:23" ht="14.1" customHeight="1">
      <c r="A47" s="228"/>
      <c r="B47" s="228"/>
      <c r="C47" s="228"/>
      <c r="D47" s="228"/>
      <c r="E47" s="228"/>
      <c r="F47" s="228"/>
      <c r="G47" s="228"/>
      <c r="H47" s="228"/>
      <c r="I47" s="228"/>
      <c r="J47" s="228"/>
      <c r="K47" s="228"/>
      <c r="L47" s="228"/>
      <c r="M47" s="228"/>
      <c r="N47" s="228"/>
      <c r="O47" s="228"/>
      <c r="P47" s="229"/>
      <c r="Q47" s="228"/>
      <c r="R47" s="228"/>
      <c r="S47" s="228"/>
      <c r="T47" s="228"/>
      <c r="V47" s="228"/>
      <c r="W47" s="228"/>
    </row>
    <row r="48" spans="1:23" ht="14.1" customHeight="1">
      <c r="A48" s="228"/>
      <c r="B48" s="228"/>
      <c r="C48" s="228"/>
      <c r="D48" s="228"/>
      <c r="E48" s="228"/>
      <c r="F48" s="228"/>
      <c r="G48" s="228"/>
      <c r="H48" s="228"/>
      <c r="I48" s="228"/>
      <c r="J48" s="228"/>
      <c r="K48" s="228"/>
      <c r="L48" s="228"/>
      <c r="M48" s="228"/>
      <c r="N48" s="228"/>
      <c r="O48" s="228"/>
      <c r="P48" s="229"/>
      <c r="Q48" s="228"/>
      <c r="R48" s="228"/>
      <c r="S48" s="228"/>
      <c r="T48" s="228"/>
      <c r="V48" s="228"/>
      <c r="W48" s="228"/>
    </row>
    <row r="49" spans="1:23" ht="14.1" customHeight="1">
      <c r="A49" s="228"/>
      <c r="B49" s="228"/>
      <c r="C49" s="228"/>
      <c r="D49" s="228"/>
      <c r="E49" s="228"/>
      <c r="F49" s="228"/>
      <c r="G49" s="228"/>
      <c r="H49" s="228"/>
      <c r="I49" s="228"/>
      <c r="J49" s="228"/>
      <c r="K49" s="228"/>
      <c r="L49" s="228"/>
      <c r="M49" s="228"/>
      <c r="N49" s="228"/>
      <c r="O49" s="228"/>
      <c r="P49" s="229"/>
      <c r="Q49" s="228"/>
      <c r="R49" s="228"/>
      <c r="S49" s="228"/>
      <c r="T49" s="228"/>
      <c r="V49" s="228"/>
      <c r="W49" s="228"/>
    </row>
    <row r="50" spans="1:23" ht="14.1" customHeight="1">
      <c r="A50" s="228"/>
      <c r="B50" s="228"/>
      <c r="C50" s="228"/>
      <c r="D50" s="228"/>
      <c r="E50" s="228"/>
      <c r="F50" s="228"/>
      <c r="G50" s="228"/>
      <c r="H50" s="228"/>
      <c r="I50" s="228"/>
      <c r="J50" s="228"/>
      <c r="K50" s="228"/>
      <c r="L50" s="228"/>
      <c r="M50" s="228"/>
      <c r="N50" s="228"/>
      <c r="O50" s="228"/>
      <c r="P50" s="229"/>
      <c r="Q50" s="228"/>
      <c r="R50" s="228"/>
      <c r="S50" s="228"/>
      <c r="T50" s="228"/>
      <c r="V50" s="228"/>
      <c r="W50" s="228"/>
    </row>
    <row r="51" spans="1:23" ht="14.1" customHeight="1">
      <c r="A51" s="228"/>
      <c r="B51" s="228"/>
      <c r="C51" s="228"/>
      <c r="D51" s="228"/>
      <c r="E51" s="228"/>
      <c r="F51" s="228"/>
      <c r="G51" s="228"/>
      <c r="H51" s="228"/>
      <c r="I51" s="228"/>
      <c r="J51" s="228"/>
      <c r="K51" s="228"/>
      <c r="L51" s="228"/>
      <c r="M51" s="228"/>
      <c r="N51" s="228"/>
      <c r="O51" s="228"/>
      <c r="P51" s="229"/>
      <c r="Q51" s="228"/>
      <c r="R51" s="228"/>
      <c r="S51" s="228"/>
      <c r="T51" s="228"/>
      <c r="V51" s="228"/>
      <c r="W51" s="228"/>
    </row>
    <row r="52" spans="1:23" ht="14.1" customHeight="1">
      <c r="A52" s="228"/>
      <c r="B52" s="228"/>
      <c r="C52" s="228"/>
      <c r="D52" s="228"/>
      <c r="E52" s="228"/>
      <c r="F52" s="228"/>
      <c r="G52" s="228"/>
      <c r="H52" s="228"/>
      <c r="I52" s="228"/>
      <c r="J52" s="228"/>
      <c r="K52" s="228"/>
      <c r="L52" s="228"/>
      <c r="M52" s="228"/>
      <c r="N52" s="228"/>
      <c r="O52" s="228"/>
      <c r="P52" s="228"/>
      <c r="Q52" s="228"/>
      <c r="R52" s="228"/>
      <c r="S52" s="228"/>
      <c r="T52" s="228"/>
      <c r="V52" s="228"/>
      <c r="W52" s="228"/>
    </row>
    <row r="53" spans="1:23" ht="14.1" customHeight="1">
      <c r="A53" s="228"/>
      <c r="B53" s="228"/>
      <c r="C53" s="228"/>
      <c r="D53" s="228"/>
      <c r="E53" s="228"/>
      <c r="F53" s="228"/>
      <c r="G53" s="228"/>
      <c r="H53" s="228"/>
      <c r="I53" s="228"/>
      <c r="J53" s="228"/>
      <c r="K53" s="228"/>
      <c r="L53" s="228"/>
      <c r="M53" s="228"/>
      <c r="N53" s="228"/>
      <c r="O53" s="228"/>
      <c r="P53" s="228"/>
      <c r="Q53" s="228"/>
      <c r="R53" s="228"/>
      <c r="S53" s="228"/>
      <c r="T53" s="228"/>
      <c r="V53" s="228"/>
      <c r="W53" s="228"/>
    </row>
    <row r="54" spans="1:23" ht="14.1" customHeight="1">
      <c r="A54" s="228"/>
      <c r="B54" s="228"/>
      <c r="C54" s="228"/>
      <c r="D54" s="228"/>
      <c r="E54" s="228"/>
      <c r="F54" s="228"/>
      <c r="G54" s="228"/>
      <c r="H54" s="228"/>
      <c r="I54" s="228"/>
      <c r="J54" s="228"/>
      <c r="K54" s="228"/>
      <c r="L54" s="228"/>
      <c r="M54" s="228"/>
      <c r="N54" s="228"/>
      <c r="O54" s="228"/>
      <c r="P54" s="228"/>
      <c r="Q54" s="228"/>
      <c r="R54" s="228"/>
      <c r="S54" s="228"/>
      <c r="T54" s="228"/>
      <c r="V54" s="228"/>
      <c r="W54" s="228"/>
    </row>
    <row r="55" spans="1:23" ht="14.1" customHeight="1">
      <c r="A55" s="228"/>
      <c r="B55" s="228"/>
      <c r="C55" s="228"/>
      <c r="D55" s="228"/>
      <c r="E55" s="228"/>
      <c r="F55" s="228"/>
      <c r="G55" s="228"/>
      <c r="H55" s="228"/>
      <c r="I55" s="228"/>
      <c r="J55" s="228"/>
      <c r="K55" s="228"/>
      <c r="L55" s="228"/>
      <c r="M55" s="228"/>
      <c r="N55" s="228"/>
      <c r="O55" s="228"/>
      <c r="P55" s="228"/>
      <c r="Q55" s="228"/>
      <c r="R55" s="228"/>
      <c r="S55" s="228"/>
      <c r="T55" s="228"/>
      <c r="V55" s="228"/>
      <c r="W55" s="228"/>
    </row>
    <row r="56" spans="1:23" ht="14.1" customHeight="1">
      <c r="A56" s="228"/>
      <c r="B56" s="228"/>
      <c r="C56" s="228"/>
      <c r="D56" s="228"/>
      <c r="E56" s="228"/>
      <c r="F56" s="228"/>
      <c r="G56" s="228"/>
      <c r="H56" s="228"/>
      <c r="I56" s="228"/>
      <c r="J56" s="228"/>
      <c r="K56" s="228"/>
      <c r="L56" s="228"/>
      <c r="M56" s="228"/>
      <c r="N56" s="228"/>
      <c r="O56" s="228"/>
      <c r="P56" s="228"/>
      <c r="Q56" s="228"/>
      <c r="R56" s="228"/>
      <c r="S56" s="228"/>
      <c r="T56" s="228"/>
      <c r="V56" s="228"/>
      <c r="W56" s="228"/>
    </row>
    <row r="57" spans="1:23" ht="14.1" customHeight="1">
      <c r="A57" s="228"/>
      <c r="B57" s="228"/>
      <c r="C57" s="228"/>
      <c r="D57" s="228"/>
      <c r="E57" s="228"/>
      <c r="F57" s="228"/>
      <c r="G57" s="228"/>
      <c r="H57" s="228"/>
      <c r="I57" s="228"/>
      <c r="J57" s="228"/>
      <c r="K57" s="228"/>
      <c r="L57" s="228"/>
      <c r="M57" s="228"/>
      <c r="N57" s="228"/>
      <c r="O57" s="228"/>
      <c r="P57" s="228"/>
      <c r="Q57" s="228"/>
      <c r="R57" s="228"/>
      <c r="S57" s="228"/>
      <c r="T57" s="228"/>
      <c r="V57" s="228"/>
      <c r="W57" s="228"/>
    </row>
    <row r="58" spans="1:23" ht="14.1" customHeight="1">
      <c r="A58" s="228"/>
      <c r="B58" s="228"/>
      <c r="C58" s="228"/>
      <c r="D58" s="228"/>
      <c r="E58" s="228"/>
      <c r="F58" s="228"/>
      <c r="G58" s="228"/>
      <c r="H58" s="228"/>
      <c r="I58" s="228"/>
      <c r="J58" s="228"/>
      <c r="K58" s="228"/>
      <c r="L58" s="228"/>
      <c r="M58" s="228"/>
      <c r="N58" s="228"/>
      <c r="O58" s="228"/>
      <c r="P58" s="228"/>
      <c r="Q58" s="228"/>
      <c r="R58" s="228"/>
      <c r="S58" s="228"/>
      <c r="T58" s="228"/>
      <c r="V58" s="228"/>
      <c r="W58" s="228"/>
    </row>
    <row r="59" spans="1:23" ht="14.1" customHeight="1">
      <c r="A59" s="228"/>
      <c r="B59" s="228"/>
      <c r="C59" s="228"/>
      <c r="D59" s="228"/>
      <c r="E59" s="228"/>
      <c r="F59" s="228"/>
      <c r="G59" s="228"/>
      <c r="H59" s="228"/>
      <c r="I59" s="228"/>
      <c r="J59" s="228"/>
      <c r="K59" s="228"/>
      <c r="L59" s="228"/>
      <c r="M59" s="228"/>
      <c r="N59" s="228"/>
      <c r="O59" s="228"/>
      <c r="P59" s="228"/>
      <c r="Q59" s="228"/>
      <c r="R59" s="228"/>
      <c r="S59" s="228"/>
      <c r="T59" s="228"/>
      <c r="V59" s="228"/>
      <c r="W59" s="228"/>
    </row>
    <row r="60" spans="1:23" ht="14.1" customHeight="1">
      <c r="A60" s="228"/>
      <c r="B60" s="228"/>
      <c r="C60" s="228"/>
      <c r="D60" s="228"/>
      <c r="E60" s="228"/>
      <c r="F60" s="228"/>
      <c r="G60" s="228"/>
      <c r="H60" s="228"/>
      <c r="I60" s="228"/>
      <c r="J60" s="228"/>
      <c r="K60" s="228"/>
      <c r="L60" s="228"/>
      <c r="M60" s="228"/>
      <c r="N60" s="228"/>
      <c r="O60" s="228"/>
      <c r="P60" s="228"/>
      <c r="Q60" s="228"/>
      <c r="R60" s="228"/>
      <c r="S60" s="228"/>
      <c r="T60" s="228"/>
      <c r="V60" s="228"/>
      <c r="W60" s="228"/>
    </row>
    <row r="61" spans="1:23" ht="14.1" customHeight="1">
      <c r="A61" s="228"/>
      <c r="B61" s="228"/>
      <c r="C61" s="228"/>
      <c r="D61" s="228"/>
      <c r="E61" s="228"/>
      <c r="F61" s="228"/>
      <c r="G61" s="228"/>
      <c r="H61" s="228"/>
      <c r="I61" s="228"/>
      <c r="J61" s="228"/>
      <c r="K61" s="228"/>
      <c r="L61" s="228"/>
      <c r="M61" s="228"/>
      <c r="N61" s="228"/>
      <c r="O61" s="228"/>
      <c r="P61" s="228"/>
      <c r="Q61" s="228"/>
      <c r="R61" s="228"/>
      <c r="S61" s="228"/>
      <c r="T61" s="228"/>
      <c r="V61" s="228"/>
      <c r="W61" s="228"/>
    </row>
    <row r="62" spans="1:23" ht="14.1" customHeight="1">
      <c r="A62" s="228"/>
      <c r="B62" s="228"/>
      <c r="C62" s="228"/>
      <c r="D62" s="228"/>
      <c r="E62" s="228"/>
      <c r="F62" s="228"/>
      <c r="G62" s="228"/>
      <c r="H62" s="228"/>
      <c r="I62" s="228"/>
      <c r="J62" s="228"/>
      <c r="K62" s="228"/>
      <c r="L62" s="228"/>
      <c r="M62" s="228"/>
      <c r="N62" s="228"/>
      <c r="O62" s="228"/>
      <c r="P62" s="228"/>
      <c r="Q62" s="228"/>
      <c r="R62" s="228"/>
      <c r="S62" s="228"/>
      <c r="T62" s="228"/>
      <c r="V62" s="228"/>
      <c r="W62" s="228"/>
    </row>
    <row r="63" spans="1:23" ht="14.1" customHeight="1">
      <c r="A63" s="228"/>
      <c r="B63" s="228"/>
      <c r="C63" s="228"/>
      <c r="D63" s="228"/>
      <c r="E63" s="228"/>
      <c r="F63" s="228"/>
      <c r="G63" s="228"/>
      <c r="H63" s="228"/>
      <c r="I63" s="228"/>
      <c r="J63" s="228"/>
      <c r="K63" s="228"/>
      <c r="L63" s="228"/>
      <c r="M63" s="228"/>
      <c r="N63" s="228"/>
      <c r="O63" s="228"/>
      <c r="P63" s="228"/>
      <c r="Q63" s="228"/>
      <c r="R63" s="228"/>
      <c r="S63" s="228"/>
      <c r="T63" s="228"/>
      <c r="V63" s="228"/>
      <c r="W63" s="228"/>
    </row>
    <row r="64" spans="1:23" ht="14.1" customHeight="1">
      <c r="A64" s="228"/>
      <c r="B64" s="228"/>
      <c r="C64" s="228"/>
      <c r="D64" s="228"/>
      <c r="E64" s="228"/>
      <c r="F64" s="228"/>
      <c r="G64" s="228"/>
      <c r="H64" s="228"/>
      <c r="I64" s="228"/>
      <c r="J64" s="228"/>
      <c r="K64" s="228"/>
      <c r="L64" s="228"/>
      <c r="M64" s="228"/>
      <c r="N64" s="228"/>
      <c r="O64" s="228"/>
      <c r="P64" s="228"/>
      <c r="Q64" s="228"/>
      <c r="R64" s="228"/>
      <c r="S64" s="228"/>
      <c r="T64" s="228"/>
      <c r="V64" s="228"/>
      <c r="W64" s="228"/>
    </row>
    <row r="65" spans="1:23" ht="14.1" customHeight="1">
      <c r="A65" s="228"/>
      <c r="B65" s="228"/>
      <c r="C65" s="228"/>
      <c r="D65" s="228"/>
      <c r="E65" s="228"/>
      <c r="F65" s="228"/>
      <c r="G65" s="228"/>
      <c r="H65" s="228"/>
      <c r="I65" s="228"/>
      <c r="J65" s="228"/>
      <c r="K65" s="228"/>
      <c r="L65" s="228"/>
      <c r="M65" s="228"/>
      <c r="N65" s="228"/>
      <c r="O65" s="228"/>
      <c r="P65" s="228"/>
      <c r="Q65" s="228"/>
      <c r="R65" s="228"/>
      <c r="S65" s="228"/>
      <c r="T65" s="228"/>
      <c r="V65" s="228"/>
      <c r="W65" s="228"/>
    </row>
    <row r="66" spans="1:23" ht="14.1" customHeight="1">
      <c r="A66" s="228"/>
      <c r="B66" s="228"/>
      <c r="C66" s="228"/>
      <c r="D66" s="228"/>
      <c r="E66" s="228"/>
      <c r="F66" s="228"/>
      <c r="G66" s="228"/>
      <c r="H66" s="228"/>
      <c r="I66" s="228"/>
      <c r="J66" s="228"/>
      <c r="K66" s="228"/>
      <c r="L66" s="228"/>
      <c r="M66" s="228"/>
      <c r="N66" s="228"/>
      <c r="O66" s="228"/>
      <c r="P66" s="228"/>
      <c r="Q66" s="228"/>
      <c r="R66" s="228"/>
      <c r="S66" s="228"/>
      <c r="T66" s="228"/>
      <c r="V66" s="228"/>
      <c r="W66" s="228"/>
    </row>
    <row r="67" spans="1:23" ht="14.1" customHeight="1">
      <c r="A67" s="228"/>
      <c r="B67" s="228"/>
      <c r="C67" s="228"/>
      <c r="D67" s="228"/>
      <c r="E67" s="228"/>
      <c r="F67" s="228"/>
      <c r="G67" s="228"/>
      <c r="H67" s="228"/>
      <c r="I67" s="228"/>
      <c r="J67" s="228"/>
      <c r="K67" s="228"/>
      <c r="L67" s="228"/>
      <c r="M67" s="228"/>
      <c r="N67" s="228"/>
      <c r="O67" s="228"/>
      <c r="P67" s="228"/>
      <c r="Q67" s="228"/>
      <c r="R67" s="228"/>
      <c r="S67" s="228"/>
      <c r="T67" s="228"/>
      <c r="V67" s="228"/>
      <c r="W67" s="228"/>
    </row>
    <row r="68" spans="1:23" ht="14.1" customHeight="1">
      <c r="A68" s="228"/>
      <c r="B68" s="228"/>
      <c r="C68" s="228"/>
      <c r="D68" s="228"/>
      <c r="E68" s="228"/>
      <c r="F68" s="228"/>
      <c r="G68" s="228"/>
      <c r="H68" s="228"/>
      <c r="I68" s="228"/>
      <c r="J68" s="228"/>
      <c r="K68" s="228"/>
      <c r="L68" s="228"/>
      <c r="M68" s="228"/>
      <c r="N68" s="228"/>
      <c r="O68" s="228"/>
      <c r="P68" s="228"/>
      <c r="Q68" s="228"/>
      <c r="R68" s="228"/>
      <c r="S68" s="228"/>
      <c r="T68" s="228"/>
      <c r="V68" s="228"/>
      <c r="W68" s="228"/>
    </row>
    <row r="69" spans="1:23" ht="14.1" customHeight="1">
      <c r="A69" s="228"/>
      <c r="B69" s="228"/>
      <c r="C69" s="228"/>
      <c r="D69" s="228"/>
      <c r="E69" s="228"/>
      <c r="F69" s="228"/>
      <c r="G69" s="228"/>
      <c r="H69" s="228"/>
      <c r="I69" s="228"/>
      <c r="J69" s="228"/>
      <c r="K69" s="228"/>
      <c r="L69" s="228"/>
      <c r="M69" s="228"/>
      <c r="N69" s="228"/>
      <c r="O69" s="228"/>
      <c r="P69" s="228"/>
      <c r="Q69" s="228"/>
      <c r="R69" s="228"/>
      <c r="S69" s="228"/>
      <c r="T69" s="228"/>
      <c r="V69" s="228"/>
      <c r="W69" s="228"/>
    </row>
    <row r="70" spans="1:23" ht="14.1" customHeight="1">
      <c r="A70" s="228"/>
      <c r="B70" s="228"/>
      <c r="C70" s="228"/>
      <c r="D70" s="228"/>
      <c r="E70" s="228"/>
      <c r="F70" s="228"/>
      <c r="G70" s="228"/>
      <c r="H70" s="228"/>
      <c r="I70" s="228"/>
      <c r="J70" s="228"/>
      <c r="K70" s="228"/>
      <c r="L70" s="228"/>
      <c r="M70" s="228"/>
      <c r="N70" s="228"/>
      <c r="O70" s="228"/>
      <c r="P70" s="228"/>
      <c r="Q70" s="228"/>
      <c r="R70" s="228"/>
      <c r="S70" s="228"/>
      <c r="T70" s="228"/>
      <c r="V70" s="228"/>
      <c r="W70" s="228"/>
    </row>
    <row r="71" spans="1:23" ht="14.1" customHeight="1">
      <c r="A71" s="228"/>
      <c r="B71" s="228"/>
      <c r="C71" s="228"/>
      <c r="D71" s="228"/>
      <c r="E71" s="228"/>
      <c r="F71" s="228"/>
      <c r="G71" s="228"/>
      <c r="H71" s="228"/>
      <c r="I71" s="228"/>
      <c r="J71" s="228"/>
      <c r="K71" s="228"/>
      <c r="L71" s="228"/>
      <c r="M71" s="228"/>
      <c r="N71" s="228"/>
      <c r="O71" s="228"/>
      <c r="P71" s="228"/>
      <c r="Q71" s="228"/>
      <c r="R71" s="228"/>
      <c r="S71" s="228"/>
      <c r="T71" s="228"/>
      <c r="V71" s="228"/>
      <c r="W71" s="228"/>
    </row>
    <row r="72" spans="1:23" ht="14.1" customHeight="1">
      <c r="A72" s="228"/>
      <c r="B72" s="228"/>
      <c r="C72" s="228"/>
      <c r="D72" s="228"/>
      <c r="E72" s="228"/>
      <c r="F72" s="228"/>
      <c r="G72" s="228"/>
      <c r="H72" s="228"/>
      <c r="I72" s="228"/>
      <c r="J72" s="228"/>
      <c r="K72" s="228"/>
      <c r="L72" s="228"/>
      <c r="M72" s="228"/>
      <c r="N72" s="228"/>
      <c r="O72" s="228"/>
      <c r="P72" s="228"/>
      <c r="Q72" s="228"/>
      <c r="R72" s="228"/>
      <c r="S72" s="228"/>
      <c r="T72" s="228"/>
      <c r="V72" s="228"/>
      <c r="W72" s="228"/>
    </row>
    <row r="73" spans="1:23" ht="14.1" customHeight="1">
      <c r="A73" s="228"/>
      <c r="B73" s="228"/>
      <c r="C73" s="228"/>
      <c r="D73" s="228"/>
      <c r="E73" s="228"/>
      <c r="F73" s="228"/>
      <c r="G73" s="228"/>
      <c r="H73" s="228"/>
      <c r="I73" s="228"/>
      <c r="J73" s="228"/>
      <c r="K73" s="228"/>
      <c r="L73" s="228"/>
      <c r="M73" s="228"/>
      <c r="N73" s="228"/>
      <c r="O73" s="228"/>
      <c r="P73" s="228"/>
      <c r="Q73" s="228"/>
      <c r="R73" s="228"/>
      <c r="S73" s="228"/>
      <c r="T73" s="228"/>
      <c r="V73" s="228"/>
      <c r="W73" s="228"/>
    </row>
    <row r="74" spans="1:23" ht="14.1" customHeight="1">
      <c r="A74" s="228"/>
      <c r="B74" s="228"/>
      <c r="C74" s="228"/>
      <c r="D74" s="228"/>
      <c r="E74" s="228"/>
      <c r="F74" s="228"/>
      <c r="G74" s="228"/>
      <c r="H74" s="228"/>
      <c r="I74" s="228"/>
      <c r="J74" s="228"/>
      <c r="K74" s="228"/>
      <c r="L74" s="228"/>
      <c r="M74" s="228"/>
      <c r="N74" s="228"/>
      <c r="O74" s="228"/>
      <c r="P74" s="228"/>
      <c r="Q74" s="228"/>
      <c r="R74" s="228"/>
      <c r="S74" s="228"/>
      <c r="T74" s="228"/>
      <c r="V74" s="228"/>
      <c r="W74" s="228"/>
    </row>
    <row r="75" spans="1:23" ht="14.1" customHeight="1">
      <c r="A75" s="228"/>
      <c r="B75" s="228"/>
      <c r="C75" s="228"/>
      <c r="D75" s="228"/>
      <c r="E75" s="228"/>
      <c r="F75" s="228"/>
      <c r="G75" s="228"/>
      <c r="H75" s="228"/>
      <c r="I75" s="228"/>
      <c r="J75" s="228"/>
      <c r="K75" s="228"/>
      <c r="L75" s="228"/>
      <c r="M75" s="228"/>
      <c r="N75" s="228"/>
      <c r="O75" s="228"/>
      <c r="P75" s="228"/>
      <c r="Q75" s="228"/>
      <c r="R75" s="228"/>
      <c r="S75" s="228"/>
      <c r="T75" s="228"/>
      <c r="V75" s="228"/>
      <c r="W75" s="228"/>
    </row>
    <row r="76" spans="1:23" ht="14.1" customHeight="1">
      <c r="A76" s="228"/>
      <c r="B76" s="228"/>
      <c r="C76" s="228"/>
      <c r="D76" s="228"/>
      <c r="E76" s="228"/>
      <c r="F76" s="228"/>
      <c r="G76" s="228"/>
      <c r="H76" s="228"/>
      <c r="I76" s="228"/>
      <c r="J76" s="228"/>
      <c r="K76" s="228"/>
      <c r="L76" s="228"/>
      <c r="M76" s="228"/>
      <c r="N76" s="228"/>
      <c r="O76" s="228"/>
      <c r="P76" s="228"/>
      <c r="Q76" s="228"/>
      <c r="R76" s="228"/>
      <c r="S76" s="228"/>
      <c r="T76" s="228"/>
      <c r="V76" s="228"/>
      <c r="W76" s="228"/>
    </row>
    <row r="77" spans="1:23" ht="14.1" customHeight="1">
      <c r="A77" s="228"/>
      <c r="B77" s="228"/>
      <c r="C77" s="228"/>
      <c r="D77" s="228"/>
      <c r="E77" s="228"/>
      <c r="F77" s="228"/>
      <c r="G77" s="228"/>
      <c r="H77" s="228"/>
      <c r="I77" s="228"/>
      <c r="J77" s="228"/>
      <c r="K77" s="228"/>
      <c r="L77" s="228"/>
      <c r="M77" s="228"/>
      <c r="N77" s="228"/>
      <c r="O77" s="228"/>
      <c r="P77" s="228"/>
      <c r="Q77" s="228"/>
      <c r="R77" s="228"/>
      <c r="S77" s="228"/>
      <c r="T77" s="228"/>
      <c r="V77" s="228"/>
      <c r="W77" s="228"/>
    </row>
    <row r="78" spans="1:23" ht="14.1" customHeight="1">
      <c r="A78" s="228"/>
      <c r="B78" s="228"/>
      <c r="C78" s="228"/>
      <c r="D78" s="228"/>
      <c r="E78" s="228"/>
      <c r="F78" s="228"/>
      <c r="G78" s="228"/>
      <c r="H78" s="228"/>
      <c r="I78" s="228"/>
      <c r="J78" s="228"/>
      <c r="K78" s="228"/>
      <c r="L78" s="228"/>
      <c r="M78" s="228"/>
      <c r="N78" s="228"/>
      <c r="O78" s="228"/>
      <c r="P78" s="228"/>
      <c r="Q78" s="228"/>
      <c r="R78" s="228"/>
      <c r="S78" s="228"/>
      <c r="T78" s="228"/>
      <c r="V78" s="228"/>
      <c r="W78" s="228"/>
    </row>
    <row r="79" spans="1:23" ht="14.1" customHeight="1">
      <c r="A79" s="228"/>
      <c r="B79" s="228"/>
      <c r="C79" s="228"/>
      <c r="D79" s="228"/>
      <c r="E79" s="228"/>
      <c r="F79" s="228"/>
      <c r="G79" s="228"/>
      <c r="H79" s="228"/>
      <c r="I79" s="228"/>
      <c r="J79" s="228"/>
      <c r="K79" s="228"/>
      <c r="L79" s="228"/>
      <c r="M79" s="228"/>
      <c r="N79" s="228"/>
      <c r="O79" s="228"/>
      <c r="P79" s="228"/>
      <c r="Q79" s="228"/>
      <c r="R79" s="228"/>
      <c r="S79" s="228"/>
      <c r="T79" s="228"/>
      <c r="V79" s="228"/>
      <c r="W79" s="228"/>
    </row>
    <row r="80" spans="1:23" ht="14.1" customHeight="1">
      <c r="A80" s="228"/>
      <c r="B80" s="228"/>
      <c r="C80" s="228"/>
      <c r="D80" s="228"/>
      <c r="E80" s="228"/>
      <c r="F80" s="228"/>
      <c r="G80" s="228"/>
      <c r="H80" s="228"/>
      <c r="I80" s="228"/>
      <c r="J80" s="228"/>
      <c r="K80" s="228"/>
      <c r="L80" s="228"/>
      <c r="M80" s="228"/>
      <c r="N80" s="228"/>
      <c r="O80" s="228"/>
      <c r="P80" s="228"/>
      <c r="Q80" s="228"/>
      <c r="R80" s="228"/>
      <c r="S80" s="228"/>
      <c r="T80" s="228"/>
      <c r="V80" s="228"/>
      <c r="W80" s="228"/>
    </row>
    <row r="81" spans="1:23" ht="14.1" customHeight="1">
      <c r="A81" s="228"/>
      <c r="B81" s="228"/>
      <c r="C81" s="228"/>
      <c r="D81" s="228"/>
      <c r="E81" s="228"/>
      <c r="F81" s="228"/>
      <c r="G81" s="228"/>
      <c r="H81" s="228"/>
      <c r="I81" s="228"/>
      <c r="J81" s="228"/>
      <c r="K81" s="228"/>
      <c r="L81" s="228"/>
      <c r="M81" s="228"/>
      <c r="N81" s="228"/>
      <c r="O81" s="228"/>
      <c r="P81" s="228"/>
      <c r="Q81" s="228"/>
      <c r="R81" s="228"/>
      <c r="S81" s="228"/>
      <c r="T81" s="228"/>
      <c r="V81" s="228"/>
      <c r="W81" s="228"/>
    </row>
    <row r="82" spans="1:23" ht="14.1" customHeight="1">
      <c r="A82" s="228"/>
      <c r="B82" s="228"/>
      <c r="C82" s="228"/>
      <c r="D82" s="228"/>
      <c r="E82" s="228"/>
      <c r="F82" s="228"/>
      <c r="G82" s="228"/>
      <c r="H82" s="228"/>
      <c r="I82" s="228"/>
      <c r="J82" s="228"/>
      <c r="K82" s="228"/>
      <c r="L82" s="228"/>
      <c r="M82" s="228"/>
      <c r="N82" s="228"/>
      <c r="O82" s="228"/>
      <c r="P82" s="228"/>
      <c r="Q82" s="228"/>
      <c r="R82" s="228"/>
      <c r="S82" s="228"/>
      <c r="T82" s="228"/>
      <c r="V82" s="228"/>
      <c r="W82" s="228"/>
    </row>
    <row r="83" spans="1:23" ht="14.1" customHeight="1">
      <c r="A83" s="228"/>
      <c r="B83" s="228"/>
      <c r="C83" s="228"/>
      <c r="D83" s="228"/>
      <c r="E83" s="228"/>
      <c r="F83" s="228"/>
      <c r="G83" s="228"/>
      <c r="H83" s="228"/>
      <c r="I83" s="228"/>
      <c r="J83" s="228"/>
      <c r="K83" s="228"/>
      <c r="L83" s="228"/>
      <c r="M83" s="228"/>
      <c r="N83" s="228"/>
      <c r="O83" s="228"/>
      <c r="P83" s="228"/>
      <c r="Q83" s="228"/>
      <c r="R83" s="228"/>
      <c r="S83" s="228"/>
      <c r="T83" s="228"/>
      <c r="V83" s="228"/>
      <c r="W83" s="228"/>
    </row>
    <row r="84" spans="1:23" ht="14.1" customHeight="1">
      <c r="A84" s="228"/>
      <c r="B84" s="228"/>
      <c r="C84" s="228"/>
      <c r="D84" s="228"/>
      <c r="E84" s="228"/>
      <c r="F84" s="228"/>
      <c r="G84" s="228"/>
      <c r="H84" s="228"/>
      <c r="I84" s="228"/>
      <c r="J84" s="228"/>
      <c r="K84" s="228"/>
      <c r="L84" s="228"/>
      <c r="M84" s="228"/>
      <c r="N84" s="228"/>
      <c r="O84" s="228"/>
      <c r="P84" s="228"/>
      <c r="Q84" s="228"/>
      <c r="R84" s="228"/>
      <c r="S84" s="228"/>
      <c r="T84" s="228"/>
      <c r="V84" s="228"/>
      <c r="W84" s="228"/>
    </row>
    <row r="85" spans="1:23" ht="14.1" customHeight="1">
      <c r="A85" s="228"/>
      <c r="B85" s="228"/>
      <c r="C85" s="228"/>
      <c r="D85" s="228"/>
      <c r="E85" s="228"/>
      <c r="F85" s="228"/>
      <c r="G85" s="228"/>
      <c r="H85" s="228"/>
      <c r="I85" s="228"/>
      <c r="J85" s="228"/>
      <c r="K85" s="228"/>
      <c r="L85" s="228"/>
      <c r="M85" s="228"/>
      <c r="N85" s="228"/>
      <c r="O85" s="228"/>
      <c r="P85" s="228"/>
      <c r="Q85" s="228"/>
      <c r="R85" s="228"/>
      <c r="S85" s="228"/>
      <c r="T85" s="228"/>
      <c r="V85" s="228"/>
      <c r="W85" s="228"/>
    </row>
    <row r="86" spans="1:23" ht="14.1" customHeight="1">
      <c r="A86" s="228"/>
      <c r="B86" s="228"/>
      <c r="C86" s="228"/>
      <c r="D86" s="228"/>
      <c r="E86" s="228"/>
      <c r="F86" s="228"/>
      <c r="G86" s="228"/>
      <c r="H86" s="228"/>
      <c r="I86" s="228"/>
      <c r="J86" s="228"/>
      <c r="K86" s="228"/>
      <c r="L86" s="228"/>
      <c r="M86" s="228"/>
      <c r="N86" s="228"/>
      <c r="O86" s="228"/>
      <c r="P86" s="228"/>
      <c r="Q86" s="228"/>
      <c r="R86" s="228"/>
      <c r="S86" s="228"/>
      <c r="T86" s="228"/>
      <c r="V86" s="228"/>
      <c r="W86" s="228"/>
    </row>
    <row r="87" spans="1:23" ht="14.1" customHeight="1">
      <c r="A87" s="228"/>
      <c r="B87" s="228"/>
      <c r="C87" s="228"/>
      <c r="D87" s="228"/>
      <c r="E87" s="228"/>
      <c r="F87" s="228"/>
      <c r="G87" s="228"/>
      <c r="H87" s="228"/>
      <c r="I87" s="228"/>
      <c r="J87" s="228"/>
      <c r="K87" s="228"/>
      <c r="L87" s="228"/>
      <c r="M87" s="228"/>
      <c r="N87" s="228"/>
      <c r="O87" s="228"/>
      <c r="P87" s="228"/>
      <c r="Q87" s="228"/>
      <c r="R87" s="228"/>
      <c r="S87" s="228"/>
      <c r="T87" s="228"/>
      <c r="V87" s="228"/>
      <c r="W87" s="228"/>
    </row>
    <row r="88" spans="1:23" ht="14.1" customHeight="1">
      <c r="A88" s="228"/>
      <c r="B88" s="228"/>
      <c r="C88" s="228"/>
      <c r="D88" s="228"/>
      <c r="E88" s="228"/>
      <c r="F88" s="228"/>
      <c r="G88" s="228"/>
      <c r="H88" s="228"/>
      <c r="I88" s="228"/>
      <c r="J88" s="228"/>
      <c r="K88" s="228"/>
      <c r="L88" s="228"/>
      <c r="M88" s="228"/>
      <c r="N88" s="228"/>
      <c r="O88" s="228"/>
      <c r="P88" s="228"/>
      <c r="Q88" s="228"/>
      <c r="R88" s="228"/>
      <c r="S88" s="228"/>
      <c r="T88" s="228"/>
      <c r="V88" s="228"/>
      <c r="W88" s="228"/>
    </row>
    <row r="89" spans="1:23" ht="14.1" customHeight="1">
      <c r="A89" s="228"/>
      <c r="B89" s="228"/>
      <c r="C89" s="228"/>
      <c r="D89" s="228"/>
      <c r="E89" s="228"/>
      <c r="F89" s="228"/>
      <c r="G89" s="228"/>
      <c r="H89" s="228"/>
      <c r="I89" s="228"/>
      <c r="J89" s="228"/>
      <c r="K89" s="228"/>
      <c r="L89" s="228"/>
      <c r="M89" s="228"/>
      <c r="N89" s="228"/>
      <c r="O89" s="228"/>
      <c r="P89" s="228"/>
      <c r="Q89" s="228"/>
      <c r="R89" s="228"/>
      <c r="S89" s="228"/>
      <c r="T89" s="228"/>
      <c r="V89" s="228"/>
      <c r="W89" s="228"/>
    </row>
    <row r="90" spans="1:23" ht="14.1" customHeight="1">
      <c r="A90" s="228"/>
      <c r="B90" s="228"/>
      <c r="C90" s="228"/>
      <c r="D90" s="228"/>
      <c r="E90" s="228"/>
      <c r="F90" s="228"/>
      <c r="G90" s="228"/>
      <c r="H90" s="228"/>
      <c r="I90" s="228"/>
      <c r="J90" s="228"/>
      <c r="K90" s="228"/>
      <c r="L90" s="228"/>
      <c r="M90" s="228"/>
      <c r="N90" s="228"/>
      <c r="O90" s="228"/>
      <c r="P90" s="228"/>
      <c r="Q90" s="228"/>
      <c r="R90" s="228"/>
      <c r="S90" s="228"/>
      <c r="T90" s="228"/>
      <c r="V90" s="228"/>
      <c r="W90" s="228"/>
    </row>
    <row r="91" spans="1:23" ht="14.1" customHeight="1">
      <c r="A91" s="228"/>
      <c r="B91" s="228"/>
      <c r="C91" s="228"/>
      <c r="D91" s="228"/>
      <c r="E91" s="228"/>
      <c r="F91" s="228"/>
      <c r="G91" s="228"/>
      <c r="H91" s="228"/>
      <c r="I91" s="228"/>
      <c r="J91" s="228"/>
      <c r="K91" s="228"/>
      <c r="L91" s="228"/>
      <c r="M91" s="228"/>
      <c r="N91" s="228"/>
      <c r="O91" s="228"/>
      <c r="P91" s="228"/>
      <c r="Q91" s="228"/>
      <c r="R91" s="228"/>
      <c r="S91" s="228"/>
      <c r="T91" s="228"/>
      <c r="V91" s="227"/>
      <c r="W91" s="228"/>
    </row>
    <row r="92" spans="1:23" ht="14.1" customHeight="1">
      <c r="A92" s="228"/>
      <c r="B92" s="228"/>
      <c r="C92" s="228"/>
      <c r="D92" s="228"/>
      <c r="E92" s="228"/>
      <c r="F92" s="228"/>
      <c r="G92" s="228"/>
      <c r="H92" s="228"/>
      <c r="I92" s="228"/>
      <c r="J92" s="228"/>
      <c r="K92" s="228"/>
      <c r="L92" s="228"/>
      <c r="M92" s="228"/>
      <c r="N92" s="228"/>
      <c r="O92" s="228"/>
      <c r="P92" s="228"/>
      <c r="Q92" s="228"/>
      <c r="R92" s="228"/>
      <c r="S92" s="228"/>
      <c r="T92" s="228"/>
      <c r="W92" s="228"/>
    </row>
    <row r="93" spans="1:23" ht="14.1" customHeight="1">
      <c r="A93" s="228"/>
      <c r="B93" s="228"/>
      <c r="C93" s="228"/>
      <c r="D93" s="228"/>
      <c r="E93" s="228"/>
      <c r="F93" s="228"/>
      <c r="G93" s="228"/>
      <c r="H93" s="228"/>
      <c r="I93" s="228"/>
      <c r="J93" s="228"/>
      <c r="K93" s="228"/>
      <c r="L93" s="228"/>
      <c r="M93" s="228"/>
      <c r="N93" s="228"/>
      <c r="O93" s="228"/>
      <c r="P93" s="228"/>
      <c r="Q93" s="228"/>
      <c r="R93" s="228"/>
      <c r="S93" s="228"/>
      <c r="T93" s="228"/>
      <c r="W93" s="228"/>
    </row>
    <row r="94" spans="1:23" ht="14.1" customHeight="1">
      <c r="A94" s="228"/>
      <c r="B94" s="228"/>
      <c r="C94" s="228"/>
      <c r="D94" s="228"/>
      <c r="E94" s="228"/>
      <c r="F94" s="228"/>
      <c r="G94" s="228"/>
      <c r="H94" s="228"/>
      <c r="I94" s="228"/>
      <c r="J94" s="228"/>
      <c r="K94" s="228"/>
      <c r="L94" s="228"/>
      <c r="M94" s="228"/>
      <c r="N94" s="228"/>
      <c r="O94" s="228"/>
      <c r="P94" s="228"/>
      <c r="Q94" s="228"/>
      <c r="R94" s="228"/>
      <c r="S94" s="228"/>
      <c r="T94" s="228"/>
      <c r="W94" s="228"/>
    </row>
    <row r="95" spans="1:23" ht="14.1" customHeight="1">
      <c r="A95" s="228"/>
      <c r="B95" s="228"/>
      <c r="C95" s="228"/>
      <c r="D95" s="228"/>
      <c r="E95" s="228"/>
      <c r="F95" s="228"/>
      <c r="G95" s="228"/>
      <c r="H95" s="228"/>
      <c r="I95" s="228"/>
      <c r="J95" s="228"/>
      <c r="K95" s="228"/>
      <c r="L95" s="228"/>
      <c r="M95" s="228"/>
      <c r="N95" s="228"/>
      <c r="O95" s="228"/>
      <c r="P95" s="228"/>
      <c r="Q95" s="228"/>
      <c r="R95" s="228"/>
      <c r="S95" s="228"/>
      <c r="T95" s="228"/>
      <c r="W95" s="228"/>
    </row>
    <row r="96" spans="1:23" ht="14.1" customHeight="1">
      <c r="A96" s="228"/>
      <c r="B96" s="228"/>
      <c r="C96" s="228"/>
      <c r="D96" s="228"/>
      <c r="E96" s="228"/>
      <c r="F96" s="228"/>
      <c r="G96" s="228"/>
      <c r="H96" s="228"/>
      <c r="I96" s="228"/>
      <c r="J96" s="228"/>
      <c r="K96" s="228"/>
      <c r="L96" s="228"/>
      <c r="M96" s="228"/>
      <c r="N96" s="228"/>
      <c r="O96" s="228"/>
      <c r="P96" s="228"/>
      <c r="Q96" s="228"/>
      <c r="R96" s="228"/>
      <c r="S96" s="228"/>
      <c r="T96" s="228"/>
      <c r="W96" s="228"/>
    </row>
    <row r="97" spans="1:23" ht="14.1" customHeight="1">
      <c r="A97" s="228"/>
      <c r="B97" s="228"/>
      <c r="C97" s="228"/>
      <c r="D97" s="228"/>
      <c r="E97" s="228"/>
      <c r="F97" s="228"/>
      <c r="G97" s="228"/>
      <c r="H97" s="228"/>
      <c r="I97" s="228"/>
      <c r="J97" s="228"/>
      <c r="K97" s="228"/>
      <c r="L97" s="228"/>
      <c r="M97" s="228"/>
      <c r="N97" s="228"/>
      <c r="O97" s="228"/>
      <c r="P97" s="228"/>
      <c r="Q97" s="228"/>
      <c r="R97" s="228"/>
      <c r="S97" s="228"/>
      <c r="T97" s="228"/>
      <c r="W97" s="228"/>
    </row>
    <row r="98" spans="1:23" ht="14.1" customHeight="1">
      <c r="A98" s="228"/>
      <c r="B98" s="228"/>
      <c r="C98" s="228"/>
      <c r="D98" s="228"/>
      <c r="E98" s="228"/>
      <c r="F98" s="228"/>
      <c r="G98" s="228"/>
      <c r="H98" s="228"/>
      <c r="I98" s="228"/>
      <c r="J98" s="228"/>
      <c r="K98" s="228"/>
      <c r="L98" s="228"/>
      <c r="M98" s="228"/>
      <c r="N98" s="228"/>
      <c r="O98" s="228"/>
      <c r="P98" s="228"/>
      <c r="Q98" s="228"/>
      <c r="R98" s="228"/>
      <c r="S98" s="228"/>
      <c r="T98" s="228"/>
      <c r="W98" s="228"/>
    </row>
    <row r="99" spans="1:23" ht="14.1" customHeight="1">
      <c r="A99" s="228"/>
      <c r="B99" s="228"/>
      <c r="C99" s="228"/>
      <c r="D99" s="227"/>
      <c r="E99" s="228"/>
      <c r="F99" s="228"/>
      <c r="G99" s="228"/>
      <c r="H99" s="228"/>
      <c r="I99" s="228"/>
      <c r="J99" s="228"/>
      <c r="K99" s="228"/>
      <c r="L99" s="228"/>
      <c r="M99" s="228"/>
      <c r="N99" s="228"/>
      <c r="O99" s="228"/>
      <c r="P99" s="227"/>
      <c r="Q99" s="227"/>
      <c r="R99" s="228"/>
      <c r="S99" s="228"/>
      <c r="T99" s="228"/>
      <c r="W99" s="228"/>
    </row>
    <row r="100" spans="1:23" ht="14.1" customHeight="1">
      <c r="A100" s="227"/>
      <c r="B100" s="228"/>
      <c r="C100" s="228"/>
      <c r="E100" s="227"/>
      <c r="F100" s="228"/>
      <c r="G100" s="227"/>
      <c r="H100" s="228"/>
      <c r="I100" s="227"/>
      <c r="J100" s="228"/>
      <c r="K100" s="227"/>
      <c r="L100" s="227"/>
      <c r="M100" s="227"/>
      <c r="N100" s="227"/>
      <c r="O100" s="227"/>
      <c r="R100" s="227"/>
      <c r="S100" s="227"/>
      <c r="T100" s="227"/>
      <c r="W100" s="227"/>
    </row>
    <row r="101" spans="1:23" ht="14.1" customHeight="1">
      <c r="B101" s="227"/>
      <c r="C101" s="228"/>
      <c r="F101" s="228"/>
      <c r="H101" s="227"/>
      <c r="J101" s="227"/>
    </row>
    <row r="102" spans="1:23" ht="14.1" customHeight="1">
      <c r="C102" s="228"/>
      <c r="F102" s="227"/>
    </row>
    <row r="103" spans="1:23" ht="14.1" customHeight="1">
      <c r="C103" s="227"/>
    </row>
  </sheetData>
  <sheetProtection selectLockedCells="1"/>
  <phoneticPr fontId="4"/>
  <pageMargins left="0.75" right="0.75" top="1" bottom="1" header="0.51200000000000001" footer="0.51200000000000001"/>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1"/>
  <dimension ref="A1:E72"/>
  <sheetViews>
    <sheetView workbookViewId="0"/>
  </sheetViews>
  <sheetFormatPr defaultColWidth="9" defaultRowHeight="14.1" customHeight="1"/>
  <cols>
    <col min="1" max="2" width="26.875" style="240" customWidth="1"/>
    <col min="3" max="3" width="5.875" style="240" customWidth="1"/>
    <col min="4" max="4" width="70.625" style="240" customWidth="1"/>
    <col min="5" max="5" width="44.375" style="240" customWidth="1"/>
    <col min="6" max="16384" width="9" style="240"/>
  </cols>
  <sheetData>
    <row r="1" spans="1:5" ht="14.1" customHeight="1">
      <c r="A1" s="248" t="s">
        <v>1526</v>
      </c>
      <c r="B1" s="247" t="s">
        <v>1525</v>
      </c>
      <c r="C1" s="247" t="s">
        <v>641</v>
      </c>
      <c r="D1" s="247" t="s">
        <v>1524</v>
      </c>
      <c r="E1" s="246" t="s">
        <v>597</v>
      </c>
    </row>
    <row r="2" spans="1:5" ht="14.1" customHeight="1">
      <c r="A2" s="244"/>
      <c r="B2" s="243"/>
      <c r="C2" s="245"/>
      <c r="D2" s="242"/>
      <c r="E2" s="241"/>
    </row>
    <row r="3" spans="1:5" ht="14.1" customHeight="1">
      <c r="A3" s="244" t="s">
        <v>1513</v>
      </c>
      <c r="B3" s="243" t="str">
        <f t="shared" ref="B3:B29" si="0">C3&amp;":"&amp;D3</f>
        <v>08010:一戸建ての住宅</v>
      </c>
      <c r="C3" s="245" t="s">
        <v>1523</v>
      </c>
      <c r="D3" s="242" t="s">
        <v>1522</v>
      </c>
      <c r="E3" s="241"/>
    </row>
    <row r="4" spans="1:5" ht="14.1" customHeight="1">
      <c r="A4" s="244" t="s">
        <v>1513</v>
      </c>
      <c r="B4" s="243" t="str">
        <f t="shared" si="0"/>
        <v>08020:長屋</v>
      </c>
      <c r="C4" s="242" t="s">
        <v>1521</v>
      </c>
      <c r="D4" s="242" t="s">
        <v>1520</v>
      </c>
      <c r="E4" s="241"/>
    </row>
    <row r="5" spans="1:5" ht="14.1" customHeight="1">
      <c r="A5" s="244" t="s">
        <v>1513</v>
      </c>
      <c r="B5" s="243" t="str">
        <f t="shared" si="0"/>
        <v>08030:共同住宅</v>
      </c>
      <c r="C5" s="242" t="s">
        <v>1519</v>
      </c>
      <c r="D5" s="242" t="s">
        <v>1518</v>
      </c>
      <c r="E5" s="241"/>
    </row>
    <row r="6" spans="1:5" ht="14.1" customHeight="1">
      <c r="A6" s="244" t="s">
        <v>1513</v>
      </c>
      <c r="B6" s="243" t="str">
        <f t="shared" si="0"/>
        <v>08040:寄宿舎</v>
      </c>
      <c r="C6" s="242" t="s">
        <v>1517</v>
      </c>
      <c r="D6" s="242" t="s">
        <v>1516</v>
      </c>
      <c r="E6" s="241"/>
    </row>
    <row r="7" spans="1:5" ht="14.1" customHeight="1">
      <c r="A7" s="244" t="s">
        <v>1513</v>
      </c>
      <c r="B7" s="243" t="str">
        <f t="shared" si="0"/>
        <v>08050:下宿</v>
      </c>
      <c r="C7" s="242" t="s">
        <v>1515</v>
      </c>
      <c r="D7" s="242" t="s">
        <v>1514</v>
      </c>
      <c r="E7" s="241"/>
    </row>
    <row r="8" spans="1:5" ht="14.1" customHeight="1">
      <c r="A8" s="244" t="s">
        <v>1513</v>
      </c>
      <c r="B8" s="243" t="str">
        <f t="shared" si="0"/>
        <v>08060:住宅で事務所、店舗その他これらに類する用途を兼ねるもの</v>
      </c>
      <c r="C8" s="242" t="s">
        <v>1512</v>
      </c>
      <c r="D8" s="242" t="s">
        <v>1511</v>
      </c>
      <c r="E8" s="241"/>
    </row>
    <row r="9" spans="1:5" ht="14.1" customHeight="1">
      <c r="A9" s="244" t="s">
        <v>1498</v>
      </c>
      <c r="B9" s="243" t="str">
        <f t="shared" si="0"/>
        <v>08070:幼稚園</v>
      </c>
      <c r="C9" s="242" t="s">
        <v>1510</v>
      </c>
      <c r="D9" s="242" t="s">
        <v>1509</v>
      </c>
      <c r="E9" s="241"/>
    </row>
    <row r="10" spans="1:5" ht="14.1" customHeight="1">
      <c r="A10" s="244" t="s">
        <v>1498</v>
      </c>
      <c r="B10" s="243" t="str">
        <f t="shared" si="0"/>
        <v>08080:小学校</v>
      </c>
      <c r="C10" s="242" t="s">
        <v>1508</v>
      </c>
      <c r="D10" s="242" t="s">
        <v>1507</v>
      </c>
      <c r="E10" s="241"/>
    </row>
    <row r="11" spans="1:5" ht="14.1" customHeight="1">
      <c r="A11" s="244" t="s">
        <v>1498</v>
      </c>
      <c r="B11" s="243" t="str">
        <f t="shared" si="0"/>
        <v>08090:中学校、高等学校又は中等教育学校</v>
      </c>
      <c r="C11" s="242" t="s">
        <v>1506</v>
      </c>
      <c r="D11" s="242" t="s">
        <v>1505</v>
      </c>
      <c r="E11" s="241"/>
    </row>
    <row r="12" spans="1:5" ht="14.1" customHeight="1">
      <c r="A12" s="244" t="s">
        <v>1498</v>
      </c>
      <c r="B12" s="243" t="str">
        <f t="shared" si="0"/>
        <v>08100:養護学校、盲学校又は聾学校</v>
      </c>
      <c r="C12" s="242" t="s">
        <v>1504</v>
      </c>
      <c r="D12" s="242" t="s">
        <v>1503</v>
      </c>
      <c r="E12" s="241"/>
    </row>
    <row r="13" spans="1:5" ht="14.1" customHeight="1">
      <c r="A13" s="244" t="s">
        <v>1498</v>
      </c>
      <c r="B13" s="243" t="str">
        <f t="shared" si="0"/>
        <v>08110:大学又は高等専門学校</v>
      </c>
      <c r="C13" s="242" t="s">
        <v>1502</v>
      </c>
      <c r="D13" s="242" t="s">
        <v>1501</v>
      </c>
      <c r="E13" s="241"/>
    </row>
    <row r="14" spans="1:5" ht="14.1" customHeight="1">
      <c r="A14" s="244" t="s">
        <v>1498</v>
      </c>
      <c r="B14" s="243" t="str">
        <f t="shared" si="0"/>
        <v>08120:専修学校</v>
      </c>
      <c r="C14" s="242" t="s">
        <v>1500</v>
      </c>
      <c r="D14" s="242" t="s">
        <v>1499</v>
      </c>
      <c r="E14" s="241"/>
    </row>
    <row r="15" spans="1:5" ht="14.1" customHeight="1">
      <c r="A15" s="244" t="s">
        <v>1498</v>
      </c>
      <c r="B15" s="243" t="str">
        <f t="shared" si="0"/>
        <v>08130:各種学校</v>
      </c>
      <c r="C15" s="242" t="s">
        <v>1497</v>
      </c>
      <c r="D15" s="242" t="s">
        <v>1496</v>
      </c>
      <c r="E15" s="241"/>
    </row>
    <row r="16" spans="1:5" ht="14.1" customHeight="1">
      <c r="A16" s="244" t="s">
        <v>1491</v>
      </c>
      <c r="B16" s="243" t="str">
        <f t="shared" si="0"/>
        <v>08140:図書館その他これらに類するもの</v>
      </c>
      <c r="C16" s="242" t="s">
        <v>1495</v>
      </c>
      <c r="D16" s="242" t="s">
        <v>1494</v>
      </c>
      <c r="E16" s="241"/>
    </row>
    <row r="17" spans="1:5" ht="14.1" customHeight="1">
      <c r="A17" s="244" t="s">
        <v>1491</v>
      </c>
      <c r="B17" s="243" t="str">
        <f t="shared" si="0"/>
        <v>08150:博物館その他これらに類するもの</v>
      </c>
      <c r="C17" s="242" t="s">
        <v>1493</v>
      </c>
      <c r="D17" s="242" t="s">
        <v>1492</v>
      </c>
      <c r="E17" s="241"/>
    </row>
    <row r="18" spans="1:5" ht="14.1" customHeight="1">
      <c r="A18" s="244" t="s">
        <v>1491</v>
      </c>
      <c r="B18" s="243" t="str">
        <f t="shared" si="0"/>
        <v>08160:神社、寺院、教会その他これらに類するもの</v>
      </c>
      <c r="C18" s="242" t="s">
        <v>1490</v>
      </c>
      <c r="D18" s="242" t="s">
        <v>1489</v>
      </c>
      <c r="E18" s="241"/>
    </row>
    <row r="19" spans="1:5" ht="14.1" customHeight="1">
      <c r="A19" s="244" t="s">
        <v>1477</v>
      </c>
      <c r="B19" s="243" t="str">
        <f t="shared" si="0"/>
        <v>08170:老人ホーム、身体障害者福祉ホームその他これらに類するもの</v>
      </c>
      <c r="C19" s="242" t="s">
        <v>1488</v>
      </c>
      <c r="D19" s="242" t="s">
        <v>1487</v>
      </c>
      <c r="E19" s="241"/>
    </row>
    <row r="20" spans="1:5" ht="14.1" customHeight="1">
      <c r="A20" s="244" t="s">
        <v>1477</v>
      </c>
      <c r="B20" s="243" t="str">
        <f t="shared" si="0"/>
        <v>08180:保育所その他これらに類するもの</v>
      </c>
      <c r="C20" s="242" t="s">
        <v>1486</v>
      </c>
      <c r="D20" s="242" t="s">
        <v>1485</v>
      </c>
      <c r="E20" s="241"/>
    </row>
    <row r="21" spans="1:5" ht="14.1" customHeight="1">
      <c r="A21" s="244" t="s">
        <v>1477</v>
      </c>
      <c r="B21" s="243" t="str">
        <f t="shared" si="0"/>
        <v>08190:助産所</v>
      </c>
      <c r="C21" s="242" t="s">
        <v>1484</v>
      </c>
      <c r="D21" s="242" t="s">
        <v>1483</v>
      </c>
      <c r="E21" s="241"/>
    </row>
    <row r="22" spans="1:5" ht="14.1" customHeight="1">
      <c r="A22" s="244" t="s">
        <v>1477</v>
      </c>
      <c r="B22" s="243" t="str">
        <f t="shared" si="0"/>
        <v>08210:児童福祉施設等</v>
      </c>
      <c r="C22" s="242" t="s">
        <v>1482</v>
      </c>
      <c r="D22" s="242" t="s">
        <v>1481</v>
      </c>
      <c r="E22" s="241" t="s">
        <v>1480</v>
      </c>
    </row>
    <row r="23" spans="1:5" ht="14.1" customHeight="1">
      <c r="A23" s="244" t="s">
        <v>1477</v>
      </c>
      <c r="B23" s="243" t="str">
        <f t="shared" si="0"/>
        <v>08230:公衆浴場（個室付浴場業に係る公衆浴場を除く）</v>
      </c>
      <c r="C23" s="242" t="s">
        <v>1476</v>
      </c>
      <c r="D23" s="242" t="s">
        <v>1475</v>
      </c>
      <c r="E23" s="241"/>
    </row>
    <row r="24" spans="1:5" ht="14.1" customHeight="1">
      <c r="A24" s="244" t="s">
        <v>1470</v>
      </c>
      <c r="B24" s="243" t="str">
        <f t="shared" si="0"/>
        <v>08240:診療所（患者の収容施設のあるものに限る。）</v>
      </c>
      <c r="C24" s="242" t="s">
        <v>1474</v>
      </c>
      <c r="D24" s="242" t="s">
        <v>1473</v>
      </c>
      <c r="E24" s="241"/>
    </row>
    <row r="25" spans="1:5" ht="14.1" customHeight="1">
      <c r="A25" s="244" t="s">
        <v>1470</v>
      </c>
      <c r="B25" s="243" t="str">
        <f t="shared" si="0"/>
        <v>08250:診療所（患者の収容施設のないものに限る。）</v>
      </c>
      <c r="C25" s="242" t="s">
        <v>1472</v>
      </c>
      <c r="D25" s="242" t="s">
        <v>1471</v>
      </c>
      <c r="E25" s="241"/>
    </row>
    <row r="26" spans="1:5" ht="14.1" customHeight="1">
      <c r="A26" s="244" t="s">
        <v>1470</v>
      </c>
      <c r="B26" s="243" t="str">
        <f t="shared" si="0"/>
        <v>08260:病院</v>
      </c>
      <c r="C26" s="242" t="s">
        <v>1469</v>
      </c>
      <c r="D26" s="242" t="s">
        <v>1468</v>
      </c>
      <c r="E26" s="241"/>
    </row>
    <row r="27" spans="1:5" ht="14.1" customHeight="1">
      <c r="A27" s="244" t="s">
        <v>1455</v>
      </c>
      <c r="B27" s="243" t="str">
        <f t="shared" si="0"/>
        <v>08280:公衆電話所</v>
      </c>
      <c r="C27" s="242" t="s">
        <v>1465</v>
      </c>
      <c r="D27" s="242" t="s">
        <v>1464</v>
      </c>
      <c r="E27" s="241"/>
    </row>
    <row r="28" spans="1:5" ht="14.1" customHeight="1">
      <c r="A28" s="244" t="s">
        <v>1455</v>
      </c>
      <c r="B28" s="243" t="str">
        <f t="shared" si="0"/>
        <v>08310:公衆便所、休憩所又は路線バスの停留所の上家</v>
      </c>
      <c r="C28" s="242" t="s">
        <v>1459</v>
      </c>
      <c r="D28" s="242" t="s">
        <v>1458</v>
      </c>
      <c r="E28" s="241"/>
    </row>
    <row r="29" spans="1:5" ht="14.1" customHeight="1">
      <c r="A29" s="244" t="s">
        <v>1455</v>
      </c>
      <c r="B29" s="243" t="str">
        <f t="shared" si="0"/>
        <v>08320:建築基準法施行令第130条の4第5号に基づき建設大臣が指定する施設</v>
      </c>
      <c r="C29" s="242" t="s">
        <v>1457</v>
      </c>
      <c r="D29" s="242" t="s">
        <v>1456</v>
      </c>
      <c r="E29" s="241"/>
    </row>
    <row r="30" spans="1:5" ht="14.1" customHeight="1">
      <c r="A30" s="244" t="s">
        <v>1448</v>
      </c>
      <c r="B30" s="243" t="str">
        <f t="shared" ref="B30:B61" si="1">C30&amp;":"&amp;D30</f>
        <v>08340:工場（自動車修理工場を除く）</v>
      </c>
      <c r="C30" s="242" t="s">
        <v>1452</v>
      </c>
      <c r="D30" s="242" t="s">
        <v>1451</v>
      </c>
      <c r="E30" s="241"/>
    </row>
    <row r="31" spans="1:5" ht="14.1" customHeight="1">
      <c r="A31" s="244" t="s">
        <v>1448</v>
      </c>
      <c r="B31" s="243" t="str">
        <f t="shared" si="1"/>
        <v>08350:自動車修理工場</v>
      </c>
      <c r="C31" s="242" t="s">
        <v>1450</v>
      </c>
      <c r="D31" s="242" t="s">
        <v>1449</v>
      </c>
      <c r="E31" s="241"/>
    </row>
    <row r="32" spans="1:5" ht="14.1" customHeight="1">
      <c r="A32" s="244" t="s">
        <v>1448</v>
      </c>
      <c r="B32" s="243" t="str">
        <f t="shared" si="1"/>
        <v>08360:危険物の貯蔵又は処理に供するもの</v>
      </c>
      <c r="C32" s="242" t="s">
        <v>1447</v>
      </c>
      <c r="D32" s="242" t="s">
        <v>1446</v>
      </c>
      <c r="E32" s="241"/>
    </row>
    <row r="33" spans="1:5" ht="14.1" customHeight="1">
      <c r="A33" s="244" t="s">
        <v>1443</v>
      </c>
      <c r="B33" s="243" t="str">
        <f t="shared" si="1"/>
        <v>08370:ボーリング場、スケート場、水泳場、スキー場、ゴルフ練習場又はバッティング練習場</v>
      </c>
      <c r="C33" s="242" t="s">
        <v>1445</v>
      </c>
      <c r="D33" s="242" t="s">
        <v>1444</v>
      </c>
      <c r="E33" s="241"/>
    </row>
    <row r="34" spans="1:5" ht="14.1" customHeight="1">
      <c r="A34" s="244" t="s">
        <v>1443</v>
      </c>
      <c r="B34" s="243" t="str">
        <f t="shared" si="1"/>
        <v>08380:体育館又はスポーツの練習場</v>
      </c>
      <c r="C34" s="242" t="s">
        <v>1442</v>
      </c>
      <c r="D34" s="242" t="s">
        <v>1441</v>
      </c>
      <c r="E34" s="241" t="s">
        <v>1440</v>
      </c>
    </row>
    <row r="35" spans="1:5" ht="14.1" customHeight="1">
      <c r="A35" s="244" t="s">
        <v>1431</v>
      </c>
      <c r="B35" s="243" t="str">
        <f t="shared" si="1"/>
        <v>08390:マージャン屋、ぱちんこ屋、射的場、勝馬投票券発売所、場外車券売場その他これらに類するもの又はカラオケボックスその他これらに類するもの</v>
      </c>
      <c r="C35" s="242" t="s">
        <v>1439</v>
      </c>
      <c r="D35" s="242" t="s">
        <v>1438</v>
      </c>
      <c r="E35" s="241"/>
    </row>
    <row r="36" spans="1:5" ht="14.1" customHeight="1">
      <c r="A36" s="244" t="s">
        <v>1431</v>
      </c>
      <c r="B36" s="243" t="str">
        <f t="shared" si="1"/>
        <v>08400:ホテル又は旅館</v>
      </c>
      <c r="C36" s="242" t="s">
        <v>1437</v>
      </c>
      <c r="D36" s="242" t="s">
        <v>1436</v>
      </c>
      <c r="E36" s="241"/>
    </row>
    <row r="37" spans="1:5" ht="14.1" customHeight="1">
      <c r="A37" s="244" t="s">
        <v>1431</v>
      </c>
      <c r="B37" s="243" t="str">
        <f t="shared" si="1"/>
        <v>08410:自動車教習所</v>
      </c>
      <c r="C37" s="242" t="s">
        <v>1435</v>
      </c>
      <c r="D37" s="242" t="s">
        <v>1434</v>
      </c>
      <c r="E37" s="241"/>
    </row>
    <row r="38" spans="1:5" ht="14.1" customHeight="1">
      <c r="A38" s="244" t="s">
        <v>1431</v>
      </c>
      <c r="B38" s="243" t="str">
        <f t="shared" si="1"/>
        <v>08420:畜舎</v>
      </c>
      <c r="C38" s="242" t="s">
        <v>1433</v>
      </c>
      <c r="D38" s="242" t="s">
        <v>1432</v>
      </c>
      <c r="E38" s="241"/>
    </row>
    <row r="39" spans="1:5" ht="14.1" customHeight="1">
      <c r="A39" s="244" t="s">
        <v>1431</v>
      </c>
      <c r="B39" s="243" t="str">
        <f t="shared" si="1"/>
        <v>08430:堆肥舎又は水産物の増殖場若しくは養殖場</v>
      </c>
      <c r="C39" s="242" t="s">
        <v>1430</v>
      </c>
      <c r="D39" s="242" t="s">
        <v>1429</v>
      </c>
      <c r="E39" s="241"/>
    </row>
    <row r="40" spans="1:5" ht="14.1" customHeight="1">
      <c r="A40" s="244" t="s">
        <v>1410</v>
      </c>
      <c r="B40" s="243" t="str">
        <f t="shared" si="1"/>
        <v>08438:日用品の販売を主たる目的とする店舗</v>
      </c>
      <c r="C40" s="242" t="s">
        <v>1428</v>
      </c>
      <c r="D40" s="242" t="s">
        <v>1427</v>
      </c>
      <c r="E40" s="241"/>
    </row>
    <row r="41" spans="1:5" ht="14.1" customHeight="1">
      <c r="A41" s="244" t="s">
        <v>1410</v>
      </c>
      <c r="B41" s="243" t="str">
        <f t="shared" si="1"/>
        <v>08440:百貨店、マーケットその他の物品販売業を営む店舗</v>
      </c>
      <c r="C41" s="242" t="s">
        <v>1426</v>
      </c>
      <c r="D41" s="242" t="s">
        <v>1425</v>
      </c>
      <c r="E41" s="241" t="s">
        <v>1424</v>
      </c>
    </row>
    <row r="42" spans="1:5" ht="14.1" customHeight="1">
      <c r="A42" s="244" t="s">
        <v>1410</v>
      </c>
      <c r="B42" s="243" t="str">
        <f t="shared" si="1"/>
        <v>08450:飲食店</v>
      </c>
      <c r="C42" s="242" t="s">
        <v>1423</v>
      </c>
      <c r="D42" s="242" t="s">
        <v>1422</v>
      </c>
      <c r="E42" s="241" t="s">
        <v>1421</v>
      </c>
    </row>
    <row r="43" spans="1:5" ht="14.1" customHeight="1">
      <c r="A43" s="244" t="s">
        <v>1410</v>
      </c>
      <c r="B43" s="243" t="str">
        <f t="shared" si="1"/>
        <v>08452:食堂又は喫茶店</v>
      </c>
      <c r="C43" s="242" t="s">
        <v>1420</v>
      </c>
      <c r="D43" s="242" t="s">
        <v>1419</v>
      </c>
      <c r="E43" s="241"/>
    </row>
    <row r="44" spans="1:5" ht="14.1" customHeight="1">
      <c r="A44" s="244" t="s">
        <v>1410</v>
      </c>
      <c r="B44" s="243" t="str">
        <f t="shared" si="1"/>
        <v>08456:理髪店、美容院、クリーニング取次店、質屋、貸衣装屋、貸本屋その他これらに類するサービス業を営む店舗等</v>
      </c>
      <c r="C44" s="242" t="s">
        <v>1418</v>
      </c>
      <c r="D44" s="242" t="s">
        <v>1417</v>
      </c>
      <c r="E44" s="241" t="s">
        <v>1416</v>
      </c>
    </row>
    <row r="45" spans="1:5" ht="14.1" customHeight="1">
      <c r="A45" s="244" t="s">
        <v>1410</v>
      </c>
      <c r="B45" s="243" t="str">
        <f t="shared" si="1"/>
        <v>08458:銀行の支店、損害保険代理店、宅地建物取引業を営む店舗そのたこれらに類するサービス業を営む店舗</v>
      </c>
      <c r="C45" s="242" t="s">
        <v>1415</v>
      </c>
      <c r="D45" s="242" t="s">
        <v>1414</v>
      </c>
      <c r="E45" s="241"/>
    </row>
    <row r="46" spans="1:5" ht="14.1" customHeight="1">
      <c r="A46" s="244" t="s">
        <v>1410</v>
      </c>
      <c r="B46" s="243" t="str">
        <f t="shared" si="1"/>
        <v>08460:物品販売業を営む店舗以外の店舗</v>
      </c>
      <c r="C46" s="242" t="s">
        <v>1413</v>
      </c>
      <c r="D46" s="242" t="s">
        <v>1412</v>
      </c>
      <c r="E46" s="241" t="s">
        <v>1411</v>
      </c>
    </row>
    <row r="47" spans="1:5" ht="14.1" customHeight="1">
      <c r="A47" s="244" t="s">
        <v>1410</v>
      </c>
      <c r="B47" s="243" t="str">
        <f t="shared" si="1"/>
        <v>08470:事務所</v>
      </c>
      <c r="C47" s="242" t="s">
        <v>1409</v>
      </c>
      <c r="D47" s="242" t="s">
        <v>1408</v>
      </c>
      <c r="E47" s="241"/>
    </row>
    <row r="48" spans="1:5" ht="14.1" customHeight="1">
      <c r="A48" s="244" t="s">
        <v>1385</v>
      </c>
      <c r="B48" s="243" t="str">
        <f t="shared" si="1"/>
        <v>08480:映画スタジオ又はテレビスタジオ</v>
      </c>
      <c r="C48" s="242" t="s">
        <v>1407</v>
      </c>
      <c r="D48" s="242" t="s">
        <v>1406</v>
      </c>
      <c r="E48" s="241"/>
    </row>
    <row r="49" spans="1:5" ht="14.1" customHeight="1">
      <c r="A49" s="244" t="s">
        <v>1385</v>
      </c>
      <c r="B49" s="243" t="str">
        <f t="shared" si="1"/>
        <v>08490:自動車車庫</v>
      </c>
      <c r="C49" s="242" t="s">
        <v>1405</v>
      </c>
      <c r="D49" s="242" t="s">
        <v>1404</v>
      </c>
      <c r="E49" s="241"/>
    </row>
    <row r="50" spans="1:5" ht="14.1" customHeight="1">
      <c r="A50" s="244" t="s">
        <v>1385</v>
      </c>
      <c r="B50" s="243" t="str">
        <f t="shared" si="1"/>
        <v>08500:自転車駐車場</v>
      </c>
      <c r="C50" s="242" t="s">
        <v>1403</v>
      </c>
      <c r="D50" s="242" t="s">
        <v>1402</v>
      </c>
      <c r="E50" s="241"/>
    </row>
    <row r="51" spans="1:5" ht="14.1" customHeight="1">
      <c r="A51" s="244" t="s">
        <v>1385</v>
      </c>
      <c r="B51" s="243" t="str">
        <f t="shared" si="1"/>
        <v>08510:倉庫業を営む倉庫</v>
      </c>
      <c r="C51" s="242" t="s">
        <v>1401</v>
      </c>
      <c r="D51" s="242" t="s">
        <v>1400</v>
      </c>
      <c r="E51" s="241"/>
    </row>
    <row r="52" spans="1:5" ht="14.1" customHeight="1">
      <c r="A52" s="244" t="s">
        <v>1385</v>
      </c>
      <c r="B52" s="243" t="str">
        <f t="shared" si="1"/>
        <v>08520:倉庫業を営まない倉庫</v>
      </c>
      <c r="C52" s="242" t="s">
        <v>1399</v>
      </c>
      <c r="D52" s="242" t="s">
        <v>1398</v>
      </c>
      <c r="E52" s="241"/>
    </row>
    <row r="53" spans="1:5" ht="14.1" customHeight="1">
      <c r="A53" s="244" t="s">
        <v>1385</v>
      </c>
      <c r="B53" s="243" t="str">
        <f t="shared" si="1"/>
        <v>08530:劇場、映画館又は演芸場</v>
      </c>
      <c r="C53" s="242" t="s">
        <v>1397</v>
      </c>
      <c r="D53" s="242" t="s">
        <v>1396</v>
      </c>
      <c r="E53" s="241"/>
    </row>
    <row r="54" spans="1:5" ht="14.1" customHeight="1">
      <c r="A54" s="244" t="s">
        <v>1385</v>
      </c>
      <c r="B54" s="243" t="str">
        <f t="shared" si="1"/>
        <v>08540:観覧場</v>
      </c>
      <c r="C54" s="242" t="s">
        <v>1395</v>
      </c>
      <c r="D54" s="242" t="s">
        <v>1394</v>
      </c>
      <c r="E54" s="241"/>
    </row>
    <row r="55" spans="1:5" ht="14.1" customHeight="1">
      <c r="A55" s="244" t="s">
        <v>1385</v>
      </c>
      <c r="B55" s="243" t="str">
        <f t="shared" si="1"/>
        <v>08550:公会堂又は集会場</v>
      </c>
      <c r="C55" s="242" t="s">
        <v>1393</v>
      </c>
      <c r="D55" s="242" t="s">
        <v>1392</v>
      </c>
      <c r="E55" s="241"/>
    </row>
    <row r="56" spans="1:5" ht="14.1" customHeight="1">
      <c r="A56" s="244" t="s">
        <v>1385</v>
      </c>
      <c r="B56" s="243" t="str">
        <f t="shared" si="1"/>
        <v>08560:展示場</v>
      </c>
      <c r="C56" s="242" t="s">
        <v>1391</v>
      </c>
      <c r="D56" s="242" t="s">
        <v>1390</v>
      </c>
      <c r="E56" s="241"/>
    </row>
    <row r="57" spans="1:5" ht="14.1" customHeight="1">
      <c r="A57" s="244" t="s">
        <v>1385</v>
      </c>
      <c r="B57" s="243" t="str">
        <f t="shared" si="1"/>
        <v>08570:料理店</v>
      </c>
      <c r="C57" s="242" t="s">
        <v>1389</v>
      </c>
      <c r="D57" s="242" t="s">
        <v>1388</v>
      </c>
      <c r="E57" s="241"/>
    </row>
    <row r="58" spans="1:5" ht="14.1" customHeight="1">
      <c r="A58" s="244" t="s">
        <v>1385</v>
      </c>
      <c r="B58" s="243" t="str">
        <f t="shared" si="1"/>
        <v>08580:キャバレー、カフェー、ナイトクラブ又はバー</v>
      </c>
      <c r="C58" s="242" t="s">
        <v>1387</v>
      </c>
      <c r="D58" s="242" t="s">
        <v>1386</v>
      </c>
      <c r="E58" s="241"/>
    </row>
    <row r="59" spans="1:5" ht="14.1" customHeight="1">
      <c r="A59" s="244" t="s">
        <v>1385</v>
      </c>
      <c r="B59" s="243" t="str">
        <f t="shared" si="1"/>
        <v>08590:ダンスホール</v>
      </c>
      <c r="C59" s="242" t="s">
        <v>1384</v>
      </c>
      <c r="D59" s="242" t="s">
        <v>1383</v>
      </c>
      <c r="E59" s="241"/>
    </row>
    <row r="60" spans="1:5" ht="14.1" customHeight="1">
      <c r="A60" s="244" t="s">
        <v>1376</v>
      </c>
      <c r="B60" s="243" t="str">
        <f t="shared" si="1"/>
        <v>08600: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v>
      </c>
      <c r="C60" s="242" t="s">
        <v>1382</v>
      </c>
      <c r="D60" s="242" t="s">
        <v>1381</v>
      </c>
      <c r="E60" s="241"/>
    </row>
    <row r="61" spans="1:5" ht="14.1" customHeight="1">
      <c r="A61" s="244" t="s">
        <v>1376</v>
      </c>
      <c r="B61" s="243" t="str">
        <f t="shared" si="1"/>
        <v>08610:卸売市場</v>
      </c>
      <c r="C61" s="242" t="s">
        <v>1380</v>
      </c>
      <c r="D61" s="242" t="s">
        <v>1379</v>
      </c>
      <c r="E61" s="241"/>
    </row>
    <row r="62" spans="1:5" ht="14.1" customHeight="1">
      <c r="A62" s="244" t="s">
        <v>1376</v>
      </c>
      <c r="B62" s="243" t="str">
        <f t="shared" ref="B62:B63" si="2">C62&amp;":"&amp;D62</f>
        <v>08620:火葬場又はと畜場、汚物処理場、ごみ焼却場その他の処理施設</v>
      </c>
      <c r="C62" s="242" t="s">
        <v>1378</v>
      </c>
      <c r="D62" s="242" t="s">
        <v>1377</v>
      </c>
      <c r="E62" s="241"/>
    </row>
    <row r="63" spans="1:5" ht="14.1" customHeight="1">
      <c r="A63" s="244" t="s">
        <v>1376</v>
      </c>
      <c r="B63" s="243" t="str">
        <f t="shared" si="2"/>
        <v>08990:その他</v>
      </c>
      <c r="C63" s="242" t="s">
        <v>1375</v>
      </c>
      <c r="D63" s="242" t="s">
        <v>1374</v>
      </c>
      <c r="E63" s="241"/>
    </row>
    <row r="64" spans="1:5" ht="14.1" customHeight="1">
      <c r="A64" s="244" t="s">
        <v>1477</v>
      </c>
      <c r="B64" s="243" t="str">
        <f>C64&amp;":"&amp;D64</f>
        <v>08220:隣保館</v>
      </c>
      <c r="C64" s="242" t="s">
        <v>1479</v>
      </c>
      <c r="D64" s="242" t="s">
        <v>1478</v>
      </c>
      <c r="E64" s="241"/>
    </row>
    <row r="65" spans="1:5" ht="14.1" customHeight="1">
      <c r="A65" s="244" t="s">
        <v>1455</v>
      </c>
      <c r="B65" s="243" t="str">
        <f>C65&amp;":"&amp;D65</f>
        <v>08270:巡査派出所</v>
      </c>
      <c r="C65" s="242" t="s">
        <v>1467</v>
      </c>
      <c r="D65" s="242" t="s">
        <v>1466</v>
      </c>
      <c r="E65" s="241"/>
    </row>
    <row r="66" spans="1:5" ht="14.1" customHeight="1">
      <c r="A66" s="244" t="s">
        <v>1455</v>
      </c>
      <c r="B66" s="243" t="str">
        <f>C66&amp;":"&amp;D66</f>
        <v>08290:郵便局</v>
      </c>
      <c r="C66" s="242" t="s">
        <v>1463</v>
      </c>
      <c r="D66" s="242" t="s">
        <v>1462</v>
      </c>
      <c r="E66" s="241"/>
    </row>
    <row r="67" spans="1:5" ht="14.1" customHeight="1">
      <c r="A67" s="244" t="s">
        <v>1455</v>
      </c>
      <c r="B67" s="243" t="str">
        <f>C67&amp;":"&amp;D67</f>
        <v>08300:地方公共団体の支庁又は支所</v>
      </c>
      <c r="C67" s="242" t="s">
        <v>1461</v>
      </c>
      <c r="D67" s="242" t="s">
        <v>1460</v>
      </c>
      <c r="E67" s="241"/>
    </row>
    <row r="68" spans="1:5" ht="14.1" customHeight="1">
      <c r="A68" s="244" t="s">
        <v>1455</v>
      </c>
      <c r="B68" s="243" t="str">
        <f>C68&amp;":"&amp;D68</f>
        <v>08330:税務署、警察署、保健所又は消防署その他これらに類するもの</v>
      </c>
      <c r="C68" s="242" t="s">
        <v>1454</v>
      </c>
      <c r="D68" s="242" t="s">
        <v>1453</v>
      </c>
      <c r="E68" s="241"/>
    </row>
    <row r="69" spans="1:5" ht="14.1" customHeight="1">
      <c r="A69" s="244"/>
      <c r="B69" s="243" t="str">
        <f t="shared" ref="B69:B71" si="3">IF(C69="","",C69&amp;":"&amp;D69)</f>
        <v>08630:農産物の生産、集荷、処理又は貯蔵に供するもの</v>
      </c>
      <c r="C69" s="245" t="s">
        <v>2903</v>
      </c>
      <c r="D69" s="242" t="s">
        <v>2904</v>
      </c>
      <c r="E69" s="241"/>
    </row>
    <row r="70" spans="1:5" ht="14.1" customHeight="1">
      <c r="A70" s="244"/>
      <c r="B70" s="243" t="str">
        <f t="shared" si="3"/>
        <v>08640:農業の生産資材の貯蔵に供するもの</v>
      </c>
      <c r="C70" s="245" t="s">
        <v>2905</v>
      </c>
      <c r="D70" s="242" t="s">
        <v>2906</v>
      </c>
      <c r="E70" s="241"/>
    </row>
    <row r="71" spans="1:5" ht="14.1" customHeight="1">
      <c r="A71" s="244"/>
      <c r="B71" s="243" t="str">
        <f t="shared" si="3"/>
        <v>08650:田園住居地域及びその周辺の地域で生産された農産物販売店等</v>
      </c>
      <c r="C71" s="245" t="s">
        <v>2907</v>
      </c>
      <c r="D71" s="242" t="s">
        <v>2908</v>
      </c>
      <c r="E71" s="241"/>
    </row>
    <row r="72" spans="1:5" ht="14.1" customHeight="1">
      <c r="A72" s="244"/>
      <c r="B72" s="243" t="str">
        <f>IF(C72="","",C72&amp;":"&amp;D72)</f>
        <v/>
      </c>
      <c r="C72" s="242"/>
      <c r="D72" s="242"/>
      <c r="E72" s="241"/>
    </row>
  </sheetData>
  <sheetProtection selectLockedCells="1" selectUnlockedCells="1"/>
  <phoneticPr fontId="2"/>
  <pageMargins left="0.75" right="0.75" top="1" bottom="1" header="0.51200000000000001" footer="0.51200000000000001"/>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59999389629810485"/>
  </sheetPr>
  <dimension ref="A1:M51"/>
  <sheetViews>
    <sheetView workbookViewId="0"/>
  </sheetViews>
  <sheetFormatPr defaultRowHeight="14.25"/>
  <cols>
    <col min="1" max="1" width="3.625" customWidth="1"/>
    <col min="2" max="2" width="10.625" customWidth="1"/>
    <col min="3" max="3" width="6.625" customWidth="1"/>
    <col min="4" max="4" width="10.625" customWidth="1"/>
    <col min="5" max="5" width="10.625" style="712" customWidth="1"/>
    <col min="6" max="6" width="1.625" style="713" customWidth="1"/>
    <col min="7" max="7" width="20.625" customWidth="1"/>
    <col min="8" max="8" width="9.625" bestFit="1" customWidth="1"/>
    <col min="9" max="9" width="10.625" customWidth="1"/>
    <col min="10" max="10" width="10.625" style="712" customWidth="1"/>
    <col min="11" max="11" width="9" style="712"/>
    <col min="12" max="12" width="30.625" customWidth="1"/>
    <col min="13" max="13" width="12.625" style="712" customWidth="1"/>
  </cols>
  <sheetData>
    <row r="1" spans="1:13">
      <c r="A1" s="719" t="s">
        <v>2466</v>
      </c>
      <c r="B1" s="720" t="s">
        <v>2453</v>
      </c>
      <c r="C1" s="720" t="s">
        <v>2454</v>
      </c>
      <c r="D1" s="720" t="s">
        <v>2455</v>
      </c>
      <c r="E1" s="721" t="s">
        <v>2456</v>
      </c>
      <c r="F1" s="720"/>
      <c r="G1" s="720" t="s">
        <v>2457</v>
      </c>
      <c r="H1" s="720" t="s">
        <v>2458</v>
      </c>
      <c r="I1" s="720" t="s">
        <v>2459</v>
      </c>
      <c r="J1" s="721" t="s">
        <v>2460</v>
      </c>
      <c r="K1" s="721" t="s">
        <v>2461</v>
      </c>
      <c r="L1" s="720" t="s">
        <v>2218</v>
      </c>
      <c r="M1" s="722" t="s">
        <v>2462</v>
      </c>
    </row>
    <row r="2" spans="1:13">
      <c r="A2">
        <f>ROW()-1</f>
        <v>1</v>
      </c>
      <c r="B2" s="734"/>
      <c r="C2" s="734"/>
      <c r="D2" s="734"/>
      <c r="E2" s="735"/>
      <c r="F2" s="734"/>
      <c r="G2" s="734"/>
      <c r="H2" s="734"/>
      <c r="I2" s="734"/>
      <c r="J2" s="735"/>
      <c r="K2" s="735"/>
      <c r="L2" s="734"/>
      <c r="M2" s="735"/>
    </row>
    <row r="3" spans="1:13">
      <c r="A3">
        <f t="shared" ref="A3:A51" si="0">ROW()-1</f>
        <v>2</v>
      </c>
    </row>
    <row r="4" spans="1:13">
      <c r="A4">
        <f t="shared" si="0"/>
        <v>3</v>
      </c>
    </row>
    <row r="5" spans="1:13">
      <c r="A5">
        <f t="shared" si="0"/>
        <v>4</v>
      </c>
    </row>
    <row r="6" spans="1:13">
      <c r="A6">
        <f t="shared" si="0"/>
        <v>5</v>
      </c>
    </row>
    <row r="7" spans="1:13">
      <c r="A7">
        <f t="shared" si="0"/>
        <v>6</v>
      </c>
    </row>
    <row r="8" spans="1:13">
      <c r="A8">
        <f t="shared" si="0"/>
        <v>7</v>
      </c>
    </row>
    <row r="9" spans="1:13">
      <c r="A9">
        <f t="shared" si="0"/>
        <v>8</v>
      </c>
    </row>
    <row r="10" spans="1:13">
      <c r="A10">
        <f t="shared" si="0"/>
        <v>9</v>
      </c>
    </row>
    <row r="11" spans="1:13">
      <c r="A11">
        <f t="shared" si="0"/>
        <v>10</v>
      </c>
    </row>
    <row r="12" spans="1:13">
      <c r="A12">
        <f t="shared" si="0"/>
        <v>11</v>
      </c>
    </row>
    <row r="13" spans="1:13">
      <c r="A13">
        <f t="shared" si="0"/>
        <v>12</v>
      </c>
    </row>
    <row r="14" spans="1:13">
      <c r="A14">
        <f t="shared" si="0"/>
        <v>13</v>
      </c>
    </row>
    <row r="15" spans="1:13">
      <c r="A15">
        <f t="shared" si="0"/>
        <v>14</v>
      </c>
    </row>
    <row r="16" spans="1: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5">
    <dataValidation imeMode="off" allowBlank="1" showInputMessage="1" showErrorMessage="1" sqref="E1:F1048576 J1:K1048576 M1:M1048576" xr:uid="{00000000-0002-0000-3E00-000000000000}"/>
    <dataValidation imeMode="on" allowBlank="1" showInputMessage="1" showErrorMessage="1" sqref="L1:L1048576 B1:B1048576 C52:D1048576 G1:G1048576 H1:I1 C1:D1 H52:I1048576" xr:uid="{00000000-0002-0000-3E00-000001000000}"/>
    <dataValidation type="list" imeMode="on" allowBlank="1" showInputMessage="1" showErrorMessage="1" sqref="C2:C51 H3:H51" xr:uid="{00000000-0002-0000-3E00-000002000000}">
      <formula1>建築士資格</formula1>
    </dataValidation>
    <dataValidation type="list" imeMode="on" allowBlank="1" showInputMessage="1" showErrorMessage="1" sqref="D3:D51" xr:uid="{00000000-0002-0000-3E00-000003000000}">
      <formula1>建築士登録</formula1>
    </dataValidation>
    <dataValidation type="list" imeMode="on" allowBlank="1" showInputMessage="1" showErrorMessage="1" sqref="I3:I51" xr:uid="{00000000-0002-0000-3E00-000004000000}">
      <formula1>資格県</formula1>
    </dataValidation>
  </dataValidations>
  <hyperlinks>
    <hyperlink ref="A1" location="作業メニュー!A1" display="戻る" xr:uid="{00000000-0004-0000-3E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imeMode="on" allowBlank="1" showInputMessage="1" showErrorMessage="1" xr:uid="{00000000-0002-0000-3E00-000005000000}">
          <x14:formula1>
            <xm:f>値一覧項目!$C$2:$C$16</xm:f>
          </x14:formula1>
          <xm:sqref>I2</xm:sqref>
        </x14:dataValidation>
        <x14:dataValidation type="list" imeMode="on" allowBlank="1" showInputMessage="1" showErrorMessage="1" xr:uid="{00000000-0002-0000-3E00-000006000000}">
          <x14:formula1>
            <xm:f>値一覧項目!$E$2:$E$5</xm:f>
          </x14:formula1>
          <xm:sqref>H2</xm:sqref>
        </x14:dataValidation>
        <x14:dataValidation type="list" imeMode="on" allowBlank="1" showInputMessage="1" showErrorMessage="1" xr:uid="{00000000-0002-0000-3E00-000007000000}">
          <x14:formula1>
            <xm:f>値一覧項目!$D$2:$D$19</xm:f>
          </x14:formula1>
          <xm:sqref>D2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59999389629810485"/>
  </sheetPr>
  <dimension ref="A1:C51"/>
  <sheetViews>
    <sheetView workbookViewId="0"/>
  </sheetViews>
  <sheetFormatPr defaultRowHeight="14.25"/>
  <cols>
    <col min="1" max="1" width="4.625" customWidth="1"/>
    <col min="2" max="2" width="12.625" customWidth="1"/>
    <col min="3" max="3" width="10.625" style="712" customWidth="1"/>
  </cols>
  <sheetData>
    <row r="1" spans="1:3" s="726" customFormat="1">
      <c r="A1" s="728" t="s">
        <v>2466</v>
      </c>
      <c r="B1" s="726" t="s">
        <v>2453</v>
      </c>
      <c r="C1" s="727" t="s">
        <v>2456</v>
      </c>
    </row>
    <row r="2" spans="1:3">
      <c r="A2">
        <f>ROW()-1</f>
        <v>1</v>
      </c>
      <c r="B2" s="734"/>
      <c r="C2" s="735"/>
    </row>
    <row r="3" spans="1:3">
      <c r="A3">
        <f t="shared" ref="A3:A51" si="0">ROW()-1</f>
        <v>2</v>
      </c>
    </row>
    <row r="4" spans="1:3">
      <c r="A4">
        <f t="shared" si="0"/>
        <v>3</v>
      </c>
    </row>
    <row r="5" spans="1:3">
      <c r="A5">
        <f t="shared" si="0"/>
        <v>4</v>
      </c>
    </row>
    <row r="6" spans="1:3">
      <c r="A6">
        <f t="shared" si="0"/>
        <v>5</v>
      </c>
    </row>
    <row r="7" spans="1:3">
      <c r="A7">
        <f t="shared" si="0"/>
        <v>6</v>
      </c>
    </row>
    <row r="8" spans="1:3">
      <c r="A8">
        <f t="shared" si="0"/>
        <v>7</v>
      </c>
    </row>
    <row r="9" spans="1:3">
      <c r="A9">
        <f t="shared" si="0"/>
        <v>8</v>
      </c>
    </row>
    <row r="10" spans="1:3">
      <c r="A10">
        <f t="shared" si="0"/>
        <v>9</v>
      </c>
    </row>
    <row r="11" spans="1:3">
      <c r="A11">
        <f t="shared" si="0"/>
        <v>10</v>
      </c>
    </row>
    <row r="12" spans="1:3">
      <c r="A12">
        <f t="shared" si="0"/>
        <v>11</v>
      </c>
    </row>
    <row r="13" spans="1:3">
      <c r="A13">
        <f t="shared" si="0"/>
        <v>12</v>
      </c>
    </row>
    <row r="14" spans="1:3">
      <c r="A14">
        <f t="shared" si="0"/>
        <v>13</v>
      </c>
    </row>
    <row r="15" spans="1:3">
      <c r="A15">
        <f t="shared" si="0"/>
        <v>14</v>
      </c>
    </row>
    <row r="16" spans="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2">
    <dataValidation imeMode="off" allowBlank="1" showInputMessage="1" showErrorMessage="1" sqref="C1:C1048576" xr:uid="{00000000-0002-0000-3F00-000000000000}"/>
    <dataValidation imeMode="on" allowBlank="1" showInputMessage="1" showErrorMessage="1" sqref="B1:B1048576" xr:uid="{00000000-0002-0000-3F00-000001000000}"/>
  </dataValidations>
  <hyperlinks>
    <hyperlink ref="A1" location="作業メニュー!A1" display="戻る" xr:uid="{00000000-0004-0000-3F00-000000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tint="0.59999389629810485"/>
  </sheetPr>
  <dimension ref="A1:I51"/>
  <sheetViews>
    <sheetView workbookViewId="0"/>
  </sheetViews>
  <sheetFormatPr defaultRowHeight="14.25"/>
  <cols>
    <col min="1" max="1" width="3.625" customWidth="1"/>
    <col min="2" max="2" width="20.625" customWidth="1"/>
    <col min="3" max="3" width="12.625" customWidth="1"/>
    <col min="5" max="5" width="9" style="712"/>
    <col min="6" max="6" width="30.625" customWidth="1"/>
    <col min="7" max="7" width="9" style="712"/>
    <col min="8" max="8" width="30.625" customWidth="1"/>
    <col min="9" max="9" width="12.625" style="712" customWidth="1"/>
  </cols>
  <sheetData>
    <row r="1" spans="1:9">
      <c r="A1" s="719" t="s">
        <v>2466</v>
      </c>
      <c r="B1" s="720" t="s">
        <v>2453</v>
      </c>
      <c r="C1" s="720" t="s">
        <v>2455</v>
      </c>
      <c r="D1" s="720" t="s">
        <v>2491</v>
      </c>
      <c r="E1" s="721" t="s">
        <v>2456</v>
      </c>
      <c r="F1" s="720" t="s">
        <v>2457</v>
      </c>
      <c r="G1" s="721" t="s">
        <v>2461</v>
      </c>
      <c r="H1" s="720" t="s">
        <v>2218</v>
      </c>
      <c r="I1" s="722" t="s">
        <v>2462</v>
      </c>
    </row>
    <row r="2" spans="1:9">
      <c r="A2" s="729">
        <f>ROW()-1</f>
        <v>1</v>
      </c>
      <c r="B2" s="734"/>
      <c r="C2" s="734"/>
      <c r="D2" s="734"/>
      <c r="E2" s="735"/>
      <c r="F2" s="734"/>
      <c r="G2" s="735"/>
      <c r="H2" s="734"/>
      <c r="I2" s="735"/>
    </row>
    <row r="3" spans="1:9">
      <c r="A3" s="729">
        <f t="shared" ref="A3:A51" si="0">ROW()-1</f>
        <v>2</v>
      </c>
    </row>
    <row r="4" spans="1:9">
      <c r="A4" s="729">
        <f t="shared" si="0"/>
        <v>3</v>
      </c>
    </row>
    <row r="5" spans="1:9">
      <c r="A5" s="729">
        <f t="shared" si="0"/>
        <v>4</v>
      </c>
    </row>
    <row r="6" spans="1:9">
      <c r="A6" s="729">
        <f t="shared" si="0"/>
        <v>5</v>
      </c>
    </row>
    <row r="7" spans="1:9">
      <c r="A7" s="729">
        <f t="shared" si="0"/>
        <v>6</v>
      </c>
    </row>
    <row r="8" spans="1:9">
      <c r="A8" s="729">
        <f t="shared" si="0"/>
        <v>7</v>
      </c>
    </row>
    <row r="9" spans="1:9">
      <c r="A9" s="729">
        <f t="shared" si="0"/>
        <v>8</v>
      </c>
    </row>
    <row r="10" spans="1:9">
      <c r="A10" s="729">
        <f t="shared" si="0"/>
        <v>9</v>
      </c>
    </row>
    <row r="11" spans="1:9">
      <c r="A11" s="729">
        <f t="shared" si="0"/>
        <v>10</v>
      </c>
    </row>
    <row r="12" spans="1:9">
      <c r="A12" s="729">
        <f t="shared" si="0"/>
        <v>11</v>
      </c>
    </row>
    <row r="13" spans="1:9">
      <c r="A13" s="729">
        <f t="shared" si="0"/>
        <v>12</v>
      </c>
    </row>
    <row r="14" spans="1:9">
      <c r="A14" s="729">
        <f t="shared" si="0"/>
        <v>13</v>
      </c>
    </row>
    <row r="15" spans="1:9">
      <c r="A15" s="729">
        <f t="shared" si="0"/>
        <v>14</v>
      </c>
    </row>
    <row r="16" spans="1:9">
      <c r="A16" s="729">
        <f t="shared" si="0"/>
        <v>15</v>
      </c>
    </row>
    <row r="17" spans="1:1">
      <c r="A17" s="729">
        <f t="shared" si="0"/>
        <v>16</v>
      </c>
    </row>
    <row r="18" spans="1:1">
      <c r="A18" s="729">
        <f t="shared" si="0"/>
        <v>17</v>
      </c>
    </row>
    <row r="19" spans="1:1">
      <c r="A19" s="729">
        <f t="shared" si="0"/>
        <v>18</v>
      </c>
    </row>
    <row r="20" spans="1:1">
      <c r="A20" s="729">
        <f t="shared" si="0"/>
        <v>19</v>
      </c>
    </row>
    <row r="21" spans="1:1">
      <c r="A21" s="729">
        <f t="shared" si="0"/>
        <v>20</v>
      </c>
    </row>
    <row r="22" spans="1:1">
      <c r="A22" s="729">
        <f t="shared" si="0"/>
        <v>21</v>
      </c>
    </row>
    <row r="23" spans="1:1">
      <c r="A23" s="729">
        <f t="shared" si="0"/>
        <v>22</v>
      </c>
    </row>
    <row r="24" spans="1:1">
      <c r="A24" s="729">
        <f t="shared" si="0"/>
        <v>23</v>
      </c>
    </row>
    <row r="25" spans="1:1">
      <c r="A25" s="729">
        <f t="shared" si="0"/>
        <v>24</v>
      </c>
    </row>
    <row r="26" spans="1:1">
      <c r="A26" s="729">
        <f t="shared" si="0"/>
        <v>25</v>
      </c>
    </row>
    <row r="27" spans="1:1">
      <c r="A27" s="729">
        <f t="shared" si="0"/>
        <v>26</v>
      </c>
    </row>
    <row r="28" spans="1:1">
      <c r="A28" s="729">
        <f t="shared" si="0"/>
        <v>27</v>
      </c>
    </row>
    <row r="29" spans="1:1">
      <c r="A29" s="729">
        <f t="shared" si="0"/>
        <v>28</v>
      </c>
    </row>
    <row r="30" spans="1:1">
      <c r="A30" s="729">
        <f t="shared" si="0"/>
        <v>29</v>
      </c>
    </row>
    <row r="31" spans="1:1">
      <c r="A31" s="729">
        <f t="shared" si="0"/>
        <v>30</v>
      </c>
    </row>
    <row r="32" spans="1:1">
      <c r="A32" s="729">
        <f t="shared" si="0"/>
        <v>31</v>
      </c>
    </row>
    <row r="33" spans="1:1">
      <c r="A33" s="729">
        <f t="shared" si="0"/>
        <v>32</v>
      </c>
    </row>
    <row r="34" spans="1:1">
      <c r="A34" s="729">
        <f t="shared" si="0"/>
        <v>33</v>
      </c>
    </row>
    <row r="35" spans="1:1">
      <c r="A35" s="729">
        <f t="shared" si="0"/>
        <v>34</v>
      </c>
    </row>
    <row r="36" spans="1:1">
      <c r="A36" s="729">
        <f t="shared" si="0"/>
        <v>35</v>
      </c>
    </row>
    <row r="37" spans="1:1">
      <c r="A37" s="729">
        <f t="shared" si="0"/>
        <v>36</v>
      </c>
    </row>
    <row r="38" spans="1:1">
      <c r="A38" s="729">
        <f t="shared" si="0"/>
        <v>37</v>
      </c>
    </row>
    <row r="39" spans="1:1">
      <c r="A39" s="729">
        <f t="shared" si="0"/>
        <v>38</v>
      </c>
    </row>
    <row r="40" spans="1:1">
      <c r="A40" s="729">
        <f t="shared" si="0"/>
        <v>39</v>
      </c>
    </row>
    <row r="41" spans="1:1">
      <c r="A41" s="729">
        <f t="shared" si="0"/>
        <v>40</v>
      </c>
    </row>
    <row r="42" spans="1:1">
      <c r="A42" s="729">
        <f t="shared" si="0"/>
        <v>41</v>
      </c>
    </row>
    <row r="43" spans="1:1">
      <c r="A43" s="729">
        <f t="shared" si="0"/>
        <v>42</v>
      </c>
    </row>
    <row r="44" spans="1:1">
      <c r="A44" s="729">
        <f t="shared" si="0"/>
        <v>43</v>
      </c>
    </row>
    <row r="45" spans="1:1">
      <c r="A45" s="729">
        <f t="shared" si="0"/>
        <v>44</v>
      </c>
    </row>
    <row r="46" spans="1:1">
      <c r="A46" s="729">
        <f t="shared" si="0"/>
        <v>45</v>
      </c>
    </row>
    <row r="47" spans="1:1">
      <c r="A47" s="729">
        <f t="shared" si="0"/>
        <v>46</v>
      </c>
    </row>
    <row r="48" spans="1:1">
      <c r="A48" s="729">
        <f t="shared" si="0"/>
        <v>47</v>
      </c>
    </row>
    <row r="49" spans="1:1">
      <c r="A49" s="729">
        <f t="shared" si="0"/>
        <v>48</v>
      </c>
    </row>
    <row r="50" spans="1:1">
      <c r="A50" s="729">
        <f t="shared" si="0"/>
        <v>49</v>
      </c>
    </row>
    <row r="51" spans="1:1">
      <c r="A51" s="729">
        <f t="shared" si="0"/>
        <v>50</v>
      </c>
    </row>
  </sheetData>
  <phoneticPr fontId="2"/>
  <dataValidations count="4">
    <dataValidation imeMode="on" allowBlank="1" showInputMessage="1" showErrorMessage="1" sqref="C52:D1048576 F1:F1048576 B1:B1048576 C1:D2 H1:H1048576" xr:uid="{00000000-0002-0000-4000-000000000000}"/>
    <dataValidation imeMode="off" allowBlank="1" showInputMessage="1" showErrorMessage="1" sqref="I1:I1048576 G1:G1048576 E1:E1048576" xr:uid="{00000000-0002-0000-4000-000001000000}"/>
    <dataValidation type="list" imeMode="on" allowBlank="1" showInputMessage="1" showErrorMessage="1" sqref="C3:C51" xr:uid="{00000000-0002-0000-4000-000002000000}">
      <formula1>建築士登録</formula1>
    </dataValidation>
    <dataValidation type="list" imeMode="on" allowBlank="1" showInputMessage="1" showErrorMessage="1" sqref="D3:D51" xr:uid="{00000000-0002-0000-4000-000003000000}">
      <formula1>許可番号</formula1>
    </dataValidation>
  </dataValidations>
  <hyperlinks>
    <hyperlink ref="A1" location="作業メニュー!A1" display="戻る" xr:uid="{00000000-0004-0000-40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D70"/>
  <sheetViews>
    <sheetView showGridLines="0" zoomScaleNormal="100" workbookViewId="0"/>
  </sheetViews>
  <sheetFormatPr defaultColWidth="3.625" defaultRowHeight="18" customHeight="1"/>
  <cols>
    <col min="1" max="1" width="3.625" style="535"/>
    <col min="2" max="2" width="3.625" style="549"/>
    <col min="3" max="16384" width="3.625" style="535"/>
  </cols>
  <sheetData>
    <row r="1" spans="1:30" s="534" customFormat="1" ht="39.950000000000003" customHeight="1" thickBot="1">
      <c r="A1" s="533" t="s">
        <v>2107</v>
      </c>
      <c r="B1" s="548"/>
      <c r="V1" s="1455" t="s">
        <v>2182</v>
      </c>
      <c r="W1" s="1455"/>
      <c r="X1" s="1455"/>
      <c r="Y1" s="1455"/>
      <c r="Z1" s="1455"/>
    </row>
    <row r="2" spans="1:30" s="545" customFormat="1" ht="9.9499999999999993" customHeight="1" thickTop="1">
      <c r="B2" s="552"/>
    </row>
    <row r="4" spans="1:30" s="299" customFormat="1" ht="18" customHeight="1">
      <c r="A4" s="536" t="s">
        <v>2110</v>
      </c>
      <c r="B4" s="550" t="s">
        <v>2108</v>
      </c>
      <c r="C4" s="537" t="s">
        <v>2109</v>
      </c>
      <c r="D4" s="306"/>
      <c r="F4" s="1441">
        <v>2</v>
      </c>
      <c r="G4" s="1442"/>
      <c r="H4" s="1442"/>
      <c r="I4" s="1443"/>
      <c r="J4" s="306"/>
      <c r="K4" s="306"/>
      <c r="L4" s="306"/>
      <c r="M4" s="306"/>
      <c r="N4" s="306"/>
      <c r="O4" s="306"/>
      <c r="P4" s="306"/>
      <c r="Q4" s="306"/>
      <c r="R4" s="306"/>
      <c r="S4" s="306"/>
      <c r="T4" s="306"/>
      <c r="U4" s="306"/>
      <c r="V4" s="306"/>
      <c r="W4" s="306"/>
      <c r="X4" s="306"/>
      <c r="Y4" s="306"/>
      <c r="Z4" s="306"/>
      <c r="AA4" s="306"/>
      <c r="AB4" s="306"/>
      <c r="AC4" s="306"/>
      <c r="AD4" s="306"/>
    </row>
    <row r="6" spans="1:30" ht="18" customHeight="1">
      <c r="A6" s="539" t="s">
        <v>2111</v>
      </c>
      <c r="B6" s="551" t="s">
        <v>2112</v>
      </c>
      <c r="C6" s="540" t="s">
        <v>2114</v>
      </c>
      <c r="D6" s="540"/>
      <c r="E6" s="540"/>
      <c r="F6" s="1444"/>
      <c r="G6" s="1445"/>
      <c r="H6" s="1445"/>
      <c r="I6" s="1446"/>
      <c r="J6" s="535" t="s">
        <v>2115</v>
      </c>
    </row>
    <row r="8" spans="1:30" ht="18" customHeight="1">
      <c r="A8" s="539" t="s">
        <v>2111</v>
      </c>
      <c r="B8" s="551" t="s">
        <v>2116</v>
      </c>
      <c r="C8" s="540" t="s">
        <v>2117</v>
      </c>
    </row>
    <row r="9" spans="1:30" ht="18" customHeight="1">
      <c r="B9" s="605" t="s">
        <v>2111</v>
      </c>
      <c r="C9" s="540" t="s">
        <v>2118</v>
      </c>
      <c r="D9" s="540" t="s">
        <v>2119</v>
      </c>
      <c r="I9" s="1444"/>
      <c r="J9" s="1445"/>
      <c r="K9" s="1445"/>
      <c r="L9" s="1446"/>
      <c r="M9" s="535" t="s">
        <v>2127</v>
      </c>
    </row>
    <row r="10" spans="1:30" ht="18" customHeight="1">
      <c r="B10" s="605" t="s">
        <v>2111</v>
      </c>
      <c r="C10" s="540" t="s">
        <v>2120</v>
      </c>
      <c r="D10" s="540" t="s">
        <v>2123</v>
      </c>
      <c r="I10" s="1444"/>
      <c r="J10" s="1445"/>
      <c r="K10" s="1445"/>
      <c r="L10" s="1446"/>
      <c r="M10" s="535" t="s">
        <v>2127</v>
      </c>
    </row>
    <row r="11" spans="1:30" ht="18" customHeight="1">
      <c r="B11" s="605" t="s">
        <v>2111</v>
      </c>
      <c r="C11" s="540" t="s">
        <v>2121</v>
      </c>
      <c r="D11" s="540" t="s">
        <v>2124</v>
      </c>
      <c r="H11" s="538" t="s">
        <v>2165</v>
      </c>
      <c r="I11" s="1441"/>
      <c r="J11" s="1442"/>
      <c r="K11" s="1442"/>
      <c r="L11" s="1443"/>
      <c r="M11" s="535" t="s">
        <v>2128</v>
      </c>
      <c r="P11" s="538" t="s">
        <v>2166</v>
      </c>
      <c r="Q11" s="1441"/>
      <c r="R11" s="1442"/>
      <c r="S11" s="1450"/>
      <c r="T11" s="1451"/>
      <c r="U11" s="535" t="s">
        <v>2128</v>
      </c>
    </row>
    <row r="12" spans="1:30" ht="18" customHeight="1">
      <c r="B12" s="605" t="s">
        <v>2111</v>
      </c>
      <c r="C12" s="540" t="s">
        <v>2122</v>
      </c>
      <c r="D12" s="540" t="s">
        <v>2125</v>
      </c>
      <c r="I12" s="541"/>
      <c r="J12" s="542"/>
      <c r="K12" s="542"/>
      <c r="L12" s="542"/>
      <c r="M12" s="542"/>
      <c r="N12" s="542"/>
      <c r="O12" s="542"/>
      <c r="P12" s="542"/>
      <c r="R12" s="538" t="s">
        <v>2126</v>
      </c>
      <c r="S12" s="643"/>
      <c r="T12" s="644"/>
      <c r="U12" s="644"/>
      <c r="V12" s="644"/>
      <c r="W12" s="644"/>
      <c r="X12" s="644"/>
      <c r="Y12" s="644"/>
      <c r="Z12" s="645"/>
    </row>
    <row r="14" spans="1:30" ht="18" customHeight="1">
      <c r="A14" s="539" t="s">
        <v>2111</v>
      </c>
      <c r="B14" s="551" t="s">
        <v>2129</v>
      </c>
      <c r="C14" s="540" t="s">
        <v>2134</v>
      </c>
    </row>
    <row r="15" spans="1:30" ht="18" customHeight="1">
      <c r="C15" s="544"/>
      <c r="D15" s="535" t="s">
        <v>2130</v>
      </c>
    </row>
    <row r="16" spans="1:30" ht="18" customHeight="1">
      <c r="C16" s="553"/>
      <c r="D16" s="535" t="s">
        <v>2131</v>
      </c>
    </row>
    <row r="18" spans="1:26" ht="18" customHeight="1">
      <c r="A18" s="539" t="s">
        <v>2111</v>
      </c>
      <c r="B18" s="551" t="s">
        <v>2132</v>
      </c>
      <c r="C18" s="540" t="s">
        <v>2133</v>
      </c>
    </row>
    <row r="19" spans="1:26" ht="18" customHeight="1">
      <c r="C19" s="544"/>
      <c r="D19" s="535" t="s">
        <v>2135</v>
      </c>
    </row>
    <row r="20" spans="1:26" ht="18" customHeight="1">
      <c r="C20" s="544"/>
      <c r="D20" s="535" t="s">
        <v>2137</v>
      </c>
    </row>
    <row r="21" spans="1:26" ht="18" customHeight="1">
      <c r="C21" s="544"/>
      <c r="D21" s="535" t="s">
        <v>2138</v>
      </c>
    </row>
    <row r="22" spans="1:26" ht="18" customHeight="1">
      <c r="C22" s="544"/>
      <c r="D22" s="535" t="s">
        <v>2139</v>
      </c>
    </row>
    <row r="23" spans="1:26" ht="18" customHeight="1">
      <c r="C23" s="544"/>
      <c r="D23" s="535" t="s">
        <v>2136</v>
      </c>
    </row>
    <row r="25" spans="1:26" ht="18" customHeight="1">
      <c r="A25" s="539" t="s">
        <v>2111</v>
      </c>
      <c r="B25" s="551" t="s">
        <v>2140</v>
      </c>
      <c r="C25" s="540" t="s">
        <v>2141</v>
      </c>
    </row>
    <row r="26" spans="1:26" ht="18" customHeight="1">
      <c r="B26" s="605" t="s">
        <v>2111</v>
      </c>
      <c r="C26" s="540" t="s">
        <v>2118</v>
      </c>
      <c r="D26" s="540" t="s">
        <v>2142</v>
      </c>
      <c r="G26" s="1452"/>
      <c r="H26" s="1453"/>
      <c r="I26" s="1453"/>
      <c r="J26" s="1453"/>
      <c r="K26" s="1453"/>
      <c r="L26" s="1453"/>
      <c r="M26" s="1453"/>
      <c r="N26" s="1453"/>
      <c r="O26" s="1453"/>
      <c r="P26" s="1453"/>
      <c r="Q26" s="1453"/>
      <c r="R26" s="1453"/>
      <c r="S26" s="1453"/>
      <c r="T26" s="1453"/>
      <c r="U26" s="1453"/>
      <c r="V26" s="1453"/>
      <c r="W26" s="1453"/>
      <c r="X26" s="1453"/>
      <c r="Y26" s="1454"/>
    </row>
    <row r="27" spans="1:26" ht="18" customHeight="1">
      <c r="B27" s="605" t="s">
        <v>2111</v>
      </c>
      <c r="C27" s="540" t="s">
        <v>2120</v>
      </c>
      <c r="D27" s="540" t="s">
        <v>2143</v>
      </c>
    </row>
    <row r="28" spans="1:26" ht="18" customHeight="1">
      <c r="C28" s="544"/>
      <c r="D28" s="535" t="s">
        <v>2144</v>
      </c>
    </row>
    <row r="29" spans="1:26" ht="18" customHeight="1">
      <c r="O29" s="538"/>
      <c r="S29" s="538" t="s">
        <v>2147</v>
      </c>
      <c r="T29" s="1438"/>
      <c r="U29" s="1439"/>
      <c r="V29" s="1439"/>
      <c r="W29" s="1439"/>
      <c r="X29" s="1439"/>
      <c r="Y29" s="1440"/>
      <c r="Z29" s="535" t="s">
        <v>2047</v>
      </c>
    </row>
    <row r="30" spans="1:26" ht="18" customHeight="1">
      <c r="C30" s="544"/>
      <c r="D30" s="535" t="s">
        <v>2145</v>
      </c>
    </row>
    <row r="32" spans="1:26" ht="18" customHeight="1">
      <c r="A32" s="539" t="s">
        <v>2111</v>
      </c>
      <c r="B32" s="551" t="s">
        <v>2148</v>
      </c>
      <c r="C32" s="540" t="s">
        <v>2149</v>
      </c>
      <c r="S32" s="538" t="s">
        <v>2171</v>
      </c>
      <c r="T32" s="1438"/>
      <c r="U32" s="1439"/>
      <c r="V32" s="1439"/>
      <c r="W32" s="1439"/>
      <c r="X32" s="1439"/>
      <c r="Y32" s="1440"/>
      <c r="Z32" s="535" t="s">
        <v>2047</v>
      </c>
    </row>
    <row r="34" spans="1:30" ht="18" customHeight="1">
      <c r="A34" s="539" t="s">
        <v>2111</v>
      </c>
      <c r="B34" s="551" t="s">
        <v>2150</v>
      </c>
      <c r="C34" s="540" t="s">
        <v>2151</v>
      </c>
      <c r="E34" s="1269"/>
      <c r="F34" s="1341"/>
      <c r="G34" s="1341"/>
      <c r="H34" s="1341"/>
      <c r="I34" s="1341"/>
      <c r="J34" s="1341"/>
      <c r="K34" s="1341"/>
      <c r="L34" s="1341"/>
      <c r="M34" s="1341"/>
      <c r="N34" s="1341"/>
      <c r="O34" s="1341"/>
      <c r="P34" s="1341"/>
      <c r="Q34" s="1341"/>
      <c r="R34" s="1341"/>
      <c r="S34" s="1341"/>
      <c r="T34" s="1341"/>
      <c r="U34" s="1341"/>
      <c r="V34" s="1341"/>
      <c r="W34" s="1341"/>
      <c r="X34" s="1341"/>
      <c r="Y34" s="1341"/>
      <c r="Z34" s="1342"/>
    </row>
    <row r="35" spans="1:30" ht="18" customHeight="1">
      <c r="E35" s="1343"/>
      <c r="F35" s="1344"/>
      <c r="G35" s="1344"/>
      <c r="H35" s="1344"/>
      <c r="I35" s="1344"/>
      <c r="J35" s="1344"/>
      <c r="K35" s="1344"/>
      <c r="L35" s="1344"/>
      <c r="M35" s="1344"/>
      <c r="N35" s="1344"/>
      <c r="O35" s="1344"/>
      <c r="P35" s="1344"/>
      <c r="Q35" s="1344"/>
      <c r="R35" s="1344"/>
      <c r="S35" s="1344"/>
      <c r="T35" s="1344"/>
      <c r="U35" s="1344"/>
      <c r="V35" s="1344"/>
      <c r="W35" s="1344"/>
      <c r="X35" s="1344"/>
      <c r="Y35" s="1344"/>
      <c r="Z35" s="1345"/>
    </row>
    <row r="37" spans="1:30" s="545" customFormat="1" ht="9.9499999999999993" customHeight="1">
      <c r="B37" s="552"/>
    </row>
    <row r="39" spans="1:30" s="299" customFormat="1" ht="18" customHeight="1">
      <c r="A39" s="536" t="s">
        <v>2110</v>
      </c>
      <c r="B39" s="550" t="s">
        <v>2108</v>
      </c>
      <c r="C39" s="537" t="s">
        <v>2109</v>
      </c>
      <c r="D39" s="306"/>
      <c r="F39" s="1441">
        <v>3</v>
      </c>
      <c r="G39" s="1442"/>
      <c r="H39" s="1442"/>
      <c r="I39" s="1443"/>
      <c r="J39" s="306"/>
      <c r="K39" s="306"/>
      <c r="L39" s="306"/>
      <c r="M39" s="306"/>
      <c r="N39" s="306"/>
      <c r="O39" s="306"/>
      <c r="P39" s="306"/>
      <c r="Q39" s="306"/>
      <c r="R39" s="306"/>
      <c r="S39" s="306"/>
      <c r="T39" s="306"/>
      <c r="U39" s="306"/>
      <c r="V39" s="306"/>
      <c r="W39" s="306"/>
      <c r="X39" s="306"/>
      <c r="Y39" s="306"/>
      <c r="Z39" s="306"/>
      <c r="AA39" s="306"/>
      <c r="AB39" s="306"/>
      <c r="AC39" s="306"/>
      <c r="AD39" s="306"/>
    </row>
    <row r="41" spans="1:30" ht="18" customHeight="1">
      <c r="A41" s="539" t="s">
        <v>2111</v>
      </c>
      <c r="B41" s="551" t="s">
        <v>2112</v>
      </c>
      <c r="C41" s="540" t="s">
        <v>2114</v>
      </c>
      <c r="D41" s="540"/>
      <c r="E41" s="540"/>
      <c r="F41" s="1444"/>
      <c r="G41" s="1445"/>
      <c r="H41" s="1445"/>
      <c r="I41" s="1446"/>
      <c r="J41" s="535" t="s">
        <v>2115</v>
      </c>
    </row>
    <row r="43" spans="1:30" ht="18" customHeight="1">
      <c r="A43" s="539" t="s">
        <v>2111</v>
      </c>
      <c r="B43" s="551" t="s">
        <v>2116</v>
      </c>
      <c r="C43" s="540" t="s">
        <v>2117</v>
      </c>
    </row>
    <row r="44" spans="1:30" ht="18" customHeight="1">
      <c r="B44" s="605" t="s">
        <v>2111</v>
      </c>
      <c r="C44" s="540" t="s">
        <v>2118</v>
      </c>
      <c r="D44" s="540" t="s">
        <v>2119</v>
      </c>
      <c r="I44" s="1444"/>
      <c r="J44" s="1445"/>
      <c r="K44" s="1445"/>
      <c r="L44" s="1446"/>
      <c r="M44" s="535" t="s">
        <v>2127</v>
      </c>
    </row>
    <row r="45" spans="1:30" ht="18" customHeight="1">
      <c r="B45" s="605" t="s">
        <v>2111</v>
      </c>
      <c r="C45" s="540" t="s">
        <v>2120</v>
      </c>
      <c r="D45" s="540" t="s">
        <v>2123</v>
      </c>
      <c r="I45" s="1444"/>
      <c r="J45" s="1445"/>
      <c r="K45" s="1445"/>
      <c r="L45" s="1446"/>
      <c r="M45" s="535" t="s">
        <v>2127</v>
      </c>
    </row>
    <row r="46" spans="1:30" ht="18" customHeight="1">
      <c r="B46" s="605" t="s">
        <v>2111</v>
      </c>
      <c r="C46" s="540" t="s">
        <v>2121</v>
      </c>
      <c r="D46" s="540" t="s">
        <v>2124</v>
      </c>
      <c r="H46" s="538" t="s">
        <v>2165</v>
      </c>
      <c r="I46" s="1441"/>
      <c r="J46" s="1442"/>
      <c r="K46" s="1442"/>
      <c r="L46" s="1443"/>
      <c r="M46" s="535" t="s">
        <v>2128</v>
      </c>
      <c r="P46" s="538" t="s">
        <v>2166</v>
      </c>
      <c r="Q46" s="1441"/>
      <c r="R46" s="1442"/>
      <c r="S46" s="1442"/>
      <c r="T46" s="1443"/>
      <c r="U46" s="535" t="s">
        <v>2128</v>
      </c>
    </row>
    <row r="47" spans="1:30" ht="18" customHeight="1">
      <c r="B47" s="605" t="s">
        <v>2111</v>
      </c>
      <c r="C47" s="540" t="s">
        <v>2122</v>
      </c>
      <c r="D47" s="540" t="s">
        <v>2125</v>
      </c>
      <c r="I47" s="541"/>
      <c r="J47" s="542"/>
      <c r="K47" s="542"/>
      <c r="L47" s="542"/>
      <c r="M47" s="542"/>
      <c r="N47" s="542"/>
      <c r="O47" s="542"/>
      <c r="P47" s="543"/>
      <c r="R47" s="538" t="s">
        <v>2126</v>
      </c>
      <c r="S47" s="541"/>
      <c r="T47" s="542"/>
      <c r="U47" s="542"/>
      <c r="V47" s="542"/>
      <c r="W47" s="542"/>
      <c r="X47" s="542"/>
      <c r="Y47" s="542"/>
      <c r="Z47" s="543"/>
    </row>
    <row r="49" spans="1:26" ht="18" customHeight="1">
      <c r="A49" s="539" t="s">
        <v>2111</v>
      </c>
      <c r="B49" s="551" t="s">
        <v>2129</v>
      </c>
      <c r="C49" s="540" t="s">
        <v>2134</v>
      </c>
    </row>
    <row r="50" spans="1:26" ht="18" customHeight="1">
      <c r="C50" s="544"/>
      <c r="D50" s="535" t="s">
        <v>2130</v>
      </c>
    </row>
    <row r="51" spans="1:26" ht="18" customHeight="1">
      <c r="C51" s="544"/>
      <c r="D51" s="535" t="s">
        <v>2131</v>
      </c>
    </row>
    <row r="53" spans="1:26" ht="18" customHeight="1">
      <c r="A53" s="539" t="s">
        <v>2111</v>
      </c>
      <c r="B53" s="551" t="s">
        <v>2132</v>
      </c>
      <c r="C53" s="540" t="s">
        <v>2133</v>
      </c>
    </row>
    <row r="54" spans="1:26" ht="18" customHeight="1">
      <c r="C54" s="544"/>
      <c r="D54" s="535" t="s">
        <v>2135</v>
      </c>
    </row>
    <row r="55" spans="1:26" ht="18" customHeight="1">
      <c r="C55" s="544"/>
      <c r="D55" s="535" t="s">
        <v>2137</v>
      </c>
    </row>
    <row r="56" spans="1:26" ht="18" customHeight="1">
      <c r="C56" s="544"/>
      <c r="D56" s="535" t="s">
        <v>2138</v>
      </c>
    </row>
    <row r="57" spans="1:26" ht="18" customHeight="1">
      <c r="C57" s="544"/>
      <c r="D57" s="535" t="s">
        <v>2139</v>
      </c>
    </row>
    <row r="58" spans="1:26" ht="18" customHeight="1">
      <c r="C58" s="544"/>
      <c r="D58" s="535" t="s">
        <v>2136</v>
      </c>
    </row>
    <row r="60" spans="1:26" ht="18" customHeight="1">
      <c r="A60" s="539" t="s">
        <v>2111</v>
      </c>
      <c r="B60" s="551" t="s">
        <v>2140</v>
      </c>
      <c r="C60" s="540" t="s">
        <v>2141</v>
      </c>
    </row>
    <row r="61" spans="1:26" ht="18" customHeight="1">
      <c r="B61" s="605" t="s">
        <v>2111</v>
      </c>
      <c r="C61" s="540" t="s">
        <v>2118</v>
      </c>
      <c r="D61" s="540" t="s">
        <v>2142</v>
      </c>
      <c r="G61" s="1452"/>
      <c r="H61" s="1453"/>
      <c r="I61" s="1453"/>
      <c r="J61" s="1453"/>
      <c r="K61" s="1453"/>
      <c r="L61" s="1453"/>
      <c r="M61" s="1453"/>
      <c r="N61" s="1453"/>
      <c r="O61" s="1453"/>
      <c r="P61" s="1453"/>
      <c r="Q61" s="1453"/>
      <c r="R61" s="1453"/>
      <c r="S61" s="1453"/>
      <c r="T61" s="1453"/>
      <c r="U61" s="1453"/>
      <c r="V61" s="1453"/>
      <c r="W61" s="1453"/>
      <c r="X61" s="1453"/>
      <c r="Y61" s="1453"/>
      <c r="Z61" s="1454"/>
    </row>
    <row r="62" spans="1:26" ht="18" customHeight="1">
      <c r="B62" s="605" t="s">
        <v>2111</v>
      </c>
      <c r="C62" s="540" t="s">
        <v>2120</v>
      </c>
      <c r="D62" s="540" t="s">
        <v>2143</v>
      </c>
    </row>
    <row r="63" spans="1:26" ht="18" customHeight="1">
      <c r="C63" s="544"/>
      <c r="D63" s="535" t="s">
        <v>2144</v>
      </c>
    </row>
    <row r="64" spans="1:26" ht="18" customHeight="1">
      <c r="O64" s="538"/>
      <c r="S64" s="538" t="s">
        <v>2147</v>
      </c>
      <c r="T64" s="1447"/>
      <c r="U64" s="1448"/>
      <c r="V64" s="1448"/>
      <c r="W64" s="1448"/>
      <c r="X64" s="1448"/>
      <c r="Y64" s="1449"/>
      <c r="Z64" s="535" t="s">
        <v>2047</v>
      </c>
    </row>
    <row r="65" spans="1:26" ht="18" customHeight="1">
      <c r="C65" s="544"/>
      <c r="D65" s="535" t="s">
        <v>2145</v>
      </c>
    </row>
    <row r="67" spans="1:26" ht="18" customHeight="1">
      <c r="A67" s="539" t="s">
        <v>2111</v>
      </c>
      <c r="B67" s="551" t="s">
        <v>2148</v>
      </c>
      <c r="C67" s="540" t="s">
        <v>2149</v>
      </c>
      <c r="T67" s="1438"/>
      <c r="U67" s="1439"/>
      <c r="V67" s="1439"/>
      <c r="W67" s="1439"/>
      <c r="X67" s="1439"/>
      <c r="Y67" s="1440"/>
    </row>
    <row r="69" spans="1:26" ht="18" customHeight="1">
      <c r="A69" s="539" t="s">
        <v>2111</v>
      </c>
      <c r="B69" s="551" t="s">
        <v>2150</v>
      </c>
      <c r="C69" s="540" t="s">
        <v>2151</v>
      </c>
      <c r="E69" s="1269"/>
      <c r="F69" s="1341"/>
      <c r="G69" s="1341"/>
      <c r="H69" s="1341"/>
      <c r="I69" s="1341"/>
      <c r="J69" s="1341"/>
      <c r="K69" s="1341"/>
      <c r="L69" s="1341"/>
      <c r="M69" s="1341"/>
      <c r="N69" s="1341"/>
      <c r="O69" s="1341"/>
      <c r="P69" s="1341"/>
      <c r="Q69" s="1341"/>
      <c r="R69" s="1341"/>
      <c r="S69" s="1341"/>
      <c r="T69" s="1341"/>
      <c r="U69" s="1341"/>
      <c r="V69" s="1341"/>
      <c r="W69" s="1341"/>
      <c r="X69" s="1341"/>
      <c r="Y69" s="1341"/>
      <c r="Z69" s="1342"/>
    </row>
    <row r="70" spans="1:26" ht="18" customHeight="1">
      <c r="E70" s="1343"/>
      <c r="F70" s="1344"/>
      <c r="G70" s="1344"/>
      <c r="H70" s="1344"/>
      <c r="I70" s="1344"/>
      <c r="J70" s="1344"/>
      <c r="K70" s="1344"/>
      <c r="L70" s="1344"/>
      <c r="M70" s="1344"/>
      <c r="N70" s="1344"/>
      <c r="O70" s="1344"/>
      <c r="P70" s="1344"/>
      <c r="Q70" s="1344"/>
      <c r="R70" s="1344"/>
      <c r="S70" s="1344"/>
      <c r="T70" s="1344"/>
      <c r="U70" s="1344"/>
      <c r="V70" s="1344"/>
      <c r="W70" s="1344"/>
      <c r="X70" s="1344"/>
      <c r="Y70" s="1344"/>
      <c r="Z70" s="1345"/>
    </row>
  </sheetData>
  <mergeCells count="21">
    <mergeCell ref="Q11:T11"/>
    <mergeCell ref="Q46:T46"/>
    <mergeCell ref="G61:Z61"/>
    <mergeCell ref="V1:Z1"/>
    <mergeCell ref="I45:L45"/>
    <mergeCell ref="I46:L46"/>
    <mergeCell ref="F4:I4"/>
    <mergeCell ref="F6:I6"/>
    <mergeCell ref="I9:L9"/>
    <mergeCell ref="I10:L10"/>
    <mergeCell ref="I11:L11"/>
    <mergeCell ref="G26:Y26"/>
    <mergeCell ref="E69:Z70"/>
    <mergeCell ref="T29:Y29"/>
    <mergeCell ref="T32:Y32"/>
    <mergeCell ref="E34:Z35"/>
    <mergeCell ref="F39:I39"/>
    <mergeCell ref="F41:I41"/>
    <mergeCell ref="I44:L44"/>
    <mergeCell ref="T64:Y64"/>
    <mergeCell ref="T67:Y67"/>
  </mergeCells>
  <phoneticPr fontId="2"/>
  <dataValidations count="2">
    <dataValidation imeMode="off" allowBlank="1" showInputMessage="1" showErrorMessage="1" sqref="S47:Z47 F4:I4 JA4:JD4 SW4:SZ4 ACS4:ACV4 AMO4:AMR4 AWK4:AWN4 BGG4:BGJ4 BQC4:BQF4 BZY4:CAB4 CJU4:CJX4 CTQ4:CTT4 DDM4:DDP4 DNI4:DNL4 DXE4:DXH4 EHA4:EHD4 EQW4:EQZ4 FAS4:FAV4 FKO4:FKR4 FUK4:FUN4 GEG4:GEJ4 GOC4:GOF4 GXY4:GYB4 HHU4:HHX4 HRQ4:HRT4 IBM4:IBP4 ILI4:ILL4 IVE4:IVH4 JFA4:JFD4 JOW4:JOZ4 JYS4:JYV4 KIO4:KIR4 KSK4:KSN4 LCG4:LCJ4 LMC4:LMF4 LVY4:LWB4 MFU4:MFX4 MPQ4:MPT4 MZM4:MZP4 NJI4:NJL4 NTE4:NTH4 ODA4:ODD4 OMW4:OMZ4 OWS4:OWV4 PGO4:PGR4 PQK4:PQN4 QAG4:QAJ4 QKC4:QKF4 QTY4:QUB4 RDU4:RDX4 RNQ4:RNT4 RXM4:RXP4 SHI4:SHL4 SRE4:SRH4 TBA4:TBD4 TKW4:TKZ4 TUS4:TUV4 UEO4:UER4 UOK4:UON4 UYG4:UYJ4 VIC4:VIF4 VRY4:VSB4 WBU4:WBX4 WLQ4:WLT4 WVM4:WVP4 F6:I6 F39:I39 JA39:JD39 SW39:SZ39 ACS39:ACV39 AMO39:AMR39 AWK39:AWN39 BGG39:BGJ39 BQC39:BQF39 BZY39:CAB39 CJU39:CJX39 CTQ39:CTT39 DDM39:DDP39 DNI39:DNL39 DXE39:DXH39 EHA39:EHD39 EQW39:EQZ39 FAS39:FAV39 FKO39:FKR39 FUK39:FUN39 GEG39:GEJ39 GOC39:GOF39 GXY39:GYB39 HHU39:HHX39 HRQ39:HRT39 IBM39:IBP39 ILI39:ILL39 IVE39:IVH39 JFA39:JFD39 JOW39:JOZ39 JYS39:JYV39 KIO39:KIR39 KSK39:KSN39 LCG39:LCJ39 LMC39:LMF39 LVY39:LWB39 MFU39:MFX39 MPQ39:MPT39 MZM39:MZP39 NJI39:NJL39 NTE39:NTH39 ODA39:ODD39 OMW39:OMZ39 OWS39:OWV39 PGO39:PGR39 PQK39:PQN39 QAG39:QAJ39 QKC39:QKF39 QTY39:QUB39 RDU39:RDX39 RNQ39:RNT39 RXM39:RXP39 SHI39:SHL39 SRE39:SRH39 TBA39:TBD39 TKW39:TKZ39 TUS39:TUV39 UEO39:UER39 UOK39:UON39 UYG39:UYJ39 VIC39:VIF39 VRY39:VSB39 WBU39:WBX39 WLQ39:WLT39 WVM39:WVP39 F41:I41 Q11:T11 I47:P47 I9:L11 I44:L46 Q46:T46 I12:P12 S12:Z12" xr:uid="{00000000-0002-0000-0500-000000000000}"/>
    <dataValidation imeMode="on" allowBlank="1" showInputMessage="1" showErrorMessage="1" sqref="E34:Z34 E69:Z69" xr:uid="{00000000-0002-0000-0500-000001000000}"/>
  </dataValidations>
  <hyperlinks>
    <hyperlink ref="V1:Z1" location="作業メニュー!A1" display="作業メニュー" xr:uid="{00000000-0004-0000-0500-000000000000}"/>
  </hyperlinks>
  <printOptions horizontalCentered="1"/>
  <pageMargins left="0.59055118110236227" right="0.39370078740157483" top="0.78740157480314965"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48" r:id="rId4" name="Drop Down 12">
              <controlPr defaultSize="0" autoLine="0" autoPict="0">
                <anchor moveWithCells="1" sizeWithCells="1">
                  <from>
                    <xdr:col>7</xdr:col>
                    <xdr:colOff>276225</xdr:colOff>
                    <xdr:row>11</xdr:row>
                    <xdr:rowOff>9525</xdr:rowOff>
                  </from>
                  <to>
                    <xdr:col>16</xdr:col>
                    <xdr:colOff>38100</xdr:colOff>
                    <xdr:row>11</xdr:row>
                    <xdr:rowOff>219075</xdr:rowOff>
                  </to>
                </anchor>
              </controlPr>
            </control>
          </mc:Choice>
        </mc:AlternateContent>
        <mc:AlternateContent xmlns:mc="http://schemas.openxmlformats.org/markup-compatibility/2006">
          <mc:Choice Requires="x14">
            <control shapeId="65551" r:id="rId5" name="Check Box 15">
              <controlPr defaultSize="0" autoFill="0" autoLine="0" autoPict="0">
                <anchor moveWithCells="1" sizeWithCells="1">
                  <from>
                    <xdr:col>2</xdr:col>
                    <xdr:colOff>0</xdr:colOff>
                    <xdr:row>14</xdr:row>
                    <xdr:rowOff>0</xdr:rowOff>
                  </from>
                  <to>
                    <xdr:col>2</xdr:col>
                    <xdr:colOff>276225</xdr:colOff>
                    <xdr:row>14</xdr:row>
                    <xdr:rowOff>219075</xdr:rowOff>
                  </to>
                </anchor>
              </controlPr>
            </control>
          </mc:Choice>
        </mc:AlternateContent>
        <mc:AlternateContent xmlns:mc="http://schemas.openxmlformats.org/markup-compatibility/2006">
          <mc:Choice Requires="x14">
            <control shapeId="65552" r:id="rId6" name="Check Box 16">
              <controlPr defaultSize="0" autoFill="0" autoLine="0" autoPict="0">
                <anchor moveWithCells="1" sizeWithCells="1">
                  <from>
                    <xdr:col>2</xdr:col>
                    <xdr:colOff>0</xdr:colOff>
                    <xdr:row>15</xdr:row>
                    <xdr:rowOff>0</xdr:rowOff>
                  </from>
                  <to>
                    <xdr:col>2</xdr:col>
                    <xdr:colOff>276225</xdr:colOff>
                    <xdr:row>15</xdr:row>
                    <xdr:rowOff>219075</xdr:rowOff>
                  </to>
                </anchor>
              </controlPr>
            </control>
          </mc:Choice>
        </mc:AlternateContent>
        <mc:AlternateContent xmlns:mc="http://schemas.openxmlformats.org/markup-compatibility/2006">
          <mc:Choice Requires="x14">
            <control shapeId="65553" r:id="rId7" name="Check Box 17">
              <controlPr defaultSize="0" autoFill="0" autoLine="0" autoPict="0">
                <anchor moveWithCells="1" sizeWithCells="1">
                  <from>
                    <xdr:col>2</xdr:col>
                    <xdr:colOff>0</xdr:colOff>
                    <xdr:row>18</xdr:row>
                    <xdr:rowOff>0</xdr:rowOff>
                  </from>
                  <to>
                    <xdr:col>2</xdr:col>
                    <xdr:colOff>276225</xdr:colOff>
                    <xdr:row>18</xdr:row>
                    <xdr:rowOff>219075</xdr:rowOff>
                  </to>
                </anchor>
              </controlPr>
            </control>
          </mc:Choice>
        </mc:AlternateContent>
        <mc:AlternateContent xmlns:mc="http://schemas.openxmlformats.org/markup-compatibility/2006">
          <mc:Choice Requires="x14">
            <control shapeId="65554" r:id="rId8" name="Check Box 18">
              <controlPr defaultSize="0" autoFill="0" autoLine="0" autoPict="0">
                <anchor moveWithCells="1" sizeWithCells="1">
                  <from>
                    <xdr:col>2</xdr:col>
                    <xdr:colOff>0</xdr:colOff>
                    <xdr:row>19</xdr:row>
                    <xdr:rowOff>0</xdr:rowOff>
                  </from>
                  <to>
                    <xdr:col>2</xdr:col>
                    <xdr:colOff>276225</xdr:colOff>
                    <xdr:row>19</xdr:row>
                    <xdr:rowOff>219075</xdr:rowOff>
                  </to>
                </anchor>
              </controlPr>
            </control>
          </mc:Choice>
        </mc:AlternateContent>
        <mc:AlternateContent xmlns:mc="http://schemas.openxmlformats.org/markup-compatibility/2006">
          <mc:Choice Requires="x14">
            <control shapeId="65555" r:id="rId9" name="Check Box 19">
              <controlPr defaultSize="0" autoFill="0" autoLine="0" autoPict="0">
                <anchor moveWithCells="1" sizeWithCells="1">
                  <from>
                    <xdr:col>2</xdr:col>
                    <xdr:colOff>0</xdr:colOff>
                    <xdr:row>20</xdr:row>
                    <xdr:rowOff>0</xdr:rowOff>
                  </from>
                  <to>
                    <xdr:col>2</xdr:col>
                    <xdr:colOff>276225</xdr:colOff>
                    <xdr:row>20</xdr:row>
                    <xdr:rowOff>219075</xdr:rowOff>
                  </to>
                </anchor>
              </controlPr>
            </control>
          </mc:Choice>
        </mc:AlternateContent>
        <mc:AlternateContent xmlns:mc="http://schemas.openxmlformats.org/markup-compatibility/2006">
          <mc:Choice Requires="x14">
            <control shapeId="65556" r:id="rId10" name="Check Box 20">
              <controlPr defaultSize="0" autoFill="0" autoLine="0" autoPict="0">
                <anchor moveWithCells="1" sizeWithCells="1">
                  <from>
                    <xdr:col>2</xdr:col>
                    <xdr:colOff>0</xdr:colOff>
                    <xdr:row>21</xdr:row>
                    <xdr:rowOff>0</xdr:rowOff>
                  </from>
                  <to>
                    <xdr:col>2</xdr:col>
                    <xdr:colOff>276225</xdr:colOff>
                    <xdr:row>21</xdr:row>
                    <xdr:rowOff>219075</xdr:rowOff>
                  </to>
                </anchor>
              </controlPr>
            </control>
          </mc:Choice>
        </mc:AlternateContent>
        <mc:AlternateContent xmlns:mc="http://schemas.openxmlformats.org/markup-compatibility/2006">
          <mc:Choice Requires="x14">
            <control shapeId="65557" r:id="rId11" name="Check Box 21">
              <controlPr defaultSize="0" autoFill="0" autoLine="0" autoPict="0">
                <anchor moveWithCells="1" sizeWithCells="1">
                  <from>
                    <xdr:col>2</xdr:col>
                    <xdr:colOff>0</xdr:colOff>
                    <xdr:row>22</xdr:row>
                    <xdr:rowOff>0</xdr:rowOff>
                  </from>
                  <to>
                    <xdr:col>2</xdr:col>
                    <xdr:colOff>276225</xdr:colOff>
                    <xdr:row>22</xdr:row>
                    <xdr:rowOff>219075</xdr:rowOff>
                  </to>
                </anchor>
              </controlPr>
            </control>
          </mc:Choice>
        </mc:AlternateContent>
        <mc:AlternateContent xmlns:mc="http://schemas.openxmlformats.org/markup-compatibility/2006">
          <mc:Choice Requires="x14">
            <control shapeId="65558" r:id="rId12" name="Check Box 22">
              <controlPr defaultSize="0" autoFill="0" autoLine="0" autoPict="0">
                <anchor moveWithCells="1" sizeWithCells="1">
                  <from>
                    <xdr:col>2</xdr:col>
                    <xdr:colOff>0</xdr:colOff>
                    <xdr:row>27</xdr:row>
                    <xdr:rowOff>0</xdr:rowOff>
                  </from>
                  <to>
                    <xdr:col>2</xdr:col>
                    <xdr:colOff>276225</xdr:colOff>
                    <xdr:row>27</xdr:row>
                    <xdr:rowOff>219075</xdr:rowOff>
                  </to>
                </anchor>
              </controlPr>
            </control>
          </mc:Choice>
        </mc:AlternateContent>
        <mc:AlternateContent xmlns:mc="http://schemas.openxmlformats.org/markup-compatibility/2006">
          <mc:Choice Requires="x14">
            <control shapeId="65559" r:id="rId13" name="Check Box 23">
              <controlPr defaultSize="0" autoFill="0" autoLine="0" autoPict="0">
                <anchor moveWithCells="1" sizeWithCells="1">
                  <from>
                    <xdr:col>2</xdr:col>
                    <xdr:colOff>0</xdr:colOff>
                    <xdr:row>29</xdr:row>
                    <xdr:rowOff>0</xdr:rowOff>
                  </from>
                  <to>
                    <xdr:col>2</xdr:col>
                    <xdr:colOff>276225</xdr:colOff>
                    <xdr:row>29</xdr:row>
                    <xdr:rowOff>219075</xdr:rowOff>
                  </to>
                </anchor>
              </controlPr>
            </control>
          </mc:Choice>
        </mc:AlternateContent>
        <mc:AlternateContent xmlns:mc="http://schemas.openxmlformats.org/markup-compatibility/2006">
          <mc:Choice Requires="x14">
            <control shapeId="65560" r:id="rId14" name="Check Box 24">
              <controlPr defaultSize="0" autoFill="0" autoLine="0" autoPict="0">
                <anchor moveWithCells="1" sizeWithCells="1">
                  <from>
                    <xdr:col>2</xdr:col>
                    <xdr:colOff>0</xdr:colOff>
                    <xdr:row>49</xdr:row>
                    <xdr:rowOff>0</xdr:rowOff>
                  </from>
                  <to>
                    <xdr:col>2</xdr:col>
                    <xdr:colOff>276225</xdr:colOff>
                    <xdr:row>49</xdr:row>
                    <xdr:rowOff>219075</xdr:rowOff>
                  </to>
                </anchor>
              </controlPr>
            </control>
          </mc:Choice>
        </mc:AlternateContent>
        <mc:AlternateContent xmlns:mc="http://schemas.openxmlformats.org/markup-compatibility/2006">
          <mc:Choice Requires="x14">
            <control shapeId="65561" r:id="rId15" name="Check Box 25">
              <controlPr defaultSize="0" autoFill="0" autoLine="0" autoPict="0">
                <anchor moveWithCells="1" sizeWithCells="1">
                  <from>
                    <xdr:col>2</xdr:col>
                    <xdr:colOff>0</xdr:colOff>
                    <xdr:row>50</xdr:row>
                    <xdr:rowOff>0</xdr:rowOff>
                  </from>
                  <to>
                    <xdr:col>2</xdr:col>
                    <xdr:colOff>276225</xdr:colOff>
                    <xdr:row>50</xdr:row>
                    <xdr:rowOff>219075</xdr:rowOff>
                  </to>
                </anchor>
              </controlPr>
            </control>
          </mc:Choice>
        </mc:AlternateContent>
        <mc:AlternateContent xmlns:mc="http://schemas.openxmlformats.org/markup-compatibility/2006">
          <mc:Choice Requires="x14">
            <control shapeId="65562" r:id="rId16" name="Check Box 26">
              <controlPr defaultSize="0" autoFill="0" autoLine="0" autoPict="0">
                <anchor moveWithCells="1" sizeWithCells="1">
                  <from>
                    <xdr:col>2</xdr:col>
                    <xdr:colOff>0</xdr:colOff>
                    <xdr:row>53</xdr:row>
                    <xdr:rowOff>0</xdr:rowOff>
                  </from>
                  <to>
                    <xdr:col>2</xdr:col>
                    <xdr:colOff>276225</xdr:colOff>
                    <xdr:row>53</xdr:row>
                    <xdr:rowOff>219075</xdr:rowOff>
                  </to>
                </anchor>
              </controlPr>
            </control>
          </mc:Choice>
        </mc:AlternateContent>
        <mc:AlternateContent xmlns:mc="http://schemas.openxmlformats.org/markup-compatibility/2006">
          <mc:Choice Requires="x14">
            <control shapeId="65563" r:id="rId17" name="Check Box 27">
              <controlPr defaultSize="0" autoFill="0" autoLine="0" autoPict="0">
                <anchor moveWithCells="1" sizeWithCells="1">
                  <from>
                    <xdr:col>2</xdr:col>
                    <xdr:colOff>0</xdr:colOff>
                    <xdr:row>54</xdr:row>
                    <xdr:rowOff>0</xdr:rowOff>
                  </from>
                  <to>
                    <xdr:col>2</xdr:col>
                    <xdr:colOff>276225</xdr:colOff>
                    <xdr:row>54</xdr:row>
                    <xdr:rowOff>219075</xdr:rowOff>
                  </to>
                </anchor>
              </controlPr>
            </control>
          </mc:Choice>
        </mc:AlternateContent>
        <mc:AlternateContent xmlns:mc="http://schemas.openxmlformats.org/markup-compatibility/2006">
          <mc:Choice Requires="x14">
            <control shapeId="65564" r:id="rId18" name="Check Box 28">
              <controlPr defaultSize="0" autoFill="0" autoLine="0" autoPict="0">
                <anchor moveWithCells="1" sizeWithCells="1">
                  <from>
                    <xdr:col>2</xdr:col>
                    <xdr:colOff>0</xdr:colOff>
                    <xdr:row>55</xdr:row>
                    <xdr:rowOff>0</xdr:rowOff>
                  </from>
                  <to>
                    <xdr:col>2</xdr:col>
                    <xdr:colOff>276225</xdr:colOff>
                    <xdr:row>55</xdr:row>
                    <xdr:rowOff>219075</xdr:rowOff>
                  </to>
                </anchor>
              </controlPr>
            </control>
          </mc:Choice>
        </mc:AlternateContent>
        <mc:AlternateContent xmlns:mc="http://schemas.openxmlformats.org/markup-compatibility/2006">
          <mc:Choice Requires="x14">
            <control shapeId="65565" r:id="rId19" name="Check Box 29">
              <controlPr defaultSize="0" autoFill="0" autoLine="0" autoPict="0">
                <anchor moveWithCells="1" sizeWithCells="1">
                  <from>
                    <xdr:col>2</xdr:col>
                    <xdr:colOff>0</xdr:colOff>
                    <xdr:row>56</xdr:row>
                    <xdr:rowOff>0</xdr:rowOff>
                  </from>
                  <to>
                    <xdr:col>2</xdr:col>
                    <xdr:colOff>276225</xdr:colOff>
                    <xdr:row>56</xdr:row>
                    <xdr:rowOff>219075</xdr:rowOff>
                  </to>
                </anchor>
              </controlPr>
            </control>
          </mc:Choice>
        </mc:AlternateContent>
        <mc:AlternateContent xmlns:mc="http://schemas.openxmlformats.org/markup-compatibility/2006">
          <mc:Choice Requires="x14">
            <control shapeId="65566" r:id="rId20" name="Check Box 30">
              <controlPr defaultSize="0" autoFill="0" autoLine="0" autoPict="0">
                <anchor moveWithCells="1" sizeWithCells="1">
                  <from>
                    <xdr:col>2</xdr:col>
                    <xdr:colOff>0</xdr:colOff>
                    <xdr:row>57</xdr:row>
                    <xdr:rowOff>0</xdr:rowOff>
                  </from>
                  <to>
                    <xdr:col>2</xdr:col>
                    <xdr:colOff>276225</xdr:colOff>
                    <xdr:row>57</xdr:row>
                    <xdr:rowOff>219075</xdr:rowOff>
                  </to>
                </anchor>
              </controlPr>
            </control>
          </mc:Choice>
        </mc:AlternateContent>
        <mc:AlternateContent xmlns:mc="http://schemas.openxmlformats.org/markup-compatibility/2006">
          <mc:Choice Requires="x14">
            <control shapeId="65567" r:id="rId21" name="Check Box 31">
              <controlPr defaultSize="0" autoFill="0" autoLine="0" autoPict="0">
                <anchor moveWithCells="1" sizeWithCells="1">
                  <from>
                    <xdr:col>2</xdr:col>
                    <xdr:colOff>0</xdr:colOff>
                    <xdr:row>62</xdr:row>
                    <xdr:rowOff>0</xdr:rowOff>
                  </from>
                  <to>
                    <xdr:col>2</xdr:col>
                    <xdr:colOff>276225</xdr:colOff>
                    <xdr:row>62</xdr:row>
                    <xdr:rowOff>219075</xdr:rowOff>
                  </to>
                </anchor>
              </controlPr>
            </control>
          </mc:Choice>
        </mc:AlternateContent>
        <mc:AlternateContent xmlns:mc="http://schemas.openxmlformats.org/markup-compatibility/2006">
          <mc:Choice Requires="x14">
            <control shapeId="65568" r:id="rId22" name="Check Box 32">
              <controlPr defaultSize="0" autoFill="0" autoLine="0" autoPict="0">
                <anchor moveWithCells="1" sizeWithCells="1">
                  <from>
                    <xdr:col>2</xdr:col>
                    <xdr:colOff>0</xdr:colOff>
                    <xdr:row>64</xdr:row>
                    <xdr:rowOff>0</xdr:rowOff>
                  </from>
                  <to>
                    <xdr:col>2</xdr:col>
                    <xdr:colOff>276225</xdr:colOff>
                    <xdr:row>64</xdr:row>
                    <xdr:rowOff>219075</xdr:rowOff>
                  </to>
                </anchor>
              </controlPr>
            </control>
          </mc:Choice>
        </mc:AlternateContent>
        <mc:AlternateContent xmlns:mc="http://schemas.openxmlformats.org/markup-compatibility/2006">
          <mc:Choice Requires="x14">
            <control shapeId="65569" r:id="rId23" name="Drop Down 33">
              <controlPr defaultSize="0" autoLine="0" autoPict="0">
                <anchor moveWithCells="1" sizeWithCells="1">
                  <from>
                    <xdr:col>8</xdr:col>
                    <xdr:colOff>9525</xdr:colOff>
                    <xdr:row>46</xdr:row>
                    <xdr:rowOff>19050</xdr:rowOff>
                  </from>
                  <to>
                    <xdr:col>15</xdr:col>
                    <xdr:colOff>276225</xdr:colOff>
                    <xdr:row>46</xdr:row>
                    <xdr:rowOff>209550</xdr:rowOff>
                  </to>
                </anchor>
              </controlPr>
            </control>
          </mc:Choice>
        </mc:AlternateContent>
        <mc:AlternateContent xmlns:mc="http://schemas.openxmlformats.org/markup-compatibility/2006">
          <mc:Choice Requires="x14">
            <control shapeId="65570" r:id="rId24" name="Drop Down 34">
              <controlPr defaultSize="0" autoLine="0" autoPict="0">
                <anchor moveWithCells="1" sizeWithCells="1">
                  <from>
                    <xdr:col>17</xdr:col>
                    <xdr:colOff>276225</xdr:colOff>
                    <xdr:row>46</xdr:row>
                    <xdr:rowOff>19050</xdr:rowOff>
                  </from>
                  <to>
                    <xdr:col>25</xdr:col>
                    <xdr:colOff>266700</xdr:colOff>
                    <xdr:row>46</xdr:row>
                    <xdr:rowOff>209550</xdr:rowOff>
                  </to>
                </anchor>
              </controlPr>
            </control>
          </mc:Choice>
        </mc:AlternateContent>
        <mc:AlternateContent xmlns:mc="http://schemas.openxmlformats.org/markup-compatibility/2006">
          <mc:Choice Requires="x14">
            <control shapeId="65571" r:id="rId25" name="Drop Down 35">
              <controlPr defaultSize="0" autoLine="0" autoPict="0">
                <anchor moveWithCells="1" sizeWithCells="1">
                  <from>
                    <xdr:col>17</xdr:col>
                    <xdr:colOff>276225</xdr:colOff>
                    <xdr:row>11</xdr:row>
                    <xdr:rowOff>9525</xdr:rowOff>
                  </from>
                  <to>
                    <xdr:col>26</xdr:col>
                    <xdr:colOff>38100</xdr:colOff>
                    <xdr:row>11</xdr:row>
                    <xdr:rowOff>219075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tabColor rgb="FFCCFFFF"/>
  </sheetPr>
  <dimension ref="A1:S376"/>
  <sheetViews>
    <sheetView zoomScale="90" zoomScaleNormal="90" workbookViewId="0">
      <pane ySplit="1" topLeftCell="A2" activePane="bottomLeft" state="frozen"/>
      <selection activeCell="H12" sqref="H12"/>
      <selection pane="bottomLeft" activeCell="A2" sqref="A2"/>
    </sheetView>
  </sheetViews>
  <sheetFormatPr defaultColWidth="9" defaultRowHeight="14.1" customHeight="1"/>
  <cols>
    <col min="1" max="1" width="7.625" style="329" customWidth="1"/>
    <col min="2" max="2" width="34" style="329" bestFit="1" customWidth="1"/>
    <col min="3" max="3" width="20.625" style="329" customWidth="1"/>
    <col min="4" max="5" width="10.625" style="329" customWidth="1"/>
    <col min="6" max="19" width="7.625" style="329" customWidth="1"/>
    <col min="20" max="16384" width="9" style="329"/>
  </cols>
  <sheetData>
    <row r="1" spans="1:19" s="699" customFormat="1" ht="15.95" customHeight="1">
      <c r="A1" s="724" t="s">
        <v>2755</v>
      </c>
      <c r="B1" s="718" t="s">
        <v>1890</v>
      </c>
      <c r="C1" s="718" t="s">
        <v>2463</v>
      </c>
      <c r="D1" s="718" t="s">
        <v>1888</v>
      </c>
      <c r="E1" s="718" t="s">
        <v>1887</v>
      </c>
      <c r="F1" s="718" t="s">
        <v>1886</v>
      </c>
      <c r="G1" s="718" t="s">
        <v>1885</v>
      </c>
      <c r="H1" s="718" t="s">
        <v>1884</v>
      </c>
      <c r="I1" s="718" t="s">
        <v>1883</v>
      </c>
      <c r="J1" s="718" t="s">
        <v>1882</v>
      </c>
      <c r="K1" s="718" t="s">
        <v>1881</v>
      </c>
      <c r="L1" s="718" t="s">
        <v>1880</v>
      </c>
      <c r="M1" s="718" t="s">
        <v>1879</v>
      </c>
      <c r="N1" s="718" t="s">
        <v>1878</v>
      </c>
      <c r="O1" s="718" t="s">
        <v>1877</v>
      </c>
      <c r="P1" s="718" t="s">
        <v>1876</v>
      </c>
      <c r="Q1" s="718" t="s">
        <v>1875</v>
      </c>
      <c r="R1" s="718" t="s">
        <v>1874</v>
      </c>
      <c r="S1" s="1138" t="s">
        <v>1873</v>
      </c>
    </row>
    <row r="2" spans="1:19" ht="14.1" customHeight="1">
      <c r="A2" s="574">
        <v>1</v>
      </c>
      <c r="B2" s="359" t="s">
        <v>1872</v>
      </c>
      <c r="C2" s="348" t="str">
        <f>IF('確認申請書（建築）入力'!$AT$27="","",'確認申請書（建築）入力'!$AT$27)</f>
        <v/>
      </c>
      <c r="D2" s="348"/>
      <c r="E2" s="348"/>
      <c r="F2" s="348"/>
      <c r="G2" s="348"/>
      <c r="H2" s="348"/>
      <c r="I2" s="348"/>
      <c r="J2" s="348"/>
      <c r="K2" s="348"/>
      <c r="L2" s="348"/>
      <c r="M2" s="348"/>
      <c r="N2" s="348"/>
      <c r="O2" s="348"/>
      <c r="P2" s="348"/>
      <c r="Q2" s="348"/>
      <c r="R2" s="348"/>
      <c r="S2" s="348" t="s">
        <v>1528</v>
      </c>
    </row>
    <row r="3" spans="1:19" ht="14.1" customHeight="1">
      <c r="A3" s="522">
        <v>2</v>
      </c>
      <c r="B3" s="331" t="s">
        <v>1871</v>
      </c>
      <c r="C3" s="332" t="str">
        <f>IF('確認申請書（建築）入力'!$AT$28="","",'確認申請書（建築）入力'!$AT$28)</f>
        <v/>
      </c>
      <c r="D3" s="332"/>
      <c r="E3" s="332"/>
      <c r="F3" s="332"/>
      <c r="G3" s="332"/>
      <c r="H3" s="332"/>
      <c r="I3" s="332"/>
      <c r="J3" s="332"/>
      <c r="K3" s="332"/>
      <c r="L3" s="332"/>
      <c r="M3" s="332"/>
      <c r="N3" s="332"/>
      <c r="O3" s="332"/>
      <c r="P3" s="332"/>
      <c r="Q3" s="332"/>
      <c r="R3" s="332"/>
      <c r="S3" s="332" t="s">
        <v>1528</v>
      </c>
    </row>
    <row r="4" spans="1:19" ht="14.1" customHeight="1">
      <c r="A4" s="522">
        <v>3</v>
      </c>
      <c r="B4" s="331" t="s">
        <v>1870</v>
      </c>
      <c r="C4" s="332" t="str">
        <f>IF('確認申請書（建築）入力'!$M$19="","",'確認申請書（建築）入力'!$M$19)</f>
        <v/>
      </c>
      <c r="D4" s="332"/>
      <c r="E4" s="332"/>
      <c r="F4" s="332"/>
      <c r="G4" s="332"/>
      <c r="H4" s="332"/>
      <c r="I4" s="332"/>
      <c r="J4" s="332"/>
      <c r="K4" s="332"/>
      <c r="L4" s="332"/>
      <c r="M4" s="332"/>
      <c r="N4" s="332"/>
      <c r="O4" s="332"/>
      <c r="P4" s="332"/>
      <c r="Q4" s="332"/>
      <c r="R4" s="332"/>
      <c r="S4" s="332" t="s">
        <v>1528</v>
      </c>
    </row>
    <row r="5" spans="1:19" ht="14.1" customHeight="1">
      <c r="A5" s="522">
        <v>4</v>
      </c>
      <c r="B5" s="331" t="s">
        <v>1869</v>
      </c>
      <c r="C5" s="332" t="str">
        <f>IF('確認申請書（建築）入力'!$M$18="","",'確認申請書（建築）入力'!$M$18)</f>
        <v/>
      </c>
      <c r="D5" s="332"/>
      <c r="E5" s="332"/>
      <c r="F5" s="1139"/>
      <c r="G5" s="1139"/>
      <c r="H5" s="332"/>
      <c r="I5" s="332"/>
      <c r="J5" s="332"/>
      <c r="K5" s="332"/>
      <c r="L5" s="332"/>
      <c r="M5" s="332"/>
      <c r="N5" s="332"/>
      <c r="O5" s="332"/>
      <c r="P5" s="332"/>
      <c r="Q5" s="332"/>
      <c r="R5" s="332"/>
      <c r="S5" s="332" t="s">
        <v>1528</v>
      </c>
    </row>
    <row r="6" spans="1:19" ht="14.1" customHeight="1">
      <c r="A6" s="522">
        <v>5</v>
      </c>
      <c r="B6" s="331" t="s">
        <v>1868</v>
      </c>
      <c r="C6" s="332" t="str">
        <f>IF('確認申請書（建築）入力'!$M$20="","",'確認申請書（建築）入力'!$M$20)</f>
        <v/>
      </c>
      <c r="D6" s="332"/>
      <c r="E6" s="332"/>
      <c r="F6" s="332"/>
      <c r="G6" s="332"/>
      <c r="H6" s="332"/>
      <c r="I6" s="332"/>
      <c r="J6" s="332"/>
      <c r="K6" s="332"/>
      <c r="L6" s="332"/>
      <c r="M6" s="332"/>
      <c r="N6" s="332"/>
      <c r="O6" s="332"/>
      <c r="P6" s="332"/>
      <c r="Q6" s="332"/>
      <c r="R6" s="332"/>
      <c r="S6" s="332" t="s">
        <v>1528</v>
      </c>
    </row>
    <row r="7" spans="1:19" ht="14.1" customHeight="1">
      <c r="A7" s="522">
        <v>6</v>
      </c>
      <c r="B7" s="331" t="s">
        <v>1867</v>
      </c>
      <c r="C7" s="332" t="str">
        <f>IF('確認申請書（建築）入力'!$M$21="","",'確認申請書（建築）入力'!$M$21)</f>
        <v/>
      </c>
      <c r="D7" s="332"/>
      <c r="E7" s="332"/>
      <c r="F7" s="332"/>
      <c r="G7" s="332"/>
      <c r="H7" s="332"/>
      <c r="I7" s="332"/>
      <c r="J7" s="332"/>
      <c r="K7" s="332"/>
      <c r="L7" s="332"/>
      <c r="M7" s="332"/>
      <c r="N7" s="332"/>
      <c r="O7" s="332"/>
      <c r="P7" s="332"/>
      <c r="Q7" s="332"/>
      <c r="R7" s="332"/>
      <c r="S7" s="332" t="s">
        <v>1528</v>
      </c>
    </row>
    <row r="8" spans="1:19" ht="14.1" customHeight="1">
      <c r="A8" s="522">
        <v>7</v>
      </c>
      <c r="B8" s="331" t="s">
        <v>1866</v>
      </c>
      <c r="C8" s="332" t="str">
        <f>IF('確認申請書（建築）入力'!$M$22="","",'確認申請書（建築）入力'!$M$22)</f>
        <v/>
      </c>
      <c r="D8" s="332"/>
      <c r="E8" s="332"/>
      <c r="F8" s="332"/>
      <c r="G8" s="332"/>
      <c r="H8" s="332"/>
      <c r="I8" s="332"/>
      <c r="J8" s="332"/>
      <c r="K8" s="332"/>
      <c r="L8" s="332"/>
      <c r="M8" s="332"/>
      <c r="N8" s="332"/>
      <c r="O8" s="332"/>
      <c r="P8" s="332"/>
      <c r="Q8" s="332"/>
      <c r="R8" s="332"/>
      <c r="S8" s="332" t="s">
        <v>1528</v>
      </c>
    </row>
    <row r="9" spans="1:19" ht="14.1" customHeight="1">
      <c r="A9" s="714">
        <v>8</v>
      </c>
      <c r="B9" s="333" t="s">
        <v>1865</v>
      </c>
      <c r="C9" s="334" t="str">
        <f>IF('確認申請書（建築）入力'!$N$26="","",'確認申請書（建築）入力'!$N$26)</f>
        <v/>
      </c>
      <c r="D9" s="1140">
        <v>1</v>
      </c>
      <c r="E9" s="334"/>
      <c r="F9" s="334"/>
      <c r="G9" s="334"/>
      <c r="H9" s="334"/>
      <c r="I9" s="334"/>
      <c r="J9" s="334"/>
      <c r="K9" s="334"/>
      <c r="L9" s="334"/>
      <c r="M9" s="334"/>
      <c r="N9" s="334"/>
      <c r="O9" s="334"/>
      <c r="P9" s="334"/>
      <c r="Q9" s="334"/>
      <c r="R9" s="334"/>
      <c r="S9" s="334" t="s">
        <v>1528</v>
      </c>
    </row>
    <row r="10" spans="1:19" ht="14.1" customHeight="1">
      <c r="A10" s="714">
        <v>9</v>
      </c>
      <c r="B10" s="333" t="s">
        <v>1864</v>
      </c>
      <c r="C10" s="334" t="str">
        <f>IF('確認申請書（建築）入力'!$V$26="","",'確認申請書（建築）入力'!$V$26)</f>
        <v/>
      </c>
      <c r="D10" s="1140">
        <v>1</v>
      </c>
      <c r="E10" s="334"/>
      <c r="F10" s="334"/>
      <c r="G10" s="334"/>
      <c r="H10" s="334"/>
      <c r="I10" s="334"/>
      <c r="J10" s="334"/>
      <c r="K10" s="334"/>
      <c r="L10" s="334"/>
      <c r="M10" s="334"/>
      <c r="N10" s="334"/>
      <c r="O10" s="334"/>
      <c r="P10" s="334"/>
      <c r="Q10" s="334"/>
      <c r="R10" s="334"/>
      <c r="S10" s="334" t="s">
        <v>1528</v>
      </c>
    </row>
    <row r="11" spans="1:19" ht="14.1" customHeight="1">
      <c r="A11" s="714">
        <v>10</v>
      </c>
      <c r="B11" s="333" t="s">
        <v>1863</v>
      </c>
      <c r="C11" s="334" t="str">
        <f>IF('確認申請書（建築）入力'!$AE$26="","",'確認申請書（建築）入力'!$AE$26)</f>
        <v/>
      </c>
      <c r="D11" s="334"/>
      <c r="E11" s="334"/>
      <c r="F11" s="334"/>
      <c r="G11" s="334"/>
      <c r="H11" s="334"/>
      <c r="I11" s="334"/>
      <c r="J11" s="334"/>
      <c r="K11" s="334"/>
      <c r="L11" s="334"/>
      <c r="M11" s="334"/>
      <c r="N11" s="334"/>
      <c r="O11" s="334"/>
      <c r="P11" s="334"/>
      <c r="Q11" s="334"/>
      <c r="R11" s="334"/>
      <c r="S11" s="334" t="s">
        <v>1528</v>
      </c>
    </row>
    <row r="12" spans="1:19" ht="14.1" customHeight="1">
      <c r="A12" s="714">
        <v>11</v>
      </c>
      <c r="B12" s="333" t="s">
        <v>1862</v>
      </c>
      <c r="C12" s="334" t="str">
        <f>IF('確認申請書（建築）入力'!$M$27="","",'確認申請書（建築）入力'!$M$27)</f>
        <v/>
      </c>
      <c r="D12" s="334"/>
      <c r="E12" s="334"/>
      <c r="F12" s="334"/>
      <c r="G12" s="334"/>
      <c r="H12" s="334"/>
      <c r="I12" s="334"/>
      <c r="J12" s="334"/>
      <c r="K12" s="334"/>
      <c r="L12" s="334"/>
      <c r="M12" s="334"/>
      <c r="N12" s="334"/>
      <c r="O12" s="334"/>
      <c r="P12" s="334"/>
      <c r="Q12" s="334"/>
      <c r="R12" s="334"/>
      <c r="S12" s="334" t="s">
        <v>1528</v>
      </c>
    </row>
    <row r="13" spans="1:19" ht="14.1" customHeight="1">
      <c r="A13" s="714">
        <v>12</v>
      </c>
      <c r="B13" s="333" t="s">
        <v>1861</v>
      </c>
      <c r="C13" s="334" t="str">
        <f>IF('確認申請書（建築）入力'!$N$28="","",'確認申請書（建築）入力'!$N$28)</f>
        <v/>
      </c>
      <c r="D13" s="1140">
        <v>1</v>
      </c>
      <c r="E13" s="334"/>
      <c r="F13" s="334"/>
      <c r="G13" s="334"/>
      <c r="H13" s="334"/>
      <c r="I13" s="334"/>
      <c r="J13" s="334"/>
      <c r="K13" s="334"/>
      <c r="L13" s="334"/>
      <c r="M13" s="334"/>
      <c r="N13" s="334"/>
      <c r="O13" s="334"/>
      <c r="P13" s="334"/>
      <c r="Q13" s="334"/>
      <c r="R13" s="334"/>
      <c r="S13" s="334" t="s">
        <v>1528</v>
      </c>
    </row>
    <row r="14" spans="1:19" ht="14.1" customHeight="1">
      <c r="A14" s="714">
        <v>13</v>
      </c>
      <c r="B14" s="333" t="s">
        <v>1860</v>
      </c>
      <c r="C14" s="334" t="str">
        <f>IF('確認申請書（建築）入力'!$W$28="","",'確認申請書（建築）入力'!$W$28)</f>
        <v/>
      </c>
      <c r="D14" s="1140">
        <v>1</v>
      </c>
      <c r="E14" s="334"/>
      <c r="F14" s="334"/>
      <c r="G14" s="334"/>
      <c r="H14" s="334"/>
      <c r="I14" s="334"/>
      <c r="J14" s="334"/>
      <c r="K14" s="334"/>
      <c r="L14" s="334"/>
      <c r="M14" s="334"/>
      <c r="N14" s="334"/>
      <c r="O14" s="334"/>
      <c r="P14" s="334"/>
      <c r="Q14" s="334"/>
      <c r="R14" s="334"/>
      <c r="S14" s="334" t="s">
        <v>1528</v>
      </c>
    </row>
    <row r="15" spans="1:19" ht="14.1" customHeight="1">
      <c r="A15" s="714">
        <v>14</v>
      </c>
      <c r="B15" s="333" t="s">
        <v>1859</v>
      </c>
      <c r="C15" s="334" t="str">
        <f>IF('確認申請書（建築）入力'!$AE$28="","",'確認申請書（建築）入力'!$AE$28)</f>
        <v/>
      </c>
      <c r="D15" s="334"/>
      <c r="E15" s="334"/>
      <c r="F15" s="334"/>
      <c r="G15" s="334"/>
      <c r="H15" s="334"/>
      <c r="I15" s="334"/>
      <c r="J15" s="334"/>
      <c r="K15" s="334"/>
      <c r="L15" s="334"/>
      <c r="M15" s="334"/>
      <c r="N15" s="334"/>
      <c r="O15" s="334"/>
      <c r="P15" s="334"/>
      <c r="Q15" s="334"/>
      <c r="R15" s="334"/>
      <c r="S15" s="334" t="s">
        <v>1528</v>
      </c>
    </row>
    <row r="16" spans="1:19" ht="14.1" customHeight="1">
      <c r="A16" s="714">
        <v>15</v>
      </c>
      <c r="B16" s="333" t="s">
        <v>1858</v>
      </c>
      <c r="C16" s="334" t="str">
        <f>IF('確認申請書（建築）入力'!$M$29="","",'確認申請書（建築）入力'!$M$29)</f>
        <v/>
      </c>
      <c r="D16" s="334"/>
      <c r="E16" s="334"/>
      <c r="F16" s="334"/>
      <c r="G16" s="334"/>
      <c r="H16" s="334"/>
      <c r="I16" s="334"/>
      <c r="J16" s="334"/>
      <c r="K16" s="334"/>
      <c r="L16" s="334"/>
      <c r="M16" s="334"/>
      <c r="N16" s="334"/>
      <c r="O16" s="334"/>
      <c r="P16" s="334"/>
      <c r="Q16" s="334"/>
      <c r="R16" s="334"/>
      <c r="S16" s="334" t="s">
        <v>1528</v>
      </c>
    </row>
    <row r="17" spans="1:19" ht="14.1" customHeight="1">
      <c r="A17" s="714">
        <v>16</v>
      </c>
      <c r="B17" s="333" t="s">
        <v>1857</v>
      </c>
      <c r="C17" s="334" t="str">
        <f>IF(OR('確認申請書（建築）入力'!$M$30="",'確認申請書（建築）入力'!$M$30=0),"",'確認申請書（建築）入力'!$M$30)</f>
        <v/>
      </c>
      <c r="D17" s="334"/>
      <c r="E17" s="334"/>
      <c r="F17" s="334"/>
      <c r="G17" s="334"/>
      <c r="H17" s="334"/>
      <c r="I17" s="334"/>
      <c r="J17" s="334"/>
      <c r="K17" s="334"/>
      <c r="L17" s="334"/>
      <c r="M17" s="334"/>
      <c r="N17" s="334"/>
      <c r="O17" s="334"/>
      <c r="P17" s="334"/>
      <c r="Q17" s="334"/>
      <c r="R17" s="334"/>
      <c r="S17" s="334" t="s">
        <v>1528</v>
      </c>
    </row>
    <row r="18" spans="1:19" ht="14.1" customHeight="1">
      <c r="A18" s="714">
        <v>17</v>
      </c>
      <c r="B18" s="333" t="s">
        <v>1856</v>
      </c>
      <c r="C18" s="334" t="str">
        <f>IF(OR('確認申請書（建築）入力'!$M$31="",'確認申請書（建築）入力'!$M$31=0),"",'確認申請書（建築）入力'!$M$31)</f>
        <v/>
      </c>
      <c r="D18" s="334"/>
      <c r="E18" s="334"/>
      <c r="F18" s="334"/>
      <c r="G18" s="334"/>
      <c r="H18" s="334"/>
      <c r="I18" s="334"/>
      <c r="J18" s="334"/>
      <c r="K18" s="334"/>
      <c r="L18" s="334"/>
      <c r="M18" s="334"/>
      <c r="N18" s="334"/>
      <c r="O18" s="334"/>
      <c r="P18" s="334"/>
      <c r="Q18" s="334"/>
      <c r="R18" s="334"/>
      <c r="S18" s="334" t="s">
        <v>1528</v>
      </c>
    </row>
    <row r="19" spans="1:19" ht="14.1" customHeight="1">
      <c r="A19" s="714">
        <v>18</v>
      </c>
      <c r="B19" s="333" t="s">
        <v>1855</v>
      </c>
      <c r="C19" s="334" t="str">
        <f>IF(OR('確認申請書（建築）入力'!$M$32="",'確認申請書（建築）入力'!$M$32=0),"",'確認申請書（建築）入力'!$M$32)</f>
        <v/>
      </c>
      <c r="D19" s="334"/>
      <c r="E19" s="334"/>
      <c r="F19" s="334"/>
      <c r="G19" s="334"/>
      <c r="H19" s="334"/>
      <c r="I19" s="334"/>
      <c r="J19" s="334"/>
      <c r="K19" s="334"/>
      <c r="L19" s="334"/>
      <c r="M19" s="334"/>
      <c r="N19" s="334"/>
      <c r="O19" s="334"/>
      <c r="P19" s="334"/>
      <c r="Q19" s="334"/>
      <c r="R19" s="334"/>
      <c r="S19" s="334" t="s">
        <v>1528</v>
      </c>
    </row>
    <row r="20" spans="1:19" ht="14.1" customHeight="1">
      <c r="A20" s="714">
        <v>19</v>
      </c>
      <c r="B20" s="335" t="s">
        <v>1854</v>
      </c>
      <c r="C20" s="336" t="str">
        <f>IF('確認申請書（建築）入力'!$M$33="","",'確認申請書（建築）入力'!$M$33)</f>
        <v/>
      </c>
      <c r="D20" s="334"/>
      <c r="E20" s="334"/>
      <c r="F20" s="334"/>
      <c r="G20" s="334"/>
      <c r="H20" s="334"/>
      <c r="I20" s="334"/>
      <c r="J20" s="334"/>
      <c r="K20" s="334"/>
      <c r="L20" s="334"/>
      <c r="M20" s="334"/>
      <c r="N20" s="334"/>
      <c r="O20" s="334"/>
      <c r="P20" s="334"/>
      <c r="Q20" s="334"/>
      <c r="R20" s="334"/>
      <c r="S20" s="334" t="s">
        <v>1528</v>
      </c>
    </row>
    <row r="21" spans="1:19" ht="14.1" customHeight="1">
      <c r="A21" s="522">
        <v>20</v>
      </c>
      <c r="B21" s="331" t="s">
        <v>1853</v>
      </c>
      <c r="C21" s="332" t="str">
        <f>IF('確認申請書（建築）入力'!$M$15="","",'確認申請書（建築）入力'!$M$15)</f>
        <v/>
      </c>
      <c r="D21" s="332"/>
      <c r="E21" s="332"/>
      <c r="F21" s="332"/>
      <c r="G21" s="332"/>
      <c r="H21" s="332"/>
      <c r="I21" s="332"/>
      <c r="J21" s="332"/>
      <c r="K21" s="332"/>
      <c r="L21" s="332"/>
      <c r="M21" s="332"/>
      <c r="N21" s="332"/>
      <c r="O21" s="332"/>
      <c r="P21" s="332"/>
      <c r="Q21" s="332"/>
      <c r="R21" s="332"/>
      <c r="S21" s="332" t="s">
        <v>1528</v>
      </c>
    </row>
    <row r="22" spans="1:19" ht="14.1" customHeight="1">
      <c r="A22" s="714">
        <v>21</v>
      </c>
      <c r="B22" s="333" t="s">
        <v>1852</v>
      </c>
      <c r="C22" s="336" t="str">
        <f>IF('確認申請書（建築）入力'!$N$36="","",'確認申請書（建築）入力'!$N$36)</f>
        <v/>
      </c>
      <c r="D22" s="1140">
        <v>1</v>
      </c>
      <c r="E22" s="334"/>
      <c r="F22" s="334"/>
      <c r="G22" s="334"/>
      <c r="H22" s="334"/>
      <c r="I22" s="334"/>
      <c r="J22" s="334"/>
      <c r="K22" s="334"/>
      <c r="L22" s="334"/>
      <c r="M22" s="334"/>
      <c r="N22" s="334"/>
      <c r="O22" s="334"/>
      <c r="P22" s="334"/>
      <c r="Q22" s="334"/>
      <c r="R22" s="334"/>
      <c r="S22" s="334" t="s">
        <v>1528</v>
      </c>
    </row>
    <row r="23" spans="1:19" ht="14.1" customHeight="1">
      <c r="A23" s="714">
        <v>22</v>
      </c>
      <c r="B23" s="333" t="s">
        <v>1851</v>
      </c>
      <c r="C23" s="336" t="str">
        <f>IF('確認申請書（建築）入力'!$V$36="","",'確認申請書（建築）入力'!$V$36)</f>
        <v/>
      </c>
      <c r="D23" s="1140">
        <v>1</v>
      </c>
      <c r="E23" s="334"/>
      <c r="F23" s="334"/>
      <c r="G23" s="334"/>
      <c r="H23" s="334"/>
      <c r="I23" s="334"/>
      <c r="J23" s="334"/>
      <c r="K23" s="334"/>
      <c r="L23" s="334"/>
      <c r="M23" s="334"/>
      <c r="N23" s="334"/>
      <c r="O23" s="334"/>
      <c r="P23" s="334"/>
      <c r="Q23" s="334"/>
      <c r="R23" s="334"/>
      <c r="S23" s="334" t="s">
        <v>1528</v>
      </c>
    </row>
    <row r="24" spans="1:19" ht="14.1" customHeight="1">
      <c r="A24" s="714">
        <v>23</v>
      </c>
      <c r="B24" s="333" t="s">
        <v>1850</v>
      </c>
      <c r="C24" s="336" t="str">
        <f>IF('確認申請書（建築）入力'!$AE$36="","",'確認申請書（建築）入力'!$AE$36)</f>
        <v/>
      </c>
      <c r="D24" s="334"/>
      <c r="E24" s="334"/>
      <c r="F24" s="334"/>
      <c r="G24" s="334"/>
      <c r="H24" s="334"/>
      <c r="I24" s="334"/>
      <c r="J24" s="334"/>
      <c r="K24" s="334"/>
      <c r="L24" s="334"/>
      <c r="M24" s="334"/>
      <c r="N24" s="334"/>
      <c r="O24" s="334"/>
      <c r="P24" s="334"/>
      <c r="Q24" s="334"/>
      <c r="R24" s="334"/>
      <c r="S24" s="334" t="s">
        <v>1528</v>
      </c>
    </row>
    <row r="25" spans="1:19" ht="14.1" customHeight="1">
      <c r="A25" s="714">
        <v>24</v>
      </c>
      <c r="B25" s="333" t="s">
        <v>1849</v>
      </c>
      <c r="C25" s="334" t="str">
        <f>IF('確認申請書（建築）入力'!$M$37="","",'確認申請書（建築）入力'!$M$37)</f>
        <v/>
      </c>
      <c r="D25" s="334"/>
      <c r="E25" s="334"/>
      <c r="F25" s="334"/>
      <c r="G25" s="334"/>
      <c r="H25" s="334"/>
      <c r="I25" s="334"/>
      <c r="J25" s="334"/>
      <c r="K25" s="334"/>
      <c r="L25" s="334"/>
      <c r="M25" s="334"/>
      <c r="N25" s="334"/>
      <c r="O25" s="334"/>
      <c r="P25" s="334"/>
      <c r="Q25" s="334"/>
      <c r="R25" s="334"/>
      <c r="S25" s="334" t="s">
        <v>1528</v>
      </c>
    </row>
    <row r="26" spans="1:19" ht="14.1" customHeight="1">
      <c r="A26" s="714">
        <v>25</v>
      </c>
      <c r="B26" s="335" t="s">
        <v>1848</v>
      </c>
      <c r="C26" s="334" t="str">
        <f>IF('確認申請書（建築）入力'!$AS$37="","",'確認申請書（建築）入力'!$AS$37)</f>
        <v/>
      </c>
      <c r="D26" s="334"/>
      <c r="E26" s="334"/>
      <c r="F26" s="334"/>
      <c r="G26" s="334"/>
      <c r="H26" s="334"/>
      <c r="I26" s="334"/>
      <c r="J26" s="334"/>
      <c r="K26" s="334"/>
      <c r="L26" s="334"/>
      <c r="M26" s="334"/>
      <c r="N26" s="334"/>
      <c r="O26" s="334"/>
      <c r="P26" s="334"/>
      <c r="Q26" s="334"/>
      <c r="R26" s="334"/>
      <c r="S26" s="334" t="s">
        <v>1528</v>
      </c>
    </row>
    <row r="27" spans="1:19" ht="14.1" customHeight="1">
      <c r="A27" s="714">
        <v>26</v>
      </c>
      <c r="B27" s="333" t="s">
        <v>1847</v>
      </c>
      <c r="C27" s="334" t="str">
        <f>IF('確認申請書（建築）入力'!$N$38="","",'確認申請書（建築）入力'!$N$38)</f>
        <v/>
      </c>
      <c r="D27" s="1140">
        <v>1</v>
      </c>
      <c r="E27" s="334"/>
      <c r="F27" s="334"/>
      <c r="G27" s="334"/>
      <c r="H27" s="334"/>
      <c r="I27" s="334"/>
      <c r="J27" s="334"/>
      <c r="K27" s="334"/>
      <c r="L27" s="334"/>
      <c r="M27" s="334"/>
      <c r="N27" s="334"/>
      <c r="O27" s="334"/>
      <c r="P27" s="334"/>
      <c r="Q27" s="334"/>
      <c r="R27" s="334"/>
      <c r="S27" s="334" t="s">
        <v>1528</v>
      </c>
    </row>
    <row r="28" spans="1:19" ht="14.1" customHeight="1">
      <c r="A28" s="714">
        <v>27</v>
      </c>
      <c r="B28" s="333" t="s">
        <v>1846</v>
      </c>
      <c r="C28" s="334" t="str">
        <f>IF('確認申請書（建築）入力'!$W$38="","",'確認申請書（建築）入力'!$W$38)</f>
        <v/>
      </c>
      <c r="D28" s="1140">
        <v>1</v>
      </c>
      <c r="E28" s="334"/>
      <c r="F28" s="334"/>
      <c r="G28" s="334"/>
      <c r="H28" s="334"/>
      <c r="I28" s="334"/>
      <c r="J28" s="334"/>
      <c r="K28" s="334"/>
      <c r="L28" s="334"/>
      <c r="M28" s="334"/>
      <c r="N28" s="334"/>
      <c r="O28" s="334"/>
      <c r="P28" s="334"/>
      <c r="Q28" s="334"/>
      <c r="R28" s="334"/>
      <c r="S28" s="334" t="s">
        <v>1528</v>
      </c>
    </row>
    <row r="29" spans="1:19" ht="14.1" customHeight="1">
      <c r="A29" s="714">
        <v>28</v>
      </c>
      <c r="B29" s="333" t="s">
        <v>1845</v>
      </c>
      <c r="C29" s="334" t="str">
        <f>IF('確認申請書（建築）入力'!$AE$38="","",'確認申請書（建築）入力'!$AE$38)</f>
        <v/>
      </c>
      <c r="D29" s="334"/>
      <c r="E29" s="334"/>
      <c r="F29" s="334"/>
      <c r="G29" s="334"/>
      <c r="H29" s="334"/>
      <c r="I29" s="334"/>
      <c r="J29" s="334"/>
      <c r="K29" s="334"/>
      <c r="L29" s="334"/>
      <c r="M29" s="334"/>
      <c r="N29" s="334"/>
      <c r="O29" s="334"/>
      <c r="P29" s="334"/>
      <c r="Q29" s="334"/>
      <c r="R29" s="334"/>
      <c r="S29" s="334" t="s">
        <v>1528</v>
      </c>
    </row>
    <row r="30" spans="1:19" ht="14.1" customHeight="1">
      <c r="A30" s="714">
        <v>29</v>
      </c>
      <c r="B30" s="333" t="s">
        <v>1844</v>
      </c>
      <c r="C30" s="336" t="str">
        <f>IF('確認申請書（建築）入力'!$M$39="","",'確認申請書（建築）入力'!$M$39)</f>
        <v/>
      </c>
      <c r="D30" s="334"/>
      <c r="E30" s="334"/>
      <c r="F30" s="334"/>
      <c r="G30" s="334"/>
      <c r="H30" s="334"/>
      <c r="I30" s="334"/>
      <c r="J30" s="334"/>
      <c r="K30" s="334"/>
      <c r="L30" s="334"/>
      <c r="M30" s="334"/>
      <c r="N30" s="334"/>
      <c r="O30" s="334"/>
      <c r="P30" s="334"/>
      <c r="Q30" s="334"/>
      <c r="R30" s="334"/>
      <c r="S30" s="334" t="s">
        <v>1528</v>
      </c>
    </row>
    <row r="31" spans="1:19" ht="14.1" customHeight="1">
      <c r="A31" s="714">
        <v>30</v>
      </c>
      <c r="B31" s="333" t="s">
        <v>1843</v>
      </c>
      <c r="C31" s="334" t="str">
        <f>IF(OR('確認申請書（建築）入力'!$M$40="",'確認申請書（建築）入力'!$M$40=0),"",'確認申請書（建築）入力'!$M$40)</f>
        <v/>
      </c>
      <c r="D31" s="334"/>
      <c r="E31" s="334"/>
      <c r="F31" s="334"/>
      <c r="G31" s="334"/>
      <c r="H31" s="334"/>
      <c r="I31" s="334"/>
      <c r="J31" s="334"/>
      <c r="K31" s="334"/>
      <c r="L31" s="334"/>
      <c r="M31" s="334"/>
      <c r="N31" s="334"/>
      <c r="O31" s="334"/>
      <c r="P31" s="334"/>
      <c r="Q31" s="334"/>
      <c r="R31" s="334"/>
      <c r="S31" s="334" t="s">
        <v>1528</v>
      </c>
    </row>
    <row r="32" spans="1:19" ht="14.1" customHeight="1">
      <c r="A32" s="714">
        <v>31</v>
      </c>
      <c r="B32" s="333" t="s">
        <v>1842</v>
      </c>
      <c r="C32" s="336" t="str">
        <f>IF(OR('確認申請書（建築）入力'!$M$41="",'確認申請書（建築）入力'!$M$41=0),"",'確認申請書（建築）入力'!$M$41)</f>
        <v/>
      </c>
      <c r="D32" s="334"/>
      <c r="E32" s="334"/>
      <c r="F32" s="334"/>
      <c r="G32" s="334"/>
      <c r="H32" s="334"/>
      <c r="I32" s="334"/>
      <c r="J32" s="334"/>
      <c r="K32" s="334"/>
      <c r="L32" s="334"/>
      <c r="M32" s="334"/>
      <c r="N32" s="334"/>
      <c r="O32" s="334"/>
      <c r="P32" s="334"/>
      <c r="Q32" s="334"/>
      <c r="R32" s="334"/>
      <c r="S32" s="334" t="s">
        <v>1528</v>
      </c>
    </row>
    <row r="33" spans="1:19" ht="14.1" customHeight="1">
      <c r="A33" s="714">
        <v>32</v>
      </c>
      <c r="B33" s="333" t="s">
        <v>1841</v>
      </c>
      <c r="C33" s="334" t="str">
        <f>IF(OR('確認申請書（建築）入力'!$M$42="",'確認申請書（建築）入力'!$M$42=0),"",'確認申請書（建築）入力'!$M$42)</f>
        <v/>
      </c>
      <c r="D33" s="334"/>
      <c r="E33" s="334"/>
      <c r="F33" s="334"/>
      <c r="G33" s="334"/>
      <c r="H33" s="334"/>
      <c r="I33" s="334"/>
      <c r="J33" s="334"/>
      <c r="K33" s="334"/>
      <c r="L33" s="334"/>
      <c r="M33" s="334"/>
      <c r="N33" s="334"/>
      <c r="O33" s="334"/>
      <c r="P33" s="334"/>
      <c r="Q33" s="334"/>
      <c r="R33" s="334"/>
      <c r="S33" s="334" t="s">
        <v>1528</v>
      </c>
    </row>
    <row r="34" spans="1:19" ht="14.1" customHeight="1">
      <c r="A34" s="714">
        <v>33</v>
      </c>
      <c r="B34" s="335" t="s">
        <v>1840</v>
      </c>
      <c r="C34" s="336" t="str">
        <f>IF('確認申請書（建築）入力'!$AS$42="","",'確認申請書（建築）入力'!$AS$42)</f>
        <v/>
      </c>
      <c r="D34" s="334"/>
      <c r="E34" s="334"/>
      <c r="F34" s="334"/>
      <c r="G34" s="334"/>
      <c r="H34" s="334"/>
      <c r="I34" s="334"/>
      <c r="J34" s="334"/>
      <c r="K34" s="334"/>
      <c r="L34" s="334"/>
      <c r="M34" s="334"/>
      <c r="N34" s="334"/>
      <c r="O34" s="334"/>
      <c r="P34" s="334"/>
      <c r="Q34" s="334"/>
      <c r="R34" s="334"/>
      <c r="S34" s="334" t="s">
        <v>1528</v>
      </c>
    </row>
    <row r="35" spans="1:19" ht="14.1" customHeight="1">
      <c r="A35" s="714">
        <v>34</v>
      </c>
      <c r="B35" s="333" t="s">
        <v>1839</v>
      </c>
      <c r="C35" s="334" t="str">
        <f>IF('確認申請書（建築）入力'!$M$43="","",'確認申請書（建築）入力'!$M$43)</f>
        <v/>
      </c>
      <c r="D35" s="1140"/>
      <c r="E35" s="1140"/>
      <c r="F35" s="1140"/>
      <c r="G35" s="1140"/>
      <c r="H35" s="1140"/>
      <c r="I35" s="1140"/>
      <c r="J35" s="1140"/>
      <c r="K35" s="1140"/>
      <c r="L35" s="1140"/>
      <c r="M35" s="1140"/>
      <c r="N35" s="1140"/>
      <c r="O35" s="1140"/>
      <c r="P35" s="1140"/>
      <c r="Q35" s="1140"/>
      <c r="R35" s="1140"/>
      <c r="S35" s="1140" t="s">
        <v>1528</v>
      </c>
    </row>
    <row r="36" spans="1:19" ht="14.1" customHeight="1">
      <c r="A36" s="522">
        <v>35</v>
      </c>
      <c r="B36" s="331" t="s">
        <v>1838</v>
      </c>
      <c r="C36" s="332" t="str">
        <f>IF('確認申請書（建築）入力'!$M$97="","",'確認申請書（建築）入力'!$M$97)</f>
        <v/>
      </c>
      <c r="D36" s="332"/>
      <c r="E36" s="332"/>
      <c r="F36" s="332"/>
      <c r="G36" s="332"/>
      <c r="H36" s="332"/>
      <c r="I36" s="332"/>
      <c r="J36" s="332"/>
      <c r="K36" s="332"/>
      <c r="L36" s="332"/>
      <c r="M36" s="332"/>
      <c r="N36" s="332"/>
      <c r="O36" s="332"/>
      <c r="P36" s="332"/>
      <c r="Q36" s="332"/>
      <c r="R36" s="332"/>
      <c r="S36" s="332" t="s">
        <v>1528</v>
      </c>
    </row>
    <row r="37" spans="1:19" ht="14.1" customHeight="1">
      <c r="A37" s="522">
        <v>36</v>
      </c>
      <c r="B37" s="331" t="s">
        <v>1837</v>
      </c>
      <c r="C37" s="332" t="str">
        <f>IF('確認申請書（建築）入力'!$M$98="","",'確認申請書（建築）入力'!$M$98)</f>
        <v/>
      </c>
      <c r="D37" s="332"/>
      <c r="E37" s="332"/>
      <c r="F37" s="332"/>
      <c r="G37" s="332"/>
      <c r="H37" s="332"/>
      <c r="I37" s="332"/>
      <c r="J37" s="332"/>
      <c r="K37" s="332"/>
      <c r="L37" s="332"/>
      <c r="M37" s="332"/>
      <c r="N37" s="332"/>
      <c r="O37" s="332"/>
      <c r="P37" s="332"/>
      <c r="Q37" s="332"/>
      <c r="R37" s="332"/>
      <c r="S37" s="332" t="s">
        <v>1528</v>
      </c>
    </row>
    <row r="38" spans="1:19" ht="14.1" customHeight="1">
      <c r="A38" s="522">
        <v>37</v>
      </c>
      <c r="B38" s="331" t="s">
        <v>1836</v>
      </c>
      <c r="C38" s="332" t="str">
        <f>IF('確認申請書（建築）入力'!$M$99="","",'確認申請書（建築）入力'!$M$99)</f>
        <v/>
      </c>
      <c r="D38" s="332"/>
      <c r="E38" s="332"/>
      <c r="F38" s="332"/>
      <c r="G38" s="332"/>
      <c r="H38" s="332"/>
      <c r="I38" s="332"/>
      <c r="J38" s="332"/>
      <c r="K38" s="332"/>
      <c r="L38" s="332"/>
      <c r="M38" s="332"/>
      <c r="N38" s="332"/>
      <c r="O38" s="332"/>
      <c r="P38" s="332"/>
      <c r="Q38" s="332"/>
      <c r="R38" s="332"/>
      <c r="S38" s="332" t="s">
        <v>1528</v>
      </c>
    </row>
    <row r="39" spans="1:19" ht="14.1" customHeight="1">
      <c r="A39" s="522">
        <v>38</v>
      </c>
      <c r="B39" s="331" t="s">
        <v>1835</v>
      </c>
      <c r="C39" s="332" t="str">
        <f>IF('確認申請書（建築）入力'!$M$100="","",'確認申請書（建築）入力'!$M$100)</f>
        <v/>
      </c>
      <c r="D39" s="332"/>
      <c r="E39" s="332"/>
      <c r="F39" s="332"/>
      <c r="G39" s="332"/>
      <c r="H39" s="332"/>
      <c r="I39" s="332"/>
      <c r="J39" s="332"/>
      <c r="K39" s="332"/>
      <c r="L39" s="332"/>
      <c r="M39" s="332"/>
      <c r="N39" s="332"/>
      <c r="O39" s="332"/>
      <c r="P39" s="332"/>
      <c r="Q39" s="332"/>
      <c r="R39" s="332"/>
      <c r="S39" s="332" t="s">
        <v>1528</v>
      </c>
    </row>
    <row r="40" spans="1:19" ht="14.1" customHeight="1">
      <c r="A40" s="522">
        <v>39</v>
      </c>
      <c r="B40" s="331" t="s">
        <v>1834</v>
      </c>
      <c r="C40" s="332" t="str">
        <f>IF('確認申請書（建築）入力'!$M$101="","",'確認申請書（建築）入力'!$M$101)</f>
        <v/>
      </c>
      <c r="D40" s="332"/>
      <c r="E40" s="332"/>
      <c r="F40" s="332"/>
      <c r="G40" s="332"/>
      <c r="H40" s="332"/>
      <c r="I40" s="332"/>
      <c r="J40" s="332"/>
      <c r="K40" s="332"/>
      <c r="L40" s="332"/>
      <c r="M40" s="332"/>
      <c r="N40" s="332"/>
      <c r="O40" s="332"/>
      <c r="P40" s="332"/>
      <c r="Q40" s="332"/>
      <c r="R40" s="332"/>
      <c r="S40" s="332" t="s">
        <v>1528</v>
      </c>
    </row>
    <row r="41" spans="1:19" ht="14.1" customHeight="1">
      <c r="A41" s="522">
        <v>40</v>
      </c>
      <c r="B41" s="340" t="s">
        <v>1833</v>
      </c>
      <c r="C41" s="332" t="str">
        <f>IF('確認申請書（建築）入力'!$M$102="","",'確認申請書（建築）入力'!$M$102)</f>
        <v/>
      </c>
      <c r="D41" s="332"/>
      <c r="E41" s="332"/>
      <c r="F41" s="332"/>
      <c r="G41" s="332"/>
      <c r="H41" s="332"/>
      <c r="I41" s="332"/>
      <c r="J41" s="332"/>
      <c r="K41" s="332"/>
      <c r="L41" s="332"/>
      <c r="M41" s="332"/>
      <c r="N41" s="332"/>
      <c r="O41" s="332"/>
      <c r="P41" s="332"/>
      <c r="Q41" s="332"/>
      <c r="R41" s="332"/>
      <c r="S41" s="332"/>
    </row>
    <row r="42" spans="1:19" ht="14.1" customHeight="1">
      <c r="A42" s="522">
        <v>41</v>
      </c>
      <c r="B42" s="331" t="s">
        <v>1832</v>
      </c>
      <c r="C42" s="332" t="str">
        <f>IF('確認申請書（建築）入力'!$M$103="","",'確認申請書（建築）入力'!$M$103)</f>
        <v/>
      </c>
      <c r="D42" s="337"/>
      <c r="E42" s="337"/>
      <c r="F42" s="337"/>
      <c r="G42" s="337"/>
      <c r="H42" s="337"/>
      <c r="I42" s="337"/>
      <c r="J42" s="337"/>
      <c r="K42" s="337"/>
      <c r="L42" s="337"/>
      <c r="M42" s="337"/>
      <c r="N42" s="337"/>
      <c r="O42" s="337"/>
      <c r="P42" s="337"/>
      <c r="Q42" s="337"/>
      <c r="R42" s="337"/>
      <c r="S42" s="337" t="s">
        <v>1528</v>
      </c>
    </row>
    <row r="43" spans="1:19" ht="14.1" customHeight="1">
      <c r="A43" s="714">
        <v>42</v>
      </c>
      <c r="B43" s="333" t="s">
        <v>1831</v>
      </c>
      <c r="C43" s="336" t="str">
        <f>IF('確認申請書（建築）入力'!$N$132="","",'確認申請書（建築）入力'!$N$132)</f>
        <v/>
      </c>
      <c r="D43" s="1140">
        <v>1</v>
      </c>
      <c r="E43" s="334"/>
      <c r="F43" s="334"/>
      <c r="G43" s="334"/>
      <c r="H43" s="334"/>
      <c r="I43" s="334"/>
      <c r="J43" s="334"/>
      <c r="K43" s="334"/>
      <c r="L43" s="334"/>
      <c r="M43" s="334"/>
      <c r="N43" s="334"/>
      <c r="O43" s="334"/>
      <c r="P43" s="334"/>
      <c r="Q43" s="334"/>
      <c r="R43" s="334"/>
      <c r="S43" s="334" t="s">
        <v>1528</v>
      </c>
    </row>
    <row r="44" spans="1:19" ht="14.1" customHeight="1">
      <c r="A44" s="714">
        <v>43</v>
      </c>
      <c r="B44" s="333" t="s">
        <v>1830</v>
      </c>
      <c r="C44" s="336" t="str">
        <f>IF('確認申請書（建築）入力'!$V$132="","",'確認申請書（建築）入力'!$V$132)</f>
        <v/>
      </c>
      <c r="D44" s="1140">
        <v>1</v>
      </c>
      <c r="E44" s="334"/>
      <c r="F44" s="334"/>
      <c r="G44" s="334"/>
      <c r="H44" s="334"/>
      <c r="I44" s="334"/>
      <c r="J44" s="334"/>
      <c r="K44" s="334"/>
      <c r="L44" s="334"/>
      <c r="M44" s="334"/>
      <c r="N44" s="334"/>
      <c r="O44" s="334"/>
      <c r="P44" s="334"/>
      <c r="Q44" s="334"/>
      <c r="R44" s="334"/>
      <c r="S44" s="334" t="s">
        <v>1528</v>
      </c>
    </row>
    <row r="45" spans="1:19" ht="14.1" customHeight="1">
      <c r="A45" s="714">
        <v>44</v>
      </c>
      <c r="B45" s="333" t="s">
        <v>1829</v>
      </c>
      <c r="C45" s="336" t="str">
        <f>IF('確認申請書（建築）入力'!$AE$132="","",'確認申請書（建築）入力'!$AE$132)</f>
        <v/>
      </c>
      <c r="D45" s="334"/>
      <c r="E45" s="334"/>
      <c r="F45" s="334"/>
      <c r="G45" s="334"/>
      <c r="H45" s="334"/>
      <c r="I45" s="334"/>
      <c r="J45" s="334"/>
      <c r="K45" s="334"/>
      <c r="L45" s="334"/>
      <c r="M45" s="334"/>
      <c r="N45" s="334"/>
      <c r="O45" s="334"/>
      <c r="P45" s="334"/>
      <c r="Q45" s="334"/>
      <c r="R45" s="334"/>
      <c r="S45" s="334" t="s">
        <v>1528</v>
      </c>
    </row>
    <row r="46" spans="1:19" ht="14.1" customHeight="1">
      <c r="A46" s="714">
        <v>45</v>
      </c>
      <c r="B46" s="333" t="s">
        <v>1828</v>
      </c>
      <c r="C46" s="334" t="str">
        <f>IF('確認申請書（建築）入力'!$M$133="","",'確認申請書（建築）入力'!$M$133)</f>
        <v/>
      </c>
      <c r="D46" s="334"/>
      <c r="E46" s="334"/>
      <c r="F46" s="334"/>
      <c r="G46" s="334"/>
      <c r="H46" s="334"/>
      <c r="I46" s="334"/>
      <c r="J46" s="334"/>
      <c r="K46" s="334"/>
      <c r="L46" s="334"/>
      <c r="M46" s="334"/>
      <c r="N46" s="334"/>
      <c r="O46" s="334"/>
      <c r="P46" s="334"/>
      <c r="Q46" s="334"/>
      <c r="R46" s="334"/>
      <c r="S46" s="334" t="s">
        <v>1528</v>
      </c>
    </row>
    <row r="47" spans="1:19" ht="14.1" customHeight="1">
      <c r="A47" s="714">
        <v>46</v>
      </c>
      <c r="B47" s="333" t="s">
        <v>1827</v>
      </c>
      <c r="C47" s="336" t="str">
        <f>IF('確認申請書（建築）入力'!$N$134="","",'確認申請書（建築）入力'!$N$134)</f>
        <v/>
      </c>
      <c r="D47" s="1140">
        <v>1</v>
      </c>
      <c r="E47" s="334"/>
      <c r="F47" s="334"/>
      <c r="G47" s="334"/>
      <c r="H47" s="334"/>
      <c r="I47" s="334"/>
      <c r="J47" s="334"/>
      <c r="K47" s="334"/>
      <c r="L47" s="334"/>
      <c r="M47" s="334"/>
      <c r="N47" s="334"/>
      <c r="O47" s="334"/>
      <c r="P47" s="334"/>
      <c r="Q47" s="334"/>
      <c r="R47" s="334"/>
      <c r="S47" s="334" t="s">
        <v>1528</v>
      </c>
    </row>
    <row r="48" spans="1:19" ht="14.1" customHeight="1">
      <c r="A48" s="714">
        <v>47</v>
      </c>
      <c r="B48" s="333" t="s">
        <v>1826</v>
      </c>
      <c r="C48" s="336" t="str">
        <f>IF('確認申請書（建築）入力'!$W$134="","",'確認申請書（建築）入力'!$W$134)</f>
        <v/>
      </c>
      <c r="D48" s="1140">
        <v>1</v>
      </c>
      <c r="E48" s="334"/>
      <c r="F48" s="334"/>
      <c r="G48" s="334"/>
      <c r="H48" s="334"/>
      <c r="I48" s="334"/>
      <c r="J48" s="334"/>
      <c r="K48" s="334"/>
      <c r="L48" s="334"/>
      <c r="M48" s="334"/>
      <c r="N48" s="334"/>
      <c r="O48" s="334"/>
      <c r="P48" s="334"/>
      <c r="Q48" s="334"/>
      <c r="R48" s="334"/>
      <c r="S48" s="334" t="s">
        <v>1528</v>
      </c>
    </row>
    <row r="49" spans="1:19" ht="14.1" customHeight="1">
      <c r="A49" s="714">
        <v>48</v>
      </c>
      <c r="B49" s="333" t="s">
        <v>1825</v>
      </c>
      <c r="C49" s="336" t="str">
        <f>IF('確認申請書（建築）入力'!$AE$134="","",'確認申請書（建築）入力'!$AE$134)</f>
        <v/>
      </c>
      <c r="D49" s="334"/>
      <c r="E49" s="334"/>
      <c r="F49" s="334"/>
      <c r="G49" s="334"/>
      <c r="H49" s="334"/>
      <c r="I49" s="334"/>
      <c r="J49" s="334"/>
      <c r="K49" s="334"/>
      <c r="L49" s="334"/>
      <c r="M49" s="334"/>
      <c r="N49" s="334"/>
      <c r="O49" s="334"/>
      <c r="P49" s="334"/>
      <c r="Q49" s="334"/>
      <c r="R49" s="334"/>
      <c r="S49" s="334" t="s">
        <v>1528</v>
      </c>
    </row>
    <row r="50" spans="1:19" ht="14.1" customHeight="1">
      <c r="A50" s="714">
        <v>49</v>
      </c>
      <c r="B50" s="333" t="s">
        <v>1824</v>
      </c>
      <c r="C50" s="334" t="str">
        <f>IF('確認申請書（建築）入力'!$M$135="","",'確認申請書（建築）入力'!$M$135)</f>
        <v/>
      </c>
      <c r="D50" s="334"/>
      <c r="E50" s="334"/>
      <c r="F50" s="334"/>
      <c r="G50" s="334"/>
      <c r="H50" s="334"/>
      <c r="I50" s="334"/>
      <c r="J50" s="334"/>
      <c r="K50" s="334"/>
      <c r="L50" s="334"/>
      <c r="M50" s="334"/>
      <c r="N50" s="334"/>
      <c r="O50" s="334"/>
      <c r="P50" s="334"/>
      <c r="Q50" s="334"/>
      <c r="R50" s="334"/>
      <c r="S50" s="334" t="s">
        <v>1528</v>
      </c>
    </row>
    <row r="51" spans="1:19" ht="14.1" customHeight="1">
      <c r="A51" s="714">
        <v>50</v>
      </c>
      <c r="B51" s="333" t="s">
        <v>1823</v>
      </c>
      <c r="C51" s="334" t="str">
        <f>IF(OR('確認申請書（建築）入力'!$M$136="",'確認申請書（建築）入力'!$M$136=0),"",'確認申請書（建築）入力'!$M$136)</f>
        <v/>
      </c>
      <c r="D51" s="334"/>
      <c r="E51" s="334"/>
      <c r="F51" s="334"/>
      <c r="G51" s="334"/>
      <c r="H51" s="334"/>
      <c r="I51" s="334"/>
      <c r="J51" s="334"/>
      <c r="K51" s="334"/>
      <c r="L51" s="334"/>
      <c r="M51" s="334"/>
      <c r="N51" s="334"/>
      <c r="O51" s="334"/>
      <c r="P51" s="334"/>
      <c r="Q51" s="334"/>
      <c r="R51" s="334"/>
      <c r="S51" s="334" t="s">
        <v>1528</v>
      </c>
    </row>
    <row r="52" spans="1:19" ht="14.1" customHeight="1">
      <c r="A52" s="714">
        <v>51</v>
      </c>
      <c r="B52" s="333" t="s">
        <v>1822</v>
      </c>
      <c r="C52" s="334" t="str">
        <f>IF(OR('確認申請書（建築）入力'!$M$137="",'確認申請書（建築）入力'!$M$137=0),"",'確認申請書（建築）入力'!$M$137)</f>
        <v/>
      </c>
      <c r="D52" s="334"/>
      <c r="E52" s="334"/>
      <c r="F52" s="334"/>
      <c r="G52" s="334"/>
      <c r="H52" s="334"/>
      <c r="I52" s="334"/>
      <c r="J52" s="334"/>
      <c r="K52" s="334"/>
      <c r="L52" s="334"/>
      <c r="M52" s="334"/>
      <c r="N52" s="334"/>
      <c r="O52" s="334"/>
      <c r="P52" s="334"/>
      <c r="Q52" s="334"/>
      <c r="R52" s="334"/>
      <c r="S52" s="334" t="s">
        <v>1528</v>
      </c>
    </row>
    <row r="53" spans="1:19" ht="14.1" customHeight="1">
      <c r="A53" s="714">
        <v>52</v>
      </c>
      <c r="B53" s="333" t="s">
        <v>1821</v>
      </c>
      <c r="C53" s="334" t="str">
        <f>IF(OR('確認申請書（建築）入力'!$M$138="",'確認申請書（建築）入力'!$M$138=0),"",'確認申請書（建築）入力'!$M$138)</f>
        <v/>
      </c>
      <c r="D53" s="334"/>
      <c r="E53" s="334"/>
      <c r="F53" s="334"/>
      <c r="G53" s="334"/>
      <c r="H53" s="334"/>
      <c r="I53" s="334"/>
      <c r="J53" s="334"/>
      <c r="K53" s="334"/>
      <c r="L53" s="334"/>
      <c r="M53" s="334"/>
      <c r="N53" s="334"/>
      <c r="O53" s="334"/>
      <c r="P53" s="334"/>
      <c r="Q53" s="334"/>
      <c r="R53" s="334"/>
      <c r="S53" s="334" t="s">
        <v>1528</v>
      </c>
    </row>
    <row r="54" spans="1:19" ht="14.1" customHeight="1">
      <c r="A54" s="714">
        <v>53</v>
      </c>
      <c r="B54" s="333" t="s">
        <v>1820</v>
      </c>
      <c r="C54" s="334" t="str">
        <f>IF('確認申請書（建築）入力'!$M$139="","",'確認申請書（建築）入力'!$M$139)</f>
        <v/>
      </c>
      <c r="D54" s="1140"/>
      <c r="E54" s="1140"/>
      <c r="F54" s="1140"/>
      <c r="G54" s="1140"/>
      <c r="H54" s="1140"/>
      <c r="I54" s="1140"/>
      <c r="J54" s="1140"/>
      <c r="K54" s="1140"/>
      <c r="L54" s="1140"/>
      <c r="M54" s="1140"/>
      <c r="N54" s="1140"/>
      <c r="O54" s="1140"/>
      <c r="P54" s="1140"/>
      <c r="Q54" s="1140"/>
      <c r="R54" s="1140"/>
      <c r="S54" s="1140" t="s">
        <v>1528</v>
      </c>
    </row>
    <row r="55" spans="1:19" ht="14.1" customHeight="1">
      <c r="A55" s="522">
        <v>54</v>
      </c>
      <c r="B55" s="331" t="s">
        <v>1819</v>
      </c>
      <c r="C55" s="332" t="str">
        <f>IF('確認申請書（建築）入力'!$M$206="","",'確認申請書（建築）入力'!$M$206)</f>
        <v/>
      </c>
      <c r="D55" s="332"/>
      <c r="E55" s="332"/>
      <c r="F55" s="332"/>
      <c r="G55" s="332"/>
      <c r="H55" s="332"/>
      <c r="I55" s="332"/>
      <c r="J55" s="332"/>
      <c r="K55" s="332"/>
      <c r="L55" s="332"/>
      <c r="M55" s="332"/>
      <c r="N55" s="332"/>
      <c r="O55" s="332"/>
      <c r="P55" s="332"/>
      <c r="Q55" s="332"/>
      <c r="R55" s="332"/>
      <c r="S55" s="332" t="s">
        <v>1528</v>
      </c>
    </row>
    <row r="56" spans="1:19" ht="14.1" customHeight="1">
      <c r="A56" s="522">
        <v>55</v>
      </c>
      <c r="B56" s="331" t="s">
        <v>1818</v>
      </c>
      <c r="C56" s="332" t="str">
        <f>IF('確認申請書（建築）入力'!$S$207="","",'確認申請書（建築）入力'!$S$207)</f>
        <v/>
      </c>
      <c r="D56" s="337">
        <v>1</v>
      </c>
      <c r="E56" s="332"/>
      <c r="F56" s="332"/>
      <c r="G56" s="332"/>
      <c r="H56" s="332"/>
      <c r="I56" s="332"/>
      <c r="J56" s="332"/>
      <c r="K56" s="332"/>
      <c r="L56" s="332"/>
      <c r="M56" s="332"/>
      <c r="N56" s="332"/>
      <c r="O56" s="332"/>
      <c r="P56" s="332"/>
      <c r="Q56" s="332"/>
      <c r="R56" s="332"/>
      <c r="S56" s="332" t="s">
        <v>1528</v>
      </c>
    </row>
    <row r="57" spans="1:19" ht="14.1" customHeight="1">
      <c r="A57" s="522">
        <v>56</v>
      </c>
      <c r="B57" s="331" t="s">
        <v>1817</v>
      </c>
      <c r="C57" s="332" t="str">
        <f>IF('確認申請書（建築）入力'!$Z$207="","",'確認申請書（建築）入力'!$Z$207)</f>
        <v/>
      </c>
      <c r="D57" s="337">
        <v>1</v>
      </c>
      <c r="E57" s="332"/>
      <c r="F57" s="332"/>
      <c r="G57" s="332"/>
      <c r="H57" s="332"/>
      <c r="I57" s="332"/>
      <c r="J57" s="332"/>
      <c r="K57" s="332"/>
      <c r="L57" s="332"/>
      <c r="M57" s="332"/>
      <c r="N57" s="332"/>
      <c r="O57" s="332"/>
      <c r="P57" s="332"/>
      <c r="Q57" s="332"/>
      <c r="R57" s="332"/>
      <c r="S57" s="332" t="s">
        <v>1816</v>
      </c>
    </row>
    <row r="58" spans="1:19" ht="14.1" customHeight="1">
      <c r="A58" s="522">
        <v>57</v>
      </c>
      <c r="B58" s="331" t="s">
        <v>1815</v>
      </c>
      <c r="C58" s="332" t="str">
        <f>IF('確認申請書（建築）入力'!$AE$207="","",'確認申請書（建築）入力'!$AE$207)</f>
        <v/>
      </c>
      <c r="D58" s="332"/>
      <c r="E58" s="332"/>
      <c r="F58" s="332"/>
      <c r="G58" s="332"/>
      <c r="H58" s="332"/>
      <c r="I58" s="332"/>
      <c r="J58" s="332"/>
      <c r="K58" s="332"/>
      <c r="L58" s="332"/>
      <c r="M58" s="332"/>
      <c r="N58" s="332"/>
      <c r="O58" s="332"/>
      <c r="P58" s="332"/>
      <c r="Q58" s="332"/>
      <c r="R58" s="332"/>
      <c r="S58" s="332" t="s">
        <v>1528</v>
      </c>
    </row>
    <row r="59" spans="1:19" ht="14.1" customHeight="1">
      <c r="A59" s="522">
        <v>58</v>
      </c>
      <c r="B59" s="331" t="s">
        <v>1814</v>
      </c>
      <c r="C59" s="332" t="str">
        <f>IF('確認申請書（建築）入力'!$M$208="","",'確認申請書（建築）入力'!$M$208)</f>
        <v/>
      </c>
      <c r="D59" s="332"/>
      <c r="E59" s="332"/>
      <c r="F59" s="332"/>
      <c r="G59" s="332"/>
      <c r="H59" s="332"/>
      <c r="I59" s="332"/>
      <c r="J59" s="332"/>
      <c r="K59" s="332"/>
      <c r="L59" s="332"/>
      <c r="M59" s="332"/>
      <c r="N59" s="332"/>
      <c r="O59" s="332"/>
      <c r="P59" s="332"/>
      <c r="Q59" s="332"/>
      <c r="R59" s="332"/>
      <c r="S59" s="332" t="s">
        <v>1528</v>
      </c>
    </row>
    <row r="60" spans="1:19" ht="14.1" customHeight="1">
      <c r="A60" s="522">
        <v>59</v>
      </c>
      <c r="B60" s="331" t="s">
        <v>1813</v>
      </c>
      <c r="C60" s="332" t="str">
        <f>IF(OR('確認申請書（建築）入力'!$M$209="",'確認申請書（建築）入力'!$M$209=0),"",'確認申請書（建築）入力'!$M$209)</f>
        <v/>
      </c>
      <c r="D60" s="332"/>
      <c r="E60" s="332"/>
      <c r="F60" s="332"/>
      <c r="G60" s="332"/>
      <c r="H60" s="332"/>
      <c r="I60" s="332"/>
      <c r="J60" s="332"/>
      <c r="K60" s="332"/>
      <c r="L60" s="332"/>
      <c r="M60" s="332"/>
      <c r="N60" s="332"/>
      <c r="O60" s="332"/>
      <c r="P60" s="332"/>
      <c r="Q60" s="332"/>
      <c r="R60" s="332"/>
      <c r="S60" s="332" t="s">
        <v>1528</v>
      </c>
    </row>
    <row r="61" spans="1:19" ht="14.1" customHeight="1">
      <c r="A61" s="522">
        <v>60</v>
      </c>
      <c r="B61" s="331" t="s">
        <v>1812</v>
      </c>
      <c r="C61" s="332" t="str">
        <f>IF(OR('確認申請書（建築）入力'!$M$210="",'確認申請書（建築）入力'!$M$210=0),"",'確認申請書（建築）入力'!$M$210)</f>
        <v/>
      </c>
      <c r="D61" s="332"/>
      <c r="E61" s="332"/>
      <c r="F61" s="332"/>
      <c r="G61" s="332"/>
      <c r="H61" s="332"/>
      <c r="I61" s="332"/>
      <c r="J61" s="332"/>
      <c r="K61" s="332"/>
      <c r="L61" s="332"/>
      <c r="M61" s="332"/>
      <c r="N61" s="332"/>
      <c r="O61" s="332"/>
      <c r="P61" s="332"/>
      <c r="Q61" s="332"/>
      <c r="R61" s="332"/>
      <c r="S61" s="332" t="s">
        <v>1528</v>
      </c>
    </row>
    <row r="62" spans="1:19" ht="14.1" customHeight="1">
      <c r="A62" s="522">
        <v>61</v>
      </c>
      <c r="B62" s="331" t="s">
        <v>1811</v>
      </c>
      <c r="C62" s="332" t="str">
        <f>IF(OR('確認申請書（建築）入力'!$M$211="",'確認申請書（建築）入力'!$M$211=0),"",'確認申請書（建築）入力'!$M$211)</f>
        <v/>
      </c>
      <c r="D62" s="332"/>
      <c r="E62" s="332"/>
      <c r="F62" s="332"/>
      <c r="G62" s="332"/>
      <c r="H62" s="332"/>
      <c r="I62" s="332"/>
      <c r="J62" s="332"/>
      <c r="K62" s="332"/>
      <c r="L62" s="332"/>
      <c r="M62" s="332"/>
      <c r="N62" s="332"/>
      <c r="O62" s="332"/>
      <c r="P62" s="332"/>
      <c r="Q62" s="332"/>
      <c r="R62" s="332"/>
      <c r="S62" s="332" t="s">
        <v>1528</v>
      </c>
    </row>
    <row r="63" spans="1:19" ht="14.1" customHeight="1">
      <c r="A63" s="522">
        <v>62</v>
      </c>
      <c r="B63" s="338" t="s">
        <v>1810</v>
      </c>
      <c r="C63" s="332" t="str">
        <f>IF('確認申請書（建築）入力'!$AS$206="","",'確認申請書（建築）入力'!$AS$206)</f>
        <v/>
      </c>
      <c r="D63" s="332"/>
      <c r="E63" s="332"/>
      <c r="F63" s="332"/>
      <c r="G63" s="332"/>
      <c r="H63" s="332"/>
      <c r="I63" s="332"/>
      <c r="J63" s="332"/>
      <c r="K63" s="332"/>
      <c r="L63" s="332"/>
      <c r="M63" s="332"/>
      <c r="N63" s="332"/>
      <c r="O63" s="332"/>
      <c r="P63" s="332"/>
      <c r="Q63" s="332"/>
      <c r="R63" s="332"/>
      <c r="S63" s="332" t="s">
        <v>1528</v>
      </c>
    </row>
    <row r="64" spans="1:19" ht="14.1" customHeight="1">
      <c r="A64" s="522">
        <v>63</v>
      </c>
      <c r="B64" s="338" t="s">
        <v>1809</v>
      </c>
      <c r="C64" s="332" t="str">
        <f>IF('確認申請書（建築）入力'!$AS$209="","",'確認申請書（建築）入力'!$AS$209)</f>
        <v/>
      </c>
      <c r="D64" s="332"/>
      <c r="E64" s="332"/>
      <c r="F64" s="332"/>
      <c r="G64" s="332"/>
      <c r="H64" s="332"/>
      <c r="I64" s="332"/>
      <c r="J64" s="332"/>
      <c r="K64" s="332"/>
      <c r="L64" s="332"/>
      <c r="M64" s="332"/>
      <c r="N64" s="332"/>
      <c r="O64" s="332"/>
      <c r="P64" s="332"/>
      <c r="Q64" s="332"/>
      <c r="R64" s="332"/>
      <c r="S64" s="332" t="s">
        <v>1528</v>
      </c>
    </row>
    <row r="65" spans="1:19" ht="14.1" customHeight="1">
      <c r="A65" s="522">
        <v>64</v>
      </c>
      <c r="B65" s="338" t="s">
        <v>1808</v>
      </c>
      <c r="C65" s="332" t="str">
        <f>IF('確認申請書（建築）入力'!$AS$210="","",'確認申請書（建築）入力'!$AS$210)</f>
        <v/>
      </c>
      <c r="D65" s="332"/>
      <c r="E65" s="332"/>
      <c r="F65" s="332"/>
      <c r="G65" s="332"/>
      <c r="H65" s="332"/>
      <c r="I65" s="332"/>
      <c r="J65" s="332"/>
      <c r="K65" s="332"/>
      <c r="L65" s="332"/>
      <c r="M65" s="332"/>
      <c r="N65" s="332"/>
      <c r="O65" s="332"/>
      <c r="P65" s="332"/>
      <c r="Q65" s="332"/>
      <c r="R65" s="332"/>
      <c r="S65" s="332" t="s">
        <v>1528</v>
      </c>
    </row>
    <row r="66" spans="1:19" ht="14.1" customHeight="1">
      <c r="A66" s="714">
        <v>65</v>
      </c>
      <c r="B66" s="333" t="s">
        <v>1807</v>
      </c>
      <c r="C66" s="339" t="str">
        <f>IF('確認申請書（建築）入力'!$M$233="","",'確認申請書（建築）入力'!$M$233)</f>
        <v/>
      </c>
      <c r="D66" s="334"/>
      <c r="E66" s="334"/>
      <c r="F66" s="334"/>
      <c r="G66" s="334"/>
      <c r="H66" s="334"/>
      <c r="I66" s="334"/>
      <c r="J66" s="334"/>
      <c r="K66" s="334"/>
      <c r="L66" s="334"/>
      <c r="M66" s="334"/>
      <c r="N66" s="339"/>
      <c r="O66" s="334"/>
      <c r="P66" s="334"/>
      <c r="Q66" s="334"/>
      <c r="R66" s="334"/>
      <c r="S66" s="339" t="s">
        <v>1528</v>
      </c>
    </row>
    <row r="67" spans="1:19" ht="14.1" customHeight="1">
      <c r="A67" s="522">
        <v>66</v>
      </c>
      <c r="B67" s="331" t="s">
        <v>1806</v>
      </c>
      <c r="C67" s="332" t="str">
        <f>IF('確認申請書（建築）入力'!$M$11="","",'確認申請書（建築）入力'!$M$11)</f>
        <v/>
      </c>
      <c r="D67" s="332"/>
      <c r="E67" s="332"/>
      <c r="F67" s="332"/>
      <c r="G67" s="332"/>
      <c r="H67" s="332"/>
      <c r="I67" s="332"/>
      <c r="J67" s="332"/>
      <c r="K67" s="332"/>
      <c r="L67" s="332"/>
      <c r="M67" s="332"/>
      <c r="N67" s="332"/>
      <c r="O67" s="332"/>
      <c r="P67" s="332"/>
      <c r="Q67" s="332"/>
      <c r="R67" s="332"/>
      <c r="S67" s="332" t="s">
        <v>1528</v>
      </c>
    </row>
    <row r="68" spans="1:19" ht="14.1" customHeight="1">
      <c r="A68" s="522">
        <v>67</v>
      </c>
      <c r="B68" s="331" t="s">
        <v>1805</v>
      </c>
      <c r="C68" s="332" t="str">
        <f>IF('確認申請書（建築）入力'!$M$10="","",'確認申請書（建築）入力'!$M$10)</f>
        <v/>
      </c>
      <c r="D68" s="332"/>
      <c r="E68" s="332"/>
      <c r="F68" s="332"/>
      <c r="G68" s="332"/>
      <c r="H68" s="332"/>
      <c r="I68" s="332"/>
      <c r="J68" s="332"/>
      <c r="K68" s="332"/>
      <c r="L68" s="332"/>
      <c r="M68" s="332"/>
      <c r="N68" s="332"/>
      <c r="O68" s="332"/>
      <c r="P68" s="332"/>
      <c r="Q68" s="332"/>
      <c r="R68" s="332"/>
      <c r="S68" s="332" t="s">
        <v>1528</v>
      </c>
    </row>
    <row r="69" spans="1:19" ht="14.1" customHeight="1">
      <c r="A69" s="714">
        <v>68</v>
      </c>
      <c r="B69" s="333" t="s">
        <v>1804</v>
      </c>
      <c r="C69" s="334" t="str">
        <f>IF(INDEX(値一覧項目!$C$2:$C24,$D$69)="","",INDEX(値一覧項目!$C$2:$C24,$D$69))</f>
        <v/>
      </c>
      <c r="D69" s="1140">
        <v>1</v>
      </c>
      <c r="E69" s="334"/>
      <c r="F69" s="334"/>
      <c r="G69" s="334"/>
      <c r="H69" s="334"/>
      <c r="I69" s="334"/>
      <c r="J69" s="334"/>
      <c r="K69" s="334"/>
      <c r="L69" s="334"/>
      <c r="M69" s="334"/>
      <c r="N69" s="334"/>
      <c r="O69" s="334"/>
      <c r="P69" s="334"/>
      <c r="Q69" s="334"/>
      <c r="R69" s="334"/>
      <c r="S69" s="334" t="s">
        <v>1528</v>
      </c>
    </row>
    <row r="70" spans="1:19" ht="14.1" customHeight="1">
      <c r="A70" s="714">
        <v>69</v>
      </c>
      <c r="B70" s="333" t="s">
        <v>1803</v>
      </c>
      <c r="C70" s="334" t="str">
        <f>IF('確認申請書（建築）入力'!$R$238="","",'確認申請書（建築）入力'!$R$238)</f>
        <v/>
      </c>
      <c r="D70" s="334"/>
      <c r="E70" s="334"/>
      <c r="F70" s="334"/>
      <c r="G70" s="334"/>
      <c r="H70" s="334"/>
      <c r="I70" s="334"/>
      <c r="J70" s="334"/>
      <c r="K70" s="334"/>
      <c r="L70" s="334"/>
      <c r="M70" s="334"/>
      <c r="N70" s="334"/>
      <c r="O70" s="334"/>
      <c r="P70" s="334"/>
      <c r="Q70" s="334"/>
      <c r="R70" s="334"/>
      <c r="S70" s="334" t="s">
        <v>1528</v>
      </c>
    </row>
    <row r="71" spans="1:19" ht="14.1" customHeight="1">
      <c r="A71" s="714">
        <v>70</v>
      </c>
      <c r="B71" s="333" t="s">
        <v>1802</v>
      </c>
      <c r="C71" s="334" t="str">
        <f>IF('確認申請書（建築）入力'!$AA$238="","",'確認申請書（建築）入力'!$AA$238)</f>
        <v/>
      </c>
      <c r="D71" s="334"/>
      <c r="E71" s="334"/>
      <c r="F71" s="334"/>
      <c r="G71" s="334"/>
      <c r="H71" s="334"/>
      <c r="I71" s="334"/>
      <c r="J71" s="334"/>
      <c r="K71" s="334"/>
      <c r="L71" s="334"/>
      <c r="M71" s="334"/>
      <c r="N71" s="334"/>
      <c r="O71" s="334"/>
      <c r="P71" s="334"/>
      <c r="Q71" s="334"/>
      <c r="R71" s="334"/>
      <c r="S71" s="334" t="s">
        <v>1528</v>
      </c>
    </row>
    <row r="72" spans="1:19" ht="14.1" customHeight="1">
      <c r="A72" s="522">
        <v>71</v>
      </c>
      <c r="B72" s="331" t="s">
        <v>1801</v>
      </c>
      <c r="C72" s="332" t="str">
        <f>IF(INDEX(値一覧項目!$C$2:$C24,$D$72)="","",INDEX(値一覧項目!$C$2:$C24,$D$72))</f>
        <v/>
      </c>
      <c r="D72" s="337">
        <v>1</v>
      </c>
      <c r="E72" s="332"/>
      <c r="F72" s="332"/>
      <c r="G72" s="332"/>
      <c r="H72" s="332"/>
      <c r="I72" s="332"/>
      <c r="J72" s="332"/>
      <c r="K72" s="332"/>
      <c r="L72" s="332"/>
      <c r="M72" s="332"/>
      <c r="N72" s="332"/>
      <c r="O72" s="332"/>
      <c r="P72" s="332"/>
      <c r="Q72" s="332"/>
      <c r="R72" s="332"/>
      <c r="S72" s="332" t="s">
        <v>1528</v>
      </c>
    </row>
    <row r="73" spans="1:19" ht="14.1" customHeight="1">
      <c r="A73" s="522">
        <v>72</v>
      </c>
      <c r="B73" s="331" t="s">
        <v>1800</v>
      </c>
      <c r="C73" s="332" t="str">
        <f>IF('確認申請書（建築）入力'!$R$239="","",'確認申請書（建築）入力'!$R$239)</f>
        <v/>
      </c>
      <c r="D73" s="332"/>
      <c r="E73" s="332"/>
      <c r="F73" s="332"/>
      <c r="G73" s="332"/>
      <c r="H73" s="332"/>
      <c r="I73" s="332"/>
      <c r="J73" s="332"/>
      <c r="K73" s="332"/>
      <c r="L73" s="332"/>
      <c r="M73" s="332"/>
      <c r="N73" s="332"/>
      <c r="O73" s="332"/>
      <c r="P73" s="332"/>
      <c r="Q73" s="332"/>
      <c r="R73" s="332"/>
      <c r="S73" s="332" t="s">
        <v>1528</v>
      </c>
    </row>
    <row r="74" spans="1:19" ht="14.1" customHeight="1">
      <c r="A74" s="522">
        <v>73</v>
      </c>
      <c r="B74" s="331" t="s">
        <v>1799</v>
      </c>
      <c r="C74" s="332" t="str">
        <f>IF('確認申請書（建築）入力'!$AA$239="","",'確認申請書（建築）入力'!$AA$239)</f>
        <v/>
      </c>
      <c r="D74" s="332"/>
      <c r="E74" s="332"/>
      <c r="F74" s="332"/>
      <c r="G74" s="332"/>
      <c r="H74" s="332"/>
      <c r="I74" s="332"/>
      <c r="J74" s="332"/>
      <c r="K74" s="332"/>
      <c r="L74" s="332"/>
      <c r="M74" s="332"/>
      <c r="N74" s="332"/>
      <c r="O74" s="332"/>
      <c r="P74" s="332"/>
      <c r="Q74" s="332"/>
      <c r="R74" s="332"/>
      <c r="S74" s="332" t="s">
        <v>1528</v>
      </c>
    </row>
    <row r="75" spans="1:19" ht="14.1" customHeight="1">
      <c r="A75" s="522">
        <v>74</v>
      </c>
      <c r="B75" s="331" t="s">
        <v>1798</v>
      </c>
      <c r="C75" s="332" t="str">
        <f>IF($D$75 = TRUE,"内",IF($E$75 = TRUE,"準都市",IF($F$75 = TRUE,"外","")))</f>
        <v/>
      </c>
      <c r="D75" s="1141" t="b">
        <v>0</v>
      </c>
      <c r="E75" s="337" t="b">
        <v>0</v>
      </c>
      <c r="F75" s="337" t="b">
        <v>0</v>
      </c>
      <c r="G75" s="332"/>
      <c r="H75" s="332"/>
      <c r="I75" s="332"/>
      <c r="J75" s="332"/>
      <c r="K75" s="332"/>
      <c r="L75" s="332"/>
      <c r="M75" s="332"/>
      <c r="N75" s="332"/>
      <c r="O75" s="332"/>
      <c r="P75" s="332"/>
      <c r="Q75" s="332"/>
      <c r="R75" s="332"/>
      <c r="S75" s="332" t="s">
        <v>1756</v>
      </c>
    </row>
    <row r="76" spans="1:19" ht="14.1" customHeight="1">
      <c r="A76" s="522">
        <v>75</v>
      </c>
      <c r="B76" s="331" t="s">
        <v>1797</v>
      </c>
      <c r="C76" s="332" t="str">
        <f>IF($D$76=TRUE,"市街化区域",IF($E$76=TRUE,"市街化調整区域",IF($F$76=TRUE,"区域区分未設定都市計画区域","")))</f>
        <v/>
      </c>
      <c r="D76" s="1141" t="b">
        <v>0</v>
      </c>
      <c r="E76" s="1141" t="b">
        <v>0</v>
      </c>
      <c r="F76" s="1141" t="b">
        <v>0</v>
      </c>
      <c r="G76" s="332"/>
      <c r="H76" s="332"/>
      <c r="I76" s="332"/>
      <c r="J76" s="332"/>
      <c r="K76" s="332"/>
      <c r="L76" s="332"/>
      <c r="M76" s="332"/>
      <c r="N76" s="332"/>
      <c r="O76" s="332"/>
      <c r="P76" s="332"/>
      <c r="Q76" s="332"/>
      <c r="R76" s="332"/>
      <c r="S76" s="332" t="s">
        <v>1796</v>
      </c>
    </row>
    <row r="77" spans="1:19" ht="14.1" customHeight="1">
      <c r="A77" s="522">
        <v>76</v>
      </c>
      <c r="B77" s="331" t="s">
        <v>1795</v>
      </c>
      <c r="C77" s="332"/>
      <c r="D77" s="332"/>
      <c r="E77" s="332"/>
      <c r="F77" s="332"/>
      <c r="G77" s="332"/>
      <c r="H77" s="332"/>
      <c r="I77" s="332"/>
      <c r="J77" s="332"/>
      <c r="K77" s="332"/>
      <c r="L77" s="332"/>
      <c r="M77" s="332"/>
      <c r="N77" s="332"/>
      <c r="O77" s="332"/>
      <c r="P77" s="332"/>
      <c r="Q77" s="332"/>
      <c r="R77" s="332"/>
      <c r="S77" s="332"/>
    </row>
    <row r="78" spans="1:19" ht="14.1" customHeight="1">
      <c r="A78" s="522">
        <v>77</v>
      </c>
      <c r="B78" s="331" t="s">
        <v>1794</v>
      </c>
      <c r="C78" s="332" t="str">
        <f>IF($D$78=TRUE,"防火地域",IF($E$78=TRUE,"準防火地域",IF($F$78=TRUE,"指定無し","")))</f>
        <v/>
      </c>
      <c r="D78" s="337" t="b">
        <v>0</v>
      </c>
      <c r="E78" s="337" t="b">
        <v>0</v>
      </c>
      <c r="F78" s="337" t="b">
        <v>0</v>
      </c>
      <c r="G78" s="332"/>
      <c r="H78" s="332"/>
      <c r="I78" s="332"/>
      <c r="J78" s="332"/>
      <c r="K78" s="332"/>
      <c r="L78" s="332"/>
      <c r="M78" s="332"/>
      <c r="N78" s="332"/>
      <c r="O78" s="332"/>
      <c r="P78" s="332"/>
      <c r="Q78" s="332"/>
      <c r="R78" s="332"/>
      <c r="S78" s="332" t="s">
        <v>1717</v>
      </c>
    </row>
    <row r="79" spans="1:19" ht="14.1" customHeight="1">
      <c r="A79" s="522">
        <v>78</v>
      </c>
      <c r="B79" s="331" t="s">
        <v>1793</v>
      </c>
      <c r="C79" s="332"/>
      <c r="D79" s="332"/>
      <c r="E79" s="332"/>
      <c r="F79" s="332"/>
      <c r="G79" s="332"/>
      <c r="H79" s="332"/>
      <c r="I79" s="332"/>
      <c r="J79" s="332"/>
      <c r="K79" s="332"/>
      <c r="L79" s="332"/>
      <c r="M79" s="332"/>
      <c r="N79" s="332"/>
      <c r="O79" s="332"/>
      <c r="P79" s="332"/>
      <c r="Q79" s="332"/>
      <c r="R79" s="332"/>
      <c r="S79" s="332"/>
    </row>
    <row r="80" spans="1:19" ht="14.1" customHeight="1">
      <c r="A80" s="522">
        <v>79</v>
      </c>
      <c r="B80" s="340" t="s">
        <v>1792</v>
      </c>
      <c r="C80" s="332" t="str">
        <f>IF(INDEX(値一覧項目!$N$2:$N16,$D$80)="","",INDEX(値一覧項目!$N$2:$N16,$D$80))</f>
        <v/>
      </c>
      <c r="D80" s="337">
        <v>1</v>
      </c>
      <c r="E80" s="332"/>
      <c r="F80" s="332"/>
      <c r="G80" s="332"/>
      <c r="H80" s="332"/>
      <c r="I80" s="332"/>
      <c r="J80" s="332"/>
      <c r="K80" s="332"/>
      <c r="L80" s="332"/>
      <c r="M80" s="332"/>
      <c r="N80" s="332"/>
      <c r="O80" s="332"/>
      <c r="P80" s="332"/>
      <c r="Q80" s="332"/>
      <c r="R80" s="332"/>
      <c r="S80" s="332" t="s">
        <v>1528</v>
      </c>
    </row>
    <row r="81" spans="1:19" ht="14.1" customHeight="1">
      <c r="A81" s="522">
        <v>80</v>
      </c>
      <c r="B81" s="340" t="s">
        <v>1791</v>
      </c>
      <c r="C81" s="332" t="str">
        <f>IF(INDEX(値一覧項目!$N$2:$N17,$D$81)="","",INDEX(値一覧項目!$N$2:$N17,$D$81))</f>
        <v/>
      </c>
      <c r="D81" s="332">
        <v>1</v>
      </c>
      <c r="E81" s="332"/>
      <c r="F81" s="332"/>
      <c r="G81" s="332"/>
      <c r="H81" s="332"/>
      <c r="I81" s="332"/>
      <c r="J81" s="332"/>
      <c r="K81" s="332"/>
      <c r="L81" s="332"/>
      <c r="M81" s="332"/>
      <c r="N81" s="332"/>
      <c r="O81" s="332"/>
      <c r="P81" s="332"/>
      <c r="Q81" s="332"/>
      <c r="R81" s="332"/>
      <c r="S81" s="332" t="s">
        <v>1528</v>
      </c>
    </row>
    <row r="82" spans="1:19" ht="14.1" customHeight="1">
      <c r="A82" s="522">
        <v>81</v>
      </c>
      <c r="B82" s="340" t="s">
        <v>1790</v>
      </c>
      <c r="C82" s="332" t="str">
        <f>IF(INDEX(値一覧項目!$N$2:$N18,$D$82)="","",INDEX(値一覧項目!$N$2:$N18,$D$82))</f>
        <v/>
      </c>
      <c r="D82" s="332">
        <v>1</v>
      </c>
      <c r="E82" s="332"/>
      <c r="F82" s="332"/>
      <c r="G82" s="332"/>
      <c r="H82" s="332"/>
      <c r="I82" s="332"/>
      <c r="J82" s="332"/>
      <c r="K82" s="332"/>
      <c r="L82" s="332"/>
      <c r="M82" s="332"/>
      <c r="N82" s="332"/>
      <c r="O82" s="332"/>
      <c r="P82" s="332"/>
      <c r="Q82" s="332"/>
      <c r="R82" s="332"/>
      <c r="S82" s="332" t="s">
        <v>1528</v>
      </c>
    </row>
    <row r="83" spans="1:19" ht="14.1" customHeight="1">
      <c r="A83" s="522">
        <v>82</v>
      </c>
      <c r="B83" s="340" t="s">
        <v>1789</v>
      </c>
      <c r="C83" s="332" t="str">
        <f>IF(INDEX(値一覧項目!$N$2:$N19,$D$83)="","",INDEX(値一覧項目!$N$2:$N19,$D$83))</f>
        <v/>
      </c>
      <c r="D83" s="332">
        <v>1</v>
      </c>
      <c r="E83" s="332"/>
      <c r="F83" s="332"/>
      <c r="G83" s="332"/>
      <c r="H83" s="332"/>
      <c r="I83" s="332"/>
      <c r="J83" s="332"/>
      <c r="K83" s="332"/>
      <c r="L83" s="332"/>
      <c r="M83" s="332"/>
      <c r="N83" s="332"/>
      <c r="O83" s="332"/>
      <c r="P83" s="332"/>
      <c r="Q83" s="332"/>
      <c r="R83" s="332"/>
      <c r="S83" s="332" t="s">
        <v>1528</v>
      </c>
    </row>
    <row r="84" spans="1:19" ht="14.1" customHeight="1">
      <c r="A84" s="522">
        <v>83</v>
      </c>
      <c r="B84" s="340" t="s">
        <v>1788</v>
      </c>
      <c r="C84" s="332" t="str">
        <f>IF(INDEX(値一覧項目!$N$2:$N20,$D$84)="","",INDEX(値一覧項目!$N$2:$N20,$D$84))</f>
        <v/>
      </c>
      <c r="D84" s="332">
        <v>1</v>
      </c>
      <c r="E84" s="332"/>
      <c r="F84" s="332"/>
      <c r="G84" s="332"/>
      <c r="H84" s="332"/>
      <c r="I84" s="332"/>
      <c r="J84" s="332"/>
      <c r="K84" s="332"/>
      <c r="L84" s="332"/>
      <c r="M84" s="332"/>
      <c r="N84" s="332"/>
      <c r="O84" s="332"/>
      <c r="P84" s="332"/>
      <c r="Q84" s="332"/>
      <c r="R84" s="332"/>
      <c r="S84" s="332" t="s">
        <v>1528</v>
      </c>
    </row>
    <row r="85" spans="1:19" ht="14.1" customHeight="1">
      <c r="A85" s="522">
        <v>84</v>
      </c>
      <c r="B85" s="340" t="s">
        <v>1787</v>
      </c>
      <c r="C85" s="332" t="str">
        <f>IF('確認申請書（建築）入力'!$AI$249="","",'確認申請書（建築）入力'!$AI$249)</f>
        <v/>
      </c>
      <c r="D85" s="332"/>
      <c r="E85" s="332"/>
      <c r="F85" s="332"/>
      <c r="G85" s="332"/>
      <c r="H85" s="332"/>
      <c r="I85" s="332"/>
      <c r="J85" s="332"/>
      <c r="K85" s="332"/>
      <c r="L85" s="332"/>
      <c r="M85" s="332"/>
      <c r="N85" s="332"/>
      <c r="O85" s="332"/>
      <c r="P85" s="332"/>
      <c r="Q85" s="332"/>
      <c r="R85" s="332"/>
      <c r="S85" s="332" t="s">
        <v>1528</v>
      </c>
    </row>
    <row r="86" spans="1:19" ht="14.1" customHeight="1">
      <c r="A86" s="522">
        <v>85</v>
      </c>
      <c r="B86" s="331" t="s">
        <v>1786</v>
      </c>
      <c r="C86" s="332" t="str">
        <f>IF('確認申請書（建築）入力'!$N$252="","",TEXT('確認申請書（建築）入力'!$N$252,"#0.000"))</f>
        <v/>
      </c>
      <c r="D86" s="332"/>
      <c r="E86" s="332"/>
      <c r="F86" s="332"/>
      <c r="G86" s="332"/>
      <c r="H86" s="332"/>
      <c r="I86" s="332"/>
      <c r="J86" s="332"/>
      <c r="K86" s="332"/>
      <c r="L86" s="332"/>
      <c r="M86" s="332"/>
      <c r="N86" s="332"/>
      <c r="O86" s="332"/>
      <c r="P86" s="332"/>
      <c r="Q86" s="332"/>
      <c r="R86" s="332"/>
      <c r="S86" s="332" t="s">
        <v>1528</v>
      </c>
    </row>
    <row r="87" spans="1:19" ht="14.1" customHeight="1">
      <c r="A87" s="522">
        <v>86</v>
      </c>
      <c r="B87" s="331" t="s">
        <v>1785</v>
      </c>
      <c r="C87" s="332" t="str">
        <f>IF('確認申請書（建築）入力'!$N$253="","",TEXT('確認申請書（建築）入力'!$N$253,"#0.000"))</f>
        <v/>
      </c>
      <c r="D87" s="332"/>
      <c r="E87" s="332"/>
      <c r="F87" s="332"/>
      <c r="G87" s="332"/>
      <c r="H87" s="332"/>
      <c r="I87" s="332"/>
      <c r="J87" s="332"/>
      <c r="K87" s="332"/>
      <c r="L87" s="332"/>
      <c r="M87" s="332"/>
      <c r="N87" s="332"/>
      <c r="O87" s="332"/>
      <c r="P87" s="332"/>
      <c r="Q87" s="332"/>
      <c r="R87" s="332"/>
      <c r="S87" s="332" t="s">
        <v>1528</v>
      </c>
    </row>
    <row r="88" spans="1:19" ht="14.1" customHeight="1">
      <c r="A88" s="522">
        <v>87</v>
      </c>
      <c r="B88" s="331" t="s">
        <v>1784</v>
      </c>
      <c r="C88" s="341" t="str">
        <f>IF('確認申請書（建築）入力'!$N$256="","",TEXT('確認申請書（建築）入力'!$N$256,"#0.00"))</f>
        <v/>
      </c>
      <c r="D88" s="332"/>
      <c r="E88" s="332"/>
      <c r="F88" s="332"/>
      <c r="G88" s="332"/>
      <c r="H88" s="332"/>
      <c r="I88" s="332"/>
      <c r="J88" s="332"/>
      <c r="K88" s="332"/>
      <c r="L88" s="332"/>
      <c r="M88" s="332"/>
      <c r="N88" s="332"/>
      <c r="O88" s="332"/>
      <c r="P88" s="332"/>
      <c r="Q88" s="332"/>
      <c r="R88" s="332"/>
      <c r="S88" s="332" t="s">
        <v>1528</v>
      </c>
    </row>
    <row r="89" spans="1:19" ht="14.1" customHeight="1">
      <c r="A89" s="522">
        <v>88</v>
      </c>
      <c r="B89" s="331" t="s">
        <v>1783</v>
      </c>
      <c r="C89" s="341" t="str">
        <f>IF('確認申請書（建築）入力'!$T$256="","",TEXT('確認申請書（建築）入力'!$T$256,"#0.00"))</f>
        <v/>
      </c>
      <c r="D89" s="332"/>
      <c r="E89" s="332"/>
      <c r="F89" s="332"/>
      <c r="G89" s="332"/>
      <c r="H89" s="332"/>
      <c r="I89" s="332"/>
      <c r="J89" s="332"/>
      <c r="K89" s="332"/>
      <c r="L89" s="332"/>
      <c r="M89" s="332"/>
      <c r="N89" s="332"/>
      <c r="O89" s="332"/>
      <c r="P89" s="332"/>
      <c r="Q89" s="332"/>
      <c r="R89" s="332"/>
      <c r="S89" s="332" t="s">
        <v>1528</v>
      </c>
    </row>
    <row r="90" spans="1:19" ht="14.1" customHeight="1">
      <c r="A90" s="522">
        <v>89</v>
      </c>
      <c r="B90" s="331" t="s">
        <v>1782</v>
      </c>
      <c r="C90" s="341" t="str">
        <f>IF('確認申請書（建築）入力'!$Z$256="","",TEXT('確認申請書（建築）入力'!$Z$256,"#0.00"))</f>
        <v/>
      </c>
      <c r="D90" s="332"/>
      <c r="E90" s="332"/>
      <c r="F90" s="332"/>
      <c r="G90" s="332"/>
      <c r="H90" s="332"/>
      <c r="I90" s="332"/>
      <c r="J90" s="332"/>
      <c r="K90" s="332"/>
      <c r="L90" s="332"/>
      <c r="M90" s="332"/>
      <c r="N90" s="332"/>
      <c r="O90" s="332"/>
      <c r="P90" s="332"/>
      <c r="Q90" s="332"/>
      <c r="R90" s="332"/>
      <c r="S90" s="332" t="s">
        <v>1528</v>
      </c>
    </row>
    <row r="91" spans="1:19" ht="14.1" customHeight="1">
      <c r="A91" s="522">
        <v>90</v>
      </c>
      <c r="B91" s="331" t="s">
        <v>1781</v>
      </c>
      <c r="C91" s="341" t="str">
        <f>IF('確認申請書（建築）入力'!$AF$256="","",TEXT('確認申請書（建築）入力'!$AF$256,"#0.00"))</f>
        <v/>
      </c>
      <c r="D91" s="332"/>
      <c r="E91" s="332"/>
      <c r="F91" s="332"/>
      <c r="G91" s="332"/>
      <c r="H91" s="332"/>
      <c r="I91" s="332"/>
      <c r="J91" s="332"/>
      <c r="K91" s="332"/>
      <c r="L91" s="332"/>
      <c r="M91" s="332"/>
      <c r="N91" s="332"/>
      <c r="O91" s="332"/>
      <c r="P91" s="332"/>
      <c r="Q91" s="332"/>
      <c r="R91" s="332"/>
      <c r="S91" s="332" t="s">
        <v>1528</v>
      </c>
    </row>
    <row r="92" spans="1:19" ht="14.1" customHeight="1">
      <c r="A92" s="522">
        <v>91</v>
      </c>
      <c r="B92" s="331" t="s">
        <v>1780</v>
      </c>
      <c r="C92" s="341" t="str">
        <f>IF('確認申請書（建築）入力'!$N$257="","",TEXT('確認申請書（建築）入力'!$N$257,"#0.00"))</f>
        <v/>
      </c>
      <c r="D92" s="332"/>
      <c r="E92" s="332"/>
      <c r="F92" s="332"/>
      <c r="G92" s="332"/>
      <c r="H92" s="332"/>
      <c r="I92" s="332"/>
      <c r="J92" s="332"/>
      <c r="K92" s="332"/>
      <c r="L92" s="332"/>
      <c r="M92" s="332"/>
      <c r="N92" s="332"/>
      <c r="O92" s="332"/>
      <c r="P92" s="332"/>
      <c r="Q92" s="332"/>
      <c r="R92" s="332"/>
      <c r="S92" s="332" t="s">
        <v>1528</v>
      </c>
    </row>
    <row r="93" spans="1:19" ht="14.1" customHeight="1">
      <c r="A93" s="522">
        <v>92</v>
      </c>
      <c r="B93" s="331" t="s">
        <v>1779</v>
      </c>
      <c r="C93" s="341" t="str">
        <f>IF('確認申請書（建築）入力'!$T$257="","",TEXT('確認申請書（建築）入力'!$T$257,"#0.00"))</f>
        <v/>
      </c>
      <c r="D93" s="332"/>
      <c r="E93" s="332"/>
      <c r="F93" s="332"/>
      <c r="G93" s="332"/>
      <c r="H93" s="332"/>
      <c r="I93" s="332"/>
      <c r="J93" s="332"/>
      <c r="K93" s="332"/>
      <c r="L93" s="332"/>
      <c r="M93" s="332"/>
      <c r="N93" s="332"/>
      <c r="O93" s="332"/>
      <c r="P93" s="332"/>
      <c r="Q93" s="332"/>
      <c r="R93" s="332"/>
      <c r="S93" s="332" t="s">
        <v>1528</v>
      </c>
    </row>
    <row r="94" spans="1:19" ht="14.1" customHeight="1">
      <c r="A94" s="522">
        <v>93</v>
      </c>
      <c r="B94" s="331" t="s">
        <v>1778</v>
      </c>
      <c r="C94" s="341" t="str">
        <f>IF('確認申請書（建築）入力'!$Z$257="","",TEXT('確認申請書（建築）入力'!$Z$257,"#0.00"))</f>
        <v/>
      </c>
      <c r="D94" s="332"/>
      <c r="E94" s="332"/>
      <c r="F94" s="332"/>
      <c r="G94" s="332"/>
      <c r="H94" s="332"/>
      <c r="I94" s="332"/>
      <c r="J94" s="332"/>
      <c r="K94" s="332"/>
      <c r="L94" s="332"/>
      <c r="M94" s="332"/>
      <c r="N94" s="332"/>
      <c r="O94" s="332"/>
      <c r="P94" s="332"/>
      <c r="Q94" s="332"/>
      <c r="R94" s="332"/>
      <c r="S94" s="332" t="s">
        <v>1528</v>
      </c>
    </row>
    <row r="95" spans="1:19" ht="14.1" customHeight="1">
      <c r="A95" s="522">
        <v>94</v>
      </c>
      <c r="B95" s="331" t="s">
        <v>1777</v>
      </c>
      <c r="C95" s="341" t="str">
        <f>IF('確認申請書（建築）入力'!$AF$257="","",TEXT('確認申請書（建築）入力'!$AF$257,"#0.00"))</f>
        <v/>
      </c>
      <c r="D95" s="332"/>
      <c r="E95" s="332"/>
      <c r="F95" s="332"/>
      <c r="G95" s="332"/>
      <c r="H95" s="332"/>
      <c r="I95" s="332"/>
      <c r="J95" s="332"/>
      <c r="K95" s="332"/>
      <c r="L95" s="332"/>
      <c r="M95" s="332"/>
      <c r="N95" s="332"/>
      <c r="O95" s="332"/>
      <c r="P95" s="332"/>
      <c r="Q95" s="332"/>
      <c r="R95" s="332"/>
      <c r="S95" s="332" t="s">
        <v>1528</v>
      </c>
    </row>
    <row r="96" spans="1:19" ht="14.1" customHeight="1">
      <c r="A96" s="522">
        <v>95</v>
      </c>
      <c r="B96" s="331" t="s">
        <v>1776</v>
      </c>
      <c r="C96" s="332" t="str">
        <f>IF(INDEX(値一覧項目!$H$2:$H16,$D$96)="","",INDEX(値一覧項目!$H$2:$H16,$D$96))</f>
        <v/>
      </c>
      <c r="D96" s="337">
        <v>1</v>
      </c>
      <c r="E96" s="332"/>
      <c r="F96" s="332"/>
      <c r="G96" s="332"/>
      <c r="H96" s="332"/>
      <c r="I96" s="332"/>
      <c r="J96" s="332"/>
      <c r="K96" s="332"/>
      <c r="L96" s="332"/>
      <c r="M96" s="332"/>
      <c r="N96" s="332"/>
      <c r="O96" s="332"/>
      <c r="P96" s="332"/>
      <c r="Q96" s="332"/>
      <c r="R96" s="332"/>
      <c r="S96" s="332" t="s">
        <v>1528</v>
      </c>
    </row>
    <row r="97" spans="1:19" ht="14.1" customHeight="1">
      <c r="A97" s="522">
        <v>96</v>
      </c>
      <c r="B97" s="331" t="s">
        <v>1775</v>
      </c>
      <c r="C97" s="332" t="str">
        <f>IF(INDEX(値一覧項目!$H$2:$H17,$D$97)="","",INDEX(値一覧項目!$H$2:$H17,$D$97))</f>
        <v/>
      </c>
      <c r="D97" s="337">
        <v>1</v>
      </c>
      <c r="E97" s="332"/>
      <c r="F97" s="332"/>
      <c r="G97" s="332"/>
      <c r="H97" s="332"/>
      <c r="I97" s="332"/>
      <c r="J97" s="332"/>
      <c r="K97" s="332"/>
      <c r="L97" s="332"/>
      <c r="M97" s="332"/>
      <c r="N97" s="332"/>
      <c r="O97" s="332"/>
      <c r="P97" s="332"/>
      <c r="Q97" s="332"/>
      <c r="R97" s="332"/>
      <c r="S97" s="332" t="s">
        <v>1528</v>
      </c>
    </row>
    <row r="98" spans="1:19" ht="14.1" customHeight="1">
      <c r="A98" s="522">
        <v>97</v>
      </c>
      <c r="B98" s="331" t="s">
        <v>1774</v>
      </c>
      <c r="C98" s="332" t="str">
        <f>IF(INDEX(値一覧項目!$H$2:$H18,$D$98)="","",INDEX(値一覧項目!$H$2:$H18,$D$98))</f>
        <v/>
      </c>
      <c r="D98" s="337">
        <v>1</v>
      </c>
      <c r="E98" s="332"/>
      <c r="F98" s="332"/>
      <c r="G98" s="332"/>
      <c r="H98" s="332"/>
      <c r="I98" s="332"/>
      <c r="J98" s="332"/>
      <c r="K98" s="332"/>
      <c r="L98" s="332"/>
      <c r="M98" s="332"/>
      <c r="N98" s="332"/>
      <c r="O98" s="332"/>
      <c r="P98" s="332"/>
      <c r="Q98" s="332"/>
      <c r="R98" s="332"/>
      <c r="S98" s="332" t="s">
        <v>1528</v>
      </c>
    </row>
    <row r="99" spans="1:19" ht="14.1" customHeight="1">
      <c r="A99" s="522">
        <v>98</v>
      </c>
      <c r="B99" s="331" t="s">
        <v>1773</v>
      </c>
      <c r="C99" s="332" t="str">
        <f>IF(INDEX(値一覧項目!$H$2:$H19,$D$99)="","",INDEX(値一覧項目!$H$2:$H19,$D$99))</f>
        <v/>
      </c>
      <c r="D99" s="337">
        <v>1</v>
      </c>
      <c r="E99" s="332"/>
      <c r="F99" s="332"/>
      <c r="G99" s="332"/>
      <c r="H99" s="332"/>
      <c r="I99" s="332"/>
      <c r="J99" s="332"/>
      <c r="K99" s="332"/>
      <c r="L99" s="332"/>
      <c r="M99" s="332"/>
      <c r="N99" s="332"/>
      <c r="O99" s="332"/>
      <c r="P99" s="332"/>
      <c r="Q99" s="332"/>
      <c r="R99" s="332"/>
      <c r="S99" s="332" t="s">
        <v>1528</v>
      </c>
    </row>
    <row r="100" spans="1:19" ht="14.1" customHeight="1">
      <c r="A100" s="522">
        <v>99</v>
      </c>
      <c r="B100" s="331" t="s">
        <v>1772</v>
      </c>
      <c r="C100" s="341" t="str">
        <f>IF('確認申請書（建築）入力'!$N$260="","",TEXT('確認申請書（建築）入力'!$N$260,"#0.00"))</f>
        <v/>
      </c>
      <c r="D100" s="332"/>
      <c r="E100" s="332"/>
      <c r="F100" s="332"/>
      <c r="G100" s="332"/>
      <c r="H100" s="332"/>
      <c r="I100" s="332"/>
      <c r="J100" s="332"/>
      <c r="K100" s="332"/>
      <c r="L100" s="332"/>
      <c r="M100" s="332"/>
      <c r="N100" s="332"/>
      <c r="O100" s="332"/>
      <c r="P100" s="332"/>
      <c r="Q100" s="332"/>
      <c r="R100" s="332"/>
      <c r="S100" s="332" t="s">
        <v>1528</v>
      </c>
    </row>
    <row r="101" spans="1:19" ht="14.1" customHeight="1">
      <c r="A101" s="522">
        <v>100</v>
      </c>
      <c r="B101" s="331" t="s">
        <v>1771</v>
      </c>
      <c r="C101" s="341" t="str">
        <f>IF('確認申請書（建築）入力'!$T$260="","",TEXT('確認申請書（建築）入力'!$T$260,"#0.00"))</f>
        <v/>
      </c>
      <c r="D101" s="332"/>
      <c r="E101" s="332"/>
      <c r="F101" s="332"/>
      <c r="G101" s="332"/>
      <c r="H101" s="332"/>
      <c r="I101" s="332"/>
      <c r="J101" s="332"/>
      <c r="K101" s="332"/>
      <c r="L101" s="332"/>
      <c r="M101" s="332"/>
      <c r="N101" s="332"/>
      <c r="O101" s="332"/>
      <c r="P101" s="332"/>
      <c r="Q101" s="332"/>
      <c r="R101" s="332"/>
      <c r="S101" s="332" t="s">
        <v>1528</v>
      </c>
    </row>
    <row r="102" spans="1:19" ht="14.1" customHeight="1">
      <c r="A102" s="522">
        <v>101</v>
      </c>
      <c r="B102" s="331" t="s">
        <v>1770</v>
      </c>
      <c r="C102" s="341" t="str">
        <f>IF('確認申請書（建築）入力'!$Z$260="","",TEXT('確認申請書（建築）入力'!$Z$260,"#0.00"))</f>
        <v/>
      </c>
      <c r="D102" s="332"/>
      <c r="E102" s="332"/>
      <c r="F102" s="332"/>
      <c r="G102" s="332"/>
      <c r="H102" s="332"/>
      <c r="I102" s="332"/>
      <c r="J102" s="332"/>
      <c r="K102" s="332"/>
      <c r="L102" s="332"/>
      <c r="M102" s="332"/>
      <c r="N102" s="332"/>
      <c r="O102" s="332"/>
      <c r="P102" s="332"/>
      <c r="Q102" s="332"/>
      <c r="R102" s="332"/>
      <c r="S102" s="332" t="s">
        <v>1528</v>
      </c>
    </row>
    <row r="103" spans="1:19" ht="14.1" customHeight="1">
      <c r="A103" s="522">
        <v>102</v>
      </c>
      <c r="B103" s="331" t="s">
        <v>1769</v>
      </c>
      <c r="C103" s="341" t="str">
        <f>IF('確認申請書（建築）入力'!$AF$260="","",TEXT('確認申請書（建築）入力'!$AF$260,"#0.00"))</f>
        <v/>
      </c>
      <c r="D103" s="332"/>
      <c r="E103" s="332"/>
      <c r="F103" s="332"/>
      <c r="G103" s="332"/>
      <c r="H103" s="332"/>
      <c r="I103" s="332"/>
      <c r="J103" s="332"/>
      <c r="K103" s="332"/>
      <c r="L103" s="332"/>
      <c r="M103" s="332"/>
      <c r="N103" s="332"/>
      <c r="O103" s="332"/>
      <c r="P103" s="332"/>
      <c r="Q103" s="332"/>
      <c r="R103" s="332"/>
      <c r="S103" s="332" t="s">
        <v>1528</v>
      </c>
    </row>
    <row r="104" spans="1:19" ht="14.1" customHeight="1">
      <c r="A104" s="522">
        <v>103</v>
      </c>
      <c r="B104" s="331" t="s">
        <v>1768</v>
      </c>
      <c r="C104" s="341" t="str">
        <f>IF('確認申請書（建築）入力'!$N$262="","",TEXT('確認申請書（建築）入力'!$N$262,"#0.00"))</f>
        <v/>
      </c>
      <c r="D104" s="332"/>
      <c r="E104" s="332"/>
      <c r="F104" s="332"/>
      <c r="G104" s="332"/>
      <c r="H104" s="332"/>
      <c r="I104" s="332"/>
      <c r="J104" s="332"/>
      <c r="K104" s="332"/>
      <c r="L104" s="332"/>
      <c r="M104" s="332"/>
      <c r="N104" s="332"/>
      <c r="O104" s="332"/>
      <c r="P104" s="332"/>
      <c r="Q104" s="332"/>
      <c r="R104" s="332"/>
      <c r="S104" s="332" t="s">
        <v>1528</v>
      </c>
    </row>
    <row r="105" spans="1:19" ht="14.1" customHeight="1">
      <c r="A105" s="522">
        <v>104</v>
      </c>
      <c r="B105" s="331" t="s">
        <v>1767</v>
      </c>
      <c r="C105" s="341" t="str">
        <f>IF('確認申請書（建築）入力'!$T$262="","",TEXT('確認申請書（建築）入力'!$T$262,"#0.00"))</f>
        <v/>
      </c>
      <c r="D105" s="332"/>
      <c r="E105" s="332"/>
      <c r="F105" s="332"/>
      <c r="G105" s="332"/>
      <c r="H105" s="332"/>
      <c r="I105" s="332"/>
      <c r="J105" s="332"/>
      <c r="K105" s="332"/>
      <c r="L105" s="332"/>
      <c r="M105" s="332"/>
      <c r="N105" s="332"/>
      <c r="O105" s="332"/>
      <c r="P105" s="332"/>
      <c r="Q105" s="332"/>
      <c r="R105" s="332"/>
      <c r="S105" s="332" t="s">
        <v>1528</v>
      </c>
    </row>
    <row r="106" spans="1:19" ht="14.1" customHeight="1">
      <c r="A106" s="522">
        <v>105</v>
      </c>
      <c r="B106" s="331" t="s">
        <v>1766</v>
      </c>
      <c r="C106" s="341" t="str">
        <f>IF('確認申請書（建築）入力'!$Z$262="","",TEXT('確認申請書（建築）入力'!$Z$262,"#0.00"))</f>
        <v/>
      </c>
      <c r="D106" s="332"/>
      <c r="E106" s="332"/>
      <c r="F106" s="332"/>
      <c r="G106" s="332"/>
      <c r="H106" s="332"/>
      <c r="I106" s="332"/>
      <c r="J106" s="332"/>
      <c r="K106" s="332"/>
      <c r="L106" s="332"/>
      <c r="M106" s="332"/>
      <c r="N106" s="332"/>
      <c r="O106" s="332"/>
      <c r="P106" s="332"/>
      <c r="Q106" s="332"/>
      <c r="R106" s="332"/>
      <c r="S106" s="332" t="s">
        <v>1528</v>
      </c>
    </row>
    <row r="107" spans="1:19" ht="14.1" customHeight="1">
      <c r="A107" s="522">
        <v>106</v>
      </c>
      <c r="B107" s="331" t="s">
        <v>1765</v>
      </c>
      <c r="C107" s="341" t="str">
        <f>IF('確認申請書（建築）入力'!$AF$262="","",TEXT('確認申請書（建築）入力'!$AF$262,"#0.00"))</f>
        <v/>
      </c>
      <c r="D107" s="332"/>
      <c r="E107" s="332"/>
      <c r="F107" s="332"/>
      <c r="G107" s="332"/>
      <c r="H107" s="332"/>
      <c r="I107" s="332"/>
      <c r="J107" s="332"/>
      <c r="K107" s="332"/>
      <c r="L107" s="332"/>
      <c r="M107" s="332"/>
      <c r="N107" s="332"/>
      <c r="O107" s="332"/>
      <c r="P107" s="332"/>
      <c r="Q107" s="332"/>
      <c r="R107" s="332"/>
      <c r="S107" s="332" t="s">
        <v>1528</v>
      </c>
    </row>
    <row r="108" spans="1:19" ht="14.1" customHeight="1">
      <c r="A108" s="522">
        <v>107</v>
      </c>
      <c r="B108" s="331" t="s">
        <v>1764</v>
      </c>
      <c r="C108" s="341" t="str">
        <f>IF('確認申請書（建築）入力'!$N$263=0,"",TEXT('確認申請書（建築）入力'!$N$263,"#0.00"))</f>
        <v/>
      </c>
      <c r="D108" s="332"/>
      <c r="E108" s="332"/>
      <c r="F108" s="332"/>
      <c r="G108" s="332"/>
      <c r="H108" s="332"/>
      <c r="I108" s="332"/>
      <c r="J108" s="332"/>
      <c r="K108" s="332"/>
      <c r="L108" s="332"/>
      <c r="M108" s="332"/>
      <c r="N108" s="332"/>
      <c r="O108" s="332"/>
      <c r="P108" s="332"/>
      <c r="Q108" s="332"/>
      <c r="R108" s="332"/>
      <c r="S108" s="332" t="s">
        <v>1528</v>
      </c>
    </row>
    <row r="109" spans="1:19" ht="14.1" customHeight="1">
      <c r="A109" s="522">
        <v>108</v>
      </c>
      <c r="B109" s="331" t="s">
        <v>1763</v>
      </c>
      <c r="C109" s="341" t="str">
        <f>IF('確認申請書（建築）入力'!$N$264=0,"",TEXT('確認申請書（建築）入力'!$N$264,"#0.00"))</f>
        <v/>
      </c>
      <c r="D109" s="332"/>
      <c r="E109" s="332"/>
      <c r="F109" s="332"/>
      <c r="G109" s="332"/>
      <c r="H109" s="332"/>
      <c r="I109" s="332"/>
      <c r="J109" s="332"/>
      <c r="K109" s="332"/>
      <c r="L109" s="332"/>
      <c r="M109" s="332"/>
      <c r="N109" s="332"/>
      <c r="O109" s="332"/>
      <c r="P109" s="332"/>
      <c r="Q109" s="332"/>
      <c r="R109" s="332"/>
      <c r="S109" s="332" t="s">
        <v>1528</v>
      </c>
    </row>
    <row r="110" spans="1:19" ht="14.1" customHeight="1">
      <c r="A110" s="522">
        <v>109</v>
      </c>
      <c r="B110" s="331" t="s">
        <v>1762</v>
      </c>
      <c r="C110" s="332" t="str">
        <f>IF($D$110=0,"",IF($F$110=TRUE,$E$110,TEXT(ROUNDDOWN($D$110,2),"#0.00")))</f>
        <v/>
      </c>
      <c r="D110" s="332">
        <f>'確認申請書（建築）入力'!$T$265</f>
        <v>0</v>
      </c>
      <c r="E110" s="332">
        <f>'確認申請書（建築）入力'!$AL$265</f>
        <v>0</v>
      </c>
      <c r="F110" s="332" t="b">
        <v>0</v>
      </c>
      <c r="G110" s="332"/>
      <c r="H110" s="332"/>
      <c r="I110" s="332"/>
      <c r="J110" s="332"/>
      <c r="K110" s="332"/>
      <c r="L110" s="332"/>
      <c r="M110" s="332"/>
      <c r="N110" s="332"/>
      <c r="O110" s="332"/>
      <c r="P110" s="332"/>
      <c r="Q110" s="332"/>
      <c r="R110" s="332"/>
      <c r="S110" s="332" t="s">
        <v>1528</v>
      </c>
    </row>
    <row r="111" spans="1:19" ht="14.1" customHeight="1">
      <c r="A111" s="522">
        <v>110</v>
      </c>
      <c r="B111" s="331" t="s">
        <v>1761</v>
      </c>
      <c r="C111" s="332" t="str">
        <f>IF($D$111=0,"",IF($F$111=TRUE,$E$111,TEXT(ROUNDDOWN($D$111,2),"#0.00")))</f>
        <v/>
      </c>
      <c r="D111" s="332">
        <f>'確認申請書（建築）入力'!$T$266</f>
        <v>0</v>
      </c>
      <c r="E111" s="332">
        <f>'確認申請書（建築）入力'!$AL$266</f>
        <v>0</v>
      </c>
      <c r="F111" s="332" t="b">
        <v>0</v>
      </c>
      <c r="G111" s="332"/>
      <c r="H111" s="332"/>
      <c r="I111" s="332"/>
      <c r="J111" s="332"/>
      <c r="K111" s="332"/>
      <c r="L111" s="332"/>
      <c r="M111" s="332"/>
      <c r="N111" s="332"/>
      <c r="O111" s="332"/>
      <c r="P111" s="332"/>
      <c r="Q111" s="332"/>
      <c r="R111" s="332"/>
      <c r="S111" s="332" t="s">
        <v>1528</v>
      </c>
    </row>
    <row r="112" spans="1:19" ht="14.1" customHeight="1">
      <c r="A112" s="522">
        <v>111</v>
      </c>
      <c r="B112" s="331" t="s">
        <v>1760</v>
      </c>
      <c r="C112" s="332" t="str">
        <f>IF('確認申請書（建築）入力'!$M$267="","",'確認申請書（建築）入力'!$M$267)</f>
        <v/>
      </c>
      <c r="D112" s="332"/>
      <c r="E112" s="332"/>
      <c r="F112" s="332"/>
      <c r="G112" s="332"/>
      <c r="H112" s="332"/>
      <c r="I112" s="332"/>
      <c r="J112" s="332"/>
      <c r="K112" s="332"/>
      <c r="L112" s="332"/>
      <c r="M112" s="332"/>
      <c r="N112" s="332"/>
      <c r="O112" s="332"/>
      <c r="P112" s="332"/>
      <c r="Q112" s="332"/>
      <c r="R112" s="332"/>
      <c r="S112" s="332" t="s">
        <v>1528</v>
      </c>
    </row>
    <row r="113" spans="1:19" ht="14.1" customHeight="1">
      <c r="A113" s="522">
        <v>112</v>
      </c>
      <c r="B113" s="331" t="s">
        <v>2449</v>
      </c>
      <c r="C113" s="332" t="str">
        <f>IF(INDEX(主要用途!$C$2:$C63,$D$113)="","",INDEX(主要用途!$C$2:$C63,$D$113))</f>
        <v/>
      </c>
      <c r="D113" s="337">
        <v>1</v>
      </c>
      <c r="E113" s="332"/>
      <c r="F113" s="332"/>
      <c r="G113" s="332"/>
      <c r="H113" s="332"/>
      <c r="I113" s="332"/>
      <c r="J113" s="332"/>
      <c r="K113" s="332"/>
      <c r="L113" s="332"/>
      <c r="M113" s="332"/>
      <c r="N113" s="332"/>
      <c r="O113" s="332"/>
      <c r="P113" s="332"/>
      <c r="Q113" s="332"/>
      <c r="R113" s="332"/>
      <c r="S113" s="332" t="s">
        <v>1528</v>
      </c>
    </row>
    <row r="114" spans="1:19" ht="14.1" customHeight="1">
      <c r="A114" s="522">
        <v>113</v>
      </c>
      <c r="B114" s="331" t="s">
        <v>1759</v>
      </c>
      <c r="C114" s="332" t="str">
        <f>IF('確認申請書（建築）入力'!$T$270="","",'確認申請書（建築）入力'!$T$270)</f>
        <v/>
      </c>
      <c r="D114" s="332"/>
      <c r="E114" s="332"/>
      <c r="F114" s="332"/>
      <c r="G114" s="332"/>
      <c r="H114" s="332"/>
      <c r="I114" s="332"/>
      <c r="J114" s="332"/>
      <c r="K114" s="332"/>
      <c r="L114" s="332"/>
      <c r="M114" s="332"/>
      <c r="N114" s="332"/>
      <c r="O114" s="332"/>
      <c r="P114" s="332"/>
      <c r="Q114" s="332"/>
      <c r="R114" s="332"/>
      <c r="S114" s="332" t="s">
        <v>1528</v>
      </c>
    </row>
    <row r="115" spans="1:19" ht="14.1" customHeight="1">
      <c r="A115" s="522">
        <v>114</v>
      </c>
      <c r="B115" s="331" t="s">
        <v>1758</v>
      </c>
      <c r="C115" s="332"/>
      <c r="D115" s="332"/>
      <c r="E115" s="332"/>
      <c r="F115" s="332"/>
      <c r="G115" s="332"/>
      <c r="H115" s="332"/>
      <c r="I115" s="332"/>
      <c r="J115" s="332"/>
      <c r="K115" s="332"/>
      <c r="L115" s="332"/>
      <c r="M115" s="332"/>
      <c r="N115" s="332"/>
      <c r="O115" s="332"/>
      <c r="P115" s="332"/>
      <c r="Q115" s="332"/>
      <c r="R115" s="332"/>
      <c r="S115" s="332" t="s">
        <v>1528</v>
      </c>
    </row>
    <row r="116" spans="1:19" ht="14.1" customHeight="1">
      <c r="A116" s="522">
        <v>115</v>
      </c>
      <c r="B116" s="331" t="s">
        <v>1757</v>
      </c>
      <c r="C116" s="332" t="str">
        <f>IF($D$116=TRUE,"新築",IF($E$116=TRUE,"増築",IF($F$116=TRUE,"改築",IF($G$116=TRUE,"移転",IF($H$116=TRUE,"用途変更",IF($I$116=TRUE,"大規模の修繕",IF($J$116=TRUE,"大規模の模様替",IF($K$116=TRUE,"その他",""))))))))</f>
        <v/>
      </c>
      <c r="D116" s="337" t="b">
        <v>0</v>
      </c>
      <c r="E116" s="337" t="b">
        <v>0</v>
      </c>
      <c r="F116" s="337" t="b">
        <v>0</v>
      </c>
      <c r="G116" s="337" t="b">
        <v>0</v>
      </c>
      <c r="H116" s="337" t="b">
        <v>0</v>
      </c>
      <c r="I116" s="337" t="b">
        <v>0</v>
      </c>
      <c r="J116" s="337" t="b">
        <v>0</v>
      </c>
      <c r="K116" s="332" t="b">
        <v>0</v>
      </c>
      <c r="L116" s="332"/>
      <c r="M116" s="332"/>
      <c r="N116" s="332"/>
      <c r="O116" s="332"/>
      <c r="P116" s="332"/>
      <c r="Q116" s="332"/>
      <c r="R116" s="332"/>
      <c r="S116" s="332" t="s">
        <v>1756</v>
      </c>
    </row>
    <row r="117" spans="1:19" ht="14.1" customHeight="1">
      <c r="A117" s="522">
        <v>116</v>
      </c>
      <c r="B117" s="331" t="s">
        <v>3050</v>
      </c>
      <c r="C117" s="332" t="str">
        <f>IF('確認申請書（建築）入力'!$N$278="","",TEXT('確認申請書（建築）入力'!$N$278,"#0.00"))</f>
        <v/>
      </c>
      <c r="D117" s="332"/>
      <c r="E117" s="332"/>
      <c r="F117" s="332"/>
      <c r="G117" s="332"/>
      <c r="H117" s="332"/>
      <c r="I117" s="332"/>
      <c r="J117" s="332"/>
      <c r="K117" s="332"/>
      <c r="L117" s="332"/>
      <c r="M117" s="332"/>
      <c r="N117" s="332"/>
      <c r="O117" s="332"/>
      <c r="P117" s="332"/>
      <c r="Q117" s="332"/>
      <c r="R117" s="332"/>
      <c r="S117" s="332" t="s">
        <v>1528</v>
      </c>
    </row>
    <row r="118" spans="1:19" ht="14.1" customHeight="1">
      <c r="A118" s="522">
        <v>117</v>
      </c>
      <c r="B118" s="331" t="s">
        <v>1755</v>
      </c>
      <c r="C118" s="332" t="str">
        <f>IF('確認申請書（建築）入力'!$T$278="","",TEXT('確認申請書（建築）入力'!$T$278,"#0.00"))</f>
        <v/>
      </c>
      <c r="D118" s="332"/>
      <c r="E118" s="332"/>
      <c r="F118" s="332"/>
      <c r="G118" s="332"/>
      <c r="H118" s="332"/>
      <c r="I118" s="332"/>
      <c r="J118" s="332"/>
      <c r="K118" s="332"/>
      <c r="L118" s="332"/>
      <c r="M118" s="332"/>
      <c r="N118" s="332"/>
      <c r="O118" s="332"/>
      <c r="P118" s="332"/>
      <c r="Q118" s="332"/>
      <c r="R118" s="332"/>
      <c r="S118" s="332" t="s">
        <v>1528</v>
      </c>
    </row>
    <row r="119" spans="1:19" ht="14.1" customHeight="1">
      <c r="A119" s="522">
        <v>118</v>
      </c>
      <c r="B119" s="331" t="s">
        <v>1754</v>
      </c>
      <c r="C119" s="332" t="str">
        <f>IF('確認申請書（建築）入力'!$Z$278=0,"",TEXT('確認申請書（建築）入力'!$Z$278,"#0.00"))</f>
        <v/>
      </c>
      <c r="D119" s="332"/>
      <c r="E119" s="332"/>
      <c r="F119" s="332"/>
      <c r="G119" s="332"/>
      <c r="H119" s="332"/>
      <c r="I119" s="332"/>
      <c r="J119" s="332"/>
      <c r="K119" s="332"/>
      <c r="L119" s="332"/>
      <c r="M119" s="332"/>
      <c r="N119" s="332"/>
      <c r="O119" s="332"/>
      <c r="P119" s="332"/>
      <c r="Q119" s="332"/>
      <c r="R119" s="332"/>
      <c r="S119" s="332" t="s">
        <v>1528</v>
      </c>
    </row>
    <row r="120" spans="1:19" ht="14.1" customHeight="1">
      <c r="A120" s="522">
        <v>119</v>
      </c>
      <c r="B120" s="331" t="s">
        <v>1753</v>
      </c>
      <c r="C120" s="332" t="str">
        <f>IF(AND($D$120=0,$E$120=""),"",IF($F$120=TRUE,$E$120,TEXT(ROUNDUP($D$120,2),"#0.00")))</f>
        <v>0.00</v>
      </c>
      <c r="D120" s="332" t="str">
        <f>'確認申請書（建築）入力'!$N$280</f>
        <v>0.00</v>
      </c>
      <c r="E120" s="332">
        <f>'確認申請書（建築）入力'!$AH$280</f>
        <v>0</v>
      </c>
      <c r="F120" s="332" t="b">
        <v>0</v>
      </c>
      <c r="G120" s="332"/>
      <c r="H120" s="332"/>
      <c r="I120" s="332"/>
      <c r="J120" s="332"/>
      <c r="K120" s="332"/>
      <c r="L120" s="332"/>
      <c r="M120" s="332"/>
      <c r="N120" s="332"/>
      <c r="O120" s="332"/>
      <c r="P120" s="332"/>
      <c r="Q120" s="332"/>
      <c r="R120" s="332"/>
      <c r="S120" s="332" t="s">
        <v>1528</v>
      </c>
    </row>
    <row r="121" spans="1:19" ht="14.1" customHeight="1">
      <c r="A121" s="522">
        <v>120</v>
      </c>
      <c r="B121" s="331" t="s">
        <v>1752</v>
      </c>
      <c r="C121" s="332" t="str">
        <f>IF('確認申請書（建築）入力'!$N$283="","",TEXT('確認申請書（建築）入力'!$N$283,"#0.00"))</f>
        <v/>
      </c>
      <c r="D121" s="332"/>
      <c r="E121" s="332"/>
      <c r="F121" s="332"/>
      <c r="G121" s="332"/>
      <c r="H121" s="332"/>
      <c r="I121" s="332"/>
      <c r="J121" s="332"/>
      <c r="K121" s="332"/>
      <c r="L121" s="332"/>
      <c r="M121" s="332"/>
      <c r="N121" s="332"/>
      <c r="O121" s="332"/>
      <c r="P121" s="332"/>
      <c r="Q121" s="332"/>
      <c r="R121" s="332"/>
      <c r="S121" s="332" t="s">
        <v>1528</v>
      </c>
    </row>
    <row r="122" spans="1:19" ht="14.1" customHeight="1">
      <c r="A122" s="522">
        <v>121</v>
      </c>
      <c r="B122" s="331" t="s">
        <v>1751</v>
      </c>
      <c r="C122" s="332" t="str">
        <f>IF('確認申請書（建築）入力'!$T$283="","",TEXT('確認申請書（建築）入力'!$T$283,"#0.00"))</f>
        <v/>
      </c>
      <c r="D122" s="332"/>
      <c r="E122" s="332"/>
      <c r="F122" s="332"/>
      <c r="G122" s="332"/>
      <c r="H122" s="332"/>
      <c r="I122" s="332"/>
      <c r="J122" s="332"/>
      <c r="K122" s="332"/>
      <c r="L122" s="332"/>
      <c r="M122" s="332"/>
      <c r="N122" s="332"/>
      <c r="O122" s="332"/>
      <c r="P122" s="332"/>
      <c r="Q122" s="332"/>
      <c r="R122" s="332"/>
      <c r="S122" s="332" t="s">
        <v>1528</v>
      </c>
    </row>
    <row r="123" spans="1:19" ht="14.1" customHeight="1">
      <c r="A123" s="522">
        <v>122</v>
      </c>
      <c r="B123" s="331" t="s">
        <v>1750</v>
      </c>
      <c r="C123" s="332" t="str">
        <f>IF('確認申請書（建築）入力'!$Z$283=0,"",TEXT('確認申請書（建築）入力'!$Z$283,"#0.00"))</f>
        <v/>
      </c>
      <c r="D123" s="332"/>
      <c r="E123" s="332"/>
      <c r="F123" s="332"/>
      <c r="G123" s="332"/>
      <c r="H123" s="332"/>
      <c r="I123" s="332"/>
      <c r="J123" s="332"/>
      <c r="K123" s="332"/>
      <c r="L123" s="332"/>
      <c r="M123" s="332"/>
      <c r="N123" s="332"/>
      <c r="O123" s="332"/>
      <c r="P123" s="332"/>
      <c r="Q123" s="332"/>
      <c r="R123" s="332"/>
      <c r="S123" s="332" t="s">
        <v>1528</v>
      </c>
    </row>
    <row r="124" spans="1:19" ht="14.1" customHeight="1">
      <c r="A124" s="522">
        <v>123</v>
      </c>
      <c r="B124" s="331" t="s">
        <v>1749</v>
      </c>
      <c r="C124" s="332" t="str">
        <f>IF('確認申請書（建築）入力'!$N$285="","",TEXT('確認申請書（建築）入力'!$N$285,"#0.00"))</f>
        <v/>
      </c>
      <c r="D124" s="332"/>
      <c r="E124" s="332"/>
      <c r="F124" s="332"/>
      <c r="G124" s="332"/>
      <c r="H124" s="332"/>
      <c r="I124" s="332"/>
      <c r="J124" s="332"/>
      <c r="K124" s="332"/>
      <c r="L124" s="332"/>
      <c r="M124" s="332"/>
      <c r="N124" s="332"/>
      <c r="O124" s="332"/>
      <c r="P124" s="332"/>
      <c r="Q124" s="332"/>
      <c r="R124" s="332"/>
      <c r="S124" s="332" t="s">
        <v>1528</v>
      </c>
    </row>
    <row r="125" spans="1:19" ht="14.1" customHeight="1">
      <c r="A125" s="522">
        <v>124</v>
      </c>
      <c r="B125" s="331" t="s">
        <v>1748</v>
      </c>
      <c r="C125" s="332" t="str">
        <f>IF('確認申請書（建築）入力'!$T$285="","",TEXT('確認申請書（建築）入力'!$T$285,"#0.00"))</f>
        <v/>
      </c>
      <c r="D125" s="332"/>
      <c r="E125" s="332"/>
      <c r="F125" s="332"/>
      <c r="G125" s="332"/>
      <c r="H125" s="332"/>
      <c r="I125" s="332"/>
      <c r="J125" s="332"/>
      <c r="K125" s="332"/>
      <c r="L125" s="332"/>
      <c r="M125" s="332"/>
      <c r="N125" s="332"/>
      <c r="O125" s="332"/>
      <c r="P125" s="332"/>
      <c r="Q125" s="332"/>
      <c r="R125" s="332"/>
      <c r="S125" s="332" t="s">
        <v>1528</v>
      </c>
    </row>
    <row r="126" spans="1:19" ht="14.1" customHeight="1">
      <c r="A126" s="522">
        <v>125</v>
      </c>
      <c r="B126" s="331" t="s">
        <v>1747</v>
      </c>
      <c r="C126" s="332" t="str">
        <f>IF('確認申請書（建築）入力'!$Z$285=0,"",TEXT('確認申請書（建築）入力'!$Z$285,"#0.00"))</f>
        <v/>
      </c>
      <c r="D126" s="332"/>
      <c r="E126" s="332"/>
      <c r="F126" s="332"/>
      <c r="G126" s="332"/>
      <c r="H126" s="332"/>
      <c r="I126" s="332"/>
      <c r="J126" s="332"/>
      <c r="K126" s="332"/>
      <c r="L126" s="332"/>
      <c r="M126" s="332"/>
      <c r="N126" s="332"/>
      <c r="O126" s="332"/>
      <c r="P126" s="332"/>
      <c r="Q126" s="332"/>
      <c r="R126" s="332"/>
      <c r="S126" s="332" t="s">
        <v>1528</v>
      </c>
    </row>
    <row r="127" spans="1:19" ht="14.1" customHeight="1">
      <c r="A127" s="522">
        <v>126</v>
      </c>
      <c r="B127" s="331" t="s">
        <v>1746</v>
      </c>
      <c r="C127" s="332" t="str">
        <f>IF('確認申請書（建築）入力'!$N$288="","",TEXT('確認申請書（建築）入力'!$N$288,"#0.00"))</f>
        <v/>
      </c>
      <c r="D127" s="332"/>
      <c r="E127" s="332"/>
      <c r="F127" s="332"/>
      <c r="G127" s="332"/>
      <c r="H127" s="332"/>
      <c r="I127" s="332"/>
      <c r="J127" s="332"/>
      <c r="K127" s="332"/>
      <c r="L127" s="332"/>
      <c r="M127" s="332"/>
      <c r="N127" s="332"/>
      <c r="O127" s="332"/>
      <c r="P127" s="332"/>
      <c r="Q127" s="332"/>
      <c r="R127" s="332"/>
      <c r="S127" s="332" t="s">
        <v>1528</v>
      </c>
    </row>
    <row r="128" spans="1:19" ht="14.1" customHeight="1">
      <c r="A128" s="522">
        <v>127</v>
      </c>
      <c r="B128" s="331" t="s">
        <v>1745</v>
      </c>
      <c r="C128" s="332" t="str">
        <f>IF('確認申請書（建築）入力'!$T$288="","",TEXT('確認申請書（建築）入力'!$T$288,"#0.00"))</f>
        <v/>
      </c>
      <c r="D128" s="332"/>
      <c r="E128" s="332"/>
      <c r="F128" s="332"/>
      <c r="G128" s="332"/>
      <c r="H128" s="332"/>
      <c r="I128" s="332"/>
      <c r="J128" s="332"/>
      <c r="K128" s="332"/>
      <c r="L128" s="332"/>
      <c r="M128" s="332"/>
      <c r="N128" s="332"/>
      <c r="O128" s="332"/>
      <c r="P128" s="332"/>
      <c r="Q128" s="332"/>
      <c r="R128" s="332"/>
      <c r="S128" s="332" t="s">
        <v>1528</v>
      </c>
    </row>
    <row r="129" spans="1:19" ht="14.1" customHeight="1">
      <c r="A129" s="522">
        <v>128</v>
      </c>
      <c r="B129" s="331" t="s">
        <v>1744</v>
      </c>
      <c r="C129" s="332" t="str">
        <f>IF('確認申請書（建築）入力'!$Z$288=0,"",TEXT('確認申請書（建築）入力'!$Z$288,"#0.00"))</f>
        <v/>
      </c>
      <c r="D129" s="332"/>
      <c r="E129" s="332"/>
      <c r="F129" s="332"/>
      <c r="G129" s="332"/>
      <c r="H129" s="332"/>
      <c r="I129" s="332"/>
      <c r="J129" s="332"/>
      <c r="K129" s="332"/>
      <c r="L129" s="332"/>
      <c r="M129" s="332"/>
      <c r="N129" s="332"/>
      <c r="O129" s="332"/>
      <c r="P129" s="332"/>
      <c r="Q129" s="332"/>
      <c r="R129" s="332"/>
      <c r="S129" s="332" t="s">
        <v>1528</v>
      </c>
    </row>
    <row r="130" spans="1:19" ht="14.1" customHeight="1">
      <c r="A130" s="522">
        <v>129</v>
      </c>
      <c r="B130" s="331" t="s">
        <v>1743</v>
      </c>
      <c r="C130" s="332" t="str">
        <f>IF('確認申請書（建築）入力'!$N$290="","",TEXT('確認申請書（建築）入力'!$N$290,"#0.00"))</f>
        <v/>
      </c>
      <c r="D130" s="332"/>
      <c r="E130" s="332"/>
      <c r="F130" s="332"/>
      <c r="G130" s="332"/>
      <c r="H130" s="332"/>
      <c r="I130" s="332"/>
      <c r="J130" s="332"/>
      <c r="K130" s="332"/>
      <c r="L130" s="332"/>
      <c r="M130" s="332"/>
      <c r="N130" s="332"/>
      <c r="O130" s="332"/>
      <c r="P130" s="332"/>
      <c r="Q130" s="332"/>
      <c r="R130" s="332"/>
      <c r="S130" s="332" t="s">
        <v>1528</v>
      </c>
    </row>
    <row r="131" spans="1:19" ht="14.1" customHeight="1">
      <c r="A131" s="522">
        <v>130</v>
      </c>
      <c r="B131" s="331" t="s">
        <v>1742</v>
      </c>
      <c r="C131" s="332" t="str">
        <f>IF('確認申請書（建築）入力'!$T$290="","",TEXT('確認申請書（建築）入力'!$T$290,"#0.00"))</f>
        <v/>
      </c>
      <c r="D131" s="332"/>
      <c r="E131" s="332"/>
      <c r="F131" s="332"/>
      <c r="G131" s="332"/>
      <c r="H131" s="332"/>
      <c r="I131" s="332"/>
      <c r="J131" s="332"/>
      <c r="K131" s="332"/>
      <c r="L131" s="332"/>
      <c r="M131" s="332"/>
      <c r="N131" s="332"/>
      <c r="O131" s="332"/>
      <c r="P131" s="332"/>
      <c r="Q131" s="332"/>
      <c r="R131" s="332"/>
      <c r="S131" s="332" t="s">
        <v>1528</v>
      </c>
    </row>
    <row r="132" spans="1:19" ht="14.1" customHeight="1">
      <c r="A132" s="522">
        <v>131</v>
      </c>
      <c r="B132" s="331" t="s">
        <v>1741</v>
      </c>
      <c r="C132" s="332" t="str">
        <f>IF('確認申請書（建築）入力'!$Z$290=0,"",TEXT('確認申請書（建築）入力'!$Z$290,"#0.00"))</f>
        <v/>
      </c>
      <c r="D132" s="332"/>
      <c r="E132" s="332"/>
      <c r="F132" s="332"/>
      <c r="G132" s="332"/>
      <c r="H132" s="332"/>
      <c r="I132" s="332"/>
      <c r="J132" s="332"/>
      <c r="K132" s="332"/>
      <c r="L132" s="332"/>
      <c r="M132" s="332"/>
      <c r="N132" s="332"/>
      <c r="O132" s="332"/>
      <c r="P132" s="332"/>
      <c r="Q132" s="332"/>
      <c r="R132" s="332"/>
      <c r="S132" s="332" t="s">
        <v>1528</v>
      </c>
    </row>
    <row r="133" spans="1:19" ht="14.1" customHeight="1">
      <c r="A133" s="522">
        <v>132</v>
      </c>
      <c r="B133" s="331" t="s">
        <v>1740</v>
      </c>
      <c r="C133" s="332" t="str">
        <f>IF('確認申請書（建築）入力'!$N$297="","",TEXT('確認申請書（建築）入力'!$N$297,"#0.00"))</f>
        <v/>
      </c>
      <c r="D133" s="332"/>
      <c r="E133" s="332"/>
      <c r="F133" s="332"/>
      <c r="G133" s="332"/>
      <c r="H133" s="332"/>
      <c r="I133" s="332"/>
      <c r="J133" s="332"/>
      <c r="K133" s="332"/>
      <c r="L133" s="332"/>
      <c r="M133" s="332"/>
      <c r="N133" s="332"/>
      <c r="O133" s="332"/>
      <c r="P133" s="332"/>
      <c r="Q133" s="332"/>
      <c r="R133" s="332"/>
      <c r="S133" s="332" t="s">
        <v>1528</v>
      </c>
    </row>
    <row r="134" spans="1:19" ht="14.1" customHeight="1">
      <c r="A134" s="522">
        <v>133</v>
      </c>
      <c r="B134" s="331" t="s">
        <v>1739</v>
      </c>
      <c r="C134" s="332" t="str">
        <f>IF('確認申請書（建築）入力'!$T$297="","",TEXT('確認申請書（建築）入力'!$T$297,"#0.00"))</f>
        <v/>
      </c>
      <c r="D134" s="332"/>
      <c r="E134" s="332"/>
      <c r="F134" s="332"/>
      <c r="G134" s="332"/>
      <c r="H134" s="332"/>
      <c r="I134" s="332"/>
      <c r="J134" s="332"/>
      <c r="K134" s="332"/>
      <c r="L134" s="332"/>
      <c r="M134" s="332"/>
      <c r="N134" s="332"/>
      <c r="O134" s="332"/>
      <c r="P134" s="332"/>
      <c r="Q134" s="332"/>
      <c r="R134" s="332"/>
      <c r="S134" s="332" t="s">
        <v>1528</v>
      </c>
    </row>
    <row r="135" spans="1:19" ht="14.1" customHeight="1">
      <c r="A135" s="522">
        <v>134</v>
      </c>
      <c r="B135" s="331" t="s">
        <v>1738</v>
      </c>
      <c r="C135" s="332" t="str">
        <f>IF('確認申請書（建築）入力'!$Z$297=0,"",TEXT('確認申請書（建築）入力'!$Z$297,"#0.00"))</f>
        <v/>
      </c>
      <c r="D135" s="332"/>
      <c r="E135" s="332"/>
      <c r="F135" s="332"/>
      <c r="G135" s="332"/>
      <c r="H135" s="332"/>
      <c r="I135" s="332"/>
      <c r="J135" s="332"/>
      <c r="K135" s="332"/>
      <c r="L135" s="332"/>
      <c r="M135" s="332"/>
      <c r="N135" s="332"/>
      <c r="O135" s="332"/>
      <c r="P135" s="332"/>
      <c r="Q135" s="332"/>
      <c r="R135" s="332"/>
      <c r="S135" s="332" t="s">
        <v>1528</v>
      </c>
    </row>
    <row r="136" spans="1:19" ht="14.1" customHeight="1">
      <c r="A136" s="522">
        <v>135</v>
      </c>
      <c r="B136" s="331" t="s">
        <v>1737</v>
      </c>
      <c r="C136" s="332" t="str">
        <f>IF('確認申請書（建築）入力'!$N$299="","",TEXT('確認申請書（建築）入力'!$N$299,"#0.00"))</f>
        <v/>
      </c>
      <c r="D136" s="332"/>
      <c r="E136" s="332"/>
      <c r="F136" s="332"/>
      <c r="G136" s="332"/>
      <c r="H136" s="332"/>
      <c r="I136" s="332"/>
      <c r="J136" s="332"/>
      <c r="K136" s="332"/>
      <c r="L136" s="332"/>
      <c r="M136" s="332"/>
      <c r="N136" s="332"/>
      <c r="O136" s="332"/>
      <c r="P136" s="332"/>
      <c r="Q136" s="332"/>
      <c r="R136" s="332"/>
      <c r="S136" s="332" t="s">
        <v>1528</v>
      </c>
    </row>
    <row r="137" spans="1:19" ht="14.1" customHeight="1">
      <c r="A137" s="522">
        <v>136</v>
      </c>
      <c r="B137" s="331" t="s">
        <v>1736</v>
      </c>
      <c r="C137" s="332" t="str">
        <f>IF(AND($D$137=0,$E$137=""),"",IF($F$137=TRUE,$E$137,TEXT(ROUNDUP($D$137,2),"#0.00")))</f>
        <v/>
      </c>
      <c r="D137" s="332">
        <f>'確認申請書（建築）入力'!$O$300</f>
        <v>0</v>
      </c>
      <c r="E137" s="332" t="str">
        <f>IF('確認申請書（建築）入力'!$AI$300=0,"",'確認申請書（建築）入力'!$AI$300)</f>
        <v/>
      </c>
      <c r="F137" s="332" t="b">
        <v>0</v>
      </c>
      <c r="G137" s="332"/>
      <c r="H137" s="332"/>
      <c r="I137" s="332"/>
      <c r="J137" s="332"/>
      <c r="K137" s="332"/>
      <c r="L137" s="332"/>
      <c r="M137" s="332"/>
      <c r="N137" s="332"/>
      <c r="O137" s="332"/>
      <c r="P137" s="332"/>
      <c r="Q137" s="332"/>
      <c r="R137" s="332"/>
      <c r="S137" s="332" t="s">
        <v>1528</v>
      </c>
    </row>
    <row r="138" spans="1:19" ht="14.1" customHeight="1">
      <c r="A138" s="522">
        <v>137</v>
      </c>
      <c r="B138" s="331" t="s">
        <v>1735</v>
      </c>
      <c r="C138" s="332" t="str">
        <f>IF('確認申請書（建築）入力'!$N$303=0,'確認申請書（建築）入力'!$N$303&amp;" ",'確認申請書（建築）入力'!$N$303)</f>
        <v xml:space="preserve"> </v>
      </c>
      <c r="D138" s="332"/>
      <c r="E138" s="332"/>
      <c r="F138" s="332"/>
      <c r="G138" s="332"/>
      <c r="H138" s="332"/>
      <c r="I138" s="332"/>
      <c r="J138" s="332"/>
      <c r="K138" s="332"/>
      <c r="L138" s="332"/>
      <c r="M138" s="332"/>
      <c r="N138" s="332"/>
      <c r="O138" s="332"/>
      <c r="P138" s="332"/>
      <c r="Q138" s="332"/>
      <c r="R138" s="332"/>
      <c r="S138" s="332" t="s">
        <v>1528</v>
      </c>
    </row>
    <row r="139" spans="1:19" ht="14.1" customHeight="1">
      <c r="A139" s="522">
        <v>138</v>
      </c>
      <c r="B139" s="331" t="s">
        <v>1734</v>
      </c>
      <c r="C139" s="332" t="str">
        <f>IF('確認申請書（建築）入力'!$N$304="","",TEXT('確認申請書（建築）入力'!$N$304,"0"))</f>
        <v/>
      </c>
      <c r="D139" s="332"/>
      <c r="E139" s="332"/>
      <c r="F139" s="332"/>
      <c r="G139" s="332"/>
      <c r="H139" s="332"/>
      <c r="I139" s="332"/>
      <c r="J139" s="332"/>
      <c r="K139" s="332"/>
      <c r="L139" s="332"/>
      <c r="M139" s="332"/>
      <c r="N139" s="332"/>
      <c r="O139" s="332"/>
      <c r="P139" s="332"/>
      <c r="Q139" s="332"/>
      <c r="R139" s="332"/>
      <c r="S139" s="332" t="s">
        <v>1528</v>
      </c>
    </row>
    <row r="140" spans="1:19" ht="14.1" customHeight="1">
      <c r="A140" s="522">
        <v>139</v>
      </c>
      <c r="B140" s="331" t="s">
        <v>1733</v>
      </c>
      <c r="C140" s="332" t="str">
        <f>IF('確認申請書（建築）入力'!$N$307="","",TEXT('確認申請書（建築）入力'!$N$307,"#0.000"))</f>
        <v/>
      </c>
      <c r="D140" s="332"/>
      <c r="E140" s="332"/>
      <c r="F140" s="332"/>
      <c r="G140" s="332"/>
      <c r="H140" s="332"/>
      <c r="I140" s="332"/>
      <c r="J140" s="332"/>
      <c r="K140" s="332"/>
      <c r="L140" s="332"/>
      <c r="M140" s="332"/>
      <c r="N140" s="332"/>
      <c r="O140" s="332"/>
      <c r="P140" s="332"/>
      <c r="Q140" s="332"/>
      <c r="R140" s="332"/>
      <c r="S140" s="332" t="s">
        <v>1528</v>
      </c>
    </row>
    <row r="141" spans="1:19" ht="14.1" customHeight="1">
      <c r="A141" s="522">
        <v>140</v>
      </c>
      <c r="B141" s="331" t="s">
        <v>1732</v>
      </c>
      <c r="C141" s="332" t="str">
        <f>IF('確認申請書（建築）入力'!$U$307="","",TEXT('確認申請書（建築）入力'!$U$307,"#0.000"))</f>
        <v/>
      </c>
      <c r="D141" s="332"/>
      <c r="E141" s="332"/>
      <c r="F141" s="332"/>
      <c r="G141" s="332"/>
      <c r="H141" s="332"/>
      <c r="I141" s="332"/>
      <c r="J141" s="332"/>
      <c r="K141" s="332"/>
      <c r="L141" s="332"/>
      <c r="M141" s="332"/>
      <c r="N141" s="332"/>
      <c r="O141" s="332"/>
      <c r="P141" s="332"/>
      <c r="Q141" s="332"/>
      <c r="R141" s="332"/>
      <c r="S141" s="332" t="s">
        <v>1528</v>
      </c>
    </row>
    <row r="142" spans="1:19" ht="14.1" customHeight="1">
      <c r="A142" s="522">
        <v>141</v>
      </c>
      <c r="B142" s="331" t="s">
        <v>1731</v>
      </c>
      <c r="C142" s="332" t="str">
        <f>IF(INDEX(値一覧項目!$V$2:$V43,$D$142)="","",INDEX(値一覧項目!$V$2:$V43,$D$142))</f>
        <v/>
      </c>
      <c r="D142" s="337">
        <v>1</v>
      </c>
      <c r="E142" s="332"/>
      <c r="F142" s="332"/>
      <c r="G142" s="332"/>
      <c r="H142" s="332"/>
      <c r="I142" s="332"/>
      <c r="J142" s="332"/>
      <c r="K142" s="332"/>
      <c r="L142" s="332"/>
      <c r="M142" s="332"/>
      <c r="N142" s="332"/>
      <c r="O142" s="332"/>
      <c r="P142" s="332"/>
      <c r="Q142" s="332"/>
      <c r="R142" s="332"/>
      <c r="S142" s="332" t="s">
        <v>1528</v>
      </c>
    </row>
    <row r="143" spans="1:19" ht="14.1" customHeight="1">
      <c r="A143" s="522">
        <v>142</v>
      </c>
      <c r="B143" s="331" t="s">
        <v>1730</v>
      </c>
      <c r="C143" s="332" t="str">
        <f>IF(INDEX(値一覧項目!$V$2:V$43,$D$143)="","",INDEX(値一覧項目!$V$2:$V43,$D$143))</f>
        <v/>
      </c>
      <c r="D143" s="337">
        <v>1</v>
      </c>
      <c r="E143" s="332"/>
      <c r="F143" s="332"/>
      <c r="G143" s="332"/>
      <c r="H143" s="332"/>
      <c r="I143" s="332"/>
      <c r="J143" s="332"/>
      <c r="K143" s="332"/>
      <c r="L143" s="332"/>
      <c r="M143" s="332"/>
      <c r="N143" s="332"/>
      <c r="O143" s="332"/>
      <c r="P143" s="332"/>
      <c r="Q143" s="332"/>
      <c r="R143" s="332"/>
      <c r="S143" s="332" t="s">
        <v>1725</v>
      </c>
    </row>
    <row r="144" spans="1:19" ht="14.1" customHeight="1">
      <c r="A144" s="522">
        <v>143</v>
      </c>
      <c r="B144" s="331" t="s">
        <v>1729</v>
      </c>
      <c r="C144" s="332" t="str">
        <f>IF(INDEX(値一覧項目!$W$2:$W8,$D$144)="","",INDEX(値一覧項目!$W$2:$W8,$D$144))</f>
        <v/>
      </c>
      <c r="D144" s="337">
        <v>1</v>
      </c>
      <c r="E144" s="332"/>
      <c r="F144" s="332"/>
      <c r="G144" s="332"/>
      <c r="H144" s="332"/>
      <c r="I144" s="332"/>
      <c r="J144" s="332"/>
      <c r="K144" s="332"/>
      <c r="L144" s="332"/>
      <c r="M144" s="332"/>
      <c r="N144" s="332"/>
      <c r="O144" s="332"/>
      <c r="P144" s="332"/>
      <c r="Q144" s="332"/>
      <c r="R144" s="332"/>
      <c r="S144" s="332" t="s">
        <v>1728</v>
      </c>
    </row>
    <row r="145" spans="1:19" ht="14.1" customHeight="1">
      <c r="A145" s="522">
        <v>144</v>
      </c>
      <c r="B145" s="331" t="s">
        <v>1727</v>
      </c>
      <c r="C145" s="332" t="str">
        <f>IF(INDEX(値一覧項目!$W$2:$W8,$D$145)="","",INDEX(値一覧項目!$W$2:$W8,$D$145))</f>
        <v/>
      </c>
      <c r="D145" s="337">
        <v>1</v>
      </c>
      <c r="E145" s="332"/>
      <c r="F145" s="332"/>
      <c r="G145" s="332"/>
      <c r="H145" s="332"/>
      <c r="I145" s="332"/>
      <c r="J145" s="332"/>
      <c r="K145" s="332"/>
      <c r="L145" s="332"/>
      <c r="M145" s="332"/>
      <c r="N145" s="332"/>
      <c r="O145" s="332"/>
      <c r="P145" s="332"/>
      <c r="Q145" s="332"/>
      <c r="R145" s="332"/>
      <c r="S145" s="332" t="s">
        <v>1726</v>
      </c>
    </row>
    <row r="146" spans="1:19" ht="14.1" customHeight="1">
      <c r="A146" s="522">
        <v>145</v>
      </c>
      <c r="B146" s="331" t="s">
        <v>1724</v>
      </c>
      <c r="C146" s="332" t="str">
        <f>IF(INDEX(値一覧項目!$I$2:$I218,$D$146)="","",INDEX(値一覧項目!$I$2:$I218,$D$146))</f>
        <v/>
      </c>
      <c r="D146" s="337">
        <v>1</v>
      </c>
      <c r="E146" s="332"/>
      <c r="F146" s="332"/>
      <c r="G146" s="332"/>
      <c r="H146" s="332"/>
      <c r="I146" s="332"/>
      <c r="J146" s="332"/>
      <c r="K146" s="332"/>
      <c r="L146" s="332"/>
      <c r="M146" s="332"/>
      <c r="N146" s="332"/>
      <c r="O146" s="332"/>
      <c r="P146" s="332"/>
      <c r="Q146" s="332"/>
      <c r="R146" s="332"/>
      <c r="S146" s="332" t="s">
        <v>1528</v>
      </c>
    </row>
    <row r="147" spans="1:19" ht="14.1" customHeight="1">
      <c r="A147" s="522">
        <v>146</v>
      </c>
      <c r="B147" s="331" t="s">
        <v>1723</v>
      </c>
      <c r="C147" s="332"/>
      <c r="D147" s="332"/>
      <c r="E147" s="332"/>
      <c r="F147" s="332"/>
      <c r="G147" s="332"/>
      <c r="H147" s="332"/>
      <c r="I147" s="332"/>
      <c r="J147" s="332"/>
      <c r="K147" s="332"/>
      <c r="L147" s="332"/>
      <c r="M147" s="332"/>
      <c r="N147" s="332"/>
      <c r="O147" s="332"/>
      <c r="P147" s="332"/>
      <c r="Q147" s="332"/>
      <c r="R147" s="332"/>
      <c r="S147" s="332"/>
    </row>
    <row r="148" spans="1:19" ht="14.1" customHeight="1">
      <c r="A148" s="522">
        <v>147</v>
      </c>
      <c r="B148" s="331" t="s">
        <v>1722</v>
      </c>
      <c r="C148" s="332"/>
      <c r="D148" s="332"/>
      <c r="E148" s="332"/>
      <c r="F148" s="332"/>
      <c r="G148" s="332"/>
      <c r="H148" s="332"/>
      <c r="I148" s="332"/>
      <c r="J148" s="332"/>
      <c r="K148" s="332"/>
      <c r="L148" s="332"/>
      <c r="M148" s="332"/>
      <c r="N148" s="332"/>
      <c r="O148" s="332"/>
      <c r="P148" s="332"/>
      <c r="Q148" s="332"/>
      <c r="R148" s="332"/>
      <c r="S148" s="332"/>
    </row>
    <row r="149" spans="1:19" ht="14.1" customHeight="1">
      <c r="A149" s="522">
        <v>148</v>
      </c>
      <c r="B149" s="331" t="s">
        <v>1721</v>
      </c>
      <c r="C149" s="332" t="str">
        <f>IF(INDEX(値一覧項目!$I$2:$I218,$D$149)="","",INDEX(値一覧項目!$I$2:$I218,$D$149))</f>
        <v/>
      </c>
      <c r="D149" s="337">
        <v>1</v>
      </c>
      <c r="E149" s="332"/>
      <c r="F149" s="332"/>
      <c r="G149" s="332"/>
      <c r="H149" s="332"/>
      <c r="I149" s="332"/>
      <c r="J149" s="332"/>
      <c r="K149" s="332"/>
      <c r="L149" s="332"/>
      <c r="M149" s="332"/>
      <c r="N149" s="332"/>
      <c r="O149" s="332"/>
      <c r="P149" s="332"/>
      <c r="Q149" s="332"/>
      <c r="R149" s="332"/>
      <c r="S149" s="332" t="s">
        <v>1528</v>
      </c>
    </row>
    <row r="150" spans="1:19" ht="14.1" customHeight="1">
      <c r="A150" s="522">
        <v>149</v>
      </c>
      <c r="B150" s="331" t="s">
        <v>1720</v>
      </c>
      <c r="C150" s="332"/>
      <c r="D150" s="332"/>
      <c r="E150" s="332"/>
      <c r="F150" s="332"/>
      <c r="G150" s="332"/>
      <c r="H150" s="332"/>
      <c r="I150" s="332"/>
      <c r="J150" s="332"/>
      <c r="K150" s="332"/>
      <c r="L150" s="332"/>
      <c r="M150" s="332"/>
      <c r="N150" s="332"/>
      <c r="O150" s="332"/>
      <c r="P150" s="332"/>
      <c r="Q150" s="332"/>
      <c r="R150" s="332"/>
      <c r="S150" s="332"/>
    </row>
    <row r="151" spans="1:19" ht="14.1" customHeight="1">
      <c r="A151" s="522">
        <v>150</v>
      </c>
      <c r="B151" s="331" t="s">
        <v>1719</v>
      </c>
      <c r="C151" s="332"/>
      <c r="D151" s="332"/>
      <c r="E151" s="332"/>
      <c r="F151" s="332"/>
      <c r="G151" s="332"/>
      <c r="H151" s="332"/>
      <c r="I151" s="332"/>
      <c r="J151" s="332"/>
      <c r="K151" s="332"/>
      <c r="L151" s="332"/>
      <c r="M151" s="332"/>
      <c r="N151" s="332"/>
      <c r="O151" s="332"/>
      <c r="P151" s="332"/>
      <c r="Q151" s="332"/>
      <c r="R151" s="332"/>
      <c r="S151" s="332"/>
    </row>
    <row r="152" spans="1:19" ht="14.1" customHeight="1">
      <c r="A152" s="522">
        <v>151</v>
      </c>
      <c r="B152" s="331" t="s">
        <v>1718</v>
      </c>
      <c r="C152" s="332" t="str">
        <f>IF($D$152=TRUE,"有",IF($E$152=TRUE,"無",""))</f>
        <v/>
      </c>
      <c r="D152" s="337" t="b">
        <v>0</v>
      </c>
      <c r="E152" s="337" t="b">
        <v>0</v>
      </c>
      <c r="F152" s="332"/>
      <c r="G152" s="332"/>
      <c r="H152" s="332"/>
      <c r="I152" s="332"/>
      <c r="J152" s="332"/>
      <c r="K152" s="332"/>
      <c r="L152" s="332"/>
      <c r="M152" s="332"/>
      <c r="N152" s="332"/>
      <c r="O152" s="332"/>
      <c r="P152" s="332"/>
      <c r="Q152" s="332"/>
      <c r="R152" s="332"/>
      <c r="S152" s="332" t="s">
        <v>1717</v>
      </c>
    </row>
    <row r="153" spans="1:19" ht="14.1" customHeight="1">
      <c r="A153" s="522">
        <v>152</v>
      </c>
      <c r="B153" s="331" t="s">
        <v>1716</v>
      </c>
      <c r="C153" s="332" t="str">
        <f>IF($D$153=TRUE,"道路の高さ制限不適用"," ")&amp;IF($E$153=TRUE,"/"&amp;"隣地高さ制限不適用"," ")&amp;IF($F$153=TRUE,"/"&amp;"北側高さ制限不適用"," ")</f>
        <v xml:space="preserve">   </v>
      </c>
      <c r="D153" s="337" t="b">
        <v>0</v>
      </c>
      <c r="E153" s="337" t="b">
        <v>0</v>
      </c>
      <c r="F153" s="337" t="b">
        <v>0</v>
      </c>
      <c r="G153" s="332"/>
      <c r="H153" s="332"/>
      <c r="I153" s="332"/>
      <c r="J153" s="332"/>
      <c r="K153" s="332"/>
      <c r="L153" s="332"/>
      <c r="M153" s="332"/>
      <c r="N153" s="332"/>
      <c r="O153" s="332"/>
      <c r="P153" s="332"/>
      <c r="Q153" s="332"/>
      <c r="R153" s="332"/>
      <c r="S153" s="332" t="s">
        <v>1715</v>
      </c>
    </row>
    <row r="154" spans="1:19" ht="14.1" customHeight="1">
      <c r="A154" s="522">
        <v>153</v>
      </c>
      <c r="B154" s="331" t="s">
        <v>1714</v>
      </c>
      <c r="C154" s="332" t="str">
        <f>IF('確認申請書（建築）入力'!$M$315="","",'確認申請書（建築）入力'!$M$315)</f>
        <v/>
      </c>
      <c r="D154" s="332"/>
      <c r="E154" s="332"/>
      <c r="F154" s="332"/>
      <c r="G154" s="332"/>
      <c r="H154" s="332"/>
      <c r="I154" s="332"/>
      <c r="J154" s="332"/>
      <c r="K154" s="332"/>
      <c r="L154" s="332"/>
      <c r="M154" s="332"/>
      <c r="N154" s="332"/>
      <c r="O154" s="332"/>
      <c r="P154" s="332"/>
      <c r="Q154" s="332"/>
      <c r="R154" s="332"/>
      <c r="S154" s="332" t="s">
        <v>1528</v>
      </c>
    </row>
    <row r="155" spans="1:19" ht="14.1" customHeight="1">
      <c r="A155" s="522">
        <v>154</v>
      </c>
      <c r="B155" s="331" t="s">
        <v>1713</v>
      </c>
      <c r="C155" s="711" t="str">
        <f>IF('確認申請書（建築）入力'!M319="","",'確認申請書（建築）入力'!$M$319)</f>
        <v/>
      </c>
      <c r="D155" s="332" t="str">
        <f>IF(工事着手予定年月日="","",DATEDIF(工事着手予定年月日,工事完了予定年月日,"Y"))</f>
        <v/>
      </c>
      <c r="E155" s="332" t="str">
        <f>IF(OR(D155=0,D155=""),"",D155&amp;"年")</f>
        <v/>
      </c>
      <c r="F155" s="332" t="str">
        <f>IF(OR(D155=0,D155=""),"",D155*12)</f>
        <v/>
      </c>
      <c r="G155" s="332"/>
      <c r="H155" s="332"/>
      <c r="I155" s="332"/>
      <c r="J155" s="332"/>
      <c r="K155" s="332"/>
      <c r="L155" s="332"/>
      <c r="M155" s="332"/>
      <c r="N155" s="332"/>
      <c r="O155" s="332"/>
      <c r="P155" s="332"/>
      <c r="Q155" s="332"/>
      <c r="R155" s="332"/>
      <c r="S155" s="332" t="s">
        <v>1528</v>
      </c>
    </row>
    <row r="156" spans="1:19" ht="14.1" customHeight="1">
      <c r="A156" s="522">
        <v>155</v>
      </c>
      <c r="B156" s="331" t="s">
        <v>1712</v>
      </c>
      <c r="C156" s="711" t="str">
        <f>IF('確認申請書（建築）入力'!$M$320="","",'確認申請書（建築）入力'!$M$320)</f>
        <v/>
      </c>
      <c r="D156" s="332" t="str">
        <f>IF(工事着手予定年月日="","",ROUND(DATEDIF(工事着手予定年月日,工事完了予定年月日,"d")/30,0))</f>
        <v/>
      </c>
      <c r="E156" s="332" t="str">
        <f>IF(OR(D156=0,D156=""),"",D156&amp;"ヶ月間")</f>
        <v/>
      </c>
      <c r="F156" s="332"/>
      <c r="G156" s="332"/>
      <c r="H156" s="332"/>
      <c r="I156" s="332"/>
      <c r="J156" s="332"/>
      <c r="K156" s="332"/>
      <c r="L156" s="332"/>
      <c r="M156" s="332"/>
      <c r="N156" s="332"/>
      <c r="O156" s="332"/>
      <c r="P156" s="332"/>
      <c r="Q156" s="332"/>
      <c r="R156" s="332"/>
      <c r="S156" s="332" t="s">
        <v>1528</v>
      </c>
    </row>
    <row r="157" spans="1:19" ht="14.1" customHeight="1">
      <c r="A157" s="522">
        <v>156</v>
      </c>
      <c r="B157" s="331" t="s">
        <v>1711</v>
      </c>
      <c r="C157" s="332" t="str">
        <f>IF(INDEX(値一覧項目!$R$2:$R7,$D$157)="","",INDEX(値一覧項目!$R$2:$R7,$D$157))</f>
        <v/>
      </c>
      <c r="D157" s="337">
        <v>1</v>
      </c>
      <c r="E157" s="332"/>
      <c r="F157" s="332"/>
      <c r="G157" s="332"/>
      <c r="H157" s="332"/>
      <c r="I157" s="332"/>
      <c r="J157" s="332"/>
      <c r="K157" s="332"/>
      <c r="L157" s="332"/>
      <c r="M157" s="332"/>
      <c r="N157" s="332"/>
      <c r="O157" s="332"/>
      <c r="P157" s="332"/>
      <c r="Q157" s="332"/>
      <c r="R157" s="332"/>
      <c r="S157" s="332" t="s">
        <v>1528</v>
      </c>
    </row>
    <row r="158" spans="1:19" ht="14.1" customHeight="1">
      <c r="A158" s="522">
        <v>157</v>
      </c>
      <c r="B158" s="331" t="s">
        <v>1710</v>
      </c>
      <c r="C158" s="345" t="str">
        <f>IF('確認申請書（建築）入力'!$S$323="","",'確認申請書（建築）入力'!$S$323)</f>
        <v/>
      </c>
      <c r="D158" s="332"/>
      <c r="E158" s="332"/>
      <c r="F158" s="332"/>
      <c r="G158" s="332"/>
      <c r="H158" s="332"/>
      <c r="I158" s="332"/>
      <c r="J158" s="332"/>
      <c r="K158" s="332"/>
      <c r="L158" s="332"/>
      <c r="M158" s="332"/>
      <c r="N158" s="332"/>
      <c r="O158" s="332"/>
      <c r="P158" s="332"/>
      <c r="Q158" s="332"/>
      <c r="R158" s="332"/>
      <c r="S158" s="332" t="s">
        <v>1528</v>
      </c>
    </row>
    <row r="159" spans="1:19" ht="14.1" customHeight="1">
      <c r="A159" s="522">
        <v>158</v>
      </c>
      <c r="B159" s="331" t="s">
        <v>1709</v>
      </c>
      <c r="C159" s="332" t="str">
        <f>IF(INDEX(値一覧項目!$O$2:$O16,$D$159)="","",INDEX(値一覧項目!$O$2:$O16,$D$159))</f>
        <v/>
      </c>
      <c r="D159" s="337">
        <v>1</v>
      </c>
      <c r="E159" s="332"/>
      <c r="F159" s="332"/>
      <c r="G159" s="332"/>
      <c r="H159" s="332"/>
      <c r="I159" s="332"/>
      <c r="J159" s="332"/>
      <c r="K159" s="332"/>
      <c r="L159" s="332"/>
      <c r="M159" s="332"/>
      <c r="N159" s="332"/>
      <c r="O159" s="332"/>
      <c r="P159" s="332"/>
      <c r="Q159" s="332"/>
      <c r="R159" s="332"/>
      <c r="S159" s="332" t="s">
        <v>1528</v>
      </c>
    </row>
    <row r="160" spans="1:19" ht="14.1" customHeight="1">
      <c r="A160" s="522">
        <v>159</v>
      </c>
      <c r="B160" s="331" t="s">
        <v>1708</v>
      </c>
      <c r="C160" s="332" t="str">
        <f>IF(INDEX(値一覧項目!$R$2:$R7,$D$160)="","",INDEX(値一覧項目!$R$2:$R7,$D$160))</f>
        <v/>
      </c>
      <c r="D160" s="337">
        <v>1</v>
      </c>
      <c r="E160" s="332"/>
      <c r="F160" s="332"/>
      <c r="G160" s="332"/>
      <c r="H160" s="332"/>
      <c r="I160" s="332"/>
      <c r="J160" s="332"/>
      <c r="K160" s="332"/>
      <c r="L160" s="332"/>
      <c r="M160" s="332"/>
      <c r="N160" s="332"/>
      <c r="O160" s="332"/>
      <c r="P160" s="332"/>
      <c r="Q160" s="332"/>
      <c r="R160" s="332"/>
      <c r="S160" s="332" t="s">
        <v>1528</v>
      </c>
    </row>
    <row r="161" spans="1:19" ht="14.1" customHeight="1">
      <c r="A161" s="522">
        <v>160</v>
      </c>
      <c r="B161" s="331" t="s">
        <v>1707</v>
      </c>
      <c r="C161" s="345" t="str">
        <f>IF('確認申請書（建築）入力'!$S$324="","",'確認申請書（建築）入力'!$S$324)</f>
        <v/>
      </c>
      <c r="D161" s="332"/>
      <c r="E161" s="332"/>
      <c r="F161" s="332"/>
      <c r="G161" s="332"/>
      <c r="H161" s="332"/>
      <c r="I161" s="332"/>
      <c r="J161" s="332"/>
      <c r="K161" s="332"/>
      <c r="L161" s="332"/>
      <c r="M161" s="332"/>
      <c r="N161" s="332"/>
      <c r="O161" s="332"/>
      <c r="P161" s="332"/>
      <c r="Q161" s="332"/>
      <c r="R161" s="332"/>
      <c r="S161" s="332" t="s">
        <v>1528</v>
      </c>
    </row>
    <row r="162" spans="1:19" ht="14.1" customHeight="1">
      <c r="A162" s="522">
        <v>161</v>
      </c>
      <c r="B162" s="331" t="s">
        <v>1706</v>
      </c>
      <c r="C162" s="332" t="str">
        <f>IF(INDEX(値一覧項目!$O$2:$O16,$D$162)="","",INDEX(値一覧項目!$O$2:$O16,$D$162))</f>
        <v/>
      </c>
      <c r="D162" s="337">
        <v>1</v>
      </c>
      <c r="E162" s="332"/>
      <c r="F162" s="332"/>
      <c r="G162" s="332"/>
      <c r="H162" s="332"/>
      <c r="I162" s="332"/>
      <c r="J162" s="332"/>
      <c r="K162" s="332"/>
      <c r="L162" s="332"/>
      <c r="M162" s="332"/>
      <c r="N162" s="332"/>
      <c r="O162" s="332"/>
      <c r="P162" s="332"/>
      <c r="Q162" s="332"/>
      <c r="R162" s="332"/>
      <c r="S162" s="332" t="s">
        <v>1528</v>
      </c>
    </row>
    <row r="163" spans="1:19" ht="14.1" customHeight="1">
      <c r="A163" s="522">
        <v>162</v>
      </c>
      <c r="B163" s="331" t="s">
        <v>1705</v>
      </c>
      <c r="C163" s="332" t="str">
        <f>IF(INDEX(値一覧項目!$R$2:$R7,$D$163)="","",INDEX(値一覧項目!$R$2:$R7,$D$163))</f>
        <v/>
      </c>
      <c r="D163" s="337">
        <v>1</v>
      </c>
      <c r="E163" s="332"/>
      <c r="F163" s="332"/>
      <c r="G163" s="332"/>
      <c r="H163" s="332"/>
      <c r="I163" s="332"/>
      <c r="J163" s="332"/>
      <c r="K163" s="332"/>
      <c r="L163" s="332"/>
      <c r="M163" s="332"/>
      <c r="N163" s="332"/>
      <c r="O163" s="332"/>
      <c r="P163" s="332"/>
      <c r="Q163" s="332"/>
      <c r="R163" s="332"/>
      <c r="S163" s="332" t="s">
        <v>1528</v>
      </c>
    </row>
    <row r="164" spans="1:19" ht="14.1" customHeight="1">
      <c r="A164" s="522">
        <v>163</v>
      </c>
      <c r="B164" s="331" t="s">
        <v>1704</v>
      </c>
      <c r="C164" s="345" t="str">
        <f>IF('確認申請書（建築）入力'!$S$325="","",'確認申請書（建築）入力'!$S$325)</f>
        <v/>
      </c>
      <c r="D164" s="332"/>
      <c r="E164" s="332"/>
      <c r="F164" s="332"/>
      <c r="G164" s="332"/>
      <c r="H164" s="332"/>
      <c r="I164" s="332"/>
      <c r="J164" s="332"/>
      <c r="K164" s="332"/>
      <c r="L164" s="332"/>
      <c r="M164" s="332"/>
      <c r="N164" s="332"/>
      <c r="O164" s="332"/>
      <c r="P164" s="332"/>
      <c r="Q164" s="332"/>
      <c r="R164" s="332"/>
      <c r="S164" s="332" t="s">
        <v>1528</v>
      </c>
    </row>
    <row r="165" spans="1:19" ht="14.1" customHeight="1">
      <c r="A165" s="522">
        <v>164</v>
      </c>
      <c r="B165" s="331" t="s">
        <v>1703</v>
      </c>
      <c r="C165" s="332" t="str">
        <f>IF(INDEX(値一覧項目!$O$2:$O16,$D$165)="","",INDEX(値一覧項目!$O$2:$O16,$D$165))</f>
        <v/>
      </c>
      <c r="D165" s="337">
        <v>1</v>
      </c>
      <c r="E165" s="332"/>
      <c r="F165" s="332"/>
      <c r="G165" s="332"/>
      <c r="H165" s="332"/>
      <c r="I165" s="332"/>
      <c r="J165" s="332"/>
      <c r="K165" s="332"/>
      <c r="L165" s="332"/>
      <c r="M165" s="332"/>
      <c r="N165" s="332"/>
      <c r="O165" s="332"/>
      <c r="P165" s="332"/>
      <c r="Q165" s="332"/>
      <c r="R165" s="332"/>
      <c r="S165" s="332" t="s">
        <v>1528</v>
      </c>
    </row>
    <row r="166" spans="1:19" ht="14.1" customHeight="1">
      <c r="A166" s="522">
        <v>165</v>
      </c>
      <c r="B166" s="331" t="s">
        <v>1702</v>
      </c>
      <c r="C166" s="332" t="str">
        <f>IF('確認申請書（建築）入力'!$M$336="","",'確認申請書（建築）入力'!$M$336)</f>
        <v/>
      </c>
      <c r="D166" s="332"/>
      <c r="E166" s="332"/>
      <c r="F166" s="332"/>
      <c r="G166" s="332"/>
      <c r="H166" s="332"/>
      <c r="I166" s="332"/>
      <c r="J166" s="332"/>
      <c r="K166" s="332"/>
      <c r="L166" s="332"/>
      <c r="M166" s="332"/>
      <c r="N166" s="332"/>
      <c r="O166" s="332"/>
      <c r="P166" s="332"/>
      <c r="Q166" s="332"/>
      <c r="R166" s="332"/>
      <c r="S166" s="332" t="s">
        <v>1528</v>
      </c>
    </row>
    <row r="167" spans="1:19" ht="14.1" customHeight="1">
      <c r="A167" s="522">
        <v>166</v>
      </c>
      <c r="B167" s="331" t="s">
        <v>1701</v>
      </c>
      <c r="C167" s="332" t="str">
        <f>IF('確認申請書（建築）入力'!$M$338="","",'確認申請書（建築）入力'!$M$338)</f>
        <v/>
      </c>
      <c r="D167" s="332"/>
      <c r="E167" s="332"/>
      <c r="F167" s="332"/>
      <c r="G167" s="332"/>
      <c r="H167" s="332"/>
      <c r="I167" s="332"/>
      <c r="J167" s="332"/>
      <c r="K167" s="332"/>
      <c r="L167" s="332"/>
      <c r="M167" s="332"/>
      <c r="N167" s="332"/>
      <c r="O167" s="332"/>
      <c r="P167" s="332"/>
      <c r="Q167" s="332"/>
      <c r="R167" s="332"/>
      <c r="S167" s="332" t="s">
        <v>1528</v>
      </c>
    </row>
    <row r="168" spans="1:19" ht="14.1" customHeight="1">
      <c r="A168" s="522">
        <v>167</v>
      </c>
      <c r="B168" s="331" t="s">
        <v>1700</v>
      </c>
      <c r="C168" s="345" t="str">
        <f>IF('確認申請書（建築）入力'!$M$8="","",'確認申請書（建築）入力'!$M$8)</f>
        <v/>
      </c>
      <c r="D168" s="332"/>
      <c r="E168" s="332"/>
      <c r="F168" s="332"/>
      <c r="G168" s="332"/>
      <c r="H168" s="332"/>
      <c r="I168" s="332"/>
      <c r="J168" s="332"/>
      <c r="K168" s="332"/>
      <c r="L168" s="332"/>
      <c r="M168" s="332"/>
      <c r="N168" s="332"/>
      <c r="O168" s="332"/>
      <c r="P168" s="332"/>
      <c r="Q168" s="332"/>
      <c r="R168" s="332"/>
      <c r="S168" s="332" t="s">
        <v>1528</v>
      </c>
    </row>
    <row r="169" spans="1:19" ht="14.1" customHeight="1">
      <c r="A169" s="522">
        <v>168</v>
      </c>
      <c r="B169" s="331" t="s">
        <v>1699</v>
      </c>
      <c r="C169" s="332" t="str">
        <f>IF(INDEX(値一覧項目!$B$2:$B14,$D$169)="","",INDEX(値一覧項目!$B$2:$B14,$D$169))</f>
        <v/>
      </c>
      <c r="D169" s="337">
        <v>1</v>
      </c>
      <c r="E169" s="332"/>
      <c r="F169" s="332"/>
      <c r="G169" s="332"/>
      <c r="H169" s="332"/>
      <c r="I169" s="332"/>
      <c r="J169" s="332"/>
      <c r="K169" s="332"/>
      <c r="L169" s="332"/>
      <c r="M169" s="332"/>
      <c r="N169" s="332"/>
      <c r="O169" s="332"/>
      <c r="P169" s="332"/>
      <c r="Q169" s="332"/>
      <c r="R169" s="332"/>
      <c r="S169" s="332" t="s">
        <v>1528</v>
      </c>
    </row>
    <row r="170" spans="1:19" ht="14.1" customHeight="1">
      <c r="A170" s="715">
        <v>169</v>
      </c>
      <c r="B170" s="349" t="s">
        <v>1698</v>
      </c>
      <c r="C170" s="332" t="str">
        <f>IF('確認申請書（建築）入力'!$AS$30="","",'確認申請書（建築）入力'!$AS$30)</f>
        <v/>
      </c>
      <c r="D170" s="332"/>
      <c r="E170" s="332"/>
      <c r="F170" s="332"/>
      <c r="G170" s="332"/>
      <c r="H170" s="332"/>
      <c r="I170" s="332"/>
      <c r="J170" s="332"/>
      <c r="K170" s="332"/>
      <c r="L170" s="332"/>
      <c r="M170" s="332"/>
      <c r="N170" s="332"/>
      <c r="O170" s="332"/>
      <c r="P170" s="332"/>
      <c r="Q170" s="332"/>
      <c r="R170" s="332"/>
      <c r="S170" s="332" t="s">
        <v>1528</v>
      </c>
    </row>
    <row r="171" spans="1:19" ht="14.1" customHeight="1">
      <c r="A171" s="715">
        <v>170</v>
      </c>
      <c r="B171" s="349" t="s">
        <v>1697</v>
      </c>
      <c r="C171" s="332" t="str">
        <f>IF('確認申請書（建築）入力'!$AS$38="","",'確認申請書（建築）入力'!$AS$38)</f>
        <v/>
      </c>
      <c r="D171" s="332"/>
      <c r="E171" s="332"/>
      <c r="F171" s="332"/>
      <c r="G171" s="332"/>
      <c r="H171" s="332"/>
      <c r="I171" s="332"/>
      <c r="J171" s="332"/>
      <c r="K171" s="332"/>
      <c r="L171" s="332"/>
      <c r="M171" s="332"/>
      <c r="N171" s="332"/>
      <c r="O171" s="332"/>
      <c r="P171" s="332"/>
      <c r="Q171" s="332"/>
      <c r="R171" s="332"/>
      <c r="S171" s="332" t="s">
        <v>1528</v>
      </c>
    </row>
    <row r="172" spans="1:19" ht="14.1" customHeight="1">
      <c r="A172" s="715">
        <v>171</v>
      </c>
      <c r="B172" s="349" t="s">
        <v>1696</v>
      </c>
      <c r="C172" s="332" t="str">
        <f>IF('確認申請書（建築）入力'!$AS$207="","",'確認申請書（建築）入力'!$AS$207)</f>
        <v/>
      </c>
      <c r="D172" s="332"/>
      <c r="E172" s="332"/>
      <c r="F172" s="332"/>
      <c r="G172" s="332"/>
      <c r="H172" s="332"/>
      <c r="I172" s="332"/>
      <c r="J172" s="332"/>
      <c r="K172" s="332"/>
      <c r="L172" s="332"/>
      <c r="M172" s="332"/>
      <c r="N172" s="332"/>
      <c r="O172" s="332"/>
      <c r="P172" s="332"/>
      <c r="Q172" s="332"/>
      <c r="R172" s="332"/>
      <c r="S172" s="332" t="s">
        <v>1528</v>
      </c>
    </row>
    <row r="173" spans="1:19" ht="14.1" customHeight="1">
      <c r="A173" s="522">
        <v>172</v>
      </c>
      <c r="B173" s="331" t="s">
        <v>1695</v>
      </c>
      <c r="C173" s="332" t="str">
        <f>IF(他の建築主入力!$F$5="","",他の建築主入力!$F$5)</f>
        <v/>
      </c>
      <c r="D173" s="332"/>
      <c r="E173" s="332"/>
      <c r="F173" s="332"/>
      <c r="G173" s="332"/>
      <c r="H173" s="332"/>
      <c r="I173" s="332"/>
      <c r="J173" s="332"/>
      <c r="K173" s="332"/>
      <c r="L173" s="332"/>
      <c r="M173" s="332"/>
      <c r="N173" s="332"/>
      <c r="O173" s="332"/>
      <c r="P173" s="332"/>
      <c r="Q173" s="332"/>
      <c r="R173" s="332"/>
      <c r="S173" s="332" t="s">
        <v>1528</v>
      </c>
    </row>
    <row r="174" spans="1:19" ht="14.1" customHeight="1">
      <c r="A174" s="522">
        <v>173</v>
      </c>
      <c r="B174" s="331" t="s">
        <v>1694</v>
      </c>
      <c r="C174" s="332" t="str">
        <f>IF(他の建築主入力!$F$4="","",他の建築主入力!$F$4)</f>
        <v/>
      </c>
      <c r="D174" s="332"/>
      <c r="E174" s="332"/>
      <c r="F174" s="1139"/>
      <c r="G174" s="1139"/>
      <c r="H174" s="332"/>
      <c r="I174" s="332"/>
      <c r="J174" s="332"/>
      <c r="K174" s="332"/>
      <c r="L174" s="332"/>
      <c r="M174" s="332"/>
      <c r="N174" s="332"/>
      <c r="O174" s="332"/>
      <c r="P174" s="332"/>
      <c r="Q174" s="332"/>
      <c r="R174" s="332"/>
      <c r="S174" s="332" t="s">
        <v>1528</v>
      </c>
    </row>
    <row r="175" spans="1:19" ht="14.1" customHeight="1">
      <c r="A175" s="522">
        <v>174</v>
      </c>
      <c r="B175" s="331" t="s">
        <v>1693</v>
      </c>
      <c r="C175" s="332" t="str">
        <f>IF(他の建築主入力!$F$6="","",他の建築主入力!$F$6)</f>
        <v/>
      </c>
      <c r="D175" s="332"/>
      <c r="E175" s="332"/>
      <c r="F175" s="332"/>
      <c r="G175" s="332"/>
      <c r="H175" s="332"/>
      <c r="I175" s="332"/>
      <c r="J175" s="332"/>
      <c r="K175" s="332"/>
      <c r="L175" s="332"/>
      <c r="M175" s="332"/>
      <c r="N175" s="332"/>
      <c r="O175" s="332"/>
      <c r="P175" s="332"/>
      <c r="Q175" s="332"/>
      <c r="R175" s="332"/>
      <c r="S175" s="332" t="s">
        <v>1528</v>
      </c>
    </row>
    <row r="176" spans="1:19" ht="14.1" customHeight="1">
      <c r="A176" s="522">
        <v>175</v>
      </c>
      <c r="B176" s="331" t="s">
        <v>1692</v>
      </c>
      <c r="C176" s="332" t="str">
        <f>IF(他の建築主入力!$F$7="","",他の建築主入力!$F$7)</f>
        <v/>
      </c>
      <c r="D176" s="332"/>
      <c r="E176" s="332"/>
      <c r="F176" s="332"/>
      <c r="G176" s="332"/>
      <c r="H176" s="332"/>
      <c r="I176" s="332"/>
      <c r="J176" s="332"/>
      <c r="K176" s="332"/>
      <c r="L176" s="332"/>
      <c r="M176" s="332"/>
      <c r="N176" s="332"/>
      <c r="O176" s="332"/>
      <c r="P176" s="332"/>
      <c r="Q176" s="332"/>
      <c r="R176" s="332"/>
      <c r="S176" s="332" t="s">
        <v>1528</v>
      </c>
    </row>
    <row r="177" spans="1:19" ht="14.1" customHeight="1">
      <c r="A177" s="522">
        <v>176</v>
      </c>
      <c r="B177" s="331" t="s">
        <v>1691</v>
      </c>
      <c r="C177" s="332" t="str">
        <f>IF(他の建築主入力!$F$8="","",他の建築主入力!$F$8)</f>
        <v/>
      </c>
      <c r="D177" s="332"/>
      <c r="E177" s="332"/>
      <c r="F177" s="332"/>
      <c r="G177" s="332"/>
      <c r="H177" s="332"/>
      <c r="I177" s="332"/>
      <c r="J177" s="332"/>
      <c r="K177" s="332"/>
      <c r="L177" s="332"/>
      <c r="M177" s="332"/>
      <c r="N177" s="332"/>
      <c r="O177" s="332"/>
      <c r="P177" s="332"/>
      <c r="Q177" s="332"/>
      <c r="R177" s="332"/>
      <c r="S177" s="332" t="s">
        <v>1528</v>
      </c>
    </row>
    <row r="178" spans="1:19" ht="14.1" customHeight="1">
      <c r="A178" s="522">
        <v>177</v>
      </c>
      <c r="B178" s="331" t="s">
        <v>1690</v>
      </c>
      <c r="C178" s="332" t="str">
        <f>IF(他の建築主入力!$F$13="","",他の建築主入力!$F$13)</f>
        <v/>
      </c>
      <c r="D178" s="332"/>
      <c r="E178" s="332"/>
      <c r="F178" s="1139"/>
      <c r="G178" s="1139"/>
      <c r="H178" s="332"/>
      <c r="I178" s="332"/>
      <c r="J178" s="332"/>
      <c r="K178" s="332"/>
      <c r="L178" s="332"/>
      <c r="M178" s="332"/>
      <c r="N178" s="332"/>
      <c r="O178" s="332"/>
      <c r="P178" s="332"/>
      <c r="Q178" s="332"/>
      <c r="R178" s="332"/>
      <c r="S178" s="332" t="s">
        <v>1528</v>
      </c>
    </row>
    <row r="179" spans="1:19" ht="14.1" customHeight="1">
      <c r="A179" s="522">
        <v>178</v>
      </c>
      <c r="B179" s="331" t="s">
        <v>1689</v>
      </c>
      <c r="C179" s="332" t="str">
        <f>IF(他の建築主入力!$F$12="","",他の建築主入力!$F$12)</f>
        <v/>
      </c>
      <c r="D179" s="332"/>
      <c r="E179" s="332"/>
      <c r="F179" s="332"/>
      <c r="G179" s="332"/>
      <c r="H179" s="332"/>
      <c r="I179" s="332"/>
      <c r="J179" s="332"/>
      <c r="K179" s="332"/>
      <c r="L179" s="332"/>
      <c r="M179" s="332"/>
      <c r="N179" s="332"/>
      <c r="O179" s="332"/>
      <c r="P179" s="332"/>
      <c r="Q179" s="332"/>
      <c r="R179" s="332"/>
      <c r="S179" s="332" t="s">
        <v>1528</v>
      </c>
    </row>
    <row r="180" spans="1:19" ht="14.1" customHeight="1">
      <c r="A180" s="522">
        <v>179</v>
      </c>
      <c r="B180" s="331" t="s">
        <v>1688</v>
      </c>
      <c r="C180" s="332" t="str">
        <f>IF(他の建築主入力!$F$14="","",他の建築主入力!$F$14)</f>
        <v/>
      </c>
      <c r="D180" s="332"/>
      <c r="E180" s="332"/>
      <c r="F180" s="332"/>
      <c r="G180" s="332"/>
      <c r="H180" s="332"/>
      <c r="I180" s="332"/>
      <c r="J180" s="332"/>
      <c r="K180" s="332"/>
      <c r="L180" s="332"/>
      <c r="M180" s="332"/>
      <c r="N180" s="332"/>
      <c r="O180" s="332"/>
      <c r="P180" s="332"/>
      <c r="Q180" s="332"/>
      <c r="R180" s="332"/>
      <c r="S180" s="332" t="s">
        <v>1528</v>
      </c>
    </row>
    <row r="181" spans="1:19" ht="14.1" customHeight="1">
      <c r="A181" s="522">
        <v>180</v>
      </c>
      <c r="B181" s="331" t="s">
        <v>1687</v>
      </c>
      <c r="C181" s="332" t="str">
        <f>IF(他の建築主入力!$F$15="","",他の建築主入力!$F$15)</f>
        <v/>
      </c>
      <c r="D181" s="332"/>
      <c r="E181" s="332"/>
      <c r="F181" s="332"/>
      <c r="G181" s="332"/>
      <c r="H181" s="332"/>
      <c r="I181" s="332"/>
      <c r="J181" s="332"/>
      <c r="K181" s="332"/>
      <c r="L181" s="332"/>
      <c r="M181" s="332"/>
      <c r="N181" s="332"/>
      <c r="O181" s="332"/>
      <c r="P181" s="332"/>
      <c r="Q181" s="332"/>
      <c r="R181" s="332"/>
      <c r="S181" s="332" t="s">
        <v>1528</v>
      </c>
    </row>
    <row r="182" spans="1:19" ht="14.1" customHeight="1">
      <c r="A182" s="522">
        <v>181</v>
      </c>
      <c r="B182" s="331" t="s">
        <v>1686</v>
      </c>
      <c r="C182" s="332" t="str">
        <f>IF(他の建築主入力!$F$16="","",他の建築主入力!$F$16)</f>
        <v/>
      </c>
      <c r="D182" s="332"/>
      <c r="E182" s="332"/>
      <c r="F182" s="332"/>
      <c r="G182" s="332"/>
      <c r="H182" s="332"/>
      <c r="I182" s="332"/>
      <c r="J182" s="332"/>
      <c r="K182" s="332"/>
      <c r="L182" s="332"/>
      <c r="M182" s="332"/>
      <c r="N182" s="332"/>
      <c r="O182" s="332"/>
      <c r="P182" s="332"/>
      <c r="Q182" s="332"/>
      <c r="R182" s="332"/>
      <c r="S182" s="332" t="s">
        <v>1528</v>
      </c>
    </row>
    <row r="183" spans="1:19" ht="14.1" customHeight="1">
      <c r="A183" s="522">
        <v>182</v>
      </c>
      <c r="B183" s="331" t="s">
        <v>231</v>
      </c>
      <c r="C183" s="332" t="str">
        <f>IF('確認申請書（建築）入力'!$M$16="","",'確認申請書（建築）入力'!$M$16)</f>
        <v/>
      </c>
      <c r="D183" s="332"/>
      <c r="E183" s="332"/>
      <c r="F183" s="332"/>
      <c r="G183" s="332"/>
      <c r="H183" s="332"/>
      <c r="I183" s="332"/>
      <c r="J183" s="332"/>
      <c r="K183" s="332"/>
      <c r="L183" s="332"/>
      <c r="M183" s="332"/>
      <c r="N183" s="332"/>
      <c r="O183" s="332"/>
      <c r="P183" s="332"/>
      <c r="Q183" s="332"/>
      <c r="R183" s="332"/>
      <c r="S183" s="332" t="s">
        <v>1528</v>
      </c>
    </row>
    <row r="184" spans="1:19" ht="14.1" customHeight="1">
      <c r="A184" s="522">
        <v>183</v>
      </c>
      <c r="B184" s="331" t="s">
        <v>1685</v>
      </c>
      <c r="C184" s="332" t="str">
        <f>IF(他の建築主入力!$F$21="","",他の建築主入力!$F$21)</f>
        <v/>
      </c>
      <c r="D184" s="332"/>
      <c r="E184" s="332"/>
      <c r="F184" s="332"/>
      <c r="G184" s="332"/>
      <c r="H184" s="332"/>
      <c r="I184" s="332"/>
      <c r="J184" s="332"/>
      <c r="K184" s="332"/>
      <c r="L184" s="332"/>
      <c r="M184" s="332"/>
      <c r="N184" s="332"/>
      <c r="O184" s="332"/>
      <c r="P184" s="332"/>
      <c r="Q184" s="332"/>
      <c r="R184" s="332"/>
      <c r="S184" s="332"/>
    </row>
    <row r="185" spans="1:19" ht="14.1" customHeight="1">
      <c r="A185" s="522">
        <v>184</v>
      </c>
      <c r="B185" s="331" t="s">
        <v>1684</v>
      </c>
      <c r="C185" s="332" t="str">
        <f>IF(他の建築主入力!$F$20="","",他の建築主入力!$F$20)</f>
        <v/>
      </c>
      <c r="D185" s="332"/>
      <c r="E185" s="332"/>
      <c r="F185" s="332"/>
      <c r="G185" s="332"/>
      <c r="H185" s="332"/>
      <c r="I185" s="332"/>
      <c r="J185" s="332"/>
      <c r="K185" s="332"/>
      <c r="L185" s="332"/>
      <c r="M185" s="332"/>
      <c r="N185" s="332"/>
      <c r="O185" s="332"/>
      <c r="P185" s="332"/>
      <c r="Q185" s="332"/>
      <c r="R185" s="332"/>
      <c r="S185" s="332"/>
    </row>
    <row r="186" spans="1:19" ht="14.1" customHeight="1">
      <c r="A186" s="522">
        <v>185</v>
      </c>
      <c r="B186" s="331" t="s">
        <v>1683</v>
      </c>
      <c r="C186" s="332" t="str">
        <f>IF(他の建築主入力!$F$22="","",他の建築主入力!$F$22)</f>
        <v/>
      </c>
      <c r="D186" s="332"/>
      <c r="E186" s="332"/>
      <c r="F186" s="332"/>
      <c r="G186" s="332"/>
      <c r="H186" s="332"/>
      <c r="I186" s="332"/>
      <c r="J186" s="332"/>
      <c r="K186" s="332"/>
      <c r="L186" s="332"/>
      <c r="M186" s="332"/>
      <c r="N186" s="332"/>
      <c r="O186" s="332"/>
      <c r="P186" s="332"/>
      <c r="Q186" s="332"/>
      <c r="R186" s="332"/>
      <c r="S186" s="332"/>
    </row>
    <row r="187" spans="1:19" ht="14.1" customHeight="1">
      <c r="A187" s="522">
        <v>186</v>
      </c>
      <c r="B187" s="331" t="s">
        <v>1682</v>
      </c>
      <c r="C187" s="332" t="str">
        <f>IF(他の建築主入力!$F$23="","",他の建築主入力!$F$23)</f>
        <v/>
      </c>
      <c r="D187" s="332"/>
      <c r="E187" s="332"/>
      <c r="F187" s="332"/>
      <c r="G187" s="332"/>
      <c r="H187" s="332"/>
      <c r="I187" s="332"/>
      <c r="J187" s="332"/>
      <c r="K187" s="332"/>
      <c r="L187" s="332"/>
      <c r="M187" s="332"/>
      <c r="N187" s="332"/>
      <c r="O187" s="332"/>
      <c r="P187" s="332"/>
      <c r="Q187" s="332"/>
      <c r="R187" s="332"/>
      <c r="S187" s="332"/>
    </row>
    <row r="188" spans="1:19" ht="14.1" customHeight="1">
      <c r="A188" s="522">
        <v>187</v>
      </c>
      <c r="B188" s="331" t="s">
        <v>1681</v>
      </c>
      <c r="C188" s="332" t="str">
        <f>IF(他の建築主入力!$F$24="","",他の建築主入力!$F$24)</f>
        <v/>
      </c>
      <c r="D188" s="332"/>
      <c r="E188" s="332"/>
      <c r="F188" s="332"/>
      <c r="G188" s="332"/>
      <c r="H188" s="332"/>
      <c r="I188" s="332"/>
      <c r="J188" s="332"/>
      <c r="K188" s="332"/>
      <c r="L188" s="332"/>
      <c r="M188" s="332"/>
      <c r="N188" s="332"/>
      <c r="O188" s="332"/>
      <c r="P188" s="332"/>
      <c r="Q188" s="332"/>
      <c r="R188" s="332"/>
      <c r="S188" s="332"/>
    </row>
    <row r="189" spans="1:19" ht="14.1" customHeight="1">
      <c r="A189" s="714">
        <v>188</v>
      </c>
      <c r="B189" s="333" t="s">
        <v>1680</v>
      </c>
      <c r="C189" s="336" t="str">
        <f>IF('確認申請書（建築）入力'!$N$46="","",'確認申請書（建築）入力'!$N$46)</f>
        <v/>
      </c>
      <c r="D189" s="1140">
        <v>1</v>
      </c>
      <c r="E189" s="334"/>
      <c r="F189" s="334"/>
      <c r="G189" s="334"/>
      <c r="H189" s="334"/>
      <c r="I189" s="334"/>
      <c r="J189" s="334"/>
      <c r="K189" s="334"/>
      <c r="L189" s="334"/>
      <c r="M189" s="334"/>
      <c r="N189" s="334"/>
      <c r="O189" s="334"/>
      <c r="P189" s="334"/>
      <c r="Q189" s="334"/>
      <c r="R189" s="334"/>
      <c r="S189" s="334" t="s">
        <v>1528</v>
      </c>
    </row>
    <row r="190" spans="1:19" ht="14.1" customHeight="1">
      <c r="A190" s="714">
        <v>189</v>
      </c>
      <c r="B190" s="333" t="s">
        <v>1679</v>
      </c>
      <c r="C190" s="336" t="str">
        <f>IF('確認申請書（建築）入力'!$V$46="","",'確認申請書（建築）入力'!$V$46)</f>
        <v/>
      </c>
      <c r="D190" s="1140">
        <v>1</v>
      </c>
      <c r="E190" s="334"/>
      <c r="F190" s="334"/>
      <c r="G190" s="334"/>
      <c r="H190" s="334"/>
      <c r="I190" s="334"/>
      <c r="J190" s="334"/>
      <c r="K190" s="334"/>
      <c r="L190" s="334"/>
      <c r="M190" s="334"/>
      <c r="N190" s="334"/>
      <c r="O190" s="334"/>
      <c r="P190" s="334"/>
      <c r="Q190" s="334"/>
      <c r="R190" s="334"/>
      <c r="S190" s="334" t="s">
        <v>1528</v>
      </c>
    </row>
    <row r="191" spans="1:19" ht="14.1" customHeight="1">
      <c r="A191" s="714">
        <v>190</v>
      </c>
      <c r="B191" s="333" t="s">
        <v>1678</v>
      </c>
      <c r="C191" s="336" t="str">
        <f>IF('確認申請書（建築）入力'!$AE$46="","",'確認申請書（建築）入力'!$AE$46)</f>
        <v/>
      </c>
      <c r="D191" s="334"/>
      <c r="E191" s="334"/>
      <c r="F191" s="334"/>
      <c r="G191" s="334"/>
      <c r="H191" s="334"/>
      <c r="I191" s="334"/>
      <c r="J191" s="334"/>
      <c r="K191" s="334"/>
      <c r="L191" s="334"/>
      <c r="M191" s="334"/>
      <c r="N191" s="334"/>
      <c r="O191" s="334"/>
      <c r="P191" s="334"/>
      <c r="Q191" s="334"/>
      <c r="R191" s="334"/>
      <c r="S191" s="334" t="s">
        <v>1528</v>
      </c>
    </row>
    <row r="192" spans="1:19" ht="14.1" customHeight="1">
      <c r="A192" s="714">
        <v>191</v>
      </c>
      <c r="B192" s="333" t="s">
        <v>1677</v>
      </c>
      <c r="C192" s="334" t="str">
        <f>IF('確認申請書（建築）入力'!$M$47="","",'確認申請書（建築）入力'!$M$47)</f>
        <v/>
      </c>
      <c r="D192" s="334"/>
      <c r="E192" s="334"/>
      <c r="F192" s="334"/>
      <c r="G192" s="334"/>
      <c r="H192" s="334"/>
      <c r="I192" s="334"/>
      <c r="J192" s="334"/>
      <c r="K192" s="334"/>
      <c r="L192" s="334"/>
      <c r="M192" s="334"/>
      <c r="N192" s="334"/>
      <c r="O192" s="334"/>
      <c r="P192" s="334"/>
      <c r="Q192" s="334"/>
      <c r="R192" s="334"/>
      <c r="S192" s="334" t="s">
        <v>1528</v>
      </c>
    </row>
    <row r="193" spans="1:19" ht="14.1" customHeight="1">
      <c r="A193" s="714">
        <v>192</v>
      </c>
      <c r="B193" s="333" t="s">
        <v>1676</v>
      </c>
      <c r="C193" s="334" t="str">
        <f>IF('確認申請書（建築）入力'!$AS$47="","",'確認申請書（建築）入力'!$AS$47)</f>
        <v/>
      </c>
      <c r="D193" s="334"/>
      <c r="E193" s="334"/>
      <c r="F193" s="334"/>
      <c r="G193" s="334"/>
      <c r="H193" s="334"/>
      <c r="I193" s="334"/>
      <c r="J193" s="334"/>
      <c r="K193" s="334"/>
      <c r="L193" s="334"/>
      <c r="M193" s="334"/>
      <c r="N193" s="334"/>
      <c r="O193" s="334"/>
      <c r="P193" s="334"/>
      <c r="Q193" s="334"/>
      <c r="R193" s="334"/>
      <c r="S193" s="334" t="s">
        <v>1528</v>
      </c>
    </row>
    <row r="194" spans="1:19" ht="14.1" customHeight="1">
      <c r="A194" s="714">
        <v>193</v>
      </c>
      <c r="B194" s="333" t="s">
        <v>1675</v>
      </c>
      <c r="C194" s="336" t="str">
        <f>IF('確認申請書（建築）入力'!$N$48="","",'確認申請書（建築）入力'!$N$48)</f>
        <v/>
      </c>
      <c r="D194" s="1140">
        <v>1</v>
      </c>
      <c r="E194" s="334"/>
      <c r="F194" s="334"/>
      <c r="G194" s="334"/>
      <c r="H194" s="334"/>
      <c r="I194" s="334"/>
      <c r="J194" s="334"/>
      <c r="K194" s="334"/>
      <c r="L194" s="334"/>
      <c r="M194" s="334"/>
      <c r="N194" s="334"/>
      <c r="O194" s="334"/>
      <c r="P194" s="334"/>
      <c r="Q194" s="334"/>
      <c r="R194" s="334"/>
      <c r="S194" s="334" t="s">
        <v>1528</v>
      </c>
    </row>
    <row r="195" spans="1:19" ht="14.1" customHeight="1">
      <c r="A195" s="714">
        <v>194</v>
      </c>
      <c r="B195" s="333" t="s">
        <v>1674</v>
      </c>
      <c r="C195" s="336" t="str">
        <f>IF('確認申請書（建築）入力'!$W$48="","",'確認申請書（建築）入力'!$W$48)</f>
        <v/>
      </c>
      <c r="D195" s="1140">
        <v>1</v>
      </c>
      <c r="E195" s="334"/>
      <c r="F195" s="334"/>
      <c r="G195" s="334"/>
      <c r="H195" s="334"/>
      <c r="I195" s="334"/>
      <c r="J195" s="334"/>
      <c r="K195" s="334"/>
      <c r="L195" s="334"/>
      <c r="M195" s="334"/>
      <c r="N195" s="334"/>
      <c r="O195" s="334"/>
      <c r="P195" s="334"/>
      <c r="Q195" s="334"/>
      <c r="R195" s="334"/>
      <c r="S195" s="334" t="s">
        <v>1528</v>
      </c>
    </row>
    <row r="196" spans="1:19" ht="14.1" customHeight="1">
      <c r="A196" s="714">
        <v>195</v>
      </c>
      <c r="B196" s="333" t="s">
        <v>1673</v>
      </c>
      <c r="C196" s="336" t="str">
        <f>IF('確認申請書（建築）入力'!$AE$48="","",'確認申請書（建築）入力'!$AE$48)</f>
        <v/>
      </c>
      <c r="D196" s="334"/>
      <c r="E196" s="334"/>
      <c r="F196" s="334"/>
      <c r="G196" s="334"/>
      <c r="H196" s="334"/>
      <c r="I196" s="334"/>
      <c r="J196" s="334"/>
      <c r="K196" s="334"/>
      <c r="L196" s="334"/>
      <c r="M196" s="334"/>
      <c r="N196" s="334"/>
      <c r="O196" s="334"/>
      <c r="P196" s="334"/>
      <c r="Q196" s="334"/>
      <c r="R196" s="334"/>
      <c r="S196" s="334" t="s">
        <v>1528</v>
      </c>
    </row>
    <row r="197" spans="1:19" ht="14.1" customHeight="1">
      <c r="A197" s="714">
        <v>196</v>
      </c>
      <c r="B197" s="333" t="s">
        <v>1672</v>
      </c>
      <c r="C197" s="334" t="str">
        <f>IF('確認申請書（建築）入力'!$M$49="","",'確認申請書（建築）入力'!$M$49)</f>
        <v/>
      </c>
      <c r="D197" s="334"/>
      <c r="E197" s="334"/>
      <c r="F197" s="334"/>
      <c r="G197" s="334"/>
      <c r="H197" s="334"/>
      <c r="I197" s="334"/>
      <c r="J197" s="334"/>
      <c r="K197" s="334"/>
      <c r="L197" s="334"/>
      <c r="M197" s="334"/>
      <c r="N197" s="334"/>
      <c r="O197" s="334"/>
      <c r="P197" s="334"/>
      <c r="Q197" s="334"/>
      <c r="R197" s="334"/>
      <c r="S197" s="334" t="s">
        <v>1528</v>
      </c>
    </row>
    <row r="198" spans="1:19" ht="14.1" customHeight="1">
      <c r="A198" s="714">
        <v>197</v>
      </c>
      <c r="B198" s="333" t="s">
        <v>1671</v>
      </c>
      <c r="C198" s="336" t="str">
        <f>IF(OR('確認申請書（建築）入力'!$M$50="",'確認申請書（建築）入力'!$M$50=0),"",'確認申請書（建築）入力'!$M$50)</f>
        <v/>
      </c>
      <c r="D198" s="334"/>
      <c r="E198" s="334"/>
      <c r="F198" s="334"/>
      <c r="G198" s="334"/>
      <c r="H198" s="334"/>
      <c r="I198" s="334"/>
      <c r="J198" s="334"/>
      <c r="K198" s="334"/>
      <c r="L198" s="334"/>
      <c r="M198" s="334"/>
      <c r="N198" s="334"/>
      <c r="O198" s="334"/>
      <c r="P198" s="334"/>
      <c r="Q198" s="334"/>
      <c r="R198" s="334"/>
      <c r="S198" s="334" t="s">
        <v>1528</v>
      </c>
    </row>
    <row r="199" spans="1:19" ht="14.1" customHeight="1">
      <c r="A199" s="714">
        <v>198</v>
      </c>
      <c r="B199" s="333" t="s">
        <v>1670</v>
      </c>
      <c r="C199" s="336" t="str">
        <f>IF(OR('確認申請書（建築）入力'!$M$51="",'確認申請書（建築）入力'!$M$51=0),"",'確認申請書（建築）入力'!$M$51)</f>
        <v/>
      </c>
      <c r="D199" s="334"/>
      <c r="E199" s="334"/>
      <c r="F199" s="334"/>
      <c r="G199" s="334"/>
      <c r="H199" s="334"/>
      <c r="I199" s="334"/>
      <c r="J199" s="334"/>
      <c r="K199" s="334"/>
      <c r="L199" s="334"/>
      <c r="M199" s="334"/>
      <c r="N199" s="334"/>
      <c r="O199" s="334"/>
      <c r="P199" s="334"/>
      <c r="Q199" s="334"/>
      <c r="R199" s="334"/>
      <c r="S199" s="334" t="s">
        <v>1528</v>
      </c>
    </row>
    <row r="200" spans="1:19" ht="14.1" customHeight="1">
      <c r="A200" s="714">
        <v>199</v>
      </c>
      <c r="B200" s="333" t="s">
        <v>1669</v>
      </c>
      <c r="C200" s="336" t="str">
        <f>IF(OR('確認申請書（建築）入力'!$M$52="",'確認申請書（建築）入力'!$M$52=0),"",'確認申請書（建築）入力'!$M$52)</f>
        <v/>
      </c>
      <c r="D200" s="334"/>
      <c r="E200" s="334"/>
      <c r="F200" s="334"/>
      <c r="G200" s="334"/>
      <c r="H200" s="334"/>
      <c r="I200" s="334"/>
      <c r="J200" s="334"/>
      <c r="K200" s="334"/>
      <c r="L200" s="334"/>
      <c r="M200" s="334"/>
      <c r="N200" s="334"/>
      <c r="O200" s="334"/>
      <c r="P200" s="334"/>
      <c r="Q200" s="334"/>
      <c r="R200" s="334"/>
      <c r="S200" s="334" t="s">
        <v>1528</v>
      </c>
    </row>
    <row r="201" spans="1:19" ht="14.1" customHeight="1">
      <c r="A201" s="714">
        <v>200</v>
      </c>
      <c r="B201" s="333" t="s">
        <v>1668</v>
      </c>
      <c r="C201" s="336" t="str">
        <f>IF('確認申請書（建築）入力'!$AS$52="","",'確認申請書（建築）入力'!$AS$52)</f>
        <v/>
      </c>
      <c r="D201" s="334"/>
      <c r="E201" s="334"/>
      <c r="F201" s="334"/>
      <c r="G201" s="334"/>
      <c r="H201" s="334"/>
      <c r="I201" s="334"/>
      <c r="J201" s="334"/>
      <c r="K201" s="334"/>
      <c r="L201" s="334"/>
      <c r="M201" s="334"/>
      <c r="N201" s="334"/>
      <c r="O201" s="334"/>
      <c r="P201" s="334"/>
      <c r="Q201" s="334"/>
      <c r="R201" s="334"/>
      <c r="S201" s="334" t="s">
        <v>1528</v>
      </c>
    </row>
    <row r="202" spans="1:19" ht="14.1" customHeight="1">
      <c r="A202" s="714">
        <v>201</v>
      </c>
      <c r="B202" s="333" t="s">
        <v>1667</v>
      </c>
      <c r="C202" s="334" t="str">
        <f>IF('確認申請書（建築）入力'!$M$53="","",'確認申請書（建築）入力'!$M$53)</f>
        <v/>
      </c>
      <c r="D202" s="1140"/>
      <c r="E202" s="1140"/>
      <c r="F202" s="1140"/>
      <c r="G202" s="1140"/>
      <c r="H202" s="1140"/>
      <c r="I202" s="1140"/>
      <c r="J202" s="1140"/>
      <c r="K202" s="1140"/>
      <c r="L202" s="1140"/>
      <c r="M202" s="1140"/>
      <c r="N202" s="1140"/>
      <c r="O202" s="1140"/>
      <c r="P202" s="1140"/>
      <c r="Q202" s="1140"/>
      <c r="R202" s="1140"/>
      <c r="S202" s="1140" t="s">
        <v>1528</v>
      </c>
    </row>
    <row r="203" spans="1:19" ht="14.1" customHeight="1">
      <c r="A203" s="522">
        <v>202</v>
      </c>
      <c r="B203" s="331" t="s">
        <v>1666</v>
      </c>
      <c r="C203" s="350" t="str">
        <f>IF('確認申請書（建築）入力'!$N$55="","",'確認申請書（建築）入力'!$N$55)</f>
        <v/>
      </c>
      <c r="D203" s="337">
        <v>1</v>
      </c>
      <c r="E203" s="332"/>
      <c r="F203" s="332"/>
      <c r="G203" s="332"/>
      <c r="H203" s="332"/>
      <c r="I203" s="332"/>
      <c r="J203" s="332"/>
      <c r="K203" s="332"/>
      <c r="L203" s="332"/>
      <c r="M203" s="332"/>
      <c r="N203" s="332"/>
      <c r="O203" s="332"/>
      <c r="P203" s="332"/>
      <c r="Q203" s="332"/>
      <c r="R203" s="332"/>
      <c r="S203" s="332" t="s">
        <v>1528</v>
      </c>
    </row>
    <row r="204" spans="1:19" ht="14.1" customHeight="1">
      <c r="A204" s="522">
        <v>203</v>
      </c>
      <c r="B204" s="331" t="s">
        <v>1665</v>
      </c>
      <c r="C204" s="350" t="str">
        <f>IF('確認申請書（建築）入力'!$V$55="","",'確認申請書（建築）入力'!$V$55)</f>
        <v/>
      </c>
      <c r="D204" s="337">
        <v>1</v>
      </c>
      <c r="E204" s="332"/>
      <c r="F204" s="332"/>
      <c r="G204" s="332"/>
      <c r="H204" s="332"/>
      <c r="I204" s="332"/>
      <c r="J204" s="332"/>
      <c r="K204" s="332"/>
      <c r="L204" s="332"/>
      <c r="M204" s="332"/>
      <c r="N204" s="332"/>
      <c r="O204" s="332"/>
      <c r="P204" s="332"/>
      <c r="Q204" s="332"/>
      <c r="R204" s="332"/>
      <c r="S204" s="332" t="s">
        <v>1528</v>
      </c>
    </row>
    <row r="205" spans="1:19" ht="14.1" customHeight="1">
      <c r="A205" s="522">
        <v>204</v>
      </c>
      <c r="B205" s="331" t="s">
        <v>1664</v>
      </c>
      <c r="C205" s="350" t="str">
        <f>IF('確認申請書（建築）入力'!$AE$55="","",'確認申請書（建築）入力'!$AE$55)</f>
        <v/>
      </c>
      <c r="D205" s="332"/>
      <c r="E205" s="332"/>
      <c r="F205" s="332"/>
      <c r="G205" s="332"/>
      <c r="H205" s="332"/>
      <c r="I205" s="332"/>
      <c r="J205" s="332"/>
      <c r="K205" s="332"/>
      <c r="L205" s="332"/>
      <c r="M205" s="332"/>
      <c r="N205" s="332"/>
      <c r="O205" s="332"/>
      <c r="P205" s="332"/>
      <c r="Q205" s="332"/>
      <c r="R205" s="332"/>
      <c r="S205" s="332" t="s">
        <v>1528</v>
      </c>
    </row>
    <row r="206" spans="1:19" ht="14.1" customHeight="1">
      <c r="A206" s="522">
        <v>205</v>
      </c>
      <c r="B206" s="331" t="s">
        <v>1663</v>
      </c>
      <c r="C206" s="332" t="str">
        <f>IF('確認申請書（建築）入力'!$M$56="","",'確認申請書（建築）入力'!$M$56)</f>
        <v/>
      </c>
      <c r="D206" s="332"/>
      <c r="E206" s="332"/>
      <c r="F206" s="332"/>
      <c r="G206" s="332"/>
      <c r="H206" s="332"/>
      <c r="I206" s="332"/>
      <c r="J206" s="332"/>
      <c r="K206" s="332"/>
      <c r="L206" s="332"/>
      <c r="M206" s="332"/>
      <c r="N206" s="332"/>
      <c r="O206" s="332"/>
      <c r="P206" s="332"/>
      <c r="Q206" s="332"/>
      <c r="R206" s="332"/>
      <c r="S206" s="332" t="s">
        <v>1528</v>
      </c>
    </row>
    <row r="207" spans="1:19" ht="14.1" customHeight="1">
      <c r="A207" s="522">
        <v>206</v>
      </c>
      <c r="B207" s="338" t="s">
        <v>1662</v>
      </c>
      <c r="C207" s="332" t="str">
        <f>IF('確認申請書（建築）入力'!$AS$56="","",'確認申請書（建築）入力'!$AS$56)</f>
        <v/>
      </c>
      <c r="D207" s="332"/>
      <c r="E207" s="332"/>
      <c r="F207" s="332"/>
      <c r="G207" s="332"/>
      <c r="H207" s="332"/>
      <c r="I207" s="332"/>
      <c r="J207" s="332"/>
      <c r="K207" s="332"/>
      <c r="L207" s="332"/>
      <c r="M207" s="332"/>
      <c r="N207" s="332"/>
      <c r="O207" s="332"/>
      <c r="P207" s="332"/>
      <c r="Q207" s="332"/>
      <c r="R207" s="332"/>
      <c r="S207" s="332" t="s">
        <v>1528</v>
      </c>
    </row>
    <row r="208" spans="1:19" ht="14.1" customHeight="1">
      <c r="A208" s="522">
        <v>207</v>
      </c>
      <c r="B208" s="331" t="s">
        <v>1661</v>
      </c>
      <c r="C208" s="350" t="str">
        <f>IF('確認申請書（建築）入力'!$N$57="","",'確認申請書（建築）入力'!$N$57)</f>
        <v/>
      </c>
      <c r="D208" s="337">
        <v>1</v>
      </c>
      <c r="E208" s="332"/>
      <c r="F208" s="332"/>
      <c r="G208" s="332"/>
      <c r="H208" s="332"/>
      <c r="I208" s="332"/>
      <c r="J208" s="332"/>
      <c r="K208" s="332"/>
      <c r="L208" s="332"/>
      <c r="M208" s="332"/>
      <c r="N208" s="332"/>
      <c r="O208" s="332"/>
      <c r="P208" s="332"/>
      <c r="Q208" s="332"/>
      <c r="R208" s="332"/>
      <c r="S208" s="332" t="s">
        <v>1528</v>
      </c>
    </row>
    <row r="209" spans="1:19" ht="14.1" customHeight="1">
      <c r="A209" s="522">
        <v>208</v>
      </c>
      <c r="B209" s="331" t="s">
        <v>1660</v>
      </c>
      <c r="C209" s="350" t="str">
        <f>IF('確認申請書（建築）入力'!$W$57="","",'確認申請書（建築）入力'!$W$57)</f>
        <v/>
      </c>
      <c r="D209" s="337">
        <v>1</v>
      </c>
      <c r="E209" s="332"/>
      <c r="F209" s="332"/>
      <c r="G209" s="332"/>
      <c r="H209" s="332"/>
      <c r="I209" s="332"/>
      <c r="J209" s="332"/>
      <c r="K209" s="332"/>
      <c r="L209" s="332"/>
      <c r="M209" s="332"/>
      <c r="N209" s="332"/>
      <c r="O209" s="332"/>
      <c r="P209" s="332"/>
      <c r="Q209" s="332"/>
      <c r="R209" s="332"/>
      <c r="S209" s="332" t="s">
        <v>1528</v>
      </c>
    </row>
    <row r="210" spans="1:19" ht="14.1" customHeight="1">
      <c r="A210" s="522">
        <v>209</v>
      </c>
      <c r="B210" s="331" t="s">
        <v>1659</v>
      </c>
      <c r="C210" s="350" t="str">
        <f>IF('確認申請書（建築）入力'!$AE$57="","",'確認申請書（建築）入力'!$AE$57)</f>
        <v/>
      </c>
      <c r="D210" s="332"/>
      <c r="E210" s="332"/>
      <c r="F210" s="332"/>
      <c r="G210" s="332"/>
      <c r="H210" s="332"/>
      <c r="I210" s="332"/>
      <c r="J210" s="332"/>
      <c r="K210" s="332"/>
      <c r="L210" s="332"/>
      <c r="M210" s="332"/>
      <c r="N210" s="332"/>
      <c r="O210" s="332"/>
      <c r="P210" s="332"/>
      <c r="Q210" s="332"/>
      <c r="R210" s="332"/>
      <c r="S210" s="332" t="s">
        <v>1528</v>
      </c>
    </row>
    <row r="211" spans="1:19" ht="14.1" customHeight="1">
      <c r="A211" s="522">
        <v>210</v>
      </c>
      <c r="B211" s="331" t="s">
        <v>1658</v>
      </c>
      <c r="C211" s="332" t="str">
        <f>IF('確認申請書（建築）入力'!$M$58="","",'確認申請書（建築）入力'!$M$58)</f>
        <v/>
      </c>
      <c r="D211" s="332"/>
      <c r="E211" s="332"/>
      <c r="F211" s="332"/>
      <c r="G211" s="332"/>
      <c r="H211" s="332"/>
      <c r="I211" s="332"/>
      <c r="J211" s="332"/>
      <c r="K211" s="332"/>
      <c r="L211" s="332"/>
      <c r="M211" s="332"/>
      <c r="N211" s="332"/>
      <c r="O211" s="332"/>
      <c r="P211" s="332"/>
      <c r="Q211" s="332"/>
      <c r="R211" s="332"/>
      <c r="S211" s="332" t="s">
        <v>1528</v>
      </c>
    </row>
    <row r="212" spans="1:19" ht="14.1" customHeight="1">
      <c r="A212" s="522">
        <v>211</v>
      </c>
      <c r="B212" s="331" t="s">
        <v>1657</v>
      </c>
      <c r="C212" s="350" t="str">
        <f>IF(OR('確認申請書（建築）入力'!$M$59="",'確認申請書（建築）入力'!$M$59=0),"",'確認申請書（建築）入力'!$M$59)</f>
        <v/>
      </c>
      <c r="D212" s="332"/>
      <c r="E212" s="332"/>
      <c r="F212" s="332"/>
      <c r="G212" s="332"/>
      <c r="H212" s="332"/>
      <c r="I212" s="332"/>
      <c r="J212" s="332"/>
      <c r="K212" s="332"/>
      <c r="L212" s="332"/>
      <c r="M212" s="332"/>
      <c r="N212" s="332"/>
      <c r="O212" s="332"/>
      <c r="P212" s="332"/>
      <c r="Q212" s="332"/>
      <c r="R212" s="332"/>
      <c r="S212" s="332" t="s">
        <v>1528</v>
      </c>
    </row>
    <row r="213" spans="1:19" ht="14.1" customHeight="1">
      <c r="A213" s="522">
        <v>212</v>
      </c>
      <c r="B213" s="331" t="s">
        <v>1656</v>
      </c>
      <c r="C213" s="350" t="str">
        <f>IF(OR('確認申請書（建築）入力'!$M$60="",'確認申請書（建築）入力'!$M$60=0),"",'確認申請書（建築）入力'!$M$60)</f>
        <v/>
      </c>
      <c r="D213" s="332"/>
      <c r="E213" s="332"/>
      <c r="F213" s="332"/>
      <c r="G213" s="332"/>
      <c r="H213" s="332"/>
      <c r="I213" s="332"/>
      <c r="J213" s="332"/>
      <c r="K213" s="332"/>
      <c r="L213" s="332"/>
      <c r="M213" s="332"/>
      <c r="N213" s="332"/>
      <c r="O213" s="332"/>
      <c r="P213" s="332"/>
      <c r="Q213" s="332"/>
      <c r="R213" s="332"/>
      <c r="S213" s="332" t="s">
        <v>1528</v>
      </c>
    </row>
    <row r="214" spans="1:19" ht="14.1" customHeight="1">
      <c r="A214" s="522">
        <v>213</v>
      </c>
      <c r="B214" s="331" t="s">
        <v>1655</v>
      </c>
      <c r="C214" s="350" t="str">
        <f>IF(OR('確認申請書（建築）入力'!$M$61="",'確認申請書（建築）入力'!$M$61=0),"",'確認申請書（建築）入力'!$M$61)</f>
        <v/>
      </c>
      <c r="D214" s="332"/>
      <c r="E214" s="332"/>
      <c r="F214" s="332"/>
      <c r="G214" s="332"/>
      <c r="H214" s="332"/>
      <c r="I214" s="332"/>
      <c r="J214" s="332"/>
      <c r="K214" s="332"/>
      <c r="L214" s="332"/>
      <c r="M214" s="332"/>
      <c r="N214" s="332"/>
      <c r="O214" s="332"/>
      <c r="P214" s="332"/>
      <c r="Q214" s="332"/>
      <c r="R214" s="332"/>
      <c r="S214" s="332" t="s">
        <v>1528</v>
      </c>
    </row>
    <row r="215" spans="1:19" ht="14.1" customHeight="1">
      <c r="A215" s="522">
        <v>214</v>
      </c>
      <c r="B215" s="338" t="s">
        <v>1654</v>
      </c>
      <c r="C215" s="350" t="str">
        <f>IF('確認申請書（建築）入力'!$AS$61="","",'確認申請書（建築）入力'!$AS$61)</f>
        <v/>
      </c>
      <c r="D215" s="332"/>
      <c r="E215" s="332"/>
      <c r="F215" s="332"/>
      <c r="G215" s="332"/>
      <c r="H215" s="332"/>
      <c r="I215" s="332"/>
      <c r="J215" s="332"/>
      <c r="K215" s="332"/>
      <c r="L215" s="332"/>
      <c r="M215" s="332"/>
      <c r="N215" s="332"/>
      <c r="O215" s="332"/>
      <c r="P215" s="332"/>
      <c r="Q215" s="332"/>
      <c r="R215" s="332"/>
      <c r="S215" s="332" t="s">
        <v>1528</v>
      </c>
    </row>
    <row r="216" spans="1:19" ht="14.1" customHeight="1">
      <c r="A216" s="522">
        <v>215</v>
      </c>
      <c r="B216" s="331" t="s">
        <v>1653</v>
      </c>
      <c r="C216" s="332" t="str">
        <f>IF('確認申請書（建築）入力'!$M$62="","",'確認申請書（建築）入力'!$M$62)</f>
        <v/>
      </c>
      <c r="D216" s="337"/>
      <c r="E216" s="337"/>
      <c r="F216" s="337"/>
      <c r="G216" s="337"/>
      <c r="H216" s="337"/>
      <c r="I216" s="337"/>
      <c r="J216" s="337"/>
      <c r="K216" s="337"/>
      <c r="L216" s="337"/>
      <c r="M216" s="337"/>
      <c r="N216" s="337"/>
      <c r="O216" s="337"/>
      <c r="P216" s="337"/>
      <c r="Q216" s="337"/>
      <c r="R216" s="337"/>
      <c r="S216" s="337" t="s">
        <v>1528</v>
      </c>
    </row>
    <row r="217" spans="1:19" ht="14.1" customHeight="1">
      <c r="A217" s="714">
        <v>216</v>
      </c>
      <c r="B217" s="333" t="s">
        <v>1652</v>
      </c>
      <c r="C217" s="336" t="str">
        <f>IF('確認申請書（建築）入力'!$N$64="","",'確認申請書（建築）入力'!$N$64)</f>
        <v/>
      </c>
      <c r="D217" s="1140">
        <v>1</v>
      </c>
      <c r="E217" s="334"/>
      <c r="F217" s="334"/>
      <c r="G217" s="334"/>
      <c r="H217" s="334"/>
      <c r="I217" s="334"/>
      <c r="J217" s="334"/>
      <c r="K217" s="334"/>
      <c r="L217" s="334"/>
      <c r="M217" s="334"/>
      <c r="N217" s="334"/>
      <c r="O217" s="334"/>
      <c r="P217" s="334"/>
      <c r="Q217" s="334"/>
      <c r="R217" s="334"/>
      <c r="S217" s="334" t="s">
        <v>1528</v>
      </c>
    </row>
    <row r="218" spans="1:19" ht="14.1" customHeight="1">
      <c r="A218" s="714">
        <v>217</v>
      </c>
      <c r="B218" s="333" t="s">
        <v>1651</v>
      </c>
      <c r="C218" s="336" t="str">
        <f>IF('確認申請書（建築）入力'!$V$64="","",'確認申請書（建築）入力'!$V$64)</f>
        <v/>
      </c>
      <c r="D218" s="1140">
        <v>1</v>
      </c>
      <c r="E218" s="334"/>
      <c r="F218" s="334"/>
      <c r="G218" s="334"/>
      <c r="H218" s="334"/>
      <c r="I218" s="334"/>
      <c r="J218" s="334"/>
      <c r="K218" s="334"/>
      <c r="L218" s="334"/>
      <c r="M218" s="334"/>
      <c r="N218" s="334"/>
      <c r="O218" s="334"/>
      <c r="P218" s="334"/>
      <c r="Q218" s="334"/>
      <c r="R218" s="334"/>
      <c r="S218" s="334" t="s">
        <v>1528</v>
      </c>
    </row>
    <row r="219" spans="1:19" ht="14.1" customHeight="1">
      <c r="A219" s="714">
        <v>218</v>
      </c>
      <c r="B219" s="333" t="s">
        <v>1650</v>
      </c>
      <c r="C219" s="336" t="str">
        <f>IF('確認申請書（建築）入力'!$AE$64="","",'確認申請書（建築）入力'!$AE$64)</f>
        <v/>
      </c>
      <c r="D219" s="334"/>
      <c r="E219" s="334"/>
      <c r="F219" s="334"/>
      <c r="G219" s="334"/>
      <c r="H219" s="334"/>
      <c r="I219" s="334"/>
      <c r="J219" s="334"/>
      <c r="K219" s="334"/>
      <c r="L219" s="334"/>
      <c r="M219" s="334"/>
      <c r="N219" s="334"/>
      <c r="O219" s="334"/>
      <c r="P219" s="334"/>
      <c r="Q219" s="334"/>
      <c r="R219" s="334"/>
      <c r="S219" s="334" t="s">
        <v>1528</v>
      </c>
    </row>
    <row r="220" spans="1:19" ht="14.1" customHeight="1">
      <c r="A220" s="714">
        <v>219</v>
      </c>
      <c r="B220" s="333" t="s">
        <v>1649</v>
      </c>
      <c r="C220" s="334" t="str">
        <f>IF('確認申請書（建築）入力'!$M$65="","",'確認申請書（建築）入力'!$M$65)</f>
        <v/>
      </c>
      <c r="D220" s="334"/>
      <c r="E220" s="334"/>
      <c r="F220" s="334"/>
      <c r="G220" s="334"/>
      <c r="H220" s="334"/>
      <c r="I220" s="334"/>
      <c r="J220" s="334"/>
      <c r="K220" s="334"/>
      <c r="L220" s="334"/>
      <c r="M220" s="334"/>
      <c r="N220" s="334"/>
      <c r="O220" s="334"/>
      <c r="P220" s="334"/>
      <c r="Q220" s="334"/>
      <c r="R220" s="334"/>
      <c r="S220" s="334" t="s">
        <v>1528</v>
      </c>
    </row>
    <row r="221" spans="1:19" ht="14.1" customHeight="1">
      <c r="A221" s="714">
        <v>220</v>
      </c>
      <c r="B221" s="333" t="s">
        <v>1648</v>
      </c>
      <c r="C221" s="334" t="str">
        <f>IF('確認申請書（建築）入力'!$AS$65="","",'確認申請書（建築）入力'!$AS$65)</f>
        <v/>
      </c>
      <c r="D221" s="334"/>
      <c r="E221" s="334"/>
      <c r="F221" s="334"/>
      <c r="G221" s="334"/>
      <c r="H221" s="334"/>
      <c r="I221" s="334"/>
      <c r="J221" s="334"/>
      <c r="K221" s="334"/>
      <c r="L221" s="334"/>
      <c r="M221" s="334"/>
      <c r="N221" s="334"/>
      <c r="O221" s="334"/>
      <c r="P221" s="334"/>
      <c r="Q221" s="334"/>
      <c r="R221" s="334"/>
      <c r="S221" s="334" t="s">
        <v>1528</v>
      </c>
    </row>
    <row r="222" spans="1:19" ht="14.1" customHeight="1">
      <c r="A222" s="714">
        <v>221</v>
      </c>
      <c r="B222" s="333" t="s">
        <v>1647</v>
      </c>
      <c r="C222" s="336" t="str">
        <f>IF('確認申請書（建築）入力'!$N$66="","",'確認申請書（建築）入力'!$N$66)</f>
        <v/>
      </c>
      <c r="D222" s="1140">
        <v>1</v>
      </c>
      <c r="E222" s="334"/>
      <c r="F222" s="334"/>
      <c r="G222" s="334"/>
      <c r="H222" s="334"/>
      <c r="I222" s="334"/>
      <c r="J222" s="334"/>
      <c r="K222" s="334"/>
      <c r="L222" s="334"/>
      <c r="M222" s="334"/>
      <c r="N222" s="334"/>
      <c r="O222" s="334"/>
      <c r="P222" s="334"/>
      <c r="Q222" s="334"/>
      <c r="R222" s="334"/>
      <c r="S222" s="334" t="s">
        <v>1528</v>
      </c>
    </row>
    <row r="223" spans="1:19" ht="14.1" customHeight="1">
      <c r="A223" s="714">
        <v>222</v>
      </c>
      <c r="B223" s="333" t="s">
        <v>1646</v>
      </c>
      <c r="C223" s="336" t="str">
        <f>IF('確認申請書（建築）入力'!$W$66="","",'確認申請書（建築）入力'!$W$66)</f>
        <v/>
      </c>
      <c r="D223" s="1140">
        <v>1</v>
      </c>
      <c r="E223" s="334"/>
      <c r="F223" s="334"/>
      <c r="G223" s="334"/>
      <c r="H223" s="334"/>
      <c r="I223" s="334"/>
      <c r="J223" s="334"/>
      <c r="K223" s="334"/>
      <c r="L223" s="334"/>
      <c r="M223" s="334"/>
      <c r="N223" s="334"/>
      <c r="O223" s="334"/>
      <c r="P223" s="334"/>
      <c r="Q223" s="334"/>
      <c r="R223" s="334"/>
      <c r="S223" s="334" t="s">
        <v>1528</v>
      </c>
    </row>
    <row r="224" spans="1:19" ht="14.1" customHeight="1">
      <c r="A224" s="714">
        <v>223</v>
      </c>
      <c r="B224" s="333" t="s">
        <v>1645</v>
      </c>
      <c r="C224" s="336" t="str">
        <f>IF('確認申請書（建築）入力'!$AE$66="","",'確認申請書（建築）入力'!$AE$66)</f>
        <v/>
      </c>
      <c r="D224" s="334"/>
      <c r="E224" s="334"/>
      <c r="F224" s="334"/>
      <c r="G224" s="334"/>
      <c r="H224" s="334"/>
      <c r="I224" s="334"/>
      <c r="J224" s="334"/>
      <c r="K224" s="334"/>
      <c r="L224" s="334"/>
      <c r="M224" s="334"/>
      <c r="N224" s="334"/>
      <c r="O224" s="334"/>
      <c r="P224" s="334"/>
      <c r="Q224" s="334"/>
      <c r="R224" s="334"/>
      <c r="S224" s="334" t="s">
        <v>1528</v>
      </c>
    </row>
    <row r="225" spans="1:19" ht="14.1" customHeight="1">
      <c r="A225" s="714">
        <v>224</v>
      </c>
      <c r="B225" s="333" t="s">
        <v>1644</v>
      </c>
      <c r="C225" s="334" t="str">
        <f>IF('確認申請書（建築）入力'!$M$67="","",'確認申請書（建築）入力'!$M$67)</f>
        <v/>
      </c>
      <c r="D225" s="334"/>
      <c r="E225" s="334"/>
      <c r="F225" s="334"/>
      <c r="G225" s="334"/>
      <c r="H225" s="334"/>
      <c r="I225" s="334"/>
      <c r="J225" s="334"/>
      <c r="K225" s="334"/>
      <c r="L225" s="334"/>
      <c r="M225" s="334"/>
      <c r="N225" s="334"/>
      <c r="O225" s="334"/>
      <c r="P225" s="334"/>
      <c r="Q225" s="334"/>
      <c r="R225" s="334"/>
      <c r="S225" s="334" t="s">
        <v>1528</v>
      </c>
    </row>
    <row r="226" spans="1:19" ht="14.1" customHeight="1">
      <c r="A226" s="714">
        <v>225</v>
      </c>
      <c r="B226" s="333" t="s">
        <v>1643</v>
      </c>
      <c r="C226" s="336" t="str">
        <f>IF(OR('確認申請書（建築）入力'!$M$68="",'確認申請書（建築）入力'!$M$68=0),"",'確認申請書（建築）入力'!$M$68)</f>
        <v/>
      </c>
      <c r="D226" s="334"/>
      <c r="E226" s="334"/>
      <c r="F226" s="334"/>
      <c r="G226" s="334"/>
      <c r="H226" s="334"/>
      <c r="I226" s="334"/>
      <c r="J226" s="334"/>
      <c r="K226" s="334"/>
      <c r="L226" s="334"/>
      <c r="M226" s="334"/>
      <c r="N226" s="334"/>
      <c r="O226" s="334"/>
      <c r="P226" s="334"/>
      <c r="Q226" s="334"/>
      <c r="R226" s="334"/>
      <c r="S226" s="334" t="s">
        <v>1528</v>
      </c>
    </row>
    <row r="227" spans="1:19" ht="14.1" customHeight="1">
      <c r="A227" s="714">
        <v>226</v>
      </c>
      <c r="B227" s="333" t="s">
        <v>1642</v>
      </c>
      <c r="C227" s="336" t="str">
        <f>IF(OR('確認申請書（建築）入力'!$M$69="",'確認申請書（建築）入力'!$M$69=0),"",'確認申請書（建築）入力'!$M$69)</f>
        <v/>
      </c>
      <c r="D227" s="334"/>
      <c r="E227" s="334"/>
      <c r="F227" s="334"/>
      <c r="G227" s="334"/>
      <c r="H227" s="334"/>
      <c r="I227" s="334"/>
      <c r="J227" s="334"/>
      <c r="K227" s="334"/>
      <c r="L227" s="334"/>
      <c r="M227" s="334"/>
      <c r="N227" s="334"/>
      <c r="O227" s="334"/>
      <c r="P227" s="334"/>
      <c r="Q227" s="334"/>
      <c r="R227" s="334"/>
      <c r="S227" s="334" t="s">
        <v>1528</v>
      </c>
    </row>
    <row r="228" spans="1:19" ht="14.1" customHeight="1">
      <c r="A228" s="714">
        <v>227</v>
      </c>
      <c r="B228" s="333" t="s">
        <v>1641</v>
      </c>
      <c r="C228" s="336" t="str">
        <f>IF(OR('確認申請書（建築）入力'!$M$70="",'確認申請書（建築）入力'!$M$70=0),"",'確認申請書（建築）入力'!$M$70)</f>
        <v/>
      </c>
      <c r="D228" s="334"/>
      <c r="E228" s="334"/>
      <c r="F228" s="334"/>
      <c r="G228" s="334"/>
      <c r="H228" s="334"/>
      <c r="I228" s="334"/>
      <c r="J228" s="334"/>
      <c r="K228" s="334"/>
      <c r="L228" s="334"/>
      <c r="M228" s="334"/>
      <c r="N228" s="334"/>
      <c r="O228" s="334"/>
      <c r="P228" s="334"/>
      <c r="Q228" s="334"/>
      <c r="R228" s="334"/>
      <c r="S228" s="334" t="s">
        <v>1528</v>
      </c>
    </row>
    <row r="229" spans="1:19" ht="14.1" customHeight="1">
      <c r="A229" s="714">
        <v>228</v>
      </c>
      <c r="B229" s="333" t="s">
        <v>1640</v>
      </c>
      <c r="C229" s="336" t="str">
        <f>IF('確認申請書（建築）入力'!$AS$70="","",'確認申請書（建築）入力'!$AS$70)</f>
        <v/>
      </c>
      <c r="D229" s="334"/>
      <c r="E229" s="334"/>
      <c r="F229" s="334"/>
      <c r="G229" s="334"/>
      <c r="H229" s="334"/>
      <c r="I229" s="334"/>
      <c r="J229" s="334"/>
      <c r="K229" s="334"/>
      <c r="L229" s="334"/>
      <c r="M229" s="334"/>
      <c r="N229" s="334"/>
      <c r="O229" s="334"/>
      <c r="P229" s="334"/>
      <c r="Q229" s="334"/>
      <c r="R229" s="334"/>
      <c r="S229" s="334" t="s">
        <v>1528</v>
      </c>
    </row>
    <row r="230" spans="1:19" ht="14.1" customHeight="1">
      <c r="A230" s="714">
        <v>229</v>
      </c>
      <c r="B230" s="333" t="s">
        <v>1639</v>
      </c>
      <c r="C230" s="334" t="str">
        <f>IF('確認申請書（建築）入力'!$M$71="","",'確認申請書（建築）入力'!$M$71)</f>
        <v/>
      </c>
      <c r="D230" s="1140"/>
      <c r="E230" s="1140"/>
      <c r="F230" s="1140"/>
      <c r="G230" s="1140"/>
      <c r="H230" s="1140"/>
      <c r="I230" s="1140"/>
      <c r="J230" s="1140"/>
      <c r="K230" s="1140"/>
      <c r="L230" s="1140"/>
      <c r="M230" s="1140"/>
      <c r="N230" s="1140"/>
      <c r="O230" s="1140"/>
      <c r="P230" s="1140"/>
      <c r="Q230" s="1140"/>
      <c r="R230" s="1140"/>
      <c r="S230" s="1140" t="s">
        <v>1528</v>
      </c>
    </row>
    <row r="231" spans="1:19" ht="14.1" customHeight="1">
      <c r="A231" s="522">
        <v>230</v>
      </c>
      <c r="B231" s="331" t="s">
        <v>1638</v>
      </c>
      <c r="C231" s="332" t="str">
        <f>IF('確認申請書（建築）入力'!$M$106="","",'確認申請書（建築）入力'!$M$106)</f>
        <v/>
      </c>
      <c r="D231" s="332"/>
      <c r="E231" s="332"/>
      <c r="F231" s="332"/>
      <c r="G231" s="332"/>
      <c r="H231" s="332"/>
      <c r="I231" s="332"/>
      <c r="J231" s="332"/>
      <c r="K231" s="332"/>
      <c r="L231" s="332"/>
      <c r="M231" s="332"/>
      <c r="N231" s="332"/>
      <c r="O231" s="332"/>
      <c r="P231" s="332"/>
      <c r="Q231" s="332"/>
      <c r="R231" s="332"/>
      <c r="S231" s="332" t="s">
        <v>1528</v>
      </c>
    </row>
    <row r="232" spans="1:19" ht="14.1" customHeight="1">
      <c r="A232" s="522">
        <v>231</v>
      </c>
      <c r="B232" s="331" t="s">
        <v>1637</v>
      </c>
      <c r="C232" s="332" t="str">
        <f>IF('確認申請書（建築）入力'!$M$107="","",'確認申請書（建築）入力'!$M$107)</f>
        <v/>
      </c>
      <c r="D232" s="332"/>
      <c r="E232" s="332"/>
      <c r="F232" s="332"/>
      <c r="G232" s="332"/>
      <c r="H232" s="332"/>
      <c r="I232" s="332"/>
      <c r="J232" s="332"/>
      <c r="K232" s="332"/>
      <c r="L232" s="332"/>
      <c r="M232" s="332"/>
      <c r="N232" s="332"/>
      <c r="O232" s="332"/>
      <c r="P232" s="332"/>
      <c r="Q232" s="332"/>
      <c r="R232" s="332"/>
      <c r="S232" s="332" t="s">
        <v>1528</v>
      </c>
    </row>
    <row r="233" spans="1:19" ht="14.1" customHeight="1">
      <c r="A233" s="522">
        <v>232</v>
      </c>
      <c r="B233" s="331" t="s">
        <v>1636</v>
      </c>
      <c r="C233" s="332" t="str">
        <f>IF('確認申請書（建築）入力'!$M$108="","",'確認申請書（建築）入力'!$M$108)</f>
        <v/>
      </c>
      <c r="D233" s="332"/>
      <c r="E233" s="332"/>
      <c r="F233" s="332"/>
      <c r="G233" s="332"/>
      <c r="H233" s="332"/>
      <c r="I233" s="332"/>
      <c r="J233" s="332"/>
      <c r="K233" s="332"/>
      <c r="L233" s="332"/>
      <c r="M233" s="332"/>
      <c r="N233" s="332"/>
      <c r="O233" s="332"/>
      <c r="P233" s="332"/>
      <c r="Q233" s="332"/>
      <c r="R233" s="332"/>
      <c r="S233" s="332" t="s">
        <v>1528</v>
      </c>
    </row>
    <row r="234" spans="1:19" ht="14.1" customHeight="1">
      <c r="A234" s="522">
        <v>233</v>
      </c>
      <c r="B234" s="331" t="s">
        <v>1635</v>
      </c>
      <c r="C234" s="332" t="str">
        <f>IF('確認申請書（建築）入力'!$M$109="","",'確認申請書（建築）入力'!$M$109)</f>
        <v/>
      </c>
      <c r="D234" s="332"/>
      <c r="E234" s="332"/>
      <c r="F234" s="332"/>
      <c r="G234" s="332"/>
      <c r="H234" s="332"/>
      <c r="I234" s="332"/>
      <c r="J234" s="332"/>
      <c r="K234" s="332"/>
      <c r="L234" s="332"/>
      <c r="M234" s="332"/>
      <c r="N234" s="332"/>
      <c r="O234" s="332"/>
      <c r="P234" s="332"/>
      <c r="Q234" s="332"/>
      <c r="R234" s="332"/>
      <c r="S234" s="332" t="s">
        <v>1528</v>
      </c>
    </row>
    <row r="235" spans="1:19" ht="14.1" customHeight="1">
      <c r="A235" s="522">
        <v>234</v>
      </c>
      <c r="B235" s="331" t="s">
        <v>1634</v>
      </c>
      <c r="C235" s="332" t="str">
        <f>IF('確認申請書（建築）入力'!$M$110="","",'確認申請書（建築）入力'!$M$110)</f>
        <v/>
      </c>
      <c r="D235" s="332"/>
      <c r="E235" s="332"/>
      <c r="F235" s="332"/>
      <c r="G235" s="332"/>
      <c r="H235" s="332"/>
      <c r="I235" s="332"/>
      <c r="J235" s="332"/>
      <c r="K235" s="332"/>
      <c r="L235" s="332"/>
      <c r="M235" s="332"/>
      <c r="N235" s="332"/>
      <c r="O235" s="332"/>
      <c r="P235" s="332"/>
      <c r="Q235" s="332"/>
      <c r="R235" s="332"/>
      <c r="S235" s="332" t="s">
        <v>1528</v>
      </c>
    </row>
    <row r="236" spans="1:19" ht="14.1" customHeight="1">
      <c r="A236" s="522">
        <v>235</v>
      </c>
      <c r="B236" s="340" t="s">
        <v>1633</v>
      </c>
      <c r="C236" s="332" t="str">
        <f>IF('確認申請書（建築）入力'!$M$111="","",'確認申請書（建築）入力'!$M$111)</f>
        <v/>
      </c>
      <c r="D236" s="332"/>
      <c r="E236" s="332"/>
      <c r="F236" s="332"/>
      <c r="G236" s="332"/>
      <c r="H236" s="332"/>
      <c r="I236" s="332"/>
      <c r="J236" s="332"/>
      <c r="K236" s="332"/>
      <c r="L236" s="332"/>
      <c r="M236" s="332"/>
      <c r="N236" s="332"/>
      <c r="O236" s="332"/>
      <c r="P236" s="332"/>
      <c r="Q236" s="332"/>
      <c r="R236" s="332"/>
      <c r="S236" s="332"/>
    </row>
    <row r="237" spans="1:19" ht="14.1" customHeight="1">
      <c r="A237" s="522">
        <v>236</v>
      </c>
      <c r="B237" s="331" t="s">
        <v>1632</v>
      </c>
      <c r="C237" s="332" t="str">
        <f>IF('確認申請書（建築）入力'!$M$112="","",'確認申請書（建築）入力'!$M$112)</f>
        <v/>
      </c>
      <c r="D237" s="337"/>
      <c r="E237" s="337"/>
      <c r="F237" s="337"/>
      <c r="G237" s="337"/>
      <c r="H237" s="337"/>
      <c r="I237" s="337"/>
      <c r="J237" s="337"/>
      <c r="K237" s="337"/>
      <c r="L237" s="337"/>
      <c r="M237" s="337"/>
      <c r="N237" s="337"/>
      <c r="O237" s="337"/>
      <c r="P237" s="337"/>
      <c r="Q237" s="337"/>
      <c r="R237" s="337"/>
      <c r="S237" s="337" t="s">
        <v>1528</v>
      </c>
    </row>
    <row r="238" spans="1:19" ht="14.1" customHeight="1">
      <c r="A238" s="714">
        <v>237</v>
      </c>
      <c r="B238" s="333" t="s">
        <v>1631</v>
      </c>
      <c r="C238" s="334" t="str">
        <f>IF('確認申請書（建築）入力'!$M$114="","",'確認申請書（建築）入力'!$M$114)</f>
        <v/>
      </c>
      <c r="D238" s="334"/>
      <c r="E238" s="334"/>
      <c r="F238" s="334"/>
      <c r="G238" s="334"/>
      <c r="H238" s="334"/>
      <c r="I238" s="334"/>
      <c r="J238" s="334"/>
      <c r="K238" s="334"/>
      <c r="L238" s="334"/>
      <c r="M238" s="334"/>
      <c r="N238" s="334"/>
      <c r="O238" s="334"/>
      <c r="P238" s="334"/>
      <c r="Q238" s="334"/>
      <c r="R238" s="334"/>
      <c r="S238" s="334" t="s">
        <v>1528</v>
      </c>
    </row>
    <row r="239" spans="1:19" ht="14.1" customHeight="1">
      <c r="A239" s="714">
        <v>238</v>
      </c>
      <c r="B239" s="333" t="s">
        <v>1630</v>
      </c>
      <c r="C239" s="334" t="str">
        <f>IF('確認申請書（建築）入力'!$M$115="","",'確認申請書（建築）入力'!$M$115)</f>
        <v/>
      </c>
      <c r="D239" s="334"/>
      <c r="E239" s="334"/>
      <c r="F239" s="334"/>
      <c r="G239" s="334"/>
      <c r="H239" s="334"/>
      <c r="I239" s="334"/>
      <c r="J239" s="334"/>
      <c r="K239" s="334"/>
      <c r="L239" s="334"/>
      <c r="M239" s="334"/>
      <c r="N239" s="334"/>
      <c r="O239" s="334"/>
      <c r="P239" s="334"/>
      <c r="Q239" s="334"/>
      <c r="R239" s="334"/>
      <c r="S239" s="334" t="s">
        <v>1528</v>
      </c>
    </row>
    <row r="240" spans="1:19" ht="14.1" customHeight="1">
      <c r="A240" s="714">
        <v>239</v>
      </c>
      <c r="B240" s="333" t="s">
        <v>1629</v>
      </c>
      <c r="C240" s="334" t="str">
        <f>IF('確認申請書（建築）入力'!$M$116="","",'確認申請書（建築）入力'!$M$116)</f>
        <v/>
      </c>
      <c r="D240" s="334"/>
      <c r="E240" s="334"/>
      <c r="F240" s="334"/>
      <c r="G240" s="334"/>
      <c r="H240" s="334"/>
      <c r="I240" s="334"/>
      <c r="J240" s="334"/>
      <c r="K240" s="334"/>
      <c r="L240" s="334"/>
      <c r="M240" s="334"/>
      <c r="N240" s="334"/>
      <c r="O240" s="334"/>
      <c r="P240" s="334"/>
      <c r="Q240" s="334"/>
      <c r="R240" s="334"/>
      <c r="S240" s="334" t="s">
        <v>1528</v>
      </c>
    </row>
    <row r="241" spans="1:19" ht="14.1" customHeight="1">
      <c r="A241" s="714">
        <v>240</v>
      </c>
      <c r="B241" s="333" t="s">
        <v>1628</v>
      </c>
      <c r="C241" s="334" t="str">
        <f>IF('確認申請書（建築）入力'!$M$117="","",'確認申請書（建築）入力'!$M$117)</f>
        <v/>
      </c>
      <c r="D241" s="334"/>
      <c r="E241" s="334"/>
      <c r="F241" s="334"/>
      <c r="G241" s="334"/>
      <c r="H241" s="334"/>
      <c r="I241" s="334"/>
      <c r="J241" s="334"/>
      <c r="K241" s="334"/>
      <c r="L241" s="334"/>
      <c r="M241" s="334"/>
      <c r="N241" s="334"/>
      <c r="O241" s="334"/>
      <c r="P241" s="334"/>
      <c r="Q241" s="334"/>
      <c r="R241" s="334"/>
      <c r="S241" s="334" t="s">
        <v>1528</v>
      </c>
    </row>
    <row r="242" spans="1:19" ht="14.1" customHeight="1">
      <c r="A242" s="714">
        <v>241</v>
      </c>
      <c r="B242" s="333" t="s">
        <v>1627</v>
      </c>
      <c r="C242" s="334" t="str">
        <f>IF('確認申請書（建築）入力'!$M$118="","",'確認申請書（建築）入力'!$M$118)</f>
        <v/>
      </c>
      <c r="D242" s="334"/>
      <c r="E242" s="334"/>
      <c r="F242" s="334"/>
      <c r="G242" s="334"/>
      <c r="H242" s="334"/>
      <c r="I242" s="334"/>
      <c r="J242" s="334"/>
      <c r="K242" s="334"/>
      <c r="L242" s="334"/>
      <c r="M242" s="334"/>
      <c r="N242" s="334"/>
      <c r="O242" s="334"/>
      <c r="P242" s="334"/>
      <c r="Q242" s="334"/>
      <c r="R242" s="334"/>
      <c r="S242" s="334" t="s">
        <v>1528</v>
      </c>
    </row>
    <row r="243" spans="1:19" ht="14.1" customHeight="1">
      <c r="A243" s="714">
        <v>242</v>
      </c>
      <c r="B243" s="351" t="s">
        <v>1626</v>
      </c>
      <c r="C243" s="334" t="str">
        <f>IF('確認申請書（建築）入力'!$M$119="","",'確認申請書（建築）入力'!$M$119)</f>
        <v/>
      </c>
      <c r="D243" s="334"/>
      <c r="E243" s="334"/>
      <c r="F243" s="334"/>
      <c r="G243" s="334"/>
      <c r="H243" s="334"/>
      <c r="I243" s="334"/>
      <c r="J243" s="334"/>
      <c r="K243" s="334"/>
      <c r="L243" s="334"/>
      <c r="M243" s="334"/>
      <c r="N243" s="334"/>
      <c r="O243" s="334"/>
      <c r="P243" s="334"/>
      <c r="Q243" s="334"/>
      <c r="R243" s="334"/>
      <c r="S243" s="334"/>
    </row>
    <row r="244" spans="1:19" ht="14.1" customHeight="1">
      <c r="A244" s="714">
        <v>243</v>
      </c>
      <c r="B244" s="333" t="s">
        <v>1625</v>
      </c>
      <c r="C244" s="334" t="str">
        <f>IF('確認申請書（建築）入力'!$M$120="","",'確認申請書（建築）入力'!$M$120)</f>
        <v/>
      </c>
      <c r="D244" s="1140"/>
      <c r="E244" s="1140"/>
      <c r="F244" s="1140"/>
      <c r="G244" s="1140"/>
      <c r="H244" s="1140"/>
      <c r="I244" s="1140"/>
      <c r="J244" s="1140"/>
      <c r="K244" s="1140"/>
      <c r="L244" s="1140"/>
      <c r="M244" s="1140"/>
      <c r="N244" s="1140"/>
      <c r="O244" s="1140"/>
      <c r="P244" s="1140"/>
      <c r="Q244" s="1140"/>
      <c r="R244" s="1140"/>
      <c r="S244" s="1140" t="s">
        <v>1528</v>
      </c>
    </row>
    <row r="245" spans="1:19" ht="14.1" customHeight="1">
      <c r="A245" s="522">
        <v>244</v>
      </c>
      <c r="B245" s="331" t="s">
        <v>1624</v>
      </c>
      <c r="C245" s="332" t="str">
        <f>IF('確認申請書（建築）入力'!$M$122="","",'確認申請書（建築）入力'!$M$122)</f>
        <v/>
      </c>
      <c r="D245" s="332"/>
      <c r="E245" s="332"/>
      <c r="F245" s="332"/>
      <c r="G245" s="332"/>
      <c r="H245" s="332"/>
      <c r="I245" s="332"/>
      <c r="J245" s="332"/>
      <c r="K245" s="332"/>
      <c r="L245" s="332"/>
      <c r="M245" s="332"/>
      <c r="N245" s="332"/>
      <c r="O245" s="332"/>
      <c r="P245" s="332"/>
      <c r="Q245" s="332"/>
      <c r="R245" s="332"/>
      <c r="S245" s="332" t="s">
        <v>1528</v>
      </c>
    </row>
    <row r="246" spans="1:19" ht="14.1" customHeight="1">
      <c r="A246" s="522">
        <v>245</v>
      </c>
      <c r="B246" s="331" t="s">
        <v>1623</v>
      </c>
      <c r="C246" s="332" t="str">
        <f>IF('確認申請書（建築）入力'!$M$123="","",'確認申請書（建築）入力'!$M$123)</f>
        <v/>
      </c>
      <c r="D246" s="332"/>
      <c r="E246" s="332"/>
      <c r="F246" s="332"/>
      <c r="G246" s="332"/>
      <c r="H246" s="332"/>
      <c r="I246" s="332"/>
      <c r="J246" s="332"/>
      <c r="K246" s="332"/>
      <c r="L246" s="332"/>
      <c r="M246" s="332"/>
      <c r="N246" s="332"/>
      <c r="O246" s="332"/>
      <c r="P246" s="332"/>
      <c r="Q246" s="332"/>
      <c r="R246" s="332"/>
      <c r="S246" s="332" t="s">
        <v>1528</v>
      </c>
    </row>
    <row r="247" spans="1:19" ht="14.1" customHeight="1">
      <c r="A247" s="522">
        <v>246</v>
      </c>
      <c r="B247" s="331" t="s">
        <v>1622</v>
      </c>
      <c r="C247" s="332" t="str">
        <f>IF('確認申請書（建築）入力'!$M$124="","",'確認申請書（建築）入力'!$M$124)</f>
        <v/>
      </c>
      <c r="D247" s="332"/>
      <c r="E247" s="332"/>
      <c r="F247" s="332"/>
      <c r="G247" s="332"/>
      <c r="H247" s="332"/>
      <c r="I247" s="332"/>
      <c r="J247" s="332"/>
      <c r="K247" s="332"/>
      <c r="L247" s="332"/>
      <c r="M247" s="332"/>
      <c r="N247" s="332"/>
      <c r="O247" s="332"/>
      <c r="P247" s="332"/>
      <c r="Q247" s="332"/>
      <c r="R247" s="332"/>
      <c r="S247" s="332" t="s">
        <v>1528</v>
      </c>
    </row>
    <row r="248" spans="1:19" ht="14.1" customHeight="1">
      <c r="A248" s="522">
        <v>247</v>
      </c>
      <c r="B248" s="331" t="s">
        <v>1621</v>
      </c>
      <c r="C248" s="332" t="str">
        <f>IF('確認申請書（建築）入力'!$M$125="","",'確認申請書（建築）入力'!$M$125)</f>
        <v/>
      </c>
      <c r="D248" s="332"/>
      <c r="E248" s="332"/>
      <c r="F248" s="332"/>
      <c r="G248" s="332"/>
      <c r="H248" s="332"/>
      <c r="I248" s="332"/>
      <c r="J248" s="332"/>
      <c r="K248" s="332"/>
      <c r="L248" s="332"/>
      <c r="M248" s="332"/>
      <c r="N248" s="332"/>
      <c r="O248" s="332"/>
      <c r="P248" s="332"/>
      <c r="Q248" s="332"/>
      <c r="R248" s="332"/>
      <c r="S248" s="332" t="s">
        <v>1528</v>
      </c>
    </row>
    <row r="249" spans="1:19" ht="14.1" customHeight="1">
      <c r="A249" s="522">
        <v>248</v>
      </c>
      <c r="B249" s="331" t="s">
        <v>1620</v>
      </c>
      <c r="C249" s="332" t="str">
        <f>IF('確認申請書（建築）入力'!$M$126="","",'確認申請書（建築）入力'!$M$126)</f>
        <v/>
      </c>
      <c r="D249" s="332"/>
      <c r="E249" s="332"/>
      <c r="F249" s="332"/>
      <c r="G249" s="332"/>
      <c r="H249" s="332"/>
      <c r="I249" s="332"/>
      <c r="J249" s="332"/>
      <c r="K249" s="332"/>
      <c r="L249" s="332"/>
      <c r="M249" s="332"/>
      <c r="N249" s="332"/>
      <c r="O249" s="332"/>
      <c r="P249" s="332"/>
      <c r="Q249" s="332"/>
      <c r="R249" s="332"/>
      <c r="S249" s="332" t="s">
        <v>1528</v>
      </c>
    </row>
    <row r="250" spans="1:19" ht="14.1" customHeight="1">
      <c r="A250" s="522">
        <v>249</v>
      </c>
      <c r="B250" s="340" t="s">
        <v>1619</v>
      </c>
      <c r="C250" s="332" t="str">
        <f>IF('確認申請書（建築）入力'!$M$127="","",'確認申請書（建築）入力'!$M$127)</f>
        <v/>
      </c>
      <c r="D250" s="332"/>
      <c r="E250" s="332"/>
      <c r="F250" s="332"/>
      <c r="G250" s="332"/>
      <c r="H250" s="332"/>
      <c r="I250" s="332"/>
      <c r="J250" s="332"/>
      <c r="K250" s="332"/>
      <c r="L250" s="332"/>
      <c r="M250" s="332"/>
      <c r="N250" s="332"/>
      <c r="O250" s="332"/>
      <c r="P250" s="332"/>
      <c r="Q250" s="332"/>
      <c r="R250" s="332"/>
      <c r="S250" s="332"/>
    </row>
    <row r="251" spans="1:19" ht="14.1" customHeight="1">
      <c r="A251" s="522">
        <v>250</v>
      </c>
      <c r="B251" s="331" t="s">
        <v>1618</v>
      </c>
      <c r="C251" s="332" t="str">
        <f>IF('確認申請書（建築）入力'!$M$128="","",'確認申請書（建築）入力'!$M$128)</f>
        <v/>
      </c>
      <c r="D251" s="337"/>
      <c r="E251" s="337"/>
      <c r="F251" s="337"/>
      <c r="G251" s="337"/>
      <c r="H251" s="337"/>
      <c r="I251" s="337"/>
      <c r="J251" s="337"/>
      <c r="K251" s="337"/>
      <c r="L251" s="337"/>
      <c r="M251" s="337"/>
      <c r="N251" s="337"/>
      <c r="O251" s="337"/>
      <c r="P251" s="337"/>
      <c r="Q251" s="337"/>
      <c r="R251" s="337"/>
      <c r="S251" s="337" t="s">
        <v>1528</v>
      </c>
    </row>
    <row r="252" spans="1:19" ht="14.1" customHeight="1">
      <c r="A252" s="714">
        <v>251</v>
      </c>
      <c r="B252" s="333" t="s">
        <v>1617</v>
      </c>
      <c r="C252" s="336" t="str">
        <f>IF('確認申請書（建築）入力'!$N$142="","",'確認申請書（建築）入力'!$N$142)</f>
        <v/>
      </c>
      <c r="D252" s="1140">
        <v>1</v>
      </c>
      <c r="E252" s="334"/>
      <c r="F252" s="334"/>
      <c r="G252" s="334"/>
      <c r="H252" s="334"/>
      <c r="I252" s="334"/>
      <c r="J252" s="334"/>
      <c r="K252" s="334"/>
      <c r="L252" s="334"/>
      <c r="M252" s="334"/>
      <c r="N252" s="334"/>
      <c r="O252" s="334"/>
      <c r="P252" s="334"/>
      <c r="Q252" s="334"/>
      <c r="R252" s="334"/>
      <c r="S252" s="334" t="s">
        <v>1528</v>
      </c>
    </row>
    <row r="253" spans="1:19" ht="14.1" customHeight="1">
      <c r="A253" s="714">
        <v>252</v>
      </c>
      <c r="B253" s="333" t="s">
        <v>1616</v>
      </c>
      <c r="C253" s="336" t="str">
        <f>IF('確認申請書（建築）入力'!$V$142="","",'確認申請書（建築）入力'!$V$142)</f>
        <v/>
      </c>
      <c r="D253" s="1140">
        <v>1</v>
      </c>
      <c r="E253" s="334"/>
      <c r="F253" s="334"/>
      <c r="G253" s="334"/>
      <c r="H253" s="334"/>
      <c r="I253" s="334"/>
      <c r="J253" s="334"/>
      <c r="K253" s="334"/>
      <c r="L253" s="334"/>
      <c r="M253" s="334"/>
      <c r="N253" s="334"/>
      <c r="O253" s="334"/>
      <c r="P253" s="334"/>
      <c r="Q253" s="334"/>
      <c r="R253" s="334"/>
      <c r="S253" s="334" t="s">
        <v>1528</v>
      </c>
    </row>
    <row r="254" spans="1:19" ht="14.1" customHeight="1">
      <c r="A254" s="714">
        <v>253</v>
      </c>
      <c r="B254" s="333" t="s">
        <v>1615</v>
      </c>
      <c r="C254" s="336" t="str">
        <f>IF('確認申請書（建築）入力'!$AE$142="","",'確認申請書（建築）入力'!$AE$142)</f>
        <v/>
      </c>
      <c r="D254" s="334"/>
      <c r="E254" s="334"/>
      <c r="F254" s="334"/>
      <c r="G254" s="334"/>
      <c r="H254" s="334"/>
      <c r="I254" s="334"/>
      <c r="J254" s="334"/>
      <c r="K254" s="334"/>
      <c r="L254" s="334"/>
      <c r="M254" s="334"/>
      <c r="N254" s="334"/>
      <c r="O254" s="334"/>
      <c r="P254" s="334"/>
      <c r="Q254" s="334"/>
      <c r="R254" s="334"/>
      <c r="S254" s="334" t="s">
        <v>1528</v>
      </c>
    </row>
    <row r="255" spans="1:19" ht="14.1" customHeight="1">
      <c r="A255" s="714">
        <v>254</v>
      </c>
      <c r="B255" s="333" t="s">
        <v>1614</v>
      </c>
      <c r="C255" s="334" t="str">
        <f>IF('確認申請書（建築）入力'!$M$143="","",'確認申請書（建築）入力'!$M$143)</f>
        <v/>
      </c>
      <c r="D255" s="334"/>
      <c r="E255" s="334"/>
      <c r="F255" s="334"/>
      <c r="G255" s="334"/>
      <c r="H255" s="334"/>
      <c r="I255" s="334"/>
      <c r="J255" s="334"/>
      <c r="K255" s="334"/>
      <c r="L255" s="334"/>
      <c r="M255" s="334"/>
      <c r="N255" s="334"/>
      <c r="O255" s="334"/>
      <c r="P255" s="334"/>
      <c r="Q255" s="334"/>
      <c r="R255" s="334"/>
      <c r="S255" s="334" t="s">
        <v>1528</v>
      </c>
    </row>
    <row r="256" spans="1:19" ht="14.1" customHeight="1">
      <c r="A256" s="714">
        <v>255</v>
      </c>
      <c r="B256" s="333" t="s">
        <v>1613</v>
      </c>
      <c r="C256" s="336" t="str">
        <f>IF('確認申請書（建築）入力'!$N$144="","",'確認申請書（建築）入力'!$N$144)</f>
        <v/>
      </c>
      <c r="D256" s="1140">
        <v>1</v>
      </c>
      <c r="E256" s="334"/>
      <c r="F256" s="334"/>
      <c r="G256" s="334"/>
      <c r="H256" s="334"/>
      <c r="I256" s="334"/>
      <c r="J256" s="334"/>
      <c r="K256" s="334"/>
      <c r="L256" s="334"/>
      <c r="M256" s="334"/>
      <c r="N256" s="334"/>
      <c r="O256" s="334"/>
      <c r="P256" s="334"/>
      <c r="Q256" s="334"/>
      <c r="R256" s="334"/>
      <c r="S256" s="334" t="s">
        <v>1528</v>
      </c>
    </row>
    <row r="257" spans="1:19" ht="14.1" customHeight="1">
      <c r="A257" s="714">
        <v>256</v>
      </c>
      <c r="B257" s="333" t="s">
        <v>1612</v>
      </c>
      <c r="C257" s="336" t="str">
        <f>IF('確認申請書（建築）入力'!$W$144="","",'確認申請書（建築）入力'!$W$144)</f>
        <v/>
      </c>
      <c r="D257" s="1140">
        <v>1</v>
      </c>
      <c r="E257" s="334"/>
      <c r="F257" s="334"/>
      <c r="G257" s="334"/>
      <c r="H257" s="334"/>
      <c r="I257" s="334"/>
      <c r="J257" s="334"/>
      <c r="K257" s="334"/>
      <c r="L257" s="334"/>
      <c r="M257" s="334"/>
      <c r="N257" s="334"/>
      <c r="O257" s="334"/>
      <c r="P257" s="334"/>
      <c r="Q257" s="334"/>
      <c r="R257" s="334"/>
      <c r="S257" s="334" t="s">
        <v>1528</v>
      </c>
    </row>
    <row r="258" spans="1:19" ht="14.1" customHeight="1">
      <c r="A258" s="714">
        <v>257</v>
      </c>
      <c r="B258" s="333" t="s">
        <v>1611</v>
      </c>
      <c r="C258" s="336" t="str">
        <f>IF('確認申請書（建築）入力'!$AE$144="","",'確認申請書（建築）入力'!$AE$144)</f>
        <v/>
      </c>
      <c r="D258" s="334"/>
      <c r="E258" s="334"/>
      <c r="F258" s="334"/>
      <c r="G258" s="334"/>
      <c r="H258" s="334"/>
      <c r="I258" s="334"/>
      <c r="J258" s="334"/>
      <c r="K258" s="334"/>
      <c r="L258" s="334"/>
      <c r="M258" s="334"/>
      <c r="N258" s="334"/>
      <c r="O258" s="334"/>
      <c r="P258" s="334"/>
      <c r="Q258" s="334"/>
      <c r="R258" s="334"/>
      <c r="S258" s="334" t="s">
        <v>1528</v>
      </c>
    </row>
    <row r="259" spans="1:19" ht="14.1" customHeight="1">
      <c r="A259" s="714">
        <v>258</v>
      </c>
      <c r="B259" s="333" t="s">
        <v>1610</v>
      </c>
      <c r="C259" s="334" t="str">
        <f>IF('確認申請書（建築）入力'!$M$145="","",'確認申請書（建築）入力'!$M$145)</f>
        <v/>
      </c>
      <c r="D259" s="334"/>
      <c r="E259" s="334"/>
      <c r="F259" s="334"/>
      <c r="G259" s="334"/>
      <c r="H259" s="334"/>
      <c r="I259" s="334"/>
      <c r="J259" s="334"/>
      <c r="K259" s="334"/>
      <c r="L259" s="334"/>
      <c r="M259" s="334"/>
      <c r="N259" s="334"/>
      <c r="O259" s="334"/>
      <c r="P259" s="334"/>
      <c r="Q259" s="334"/>
      <c r="R259" s="334"/>
      <c r="S259" s="334" t="s">
        <v>1528</v>
      </c>
    </row>
    <row r="260" spans="1:19" ht="14.1" customHeight="1">
      <c r="A260" s="714">
        <v>259</v>
      </c>
      <c r="B260" s="333" t="s">
        <v>1609</v>
      </c>
      <c r="C260" s="334" t="str">
        <f>IF(OR('確認申請書（建築）入力'!$M$146="",'確認申請書（建築）入力'!$M$146=0),"",'確認申請書（建築）入力'!$M$146)</f>
        <v/>
      </c>
      <c r="D260" s="334"/>
      <c r="E260" s="334"/>
      <c r="F260" s="334"/>
      <c r="G260" s="334"/>
      <c r="H260" s="334"/>
      <c r="I260" s="334"/>
      <c r="J260" s="334"/>
      <c r="K260" s="334"/>
      <c r="L260" s="334"/>
      <c r="M260" s="334"/>
      <c r="N260" s="334"/>
      <c r="O260" s="334"/>
      <c r="P260" s="334"/>
      <c r="Q260" s="334"/>
      <c r="R260" s="334"/>
      <c r="S260" s="334" t="s">
        <v>1528</v>
      </c>
    </row>
    <row r="261" spans="1:19" ht="14.1" customHeight="1">
      <c r="A261" s="714">
        <v>260</v>
      </c>
      <c r="B261" s="333" t="s">
        <v>1608</v>
      </c>
      <c r="C261" s="334" t="str">
        <f>IF(OR('確認申請書（建築）入力'!$M$147="",'確認申請書（建築）入力'!$M$147=0),"",'確認申請書（建築）入力'!$M$147)</f>
        <v/>
      </c>
      <c r="D261" s="334"/>
      <c r="E261" s="334"/>
      <c r="F261" s="334"/>
      <c r="G261" s="334"/>
      <c r="H261" s="334"/>
      <c r="I261" s="334"/>
      <c r="J261" s="334"/>
      <c r="K261" s="334"/>
      <c r="L261" s="334"/>
      <c r="M261" s="334"/>
      <c r="N261" s="334"/>
      <c r="O261" s="334"/>
      <c r="P261" s="334"/>
      <c r="Q261" s="334"/>
      <c r="R261" s="334"/>
      <c r="S261" s="334" t="s">
        <v>1528</v>
      </c>
    </row>
    <row r="262" spans="1:19" ht="14.1" customHeight="1">
      <c r="A262" s="714">
        <v>261</v>
      </c>
      <c r="B262" s="333" t="s">
        <v>1607</v>
      </c>
      <c r="C262" s="334" t="str">
        <f>IF(OR('確認申請書（建築）入力'!$M$148="",'確認申請書（建築）入力'!$M$148=0),"",'確認申請書（建築）入力'!$M$148)</f>
        <v/>
      </c>
      <c r="D262" s="334"/>
      <c r="E262" s="334"/>
      <c r="F262" s="334"/>
      <c r="G262" s="334"/>
      <c r="H262" s="334"/>
      <c r="I262" s="334"/>
      <c r="J262" s="334"/>
      <c r="K262" s="334"/>
      <c r="L262" s="334"/>
      <c r="M262" s="334"/>
      <c r="N262" s="334"/>
      <c r="O262" s="334"/>
      <c r="P262" s="334"/>
      <c r="Q262" s="334"/>
      <c r="R262" s="334"/>
      <c r="S262" s="334" t="s">
        <v>1528</v>
      </c>
    </row>
    <row r="263" spans="1:19" ht="14.1" customHeight="1">
      <c r="A263" s="714">
        <v>262</v>
      </c>
      <c r="B263" s="333" t="s">
        <v>1606</v>
      </c>
      <c r="C263" s="334" t="str">
        <f>IF('確認申請書（建築）入力'!$M$149="","",'確認申請書（建築）入力'!$M$149)</f>
        <v/>
      </c>
      <c r="D263" s="1140"/>
      <c r="E263" s="1140"/>
      <c r="F263" s="1140"/>
      <c r="G263" s="1140"/>
      <c r="H263" s="1140"/>
      <c r="I263" s="1140"/>
      <c r="J263" s="1140"/>
      <c r="K263" s="1140"/>
      <c r="L263" s="1140"/>
      <c r="M263" s="1140"/>
      <c r="N263" s="1140"/>
      <c r="O263" s="1140"/>
      <c r="P263" s="1140"/>
      <c r="Q263" s="1140"/>
      <c r="R263" s="1140"/>
      <c r="S263" s="1140" t="s">
        <v>1528</v>
      </c>
    </row>
    <row r="264" spans="1:19" ht="14.1" customHeight="1">
      <c r="A264" s="522">
        <v>263</v>
      </c>
      <c r="B264" s="331" t="s">
        <v>1605</v>
      </c>
      <c r="C264" s="332" t="str">
        <f>IF('確認申請書（建築）入力'!$N$151="","",'確認申請書（建築）入力'!$N$151)</f>
        <v/>
      </c>
      <c r="D264" s="337">
        <v>1</v>
      </c>
      <c r="E264" s="332"/>
      <c r="F264" s="332"/>
      <c r="G264" s="332"/>
      <c r="H264" s="332"/>
      <c r="I264" s="332"/>
      <c r="J264" s="332"/>
      <c r="K264" s="332"/>
      <c r="L264" s="332"/>
      <c r="M264" s="332"/>
      <c r="N264" s="332"/>
      <c r="O264" s="332"/>
      <c r="P264" s="332"/>
      <c r="Q264" s="332"/>
      <c r="R264" s="332"/>
      <c r="S264" s="332" t="s">
        <v>1528</v>
      </c>
    </row>
    <row r="265" spans="1:19" ht="14.1" customHeight="1">
      <c r="A265" s="522">
        <v>264</v>
      </c>
      <c r="B265" s="331" t="s">
        <v>1604</v>
      </c>
      <c r="C265" s="332" t="str">
        <f>IF('確認申請書（建築）入力'!$V$151="","",'確認申請書（建築）入力'!$V$151)</f>
        <v/>
      </c>
      <c r="D265" s="337">
        <v>1</v>
      </c>
      <c r="E265" s="332"/>
      <c r="F265" s="332"/>
      <c r="G265" s="332"/>
      <c r="H265" s="332"/>
      <c r="I265" s="332"/>
      <c r="J265" s="332"/>
      <c r="K265" s="332"/>
      <c r="L265" s="332"/>
      <c r="M265" s="332"/>
      <c r="N265" s="332"/>
      <c r="O265" s="332"/>
      <c r="P265" s="332"/>
      <c r="Q265" s="332"/>
      <c r="R265" s="332"/>
      <c r="S265" s="332" t="s">
        <v>1528</v>
      </c>
    </row>
    <row r="266" spans="1:19" ht="14.1" customHeight="1">
      <c r="A266" s="522">
        <v>265</v>
      </c>
      <c r="B266" s="331" t="s">
        <v>1603</v>
      </c>
      <c r="C266" s="332" t="str">
        <f>IF('確認申請書（建築）入力'!$AE$151="","",'確認申請書（建築）入力'!$AE$151)</f>
        <v/>
      </c>
      <c r="D266" s="332"/>
      <c r="E266" s="332"/>
      <c r="F266" s="332"/>
      <c r="G266" s="332"/>
      <c r="H266" s="332"/>
      <c r="I266" s="332"/>
      <c r="J266" s="332"/>
      <c r="K266" s="332"/>
      <c r="L266" s="332"/>
      <c r="M266" s="332"/>
      <c r="N266" s="332"/>
      <c r="O266" s="332"/>
      <c r="P266" s="332"/>
      <c r="Q266" s="332"/>
      <c r="R266" s="332"/>
      <c r="S266" s="332" t="s">
        <v>1528</v>
      </c>
    </row>
    <row r="267" spans="1:19" ht="14.1" customHeight="1">
      <c r="A267" s="522">
        <v>266</v>
      </c>
      <c r="B267" s="331" t="s">
        <v>1602</v>
      </c>
      <c r="C267" s="332" t="str">
        <f>IF('確認申請書（建築）入力'!$M$152="","",'確認申請書（建築）入力'!$M$152)</f>
        <v/>
      </c>
      <c r="D267" s="332"/>
      <c r="E267" s="332"/>
      <c r="F267" s="332"/>
      <c r="G267" s="332"/>
      <c r="H267" s="332"/>
      <c r="I267" s="332"/>
      <c r="J267" s="332"/>
      <c r="K267" s="332"/>
      <c r="L267" s="332"/>
      <c r="M267" s="332"/>
      <c r="N267" s="332"/>
      <c r="O267" s="332"/>
      <c r="P267" s="332"/>
      <c r="Q267" s="332"/>
      <c r="R267" s="332"/>
      <c r="S267" s="332" t="s">
        <v>1528</v>
      </c>
    </row>
    <row r="268" spans="1:19" ht="14.1" customHeight="1">
      <c r="A268" s="522">
        <v>267</v>
      </c>
      <c r="B268" s="331" t="s">
        <v>1601</v>
      </c>
      <c r="C268" s="350" t="str">
        <f>IF('確認申請書（建築）入力'!$N$153="","",'確認申請書（建築）入力'!$N$153)</f>
        <v/>
      </c>
      <c r="D268" s="337">
        <v>1</v>
      </c>
      <c r="E268" s="332"/>
      <c r="F268" s="332"/>
      <c r="G268" s="332"/>
      <c r="H268" s="332"/>
      <c r="I268" s="332"/>
      <c r="J268" s="332"/>
      <c r="K268" s="332"/>
      <c r="L268" s="332"/>
      <c r="M268" s="332"/>
      <c r="N268" s="332"/>
      <c r="O268" s="332"/>
      <c r="P268" s="332"/>
      <c r="Q268" s="332"/>
      <c r="R268" s="332"/>
      <c r="S268" s="332" t="s">
        <v>1528</v>
      </c>
    </row>
    <row r="269" spans="1:19" ht="14.1" customHeight="1">
      <c r="A269" s="522">
        <v>268</v>
      </c>
      <c r="B269" s="331" t="s">
        <v>1600</v>
      </c>
      <c r="C269" s="350" t="str">
        <f>IF('確認申請書（建築）入力'!$W$153="","",'確認申請書（建築）入力'!$W$153)</f>
        <v/>
      </c>
      <c r="D269" s="337">
        <v>1</v>
      </c>
      <c r="E269" s="332"/>
      <c r="F269" s="332"/>
      <c r="G269" s="332"/>
      <c r="H269" s="332"/>
      <c r="I269" s="332"/>
      <c r="J269" s="332"/>
      <c r="K269" s="332"/>
      <c r="L269" s="332"/>
      <c r="M269" s="332"/>
      <c r="N269" s="332"/>
      <c r="O269" s="332"/>
      <c r="P269" s="332"/>
      <c r="Q269" s="332"/>
      <c r="R269" s="332"/>
      <c r="S269" s="332" t="s">
        <v>1528</v>
      </c>
    </row>
    <row r="270" spans="1:19" ht="14.1" customHeight="1">
      <c r="A270" s="522">
        <v>269</v>
      </c>
      <c r="B270" s="331" t="s">
        <v>1599</v>
      </c>
      <c r="C270" s="350" t="str">
        <f>IF('確認申請書（建築）入力'!$AE$153="","",'確認申請書（建築）入力'!$AE$153)</f>
        <v/>
      </c>
      <c r="D270" s="332"/>
      <c r="E270" s="332"/>
      <c r="F270" s="332"/>
      <c r="G270" s="332"/>
      <c r="H270" s="332"/>
      <c r="I270" s="332"/>
      <c r="J270" s="332"/>
      <c r="K270" s="332"/>
      <c r="L270" s="332"/>
      <c r="M270" s="332"/>
      <c r="N270" s="332"/>
      <c r="O270" s="332"/>
      <c r="P270" s="332"/>
      <c r="Q270" s="332"/>
      <c r="R270" s="332"/>
      <c r="S270" s="332" t="s">
        <v>1528</v>
      </c>
    </row>
    <row r="271" spans="1:19" ht="14.1" customHeight="1">
      <c r="A271" s="522">
        <v>270</v>
      </c>
      <c r="B271" s="331" t="s">
        <v>1598</v>
      </c>
      <c r="C271" s="332" t="str">
        <f>IF('確認申請書（建築）入力'!$M$154="","",'確認申請書（建築）入力'!$M$154)</f>
        <v/>
      </c>
      <c r="D271" s="332"/>
      <c r="E271" s="332"/>
      <c r="F271" s="332"/>
      <c r="G271" s="332"/>
      <c r="H271" s="332"/>
      <c r="I271" s="332"/>
      <c r="J271" s="332"/>
      <c r="K271" s="332"/>
      <c r="L271" s="332"/>
      <c r="M271" s="332"/>
      <c r="N271" s="332"/>
      <c r="O271" s="332"/>
      <c r="P271" s="332"/>
      <c r="Q271" s="332"/>
      <c r="R271" s="332"/>
      <c r="S271" s="332" t="s">
        <v>1528</v>
      </c>
    </row>
    <row r="272" spans="1:19" ht="14.1" customHeight="1">
      <c r="A272" s="522">
        <v>271</v>
      </c>
      <c r="B272" s="331" t="s">
        <v>1597</v>
      </c>
      <c r="C272" s="332" t="str">
        <f>IF(OR('確認申請書（建築）入力'!$M$155="",'確認申請書（建築）入力'!$M$155=0),"",'確認申請書（建築）入力'!$M$155)</f>
        <v/>
      </c>
      <c r="D272" s="332"/>
      <c r="E272" s="332"/>
      <c r="F272" s="332"/>
      <c r="G272" s="332"/>
      <c r="H272" s="332"/>
      <c r="I272" s="332"/>
      <c r="J272" s="332"/>
      <c r="K272" s="332"/>
      <c r="L272" s="332"/>
      <c r="M272" s="332"/>
      <c r="N272" s="332"/>
      <c r="O272" s="332"/>
      <c r="P272" s="332"/>
      <c r="Q272" s="332"/>
      <c r="R272" s="332"/>
      <c r="S272" s="332" t="s">
        <v>1528</v>
      </c>
    </row>
    <row r="273" spans="1:19" ht="14.1" customHeight="1">
      <c r="A273" s="522">
        <v>272</v>
      </c>
      <c r="B273" s="331" t="s">
        <v>1596</v>
      </c>
      <c r="C273" s="332" t="str">
        <f>IF(OR('確認申請書（建築）入力'!$M$156="",'確認申請書（建築）入力'!$M$156=0),"",'確認申請書（建築）入力'!$M$156)</f>
        <v/>
      </c>
      <c r="D273" s="332"/>
      <c r="E273" s="332"/>
      <c r="F273" s="332"/>
      <c r="G273" s="332"/>
      <c r="H273" s="332"/>
      <c r="I273" s="332"/>
      <c r="J273" s="332"/>
      <c r="K273" s="332"/>
      <c r="L273" s="332"/>
      <c r="M273" s="332"/>
      <c r="N273" s="332"/>
      <c r="O273" s="332"/>
      <c r="P273" s="332"/>
      <c r="Q273" s="332"/>
      <c r="R273" s="332"/>
      <c r="S273" s="332" t="s">
        <v>1528</v>
      </c>
    </row>
    <row r="274" spans="1:19" ht="14.1" customHeight="1">
      <c r="A274" s="522">
        <v>273</v>
      </c>
      <c r="B274" s="331" t="s">
        <v>1595</v>
      </c>
      <c r="C274" s="332" t="str">
        <f>IF(OR('確認申請書（建築）入力'!$M$157="",'確認申請書（建築）入力'!$M$157=0),"",'確認申請書（建築）入力'!$M$157)</f>
        <v/>
      </c>
      <c r="D274" s="332"/>
      <c r="E274" s="332"/>
      <c r="F274" s="332"/>
      <c r="G274" s="332"/>
      <c r="H274" s="332"/>
      <c r="I274" s="332"/>
      <c r="J274" s="332"/>
      <c r="K274" s="332"/>
      <c r="L274" s="332"/>
      <c r="M274" s="332"/>
      <c r="N274" s="332"/>
      <c r="O274" s="332"/>
      <c r="P274" s="332"/>
      <c r="Q274" s="332"/>
      <c r="R274" s="332"/>
      <c r="S274" s="332" t="s">
        <v>1528</v>
      </c>
    </row>
    <row r="275" spans="1:19" ht="14.1" customHeight="1">
      <c r="A275" s="522">
        <v>274</v>
      </c>
      <c r="B275" s="331" t="s">
        <v>1594</v>
      </c>
      <c r="C275" s="332" t="str">
        <f>IF('確認申請書（建築）入力'!$M$158="","",'確認申請書（建築）入力'!$M$158)</f>
        <v/>
      </c>
      <c r="D275" s="337"/>
      <c r="E275" s="337"/>
      <c r="F275" s="337"/>
      <c r="G275" s="337"/>
      <c r="H275" s="337"/>
      <c r="I275" s="337"/>
      <c r="J275" s="337"/>
      <c r="K275" s="337"/>
      <c r="L275" s="337"/>
      <c r="M275" s="337"/>
      <c r="N275" s="337"/>
      <c r="O275" s="337"/>
      <c r="P275" s="337"/>
      <c r="Q275" s="337"/>
      <c r="R275" s="337"/>
      <c r="S275" s="337" t="s">
        <v>1528</v>
      </c>
    </row>
    <row r="276" spans="1:19" ht="14.1" customHeight="1">
      <c r="A276" s="714">
        <v>275</v>
      </c>
      <c r="B276" s="333" t="s">
        <v>1593</v>
      </c>
      <c r="C276" s="336" t="str">
        <f>IF('確認申請書（建築）入力'!$N$160="","",'確認申請書（建築）入力'!$N$160)</f>
        <v/>
      </c>
      <c r="D276" s="1140">
        <v>1</v>
      </c>
      <c r="E276" s="334"/>
      <c r="F276" s="334"/>
      <c r="G276" s="334"/>
      <c r="H276" s="334"/>
      <c r="I276" s="334"/>
      <c r="J276" s="334"/>
      <c r="K276" s="334"/>
      <c r="L276" s="334"/>
      <c r="M276" s="334"/>
      <c r="N276" s="334"/>
      <c r="O276" s="334"/>
      <c r="P276" s="334"/>
      <c r="Q276" s="334"/>
      <c r="R276" s="334"/>
      <c r="S276" s="334" t="s">
        <v>1528</v>
      </c>
    </row>
    <row r="277" spans="1:19" ht="14.1" customHeight="1">
      <c r="A277" s="714">
        <v>276</v>
      </c>
      <c r="B277" s="333" t="s">
        <v>1592</v>
      </c>
      <c r="C277" s="336" t="str">
        <f>IF('確認申請書（建築）入力'!$V$160="","",'確認申請書（建築）入力'!$V$160)</f>
        <v/>
      </c>
      <c r="D277" s="1140">
        <v>1</v>
      </c>
      <c r="E277" s="334"/>
      <c r="F277" s="334"/>
      <c r="G277" s="334"/>
      <c r="H277" s="334"/>
      <c r="I277" s="334"/>
      <c r="J277" s="334"/>
      <c r="K277" s="334"/>
      <c r="L277" s="334"/>
      <c r="M277" s="334"/>
      <c r="N277" s="334"/>
      <c r="O277" s="334"/>
      <c r="P277" s="334"/>
      <c r="Q277" s="334"/>
      <c r="R277" s="334"/>
      <c r="S277" s="334" t="s">
        <v>1528</v>
      </c>
    </row>
    <row r="278" spans="1:19" ht="14.1" customHeight="1">
      <c r="A278" s="714">
        <v>277</v>
      </c>
      <c r="B278" s="333" t="s">
        <v>1591</v>
      </c>
      <c r="C278" s="336" t="str">
        <f>IF('確認申請書（建築）入力'!$AE$160="","",'確認申請書（建築）入力'!$AE$160)</f>
        <v/>
      </c>
      <c r="D278" s="334"/>
      <c r="E278" s="334"/>
      <c r="F278" s="334"/>
      <c r="G278" s="334"/>
      <c r="H278" s="334"/>
      <c r="I278" s="334"/>
      <c r="J278" s="334"/>
      <c r="K278" s="334"/>
      <c r="L278" s="334"/>
      <c r="M278" s="334"/>
      <c r="N278" s="334"/>
      <c r="O278" s="334"/>
      <c r="P278" s="334"/>
      <c r="Q278" s="334"/>
      <c r="R278" s="334"/>
      <c r="S278" s="334" t="s">
        <v>1528</v>
      </c>
    </row>
    <row r="279" spans="1:19" ht="14.1" customHeight="1">
      <c r="A279" s="714">
        <v>278</v>
      </c>
      <c r="B279" s="333" t="s">
        <v>1590</v>
      </c>
      <c r="C279" s="334" t="str">
        <f>IF('確認申請書（建築）入力'!$M$161="","",'確認申請書（建築）入力'!$M$161)</f>
        <v/>
      </c>
      <c r="D279" s="334"/>
      <c r="E279" s="334"/>
      <c r="F279" s="334"/>
      <c r="G279" s="334"/>
      <c r="H279" s="334"/>
      <c r="I279" s="334"/>
      <c r="J279" s="334"/>
      <c r="K279" s="334"/>
      <c r="L279" s="334"/>
      <c r="M279" s="334"/>
      <c r="N279" s="334"/>
      <c r="O279" s="334"/>
      <c r="P279" s="334"/>
      <c r="Q279" s="334"/>
      <c r="R279" s="334"/>
      <c r="S279" s="334" t="s">
        <v>1528</v>
      </c>
    </row>
    <row r="280" spans="1:19" ht="14.1" customHeight="1">
      <c r="A280" s="714">
        <v>279</v>
      </c>
      <c r="B280" s="333" t="s">
        <v>1589</v>
      </c>
      <c r="C280" s="336" t="str">
        <f>IF('確認申請書（建築）入力'!$N$162="","",'確認申請書（建築）入力'!$N$162)</f>
        <v/>
      </c>
      <c r="D280" s="1140">
        <v>1</v>
      </c>
      <c r="E280" s="334"/>
      <c r="F280" s="334"/>
      <c r="G280" s="334"/>
      <c r="H280" s="334"/>
      <c r="I280" s="334"/>
      <c r="J280" s="334"/>
      <c r="K280" s="334"/>
      <c r="L280" s="334"/>
      <c r="M280" s="334"/>
      <c r="N280" s="334"/>
      <c r="O280" s="334"/>
      <c r="P280" s="334"/>
      <c r="Q280" s="334"/>
      <c r="R280" s="334"/>
      <c r="S280" s="334" t="s">
        <v>1528</v>
      </c>
    </row>
    <row r="281" spans="1:19" ht="14.1" customHeight="1">
      <c r="A281" s="714">
        <v>280</v>
      </c>
      <c r="B281" s="333" t="s">
        <v>1588</v>
      </c>
      <c r="C281" s="336" t="str">
        <f>IF('確認申請書（建築）入力'!$W$162="","",'確認申請書（建築）入力'!$W$162)</f>
        <v/>
      </c>
      <c r="D281" s="1140">
        <v>1</v>
      </c>
      <c r="E281" s="334"/>
      <c r="F281" s="334"/>
      <c r="G281" s="334"/>
      <c r="H281" s="334"/>
      <c r="I281" s="334"/>
      <c r="J281" s="334"/>
      <c r="K281" s="334"/>
      <c r="L281" s="334"/>
      <c r="M281" s="334"/>
      <c r="N281" s="334"/>
      <c r="O281" s="334"/>
      <c r="P281" s="334"/>
      <c r="Q281" s="334"/>
      <c r="R281" s="334"/>
      <c r="S281" s="334" t="s">
        <v>1528</v>
      </c>
    </row>
    <row r="282" spans="1:19" ht="14.1" customHeight="1">
      <c r="A282" s="714">
        <v>281</v>
      </c>
      <c r="B282" s="333" t="s">
        <v>1587</v>
      </c>
      <c r="C282" s="336" t="str">
        <f>IF('確認申請書（建築）入力'!$AE$162="","",'確認申請書（建築）入力'!$AE$162)</f>
        <v/>
      </c>
      <c r="D282" s="334"/>
      <c r="E282" s="334"/>
      <c r="F282" s="334"/>
      <c r="G282" s="334"/>
      <c r="H282" s="334"/>
      <c r="I282" s="334"/>
      <c r="J282" s="334"/>
      <c r="K282" s="334"/>
      <c r="L282" s="334"/>
      <c r="M282" s="334"/>
      <c r="N282" s="334"/>
      <c r="O282" s="334"/>
      <c r="P282" s="334"/>
      <c r="Q282" s="334"/>
      <c r="R282" s="334"/>
      <c r="S282" s="334" t="s">
        <v>1528</v>
      </c>
    </row>
    <row r="283" spans="1:19" ht="14.1" customHeight="1">
      <c r="A283" s="714">
        <v>282</v>
      </c>
      <c r="B283" s="333" t="s">
        <v>1586</v>
      </c>
      <c r="C283" s="334" t="str">
        <f>IF('確認申請書（建築）入力'!$M$163="","",'確認申請書（建築）入力'!$M$163)</f>
        <v/>
      </c>
      <c r="D283" s="334"/>
      <c r="E283" s="334"/>
      <c r="F283" s="334"/>
      <c r="G283" s="334"/>
      <c r="H283" s="334"/>
      <c r="I283" s="334"/>
      <c r="J283" s="334"/>
      <c r="K283" s="334"/>
      <c r="L283" s="334"/>
      <c r="M283" s="334"/>
      <c r="N283" s="334"/>
      <c r="O283" s="334"/>
      <c r="P283" s="334"/>
      <c r="Q283" s="334"/>
      <c r="R283" s="334"/>
      <c r="S283" s="334" t="s">
        <v>1528</v>
      </c>
    </row>
    <row r="284" spans="1:19" ht="14.1" customHeight="1">
      <c r="A284" s="714">
        <v>283</v>
      </c>
      <c r="B284" s="333" t="s">
        <v>1585</v>
      </c>
      <c r="C284" s="334" t="str">
        <f>IF(OR('確認申請書（建築）入力'!$M$164="",'確認申請書（建築）入力'!$M$164=0),"",'確認申請書（建築）入力'!$M$164)</f>
        <v/>
      </c>
      <c r="D284" s="334"/>
      <c r="E284" s="334"/>
      <c r="F284" s="334"/>
      <c r="G284" s="334"/>
      <c r="H284" s="334"/>
      <c r="I284" s="334"/>
      <c r="J284" s="334"/>
      <c r="K284" s="334"/>
      <c r="L284" s="334"/>
      <c r="M284" s="334"/>
      <c r="N284" s="334"/>
      <c r="O284" s="334"/>
      <c r="P284" s="334"/>
      <c r="Q284" s="334"/>
      <c r="R284" s="334"/>
      <c r="S284" s="334" t="s">
        <v>1528</v>
      </c>
    </row>
    <row r="285" spans="1:19" ht="14.1" customHeight="1">
      <c r="A285" s="714">
        <v>284</v>
      </c>
      <c r="B285" s="333" t="s">
        <v>1584</v>
      </c>
      <c r="C285" s="334" t="str">
        <f>IF(OR('確認申請書（建築）入力'!$M$165="",'確認申請書（建築）入力'!$M$165=0),"",'確認申請書（建築）入力'!$M$165)</f>
        <v/>
      </c>
      <c r="D285" s="334"/>
      <c r="E285" s="334"/>
      <c r="F285" s="334"/>
      <c r="G285" s="334"/>
      <c r="H285" s="334"/>
      <c r="I285" s="334"/>
      <c r="J285" s="334"/>
      <c r="K285" s="334"/>
      <c r="L285" s="334"/>
      <c r="M285" s="334"/>
      <c r="N285" s="334"/>
      <c r="O285" s="334"/>
      <c r="P285" s="334"/>
      <c r="Q285" s="334"/>
      <c r="R285" s="334"/>
      <c r="S285" s="334" t="s">
        <v>1528</v>
      </c>
    </row>
    <row r="286" spans="1:19" ht="14.1" customHeight="1">
      <c r="A286" s="714">
        <v>285</v>
      </c>
      <c r="B286" s="333" t="s">
        <v>1583</v>
      </c>
      <c r="C286" s="334" t="str">
        <f>IF(OR('確認申請書（建築）入力'!$M$166="",'確認申請書（建築）入力'!$M$166=0),"",'確認申請書（建築）入力'!$M$166)</f>
        <v/>
      </c>
      <c r="D286" s="334"/>
      <c r="E286" s="334"/>
      <c r="F286" s="334"/>
      <c r="G286" s="334"/>
      <c r="H286" s="334"/>
      <c r="I286" s="334"/>
      <c r="J286" s="334"/>
      <c r="K286" s="334"/>
      <c r="L286" s="334"/>
      <c r="M286" s="334"/>
      <c r="N286" s="334"/>
      <c r="O286" s="334"/>
      <c r="P286" s="334"/>
      <c r="Q286" s="334"/>
      <c r="R286" s="334"/>
      <c r="S286" s="334" t="s">
        <v>1528</v>
      </c>
    </row>
    <row r="287" spans="1:19" ht="14.1" customHeight="1">
      <c r="A287" s="714">
        <v>286</v>
      </c>
      <c r="B287" s="333" t="s">
        <v>1582</v>
      </c>
      <c r="C287" s="334" t="str">
        <f>IF('確認申請書（建築）入力'!$M$167="","",'確認申請書（建築）入力'!$M$167)</f>
        <v/>
      </c>
      <c r="D287" s="1140"/>
      <c r="E287" s="1140"/>
      <c r="F287" s="1140"/>
      <c r="G287" s="1140"/>
      <c r="H287" s="1140"/>
      <c r="I287" s="1140"/>
      <c r="J287" s="1140"/>
      <c r="K287" s="1140"/>
      <c r="L287" s="1140"/>
      <c r="M287" s="1140"/>
      <c r="N287" s="1140"/>
      <c r="O287" s="1140"/>
      <c r="P287" s="1140"/>
      <c r="Q287" s="1140"/>
      <c r="R287" s="1140"/>
      <c r="S287" s="1140" t="s">
        <v>1528</v>
      </c>
    </row>
    <row r="288" spans="1:19" ht="14.1" customHeight="1">
      <c r="A288" s="522">
        <v>287</v>
      </c>
      <c r="B288" s="340" t="s">
        <v>1581</v>
      </c>
      <c r="C288" s="332" t="str">
        <f>IF('確認申請書（建築）入力'!$M$171="","",'確認申請書（建築）入力'!$M$171)</f>
        <v/>
      </c>
      <c r="D288" s="332"/>
      <c r="E288" s="332"/>
      <c r="F288" s="332"/>
      <c r="G288" s="332"/>
      <c r="H288" s="332"/>
      <c r="I288" s="332"/>
      <c r="J288" s="332"/>
      <c r="K288" s="332"/>
      <c r="L288" s="332"/>
      <c r="M288" s="332"/>
      <c r="N288" s="332"/>
      <c r="O288" s="332"/>
      <c r="P288" s="332"/>
      <c r="Q288" s="332"/>
      <c r="R288" s="332"/>
      <c r="S288" s="332" t="s">
        <v>1528</v>
      </c>
    </row>
    <row r="289" spans="1:19" ht="14.1" customHeight="1">
      <c r="A289" s="522">
        <v>288</v>
      </c>
      <c r="B289" s="340" t="s">
        <v>1580</v>
      </c>
      <c r="C289" s="332" t="str">
        <f>IF('確認申請書（建築）入力'!$M$172="","",'確認申請書（建築）入力'!$M$172)</f>
        <v/>
      </c>
      <c r="D289" s="332"/>
      <c r="E289" s="332"/>
      <c r="F289" s="332"/>
      <c r="G289" s="332"/>
      <c r="H289" s="332"/>
      <c r="I289" s="332"/>
      <c r="J289" s="332"/>
      <c r="K289" s="332"/>
      <c r="L289" s="332"/>
      <c r="M289" s="332"/>
      <c r="N289" s="332"/>
      <c r="O289" s="332"/>
      <c r="P289" s="332"/>
      <c r="Q289" s="332"/>
      <c r="R289" s="332"/>
      <c r="S289" s="332" t="s">
        <v>1528</v>
      </c>
    </row>
    <row r="290" spans="1:19" ht="14.1" customHeight="1">
      <c r="A290" s="522">
        <v>289</v>
      </c>
      <c r="B290" s="340" t="s">
        <v>1579</v>
      </c>
      <c r="C290" s="332" t="str">
        <f>IF('確認申請書（建築）入力'!$M$173="","",'確認申請書（建築）入力'!$M$173)</f>
        <v/>
      </c>
      <c r="D290" s="332"/>
      <c r="E290" s="332"/>
      <c r="F290" s="332"/>
      <c r="G290" s="332"/>
      <c r="H290" s="332"/>
      <c r="I290" s="332"/>
      <c r="J290" s="332"/>
      <c r="K290" s="332"/>
      <c r="L290" s="332"/>
      <c r="M290" s="332"/>
      <c r="N290" s="332"/>
      <c r="O290" s="332"/>
      <c r="P290" s="332"/>
      <c r="Q290" s="332"/>
      <c r="R290" s="332"/>
      <c r="S290" s="332" t="s">
        <v>1528</v>
      </c>
    </row>
    <row r="291" spans="1:19" ht="14.1" customHeight="1">
      <c r="A291" s="522">
        <v>290</v>
      </c>
      <c r="B291" s="340" t="s">
        <v>1578</v>
      </c>
      <c r="C291" s="332" t="str">
        <f>IF('確認申請書（建築）入力'!$M$174="","",'確認申請書（建築）入力'!$M$174)</f>
        <v/>
      </c>
      <c r="D291" s="332"/>
      <c r="E291" s="332"/>
      <c r="F291" s="332"/>
      <c r="G291" s="332"/>
      <c r="H291" s="332"/>
      <c r="I291" s="332"/>
      <c r="J291" s="332"/>
      <c r="K291" s="332"/>
      <c r="L291" s="332"/>
      <c r="M291" s="332"/>
      <c r="N291" s="332"/>
      <c r="O291" s="332"/>
      <c r="P291" s="332"/>
      <c r="Q291" s="332"/>
      <c r="R291" s="332"/>
      <c r="S291" s="332" t="s">
        <v>1528</v>
      </c>
    </row>
    <row r="292" spans="1:19" ht="14.1" customHeight="1">
      <c r="A292" s="522">
        <v>291</v>
      </c>
      <c r="B292" s="340" t="s">
        <v>1577</v>
      </c>
      <c r="C292" s="332" t="str">
        <f>IF('確認申請書（建築）入力'!$M$175="","",'確認申請書（建築）入力'!$M$175)</f>
        <v/>
      </c>
      <c r="D292" s="332"/>
      <c r="E292" s="332"/>
      <c r="F292" s="332"/>
      <c r="G292" s="332"/>
      <c r="H292" s="332"/>
      <c r="I292" s="332"/>
      <c r="J292" s="332"/>
      <c r="K292" s="332"/>
      <c r="L292" s="332"/>
      <c r="M292" s="332"/>
      <c r="N292" s="332"/>
      <c r="O292" s="332"/>
      <c r="P292" s="332"/>
      <c r="Q292" s="332"/>
      <c r="R292" s="332"/>
      <c r="S292" s="332" t="s">
        <v>1528</v>
      </c>
    </row>
    <row r="293" spans="1:19" ht="14.1" customHeight="1">
      <c r="A293" s="522">
        <v>292</v>
      </c>
      <c r="B293" s="340" t="s">
        <v>1576</v>
      </c>
      <c r="C293" s="332" t="str">
        <f>IF('確認申請書（建築）入力'!$M$176="","",'確認申請書（建築）入力'!$M$176)</f>
        <v/>
      </c>
      <c r="D293" s="332"/>
      <c r="E293" s="332"/>
      <c r="F293" s="332"/>
      <c r="G293" s="332"/>
      <c r="H293" s="332"/>
      <c r="I293" s="332"/>
      <c r="J293" s="332"/>
      <c r="K293" s="332"/>
      <c r="L293" s="332"/>
      <c r="M293" s="332"/>
      <c r="N293" s="332"/>
      <c r="O293" s="332"/>
      <c r="P293" s="332"/>
      <c r="Q293" s="332"/>
      <c r="R293" s="332"/>
      <c r="S293" s="332"/>
    </row>
    <row r="294" spans="1:19" ht="14.1" customHeight="1">
      <c r="A294" s="522">
        <v>293</v>
      </c>
      <c r="B294" s="340" t="s">
        <v>1575</v>
      </c>
      <c r="C294" s="332" t="str">
        <f>IF('確認申請書（建築）入力'!$M$177="","",'確認申請書（建築）入力'!$M$177)</f>
        <v/>
      </c>
      <c r="D294" s="332"/>
      <c r="E294" s="332"/>
      <c r="F294" s="332"/>
      <c r="G294" s="332"/>
      <c r="H294" s="332"/>
      <c r="I294" s="332"/>
      <c r="J294" s="332"/>
      <c r="K294" s="332"/>
      <c r="L294" s="332"/>
      <c r="M294" s="332"/>
      <c r="N294" s="332"/>
      <c r="O294" s="332"/>
      <c r="P294" s="332"/>
      <c r="Q294" s="332"/>
      <c r="R294" s="332"/>
      <c r="S294" s="337" t="s">
        <v>1528</v>
      </c>
    </row>
    <row r="295" spans="1:19" ht="14.1" customHeight="1">
      <c r="A295" s="714">
        <v>294</v>
      </c>
      <c r="B295" s="351" t="s">
        <v>1574</v>
      </c>
      <c r="C295" s="334" t="str">
        <f>IF('確認申請書（建築）入力'!$M$180="","",'確認申請書（建築）入力'!$M$180)</f>
        <v/>
      </c>
      <c r="D295" s="334"/>
      <c r="E295" s="334"/>
      <c r="F295" s="334"/>
      <c r="G295" s="334"/>
      <c r="H295" s="334"/>
      <c r="I295" s="334"/>
      <c r="J295" s="334"/>
      <c r="K295" s="334"/>
      <c r="L295" s="334"/>
      <c r="M295" s="334"/>
      <c r="N295" s="334"/>
      <c r="O295" s="334"/>
      <c r="P295" s="334"/>
      <c r="Q295" s="334"/>
      <c r="R295" s="334"/>
      <c r="S295" s="334" t="s">
        <v>1528</v>
      </c>
    </row>
    <row r="296" spans="1:19" ht="14.1" customHeight="1">
      <c r="A296" s="714">
        <v>295</v>
      </c>
      <c r="B296" s="351" t="s">
        <v>1573</v>
      </c>
      <c r="C296" s="334" t="str">
        <f>IF('確認申請書（建築）入力'!$M$181="","",'確認申請書（建築）入力'!$M$181)</f>
        <v/>
      </c>
      <c r="D296" s="334"/>
      <c r="E296" s="334"/>
      <c r="F296" s="334"/>
      <c r="G296" s="334"/>
      <c r="H296" s="334"/>
      <c r="I296" s="334"/>
      <c r="J296" s="334"/>
      <c r="K296" s="334"/>
      <c r="L296" s="334"/>
      <c r="M296" s="334"/>
      <c r="N296" s="334"/>
      <c r="O296" s="334"/>
      <c r="P296" s="334"/>
      <c r="Q296" s="334"/>
      <c r="R296" s="334"/>
      <c r="S296" s="334" t="s">
        <v>1528</v>
      </c>
    </row>
    <row r="297" spans="1:19" ht="14.1" customHeight="1">
      <c r="A297" s="714">
        <v>296</v>
      </c>
      <c r="B297" s="351" t="s">
        <v>1572</v>
      </c>
      <c r="C297" s="334" t="str">
        <f>IF('確認申請書（建築）入力'!$M$182="","",'確認申請書（建築）入力'!$M$182)</f>
        <v/>
      </c>
      <c r="D297" s="334"/>
      <c r="E297" s="334"/>
      <c r="F297" s="334"/>
      <c r="G297" s="334"/>
      <c r="H297" s="334"/>
      <c r="I297" s="334"/>
      <c r="J297" s="334"/>
      <c r="K297" s="334"/>
      <c r="L297" s="334"/>
      <c r="M297" s="334"/>
      <c r="N297" s="334"/>
      <c r="O297" s="334"/>
      <c r="P297" s="334"/>
      <c r="Q297" s="334"/>
      <c r="R297" s="334"/>
      <c r="S297" s="334" t="s">
        <v>1528</v>
      </c>
    </row>
    <row r="298" spans="1:19" ht="14.1" customHeight="1">
      <c r="A298" s="714">
        <v>297</v>
      </c>
      <c r="B298" s="351" t="s">
        <v>1571</v>
      </c>
      <c r="C298" s="334" t="str">
        <f>IF('確認申請書（建築）入力'!$M$183="","",'確認申請書（建築）入力'!$M$183)</f>
        <v/>
      </c>
      <c r="D298" s="334"/>
      <c r="E298" s="334"/>
      <c r="F298" s="334"/>
      <c r="G298" s="334"/>
      <c r="H298" s="334"/>
      <c r="I298" s="334"/>
      <c r="J298" s="334"/>
      <c r="K298" s="334"/>
      <c r="L298" s="334"/>
      <c r="M298" s="334"/>
      <c r="N298" s="334"/>
      <c r="O298" s="334"/>
      <c r="P298" s="334"/>
      <c r="Q298" s="334"/>
      <c r="R298" s="334"/>
      <c r="S298" s="334" t="s">
        <v>1528</v>
      </c>
    </row>
    <row r="299" spans="1:19" ht="14.1" customHeight="1">
      <c r="A299" s="714">
        <v>298</v>
      </c>
      <c r="B299" s="351" t="s">
        <v>1570</v>
      </c>
      <c r="C299" s="334" t="str">
        <f>IF('確認申請書（建築）入力'!$M$184="","",'確認申請書（建築）入力'!$M$184)</f>
        <v/>
      </c>
      <c r="D299" s="334"/>
      <c r="E299" s="334"/>
      <c r="F299" s="334"/>
      <c r="G299" s="334"/>
      <c r="H299" s="334"/>
      <c r="I299" s="334"/>
      <c r="J299" s="334"/>
      <c r="K299" s="334"/>
      <c r="L299" s="334"/>
      <c r="M299" s="334"/>
      <c r="N299" s="334"/>
      <c r="O299" s="334"/>
      <c r="P299" s="334"/>
      <c r="Q299" s="334"/>
      <c r="R299" s="334"/>
      <c r="S299" s="334" t="s">
        <v>1528</v>
      </c>
    </row>
    <row r="300" spans="1:19" ht="14.1" customHeight="1">
      <c r="A300" s="714">
        <v>299</v>
      </c>
      <c r="B300" s="351" t="s">
        <v>1569</v>
      </c>
      <c r="C300" s="334" t="str">
        <f>IF('確認申請書（建築）入力'!$M$185="","",'確認申請書（建築）入力'!$M$185)</f>
        <v/>
      </c>
      <c r="D300" s="334"/>
      <c r="E300" s="334"/>
      <c r="F300" s="334"/>
      <c r="G300" s="334"/>
      <c r="H300" s="334"/>
      <c r="I300" s="334"/>
      <c r="J300" s="334"/>
      <c r="K300" s="334"/>
      <c r="L300" s="334"/>
      <c r="M300" s="334"/>
      <c r="N300" s="334"/>
      <c r="O300" s="334"/>
      <c r="P300" s="334"/>
      <c r="Q300" s="334"/>
      <c r="R300" s="334"/>
      <c r="S300" s="334"/>
    </row>
    <row r="301" spans="1:19" ht="14.1" customHeight="1">
      <c r="A301" s="714">
        <v>300</v>
      </c>
      <c r="B301" s="351" t="s">
        <v>1568</v>
      </c>
      <c r="C301" s="334" t="str">
        <f>IF('確認申請書（建築）入力'!$M$186="","",'確認申請書（建築）入力'!$M$186)</f>
        <v/>
      </c>
      <c r="D301" s="334"/>
      <c r="E301" s="334"/>
      <c r="F301" s="334"/>
      <c r="G301" s="334"/>
      <c r="H301" s="334"/>
      <c r="I301" s="334"/>
      <c r="J301" s="334"/>
      <c r="K301" s="334"/>
      <c r="L301" s="334"/>
      <c r="M301" s="334"/>
      <c r="N301" s="334"/>
      <c r="O301" s="334"/>
      <c r="P301" s="334"/>
      <c r="Q301" s="334"/>
      <c r="R301" s="334"/>
      <c r="S301" s="1140" t="s">
        <v>1528</v>
      </c>
    </row>
    <row r="302" spans="1:19" ht="14.1" customHeight="1">
      <c r="A302" s="522">
        <v>301</v>
      </c>
      <c r="B302" s="340" t="s">
        <v>1567</v>
      </c>
      <c r="C302" s="332" t="str">
        <f>IF('確認申請書（建築）入力'!$M$188="","",'確認申請書（建築）入力'!$M$188)</f>
        <v/>
      </c>
      <c r="D302" s="332"/>
      <c r="E302" s="332"/>
      <c r="F302" s="332"/>
      <c r="G302" s="332"/>
      <c r="H302" s="332"/>
      <c r="I302" s="332"/>
      <c r="J302" s="332"/>
      <c r="K302" s="332"/>
      <c r="L302" s="332"/>
      <c r="M302" s="332"/>
      <c r="N302" s="332"/>
      <c r="O302" s="332"/>
      <c r="P302" s="332"/>
      <c r="Q302" s="332"/>
      <c r="R302" s="332"/>
      <c r="S302" s="332" t="s">
        <v>1528</v>
      </c>
    </row>
    <row r="303" spans="1:19" ht="14.1" customHeight="1">
      <c r="A303" s="522">
        <v>302</v>
      </c>
      <c r="B303" s="340" t="s">
        <v>1566</v>
      </c>
      <c r="C303" s="332" t="str">
        <f>IF('確認申請書（建築）入力'!$M$189="","",'確認申請書（建築）入力'!$M$189)</f>
        <v/>
      </c>
      <c r="D303" s="332"/>
      <c r="E303" s="332"/>
      <c r="F303" s="332"/>
      <c r="G303" s="332"/>
      <c r="H303" s="332"/>
      <c r="I303" s="332"/>
      <c r="J303" s="332"/>
      <c r="K303" s="332"/>
      <c r="L303" s="332"/>
      <c r="M303" s="332"/>
      <c r="N303" s="332"/>
      <c r="O303" s="332"/>
      <c r="P303" s="332"/>
      <c r="Q303" s="332"/>
      <c r="R303" s="332"/>
      <c r="S303" s="332" t="s">
        <v>1528</v>
      </c>
    </row>
    <row r="304" spans="1:19" ht="14.1" customHeight="1">
      <c r="A304" s="522">
        <v>303</v>
      </c>
      <c r="B304" s="340" t="s">
        <v>1565</v>
      </c>
      <c r="C304" s="332" t="str">
        <f>IF('確認申請書（建築）入力'!$M$190="","",'確認申請書（建築）入力'!$M$190)</f>
        <v/>
      </c>
      <c r="D304" s="332"/>
      <c r="E304" s="332"/>
      <c r="F304" s="332"/>
      <c r="G304" s="332"/>
      <c r="H304" s="332"/>
      <c r="I304" s="332"/>
      <c r="J304" s="332"/>
      <c r="K304" s="332"/>
      <c r="L304" s="332"/>
      <c r="M304" s="332"/>
      <c r="N304" s="332"/>
      <c r="O304" s="332"/>
      <c r="P304" s="332"/>
      <c r="Q304" s="332"/>
      <c r="R304" s="332"/>
      <c r="S304" s="332" t="s">
        <v>1528</v>
      </c>
    </row>
    <row r="305" spans="1:19" ht="14.1" customHeight="1">
      <c r="A305" s="522">
        <v>304</v>
      </c>
      <c r="B305" s="340" t="s">
        <v>1564</v>
      </c>
      <c r="C305" s="332" t="str">
        <f>IF('確認申請書（建築）入力'!$M$191="","",'確認申請書（建築）入力'!$M$191)</f>
        <v/>
      </c>
      <c r="D305" s="332"/>
      <c r="E305" s="332"/>
      <c r="F305" s="332"/>
      <c r="G305" s="332"/>
      <c r="H305" s="332"/>
      <c r="I305" s="332"/>
      <c r="J305" s="332"/>
      <c r="K305" s="332"/>
      <c r="L305" s="332"/>
      <c r="M305" s="332"/>
      <c r="N305" s="332"/>
      <c r="O305" s="332"/>
      <c r="P305" s="332"/>
      <c r="Q305" s="332"/>
      <c r="R305" s="332"/>
      <c r="S305" s="332" t="s">
        <v>1528</v>
      </c>
    </row>
    <row r="306" spans="1:19" ht="14.1" customHeight="1">
      <c r="A306" s="522">
        <v>305</v>
      </c>
      <c r="B306" s="340" t="s">
        <v>1563</v>
      </c>
      <c r="C306" s="332" t="str">
        <f>IF('確認申請書（建築）入力'!$M$192="","",'確認申請書（建築）入力'!$M$192)</f>
        <v/>
      </c>
      <c r="D306" s="332"/>
      <c r="E306" s="332"/>
      <c r="F306" s="332"/>
      <c r="G306" s="332"/>
      <c r="H306" s="332"/>
      <c r="I306" s="332"/>
      <c r="J306" s="332"/>
      <c r="K306" s="332"/>
      <c r="L306" s="332"/>
      <c r="M306" s="332"/>
      <c r="N306" s="332"/>
      <c r="O306" s="332"/>
      <c r="P306" s="332"/>
      <c r="Q306" s="332"/>
      <c r="R306" s="332"/>
      <c r="S306" s="332" t="s">
        <v>1528</v>
      </c>
    </row>
    <row r="307" spans="1:19" ht="14.1" customHeight="1">
      <c r="A307" s="522">
        <v>306</v>
      </c>
      <c r="B307" s="340" t="s">
        <v>1562</v>
      </c>
      <c r="C307" s="332" t="str">
        <f>IF('確認申請書（建築）入力'!$M$193="","",'確認申請書（建築）入力'!$M$193)</f>
        <v/>
      </c>
      <c r="D307" s="332"/>
      <c r="E307" s="332"/>
      <c r="F307" s="332"/>
      <c r="G307" s="332"/>
      <c r="H307" s="332"/>
      <c r="I307" s="332"/>
      <c r="J307" s="332"/>
      <c r="K307" s="332"/>
      <c r="L307" s="332"/>
      <c r="M307" s="332"/>
      <c r="N307" s="332"/>
      <c r="O307" s="332"/>
      <c r="P307" s="332"/>
      <c r="Q307" s="332"/>
      <c r="R307" s="332"/>
      <c r="S307" s="332"/>
    </row>
    <row r="308" spans="1:19" ht="14.1" customHeight="1">
      <c r="A308" s="522">
        <v>307</v>
      </c>
      <c r="B308" s="340" t="s">
        <v>1561</v>
      </c>
      <c r="C308" s="332" t="str">
        <f>IF('確認申請書（建築）入力'!$M$194="","",'確認申請書（建築）入力'!$M$194)</f>
        <v/>
      </c>
      <c r="D308" s="332"/>
      <c r="E308" s="332"/>
      <c r="F308" s="332"/>
      <c r="G308" s="332"/>
      <c r="H308" s="332"/>
      <c r="I308" s="332"/>
      <c r="J308" s="332"/>
      <c r="K308" s="332"/>
      <c r="L308" s="332"/>
      <c r="M308" s="332"/>
      <c r="N308" s="332"/>
      <c r="O308" s="332"/>
      <c r="P308" s="332"/>
      <c r="Q308" s="332"/>
      <c r="R308" s="332"/>
      <c r="S308" s="337" t="s">
        <v>1528</v>
      </c>
    </row>
    <row r="309" spans="1:19" ht="14.1" customHeight="1">
      <c r="A309" s="714">
        <v>308</v>
      </c>
      <c r="B309" s="351" t="s">
        <v>1560</v>
      </c>
      <c r="C309" s="334" t="str">
        <f>IF('確認申請書（建築）入力'!$M$196="","",'確認申請書（建築）入力'!$M$196)</f>
        <v/>
      </c>
      <c r="D309" s="334"/>
      <c r="E309" s="334"/>
      <c r="F309" s="334"/>
      <c r="G309" s="334"/>
      <c r="H309" s="334"/>
      <c r="I309" s="334"/>
      <c r="J309" s="334"/>
      <c r="K309" s="334"/>
      <c r="L309" s="334"/>
      <c r="M309" s="334"/>
      <c r="N309" s="334"/>
      <c r="O309" s="334"/>
      <c r="P309" s="334"/>
      <c r="Q309" s="334"/>
      <c r="R309" s="334"/>
      <c r="S309" s="334" t="s">
        <v>1528</v>
      </c>
    </row>
    <row r="310" spans="1:19" ht="14.1" customHeight="1">
      <c r="A310" s="714">
        <v>309</v>
      </c>
      <c r="B310" s="351" t="s">
        <v>1559</v>
      </c>
      <c r="C310" s="334" t="str">
        <f>IF('確認申請書（建築）入力'!$M$197="","",'確認申請書（建築）入力'!$M$197)</f>
        <v/>
      </c>
      <c r="D310" s="334"/>
      <c r="E310" s="334"/>
      <c r="F310" s="334"/>
      <c r="G310" s="334"/>
      <c r="H310" s="334"/>
      <c r="I310" s="334"/>
      <c r="J310" s="334"/>
      <c r="K310" s="334"/>
      <c r="L310" s="334"/>
      <c r="M310" s="334"/>
      <c r="N310" s="334"/>
      <c r="O310" s="334"/>
      <c r="P310" s="334"/>
      <c r="Q310" s="334"/>
      <c r="R310" s="334"/>
      <c r="S310" s="334" t="s">
        <v>1528</v>
      </c>
    </row>
    <row r="311" spans="1:19" ht="14.1" customHeight="1">
      <c r="A311" s="714">
        <v>310</v>
      </c>
      <c r="B311" s="351" t="s">
        <v>1558</v>
      </c>
      <c r="C311" s="334" t="str">
        <f>IF('確認申請書（建築）入力'!$M$198="","",'確認申請書（建築）入力'!$M$198)</f>
        <v/>
      </c>
      <c r="D311" s="334"/>
      <c r="E311" s="334"/>
      <c r="F311" s="334"/>
      <c r="G311" s="334"/>
      <c r="H311" s="334"/>
      <c r="I311" s="334"/>
      <c r="J311" s="334"/>
      <c r="K311" s="334"/>
      <c r="L311" s="334"/>
      <c r="M311" s="334"/>
      <c r="N311" s="334"/>
      <c r="O311" s="334"/>
      <c r="P311" s="334"/>
      <c r="Q311" s="334"/>
      <c r="R311" s="334"/>
      <c r="S311" s="334" t="s">
        <v>1528</v>
      </c>
    </row>
    <row r="312" spans="1:19" ht="14.1" customHeight="1">
      <c r="A312" s="714">
        <v>311</v>
      </c>
      <c r="B312" s="351" t="s">
        <v>1557</v>
      </c>
      <c r="C312" s="334" t="str">
        <f>IF('確認申請書（建築）入力'!$M$199="","",'確認申請書（建築）入力'!$M$199)</f>
        <v/>
      </c>
      <c r="D312" s="334"/>
      <c r="E312" s="334"/>
      <c r="F312" s="334"/>
      <c r="G312" s="334"/>
      <c r="H312" s="334"/>
      <c r="I312" s="334"/>
      <c r="J312" s="334"/>
      <c r="K312" s="334"/>
      <c r="L312" s="334"/>
      <c r="M312" s="334"/>
      <c r="N312" s="334"/>
      <c r="O312" s="334"/>
      <c r="P312" s="334"/>
      <c r="Q312" s="334"/>
      <c r="R312" s="334"/>
      <c r="S312" s="334" t="s">
        <v>1528</v>
      </c>
    </row>
    <row r="313" spans="1:19" ht="14.1" customHeight="1">
      <c r="A313" s="714">
        <v>312</v>
      </c>
      <c r="B313" s="351" t="s">
        <v>1556</v>
      </c>
      <c r="C313" s="334" t="str">
        <f>IF('確認申請書（建築）入力'!$M$200="","",'確認申請書（建築）入力'!$M$200)</f>
        <v/>
      </c>
      <c r="D313" s="334"/>
      <c r="E313" s="334"/>
      <c r="F313" s="334"/>
      <c r="G313" s="334"/>
      <c r="H313" s="334"/>
      <c r="I313" s="334"/>
      <c r="J313" s="334"/>
      <c r="K313" s="334"/>
      <c r="L313" s="334"/>
      <c r="M313" s="334"/>
      <c r="N313" s="334"/>
      <c r="O313" s="334"/>
      <c r="P313" s="334"/>
      <c r="Q313" s="334"/>
      <c r="R313" s="334"/>
      <c r="S313" s="334" t="s">
        <v>1528</v>
      </c>
    </row>
    <row r="314" spans="1:19" ht="14.1" customHeight="1">
      <c r="A314" s="714">
        <v>313</v>
      </c>
      <c r="B314" s="351" t="s">
        <v>1555</v>
      </c>
      <c r="C314" s="334" t="str">
        <f>IF('確認申請書（建築）入力'!$M$201="","",'確認申請書（建築）入力'!$M$201)</f>
        <v/>
      </c>
      <c r="D314" s="334"/>
      <c r="E314" s="334"/>
      <c r="F314" s="334"/>
      <c r="G314" s="334"/>
      <c r="H314" s="334"/>
      <c r="I314" s="334"/>
      <c r="J314" s="334"/>
      <c r="K314" s="334"/>
      <c r="L314" s="334"/>
      <c r="M314" s="334"/>
      <c r="N314" s="334"/>
      <c r="O314" s="334"/>
      <c r="P314" s="334"/>
      <c r="Q314" s="334"/>
      <c r="R314" s="334"/>
      <c r="S314" s="334"/>
    </row>
    <row r="315" spans="1:19" ht="14.1" customHeight="1">
      <c r="A315" s="714">
        <v>314</v>
      </c>
      <c r="B315" s="351" t="s">
        <v>1554</v>
      </c>
      <c r="C315" s="334" t="str">
        <f>IF('確認申請書（建築）入力'!$M$202="","",'確認申請書（建築）入力'!$M$202)</f>
        <v/>
      </c>
      <c r="D315" s="334"/>
      <c r="E315" s="334"/>
      <c r="F315" s="334"/>
      <c r="G315" s="334"/>
      <c r="H315" s="334"/>
      <c r="I315" s="334"/>
      <c r="J315" s="334"/>
      <c r="K315" s="334"/>
      <c r="L315" s="334"/>
      <c r="M315" s="334"/>
      <c r="N315" s="334"/>
      <c r="O315" s="334"/>
      <c r="P315" s="334"/>
      <c r="Q315" s="334"/>
      <c r="R315" s="334"/>
      <c r="S315" s="1140" t="s">
        <v>1528</v>
      </c>
    </row>
    <row r="316" spans="1:19" ht="14.1" customHeight="1">
      <c r="A316" s="716">
        <v>315</v>
      </c>
      <c r="B316" s="352" t="s">
        <v>1553</v>
      </c>
      <c r="C316" s="353">
        <f>IF($D$316=FALSE,0,IF($D$316=TRUE,1,""))</f>
        <v>0</v>
      </c>
      <c r="D316" s="353" t="b">
        <v>0</v>
      </c>
      <c r="E316" s="353"/>
      <c r="F316" s="353"/>
      <c r="G316" s="353"/>
      <c r="H316" s="353"/>
      <c r="I316" s="353"/>
      <c r="J316" s="353"/>
      <c r="K316" s="353"/>
      <c r="L316" s="353"/>
      <c r="M316" s="353"/>
      <c r="N316" s="353"/>
      <c r="O316" s="353"/>
      <c r="P316" s="353"/>
      <c r="Q316" s="353"/>
      <c r="R316" s="353"/>
      <c r="S316" s="353"/>
    </row>
    <row r="317" spans="1:19" ht="14.1" customHeight="1">
      <c r="A317" s="716">
        <v>316</v>
      </c>
      <c r="B317" s="352" t="s">
        <v>1552</v>
      </c>
      <c r="C317" s="353" t="str">
        <f>IF('確認申請書（建築）入力'!$M$76="","",'確認申請書（建築）入力'!$M$76)</f>
        <v/>
      </c>
      <c r="D317" s="353"/>
      <c r="E317" s="353"/>
      <c r="F317" s="353"/>
      <c r="G317" s="353"/>
      <c r="H317" s="353"/>
      <c r="I317" s="353"/>
      <c r="J317" s="353"/>
      <c r="K317" s="353"/>
      <c r="L317" s="353"/>
      <c r="M317" s="353"/>
      <c r="N317" s="353"/>
      <c r="O317" s="353"/>
      <c r="P317" s="353"/>
      <c r="Q317" s="353"/>
      <c r="R317" s="353"/>
      <c r="S317" s="353"/>
    </row>
    <row r="318" spans="1:19" ht="14.1" customHeight="1">
      <c r="A318" s="716">
        <v>317</v>
      </c>
      <c r="B318" s="352" t="s">
        <v>1551</v>
      </c>
      <c r="C318" s="717" t="str">
        <f>IF('確認申請書（建築）入力'!$T$77="","",'確認申請書（建築）入力'!$T$77)</f>
        <v/>
      </c>
      <c r="D318" s="353"/>
      <c r="E318" s="353"/>
      <c r="F318" s="353"/>
      <c r="G318" s="353"/>
      <c r="H318" s="353"/>
      <c r="I318" s="353"/>
      <c r="J318" s="353"/>
      <c r="K318" s="353"/>
      <c r="L318" s="353"/>
      <c r="M318" s="353"/>
      <c r="N318" s="353"/>
      <c r="O318" s="353"/>
      <c r="P318" s="353"/>
      <c r="Q318" s="353"/>
      <c r="R318" s="353"/>
      <c r="S318" s="353"/>
    </row>
    <row r="319" spans="1:19" ht="14.1" customHeight="1">
      <c r="A319" s="716">
        <v>318</v>
      </c>
      <c r="B319" s="352" t="s">
        <v>1550</v>
      </c>
      <c r="C319" s="353">
        <f>IF($D$319=FALSE,0,IF($D$319=TRUE,1,""))</f>
        <v>0</v>
      </c>
      <c r="D319" s="353" t="b">
        <v>0</v>
      </c>
      <c r="E319" s="353"/>
      <c r="F319" s="353"/>
      <c r="G319" s="353"/>
      <c r="H319" s="353"/>
      <c r="I319" s="353"/>
      <c r="J319" s="353"/>
      <c r="K319" s="353"/>
      <c r="L319" s="353"/>
      <c r="M319" s="353"/>
      <c r="N319" s="353"/>
      <c r="O319" s="353"/>
      <c r="P319" s="353"/>
      <c r="Q319" s="353"/>
      <c r="R319" s="353"/>
      <c r="S319" s="353"/>
    </row>
    <row r="320" spans="1:19" ht="14.1" customHeight="1">
      <c r="A320" s="716">
        <v>319</v>
      </c>
      <c r="B320" s="352" t="s">
        <v>1549</v>
      </c>
      <c r="C320" s="353" t="str">
        <f>IF('確認申請書（建築）入力'!$M$79="","",'確認申請書（建築）入力'!$M$79)</f>
        <v/>
      </c>
      <c r="D320" s="353"/>
      <c r="E320" s="353"/>
      <c r="F320" s="353"/>
      <c r="G320" s="353"/>
      <c r="H320" s="353"/>
      <c r="I320" s="353"/>
      <c r="J320" s="353"/>
      <c r="K320" s="353"/>
      <c r="L320" s="353"/>
      <c r="M320" s="353"/>
      <c r="N320" s="353"/>
      <c r="O320" s="353"/>
      <c r="P320" s="353"/>
      <c r="Q320" s="353"/>
      <c r="R320" s="353"/>
      <c r="S320" s="353"/>
    </row>
    <row r="321" spans="1:19" ht="14.1" customHeight="1">
      <c r="A321" s="716">
        <v>320</v>
      </c>
      <c r="B321" s="352" t="s">
        <v>1548</v>
      </c>
      <c r="C321" s="717" t="str">
        <f>IF('確認申請書（建築）入力'!$T$80="","",'確認申請書（建築）入力'!$T$80)</f>
        <v/>
      </c>
      <c r="D321" s="353"/>
      <c r="E321" s="353"/>
      <c r="F321" s="353"/>
      <c r="G321" s="353"/>
      <c r="H321" s="353"/>
      <c r="I321" s="353"/>
      <c r="J321" s="353"/>
      <c r="K321" s="353"/>
      <c r="L321" s="353"/>
      <c r="M321" s="353"/>
      <c r="N321" s="353"/>
      <c r="O321" s="353"/>
      <c r="P321" s="353"/>
      <c r="Q321" s="353"/>
      <c r="R321" s="353"/>
      <c r="S321" s="353"/>
    </row>
    <row r="322" spans="1:19" ht="14.1" customHeight="1">
      <c r="A322" s="522">
        <v>321</v>
      </c>
      <c r="B322" s="340" t="s">
        <v>1547</v>
      </c>
      <c r="C322" s="332" t="str">
        <f>IF('確認申請書（建築）入力'!$N$291="","",TEXT('確認申請書（建築）入力'!$N$291,"#0.00"))</f>
        <v/>
      </c>
      <c r="D322" s="332"/>
      <c r="E322" s="332"/>
      <c r="F322" s="332"/>
      <c r="G322" s="332"/>
      <c r="H322" s="332"/>
      <c r="I322" s="332"/>
      <c r="J322" s="332"/>
      <c r="K322" s="332"/>
      <c r="L322" s="332"/>
      <c r="M322" s="332"/>
      <c r="N322" s="332"/>
      <c r="O322" s="332"/>
      <c r="P322" s="332"/>
      <c r="Q322" s="332"/>
      <c r="R322" s="332"/>
      <c r="S322" s="332" t="s">
        <v>1528</v>
      </c>
    </row>
    <row r="323" spans="1:19" ht="14.1" customHeight="1">
      <c r="A323" s="522">
        <v>322</v>
      </c>
      <c r="B323" s="340" t="s">
        <v>1546</v>
      </c>
      <c r="C323" s="332" t="str">
        <f>IF('確認申請書（建築）入力'!$T$291="","",TEXT('確認申請書（建築）入力'!$T$291,"#0.00"))</f>
        <v/>
      </c>
      <c r="D323" s="332"/>
      <c r="E323" s="332"/>
      <c r="F323" s="332"/>
      <c r="G323" s="332"/>
      <c r="H323" s="332"/>
      <c r="I323" s="332"/>
      <c r="J323" s="332"/>
      <c r="K323" s="332"/>
      <c r="L323" s="332"/>
      <c r="M323" s="332"/>
      <c r="N323" s="332"/>
      <c r="O323" s="332"/>
      <c r="P323" s="332"/>
      <c r="Q323" s="332"/>
      <c r="R323" s="332"/>
      <c r="S323" s="332" t="s">
        <v>1528</v>
      </c>
    </row>
    <row r="324" spans="1:19" ht="14.1" customHeight="1">
      <c r="A324" s="522">
        <v>323</v>
      </c>
      <c r="B324" s="340" t="s">
        <v>1545</v>
      </c>
      <c r="C324" s="332" t="str">
        <f>IF('確認申請書（建築）入力'!$Z$291=0,"",TEXT('確認申請書（建築）入力'!$Z$291,"#0.00"))</f>
        <v/>
      </c>
      <c r="D324" s="332"/>
      <c r="E324" s="332"/>
      <c r="F324" s="332"/>
      <c r="G324" s="332"/>
      <c r="H324" s="332"/>
      <c r="I324" s="332"/>
      <c r="J324" s="332"/>
      <c r="K324" s="332"/>
      <c r="L324" s="332"/>
      <c r="M324" s="332"/>
      <c r="N324" s="332"/>
      <c r="O324" s="332"/>
      <c r="P324" s="332"/>
      <c r="Q324" s="332"/>
      <c r="R324" s="332"/>
      <c r="S324" s="332" t="s">
        <v>1528</v>
      </c>
    </row>
    <row r="325" spans="1:19" ht="14.1" customHeight="1">
      <c r="A325" s="522">
        <v>324</v>
      </c>
      <c r="B325" s="340" t="s">
        <v>1544</v>
      </c>
      <c r="C325" s="332" t="str">
        <f>IF('確認申請書（建築）入力'!$N$292="","",TEXT('確認申請書（建築）入力'!$N$292,"#0.00"))</f>
        <v/>
      </c>
      <c r="D325" s="332"/>
      <c r="E325" s="332"/>
      <c r="F325" s="332"/>
      <c r="G325" s="332"/>
      <c r="H325" s="332"/>
      <c r="I325" s="332"/>
      <c r="J325" s="332"/>
      <c r="K325" s="332"/>
      <c r="L325" s="332"/>
      <c r="M325" s="332"/>
      <c r="N325" s="332"/>
      <c r="O325" s="332"/>
      <c r="P325" s="332"/>
      <c r="Q325" s="332"/>
      <c r="R325" s="332"/>
      <c r="S325" s="332" t="s">
        <v>1528</v>
      </c>
    </row>
    <row r="326" spans="1:19" ht="14.1" customHeight="1">
      <c r="A326" s="522">
        <v>325</v>
      </c>
      <c r="B326" s="340" t="s">
        <v>1543</v>
      </c>
      <c r="C326" s="332" t="str">
        <f>IF('確認申請書（建築）入力'!$T$292="","",TEXT('確認申請書（建築）入力'!$T$292,"#0.00"))</f>
        <v/>
      </c>
      <c r="D326" s="332"/>
      <c r="E326" s="332"/>
      <c r="F326" s="332"/>
      <c r="G326" s="332"/>
      <c r="H326" s="332"/>
      <c r="I326" s="332"/>
      <c r="J326" s="332"/>
      <c r="K326" s="332"/>
      <c r="L326" s="332"/>
      <c r="M326" s="332"/>
      <c r="N326" s="332"/>
      <c r="O326" s="332"/>
      <c r="P326" s="332"/>
      <c r="Q326" s="332"/>
      <c r="R326" s="332"/>
      <c r="S326" s="332" t="s">
        <v>1528</v>
      </c>
    </row>
    <row r="327" spans="1:19" ht="14.1" customHeight="1">
      <c r="A327" s="522">
        <v>326</v>
      </c>
      <c r="B327" s="340" t="s">
        <v>1542</v>
      </c>
      <c r="C327" s="332" t="str">
        <f>IF('確認申請書（建築）入力'!$Z$292=0,"",TEXT('確認申請書（建築）入力'!$Z$292,"#0.00"))</f>
        <v/>
      </c>
      <c r="D327" s="332"/>
      <c r="E327" s="332"/>
      <c r="F327" s="332"/>
      <c r="G327" s="332"/>
      <c r="H327" s="332"/>
      <c r="I327" s="332"/>
      <c r="J327" s="332"/>
      <c r="K327" s="332"/>
      <c r="L327" s="332"/>
      <c r="M327" s="332"/>
      <c r="N327" s="332"/>
      <c r="O327" s="332"/>
      <c r="P327" s="332"/>
      <c r="Q327" s="332"/>
      <c r="R327" s="332"/>
      <c r="S327" s="332" t="s">
        <v>1528</v>
      </c>
    </row>
    <row r="328" spans="1:19" ht="14.1" customHeight="1">
      <c r="A328" s="522">
        <v>327</v>
      </c>
      <c r="B328" s="340" t="s">
        <v>1541</v>
      </c>
      <c r="C328" s="332" t="str">
        <f>IF('確認申請書（建築）入力'!$N$293="","",TEXT('確認申請書（建築）入力'!$N$293,"#0.00"))</f>
        <v/>
      </c>
      <c r="D328" s="332"/>
      <c r="E328" s="332"/>
      <c r="F328" s="332"/>
      <c r="G328" s="332"/>
      <c r="H328" s="332"/>
      <c r="I328" s="332"/>
      <c r="J328" s="332"/>
      <c r="K328" s="332"/>
      <c r="L328" s="332"/>
      <c r="M328" s="332"/>
      <c r="N328" s="332"/>
      <c r="O328" s="332"/>
      <c r="P328" s="332"/>
      <c r="Q328" s="332"/>
      <c r="R328" s="332"/>
      <c r="S328" s="332" t="s">
        <v>1528</v>
      </c>
    </row>
    <row r="329" spans="1:19" ht="14.1" customHeight="1">
      <c r="A329" s="522">
        <v>328</v>
      </c>
      <c r="B329" s="340" t="s">
        <v>1540</v>
      </c>
      <c r="C329" s="332" t="str">
        <f>IF('確認申請書（建築）入力'!$T$293="","",TEXT('確認申請書（建築）入力'!$T$293,"#0.00"))</f>
        <v/>
      </c>
      <c r="D329" s="332"/>
      <c r="E329" s="332"/>
      <c r="F329" s="332"/>
      <c r="G329" s="332"/>
      <c r="H329" s="332"/>
      <c r="I329" s="332"/>
      <c r="J329" s="332"/>
      <c r="K329" s="332"/>
      <c r="L329" s="332"/>
      <c r="M329" s="332"/>
      <c r="N329" s="332"/>
      <c r="O329" s="332"/>
      <c r="P329" s="332"/>
      <c r="Q329" s="332"/>
      <c r="R329" s="332"/>
      <c r="S329" s="332" t="s">
        <v>1528</v>
      </c>
    </row>
    <row r="330" spans="1:19" ht="14.1" customHeight="1">
      <c r="A330" s="522">
        <v>329</v>
      </c>
      <c r="B330" s="340" t="s">
        <v>1539</v>
      </c>
      <c r="C330" s="332" t="str">
        <f>IF('確認申請書（建築）入力'!$Z$293=0,"",TEXT('確認申請書（建築）入力'!$Z$293,"#0.00"))</f>
        <v/>
      </c>
      <c r="D330" s="332"/>
      <c r="E330" s="332"/>
      <c r="F330" s="332"/>
      <c r="G330" s="332"/>
      <c r="H330" s="332"/>
      <c r="I330" s="332"/>
      <c r="J330" s="332"/>
      <c r="K330" s="332"/>
      <c r="L330" s="332"/>
      <c r="M330" s="332"/>
      <c r="N330" s="332"/>
      <c r="O330" s="332"/>
      <c r="P330" s="332"/>
      <c r="Q330" s="332"/>
      <c r="R330" s="332"/>
      <c r="S330" s="332" t="s">
        <v>1528</v>
      </c>
    </row>
    <row r="331" spans="1:19" ht="14.1" customHeight="1">
      <c r="A331" s="522">
        <v>330</v>
      </c>
      <c r="B331" s="340" t="s">
        <v>1538</v>
      </c>
      <c r="C331" s="332" t="str">
        <f>IF('確認申請書（建築）入力'!$N$294="","",TEXT('確認申請書（建築）入力'!$N$294,"#0.00"))</f>
        <v/>
      </c>
      <c r="D331" s="332"/>
      <c r="E331" s="332"/>
      <c r="F331" s="332"/>
      <c r="G331" s="332"/>
      <c r="H331" s="332"/>
      <c r="I331" s="332"/>
      <c r="J331" s="332"/>
      <c r="K331" s="332"/>
      <c r="L331" s="332"/>
      <c r="M331" s="332"/>
      <c r="N331" s="332"/>
      <c r="O331" s="332"/>
      <c r="P331" s="332"/>
      <c r="Q331" s="332"/>
      <c r="R331" s="332"/>
      <c r="S331" s="332" t="s">
        <v>1528</v>
      </c>
    </row>
    <row r="332" spans="1:19" ht="14.1" customHeight="1">
      <c r="A332" s="522">
        <v>331</v>
      </c>
      <c r="B332" s="340" t="s">
        <v>1537</v>
      </c>
      <c r="C332" s="332" t="str">
        <f>IF('確認申請書（建築）入力'!$T$294="","",TEXT('確認申請書（建築）入力'!$T$294,"#0.00"))</f>
        <v/>
      </c>
      <c r="D332" s="332"/>
      <c r="E332" s="332"/>
      <c r="F332" s="332"/>
      <c r="G332" s="332"/>
      <c r="H332" s="332"/>
      <c r="I332" s="332"/>
      <c r="J332" s="332"/>
      <c r="K332" s="332"/>
      <c r="L332" s="332"/>
      <c r="M332" s="332"/>
      <c r="N332" s="332"/>
      <c r="O332" s="332"/>
      <c r="P332" s="332"/>
      <c r="Q332" s="332"/>
      <c r="R332" s="332"/>
      <c r="S332" s="332" t="s">
        <v>1528</v>
      </c>
    </row>
    <row r="333" spans="1:19" ht="14.1" customHeight="1">
      <c r="A333" s="522">
        <v>332</v>
      </c>
      <c r="B333" s="340" t="s">
        <v>1536</v>
      </c>
      <c r="C333" s="332" t="str">
        <f>IF('確認申請書（建築）入力'!$Z$294=0,"",TEXT('確認申請書（建築）入力'!$Z$294,"#0.00"))</f>
        <v/>
      </c>
      <c r="D333" s="332"/>
      <c r="E333" s="332"/>
      <c r="F333" s="332"/>
      <c r="G333" s="332"/>
      <c r="H333" s="332"/>
      <c r="I333" s="332"/>
      <c r="J333" s="332"/>
      <c r="K333" s="332"/>
      <c r="L333" s="332"/>
      <c r="M333" s="332"/>
      <c r="N333" s="332"/>
      <c r="O333" s="332"/>
      <c r="P333" s="332"/>
      <c r="Q333" s="332"/>
      <c r="R333" s="332"/>
      <c r="S333" s="332" t="s">
        <v>1528</v>
      </c>
    </row>
    <row r="334" spans="1:19" ht="14.1" customHeight="1">
      <c r="A334" s="522">
        <v>333</v>
      </c>
      <c r="B334" s="350" t="s">
        <v>1535</v>
      </c>
      <c r="C334" s="332" t="str">
        <f>IF('確認申請書（建築）入力'!$N$286="","",TEXT('確認申請書（建築）入力'!$N$286,"#0.00"))</f>
        <v/>
      </c>
      <c r="D334" s="337"/>
      <c r="E334" s="337"/>
      <c r="F334" s="337"/>
      <c r="G334" s="337"/>
      <c r="H334" s="337"/>
      <c r="I334" s="337"/>
      <c r="J334" s="332"/>
      <c r="K334" s="332"/>
      <c r="L334" s="332"/>
      <c r="M334" s="332"/>
      <c r="N334" s="332"/>
      <c r="O334" s="332"/>
      <c r="P334" s="332"/>
      <c r="Q334" s="332"/>
      <c r="R334" s="332"/>
      <c r="S334" s="332"/>
    </row>
    <row r="335" spans="1:19" ht="14.1" customHeight="1">
      <c r="A335" s="522">
        <v>334</v>
      </c>
      <c r="B335" s="350" t="s">
        <v>1534</v>
      </c>
      <c r="C335" s="332" t="str">
        <f>IF('確認申請書（建築）入力'!$T$286="","",TEXT('確認申請書（建築）入力'!$T$286,"#0.00"))</f>
        <v/>
      </c>
      <c r="D335" s="337"/>
      <c r="E335" s="337"/>
      <c r="F335" s="337"/>
      <c r="G335" s="337"/>
      <c r="H335" s="337"/>
      <c r="I335" s="337"/>
      <c r="J335" s="332"/>
      <c r="K335" s="332"/>
      <c r="L335" s="332"/>
      <c r="M335" s="332"/>
      <c r="N335" s="332"/>
      <c r="O335" s="332"/>
      <c r="P335" s="332"/>
      <c r="Q335" s="332"/>
      <c r="R335" s="332"/>
      <c r="S335" s="332"/>
    </row>
    <row r="336" spans="1:19" ht="14.1" customHeight="1">
      <c r="A336" s="522">
        <v>335</v>
      </c>
      <c r="B336" s="350" t="s">
        <v>1533</v>
      </c>
      <c r="C336" s="332" t="str">
        <f>IF('確認申請書（建築）入力'!$Z$286=0,"",TEXT('確認申請書（建築）入力'!$Z$286,"#0.00"))</f>
        <v/>
      </c>
      <c r="D336" s="337"/>
      <c r="E336" s="337"/>
      <c r="F336" s="337"/>
      <c r="G336" s="337"/>
      <c r="H336" s="337"/>
      <c r="I336" s="337"/>
      <c r="J336" s="332"/>
      <c r="K336" s="332"/>
      <c r="L336" s="332"/>
      <c r="M336" s="332"/>
      <c r="N336" s="332"/>
      <c r="O336" s="332"/>
      <c r="P336" s="332"/>
      <c r="Q336" s="332"/>
      <c r="R336" s="332"/>
      <c r="S336" s="332"/>
    </row>
    <row r="337" spans="1:19" ht="14.1" customHeight="1">
      <c r="A337" s="522">
        <v>336</v>
      </c>
      <c r="B337" s="331" t="s">
        <v>1532</v>
      </c>
      <c r="C337" s="332" t="str">
        <f>IF($D$337=1,"",INDEX(主要用途!$C$2:$C296,$D$337))</f>
        <v/>
      </c>
      <c r="D337" s="337">
        <v>1</v>
      </c>
      <c r="E337" s="332"/>
      <c r="F337" s="332"/>
      <c r="G337" s="332"/>
      <c r="H337" s="332"/>
      <c r="I337" s="332"/>
      <c r="J337" s="332"/>
      <c r="K337" s="332"/>
      <c r="L337" s="332"/>
      <c r="M337" s="332"/>
      <c r="N337" s="332"/>
      <c r="O337" s="332"/>
      <c r="P337" s="332"/>
      <c r="Q337" s="332"/>
      <c r="R337" s="332"/>
      <c r="S337" s="332" t="s">
        <v>1528</v>
      </c>
    </row>
    <row r="338" spans="1:19" ht="14.1" customHeight="1">
      <c r="A338" s="522">
        <v>337</v>
      </c>
      <c r="B338" s="331" t="s">
        <v>1531</v>
      </c>
      <c r="C338" s="332" t="str">
        <f>IF('確認申請書（建築）入力'!$T$271="","",'確認申請書（建築）入力'!$T$271)</f>
        <v/>
      </c>
      <c r="D338" s="332"/>
      <c r="E338" s="332"/>
      <c r="F338" s="332"/>
      <c r="G338" s="332"/>
      <c r="H338" s="332"/>
      <c r="I338" s="332"/>
      <c r="J338" s="332"/>
      <c r="K338" s="332"/>
      <c r="L338" s="332"/>
      <c r="M338" s="332"/>
      <c r="N338" s="332"/>
      <c r="O338" s="332"/>
      <c r="P338" s="332"/>
      <c r="Q338" s="332"/>
      <c r="R338" s="332"/>
      <c r="S338" s="332" t="s">
        <v>1528</v>
      </c>
    </row>
    <row r="339" spans="1:19" ht="14.1" customHeight="1">
      <c r="A339" s="522">
        <v>338</v>
      </c>
      <c r="B339" s="331" t="s">
        <v>1530</v>
      </c>
      <c r="C339" s="332" t="str">
        <f>IF($D$339=1,"",INDEX(主要用途!$C$2:$C298,$D$339))</f>
        <v/>
      </c>
      <c r="D339" s="337">
        <v>1</v>
      </c>
      <c r="E339" s="332"/>
      <c r="F339" s="332"/>
      <c r="G339" s="332"/>
      <c r="H339" s="332"/>
      <c r="I339" s="332"/>
      <c r="J339" s="332"/>
      <c r="K339" s="332"/>
      <c r="L339" s="332"/>
      <c r="M339" s="332"/>
      <c r="N339" s="332"/>
      <c r="O339" s="332"/>
      <c r="P339" s="332"/>
      <c r="Q339" s="332"/>
      <c r="R339" s="332"/>
      <c r="S339" s="332" t="s">
        <v>1528</v>
      </c>
    </row>
    <row r="340" spans="1:19" ht="14.1" customHeight="1">
      <c r="A340" s="522">
        <v>339</v>
      </c>
      <c r="B340" s="331" t="s">
        <v>1529</v>
      </c>
      <c r="C340" s="332" t="str">
        <f>IF('確認申請書（建築）入力'!$T$272="","",'確認申請書（建築）入力'!$T$272)</f>
        <v/>
      </c>
      <c r="D340" s="332"/>
      <c r="E340" s="332"/>
      <c r="F340" s="332"/>
      <c r="G340" s="332"/>
      <c r="H340" s="332"/>
      <c r="I340" s="332"/>
      <c r="J340" s="332"/>
      <c r="K340" s="332"/>
      <c r="L340" s="332"/>
      <c r="M340" s="332"/>
      <c r="N340" s="332"/>
      <c r="O340" s="332"/>
      <c r="P340" s="332"/>
      <c r="Q340" s="332"/>
      <c r="R340" s="332"/>
      <c r="S340" s="332" t="s">
        <v>1528</v>
      </c>
    </row>
    <row r="341" spans="1:19" ht="14.1" customHeight="1">
      <c r="A341" s="522">
        <v>340</v>
      </c>
      <c r="B341" s="331" t="s">
        <v>1527</v>
      </c>
      <c r="C341" s="332" t="str">
        <f>IF('確認申請書（建築）入力'!$AP$11="","",'確認申請書（建築）入力'!$AP$11)</f>
        <v/>
      </c>
      <c r="D341" s="332"/>
      <c r="E341" s="332"/>
      <c r="F341" s="332"/>
      <c r="G341" s="332"/>
      <c r="H341" s="332"/>
      <c r="I341" s="332"/>
      <c r="J341" s="332"/>
      <c r="K341" s="332"/>
      <c r="L341" s="332"/>
      <c r="M341" s="332"/>
      <c r="N341" s="332"/>
      <c r="O341" s="332"/>
      <c r="P341" s="332"/>
      <c r="Q341" s="332"/>
      <c r="R341" s="332"/>
      <c r="S341" s="332"/>
    </row>
    <row r="342" spans="1:19" ht="14.1" customHeight="1">
      <c r="A342" s="522">
        <v>341</v>
      </c>
      <c r="B342" s="332" t="s">
        <v>2035</v>
      </c>
      <c r="C342" s="332" t="str">
        <f>IF($D$342=TRUE,"申請済",IF($E$342=TRUE,"未申請",IF($F$342=TRUE,"申請不要","")))</f>
        <v/>
      </c>
      <c r="D342" s="332" t="b">
        <v>0</v>
      </c>
      <c r="E342" s="332" t="b">
        <v>0</v>
      </c>
      <c r="F342" s="332" t="b">
        <v>0</v>
      </c>
      <c r="G342" s="332"/>
      <c r="H342" s="332"/>
      <c r="I342" s="332"/>
      <c r="J342" s="332"/>
      <c r="K342" s="332"/>
      <c r="L342" s="332"/>
      <c r="M342" s="332"/>
      <c r="N342" s="332"/>
      <c r="O342" s="332"/>
      <c r="P342" s="332"/>
      <c r="Q342" s="332"/>
      <c r="R342" s="332"/>
      <c r="S342" s="332"/>
    </row>
    <row r="343" spans="1:19" ht="14.1" customHeight="1">
      <c r="A343" s="522">
        <v>342</v>
      </c>
      <c r="B343" s="332" t="s">
        <v>2370</v>
      </c>
      <c r="C343" s="332" t="str">
        <f>IF('確認申請書（建築）入力'!$X$222="","",'確認申請書（建築）入力'!$X$222)</f>
        <v/>
      </c>
      <c r="D343" s="332"/>
      <c r="E343" s="332"/>
      <c r="F343" s="332"/>
      <c r="G343" s="332"/>
      <c r="H343" s="332"/>
      <c r="I343" s="332"/>
      <c r="J343" s="332"/>
      <c r="K343" s="332"/>
      <c r="L343" s="332"/>
      <c r="M343" s="332"/>
      <c r="N343" s="332"/>
      <c r="O343" s="332"/>
      <c r="P343" s="332"/>
      <c r="Q343" s="332"/>
      <c r="R343" s="332"/>
      <c r="S343" s="332"/>
    </row>
    <row r="344" spans="1:19" ht="14.1" customHeight="1">
      <c r="A344" s="522">
        <v>343</v>
      </c>
      <c r="B344" s="332" t="s">
        <v>2371</v>
      </c>
      <c r="C344" s="332" t="str">
        <f>IF('確認申請書（建築）入力'!$X$223="","",'確認申請書（建築）入力'!$X$223)</f>
        <v/>
      </c>
      <c r="D344" s="332"/>
      <c r="E344" s="332"/>
      <c r="F344" s="332"/>
      <c r="G344" s="332"/>
      <c r="H344" s="332"/>
      <c r="I344" s="332"/>
      <c r="J344" s="332"/>
      <c r="K344" s="332"/>
      <c r="L344" s="332"/>
      <c r="M344" s="332"/>
      <c r="N344" s="332"/>
      <c r="O344" s="332"/>
      <c r="P344" s="332"/>
      <c r="Q344" s="332"/>
      <c r="R344" s="332"/>
      <c r="S344" s="332"/>
    </row>
    <row r="345" spans="1:19" ht="14.1" customHeight="1">
      <c r="A345" s="522">
        <v>344</v>
      </c>
      <c r="B345" s="332" t="s">
        <v>2036</v>
      </c>
      <c r="C345" s="332" t="str">
        <f>IF('確認申請書（建築）入力'!$N$298="","",TEXT('確認申請書（建築）入力'!$N$298,"#0.00"))</f>
        <v/>
      </c>
      <c r="D345" s="332"/>
      <c r="E345" s="332"/>
      <c r="F345" s="332"/>
      <c r="G345" s="332"/>
      <c r="H345" s="332"/>
      <c r="I345" s="332"/>
      <c r="J345" s="332"/>
      <c r="K345" s="332"/>
      <c r="L345" s="332"/>
      <c r="M345" s="332"/>
      <c r="N345" s="332"/>
      <c r="O345" s="332"/>
      <c r="P345" s="332"/>
      <c r="Q345" s="332"/>
      <c r="R345" s="332"/>
      <c r="S345" s="332"/>
    </row>
    <row r="346" spans="1:19" ht="14.1" customHeight="1">
      <c r="A346" s="522">
        <v>345</v>
      </c>
      <c r="B346" s="332" t="s">
        <v>2037</v>
      </c>
      <c r="C346" s="332" t="str">
        <f>IF('確認申請書（建築）入力'!$T$298="","",TEXT('確認申請書（建築）入力'!$T$298,"#0.00"))</f>
        <v/>
      </c>
      <c r="D346" s="332"/>
      <c r="E346" s="332"/>
      <c r="F346" s="332"/>
      <c r="G346" s="332"/>
      <c r="H346" s="332"/>
      <c r="I346" s="332"/>
      <c r="J346" s="332"/>
      <c r="K346" s="332"/>
      <c r="L346" s="332"/>
      <c r="M346" s="332"/>
      <c r="N346" s="332"/>
      <c r="O346" s="332"/>
      <c r="P346" s="332"/>
      <c r="Q346" s="332"/>
      <c r="R346" s="332"/>
      <c r="S346" s="332"/>
    </row>
    <row r="347" spans="1:19" ht="14.1" customHeight="1">
      <c r="A347" s="522">
        <v>346</v>
      </c>
      <c r="B347" s="332" t="s">
        <v>2038</v>
      </c>
      <c r="C347" s="332" t="str">
        <f>IF('確認申請書（建築）入力'!$Z$298=0,"",TEXT('確認申請書（建築）入力'!$Z$298,"#0.00"))</f>
        <v/>
      </c>
      <c r="D347" s="332"/>
      <c r="E347" s="332"/>
      <c r="F347" s="332"/>
      <c r="G347" s="332"/>
      <c r="H347" s="332"/>
      <c r="I347" s="332"/>
      <c r="J347" s="332"/>
      <c r="K347" s="332"/>
      <c r="L347" s="332"/>
      <c r="M347" s="332"/>
      <c r="N347" s="332"/>
      <c r="O347" s="332"/>
      <c r="P347" s="332"/>
      <c r="Q347" s="332"/>
      <c r="R347" s="332"/>
      <c r="S347" s="332"/>
    </row>
    <row r="348" spans="1:19" s="745" customFormat="1" ht="14.1" customHeight="1">
      <c r="A348" s="743">
        <v>347</v>
      </c>
      <c r="B348" s="744" t="s">
        <v>2500</v>
      </c>
      <c r="C348" s="744" t="str">
        <f>TEXT(初期画面!A7,"yyyymmdd")</f>
        <v>20240401</v>
      </c>
      <c r="D348" s="744"/>
      <c r="E348" s="744"/>
      <c r="F348" s="744"/>
      <c r="G348" s="744"/>
      <c r="H348" s="744"/>
      <c r="I348" s="744"/>
      <c r="J348" s="744"/>
      <c r="K348" s="744"/>
      <c r="L348" s="744"/>
      <c r="M348" s="744"/>
      <c r="N348" s="744"/>
      <c r="O348" s="744"/>
      <c r="P348" s="744"/>
      <c r="Q348" s="744"/>
      <c r="R348" s="744"/>
      <c r="S348" s="744"/>
    </row>
    <row r="349" spans="1:19" ht="14.1" customHeight="1">
      <c r="A349" s="522">
        <v>348</v>
      </c>
      <c r="B349" s="332" t="s">
        <v>2756</v>
      </c>
      <c r="C349" s="332" t="str">
        <f>IF($D$349=TRUE,"提出済",IF($E$349=TRUE,"未提出",IF($F$349=TRUE,"提出不要","")))</f>
        <v/>
      </c>
      <c r="D349" s="332" t="b">
        <v>0</v>
      </c>
      <c r="E349" s="332" t="b">
        <v>0</v>
      </c>
      <c r="F349" s="332" t="b">
        <v>0</v>
      </c>
      <c r="G349" s="332"/>
      <c r="H349" s="332"/>
      <c r="I349" s="332"/>
      <c r="J349" s="332"/>
      <c r="K349" s="332"/>
      <c r="L349" s="332"/>
      <c r="M349" s="332"/>
      <c r="N349" s="332"/>
      <c r="O349" s="332"/>
      <c r="P349" s="332"/>
      <c r="Q349" s="332"/>
      <c r="R349" s="332"/>
      <c r="S349" s="332"/>
    </row>
    <row r="350" spans="1:19" ht="14.1" customHeight="1">
      <c r="A350" s="522">
        <v>349</v>
      </c>
      <c r="B350" s="332" t="s">
        <v>2758</v>
      </c>
      <c r="C350" s="332" t="str">
        <f>IF('確認申請書（建築）入力'!$T$228="","",'確認申請書（建築）入力'!$T$228)</f>
        <v/>
      </c>
      <c r="D350" s="332"/>
      <c r="E350" s="332"/>
      <c r="F350" s="332"/>
      <c r="G350" s="332"/>
      <c r="H350" s="332"/>
      <c r="I350" s="332"/>
      <c r="J350" s="332"/>
      <c r="K350" s="332"/>
      <c r="L350" s="332"/>
      <c r="M350" s="332"/>
      <c r="N350" s="332"/>
      <c r="O350" s="332"/>
      <c r="P350" s="332"/>
      <c r="Q350" s="332"/>
      <c r="R350" s="332"/>
      <c r="S350" s="332"/>
    </row>
    <row r="351" spans="1:19" ht="14.1" customHeight="1">
      <c r="A351" s="522">
        <v>350</v>
      </c>
      <c r="B351" s="332" t="s">
        <v>2870</v>
      </c>
      <c r="C351" s="332" t="str">
        <f>IF('確認申請書（建築）入力'!$AJ$228="","",'確認申請書（建築）入力'!$AJ$228)</f>
        <v/>
      </c>
      <c r="D351" s="332"/>
      <c r="E351" s="332"/>
      <c r="F351" s="332"/>
      <c r="G351" s="332"/>
      <c r="H351" s="332"/>
      <c r="I351" s="332"/>
      <c r="J351" s="332"/>
      <c r="K351" s="332"/>
      <c r="L351" s="332"/>
      <c r="M351" s="332"/>
      <c r="N351" s="332"/>
      <c r="O351" s="332"/>
      <c r="P351" s="332"/>
      <c r="Q351" s="332"/>
      <c r="R351" s="332"/>
      <c r="S351" s="332"/>
    </row>
    <row r="352" spans="1:19" ht="14.1" customHeight="1">
      <c r="A352" s="522">
        <v>351</v>
      </c>
      <c r="B352" s="332" t="s">
        <v>2759</v>
      </c>
      <c r="C352" s="332" t="str">
        <f>IF('確認申請書（建築）入力'!$T$229="","",'確認申請書（建築）入力'!$T$229)</f>
        <v/>
      </c>
      <c r="D352" s="332"/>
      <c r="E352" s="332"/>
      <c r="F352" s="332"/>
      <c r="G352" s="332"/>
      <c r="H352" s="332"/>
      <c r="I352" s="332"/>
      <c r="J352" s="332"/>
      <c r="K352" s="332"/>
      <c r="L352" s="332"/>
      <c r="M352" s="332"/>
      <c r="N352" s="332"/>
      <c r="O352" s="332"/>
      <c r="P352" s="332"/>
      <c r="Q352" s="332"/>
      <c r="R352" s="332"/>
      <c r="S352" s="332"/>
    </row>
    <row r="353" spans="1:19" ht="14.1" customHeight="1">
      <c r="A353" s="522">
        <v>352</v>
      </c>
      <c r="B353" s="332" t="s">
        <v>2871</v>
      </c>
      <c r="C353" s="332" t="str">
        <f>IF('確認申請書（建築）入力'!$AJ$229="","",'確認申請書（建築）入力'!$AJ$229)</f>
        <v/>
      </c>
      <c r="D353" s="332"/>
      <c r="E353" s="332"/>
      <c r="F353" s="332"/>
      <c r="G353" s="332"/>
      <c r="H353" s="332"/>
      <c r="I353" s="332"/>
      <c r="J353" s="332"/>
      <c r="K353" s="332"/>
      <c r="L353" s="332"/>
      <c r="M353" s="332"/>
      <c r="N353" s="332"/>
      <c r="O353" s="332"/>
      <c r="P353" s="332"/>
      <c r="Q353" s="332"/>
      <c r="R353" s="332"/>
      <c r="S353" s="332"/>
    </row>
    <row r="354" spans="1:19" ht="14.1" customHeight="1">
      <c r="A354" s="522">
        <v>353</v>
      </c>
      <c r="B354" s="332" t="s">
        <v>2757</v>
      </c>
      <c r="C354" s="332" t="str">
        <f>IF('確認申請書（建築）入力'!$R$230="","",'確認申請書（建築）入力'!$R$230)</f>
        <v/>
      </c>
      <c r="D354" s="332"/>
      <c r="E354" s="332"/>
      <c r="F354" s="332"/>
      <c r="G354" s="332"/>
      <c r="H354" s="332"/>
      <c r="I354" s="332"/>
      <c r="J354" s="332"/>
      <c r="K354" s="332"/>
      <c r="L354" s="332"/>
      <c r="M354" s="332"/>
      <c r="N354" s="332"/>
      <c r="O354" s="332"/>
      <c r="P354" s="332"/>
      <c r="Q354" s="332"/>
      <c r="R354" s="332"/>
      <c r="S354" s="332"/>
    </row>
    <row r="355" spans="1:19" ht="14.1" customHeight="1">
      <c r="A355" s="522">
        <v>354</v>
      </c>
      <c r="B355" s="332" t="s">
        <v>2897</v>
      </c>
      <c r="C355" s="332" t="str">
        <f>IF('確認申請書（建築）入力'!$N$295="","",TEXT('確認申請書（建築）入力'!$N$295,"#0.00"))</f>
        <v/>
      </c>
      <c r="D355" s="332"/>
      <c r="E355" s="332"/>
      <c r="F355" s="332"/>
      <c r="G355" s="332"/>
      <c r="H355" s="332"/>
      <c r="I355" s="332"/>
      <c r="J355" s="332"/>
      <c r="K355" s="332"/>
      <c r="L355" s="332"/>
      <c r="M355" s="332"/>
      <c r="N355" s="332"/>
      <c r="O355" s="332"/>
      <c r="P355" s="332"/>
      <c r="Q355" s="332"/>
      <c r="R355" s="332"/>
      <c r="S355" s="332"/>
    </row>
    <row r="356" spans="1:19" ht="14.1" customHeight="1">
      <c r="A356" s="522">
        <v>355</v>
      </c>
      <c r="B356" s="332" t="s">
        <v>2898</v>
      </c>
      <c r="C356" s="332" t="str">
        <f>IF('確認申請書（建築）入力'!$T$295="","",TEXT('確認申請書（建築）入力'!$T$295,"#0.00"))</f>
        <v/>
      </c>
      <c r="D356" s="332"/>
      <c r="E356" s="332"/>
      <c r="F356" s="332"/>
      <c r="G356" s="332"/>
      <c r="H356" s="332"/>
      <c r="I356" s="332"/>
      <c r="J356" s="332"/>
      <c r="K356" s="332"/>
      <c r="L356" s="332"/>
      <c r="M356" s="332"/>
      <c r="N356" s="332"/>
      <c r="O356" s="332"/>
      <c r="P356" s="332"/>
      <c r="Q356" s="332"/>
      <c r="R356" s="332"/>
      <c r="S356" s="332"/>
    </row>
    <row r="357" spans="1:19" ht="14.1" customHeight="1">
      <c r="A357" s="522">
        <v>356</v>
      </c>
      <c r="B357" s="332" t="s">
        <v>2899</v>
      </c>
      <c r="C357" s="332" t="str">
        <f>IF('確認申請書（建築）入力'!$Z$295=0,"",TEXT('確認申請書（建築）入力'!$Z$295,"#0.00"))</f>
        <v/>
      </c>
    </row>
    <row r="358" spans="1:19" ht="14.1" customHeight="1">
      <c r="A358" s="522">
        <v>357</v>
      </c>
      <c r="B358" s="329" t="s">
        <v>3078</v>
      </c>
      <c r="C358" s="329" t="str">
        <f>IF($D$358=TRUE,"有",IF($E$358=TRUE,"無",""))</f>
        <v/>
      </c>
      <c r="D358" s="329" t="b">
        <v>0</v>
      </c>
      <c r="E358" s="329" t="b">
        <v>0</v>
      </c>
    </row>
    <row r="359" spans="1:19" ht="14.1" customHeight="1">
      <c r="A359" s="522">
        <v>358</v>
      </c>
      <c r="B359" s="329" t="s">
        <v>3443</v>
      </c>
      <c r="C359" s="329" t="str">
        <f>IF($D$359=TRUE,"要",IF($E$359=TRUE,"否",""))</f>
        <v/>
      </c>
      <c r="D359" s="329" t="b">
        <v>0</v>
      </c>
      <c r="E359" s="329" t="b">
        <v>0</v>
      </c>
    </row>
    <row r="360" spans="1:19" ht="14.1" customHeight="1">
      <c r="A360" s="522">
        <v>359</v>
      </c>
      <c r="B360" s="331" t="s">
        <v>3546</v>
      </c>
      <c r="C360" s="332" t="str">
        <f>IF('確認申請書（建築）入力'!$M$214="","",'確認申請書（建築）入力'!$M$214)</f>
        <v/>
      </c>
      <c r="D360" s="332"/>
      <c r="E360" s="332"/>
      <c r="F360" s="332"/>
      <c r="G360" s="332"/>
      <c r="H360" s="332"/>
      <c r="I360" s="332"/>
      <c r="J360" s="332"/>
      <c r="K360" s="332"/>
      <c r="L360" s="332"/>
      <c r="M360" s="332"/>
      <c r="N360" s="332"/>
      <c r="O360" s="332"/>
      <c r="P360" s="332"/>
      <c r="Q360" s="332"/>
      <c r="R360" s="332"/>
      <c r="S360" s="332" t="s">
        <v>1528</v>
      </c>
    </row>
    <row r="361" spans="1:19" ht="14.1" customHeight="1">
      <c r="A361" s="522">
        <v>360</v>
      </c>
      <c r="B361" s="331" t="s">
        <v>3547</v>
      </c>
      <c r="C361" s="332" t="str">
        <f>IF('確認申請書（建築）入力'!$S$215="","",'確認申請書（建築）入力'!$S$215)</f>
        <v/>
      </c>
      <c r="D361" s="337">
        <v>1</v>
      </c>
      <c r="E361" s="332"/>
      <c r="F361" s="332"/>
      <c r="G361" s="332"/>
      <c r="H361" s="332"/>
      <c r="I361" s="332"/>
      <c r="J361" s="332"/>
      <c r="K361" s="332"/>
      <c r="L361" s="332"/>
      <c r="M361" s="332"/>
      <c r="N361" s="332"/>
      <c r="O361" s="332"/>
      <c r="P361" s="332"/>
      <c r="Q361" s="332"/>
      <c r="R361" s="332"/>
      <c r="S361" s="332" t="s">
        <v>1528</v>
      </c>
    </row>
    <row r="362" spans="1:19" ht="14.1" customHeight="1">
      <c r="A362" s="522">
        <v>361</v>
      </c>
      <c r="B362" s="331" t="s">
        <v>3548</v>
      </c>
      <c r="C362" s="332" t="str">
        <f>IF('確認申請書（建築）入力'!$Z$215="","",'確認申請書（建築）入力'!$Z$215)</f>
        <v/>
      </c>
      <c r="D362" s="337">
        <v>1</v>
      </c>
      <c r="E362" s="332"/>
      <c r="F362" s="332"/>
      <c r="G362" s="332"/>
      <c r="H362" s="332"/>
      <c r="I362" s="332"/>
      <c r="J362" s="332"/>
      <c r="K362" s="332"/>
      <c r="L362" s="332"/>
      <c r="M362" s="332"/>
      <c r="N362" s="332"/>
      <c r="O362" s="332"/>
      <c r="P362" s="332"/>
      <c r="Q362" s="332"/>
      <c r="R362" s="332"/>
      <c r="S362" s="332" t="s">
        <v>1816</v>
      </c>
    </row>
    <row r="363" spans="1:19" ht="14.1" customHeight="1">
      <c r="A363" s="522">
        <v>362</v>
      </c>
      <c r="B363" s="331" t="s">
        <v>3549</v>
      </c>
      <c r="C363" s="332" t="str">
        <f>IF('確認申請書（建築）入力'!$AE$215="","",'確認申請書（建築）入力'!$AE$215)</f>
        <v/>
      </c>
      <c r="D363" s="332"/>
      <c r="E363" s="332"/>
      <c r="F363" s="332"/>
      <c r="G363" s="332"/>
      <c r="H363" s="332"/>
      <c r="I363" s="332"/>
      <c r="J363" s="332"/>
      <c r="K363" s="332"/>
      <c r="L363" s="332"/>
      <c r="M363" s="332"/>
      <c r="N363" s="332"/>
      <c r="O363" s="332"/>
      <c r="P363" s="332"/>
      <c r="Q363" s="332"/>
      <c r="R363" s="332"/>
      <c r="S363" s="332" t="s">
        <v>1528</v>
      </c>
    </row>
    <row r="364" spans="1:19" ht="14.1" customHeight="1">
      <c r="A364" s="522">
        <v>363</v>
      </c>
      <c r="B364" s="331" t="s">
        <v>3550</v>
      </c>
      <c r="C364" s="332" t="str">
        <f>IF('確認申請書（建築）入力'!$M$216="","",'確認申請書（建築）入力'!$M$216)</f>
        <v/>
      </c>
      <c r="D364" s="332"/>
      <c r="E364" s="332"/>
      <c r="F364" s="332"/>
      <c r="G364" s="332"/>
      <c r="H364" s="332"/>
      <c r="I364" s="332"/>
      <c r="J364" s="332"/>
      <c r="K364" s="332"/>
      <c r="L364" s="332"/>
      <c r="M364" s="332"/>
      <c r="N364" s="332"/>
      <c r="O364" s="332"/>
      <c r="P364" s="332"/>
      <c r="Q364" s="332"/>
      <c r="R364" s="332"/>
      <c r="S364" s="332" t="s">
        <v>1528</v>
      </c>
    </row>
    <row r="365" spans="1:19" ht="14.1" customHeight="1">
      <c r="A365" s="522">
        <v>364</v>
      </c>
      <c r="B365" s="331" t="s">
        <v>3551</v>
      </c>
      <c r="C365" s="332" t="str">
        <f>IF('確認申請書（建築）入力'!$M$217="","",'確認申請書（建築）入力'!$M$217)</f>
        <v/>
      </c>
      <c r="D365" s="332"/>
      <c r="E365" s="332"/>
      <c r="F365" s="332"/>
      <c r="G365" s="332"/>
      <c r="H365" s="332"/>
      <c r="I365" s="332"/>
      <c r="J365" s="332"/>
      <c r="K365" s="332"/>
      <c r="L365" s="332"/>
      <c r="M365" s="332"/>
      <c r="N365" s="332"/>
      <c r="O365" s="332"/>
      <c r="P365" s="332"/>
      <c r="Q365" s="332"/>
      <c r="R365" s="332"/>
      <c r="S365" s="332" t="s">
        <v>1528</v>
      </c>
    </row>
    <row r="366" spans="1:19" ht="14.1" customHeight="1">
      <c r="A366" s="522">
        <v>365</v>
      </c>
      <c r="B366" s="331" t="s">
        <v>3552</v>
      </c>
      <c r="C366" s="332" t="str">
        <f>IF('確認申請書（建築）入力'!$M$218="","",'確認申請書（建築）入力'!$M$218)</f>
        <v/>
      </c>
      <c r="D366" s="332"/>
      <c r="E366" s="332"/>
      <c r="F366" s="332"/>
      <c r="G366" s="332"/>
      <c r="H366" s="332"/>
      <c r="I366" s="332"/>
      <c r="J366" s="332"/>
      <c r="K366" s="332"/>
      <c r="L366" s="332"/>
      <c r="M366" s="332"/>
      <c r="N366" s="332"/>
      <c r="O366" s="332"/>
      <c r="P366" s="332"/>
      <c r="Q366" s="332"/>
      <c r="R366" s="332"/>
      <c r="S366" s="332" t="s">
        <v>1528</v>
      </c>
    </row>
    <row r="367" spans="1:19" ht="14.1" customHeight="1">
      <c r="A367" s="522">
        <v>366</v>
      </c>
      <c r="B367" s="331" t="s">
        <v>3553</v>
      </c>
      <c r="C367" s="332" t="str">
        <f>IF('確認申請書（建築）入力'!$M$219="","",'確認申請書（建築）入力'!$M$219)</f>
        <v/>
      </c>
      <c r="D367" s="332"/>
      <c r="E367" s="332"/>
      <c r="F367" s="332"/>
      <c r="G367" s="332"/>
      <c r="H367" s="332"/>
      <c r="I367" s="332"/>
      <c r="J367" s="332"/>
      <c r="K367" s="332"/>
      <c r="L367" s="332"/>
      <c r="M367" s="332"/>
      <c r="N367" s="332"/>
      <c r="O367" s="332"/>
      <c r="P367" s="332"/>
      <c r="Q367" s="332"/>
      <c r="R367" s="332"/>
      <c r="S367" s="332" t="s">
        <v>1528</v>
      </c>
    </row>
    <row r="368" spans="1:19" ht="14.1" customHeight="1">
      <c r="A368" s="522">
        <v>367</v>
      </c>
      <c r="B368" s="332" t="s">
        <v>3593</v>
      </c>
      <c r="C368" s="332" t="str">
        <f>IF('確認申請書（建築）入力'!$N$289="","",TEXT('確認申請書（建築）入力'!$N$289,"#0.00"))</f>
        <v/>
      </c>
      <c r="D368" s="332"/>
      <c r="E368" s="332"/>
      <c r="F368" s="332"/>
      <c r="G368" s="332"/>
      <c r="H368" s="332"/>
      <c r="I368" s="332"/>
      <c r="J368" s="332"/>
      <c r="K368" s="332"/>
      <c r="L368" s="332"/>
      <c r="M368" s="332"/>
      <c r="N368" s="332"/>
      <c r="O368" s="332"/>
      <c r="P368" s="332"/>
      <c r="Q368" s="332"/>
      <c r="R368" s="332"/>
      <c r="S368" s="332"/>
    </row>
    <row r="369" spans="1:19" ht="14.1" customHeight="1">
      <c r="A369" s="522">
        <v>368</v>
      </c>
      <c r="B369" s="332" t="s">
        <v>3594</v>
      </c>
      <c r="C369" s="332" t="str">
        <f>IF('確認申請書（建築）入力'!$T$289="","",TEXT('確認申請書（建築）入力'!$T$289,"#0.00"))</f>
        <v/>
      </c>
      <c r="D369" s="332"/>
      <c r="E369" s="332"/>
      <c r="F369" s="332"/>
      <c r="G369" s="332"/>
      <c r="H369" s="332"/>
      <c r="I369" s="332"/>
      <c r="J369" s="332"/>
      <c r="K369" s="332"/>
      <c r="L369" s="332"/>
      <c r="M369" s="332"/>
      <c r="N369" s="332"/>
      <c r="O369" s="332"/>
      <c r="P369" s="332"/>
      <c r="Q369" s="332"/>
      <c r="R369" s="332"/>
      <c r="S369" s="332"/>
    </row>
    <row r="370" spans="1:19" ht="14.1" customHeight="1">
      <c r="A370" s="522">
        <v>369</v>
      </c>
      <c r="B370" s="332" t="s">
        <v>3595</v>
      </c>
      <c r="C370" s="332" t="str">
        <f>IF('確認申請書（建築）入力'!$Z$289=0,"",TEXT('確認申請書（建築）入力'!$Z$289,"#0.00"))</f>
        <v/>
      </c>
      <c r="D370" s="332"/>
      <c r="E370" s="332"/>
      <c r="F370" s="332"/>
      <c r="G370" s="332"/>
      <c r="H370" s="332"/>
      <c r="I370" s="332"/>
      <c r="J370" s="332"/>
      <c r="K370" s="332"/>
      <c r="L370" s="332"/>
      <c r="M370" s="332"/>
      <c r="N370" s="332"/>
      <c r="O370" s="332"/>
      <c r="P370" s="332"/>
      <c r="Q370" s="332"/>
      <c r="R370" s="332"/>
      <c r="S370" s="332"/>
    </row>
    <row r="371" spans="1:19" ht="14.1" customHeight="1">
      <c r="A371" s="522">
        <v>370</v>
      </c>
      <c r="B371" s="332" t="s">
        <v>3596</v>
      </c>
      <c r="C371" s="332" t="str">
        <f>IF('確認申請書（建築）入力'!$N$296="","",TEXT('確認申請書（建築）入力'!$N$296,"#0.00"))</f>
        <v/>
      </c>
      <c r="D371" s="332"/>
      <c r="E371" s="332"/>
      <c r="F371" s="332"/>
      <c r="G371" s="332"/>
      <c r="H371" s="332"/>
      <c r="I371" s="332"/>
      <c r="J371" s="332"/>
      <c r="K371" s="332"/>
      <c r="L371" s="332"/>
      <c r="M371" s="332"/>
      <c r="N371" s="332"/>
      <c r="O371" s="332"/>
      <c r="P371" s="332"/>
      <c r="Q371" s="332"/>
      <c r="R371" s="332"/>
      <c r="S371" s="332"/>
    </row>
    <row r="372" spans="1:19" ht="14.1" customHeight="1">
      <c r="A372" s="522">
        <v>371</v>
      </c>
      <c r="B372" s="332" t="s">
        <v>3597</v>
      </c>
      <c r="C372" s="332" t="str">
        <f>IF('確認申請書（建築）入力'!$T$296="","",TEXT('確認申請書（建築）入力'!$T$296,"#0.00"))</f>
        <v/>
      </c>
      <c r="D372" s="332"/>
      <c r="E372" s="332"/>
      <c r="F372" s="332"/>
      <c r="G372" s="332"/>
      <c r="H372" s="332"/>
      <c r="I372" s="332"/>
      <c r="J372" s="332"/>
      <c r="K372" s="332"/>
      <c r="L372" s="332"/>
      <c r="M372" s="332"/>
      <c r="N372" s="332"/>
      <c r="O372" s="332"/>
      <c r="P372" s="332"/>
      <c r="Q372" s="332"/>
      <c r="R372" s="332"/>
      <c r="S372" s="332"/>
    </row>
    <row r="373" spans="1:19" ht="14.1" customHeight="1">
      <c r="A373" s="522">
        <v>372</v>
      </c>
      <c r="B373" s="332" t="s">
        <v>3598</v>
      </c>
      <c r="C373" s="332" t="str">
        <f>IF('確認申請書（建築）入力'!$Z$296=0,"",TEXT('確認申請書（建築）入力'!$Z$296,"#0.00"))</f>
        <v/>
      </c>
      <c r="D373" s="332"/>
      <c r="E373" s="332"/>
      <c r="F373" s="332"/>
      <c r="G373" s="332"/>
      <c r="H373" s="332"/>
      <c r="I373" s="332"/>
      <c r="J373" s="332"/>
      <c r="K373" s="332"/>
      <c r="L373" s="332"/>
      <c r="M373" s="332"/>
      <c r="N373" s="332"/>
      <c r="O373" s="332"/>
      <c r="P373" s="332"/>
      <c r="Q373" s="332"/>
      <c r="R373" s="332"/>
      <c r="S373" s="332"/>
    </row>
    <row r="374" spans="1:19" ht="14.1" customHeight="1">
      <c r="A374" s="522">
        <v>373</v>
      </c>
      <c r="B374" s="332" t="s">
        <v>3610</v>
      </c>
      <c r="C374" s="332" t="str">
        <f>IF('確認申請書（建築）入力'!$N$279=0,"",TEXT('確認申請書（建築）入力'!$N$279,"#0.00"))</f>
        <v/>
      </c>
      <c r="D374" s="332"/>
      <c r="E374" s="332"/>
      <c r="F374" s="332"/>
      <c r="G374" s="332"/>
      <c r="H374" s="332"/>
      <c r="I374" s="332"/>
      <c r="J374" s="332"/>
      <c r="K374" s="332"/>
      <c r="L374" s="332"/>
      <c r="M374" s="332"/>
      <c r="N374" s="332"/>
      <c r="O374" s="332"/>
      <c r="P374" s="332"/>
      <c r="Q374" s="332"/>
      <c r="R374" s="332"/>
      <c r="S374" s="332"/>
    </row>
    <row r="375" spans="1:19" ht="14.1" customHeight="1">
      <c r="A375" s="522">
        <v>374</v>
      </c>
      <c r="B375" s="332" t="s">
        <v>3611</v>
      </c>
      <c r="C375" s="332" t="str">
        <f>IF('確認申請書（建築）入力'!$T$279=0,"",TEXT('確認申請書（建築）入力'!$T$279,"#0.00"))</f>
        <v/>
      </c>
      <c r="D375" s="332"/>
      <c r="E375" s="332"/>
      <c r="F375" s="332"/>
      <c r="G375" s="332"/>
      <c r="H375" s="332"/>
      <c r="I375" s="332"/>
      <c r="J375" s="332"/>
      <c r="K375" s="332"/>
      <c r="L375" s="332"/>
      <c r="M375" s="332"/>
      <c r="N375" s="332"/>
      <c r="O375" s="332"/>
      <c r="P375" s="332"/>
      <c r="Q375" s="332"/>
      <c r="R375" s="332"/>
      <c r="S375" s="332"/>
    </row>
    <row r="376" spans="1:19" ht="14.1" customHeight="1">
      <c r="A376" s="522">
        <v>375</v>
      </c>
      <c r="B376" s="332" t="s">
        <v>3612</v>
      </c>
      <c r="C376" s="332" t="str">
        <f>IF('確認申請書（建築）入力'!$Z$279=0,"",TEXT('確認申請書（建築）入力'!$Z$279,"#0.00"))</f>
        <v/>
      </c>
      <c r="D376" s="332"/>
      <c r="E376" s="332"/>
      <c r="F376" s="332"/>
      <c r="G376" s="332"/>
      <c r="H376" s="332"/>
      <c r="I376" s="332"/>
      <c r="J376" s="332"/>
      <c r="K376" s="332"/>
      <c r="L376" s="332"/>
      <c r="M376" s="332"/>
      <c r="N376" s="332"/>
      <c r="O376" s="332"/>
      <c r="P376" s="332"/>
      <c r="Q376" s="332"/>
      <c r="R376" s="332"/>
      <c r="S376" s="332"/>
    </row>
  </sheetData>
  <phoneticPr fontId="2"/>
  <hyperlinks>
    <hyperlink ref="A1" location="作業メニュー!A1" display="出力列順" xr:uid="{00000000-0004-0000-4100-000000000000}"/>
  </hyperlinks>
  <printOptions horizontalCentered="1" headings="1" gridLines="1"/>
  <pageMargins left="0.59055118110236227" right="0.59055118110236227" top="0.78740157480314965" bottom="0.39370078740157483" header="0.59055118110236227" footer="0.19685039370078741"/>
  <pageSetup paperSize="9" scale="55" orientation="portrait" r:id="rId1"/>
  <headerFooter alignWithMargins="0">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
  <dimension ref="A1:V976"/>
  <sheetViews>
    <sheetView zoomScale="90" zoomScaleNormal="90" workbookViewId="0">
      <pane ySplit="1" topLeftCell="A2" activePane="bottomLeft" state="frozen"/>
      <selection pane="bottomLeft"/>
    </sheetView>
  </sheetViews>
  <sheetFormatPr defaultColWidth="9" defaultRowHeight="14.1" customHeight="1"/>
  <cols>
    <col min="1" max="1" width="7.625" style="251" customWidth="1"/>
    <col min="2" max="2" width="6.375" style="1198" bestFit="1" customWidth="1"/>
    <col min="3" max="3" width="6.375" style="251" bestFit="1" customWidth="1"/>
    <col min="4" max="4" width="6.375" style="251" customWidth="1"/>
    <col min="5" max="5" width="20.375" style="251" bestFit="1" customWidth="1"/>
    <col min="6" max="6" width="20.625" style="251" customWidth="1"/>
    <col min="7" max="22" width="7.625" style="251" customWidth="1"/>
    <col min="23" max="16384" width="9" style="251"/>
  </cols>
  <sheetData>
    <row r="1" spans="1:22" s="699" customFormat="1" ht="15.95" customHeight="1" thickBot="1">
      <c r="A1" s="723" t="s">
        <v>2480</v>
      </c>
      <c r="B1" s="597" t="s">
        <v>2173</v>
      </c>
      <c r="C1" s="598" t="s">
        <v>2174</v>
      </c>
      <c r="D1" s="598" t="s">
        <v>2278</v>
      </c>
      <c r="E1" s="599" t="s">
        <v>1890</v>
      </c>
      <c r="F1" s="599" t="s">
        <v>1889</v>
      </c>
      <c r="G1" s="599" t="s">
        <v>1888</v>
      </c>
      <c r="H1" s="599" t="s">
        <v>1887</v>
      </c>
      <c r="I1" s="599" t="s">
        <v>1886</v>
      </c>
      <c r="J1" s="599" t="s">
        <v>1885</v>
      </c>
      <c r="K1" s="599" t="s">
        <v>1884</v>
      </c>
      <c r="L1" s="599" t="s">
        <v>1883</v>
      </c>
      <c r="M1" s="599" t="s">
        <v>1882</v>
      </c>
      <c r="N1" s="599" t="s">
        <v>1881</v>
      </c>
      <c r="O1" s="599" t="s">
        <v>1880</v>
      </c>
      <c r="P1" s="599" t="s">
        <v>1879</v>
      </c>
      <c r="Q1" s="599" t="s">
        <v>1878</v>
      </c>
      <c r="R1" s="599" t="s">
        <v>1877</v>
      </c>
      <c r="S1" s="599" t="s">
        <v>1876</v>
      </c>
      <c r="T1" s="599" t="s">
        <v>1875</v>
      </c>
      <c r="U1" s="599" t="s">
        <v>1874</v>
      </c>
      <c r="V1" s="599" t="s">
        <v>1873</v>
      </c>
    </row>
    <row r="2" spans="1:22" s="329" customFormat="1" ht="14.1" customHeight="1">
      <c r="A2" s="600">
        <v>1</v>
      </c>
      <c r="B2" s="574" t="s">
        <v>2176</v>
      </c>
      <c r="C2" s="559">
        <v>1</v>
      </c>
      <c r="D2" s="559"/>
      <c r="E2" s="357" t="s">
        <v>2267</v>
      </c>
      <c r="F2" s="358">
        <f>'確認申請書（建築）入力'!$M$342</f>
        <v>1</v>
      </c>
      <c r="G2" s="358"/>
      <c r="H2" s="358"/>
      <c r="I2" s="358"/>
      <c r="J2" s="358"/>
      <c r="K2" s="358"/>
      <c r="L2" s="358"/>
      <c r="M2" s="358"/>
      <c r="N2" s="358"/>
      <c r="O2" s="358"/>
      <c r="P2" s="358"/>
      <c r="Q2" s="358"/>
      <c r="R2" s="358"/>
      <c r="S2" s="358"/>
      <c r="T2" s="358"/>
      <c r="U2" s="358"/>
      <c r="V2" s="367"/>
    </row>
    <row r="3" spans="1:22" s="329" customFormat="1" ht="14.1" customHeight="1">
      <c r="A3" s="511">
        <f t="shared" ref="A3:A66" si="0">A2+1</f>
        <v>2</v>
      </c>
      <c r="B3" s="522" t="s">
        <v>2176</v>
      </c>
      <c r="C3" s="560">
        <v>1</v>
      </c>
      <c r="D3" s="560"/>
      <c r="E3" s="331" t="s">
        <v>2055</v>
      </c>
      <c r="F3" s="332" t="str">
        <f>IF(INDEX(主要用途!$C$2:$C63,$G$3)="","",INDEX(主要用途!$C$2:$C63,$G$3))</f>
        <v/>
      </c>
      <c r="G3" s="337">
        <v>1</v>
      </c>
      <c r="H3" s="332"/>
      <c r="I3" s="332"/>
      <c r="J3" s="332"/>
      <c r="K3" s="332"/>
      <c r="L3" s="332"/>
      <c r="M3" s="332"/>
      <c r="N3" s="332"/>
      <c r="O3" s="332"/>
      <c r="P3" s="332"/>
      <c r="Q3" s="332"/>
      <c r="R3" s="332"/>
      <c r="S3" s="332"/>
      <c r="T3" s="332"/>
      <c r="U3" s="332"/>
      <c r="V3" s="356"/>
    </row>
    <row r="4" spans="1:22" s="329" customFormat="1" ht="14.1" customHeight="1">
      <c r="A4" s="511">
        <f t="shared" si="0"/>
        <v>3</v>
      </c>
      <c r="B4" s="522" t="s">
        <v>2176</v>
      </c>
      <c r="C4" s="560">
        <v>1</v>
      </c>
      <c r="D4" s="560"/>
      <c r="E4" s="331" t="s">
        <v>2056</v>
      </c>
      <c r="F4" s="332" t="str">
        <f>IF(INDEX(主要用途!$C$2:$C64,$G$4)="","",INDEX(主要用途!$C$2:$C64,$G$4))</f>
        <v/>
      </c>
      <c r="G4" s="337">
        <v>1</v>
      </c>
      <c r="H4" s="332"/>
      <c r="I4" s="332"/>
      <c r="J4" s="332"/>
      <c r="K4" s="332"/>
      <c r="L4" s="332"/>
      <c r="M4" s="332"/>
      <c r="N4" s="332"/>
      <c r="O4" s="332"/>
      <c r="P4" s="332"/>
      <c r="Q4" s="332"/>
      <c r="R4" s="332"/>
      <c r="S4" s="332"/>
      <c r="T4" s="332"/>
      <c r="U4" s="332"/>
      <c r="V4" s="356"/>
    </row>
    <row r="5" spans="1:22" s="329" customFormat="1" ht="14.1" customHeight="1">
      <c r="A5" s="511">
        <f t="shared" si="0"/>
        <v>4</v>
      </c>
      <c r="B5" s="522" t="s">
        <v>2176</v>
      </c>
      <c r="C5" s="560">
        <v>1</v>
      </c>
      <c r="D5" s="560"/>
      <c r="E5" s="331" t="s">
        <v>2057</v>
      </c>
      <c r="F5" s="332" t="str">
        <f>IF(INDEX(主要用途!$C$2:$C65,$G$5)="","",INDEX(主要用途!$C$2:$C65,$G$5))</f>
        <v/>
      </c>
      <c r="G5" s="337">
        <v>1</v>
      </c>
      <c r="H5" s="332"/>
      <c r="I5" s="332"/>
      <c r="J5" s="332"/>
      <c r="K5" s="332"/>
      <c r="L5" s="332"/>
      <c r="M5" s="332"/>
      <c r="N5" s="332"/>
      <c r="O5" s="332"/>
      <c r="P5" s="332"/>
      <c r="Q5" s="332"/>
      <c r="R5" s="332"/>
      <c r="S5" s="332"/>
      <c r="T5" s="332"/>
      <c r="U5" s="332"/>
      <c r="V5" s="356"/>
    </row>
    <row r="6" spans="1:22" s="329" customFormat="1" ht="14.1" customHeight="1">
      <c r="A6" s="511">
        <f t="shared" si="0"/>
        <v>5</v>
      </c>
      <c r="B6" s="522" t="s">
        <v>2176</v>
      </c>
      <c r="C6" s="560">
        <v>1</v>
      </c>
      <c r="D6" s="560"/>
      <c r="E6" s="331" t="s">
        <v>2058</v>
      </c>
      <c r="F6" s="332" t="str">
        <f>IF('確認申請書（建築）入力'!$S$344="","",'確認申請書（建築）入力'!$S$344)</f>
        <v/>
      </c>
      <c r="G6" s="332"/>
      <c r="H6" s="332"/>
      <c r="I6" s="332"/>
      <c r="J6" s="332"/>
      <c r="K6" s="332"/>
      <c r="L6" s="332"/>
      <c r="M6" s="332"/>
      <c r="N6" s="332"/>
      <c r="O6" s="332"/>
      <c r="P6" s="332"/>
      <c r="Q6" s="332"/>
      <c r="R6" s="332"/>
      <c r="S6" s="332"/>
      <c r="T6" s="332"/>
      <c r="U6" s="332"/>
      <c r="V6" s="356"/>
    </row>
    <row r="7" spans="1:22" s="329" customFormat="1" ht="14.1" customHeight="1">
      <c r="A7" s="511">
        <f t="shared" si="0"/>
        <v>6</v>
      </c>
      <c r="B7" s="522" t="s">
        <v>2176</v>
      </c>
      <c r="C7" s="560">
        <v>1</v>
      </c>
      <c r="D7" s="560"/>
      <c r="E7" s="331" t="s">
        <v>2059</v>
      </c>
      <c r="F7" s="332" t="str">
        <f>IF('確認申請書（建築）入力'!$S$345="","",'確認申請書（建築）入力'!$S$345)</f>
        <v/>
      </c>
      <c r="G7" s="332"/>
      <c r="H7" s="332"/>
      <c r="I7" s="332"/>
      <c r="J7" s="332"/>
      <c r="K7" s="332"/>
      <c r="L7" s="332"/>
      <c r="M7" s="332"/>
      <c r="N7" s="332"/>
      <c r="O7" s="332"/>
      <c r="P7" s="332"/>
      <c r="Q7" s="332"/>
      <c r="R7" s="332"/>
      <c r="S7" s="332"/>
      <c r="T7" s="332"/>
      <c r="U7" s="332"/>
      <c r="V7" s="356"/>
    </row>
    <row r="8" spans="1:22" s="329" customFormat="1" ht="14.1" customHeight="1">
      <c r="A8" s="511">
        <f t="shared" si="0"/>
        <v>7</v>
      </c>
      <c r="B8" s="522" t="s">
        <v>2176</v>
      </c>
      <c r="C8" s="560">
        <v>1</v>
      </c>
      <c r="D8" s="560"/>
      <c r="E8" s="331" t="s">
        <v>2060</v>
      </c>
      <c r="F8" s="332" t="str">
        <f>IF('確認申請書（建築）入力'!$S$346="","",'確認申請書（建築）入力'!$S$346)</f>
        <v/>
      </c>
      <c r="G8" s="332"/>
      <c r="H8" s="332"/>
      <c r="I8" s="332"/>
      <c r="J8" s="332"/>
      <c r="K8" s="332"/>
      <c r="L8" s="332"/>
      <c r="M8" s="332"/>
      <c r="N8" s="332"/>
      <c r="O8" s="332"/>
      <c r="P8" s="332"/>
      <c r="Q8" s="332"/>
      <c r="R8" s="332"/>
      <c r="S8" s="332"/>
      <c r="T8" s="332"/>
      <c r="U8" s="332"/>
      <c r="V8" s="356"/>
    </row>
    <row r="9" spans="1:22" s="329" customFormat="1" ht="14.1" customHeight="1">
      <c r="A9" s="511">
        <f t="shared" si="0"/>
        <v>8</v>
      </c>
      <c r="B9" s="522" t="s">
        <v>2176</v>
      </c>
      <c r="C9" s="560">
        <v>1</v>
      </c>
      <c r="D9" s="560"/>
      <c r="E9" s="331" t="s">
        <v>1757</v>
      </c>
      <c r="F9" s="332" t="str">
        <f>IF($G$9=TRUE,"新築",IF($H$9=TRUE,"増築",IF($I$9=TRUE,"改築",IF($J$9=TRUE,"移転",IF($K$9=TRUE,"用途変更",IF($L$9=TRUE,"大規模の修繕",IF($M$9=TRUE,"大規模の模様替","")))))))</f>
        <v/>
      </c>
      <c r="G9" s="337" t="b">
        <v>0</v>
      </c>
      <c r="H9" s="337" t="b">
        <v>0</v>
      </c>
      <c r="I9" s="337" t="b">
        <v>0</v>
      </c>
      <c r="J9" s="337" t="b">
        <v>0</v>
      </c>
      <c r="K9" s="337" t="b">
        <v>0</v>
      </c>
      <c r="L9" s="337" t="b">
        <v>0</v>
      </c>
      <c r="M9" s="337" t="b">
        <v>0</v>
      </c>
      <c r="N9" s="332"/>
      <c r="O9" s="332"/>
      <c r="P9" s="332"/>
      <c r="Q9" s="332"/>
      <c r="R9" s="332"/>
      <c r="S9" s="332"/>
      <c r="T9" s="332"/>
      <c r="U9" s="332"/>
      <c r="V9" s="356"/>
    </row>
    <row r="10" spans="1:22" s="329" customFormat="1" ht="14.1" customHeight="1">
      <c r="A10" s="511">
        <f t="shared" si="0"/>
        <v>9</v>
      </c>
      <c r="B10" s="522" t="s">
        <v>2176</v>
      </c>
      <c r="C10" s="560">
        <v>1</v>
      </c>
      <c r="D10" s="560"/>
      <c r="E10" s="331" t="s">
        <v>2061</v>
      </c>
      <c r="F10" s="332" t="str">
        <f>IF(INDEX(値一覧項目!$I$2:$I218,$G$10)="","",INDEX(値一覧項目!$I$2:$I218,$G$10))</f>
        <v/>
      </c>
      <c r="G10" s="337">
        <v>1</v>
      </c>
      <c r="H10" s="337"/>
      <c r="I10" s="332"/>
      <c r="J10" s="332"/>
      <c r="K10" s="332"/>
      <c r="L10" s="332"/>
      <c r="M10" s="332"/>
      <c r="N10" s="332"/>
      <c r="O10" s="332"/>
      <c r="P10" s="332"/>
      <c r="Q10" s="332"/>
      <c r="R10" s="332"/>
      <c r="S10" s="332"/>
      <c r="T10" s="332"/>
      <c r="U10" s="332"/>
      <c r="V10" s="356"/>
    </row>
    <row r="11" spans="1:22" s="329" customFormat="1" ht="14.1" customHeight="1">
      <c r="A11" s="511">
        <f t="shared" si="0"/>
        <v>10</v>
      </c>
      <c r="B11" s="522" t="s">
        <v>2176</v>
      </c>
      <c r="C11" s="560">
        <v>1</v>
      </c>
      <c r="D11" s="560"/>
      <c r="E11" s="331" t="s">
        <v>1344</v>
      </c>
      <c r="F11" s="332" t="str">
        <f>IF($G$11=TRUE,'確認申請書（建築）入力'!$N$353,"")&amp;IF($H$11=TRUE,"/"&amp;'確認申請書（建築）入力'!$N$355,"")&amp;IF($I$11=TRUE,"/"&amp;'確認申請書（建築）入力'!$Z$353,"")&amp;IF($J$11=TRUE,"/"&amp;'確認申請書（建築）入力'!$AG$353,"")&amp;IF($K$11=TRUE,"/"&amp;'確認申請書（建築）入力'!$N$356,"")&amp;IF($L$11=TRUE,"/"&amp;'確認申請書（建築）入力'!$U$356,"")&amp;IF($M$11=TRUE,"/"&amp;'確認申請書（建築）入力'!$AA$356,"")&amp;IF($N$11=TRUE,"/"&amp;'確認申請書（建築）入力'!$AK$356,"")</f>
        <v/>
      </c>
      <c r="G11" s="337" t="b">
        <v>0</v>
      </c>
      <c r="H11" s="337" t="b">
        <v>0</v>
      </c>
      <c r="I11" s="337" t="b">
        <v>0</v>
      </c>
      <c r="J11" s="337" t="b">
        <v>0</v>
      </c>
      <c r="K11" s="337" t="b">
        <v>0</v>
      </c>
      <c r="L11" s="337" t="b">
        <v>0</v>
      </c>
      <c r="M11" s="337" t="b">
        <v>0</v>
      </c>
      <c r="N11" s="337" t="b">
        <v>0</v>
      </c>
      <c r="O11" s="332"/>
      <c r="P11" s="332"/>
      <c r="Q11" s="332"/>
      <c r="R11" s="332"/>
      <c r="S11" s="332"/>
      <c r="T11" s="332"/>
      <c r="U11" s="332"/>
      <c r="V11" s="356"/>
    </row>
    <row r="12" spans="1:22" s="1217" customFormat="1" ht="14.1" customHeight="1">
      <c r="A12" s="686">
        <f t="shared" si="0"/>
        <v>11</v>
      </c>
      <c r="B12" s="687" t="s">
        <v>2176</v>
      </c>
      <c r="C12" s="688">
        <v>1</v>
      </c>
      <c r="D12" s="688"/>
      <c r="E12" s="689" t="s">
        <v>2279</v>
      </c>
      <c r="F12" s="690" t="str">
        <f>IF('確認申請書（建築）入力'!$AN$356="","",'確認申請書（建築）入力'!$AN$356)</f>
        <v/>
      </c>
      <c r="G12" s="691"/>
      <c r="H12" s="691"/>
      <c r="I12" s="691"/>
      <c r="J12" s="691"/>
      <c r="K12" s="691"/>
      <c r="L12" s="691"/>
      <c r="M12" s="691"/>
      <c r="N12" s="691"/>
      <c r="O12" s="690"/>
      <c r="P12" s="690"/>
      <c r="Q12" s="690"/>
      <c r="R12" s="690"/>
      <c r="S12" s="690"/>
      <c r="T12" s="690"/>
      <c r="U12" s="690"/>
      <c r="V12" s="692"/>
    </row>
    <row r="13" spans="1:22" s="329" customFormat="1" ht="14.1" customHeight="1">
      <c r="A13" s="511">
        <f t="shared" si="0"/>
        <v>12</v>
      </c>
      <c r="B13" s="522" t="s">
        <v>2176</v>
      </c>
      <c r="C13" s="560">
        <v>1</v>
      </c>
      <c r="D13" s="560"/>
      <c r="E13" s="331" t="s">
        <v>2062</v>
      </c>
      <c r="F13" s="332" t="str">
        <f>IF(INDEX(値一覧項目!$P$2:$P51,$G$13)="","",INDEX(値一覧項目!$P$2:$P51,$G$13))</f>
        <v/>
      </c>
      <c r="G13" s="344">
        <v>1</v>
      </c>
      <c r="H13" s="332"/>
      <c r="I13" s="332"/>
      <c r="J13" s="332"/>
      <c r="K13" s="332"/>
      <c r="L13" s="332"/>
      <c r="M13" s="332"/>
      <c r="N13" s="332"/>
      <c r="O13" s="332"/>
      <c r="P13" s="332"/>
      <c r="Q13" s="332"/>
      <c r="R13" s="332"/>
      <c r="S13" s="332"/>
      <c r="T13" s="332"/>
      <c r="U13" s="332"/>
      <c r="V13" s="356"/>
    </row>
    <row r="14" spans="1:22" s="329" customFormat="1" ht="14.1" customHeight="1">
      <c r="A14" s="511">
        <f t="shared" si="0"/>
        <v>13</v>
      </c>
      <c r="B14" s="522" t="s">
        <v>2176</v>
      </c>
      <c r="C14" s="560">
        <v>1</v>
      </c>
      <c r="D14" s="560"/>
      <c r="E14" s="331" t="s">
        <v>2063</v>
      </c>
      <c r="F14" s="332" t="str">
        <f>IF(INDEX(値一覧項目!$P$2:$P52,$G$14)="","",INDEX(値一覧項目!$P$2:$P52,$G$14))</f>
        <v/>
      </c>
      <c r="G14" s="344">
        <v>1</v>
      </c>
      <c r="H14" s="332"/>
      <c r="I14" s="332"/>
      <c r="J14" s="332"/>
      <c r="K14" s="332"/>
      <c r="L14" s="332"/>
      <c r="M14" s="332"/>
      <c r="N14" s="332"/>
      <c r="O14" s="332"/>
      <c r="P14" s="332"/>
      <c r="Q14" s="332"/>
      <c r="R14" s="332"/>
      <c r="S14" s="332"/>
      <c r="T14" s="332"/>
      <c r="U14" s="332"/>
      <c r="V14" s="356"/>
    </row>
    <row r="15" spans="1:22" s="329" customFormat="1" ht="14.1" customHeight="1">
      <c r="A15" s="511">
        <f t="shared" si="0"/>
        <v>14</v>
      </c>
      <c r="B15" s="522" t="s">
        <v>2176</v>
      </c>
      <c r="C15" s="560">
        <v>1</v>
      </c>
      <c r="D15" s="560"/>
      <c r="E15" s="331" t="s">
        <v>2064</v>
      </c>
      <c r="F15" s="332" t="str">
        <f>IF(INDEX(値一覧項目!$P$2:$P53,$G$15)="","",INDEX(値一覧項目!$P$2:$P53,$G$15))</f>
        <v/>
      </c>
      <c r="G15" s="344">
        <v>1</v>
      </c>
      <c r="H15" s="332"/>
      <c r="I15" s="332"/>
      <c r="J15" s="332"/>
      <c r="K15" s="332"/>
      <c r="L15" s="332"/>
      <c r="M15" s="332"/>
      <c r="N15" s="332"/>
      <c r="O15" s="332"/>
      <c r="P15" s="332"/>
      <c r="Q15" s="332"/>
      <c r="R15" s="332"/>
      <c r="S15" s="332"/>
      <c r="T15" s="332"/>
      <c r="U15" s="332"/>
      <c r="V15" s="356"/>
    </row>
    <row r="16" spans="1:22" s="329" customFormat="1" ht="14.1" customHeight="1">
      <c r="A16" s="511">
        <f t="shared" si="0"/>
        <v>15</v>
      </c>
      <c r="B16" s="522" t="s">
        <v>2176</v>
      </c>
      <c r="C16" s="560">
        <v>1</v>
      </c>
      <c r="D16" s="560"/>
      <c r="E16" s="331" t="s">
        <v>2065</v>
      </c>
      <c r="F16" s="332" t="str">
        <f>IF(INDEX(値一覧項目!$P$2:$P54,$G$16)="","",INDEX(値一覧項目!$P$2:$P54,$G$16))</f>
        <v/>
      </c>
      <c r="G16" s="344">
        <v>1</v>
      </c>
      <c r="H16" s="332"/>
      <c r="I16" s="332"/>
      <c r="J16" s="332"/>
      <c r="K16" s="332"/>
      <c r="L16" s="332"/>
      <c r="M16" s="332"/>
      <c r="N16" s="332"/>
      <c r="O16" s="332"/>
      <c r="P16" s="332"/>
      <c r="Q16" s="332"/>
      <c r="R16" s="332"/>
      <c r="S16" s="332"/>
      <c r="T16" s="332"/>
      <c r="U16" s="332"/>
      <c r="V16" s="356"/>
    </row>
    <row r="17" spans="1:22" s="329" customFormat="1" ht="14.1" customHeight="1">
      <c r="A17" s="511">
        <f t="shared" si="0"/>
        <v>16</v>
      </c>
      <c r="B17" s="522" t="s">
        <v>2176</v>
      </c>
      <c r="C17" s="560">
        <v>1</v>
      </c>
      <c r="D17" s="560"/>
      <c r="E17" s="331" t="s">
        <v>2066</v>
      </c>
      <c r="F17" s="341" t="str">
        <f>IF('確認申請書（建築）入力'!$M$382="","",TEXT('確認申請書（建築）入力'!$M$382,"#0.000"))</f>
        <v/>
      </c>
      <c r="G17" s="341"/>
      <c r="H17" s="332"/>
      <c r="I17" s="332"/>
      <c r="J17" s="332"/>
      <c r="K17" s="332"/>
      <c r="L17" s="332"/>
      <c r="M17" s="332"/>
      <c r="N17" s="332"/>
      <c r="O17" s="332"/>
      <c r="P17" s="332"/>
      <c r="Q17" s="332"/>
      <c r="R17" s="332"/>
      <c r="S17" s="332"/>
      <c r="T17" s="332"/>
      <c r="U17" s="332"/>
      <c r="V17" s="356"/>
    </row>
    <row r="18" spans="1:22" s="329" customFormat="1" ht="14.1" customHeight="1">
      <c r="A18" s="511">
        <f t="shared" si="0"/>
        <v>17</v>
      </c>
      <c r="B18" s="522" t="s">
        <v>2176</v>
      </c>
      <c r="C18" s="560">
        <v>1</v>
      </c>
      <c r="D18" s="560"/>
      <c r="E18" s="331" t="s">
        <v>2067</v>
      </c>
      <c r="F18" s="341" t="str">
        <f>IF('確認申請書（建築）入力'!$M$383="","",TEXT('確認申請書（建築）入力'!$M$383,"#0.000"))</f>
        <v/>
      </c>
      <c r="G18" s="341"/>
      <c r="H18" s="332"/>
      <c r="I18" s="332"/>
      <c r="J18" s="332"/>
      <c r="K18" s="332"/>
      <c r="L18" s="332"/>
      <c r="M18" s="332"/>
      <c r="N18" s="332"/>
      <c r="O18" s="332"/>
      <c r="P18" s="332"/>
      <c r="Q18" s="332"/>
      <c r="R18" s="332"/>
      <c r="S18" s="332"/>
      <c r="T18" s="332"/>
      <c r="U18" s="332"/>
      <c r="V18" s="356"/>
    </row>
    <row r="19" spans="1:22" s="329" customFormat="1" ht="14.1" customHeight="1">
      <c r="A19" s="511">
        <f t="shared" si="0"/>
        <v>18</v>
      </c>
      <c r="B19" s="522" t="s">
        <v>2176</v>
      </c>
      <c r="C19" s="560">
        <v>1</v>
      </c>
      <c r="D19" s="560"/>
      <c r="E19" s="331" t="s">
        <v>2068</v>
      </c>
      <c r="F19" s="332" t="str">
        <f>IF('確認申請書（建築）入力'!$M$385="","",'確認申請書（建築）入力'!$M$385)</f>
        <v/>
      </c>
      <c r="G19" s="332"/>
      <c r="H19" s="332"/>
      <c r="I19" s="332"/>
      <c r="J19" s="332"/>
      <c r="K19" s="332"/>
      <c r="L19" s="332"/>
      <c r="M19" s="332"/>
      <c r="N19" s="332"/>
      <c r="O19" s="332"/>
      <c r="P19" s="332"/>
      <c r="Q19" s="332"/>
      <c r="R19" s="332"/>
      <c r="S19" s="332"/>
      <c r="T19" s="332"/>
      <c r="U19" s="332"/>
      <c r="V19" s="356"/>
    </row>
    <row r="20" spans="1:22" s="329" customFormat="1" ht="14.1" customHeight="1">
      <c r="A20" s="511">
        <f t="shared" si="0"/>
        <v>19</v>
      </c>
      <c r="B20" s="522" t="s">
        <v>2176</v>
      </c>
      <c r="C20" s="560">
        <v>1</v>
      </c>
      <c r="D20" s="560"/>
      <c r="E20" s="331" t="s">
        <v>2049</v>
      </c>
      <c r="F20" s="332" t="str">
        <f>IF($G$20=TRUE,"有",IF($H$20=TRUE,"無",""))</f>
        <v/>
      </c>
      <c r="G20" s="337" t="b">
        <v>0</v>
      </c>
      <c r="H20" s="337" t="b">
        <v>0</v>
      </c>
      <c r="I20" s="332"/>
      <c r="J20" s="332"/>
      <c r="K20" s="332"/>
      <c r="L20" s="332"/>
      <c r="M20" s="332"/>
      <c r="N20" s="332"/>
      <c r="O20" s="332"/>
      <c r="P20" s="332"/>
      <c r="Q20" s="332"/>
      <c r="R20" s="332"/>
      <c r="S20" s="332"/>
      <c r="T20" s="332"/>
      <c r="U20" s="332"/>
      <c r="V20" s="356"/>
    </row>
    <row r="21" spans="1:22" s="329" customFormat="1" ht="14.1" customHeight="1">
      <c r="A21" s="511">
        <f t="shared" si="0"/>
        <v>20</v>
      </c>
      <c r="B21" s="522" t="s">
        <v>2176</v>
      </c>
      <c r="C21" s="560">
        <v>1</v>
      </c>
      <c r="D21" s="560"/>
      <c r="E21" s="331" t="s">
        <v>2050</v>
      </c>
      <c r="F21" s="332" t="str">
        <f>IF($G$21=TRUE,"有",IF($H$21=TRUE,"無",""))</f>
        <v/>
      </c>
      <c r="G21" s="337" t="b">
        <v>0</v>
      </c>
      <c r="H21" s="337" t="b">
        <v>0</v>
      </c>
      <c r="I21" s="332"/>
      <c r="J21" s="332"/>
      <c r="K21" s="332"/>
      <c r="L21" s="332"/>
      <c r="M21" s="332"/>
      <c r="N21" s="332"/>
      <c r="O21" s="332"/>
      <c r="P21" s="332"/>
      <c r="Q21" s="332"/>
      <c r="R21" s="332"/>
      <c r="S21" s="332"/>
      <c r="T21" s="332"/>
      <c r="U21" s="332"/>
      <c r="V21" s="356"/>
    </row>
    <row r="22" spans="1:22" s="329" customFormat="1" ht="14.1" customHeight="1">
      <c r="A22" s="511">
        <f t="shared" si="0"/>
        <v>21</v>
      </c>
      <c r="B22" s="522" t="s">
        <v>2176</v>
      </c>
      <c r="C22" s="560">
        <v>1</v>
      </c>
      <c r="D22" s="560"/>
      <c r="E22" s="331" t="s">
        <v>2051</v>
      </c>
      <c r="F22" s="682" t="str">
        <f>IF('確認申請書（建築）入力'!$Z$392="","",'確認申請書（建築）入力'!$Z$392)</f>
        <v/>
      </c>
      <c r="G22" s="332"/>
      <c r="H22" s="332"/>
      <c r="I22" s="332"/>
      <c r="J22" s="332"/>
      <c r="K22" s="332"/>
      <c r="L22" s="332"/>
      <c r="M22" s="332"/>
      <c r="N22" s="332"/>
      <c r="O22" s="332"/>
      <c r="P22" s="332"/>
      <c r="Q22" s="332"/>
      <c r="R22" s="332"/>
      <c r="S22" s="332"/>
      <c r="T22" s="332"/>
      <c r="U22" s="332"/>
      <c r="V22" s="356"/>
    </row>
    <row r="23" spans="1:22" s="329" customFormat="1" ht="14.1" customHeight="1">
      <c r="A23" s="511">
        <f t="shared" si="0"/>
        <v>22</v>
      </c>
      <c r="B23" s="522" t="s">
        <v>2176</v>
      </c>
      <c r="C23" s="560">
        <v>1</v>
      </c>
      <c r="D23" s="560"/>
      <c r="E23" s="331" t="s">
        <v>2052</v>
      </c>
      <c r="F23" s="682" t="str">
        <f>IF('確認申請書（建築）入力'!$Z$394="","",'確認申請書（建築）入力'!$Z$394)</f>
        <v/>
      </c>
      <c r="G23" s="332"/>
      <c r="H23" s="332"/>
      <c r="I23" s="332"/>
      <c r="J23" s="332"/>
      <c r="K23" s="332"/>
      <c r="L23" s="332"/>
      <c r="M23" s="332"/>
      <c r="N23" s="332"/>
      <c r="O23" s="332"/>
      <c r="P23" s="332"/>
      <c r="Q23" s="332"/>
      <c r="R23" s="332"/>
      <c r="S23" s="332"/>
      <c r="T23" s="332"/>
      <c r="U23" s="332"/>
      <c r="V23" s="356"/>
    </row>
    <row r="24" spans="1:22" s="329" customFormat="1" ht="14.1" customHeight="1">
      <c r="A24" s="511">
        <f t="shared" si="0"/>
        <v>23</v>
      </c>
      <c r="B24" s="522" t="s">
        <v>2176</v>
      </c>
      <c r="C24" s="560">
        <v>1</v>
      </c>
      <c r="D24" s="560"/>
      <c r="E24" s="331" t="s">
        <v>2053</v>
      </c>
      <c r="F24" s="682" t="str">
        <f>IF('確認申請書（建築）入力'!$Z$400="","",'確認申請書（建築）入力'!$Z$400)</f>
        <v/>
      </c>
      <c r="G24" s="332"/>
      <c r="H24" s="332"/>
      <c r="I24" s="332"/>
      <c r="J24" s="332"/>
      <c r="K24" s="332"/>
      <c r="L24" s="332"/>
      <c r="M24" s="332"/>
      <c r="N24" s="332"/>
      <c r="O24" s="332"/>
      <c r="P24" s="332"/>
      <c r="Q24" s="332"/>
      <c r="R24" s="332"/>
      <c r="S24" s="332"/>
      <c r="T24" s="332"/>
      <c r="U24" s="332"/>
      <c r="V24" s="356"/>
    </row>
    <row r="25" spans="1:22" s="329" customFormat="1" ht="14.1" customHeight="1">
      <c r="A25" s="511">
        <f t="shared" si="0"/>
        <v>24</v>
      </c>
      <c r="B25" s="522" t="s">
        <v>2176</v>
      </c>
      <c r="C25" s="560">
        <v>1</v>
      </c>
      <c r="D25" s="560"/>
      <c r="E25" s="331" t="s">
        <v>2069</v>
      </c>
      <c r="F25" s="332" t="str">
        <f>IF(INDEX(値一覧項目!$U$2:$U11,$G$25)="","",INDEX(値一覧項目!$U$2:$U11,$G$25))</f>
        <v/>
      </c>
      <c r="G25" s="344">
        <v>1</v>
      </c>
      <c r="H25" s="332"/>
      <c r="I25" s="332"/>
      <c r="J25" s="332"/>
      <c r="K25" s="332"/>
      <c r="L25" s="332"/>
      <c r="M25" s="332"/>
      <c r="N25" s="332"/>
      <c r="O25" s="332"/>
      <c r="P25" s="332"/>
      <c r="Q25" s="332"/>
      <c r="R25" s="332"/>
      <c r="S25" s="332"/>
      <c r="T25" s="332"/>
      <c r="U25" s="332"/>
      <c r="V25" s="356"/>
    </row>
    <row r="26" spans="1:22" s="329" customFormat="1" ht="14.1" customHeight="1">
      <c r="A26" s="511">
        <f t="shared" si="0"/>
        <v>25</v>
      </c>
      <c r="B26" s="522" t="s">
        <v>2176</v>
      </c>
      <c r="C26" s="560">
        <v>1</v>
      </c>
      <c r="D26" s="560"/>
      <c r="E26" s="331" t="s">
        <v>2070</v>
      </c>
      <c r="F26" s="332" t="str">
        <f>IF(INDEX(値一覧項目!$U$2:$U12,$G$26)="","",INDEX(値一覧項目!$U$2:$U12,$G$26))</f>
        <v/>
      </c>
      <c r="G26" s="344">
        <v>1</v>
      </c>
      <c r="H26" s="332"/>
      <c r="I26" s="332"/>
      <c r="J26" s="332"/>
      <c r="K26" s="332"/>
      <c r="L26" s="332"/>
      <c r="M26" s="332"/>
      <c r="N26" s="332"/>
      <c r="O26" s="332"/>
      <c r="P26" s="332"/>
      <c r="Q26" s="332"/>
      <c r="R26" s="332"/>
      <c r="S26" s="332"/>
      <c r="T26" s="332"/>
      <c r="U26" s="332"/>
      <c r="V26" s="356"/>
    </row>
    <row r="27" spans="1:22" s="329" customFormat="1" ht="14.1" customHeight="1">
      <c r="A27" s="511">
        <f t="shared" si="0"/>
        <v>26</v>
      </c>
      <c r="B27" s="522" t="s">
        <v>2176</v>
      </c>
      <c r="C27" s="560">
        <v>1</v>
      </c>
      <c r="D27" s="560"/>
      <c r="E27" s="331" t="s">
        <v>2071</v>
      </c>
      <c r="F27" s="332" t="str">
        <f>IF(INDEX(値一覧項目!$U$2:$U13,$G$27)="","",INDEX(値一覧項目!$U$2:$U13,$G$27))</f>
        <v/>
      </c>
      <c r="G27" s="344">
        <v>1</v>
      </c>
      <c r="H27" s="332"/>
      <c r="I27" s="332"/>
      <c r="J27" s="332"/>
      <c r="K27" s="332"/>
      <c r="L27" s="332"/>
      <c r="M27" s="332"/>
      <c r="N27" s="332"/>
      <c r="O27" s="332"/>
      <c r="P27" s="332"/>
      <c r="Q27" s="332"/>
      <c r="R27" s="332"/>
      <c r="S27" s="332"/>
      <c r="T27" s="332"/>
      <c r="U27" s="332"/>
      <c r="V27" s="356"/>
    </row>
    <row r="28" spans="1:22" s="329" customFormat="1" ht="14.1" customHeight="1">
      <c r="A28" s="511">
        <f t="shared" si="0"/>
        <v>27</v>
      </c>
      <c r="B28" s="522" t="s">
        <v>2176</v>
      </c>
      <c r="C28" s="560">
        <v>1</v>
      </c>
      <c r="D28" s="560"/>
      <c r="E28" s="331" t="s">
        <v>2072</v>
      </c>
      <c r="F28" s="332" t="str">
        <f>IF(INDEX(値一覧項目!$U$2:$U14,$G$28)="","",INDEX(値一覧項目!$U$2:$U14,$G$28))</f>
        <v/>
      </c>
      <c r="G28" s="344">
        <v>1</v>
      </c>
      <c r="H28" s="332"/>
      <c r="I28" s="332"/>
      <c r="J28" s="332"/>
      <c r="K28" s="332"/>
      <c r="L28" s="332"/>
      <c r="M28" s="332"/>
      <c r="N28" s="332"/>
      <c r="O28" s="332"/>
      <c r="P28" s="332"/>
      <c r="Q28" s="332"/>
      <c r="R28" s="332"/>
      <c r="S28" s="332"/>
      <c r="T28" s="332"/>
      <c r="U28" s="332"/>
      <c r="V28" s="356"/>
    </row>
    <row r="29" spans="1:22" s="329" customFormat="1" ht="14.1" customHeight="1">
      <c r="A29" s="511">
        <f t="shared" si="0"/>
        <v>28</v>
      </c>
      <c r="B29" s="522" t="s">
        <v>2176</v>
      </c>
      <c r="C29" s="560">
        <v>1</v>
      </c>
      <c r="D29" s="560"/>
      <c r="E29" s="340" t="s">
        <v>2073</v>
      </c>
      <c r="F29" s="332" t="str">
        <f>IF(INDEX(値一覧項目!$U$2:$U15,$G$29)="","",INDEX(値一覧項目!$U$2:$U15,$G$29))</f>
        <v/>
      </c>
      <c r="G29" s="344">
        <v>1</v>
      </c>
      <c r="H29" s="332"/>
      <c r="I29" s="332"/>
      <c r="J29" s="332"/>
      <c r="K29" s="332"/>
      <c r="L29" s="332"/>
      <c r="M29" s="332"/>
      <c r="N29" s="332"/>
      <c r="O29" s="332"/>
      <c r="P29" s="332"/>
      <c r="Q29" s="332"/>
      <c r="R29" s="332"/>
      <c r="S29" s="332"/>
      <c r="T29" s="332"/>
      <c r="U29" s="332"/>
      <c r="V29" s="356"/>
    </row>
    <row r="30" spans="1:22" s="329" customFormat="1" ht="14.1" customHeight="1">
      <c r="A30" s="511">
        <f t="shared" si="0"/>
        <v>29</v>
      </c>
      <c r="B30" s="522" t="s">
        <v>2176</v>
      </c>
      <c r="C30" s="560">
        <v>1</v>
      </c>
      <c r="D30" s="560"/>
      <c r="E30" s="340" t="s">
        <v>2074</v>
      </c>
      <c r="F30" s="332" t="str">
        <f>IF(INDEX(値一覧項目!$U$2:$U16,$G$30)="","",INDEX(値一覧項目!$U$2:$U16,$G$30))</f>
        <v/>
      </c>
      <c r="G30" s="344">
        <v>1</v>
      </c>
      <c r="H30" s="332"/>
      <c r="I30" s="332"/>
      <c r="J30" s="332"/>
      <c r="K30" s="332"/>
      <c r="L30" s="332"/>
      <c r="M30" s="332"/>
      <c r="N30" s="332"/>
      <c r="O30" s="332"/>
      <c r="P30" s="332"/>
      <c r="Q30" s="332"/>
      <c r="R30" s="332"/>
      <c r="S30" s="332"/>
      <c r="T30" s="332"/>
      <c r="U30" s="332"/>
      <c r="V30" s="356"/>
    </row>
    <row r="31" spans="1:22" ht="14.1" customHeight="1">
      <c r="A31" s="519">
        <f t="shared" si="0"/>
        <v>30</v>
      </c>
      <c r="B31" s="574" t="s">
        <v>2176</v>
      </c>
      <c r="C31" s="562">
        <v>1</v>
      </c>
      <c r="D31" s="562"/>
      <c r="E31" s="595" t="s">
        <v>2101</v>
      </c>
      <c r="F31" s="332" t="str">
        <f>IF(INDEX(値一覧項目!$U$2:$U17,$G$31)="","",INDEX(値一覧項目!$U$2:$U17,$G$31))</f>
        <v/>
      </c>
      <c r="G31" s="344">
        <v>1</v>
      </c>
      <c r="H31" s="359"/>
      <c r="I31" s="359"/>
      <c r="J31" s="359"/>
      <c r="K31" s="359"/>
      <c r="L31" s="359"/>
      <c r="M31" s="359"/>
      <c r="N31" s="359"/>
      <c r="O31" s="359"/>
      <c r="P31" s="359"/>
      <c r="Q31" s="359"/>
      <c r="R31" s="359"/>
      <c r="S31" s="359"/>
      <c r="T31" s="359"/>
      <c r="U31" s="359"/>
      <c r="V31" s="596"/>
    </row>
    <row r="32" spans="1:22" s="329" customFormat="1" ht="14.1" customHeight="1">
      <c r="A32" s="511">
        <f t="shared" si="0"/>
        <v>31</v>
      </c>
      <c r="B32" s="522" t="s">
        <v>2176</v>
      </c>
      <c r="C32" s="560">
        <v>1</v>
      </c>
      <c r="D32" s="560"/>
      <c r="E32" s="331" t="s">
        <v>2075</v>
      </c>
      <c r="F32" s="342" t="str">
        <f>IF('確認申請書（建築）入力'!$S$404="","",TEXT('確認申請書（建築）入力'!$S$404,"#0.00"))</f>
        <v/>
      </c>
      <c r="G32" s="342"/>
      <c r="H32" s="332"/>
      <c r="I32" s="332"/>
      <c r="J32" s="332"/>
      <c r="K32" s="332"/>
      <c r="L32" s="332"/>
      <c r="M32" s="332"/>
      <c r="N32" s="332"/>
      <c r="O32" s="332"/>
      <c r="P32" s="332"/>
      <c r="Q32" s="332"/>
      <c r="R32" s="332"/>
      <c r="S32" s="332"/>
      <c r="T32" s="332"/>
      <c r="U32" s="332"/>
      <c r="V32" s="356"/>
    </row>
    <row r="33" spans="1:22" s="329" customFormat="1" ht="14.1" customHeight="1">
      <c r="A33" s="511">
        <f t="shared" si="0"/>
        <v>32</v>
      </c>
      <c r="B33" s="522" t="s">
        <v>2176</v>
      </c>
      <c r="C33" s="560">
        <v>1</v>
      </c>
      <c r="D33" s="560"/>
      <c r="E33" s="331" t="s">
        <v>2076</v>
      </c>
      <c r="F33" s="342" t="str">
        <f>IF('確認申請書（建築）入力'!$S$405="","",TEXT('確認申請書（建築）入力'!$S$405,"#0.00"))</f>
        <v/>
      </c>
      <c r="G33" s="342"/>
      <c r="H33" s="332"/>
      <c r="I33" s="332"/>
      <c r="J33" s="332"/>
      <c r="K33" s="332"/>
      <c r="L33" s="332"/>
      <c r="M33" s="332"/>
      <c r="N33" s="332"/>
      <c r="O33" s="332"/>
      <c r="P33" s="332"/>
      <c r="Q33" s="332"/>
      <c r="R33" s="332"/>
      <c r="S33" s="332"/>
      <c r="T33" s="332"/>
      <c r="U33" s="332"/>
      <c r="V33" s="356"/>
    </row>
    <row r="34" spans="1:22" s="329" customFormat="1" ht="14.1" customHeight="1">
      <c r="A34" s="511">
        <f t="shared" si="0"/>
        <v>33</v>
      </c>
      <c r="B34" s="522" t="s">
        <v>2176</v>
      </c>
      <c r="C34" s="560">
        <v>1</v>
      </c>
      <c r="D34" s="560"/>
      <c r="E34" s="331" t="s">
        <v>2077</v>
      </c>
      <c r="F34" s="342" t="str">
        <f>IF('確認申請書（建築）入力'!$S$406="","",TEXT('確認申請書（建築）入力'!$S$406,"#0.00"))</f>
        <v/>
      </c>
      <c r="G34" s="342"/>
      <c r="H34" s="332"/>
      <c r="I34" s="332"/>
      <c r="J34" s="332"/>
      <c r="K34" s="332"/>
      <c r="L34" s="332"/>
      <c r="M34" s="332"/>
      <c r="N34" s="332"/>
      <c r="O34" s="332"/>
      <c r="P34" s="332"/>
      <c r="Q34" s="332"/>
      <c r="R34" s="332"/>
      <c r="S34" s="332"/>
      <c r="T34" s="332"/>
      <c r="U34" s="332"/>
      <c r="V34" s="356"/>
    </row>
    <row r="35" spans="1:22" s="329" customFormat="1" ht="14.1" customHeight="1">
      <c r="A35" s="511">
        <f t="shared" si="0"/>
        <v>34</v>
      </c>
      <c r="B35" s="522" t="s">
        <v>2176</v>
      </c>
      <c r="C35" s="560">
        <v>1</v>
      </c>
      <c r="D35" s="560"/>
      <c r="E35" s="331" t="s">
        <v>2078</v>
      </c>
      <c r="F35" s="342" t="str">
        <f>IF('確認申請書（建築）入力'!$S$407="","",TEXT('確認申請書（建築）入力'!$S$407,"#0.00"))</f>
        <v/>
      </c>
      <c r="G35" s="342"/>
      <c r="H35" s="332"/>
      <c r="I35" s="332"/>
      <c r="J35" s="332"/>
      <c r="K35" s="332"/>
      <c r="L35" s="332"/>
      <c r="M35" s="332"/>
      <c r="N35" s="332"/>
      <c r="O35" s="332"/>
      <c r="P35" s="332"/>
      <c r="Q35" s="332"/>
      <c r="R35" s="332"/>
      <c r="S35" s="332"/>
      <c r="T35" s="332"/>
      <c r="U35" s="332"/>
      <c r="V35" s="356"/>
    </row>
    <row r="36" spans="1:22" s="329" customFormat="1" ht="14.1" customHeight="1">
      <c r="A36" s="511">
        <f t="shared" si="0"/>
        <v>35</v>
      </c>
      <c r="B36" s="522" t="s">
        <v>2176</v>
      </c>
      <c r="C36" s="560">
        <v>1</v>
      </c>
      <c r="D36" s="560"/>
      <c r="E36" s="331" t="s">
        <v>2079</v>
      </c>
      <c r="F36" s="342" t="str">
        <f>IF('確認申請書（建築）入力'!$S$408="","",TEXT('確認申請書（建築）入力'!$S$408,"#0.00"))</f>
        <v/>
      </c>
      <c r="G36" s="332"/>
      <c r="H36" s="332"/>
      <c r="I36" s="332"/>
      <c r="J36" s="332"/>
      <c r="K36" s="332"/>
      <c r="L36" s="332"/>
      <c r="M36" s="332"/>
      <c r="N36" s="332"/>
      <c r="O36" s="332"/>
      <c r="P36" s="332"/>
      <c r="Q36" s="332"/>
      <c r="R36" s="332"/>
      <c r="S36" s="332"/>
      <c r="T36" s="332"/>
      <c r="U36" s="332"/>
      <c r="V36" s="356"/>
    </row>
    <row r="37" spans="1:22" s="329" customFormat="1" ht="14.1" customHeight="1">
      <c r="A37" s="511">
        <f t="shared" si="0"/>
        <v>36</v>
      </c>
      <c r="B37" s="522" t="s">
        <v>2176</v>
      </c>
      <c r="C37" s="560">
        <v>1</v>
      </c>
      <c r="D37" s="560"/>
      <c r="E37" s="331" t="s">
        <v>2080</v>
      </c>
      <c r="F37" s="342" t="str">
        <f>IF('確認申請書（建築）入力'!$S$409="","",TEXT('確認申請書（建築）入力'!$S$409,"#0.00"))</f>
        <v/>
      </c>
      <c r="G37" s="332"/>
      <c r="H37" s="332"/>
      <c r="I37" s="332"/>
      <c r="J37" s="332"/>
      <c r="K37" s="332"/>
      <c r="L37" s="332"/>
      <c r="M37" s="332"/>
      <c r="N37" s="332"/>
      <c r="O37" s="332"/>
      <c r="P37" s="332"/>
      <c r="Q37" s="332"/>
      <c r="R37" s="332"/>
      <c r="S37" s="332"/>
      <c r="T37" s="332"/>
      <c r="U37" s="332"/>
      <c r="V37" s="356"/>
    </row>
    <row r="38" spans="1:22" ht="14.1" customHeight="1">
      <c r="A38" s="511">
        <f t="shared" si="0"/>
        <v>37</v>
      </c>
      <c r="B38" s="522" t="s">
        <v>2176</v>
      </c>
      <c r="C38" s="560">
        <v>1</v>
      </c>
      <c r="D38" s="560"/>
      <c r="E38" s="510" t="s">
        <v>2102</v>
      </c>
      <c r="F38" s="342" t="str">
        <f>IF('確認申請書（建築）入力'!$S$410="","",TEXT('確認申請書（建築）入力'!$S$410,"#0.00"))</f>
        <v/>
      </c>
      <c r="G38" s="331"/>
      <c r="H38" s="331"/>
      <c r="I38" s="331"/>
      <c r="J38" s="331"/>
      <c r="K38" s="331"/>
      <c r="L38" s="331"/>
      <c r="M38" s="331"/>
      <c r="N38" s="331"/>
      <c r="O38" s="331"/>
      <c r="P38" s="331"/>
      <c r="Q38" s="331"/>
      <c r="R38" s="331"/>
      <c r="S38" s="331"/>
      <c r="T38" s="331"/>
      <c r="U38" s="331"/>
      <c r="V38" s="509"/>
    </row>
    <row r="39" spans="1:22" s="329" customFormat="1" ht="14.1" customHeight="1">
      <c r="A39" s="511">
        <f t="shared" si="0"/>
        <v>38</v>
      </c>
      <c r="B39" s="522" t="s">
        <v>2176</v>
      </c>
      <c r="C39" s="560">
        <v>1</v>
      </c>
      <c r="D39" s="560"/>
      <c r="E39" s="331" t="s">
        <v>2081</v>
      </c>
      <c r="F39" s="342" t="str">
        <f>IF('確認申請書（建築）入力'!$Y$404="","",TEXT('確認申請書（建築）入力'!$Y$404,"#0.00"))</f>
        <v/>
      </c>
      <c r="G39" s="342"/>
      <c r="H39" s="332"/>
      <c r="I39" s="332"/>
      <c r="J39" s="332"/>
      <c r="K39" s="332"/>
      <c r="L39" s="332"/>
      <c r="M39" s="332"/>
      <c r="N39" s="332"/>
      <c r="O39" s="332"/>
      <c r="P39" s="332"/>
      <c r="Q39" s="332"/>
      <c r="R39" s="332"/>
      <c r="S39" s="332"/>
      <c r="T39" s="332"/>
      <c r="U39" s="332"/>
      <c r="V39" s="356"/>
    </row>
    <row r="40" spans="1:22" s="329" customFormat="1" ht="14.1" customHeight="1">
      <c r="A40" s="511">
        <f t="shared" si="0"/>
        <v>39</v>
      </c>
      <c r="B40" s="522" t="s">
        <v>2176</v>
      </c>
      <c r="C40" s="560">
        <v>1</v>
      </c>
      <c r="D40" s="560"/>
      <c r="E40" s="331" t="s">
        <v>2082</v>
      </c>
      <c r="F40" s="342" t="str">
        <f>IF('確認申請書（建築）入力'!$Y$405="","",TEXT('確認申請書（建築）入力'!$Y$405,"#0.00"))</f>
        <v/>
      </c>
      <c r="G40" s="342"/>
      <c r="H40" s="332"/>
      <c r="I40" s="332"/>
      <c r="J40" s="332"/>
      <c r="K40" s="332"/>
      <c r="L40" s="332"/>
      <c r="M40" s="332"/>
      <c r="N40" s="332"/>
      <c r="O40" s="332"/>
      <c r="P40" s="332"/>
      <c r="Q40" s="332"/>
      <c r="R40" s="332"/>
      <c r="S40" s="332"/>
      <c r="T40" s="332"/>
      <c r="U40" s="332"/>
      <c r="V40" s="356"/>
    </row>
    <row r="41" spans="1:22" s="329" customFormat="1" ht="14.1" customHeight="1">
      <c r="A41" s="511">
        <f t="shared" si="0"/>
        <v>40</v>
      </c>
      <c r="B41" s="522" t="s">
        <v>2176</v>
      </c>
      <c r="C41" s="560">
        <v>1</v>
      </c>
      <c r="D41" s="560"/>
      <c r="E41" s="331" t="s">
        <v>2083</v>
      </c>
      <c r="F41" s="342" t="str">
        <f>IF('確認申請書（建築）入力'!$Y$406="","",TEXT('確認申請書（建築）入力'!$Y$406,"#0.00"))</f>
        <v/>
      </c>
      <c r="G41" s="342"/>
      <c r="H41" s="332"/>
      <c r="I41" s="332"/>
      <c r="J41" s="332"/>
      <c r="K41" s="332"/>
      <c r="L41" s="332"/>
      <c r="M41" s="332"/>
      <c r="N41" s="332"/>
      <c r="O41" s="332"/>
      <c r="P41" s="332"/>
      <c r="Q41" s="332"/>
      <c r="R41" s="332"/>
      <c r="S41" s="332"/>
      <c r="T41" s="332"/>
      <c r="U41" s="332"/>
      <c r="V41" s="356"/>
    </row>
    <row r="42" spans="1:22" s="329" customFormat="1" ht="14.1" customHeight="1">
      <c r="A42" s="511">
        <f t="shared" si="0"/>
        <v>41</v>
      </c>
      <c r="B42" s="522" t="s">
        <v>2176</v>
      </c>
      <c r="C42" s="560">
        <v>1</v>
      </c>
      <c r="D42" s="560"/>
      <c r="E42" s="331" t="s">
        <v>2084</v>
      </c>
      <c r="F42" s="342" t="str">
        <f>IF('確認申請書（建築）入力'!$Y$407="","",TEXT('確認申請書（建築）入力'!$Y$407,"#0.00"))</f>
        <v/>
      </c>
      <c r="G42" s="342"/>
      <c r="H42" s="332"/>
      <c r="I42" s="332"/>
      <c r="J42" s="332"/>
      <c r="K42" s="332"/>
      <c r="L42" s="332"/>
      <c r="M42" s="332"/>
      <c r="N42" s="332"/>
      <c r="O42" s="332"/>
      <c r="P42" s="332"/>
      <c r="Q42" s="332"/>
      <c r="R42" s="332"/>
      <c r="S42" s="332"/>
      <c r="T42" s="332"/>
      <c r="U42" s="332"/>
      <c r="V42" s="356"/>
    </row>
    <row r="43" spans="1:22" s="329" customFormat="1" ht="14.1" customHeight="1">
      <c r="A43" s="511">
        <f t="shared" si="0"/>
        <v>42</v>
      </c>
      <c r="B43" s="522" t="s">
        <v>2176</v>
      </c>
      <c r="C43" s="560">
        <v>1</v>
      </c>
      <c r="D43" s="560"/>
      <c r="E43" s="331" t="s">
        <v>2085</v>
      </c>
      <c r="F43" s="342" t="str">
        <f>IF('確認申請書（建築）入力'!$Y$408="","",TEXT('確認申請書（建築）入力'!$Y$408,"#0.00"))</f>
        <v/>
      </c>
      <c r="G43" s="332"/>
      <c r="H43" s="332"/>
      <c r="I43" s="332"/>
      <c r="J43" s="332"/>
      <c r="K43" s="332"/>
      <c r="L43" s="332"/>
      <c r="M43" s="332"/>
      <c r="N43" s="332"/>
      <c r="O43" s="332"/>
      <c r="P43" s="332"/>
      <c r="Q43" s="332"/>
      <c r="R43" s="332"/>
      <c r="S43" s="332"/>
      <c r="T43" s="332"/>
      <c r="U43" s="332"/>
      <c r="V43" s="356"/>
    </row>
    <row r="44" spans="1:22" s="329" customFormat="1" ht="14.1" customHeight="1">
      <c r="A44" s="511">
        <f t="shared" si="0"/>
        <v>43</v>
      </c>
      <c r="B44" s="522" t="s">
        <v>2176</v>
      </c>
      <c r="C44" s="560">
        <v>1</v>
      </c>
      <c r="D44" s="560"/>
      <c r="E44" s="331" t="s">
        <v>2086</v>
      </c>
      <c r="F44" s="342" t="str">
        <f>IF('確認申請書（建築）入力'!$Y$409="","",TEXT('確認申請書（建築）入力'!$Y$409,"#0.00"))</f>
        <v/>
      </c>
      <c r="G44" s="332"/>
      <c r="H44" s="332"/>
      <c r="I44" s="332"/>
      <c r="J44" s="332"/>
      <c r="K44" s="332"/>
      <c r="L44" s="332"/>
      <c r="M44" s="332"/>
      <c r="N44" s="332"/>
      <c r="O44" s="332"/>
      <c r="P44" s="332"/>
      <c r="Q44" s="332"/>
      <c r="R44" s="332"/>
      <c r="S44" s="332"/>
      <c r="T44" s="332"/>
      <c r="U44" s="332"/>
      <c r="V44" s="356"/>
    </row>
    <row r="45" spans="1:22" ht="14.1" customHeight="1">
      <c r="A45" s="511">
        <f t="shared" si="0"/>
        <v>44</v>
      </c>
      <c r="B45" s="522" t="s">
        <v>2176</v>
      </c>
      <c r="C45" s="560">
        <v>1</v>
      </c>
      <c r="D45" s="560"/>
      <c r="E45" s="510" t="s">
        <v>2103</v>
      </c>
      <c r="F45" s="342" t="str">
        <f>IF('確認申請書（建築）入力'!$Y$410="","",TEXT('確認申請書（建築）入力'!$Y$410,"#0.00"))</f>
        <v/>
      </c>
      <c r="G45" s="331"/>
      <c r="H45" s="331"/>
      <c r="I45" s="331"/>
      <c r="J45" s="331"/>
      <c r="K45" s="331"/>
      <c r="L45" s="331"/>
      <c r="M45" s="331"/>
      <c r="N45" s="331"/>
      <c r="O45" s="331"/>
      <c r="P45" s="331"/>
      <c r="Q45" s="331"/>
      <c r="R45" s="331"/>
      <c r="S45" s="331"/>
      <c r="T45" s="331"/>
      <c r="U45" s="331"/>
      <c r="V45" s="509"/>
    </row>
    <row r="46" spans="1:22" s="329" customFormat="1" ht="14.1" customHeight="1">
      <c r="A46" s="511">
        <f t="shared" si="0"/>
        <v>45</v>
      </c>
      <c r="B46" s="522" t="s">
        <v>2176</v>
      </c>
      <c r="C46" s="560">
        <v>1</v>
      </c>
      <c r="D46" s="560"/>
      <c r="E46" s="331" t="s">
        <v>2087</v>
      </c>
      <c r="F46" s="342" t="str">
        <f>IF('確認申請書（建築）入力'!$AE$404=0,"",TEXT('確認申請書（建築）入力'!$AE$404,"#0.00"))</f>
        <v/>
      </c>
      <c r="G46" s="342"/>
      <c r="H46" s="332"/>
      <c r="I46" s="332"/>
      <c r="J46" s="332"/>
      <c r="K46" s="332"/>
      <c r="L46" s="332"/>
      <c r="M46" s="332"/>
      <c r="N46" s="332"/>
      <c r="O46" s="332"/>
      <c r="P46" s="332"/>
      <c r="Q46" s="332"/>
      <c r="R46" s="332"/>
      <c r="S46" s="332"/>
      <c r="T46" s="332"/>
      <c r="U46" s="332"/>
      <c r="V46" s="356"/>
    </row>
    <row r="47" spans="1:22" s="329" customFormat="1" ht="14.1" customHeight="1">
      <c r="A47" s="511">
        <f t="shared" si="0"/>
        <v>46</v>
      </c>
      <c r="B47" s="522" t="s">
        <v>2176</v>
      </c>
      <c r="C47" s="560">
        <v>1</v>
      </c>
      <c r="D47" s="560"/>
      <c r="E47" s="331" t="s">
        <v>2088</v>
      </c>
      <c r="F47" s="342" t="str">
        <f>IF('確認申請書（建築）入力'!$AE$405=0,"",TEXT('確認申請書（建築）入力'!$AE$405,"#0.00"))</f>
        <v/>
      </c>
      <c r="G47" s="342"/>
      <c r="H47" s="332"/>
      <c r="I47" s="332"/>
      <c r="J47" s="332"/>
      <c r="K47" s="332"/>
      <c r="L47" s="332"/>
      <c r="M47" s="332"/>
      <c r="N47" s="332"/>
      <c r="O47" s="332"/>
      <c r="P47" s="332"/>
      <c r="Q47" s="332"/>
      <c r="R47" s="332"/>
      <c r="S47" s="332"/>
      <c r="T47" s="332"/>
      <c r="U47" s="332"/>
      <c r="V47" s="356"/>
    </row>
    <row r="48" spans="1:22" s="329" customFormat="1" ht="14.1" customHeight="1">
      <c r="A48" s="511">
        <f t="shared" si="0"/>
        <v>47</v>
      </c>
      <c r="B48" s="522" t="s">
        <v>2176</v>
      </c>
      <c r="C48" s="560">
        <v>1</v>
      </c>
      <c r="D48" s="560"/>
      <c r="E48" s="331" t="s">
        <v>2089</v>
      </c>
      <c r="F48" s="342" t="str">
        <f>IF('確認申請書（建築）入力'!$AE$406=0,"",TEXT('確認申請書（建築）入力'!$AE$406,"#0.00"))</f>
        <v/>
      </c>
      <c r="G48" s="342"/>
      <c r="H48" s="332"/>
      <c r="I48" s="332"/>
      <c r="J48" s="332"/>
      <c r="K48" s="332"/>
      <c r="L48" s="332"/>
      <c r="M48" s="332"/>
      <c r="N48" s="332"/>
      <c r="O48" s="332"/>
      <c r="P48" s="332"/>
      <c r="Q48" s="332"/>
      <c r="R48" s="332"/>
      <c r="S48" s="332"/>
      <c r="T48" s="332"/>
      <c r="U48" s="332"/>
      <c r="V48" s="356"/>
    </row>
    <row r="49" spans="1:22" s="329" customFormat="1" ht="14.1" customHeight="1">
      <c r="A49" s="511">
        <f t="shared" si="0"/>
        <v>48</v>
      </c>
      <c r="B49" s="522" t="s">
        <v>2176</v>
      </c>
      <c r="C49" s="560">
        <v>1</v>
      </c>
      <c r="D49" s="560"/>
      <c r="E49" s="331" t="s">
        <v>2090</v>
      </c>
      <c r="F49" s="342" t="str">
        <f>IF('確認申請書（建築）入力'!$AE$407=0,"",TEXT('確認申請書（建築）入力'!$AE$407,"#0.00"))</f>
        <v/>
      </c>
      <c r="G49" s="342"/>
      <c r="H49" s="332"/>
      <c r="I49" s="332"/>
      <c r="J49" s="332"/>
      <c r="K49" s="332"/>
      <c r="L49" s="332"/>
      <c r="M49" s="332"/>
      <c r="N49" s="332"/>
      <c r="O49" s="332"/>
      <c r="P49" s="332"/>
      <c r="Q49" s="332"/>
      <c r="R49" s="332"/>
      <c r="S49" s="332"/>
      <c r="T49" s="332"/>
      <c r="U49" s="332"/>
      <c r="V49" s="356"/>
    </row>
    <row r="50" spans="1:22" s="329" customFormat="1" ht="14.1" customHeight="1">
      <c r="A50" s="511">
        <f t="shared" si="0"/>
        <v>49</v>
      </c>
      <c r="B50" s="522" t="s">
        <v>2176</v>
      </c>
      <c r="C50" s="560">
        <v>1</v>
      </c>
      <c r="D50" s="560"/>
      <c r="E50" s="331" t="s">
        <v>2091</v>
      </c>
      <c r="F50" s="342" t="str">
        <f>IF('確認申請書（建築）入力'!$AE$408=0,"",TEXT('確認申請書（建築）入力'!$AE$408,"#0.00"))</f>
        <v/>
      </c>
      <c r="G50" s="332"/>
      <c r="H50" s="332"/>
      <c r="I50" s="332"/>
      <c r="J50" s="332"/>
      <c r="K50" s="332"/>
      <c r="L50" s="332"/>
      <c r="M50" s="332"/>
      <c r="N50" s="332"/>
      <c r="O50" s="332"/>
      <c r="P50" s="332"/>
      <c r="Q50" s="332"/>
      <c r="R50" s="332"/>
      <c r="S50" s="332"/>
      <c r="T50" s="332"/>
      <c r="U50" s="332"/>
      <c r="V50" s="356"/>
    </row>
    <row r="51" spans="1:22" s="329" customFormat="1" ht="14.1" customHeight="1">
      <c r="A51" s="511">
        <f t="shared" si="0"/>
        <v>50</v>
      </c>
      <c r="B51" s="522" t="s">
        <v>2176</v>
      </c>
      <c r="C51" s="560">
        <v>1</v>
      </c>
      <c r="D51" s="560"/>
      <c r="E51" s="331" t="s">
        <v>2092</v>
      </c>
      <c r="F51" s="342" t="str">
        <f>IF('確認申請書（建築）入力'!$AE$409=0,"",TEXT('確認申請書（建築）入力'!$AE$409,"#0.00"))</f>
        <v/>
      </c>
      <c r="G51" s="332"/>
      <c r="H51" s="332"/>
      <c r="I51" s="332"/>
      <c r="J51" s="332"/>
      <c r="K51" s="332"/>
      <c r="L51" s="332"/>
      <c r="M51" s="332"/>
      <c r="N51" s="332"/>
      <c r="O51" s="332"/>
      <c r="P51" s="332"/>
      <c r="Q51" s="332"/>
      <c r="R51" s="332"/>
      <c r="S51" s="332"/>
      <c r="T51" s="332"/>
      <c r="U51" s="332"/>
      <c r="V51" s="356"/>
    </row>
    <row r="52" spans="1:22" ht="14.1" customHeight="1">
      <c r="A52" s="511">
        <f t="shared" si="0"/>
        <v>51</v>
      </c>
      <c r="B52" s="522" t="s">
        <v>2176</v>
      </c>
      <c r="C52" s="560">
        <v>1</v>
      </c>
      <c r="D52" s="560"/>
      <c r="E52" s="510" t="s">
        <v>2104</v>
      </c>
      <c r="F52" s="342" t="str">
        <f>IF('確認申請書（建築）入力'!$AE$410=0,"",TEXT('確認申請書（建築）入力'!$AE$410,"#0.00"))</f>
        <v/>
      </c>
      <c r="G52" s="331"/>
      <c r="H52" s="331"/>
      <c r="I52" s="331"/>
      <c r="J52" s="331"/>
      <c r="K52" s="331"/>
      <c r="L52" s="331"/>
      <c r="M52" s="331"/>
      <c r="N52" s="331"/>
      <c r="O52" s="331"/>
      <c r="P52" s="331"/>
      <c r="Q52" s="331"/>
      <c r="R52" s="331"/>
      <c r="S52" s="331"/>
      <c r="T52" s="331"/>
      <c r="U52" s="331"/>
      <c r="V52" s="509"/>
    </row>
    <row r="53" spans="1:22" s="329" customFormat="1" ht="14.1" customHeight="1">
      <c r="A53" s="519">
        <f t="shared" si="0"/>
        <v>52</v>
      </c>
      <c r="B53" s="574" t="s">
        <v>2176</v>
      </c>
      <c r="C53" s="562">
        <v>1</v>
      </c>
      <c r="D53" s="562"/>
      <c r="E53" s="359" t="s">
        <v>2093</v>
      </c>
      <c r="F53" s="354" t="str">
        <f>IF('確認申請書（建築）入力'!$S$412=0,"",TEXT('確認申請書（建築）入力'!$S$412,"#0.00"))</f>
        <v/>
      </c>
      <c r="G53" s="354"/>
      <c r="H53" s="348"/>
      <c r="I53" s="348"/>
      <c r="J53" s="348"/>
      <c r="K53" s="348"/>
      <c r="L53" s="348"/>
      <c r="M53" s="348"/>
      <c r="N53" s="348"/>
      <c r="O53" s="348"/>
      <c r="P53" s="348"/>
      <c r="Q53" s="348"/>
      <c r="R53" s="348"/>
      <c r="S53" s="348"/>
      <c r="T53" s="348"/>
      <c r="U53" s="348"/>
      <c r="V53" s="361"/>
    </row>
    <row r="54" spans="1:22" s="329" customFormat="1" ht="14.1" customHeight="1">
      <c r="A54" s="511">
        <f t="shared" si="0"/>
        <v>53</v>
      </c>
      <c r="B54" s="522" t="s">
        <v>2176</v>
      </c>
      <c r="C54" s="560">
        <v>1</v>
      </c>
      <c r="D54" s="560"/>
      <c r="E54" s="331" t="s">
        <v>2094</v>
      </c>
      <c r="F54" s="354" t="str">
        <f>IF('確認申請書（建築）入力'!$Y$412=0,"",TEXT('確認申請書（建築）入力'!$Y$412,"#0.00"))</f>
        <v/>
      </c>
      <c r="G54" s="342"/>
      <c r="H54" s="332"/>
      <c r="I54" s="332"/>
      <c r="J54" s="332"/>
      <c r="K54" s="332"/>
      <c r="L54" s="332"/>
      <c r="M54" s="332"/>
      <c r="N54" s="332"/>
      <c r="O54" s="332"/>
      <c r="P54" s="332"/>
      <c r="Q54" s="332"/>
      <c r="R54" s="332"/>
      <c r="S54" s="332"/>
      <c r="T54" s="332"/>
      <c r="U54" s="332"/>
      <c r="V54" s="356"/>
    </row>
    <row r="55" spans="1:22" s="329" customFormat="1" ht="14.1" customHeight="1">
      <c r="A55" s="511">
        <f t="shared" si="0"/>
        <v>54</v>
      </c>
      <c r="B55" s="522" t="s">
        <v>2176</v>
      </c>
      <c r="C55" s="560">
        <v>1</v>
      </c>
      <c r="D55" s="560"/>
      <c r="E55" s="331" t="s">
        <v>2095</v>
      </c>
      <c r="F55" s="354" t="str">
        <f>IF('確認申請書（建築）入力'!$AE$412=0,"",TEXT('確認申請書（建築）入力'!$AE$412,"#0.00"))</f>
        <v/>
      </c>
      <c r="G55" s="342"/>
      <c r="H55" s="332"/>
      <c r="I55" s="332"/>
      <c r="J55" s="332"/>
      <c r="K55" s="332"/>
      <c r="L55" s="332"/>
      <c r="M55" s="332"/>
      <c r="N55" s="332"/>
      <c r="O55" s="332"/>
      <c r="P55" s="332"/>
      <c r="Q55" s="332"/>
      <c r="R55" s="332"/>
      <c r="S55" s="332"/>
      <c r="T55" s="332"/>
      <c r="U55" s="332"/>
      <c r="V55" s="356"/>
    </row>
    <row r="56" spans="1:22" s="329" customFormat="1" ht="14.1" customHeight="1">
      <c r="A56" s="511">
        <f t="shared" si="0"/>
        <v>55</v>
      </c>
      <c r="B56" s="522" t="s">
        <v>2176</v>
      </c>
      <c r="C56" s="560">
        <v>1</v>
      </c>
      <c r="D56" s="560"/>
      <c r="E56" s="331" t="s">
        <v>2096</v>
      </c>
      <c r="F56" s="332" t="str">
        <f>IF('確認申請書（建築）入力'!$M$415="","",'確認申請書（建築）入力'!$M$415)</f>
        <v/>
      </c>
      <c r="G56" s="332"/>
      <c r="H56" s="332"/>
      <c r="I56" s="332"/>
      <c r="J56" s="332"/>
      <c r="K56" s="332"/>
      <c r="L56" s="332"/>
      <c r="M56" s="332"/>
      <c r="N56" s="332"/>
      <c r="O56" s="332"/>
      <c r="P56" s="332"/>
      <c r="Q56" s="332"/>
      <c r="R56" s="332"/>
      <c r="S56" s="332"/>
      <c r="T56" s="332"/>
      <c r="U56" s="332"/>
      <c r="V56" s="356"/>
    </row>
    <row r="57" spans="1:22" s="329" customFormat="1" ht="14.1" customHeight="1">
      <c r="A57" s="511">
        <f t="shared" si="0"/>
        <v>56</v>
      </c>
      <c r="B57" s="522" t="s">
        <v>2176</v>
      </c>
      <c r="C57" s="560">
        <v>1</v>
      </c>
      <c r="D57" s="560"/>
      <c r="E57" s="331" t="s">
        <v>2097</v>
      </c>
      <c r="F57" s="332" t="str">
        <f>IF('確認申請書（建築）入力'!$M$416="","",'確認申請書（建築）入力'!$M$416)</f>
        <v/>
      </c>
      <c r="G57" s="332"/>
      <c r="H57" s="332"/>
      <c r="I57" s="332"/>
      <c r="J57" s="332"/>
      <c r="K57" s="332"/>
      <c r="L57" s="332"/>
      <c r="M57" s="332"/>
      <c r="N57" s="332"/>
      <c r="O57" s="332"/>
      <c r="P57" s="332"/>
      <c r="Q57" s="332"/>
      <c r="R57" s="332"/>
      <c r="S57" s="332"/>
      <c r="T57" s="332"/>
      <c r="U57" s="332"/>
      <c r="V57" s="356"/>
    </row>
    <row r="58" spans="1:22" s="329" customFormat="1" ht="14.1" customHeight="1">
      <c r="A58" s="511">
        <f t="shared" si="0"/>
        <v>57</v>
      </c>
      <c r="B58" s="522" t="s">
        <v>2176</v>
      </c>
      <c r="C58" s="560">
        <v>1</v>
      </c>
      <c r="D58" s="560"/>
      <c r="E58" s="331" t="s">
        <v>2098</v>
      </c>
      <c r="F58" s="332" t="str">
        <f>IF('確認申請書（建築）入力'!$M$417="","",'確認申請書（建築）入力'!$M$417)</f>
        <v/>
      </c>
      <c r="G58" s="332"/>
      <c r="H58" s="332"/>
      <c r="I58" s="332"/>
      <c r="J58" s="332"/>
      <c r="K58" s="332"/>
      <c r="L58" s="332"/>
      <c r="M58" s="332"/>
      <c r="N58" s="332"/>
      <c r="O58" s="332"/>
      <c r="P58" s="332"/>
      <c r="Q58" s="332"/>
      <c r="R58" s="332"/>
      <c r="S58" s="332"/>
      <c r="T58" s="332"/>
      <c r="U58" s="332"/>
      <c r="V58" s="356"/>
    </row>
    <row r="59" spans="1:22" s="329" customFormat="1" ht="14.1" customHeight="1">
      <c r="A59" s="511">
        <f t="shared" si="0"/>
        <v>58</v>
      </c>
      <c r="B59" s="522" t="s">
        <v>2176</v>
      </c>
      <c r="C59" s="560">
        <v>1</v>
      </c>
      <c r="D59" s="560"/>
      <c r="E59" s="331" t="s">
        <v>2099</v>
      </c>
      <c r="F59" s="341" t="str">
        <f>IF('確認申請書（建築）入力'!$M$418="","",TEXT('確認申請書（建築）入力'!$M$418,"#0.000"))</f>
        <v/>
      </c>
      <c r="G59" s="341"/>
      <c r="H59" s="332"/>
      <c r="I59" s="332"/>
      <c r="J59" s="332"/>
      <c r="K59" s="332"/>
      <c r="L59" s="332"/>
      <c r="M59" s="332"/>
      <c r="N59" s="332"/>
      <c r="O59" s="332"/>
      <c r="P59" s="332"/>
      <c r="Q59" s="332"/>
      <c r="R59" s="332"/>
      <c r="S59" s="332"/>
      <c r="T59" s="332"/>
      <c r="U59" s="332"/>
      <c r="V59" s="356"/>
    </row>
    <row r="60" spans="1:22" s="329" customFormat="1" ht="14.1" customHeight="1">
      <c r="A60" s="511">
        <f t="shared" si="0"/>
        <v>59</v>
      </c>
      <c r="B60" s="522" t="s">
        <v>2176</v>
      </c>
      <c r="C60" s="560">
        <v>1</v>
      </c>
      <c r="D60" s="560"/>
      <c r="E60" s="331" t="s">
        <v>2100</v>
      </c>
      <c r="F60" s="332" t="str">
        <f>IF(INDEX(値一覧項目!$L$2:$L6,$G$60)="","",INDEX(値一覧項目!$L$2:$L6,$G$60))</f>
        <v/>
      </c>
      <c r="G60" s="344">
        <v>1</v>
      </c>
      <c r="H60" s="332"/>
      <c r="I60" s="332"/>
      <c r="J60" s="332"/>
      <c r="K60" s="332"/>
      <c r="L60" s="332"/>
      <c r="M60" s="332"/>
      <c r="N60" s="332"/>
      <c r="O60" s="332"/>
      <c r="P60" s="332"/>
      <c r="Q60" s="332"/>
      <c r="R60" s="332"/>
      <c r="S60" s="332"/>
      <c r="T60" s="332"/>
      <c r="U60" s="332"/>
      <c r="V60" s="356"/>
    </row>
    <row r="61" spans="1:22" s="329" customFormat="1" ht="14.1" customHeight="1">
      <c r="A61" s="511">
        <f t="shared" si="0"/>
        <v>60</v>
      </c>
      <c r="B61" s="522" t="s">
        <v>2176</v>
      </c>
      <c r="C61" s="560">
        <v>1</v>
      </c>
      <c r="D61" s="560"/>
      <c r="E61" s="331" t="s">
        <v>1702</v>
      </c>
      <c r="F61" s="332" t="str">
        <f>IF('確認申請書（建築）入力'!$M$421="","",'確認申請書（建築）入力'!$M$421)</f>
        <v/>
      </c>
      <c r="G61" s="332"/>
      <c r="H61" s="332"/>
      <c r="I61" s="332"/>
      <c r="J61" s="332"/>
      <c r="K61" s="332"/>
      <c r="L61" s="332"/>
      <c r="M61" s="332"/>
      <c r="N61" s="332"/>
      <c r="O61" s="332"/>
      <c r="P61" s="332"/>
      <c r="Q61" s="332"/>
      <c r="R61" s="332"/>
      <c r="S61" s="332"/>
      <c r="T61" s="332"/>
      <c r="U61" s="332"/>
      <c r="V61" s="356"/>
    </row>
    <row r="62" spans="1:22" s="329" customFormat="1" ht="14.1" customHeight="1" thickBot="1">
      <c r="A62" s="512">
        <f t="shared" si="0"/>
        <v>61</v>
      </c>
      <c r="B62" s="592" t="s">
        <v>2176</v>
      </c>
      <c r="C62" s="561">
        <v>1</v>
      </c>
      <c r="D62" s="561"/>
      <c r="E62" s="346" t="s">
        <v>1701</v>
      </c>
      <c r="F62" s="347" t="str">
        <f>IF('確認申請書（建築）入力'!$M$423="","",'確認申請書（建築）入力'!$M$423)</f>
        <v/>
      </c>
      <c r="G62" s="347"/>
      <c r="H62" s="347"/>
      <c r="I62" s="347"/>
      <c r="J62" s="347"/>
      <c r="K62" s="347"/>
      <c r="L62" s="347"/>
      <c r="M62" s="347"/>
      <c r="N62" s="347"/>
      <c r="O62" s="347"/>
      <c r="P62" s="347"/>
      <c r="Q62" s="347"/>
      <c r="R62" s="347"/>
      <c r="S62" s="347"/>
      <c r="T62" s="347"/>
      <c r="U62" s="347"/>
      <c r="V62" s="363"/>
    </row>
    <row r="63" spans="1:22" s="329" customFormat="1" ht="14.1" customHeight="1">
      <c r="A63" s="519">
        <f t="shared" si="0"/>
        <v>62</v>
      </c>
      <c r="B63" s="562" t="s">
        <v>2178</v>
      </c>
      <c r="C63" s="562">
        <v>1</v>
      </c>
      <c r="D63" s="562">
        <v>1</v>
      </c>
      <c r="E63" s="359" t="s">
        <v>2054</v>
      </c>
      <c r="F63" s="360">
        <f>IF('確認申請書（建築）入力'!$M$428="","",'確認申請書（建築）入力'!$M$428)</f>
        <v>1</v>
      </c>
      <c r="G63" s="360"/>
      <c r="H63" s="348"/>
      <c r="I63" s="348"/>
      <c r="J63" s="348"/>
      <c r="K63" s="348"/>
      <c r="L63" s="348"/>
      <c r="M63" s="348"/>
      <c r="N63" s="348"/>
      <c r="O63" s="348"/>
      <c r="P63" s="348"/>
      <c r="Q63" s="348"/>
      <c r="R63" s="348"/>
      <c r="S63" s="348"/>
      <c r="T63" s="348"/>
      <c r="U63" s="348"/>
      <c r="V63" s="361"/>
    </row>
    <row r="64" spans="1:22" s="329" customFormat="1" ht="14.1" customHeight="1">
      <c r="A64" s="511">
        <f t="shared" si="0"/>
        <v>63</v>
      </c>
      <c r="B64" s="560" t="s">
        <v>2177</v>
      </c>
      <c r="C64" s="560">
        <v>1</v>
      </c>
      <c r="D64" s="560">
        <v>1</v>
      </c>
      <c r="E64" s="331" t="s">
        <v>89</v>
      </c>
      <c r="F64" s="343" t="str">
        <f>IF('確認申請書（建築）入力'!$M$429="","",'確認申請書（建築）入力'!$M$429)</f>
        <v/>
      </c>
      <c r="G64" s="343"/>
      <c r="H64" s="332"/>
      <c r="I64" s="332"/>
      <c r="J64" s="332"/>
      <c r="K64" s="332"/>
      <c r="L64" s="332"/>
      <c r="M64" s="332"/>
      <c r="N64" s="332"/>
      <c r="O64" s="332"/>
      <c r="P64" s="332"/>
      <c r="Q64" s="332"/>
      <c r="R64" s="332"/>
      <c r="S64" s="332"/>
      <c r="T64" s="332"/>
      <c r="U64" s="332"/>
      <c r="V64" s="356"/>
    </row>
    <row r="65" spans="1:22" s="329" customFormat="1" ht="14.1" customHeight="1">
      <c r="A65" s="511">
        <f t="shared" si="0"/>
        <v>64</v>
      </c>
      <c r="B65" s="560" t="s">
        <v>2177</v>
      </c>
      <c r="C65" s="560">
        <v>1</v>
      </c>
      <c r="D65" s="560">
        <v>1</v>
      </c>
      <c r="E65" s="331" t="s">
        <v>2269</v>
      </c>
      <c r="F65" s="341" t="str">
        <f>IF('確認申請書（建築）入力'!$M$430="","",TEXT('確認申請書（建築）入力'!$M$430,"#0.000"))</f>
        <v/>
      </c>
      <c r="G65" s="341"/>
      <c r="H65" s="332"/>
      <c r="I65" s="332"/>
      <c r="J65" s="332"/>
      <c r="K65" s="332"/>
      <c r="L65" s="332"/>
      <c r="M65" s="332"/>
      <c r="N65" s="332"/>
      <c r="O65" s="332"/>
      <c r="P65" s="332"/>
      <c r="Q65" s="332"/>
      <c r="R65" s="332"/>
      <c r="S65" s="332"/>
      <c r="T65" s="332"/>
      <c r="U65" s="332"/>
      <c r="V65" s="356"/>
    </row>
    <row r="66" spans="1:22" s="329" customFormat="1" ht="14.1" customHeight="1">
      <c r="A66" s="511">
        <f t="shared" si="0"/>
        <v>65</v>
      </c>
      <c r="B66" s="560" t="s">
        <v>2177</v>
      </c>
      <c r="C66" s="560">
        <v>1</v>
      </c>
      <c r="D66" s="560">
        <v>1</v>
      </c>
      <c r="E66" s="331" t="s">
        <v>2270</v>
      </c>
      <c r="F66" s="341" t="str">
        <f>IF('確認申請書（建築）入力'!$M$431="","",TEXT('確認申請書（建築）入力'!$M$431,"#0.000"))</f>
        <v/>
      </c>
      <c r="G66" s="341"/>
      <c r="H66" s="332"/>
      <c r="I66" s="332"/>
      <c r="J66" s="332"/>
      <c r="K66" s="332"/>
      <c r="L66" s="332"/>
      <c r="M66" s="332"/>
      <c r="N66" s="332"/>
      <c r="O66" s="332"/>
      <c r="P66" s="332"/>
      <c r="Q66" s="332"/>
      <c r="R66" s="332"/>
      <c r="S66" s="332"/>
      <c r="T66" s="332"/>
      <c r="U66" s="332"/>
      <c r="V66" s="356"/>
    </row>
    <row r="67" spans="1:22" s="329" customFormat="1" ht="14.1" customHeight="1">
      <c r="A67" s="511">
        <f t="shared" ref="A67:A130" si="1">A66+1</f>
        <v>66</v>
      </c>
      <c r="B67" s="560" t="s">
        <v>2177</v>
      </c>
      <c r="C67" s="560">
        <v>1</v>
      </c>
      <c r="D67" s="560">
        <v>1</v>
      </c>
      <c r="E67" s="331" t="s">
        <v>2271</v>
      </c>
      <c r="F67" s="341" t="str">
        <f>IF('確認申請書（建築）入力'!$M$432="","",TEXT('確認申請書（建築）入力'!$M$432,"#0.000"))</f>
        <v/>
      </c>
      <c r="G67" s="341"/>
      <c r="H67" s="332"/>
      <c r="I67" s="332"/>
      <c r="J67" s="332"/>
      <c r="K67" s="332"/>
      <c r="L67" s="332"/>
      <c r="M67" s="332"/>
      <c r="N67" s="332"/>
      <c r="O67" s="332"/>
      <c r="P67" s="332"/>
      <c r="Q67" s="332"/>
      <c r="R67" s="332"/>
      <c r="S67" s="332"/>
      <c r="T67" s="332"/>
      <c r="U67" s="332"/>
      <c r="V67" s="356"/>
    </row>
    <row r="68" spans="1:22" s="329" customFormat="1" ht="14.1" customHeight="1">
      <c r="A68" s="511">
        <f t="shared" si="1"/>
        <v>67</v>
      </c>
      <c r="B68" s="560" t="s">
        <v>2177</v>
      </c>
      <c r="C68" s="560">
        <v>1</v>
      </c>
      <c r="D68" s="560">
        <v>1</v>
      </c>
      <c r="E68" s="331" t="s">
        <v>2272</v>
      </c>
      <c r="F68" s="341" t="str">
        <f>IF('確認申請書（建築）入力'!$M$433="","",TEXT('確認申請書（建築）入力'!$M$433,"#0.000"))</f>
        <v/>
      </c>
      <c r="G68" s="341"/>
      <c r="H68" s="332"/>
      <c r="I68" s="332"/>
      <c r="J68" s="332"/>
      <c r="K68" s="332"/>
      <c r="L68" s="332"/>
      <c r="M68" s="332"/>
      <c r="N68" s="332"/>
      <c r="O68" s="332"/>
      <c r="P68" s="332"/>
      <c r="Q68" s="332"/>
      <c r="R68" s="332"/>
      <c r="S68" s="332"/>
      <c r="T68" s="332"/>
      <c r="U68" s="332"/>
      <c r="V68" s="356"/>
    </row>
    <row r="69" spans="1:22" s="329" customFormat="1" ht="14.1" customHeight="1">
      <c r="A69" s="511">
        <f t="shared" si="1"/>
        <v>68</v>
      </c>
      <c r="B69" s="560" t="s">
        <v>2177</v>
      </c>
      <c r="C69" s="560">
        <v>1</v>
      </c>
      <c r="D69" s="560">
        <v>1</v>
      </c>
      <c r="E69" s="331" t="s">
        <v>2268</v>
      </c>
      <c r="F69" s="341" t="str">
        <f>IF($G$69=TRUE,"有",IF($H$69=TRUE,"無",""))</f>
        <v/>
      </c>
      <c r="G69" s="337" t="b">
        <v>0</v>
      </c>
      <c r="H69" s="337" t="b">
        <v>0</v>
      </c>
      <c r="I69" s="332"/>
      <c r="J69" s="332"/>
      <c r="K69" s="332"/>
      <c r="L69" s="332"/>
      <c r="M69" s="332"/>
      <c r="N69" s="332"/>
      <c r="O69" s="332"/>
      <c r="P69" s="332"/>
      <c r="Q69" s="332"/>
      <c r="R69" s="332"/>
      <c r="S69" s="332"/>
      <c r="T69" s="332"/>
      <c r="U69" s="332"/>
      <c r="V69" s="356"/>
    </row>
    <row r="70" spans="1:22" s="329" customFormat="1" ht="14.1" customHeight="1">
      <c r="A70" s="511">
        <f t="shared" si="1"/>
        <v>69</v>
      </c>
      <c r="B70" s="560" t="s">
        <v>2177</v>
      </c>
      <c r="C70" s="560">
        <v>1</v>
      </c>
      <c r="D70" s="560">
        <v>1</v>
      </c>
      <c r="E70" s="331" t="s">
        <v>2372</v>
      </c>
      <c r="F70" s="332" t="str">
        <f>IF(INDEX(主要用途!$C$2:$C$63,$G$70)="","",INDEX(主要用途!$C$2:$C$63,$G$70))</f>
        <v/>
      </c>
      <c r="G70" s="344">
        <v>1</v>
      </c>
      <c r="H70" s="344"/>
      <c r="I70" s="344"/>
      <c r="J70" s="344"/>
      <c r="K70" s="344"/>
      <c r="L70" s="344"/>
      <c r="M70" s="332"/>
      <c r="N70" s="332"/>
      <c r="O70" s="332"/>
      <c r="P70" s="332"/>
      <c r="Q70" s="355"/>
      <c r="R70" s="332"/>
      <c r="S70" s="332"/>
      <c r="T70" s="332"/>
      <c r="U70" s="332"/>
      <c r="V70" s="356"/>
    </row>
    <row r="71" spans="1:22" s="329" customFormat="1" ht="14.1" customHeight="1">
      <c r="A71" s="511">
        <f t="shared" si="1"/>
        <v>70</v>
      </c>
      <c r="B71" s="560" t="s">
        <v>2177</v>
      </c>
      <c r="C71" s="560">
        <v>1</v>
      </c>
      <c r="D71" s="560">
        <v>1</v>
      </c>
      <c r="E71" s="331" t="s">
        <v>2373</v>
      </c>
      <c r="F71" s="332" t="str">
        <f>IF(INDEX(主要用途!$C$2:$C$63,$G$71)="","",INDEX(主要用途!$C$2:$C$63,$G$71))</f>
        <v/>
      </c>
      <c r="G71" s="344">
        <v>1</v>
      </c>
      <c r="H71" s="344"/>
      <c r="I71" s="344"/>
      <c r="J71" s="344"/>
      <c r="K71" s="344"/>
      <c r="L71" s="344"/>
      <c r="M71" s="332"/>
      <c r="N71" s="332"/>
      <c r="O71" s="332"/>
      <c r="P71" s="332"/>
      <c r="Q71" s="355"/>
      <c r="R71" s="332"/>
      <c r="S71" s="332"/>
      <c r="T71" s="332"/>
      <c r="U71" s="332"/>
      <c r="V71" s="356"/>
    </row>
    <row r="72" spans="1:22" s="329" customFormat="1" ht="14.1" customHeight="1">
      <c r="A72" s="511">
        <f t="shared" si="1"/>
        <v>71</v>
      </c>
      <c r="B72" s="560" t="s">
        <v>2177</v>
      </c>
      <c r="C72" s="560">
        <v>1</v>
      </c>
      <c r="D72" s="560">
        <v>1</v>
      </c>
      <c r="E72" s="331" t="s">
        <v>2374</v>
      </c>
      <c r="F72" s="332" t="str">
        <f>IF(INDEX(主要用途!$C$2:$C$63,$G$72)="","",INDEX(主要用途!$C$2:$C$63,$G$72))</f>
        <v/>
      </c>
      <c r="G72" s="344">
        <v>1</v>
      </c>
      <c r="H72" s="344"/>
      <c r="I72" s="344"/>
      <c r="J72" s="344"/>
      <c r="K72" s="344"/>
      <c r="L72" s="344"/>
      <c r="M72" s="332"/>
      <c r="N72" s="332"/>
      <c r="O72" s="332"/>
      <c r="P72" s="332"/>
      <c r="Q72" s="355"/>
      <c r="R72" s="332"/>
      <c r="S72" s="332"/>
      <c r="T72" s="332"/>
      <c r="U72" s="332"/>
      <c r="V72" s="356"/>
    </row>
    <row r="73" spans="1:22" s="329" customFormat="1" ht="14.1" customHeight="1">
      <c r="A73" s="511">
        <f t="shared" si="1"/>
        <v>72</v>
      </c>
      <c r="B73" s="560" t="s">
        <v>2177</v>
      </c>
      <c r="C73" s="560">
        <v>1</v>
      </c>
      <c r="D73" s="560">
        <v>1</v>
      </c>
      <c r="E73" s="331" t="s">
        <v>2375</v>
      </c>
      <c r="F73" s="332" t="str">
        <f>IF(INDEX(主要用途!$C$2:$C$63,$G$73)="","",INDEX(主要用途!$C$2:$C$63,$G$73))</f>
        <v/>
      </c>
      <c r="G73" s="344">
        <v>1</v>
      </c>
      <c r="H73" s="344"/>
      <c r="I73" s="344"/>
      <c r="J73" s="344"/>
      <c r="K73" s="344"/>
      <c r="L73" s="344"/>
      <c r="M73" s="332"/>
      <c r="N73" s="332"/>
      <c r="O73" s="332"/>
      <c r="P73" s="332"/>
      <c r="Q73" s="355"/>
      <c r="R73" s="332"/>
      <c r="S73" s="332"/>
      <c r="T73" s="332"/>
      <c r="U73" s="332"/>
      <c r="V73" s="356"/>
    </row>
    <row r="74" spans="1:22" s="329" customFormat="1" ht="14.1" customHeight="1">
      <c r="A74" s="511">
        <f t="shared" si="1"/>
        <v>73</v>
      </c>
      <c r="B74" s="560" t="s">
        <v>2177</v>
      </c>
      <c r="C74" s="560">
        <v>1</v>
      </c>
      <c r="D74" s="560">
        <v>1</v>
      </c>
      <c r="E74" s="331" t="s">
        <v>2376</v>
      </c>
      <c r="F74" s="332" t="str">
        <f>IF(INDEX(主要用途!$C$2:$C$63,$G$74)="","",INDEX(主要用途!$C$2:$C$63,$G$74))</f>
        <v/>
      </c>
      <c r="G74" s="344">
        <v>1</v>
      </c>
      <c r="H74" s="344"/>
      <c r="I74" s="344"/>
      <c r="J74" s="344"/>
      <c r="K74" s="344"/>
      <c r="L74" s="344"/>
      <c r="M74" s="332"/>
      <c r="N74" s="332"/>
      <c r="O74" s="332"/>
      <c r="P74" s="332"/>
      <c r="Q74" s="355"/>
      <c r="R74" s="332"/>
      <c r="S74" s="332"/>
      <c r="T74" s="332"/>
      <c r="U74" s="332"/>
      <c r="V74" s="356"/>
    </row>
    <row r="75" spans="1:22" s="329" customFormat="1" ht="14.1" customHeight="1">
      <c r="A75" s="511">
        <f t="shared" si="1"/>
        <v>74</v>
      </c>
      <c r="B75" s="560" t="s">
        <v>2177</v>
      </c>
      <c r="C75" s="560">
        <v>1</v>
      </c>
      <c r="D75" s="560">
        <v>1</v>
      </c>
      <c r="E75" s="331" t="s">
        <v>2387</v>
      </c>
      <c r="F75" s="332" t="str">
        <f>IF(INDEX(主要用途!$C$2:$C$63,$G$75)="","",INDEX(主要用途!$C$2:$C$63,$G$75))</f>
        <v/>
      </c>
      <c r="G75" s="344">
        <v>1</v>
      </c>
      <c r="H75" s="344"/>
      <c r="I75" s="344"/>
      <c r="J75" s="344"/>
      <c r="K75" s="344"/>
      <c r="L75" s="344"/>
      <c r="M75" s="332"/>
      <c r="N75" s="332"/>
      <c r="O75" s="332"/>
      <c r="P75" s="332"/>
      <c r="Q75" s="355"/>
      <c r="R75" s="332"/>
      <c r="S75" s="332"/>
      <c r="T75" s="332"/>
      <c r="U75" s="332"/>
      <c r="V75" s="356"/>
    </row>
    <row r="76" spans="1:22" s="329" customFormat="1" ht="14.1" customHeight="1">
      <c r="A76" s="511">
        <f t="shared" si="1"/>
        <v>75</v>
      </c>
      <c r="B76" s="560" t="s">
        <v>2177</v>
      </c>
      <c r="C76" s="560">
        <v>1</v>
      </c>
      <c r="D76" s="560">
        <v>1</v>
      </c>
      <c r="E76" s="331" t="s">
        <v>2377</v>
      </c>
      <c r="F76" s="332" t="str">
        <f>IF(INDEX(主要用途!$D$2:$D$63,$G$70)="","",INDEX(主要用途!$D$2:$D$63,$G$70))</f>
        <v/>
      </c>
      <c r="G76" s="332"/>
      <c r="H76" s="332"/>
      <c r="I76" s="332"/>
      <c r="J76" s="332"/>
      <c r="K76" s="332"/>
      <c r="L76" s="332"/>
      <c r="M76" s="332"/>
      <c r="N76" s="332"/>
      <c r="O76" s="332"/>
      <c r="P76" s="332"/>
      <c r="Q76" s="332"/>
      <c r="R76" s="332"/>
      <c r="S76" s="332"/>
      <c r="T76" s="332"/>
      <c r="U76" s="332"/>
      <c r="V76" s="356"/>
    </row>
    <row r="77" spans="1:22" s="329" customFormat="1" ht="14.1" customHeight="1">
      <c r="A77" s="511">
        <f t="shared" si="1"/>
        <v>76</v>
      </c>
      <c r="B77" s="560" t="s">
        <v>2177</v>
      </c>
      <c r="C77" s="560">
        <v>1</v>
      </c>
      <c r="D77" s="560">
        <v>1</v>
      </c>
      <c r="E77" s="331" t="s">
        <v>2378</v>
      </c>
      <c r="F77" s="332" t="str">
        <f>IF(INDEX(主要用途!$D$2:$D$63,$G$71)="","",INDEX(主要用途!$D$2:$D$63,$G$71))</f>
        <v/>
      </c>
      <c r="G77" s="332"/>
      <c r="H77" s="332"/>
      <c r="I77" s="332"/>
      <c r="J77" s="332"/>
      <c r="K77" s="332"/>
      <c r="L77" s="332"/>
      <c r="M77" s="332"/>
      <c r="N77" s="332"/>
      <c r="O77" s="332"/>
      <c r="P77" s="332"/>
      <c r="Q77" s="332"/>
      <c r="R77" s="332"/>
      <c r="S77" s="332"/>
      <c r="T77" s="332"/>
      <c r="U77" s="332"/>
      <c r="V77" s="356"/>
    </row>
    <row r="78" spans="1:22" s="329" customFormat="1" ht="14.1" customHeight="1">
      <c r="A78" s="511">
        <f t="shared" si="1"/>
        <v>77</v>
      </c>
      <c r="B78" s="560" t="s">
        <v>2177</v>
      </c>
      <c r="C78" s="560">
        <v>1</v>
      </c>
      <c r="D78" s="560">
        <v>1</v>
      </c>
      <c r="E78" s="331" t="s">
        <v>2381</v>
      </c>
      <c r="F78" s="332" t="str">
        <f>IF(INDEX(主要用途!$D$2:$D$63,$G$72)="","",INDEX(主要用途!$D$2:$D$63,$G$72))</f>
        <v/>
      </c>
      <c r="G78" s="332"/>
      <c r="H78" s="332"/>
      <c r="I78" s="332"/>
      <c r="J78" s="332"/>
      <c r="K78" s="332"/>
      <c r="L78" s="332"/>
      <c r="M78" s="332"/>
      <c r="N78" s="332"/>
      <c r="O78" s="332"/>
      <c r="P78" s="332"/>
      <c r="Q78" s="332"/>
      <c r="R78" s="332"/>
      <c r="S78" s="332"/>
      <c r="T78" s="332"/>
      <c r="U78" s="332"/>
      <c r="V78" s="356"/>
    </row>
    <row r="79" spans="1:22" s="329" customFormat="1" ht="14.1" customHeight="1">
      <c r="A79" s="511">
        <f t="shared" si="1"/>
        <v>78</v>
      </c>
      <c r="B79" s="560" t="s">
        <v>2177</v>
      </c>
      <c r="C79" s="560">
        <v>1</v>
      </c>
      <c r="D79" s="560">
        <v>1</v>
      </c>
      <c r="E79" s="331" t="s">
        <v>2379</v>
      </c>
      <c r="F79" s="332" t="str">
        <f>IF(INDEX(主要用途!$D$2:$D$63,$G$73)="","",INDEX(主要用途!$D$2:$D$63,$G$73))</f>
        <v/>
      </c>
      <c r="G79" s="332"/>
      <c r="H79" s="332"/>
      <c r="I79" s="332"/>
      <c r="J79" s="332"/>
      <c r="K79" s="332"/>
      <c r="L79" s="332"/>
      <c r="M79" s="332"/>
      <c r="N79" s="332"/>
      <c r="O79" s="332"/>
      <c r="P79" s="332"/>
      <c r="Q79" s="332"/>
      <c r="R79" s="332"/>
      <c r="S79" s="332"/>
      <c r="T79" s="332"/>
      <c r="U79" s="332"/>
      <c r="V79" s="356"/>
    </row>
    <row r="80" spans="1:22" s="329" customFormat="1" ht="14.1" customHeight="1">
      <c r="A80" s="511">
        <f t="shared" si="1"/>
        <v>79</v>
      </c>
      <c r="B80" s="560" t="s">
        <v>2177</v>
      </c>
      <c r="C80" s="560">
        <v>1</v>
      </c>
      <c r="D80" s="560">
        <v>1</v>
      </c>
      <c r="E80" s="331" t="s">
        <v>2380</v>
      </c>
      <c r="F80" s="332" t="str">
        <f>IF(INDEX(主要用途!$D$2:$D$63,$G$74)="","",INDEX(主要用途!$D$2:$D$63,$G$74))</f>
        <v/>
      </c>
      <c r="G80" s="332"/>
      <c r="H80" s="332"/>
      <c r="I80" s="332"/>
      <c r="J80" s="332"/>
      <c r="K80" s="332"/>
      <c r="L80" s="332"/>
      <c r="M80" s="332"/>
      <c r="N80" s="332"/>
      <c r="O80" s="332"/>
      <c r="P80" s="332"/>
      <c r="Q80" s="332"/>
      <c r="R80" s="332"/>
      <c r="S80" s="332"/>
      <c r="T80" s="332"/>
      <c r="U80" s="332"/>
      <c r="V80" s="356"/>
    </row>
    <row r="81" spans="1:22" s="329" customFormat="1" ht="14.1" customHeight="1">
      <c r="A81" s="511">
        <f t="shared" si="1"/>
        <v>80</v>
      </c>
      <c r="B81" s="560" t="s">
        <v>2177</v>
      </c>
      <c r="C81" s="560">
        <v>1</v>
      </c>
      <c r="D81" s="560">
        <v>1</v>
      </c>
      <c r="E81" s="331" t="s">
        <v>2388</v>
      </c>
      <c r="F81" s="332" t="str">
        <f>IF(INDEX(主要用途!$D$2:$D$63,$G$75)="","",INDEX(主要用途!$D$2:$D$63,$G$75))</f>
        <v/>
      </c>
      <c r="G81" s="332"/>
      <c r="H81" s="332"/>
      <c r="I81" s="332"/>
      <c r="J81" s="332"/>
      <c r="K81" s="332"/>
      <c r="L81" s="332"/>
      <c r="M81" s="332"/>
      <c r="N81" s="332"/>
      <c r="O81" s="332"/>
      <c r="P81" s="332"/>
      <c r="Q81" s="332"/>
      <c r="R81" s="332"/>
      <c r="S81" s="332"/>
      <c r="T81" s="332"/>
      <c r="U81" s="332"/>
      <c r="V81" s="356"/>
    </row>
    <row r="82" spans="1:22" s="329" customFormat="1" ht="14.1" customHeight="1">
      <c r="A82" s="511">
        <f t="shared" si="1"/>
        <v>81</v>
      </c>
      <c r="B82" s="560" t="s">
        <v>2177</v>
      </c>
      <c r="C82" s="560">
        <v>1</v>
      </c>
      <c r="D82" s="560">
        <v>1</v>
      </c>
      <c r="E82" s="331" t="s">
        <v>2382</v>
      </c>
      <c r="F82" s="683" t="str">
        <f>IF('確認申請書（建築）入力'!$AE$437="","",TEXT('確認申請書（建築）入力'!$AE$437,"#0.00"))</f>
        <v/>
      </c>
      <c r="G82" s="362"/>
      <c r="H82" s="362"/>
      <c r="I82" s="362"/>
      <c r="J82" s="362"/>
      <c r="K82" s="362"/>
      <c r="L82" s="362"/>
      <c r="M82" s="332"/>
      <c r="N82" s="332"/>
      <c r="O82" s="332"/>
      <c r="P82" s="332"/>
      <c r="Q82" s="332"/>
      <c r="R82" s="332"/>
      <c r="S82" s="332"/>
      <c r="T82" s="332"/>
      <c r="U82" s="332"/>
      <c r="V82" s="356"/>
    </row>
    <row r="83" spans="1:22" s="329" customFormat="1" ht="14.1" customHeight="1">
      <c r="A83" s="511">
        <f t="shared" si="1"/>
        <v>82</v>
      </c>
      <c r="B83" s="560" t="s">
        <v>2177</v>
      </c>
      <c r="C83" s="560">
        <v>1</v>
      </c>
      <c r="D83" s="560">
        <v>1</v>
      </c>
      <c r="E83" s="331" t="s">
        <v>2383</v>
      </c>
      <c r="F83" s="683" t="str">
        <f>IF('確認申請書（建築）入力'!$AE$438="","",TEXT('確認申請書（建築）入力'!$AE$438,"#0.00"))</f>
        <v/>
      </c>
      <c r="G83" s="362"/>
      <c r="H83" s="362"/>
      <c r="I83" s="362"/>
      <c r="J83" s="362"/>
      <c r="K83" s="362"/>
      <c r="L83" s="362"/>
      <c r="M83" s="332"/>
      <c r="N83" s="332"/>
      <c r="O83" s="332"/>
      <c r="P83" s="332"/>
      <c r="Q83" s="332"/>
      <c r="R83" s="332"/>
      <c r="S83" s="332"/>
      <c r="T83" s="332"/>
      <c r="U83" s="332"/>
      <c r="V83" s="356"/>
    </row>
    <row r="84" spans="1:22" s="329" customFormat="1" ht="14.1" customHeight="1">
      <c r="A84" s="511">
        <f t="shared" si="1"/>
        <v>83</v>
      </c>
      <c r="B84" s="560" t="s">
        <v>2177</v>
      </c>
      <c r="C84" s="560">
        <v>1</v>
      </c>
      <c r="D84" s="560">
        <v>1</v>
      </c>
      <c r="E84" s="331" t="s">
        <v>2384</v>
      </c>
      <c r="F84" s="683" t="str">
        <f>IF('確認申請書（建築）入力'!$AE$439="","",TEXT('確認申請書（建築）入力'!$AE$439,"#0.00"))</f>
        <v/>
      </c>
      <c r="G84" s="362"/>
      <c r="H84" s="362"/>
      <c r="I84" s="362"/>
      <c r="J84" s="362"/>
      <c r="K84" s="362"/>
      <c r="L84" s="362"/>
      <c r="M84" s="332"/>
      <c r="N84" s="332"/>
      <c r="O84" s="332"/>
      <c r="P84" s="332"/>
      <c r="Q84" s="332"/>
      <c r="R84" s="332"/>
      <c r="S84" s="332"/>
      <c r="T84" s="332"/>
      <c r="U84" s="332"/>
      <c r="V84" s="356"/>
    </row>
    <row r="85" spans="1:22" s="329" customFormat="1" ht="14.1" customHeight="1">
      <c r="A85" s="511">
        <f t="shared" si="1"/>
        <v>84</v>
      </c>
      <c r="B85" s="560" t="s">
        <v>2177</v>
      </c>
      <c r="C85" s="560">
        <v>1</v>
      </c>
      <c r="D85" s="560">
        <v>1</v>
      </c>
      <c r="E85" s="331" t="s">
        <v>2385</v>
      </c>
      <c r="F85" s="683" t="str">
        <f>IF('確認申請書（建築）入力'!$AE$440="","",TEXT('確認申請書（建築）入力'!$AE$440,"#0.00"))</f>
        <v/>
      </c>
      <c r="G85" s="362"/>
      <c r="H85" s="362"/>
      <c r="I85" s="362"/>
      <c r="J85" s="362"/>
      <c r="K85" s="362"/>
      <c r="L85" s="362"/>
      <c r="M85" s="332"/>
      <c r="N85" s="332"/>
      <c r="O85" s="332"/>
      <c r="P85" s="332"/>
      <c r="Q85" s="332"/>
      <c r="R85" s="332"/>
      <c r="S85" s="332"/>
      <c r="T85" s="332"/>
      <c r="U85" s="332"/>
      <c r="V85" s="356"/>
    </row>
    <row r="86" spans="1:22" s="329" customFormat="1" ht="14.1" customHeight="1">
      <c r="A86" s="511">
        <f t="shared" si="1"/>
        <v>85</v>
      </c>
      <c r="B86" s="560" t="s">
        <v>2177</v>
      </c>
      <c r="C86" s="560">
        <v>1</v>
      </c>
      <c r="D86" s="560">
        <v>1</v>
      </c>
      <c r="E86" s="331" t="s">
        <v>2386</v>
      </c>
      <c r="F86" s="683" t="str">
        <f>IF('確認申請書（建築）入力'!$AE$441="","",TEXT('確認申請書（建築）入力'!$AE$441,"#0.00"))</f>
        <v/>
      </c>
      <c r="G86" s="362"/>
      <c r="H86" s="362"/>
      <c r="I86" s="362"/>
      <c r="J86" s="362"/>
      <c r="K86" s="362"/>
      <c r="L86" s="362"/>
      <c r="M86" s="332"/>
      <c r="N86" s="332"/>
      <c r="O86" s="332"/>
      <c r="P86" s="332"/>
      <c r="Q86" s="332"/>
      <c r="R86" s="332"/>
      <c r="S86" s="332"/>
      <c r="T86" s="332"/>
      <c r="U86" s="332"/>
      <c r="V86" s="356"/>
    </row>
    <row r="87" spans="1:22" s="329" customFormat="1" ht="14.1" customHeight="1">
      <c r="A87" s="511">
        <f t="shared" si="1"/>
        <v>86</v>
      </c>
      <c r="B87" s="560" t="s">
        <v>2177</v>
      </c>
      <c r="C87" s="560">
        <v>1</v>
      </c>
      <c r="D87" s="560">
        <v>1</v>
      </c>
      <c r="E87" s="331" t="s">
        <v>2389</v>
      </c>
      <c r="F87" s="683" t="str">
        <f>IF('確認申請書（建築）入力'!$AE$442="","",TEXT('確認申請書（建築）入力'!$AE$442,"#0.00"))</f>
        <v/>
      </c>
      <c r="G87" s="362"/>
      <c r="H87" s="362"/>
      <c r="I87" s="362"/>
      <c r="J87" s="362"/>
      <c r="K87" s="362"/>
      <c r="L87" s="362"/>
      <c r="M87" s="332"/>
      <c r="N87" s="332"/>
      <c r="O87" s="332"/>
      <c r="P87" s="332"/>
      <c r="Q87" s="332"/>
      <c r="R87" s="332"/>
      <c r="S87" s="332"/>
      <c r="T87" s="332"/>
      <c r="U87" s="332"/>
      <c r="V87" s="356"/>
    </row>
    <row r="88" spans="1:22" s="329" customFormat="1" ht="14.1" customHeight="1">
      <c r="A88" s="511">
        <f t="shared" si="1"/>
        <v>87</v>
      </c>
      <c r="B88" s="560" t="s">
        <v>2177</v>
      </c>
      <c r="C88" s="560">
        <v>1</v>
      </c>
      <c r="D88" s="560">
        <v>1</v>
      </c>
      <c r="E88" s="331" t="s">
        <v>1702</v>
      </c>
      <c r="F88" s="332" t="str">
        <f>IF('確認申請書（建築）入力'!$N$444="","",'確認申請書（建築）入力'!$N$444)</f>
        <v/>
      </c>
      <c r="G88" s="332"/>
      <c r="H88" s="332"/>
      <c r="I88" s="332"/>
      <c r="J88" s="332"/>
      <c r="K88" s="332"/>
      <c r="L88" s="332"/>
      <c r="M88" s="332"/>
      <c r="N88" s="332"/>
      <c r="O88" s="332"/>
      <c r="P88" s="332"/>
      <c r="Q88" s="332"/>
      <c r="R88" s="332"/>
      <c r="S88" s="332"/>
      <c r="T88" s="332"/>
      <c r="U88" s="332"/>
      <c r="V88" s="356"/>
    </row>
    <row r="89" spans="1:22" s="329" customFormat="1" ht="14.1" customHeight="1" thickBot="1">
      <c r="A89" s="512">
        <f t="shared" si="1"/>
        <v>88</v>
      </c>
      <c r="B89" s="561" t="s">
        <v>2177</v>
      </c>
      <c r="C89" s="561">
        <v>1</v>
      </c>
      <c r="D89" s="561">
        <v>1</v>
      </c>
      <c r="E89" s="346" t="s">
        <v>1701</v>
      </c>
      <c r="F89" s="347" t="str">
        <f>IF('確認申請書（建築）入力'!$N$447="","",'確認申請書（建築）入力'!$N$447)</f>
        <v/>
      </c>
      <c r="G89" s="347"/>
      <c r="H89" s="347"/>
      <c r="I89" s="347"/>
      <c r="J89" s="347"/>
      <c r="K89" s="347"/>
      <c r="L89" s="347"/>
      <c r="M89" s="347"/>
      <c r="N89" s="347"/>
      <c r="O89" s="347"/>
      <c r="P89" s="347"/>
      <c r="Q89" s="347"/>
      <c r="R89" s="347"/>
      <c r="S89" s="347"/>
      <c r="T89" s="347"/>
      <c r="U89" s="347"/>
      <c r="V89" s="363"/>
    </row>
    <row r="90" spans="1:22" s="329" customFormat="1" ht="14.1" customHeight="1">
      <c r="A90" s="519">
        <f t="shared" si="1"/>
        <v>89</v>
      </c>
      <c r="B90" s="562" t="s">
        <v>2177</v>
      </c>
      <c r="C90" s="562">
        <v>1</v>
      </c>
      <c r="D90" s="562">
        <v>2</v>
      </c>
      <c r="E90" s="359" t="s">
        <v>2054</v>
      </c>
      <c r="F90" s="360">
        <f>IF('確認申請書（建築）入力'!$N$451="","",'確認申請書（建築）入力'!$N$451)</f>
        <v>1</v>
      </c>
      <c r="G90" s="360"/>
      <c r="H90" s="348"/>
      <c r="I90" s="348"/>
      <c r="J90" s="348"/>
      <c r="K90" s="348"/>
      <c r="L90" s="348"/>
      <c r="M90" s="348"/>
      <c r="N90" s="348"/>
      <c r="O90" s="348"/>
      <c r="P90" s="348"/>
      <c r="Q90" s="348"/>
      <c r="R90" s="348"/>
      <c r="S90" s="348"/>
      <c r="T90" s="348"/>
      <c r="U90" s="348"/>
      <c r="V90" s="361"/>
    </row>
    <row r="91" spans="1:22" s="329" customFormat="1" ht="14.1" customHeight="1">
      <c r="A91" s="511">
        <f t="shared" si="1"/>
        <v>90</v>
      </c>
      <c r="B91" s="560" t="s">
        <v>2177</v>
      </c>
      <c r="C91" s="560">
        <v>1</v>
      </c>
      <c r="D91" s="522">
        <v>2</v>
      </c>
      <c r="E91" s="331" t="s">
        <v>89</v>
      </c>
      <c r="F91" s="682" t="str">
        <f>IF('確認申請書（建築）入力'!$N$452="","",'確認申請書（建築）入力'!$N$452)</f>
        <v/>
      </c>
      <c r="G91" s="343"/>
      <c r="H91" s="332"/>
      <c r="I91" s="332"/>
      <c r="J91" s="332"/>
      <c r="K91" s="332"/>
      <c r="L91" s="332"/>
      <c r="M91" s="332"/>
      <c r="N91" s="332"/>
      <c r="O91" s="332"/>
      <c r="P91" s="332"/>
      <c r="Q91" s="332"/>
      <c r="R91" s="332"/>
      <c r="S91" s="332"/>
      <c r="T91" s="332"/>
      <c r="U91" s="332"/>
      <c r="V91" s="356"/>
    </row>
    <row r="92" spans="1:22" s="329" customFormat="1" ht="14.1" customHeight="1">
      <c r="A92" s="511">
        <f t="shared" si="1"/>
        <v>91</v>
      </c>
      <c r="B92" s="560" t="s">
        <v>2177</v>
      </c>
      <c r="C92" s="560">
        <v>1</v>
      </c>
      <c r="D92" s="522">
        <v>2</v>
      </c>
      <c r="E92" s="331" t="s">
        <v>2269</v>
      </c>
      <c r="F92" s="682" t="str">
        <f>IF('確認申請書（建築）入力'!$N$453="","",TEXT('確認申請書（建築）入力'!$N$453,"#0.000"))</f>
        <v/>
      </c>
      <c r="G92" s="341"/>
      <c r="H92" s="332"/>
      <c r="I92" s="332"/>
      <c r="J92" s="332"/>
      <c r="K92" s="332"/>
      <c r="L92" s="332"/>
      <c r="M92" s="332"/>
      <c r="N92" s="332"/>
      <c r="O92" s="332"/>
      <c r="P92" s="332"/>
      <c r="Q92" s="332"/>
      <c r="R92" s="332"/>
      <c r="S92" s="332"/>
      <c r="T92" s="332"/>
      <c r="U92" s="332"/>
      <c r="V92" s="356"/>
    </row>
    <row r="93" spans="1:22" s="329" customFormat="1" ht="14.1" customHeight="1">
      <c r="A93" s="511">
        <f t="shared" si="1"/>
        <v>92</v>
      </c>
      <c r="B93" s="560" t="s">
        <v>2177</v>
      </c>
      <c r="C93" s="560">
        <v>1</v>
      </c>
      <c r="D93" s="522">
        <v>2</v>
      </c>
      <c r="E93" s="331" t="s">
        <v>2270</v>
      </c>
      <c r="F93" s="682" t="str">
        <f>IF('確認申請書（建築）入力'!$N$454="","",TEXT('確認申請書（建築）入力'!$N$454,"#0.000"))</f>
        <v/>
      </c>
      <c r="G93" s="341"/>
      <c r="H93" s="332"/>
      <c r="I93" s="332"/>
      <c r="J93" s="332"/>
      <c r="K93" s="332"/>
      <c r="L93" s="332"/>
      <c r="M93" s="332"/>
      <c r="N93" s="332"/>
      <c r="O93" s="332"/>
      <c r="P93" s="332"/>
      <c r="Q93" s="332"/>
      <c r="R93" s="332"/>
      <c r="S93" s="332"/>
      <c r="T93" s="332"/>
      <c r="U93" s="332"/>
      <c r="V93" s="356"/>
    </row>
    <row r="94" spans="1:22" s="329" customFormat="1" ht="14.1" customHeight="1">
      <c r="A94" s="511">
        <f t="shared" si="1"/>
        <v>93</v>
      </c>
      <c r="B94" s="560" t="s">
        <v>2177</v>
      </c>
      <c r="C94" s="560">
        <v>1</v>
      </c>
      <c r="D94" s="522">
        <v>2</v>
      </c>
      <c r="E94" s="331" t="s">
        <v>2271</v>
      </c>
      <c r="F94" s="682" t="str">
        <f>IF('確認申請書（建築）入力'!$N$455="","",TEXT('確認申請書（建築）入力'!$N$455,"#0.000"))</f>
        <v/>
      </c>
      <c r="G94" s="341"/>
      <c r="H94" s="332"/>
      <c r="I94" s="332"/>
      <c r="J94" s="332"/>
      <c r="K94" s="332"/>
      <c r="L94" s="332"/>
      <c r="M94" s="332"/>
      <c r="N94" s="332"/>
      <c r="O94" s="332"/>
      <c r="P94" s="332"/>
      <c r="Q94" s="332"/>
      <c r="R94" s="332"/>
      <c r="S94" s="332"/>
      <c r="T94" s="332"/>
      <c r="U94" s="332"/>
      <c r="V94" s="356"/>
    </row>
    <row r="95" spans="1:22" s="329" customFormat="1" ht="14.1" customHeight="1">
      <c r="A95" s="511">
        <f t="shared" si="1"/>
        <v>94</v>
      </c>
      <c r="B95" s="560" t="s">
        <v>2177</v>
      </c>
      <c r="C95" s="560">
        <v>1</v>
      </c>
      <c r="D95" s="522">
        <v>2</v>
      </c>
      <c r="E95" s="331" t="s">
        <v>2272</v>
      </c>
      <c r="F95" s="682" t="str">
        <f>IF('確認申請書（建築）入力'!$N$456="","",TEXT('確認申請書（建築）入力'!$N$456,"#0.000"))</f>
        <v/>
      </c>
      <c r="G95" s="341"/>
      <c r="H95" s="332"/>
      <c r="I95" s="332"/>
      <c r="J95" s="332"/>
      <c r="K95" s="332"/>
      <c r="L95" s="332"/>
      <c r="M95" s="332"/>
      <c r="N95" s="332"/>
      <c r="O95" s="332"/>
      <c r="P95" s="332"/>
      <c r="Q95" s="332"/>
      <c r="R95" s="332"/>
      <c r="S95" s="332"/>
      <c r="T95" s="332"/>
      <c r="U95" s="332"/>
      <c r="V95" s="356"/>
    </row>
    <row r="96" spans="1:22" s="329" customFormat="1" ht="14.1" customHeight="1">
      <c r="A96" s="511">
        <f t="shared" si="1"/>
        <v>95</v>
      </c>
      <c r="B96" s="560" t="s">
        <v>2177</v>
      </c>
      <c r="C96" s="560">
        <v>1</v>
      </c>
      <c r="D96" s="522">
        <v>2</v>
      </c>
      <c r="E96" s="331" t="s">
        <v>2268</v>
      </c>
      <c r="F96" s="341" t="str">
        <f>IF($G$96=TRUE,"有",IF($H$96=TRUE,"無",""))</f>
        <v/>
      </c>
      <c r="G96" s="337" t="b">
        <v>0</v>
      </c>
      <c r="H96" s="337" t="b">
        <v>0</v>
      </c>
      <c r="I96" s="332"/>
      <c r="J96" s="332"/>
      <c r="K96" s="332"/>
      <c r="L96" s="332"/>
      <c r="M96" s="332"/>
      <c r="N96" s="332"/>
      <c r="O96" s="332"/>
      <c r="P96" s="332"/>
      <c r="Q96" s="332"/>
      <c r="R96" s="332"/>
      <c r="S96" s="332"/>
      <c r="T96" s="332"/>
      <c r="U96" s="332"/>
      <c r="V96" s="356"/>
    </row>
    <row r="97" spans="1:22" s="329" customFormat="1" ht="14.1" customHeight="1">
      <c r="A97" s="511">
        <f t="shared" si="1"/>
        <v>96</v>
      </c>
      <c r="B97" s="560" t="s">
        <v>2177</v>
      </c>
      <c r="C97" s="560">
        <v>1</v>
      </c>
      <c r="D97" s="522">
        <v>2</v>
      </c>
      <c r="E97" s="331" t="s">
        <v>2391</v>
      </c>
      <c r="F97" s="332" t="str">
        <f>IF($G$97=1,"",INDEX(主要用途!$C$2:$C$63,$G$97))</f>
        <v/>
      </c>
      <c r="G97" s="344">
        <v>1</v>
      </c>
      <c r="H97" s="344"/>
      <c r="I97" s="344"/>
      <c r="J97" s="344"/>
      <c r="K97" s="344"/>
      <c r="L97" s="344"/>
      <c r="M97" s="332"/>
      <c r="N97" s="332"/>
      <c r="O97" s="332"/>
      <c r="P97" s="332"/>
      <c r="Q97" s="355"/>
      <c r="R97" s="332"/>
      <c r="S97" s="332"/>
      <c r="T97" s="332"/>
      <c r="U97" s="332"/>
      <c r="V97" s="356"/>
    </row>
    <row r="98" spans="1:22" s="329" customFormat="1" ht="14.1" customHeight="1">
      <c r="A98" s="511">
        <f t="shared" si="1"/>
        <v>97</v>
      </c>
      <c r="B98" s="560" t="s">
        <v>2177</v>
      </c>
      <c r="C98" s="560">
        <v>1</v>
      </c>
      <c r="D98" s="560">
        <v>2</v>
      </c>
      <c r="E98" s="331" t="s">
        <v>2373</v>
      </c>
      <c r="F98" s="332" t="str">
        <f>IF($G$98=1,"",INDEX(主要用途!$C$2:$C$63,$G$98))</f>
        <v/>
      </c>
      <c r="G98" s="344">
        <v>1</v>
      </c>
      <c r="H98" s="344"/>
      <c r="I98" s="344"/>
      <c r="J98" s="344"/>
      <c r="K98" s="344"/>
      <c r="L98" s="344"/>
      <c r="M98" s="332"/>
      <c r="N98" s="332"/>
      <c r="O98" s="332"/>
      <c r="P98" s="332"/>
      <c r="Q98" s="355"/>
      <c r="R98" s="332"/>
      <c r="S98" s="332"/>
      <c r="T98" s="332"/>
      <c r="U98" s="332"/>
      <c r="V98" s="356"/>
    </row>
    <row r="99" spans="1:22" s="329" customFormat="1" ht="14.1" customHeight="1">
      <c r="A99" s="511">
        <f t="shared" si="1"/>
        <v>98</v>
      </c>
      <c r="B99" s="560" t="s">
        <v>2177</v>
      </c>
      <c r="C99" s="560">
        <v>1</v>
      </c>
      <c r="D99" s="560">
        <v>2</v>
      </c>
      <c r="E99" s="331" t="s">
        <v>2374</v>
      </c>
      <c r="F99" s="332" t="str">
        <f>IF($G$99=1,"",INDEX(主要用途!$C$2:$C$63,$G$99))</f>
        <v/>
      </c>
      <c r="G99" s="344">
        <v>1</v>
      </c>
      <c r="H99" s="344"/>
      <c r="I99" s="344"/>
      <c r="J99" s="344"/>
      <c r="K99" s="344"/>
      <c r="L99" s="344"/>
      <c r="M99" s="332"/>
      <c r="N99" s="332"/>
      <c r="O99" s="332"/>
      <c r="P99" s="332"/>
      <c r="Q99" s="355"/>
      <c r="R99" s="332"/>
      <c r="S99" s="332"/>
      <c r="T99" s="332"/>
      <c r="U99" s="332"/>
      <c r="V99" s="356"/>
    </row>
    <row r="100" spans="1:22" s="329" customFormat="1" ht="14.1" customHeight="1">
      <c r="A100" s="511">
        <f t="shared" si="1"/>
        <v>99</v>
      </c>
      <c r="B100" s="560" t="s">
        <v>2177</v>
      </c>
      <c r="C100" s="560">
        <v>1</v>
      </c>
      <c r="D100" s="560">
        <v>2</v>
      </c>
      <c r="E100" s="331" t="s">
        <v>2375</v>
      </c>
      <c r="F100" s="332" t="str">
        <f>IF($G$100=1,"",INDEX(主要用途!$C$2:$C$63,$G$100))</f>
        <v/>
      </c>
      <c r="G100" s="344">
        <v>1</v>
      </c>
      <c r="H100" s="344"/>
      <c r="I100" s="344"/>
      <c r="J100" s="344"/>
      <c r="K100" s="344"/>
      <c r="L100" s="344"/>
      <c r="M100" s="332"/>
      <c r="N100" s="332"/>
      <c r="O100" s="332"/>
      <c r="P100" s="332"/>
      <c r="Q100" s="355"/>
      <c r="R100" s="332"/>
      <c r="S100" s="332"/>
      <c r="T100" s="332"/>
      <c r="U100" s="332"/>
      <c r="V100" s="356"/>
    </row>
    <row r="101" spans="1:22" s="329" customFormat="1" ht="14.1" customHeight="1">
      <c r="A101" s="511">
        <f t="shared" si="1"/>
        <v>100</v>
      </c>
      <c r="B101" s="560" t="s">
        <v>2177</v>
      </c>
      <c r="C101" s="560">
        <v>1</v>
      </c>
      <c r="D101" s="560">
        <v>2</v>
      </c>
      <c r="E101" s="331" t="s">
        <v>2376</v>
      </c>
      <c r="F101" s="332" t="str">
        <f>IF($G$101=1,"",INDEX(主要用途!$C$2:$C$63,$G$101))</f>
        <v/>
      </c>
      <c r="G101" s="344">
        <v>1</v>
      </c>
      <c r="H101" s="344"/>
      <c r="I101" s="344"/>
      <c r="J101" s="344"/>
      <c r="K101" s="344"/>
      <c r="L101" s="344"/>
      <c r="M101" s="332"/>
      <c r="N101" s="332"/>
      <c r="O101" s="332"/>
      <c r="P101" s="332"/>
      <c r="Q101" s="355"/>
      <c r="R101" s="332"/>
      <c r="S101" s="332"/>
      <c r="T101" s="332"/>
      <c r="U101" s="332"/>
      <c r="V101" s="356"/>
    </row>
    <row r="102" spans="1:22" s="329" customFormat="1" ht="14.1" customHeight="1">
      <c r="A102" s="511">
        <f t="shared" si="1"/>
        <v>101</v>
      </c>
      <c r="B102" s="560" t="s">
        <v>2177</v>
      </c>
      <c r="C102" s="560">
        <v>1</v>
      </c>
      <c r="D102" s="560">
        <v>2</v>
      </c>
      <c r="E102" s="331" t="s">
        <v>2387</v>
      </c>
      <c r="F102" s="332" t="str">
        <f>IF($G$102=1,"",INDEX(主要用途!$C$2:$C$63,$G$102))</f>
        <v/>
      </c>
      <c r="G102" s="344">
        <v>1</v>
      </c>
      <c r="H102" s="344"/>
      <c r="I102" s="344"/>
      <c r="J102" s="344"/>
      <c r="K102" s="344"/>
      <c r="L102" s="344"/>
      <c r="M102" s="332"/>
      <c r="N102" s="332"/>
      <c r="O102" s="332"/>
      <c r="P102" s="332"/>
      <c r="Q102" s="355"/>
      <c r="R102" s="332"/>
      <c r="S102" s="332"/>
      <c r="T102" s="332"/>
      <c r="U102" s="332"/>
      <c r="V102" s="356"/>
    </row>
    <row r="103" spans="1:22" s="329" customFormat="1" ht="14.1" customHeight="1">
      <c r="A103" s="511">
        <f t="shared" si="1"/>
        <v>102</v>
      </c>
      <c r="B103" s="560" t="s">
        <v>2177</v>
      </c>
      <c r="C103" s="560">
        <v>1</v>
      </c>
      <c r="D103" s="522">
        <v>2</v>
      </c>
      <c r="E103" s="331" t="s">
        <v>2377</v>
      </c>
      <c r="F103" s="332" t="str">
        <f>IF($G$97=1,"",INDEX(主要用途!$D$2:$D$63,$G$97))</f>
        <v/>
      </c>
      <c r="G103" s="332"/>
      <c r="H103" s="332"/>
      <c r="I103" s="332"/>
      <c r="J103" s="332"/>
      <c r="K103" s="332"/>
      <c r="L103" s="332"/>
      <c r="M103" s="332"/>
      <c r="N103" s="332"/>
      <c r="O103" s="332"/>
      <c r="P103" s="332"/>
      <c r="Q103" s="332"/>
      <c r="R103" s="332"/>
      <c r="S103" s="332"/>
      <c r="T103" s="332"/>
      <c r="U103" s="332"/>
      <c r="V103" s="356"/>
    </row>
    <row r="104" spans="1:22" s="329" customFormat="1" ht="14.1" customHeight="1">
      <c r="A104" s="511">
        <f t="shared" si="1"/>
        <v>103</v>
      </c>
      <c r="B104" s="560" t="s">
        <v>2177</v>
      </c>
      <c r="C104" s="560">
        <v>1</v>
      </c>
      <c r="D104" s="560">
        <v>2</v>
      </c>
      <c r="E104" s="331" t="s">
        <v>2378</v>
      </c>
      <c r="F104" s="332" t="str">
        <f>IF($G$98=1,"",INDEX(主要用途!$D$2:$D$63,$G$98))</f>
        <v/>
      </c>
      <c r="G104" s="332"/>
      <c r="H104" s="332"/>
      <c r="I104" s="332"/>
      <c r="J104" s="332"/>
      <c r="K104" s="332"/>
      <c r="L104" s="332"/>
      <c r="M104" s="332"/>
      <c r="N104" s="332"/>
      <c r="O104" s="332"/>
      <c r="P104" s="332"/>
      <c r="Q104" s="332"/>
      <c r="R104" s="332"/>
      <c r="S104" s="332"/>
      <c r="T104" s="332"/>
      <c r="U104" s="332"/>
      <c r="V104" s="356"/>
    </row>
    <row r="105" spans="1:22" s="329" customFormat="1" ht="14.1" customHeight="1">
      <c r="A105" s="511">
        <f t="shared" si="1"/>
        <v>104</v>
      </c>
      <c r="B105" s="560" t="s">
        <v>2177</v>
      </c>
      <c r="C105" s="560">
        <v>1</v>
      </c>
      <c r="D105" s="560">
        <v>2</v>
      </c>
      <c r="E105" s="331" t="s">
        <v>2381</v>
      </c>
      <c r="F105" s="332" t="str">
        <f>IF($G$99=1,"",INDEX(主要用途!$D$2:$D$63,$G$99))</f>
        <v/>
      </c>
      <c r="G105" s="332"/>
      <c r="H105" s="332"/>
      <c r="I105" s="332"/>
      <c r="J105" s="332"/>
      <c r="K105" s="332"/>
      <c r="L105" s="332"/>
      <c r="M105" s="332"/>
      <c r="N105" s="332"/>
      <c r="O105" s="332"/>
      <c r="P105" s="332"/>
      <c r="Q105" s="332"/>
      <c r="R105" s="332"/>
      <c r="S105" s="332"/>
      <c r="T105" s="332"/>
      <c r="U105" s="332"/>
      <c r="V105" s="356"/>
    </row>
    <row r="106" spans="1:22" s="329" customFormat="1" ht="14.1" customHeight="1">
      <c r="A106" s="511">
        <f t="shared" si="1"/>
        <v>105</v>
      </c>
      <c r="B106" s="560" t="s">
        <v>2177</v>
      </c>
      <c r="C106" s="560">
        <v>1</v>
      </c>
      <c r="D106" s="560">
        <v>2</v>
      </c>
      <c r="E106" s="331" t="s">
        <v>2379</v>
      </c>
      <c r="F106" s="332" t="str">
        <f>IF($G$100=1,"",INDEX(主要用途!$D$2:$D$63,$G$100))</f>
        <v/>
      </c>
      <c r="G106" s="332"/>
      <c r="H106" s="332"/>
      <c r="I106" s="332"/>
      <c r="J106" s="332"/>
      <c r="K106" s="332"/>
      <c r="L106" s="332"/>
      <c r="M106" s="332"/>
      <c r="N106" s="332"/>
      <c r="O106" s="332"/>
      <c r="P106" s="332"/>
      <c r="Q106" s="332"/>
      <c r="R106" s="332"/>
      <c r="S106" s="332"/>
      <c r="T106" s="332"/>
      <c r="U106" s="332"/>
      <c r="V106" s="356"/>
    </row>
    <row r="107" spans="1:22" s="329" customFormat="1" ht="14.1" customHeight="1">
      <c r="A107" s="511">
        <f t="shared" si="1"/>
        <v>106</v>
      </c>
      <c r="B107" s="560" t="s">
        <v>2177</v>
      </c>
      <c r="C107" s="560">
        <v>1</v>
      </c>
      <c r="D107" s="560">
        <v>2</v>
      </c>
      <c r="E107" s="331" t="s">
        <v>2380</v>
      </c>
      <c r="F107" s="332" t="str">
        <f>IF($G$101=1,"",INDEX(主要用途!$D$2:$D$63,$G$101))</f>
        <v/>
      </c>
      <c r="G107" s="332"/>
      <c r="H107" s="332"/>
      <c r="I107" s="332"/>
      <c r="J107" s="332"/>
      <c r="K107" s="332"/>
      <c r="L107" s="332"/>
      <c r="M107" s="332"/>
      <c r="N107" s="332"/>
      <c r="O107" s="332"/>
      <c r="P107" s="332"/>
      <c r="Q107" s="332"/>
      <c r="R107" s="332"/>
      <c r="S107" s="332"/>
      <c r="T107" s="332"/>
      <c r="U107" s="332"/>
      <c r="V107" s="356"/>
    </row>
    <row r="108" spans="1:22" s="329" customFormat="1" ht="14.1" customHeight="1">
      <c r="A108" s="511">
        <f t="shared" si="1"/>
        <v>107</v>
      </c>
      <c r="B108" s="560" t="s">
        <v>2177</v>
      </c>
      <c r="C108" s="560">
        <v>1</v>
      </c>
      <c r="D108" s="560">
        <v>2</v>
      </c>
      <c r="E108" s="331" t="s">
        <v>2388</v>
      </c>
      <c r="F108" s="332" t="str">
        <f>IF($G$102=1,"",INDEX(主要用途!$D$2:$D$63,$G$102))</f>
        <v/>
      </c>
      <c r="G108" s="332"/>
      <c r="H108" s="332"/>
      <c r="I108" s="332"/>
      <c r="J108" s="332"/>
      <c r="K108" s="332"/>
      <c r="L108" s="332"/>
      <c r="M108" s="332"/>
      <c r="N108" s="332"/>
      <c r="O108" s="332"/>
      <c r="P108" s="332"/>
      <c r="Q108" s="332"/>
      <c r="R108" s="332"/>
      <c r="S108" s="332"/>
      <c r="T108" s="332"/>
      <c r="U108" s="332"/>
      <c r="V108" s="356"/>
    </row>
    <row r="109" spans="1:22" s="329" customFormat="1" ht="14.1" customHeight="1">
      <c r="A109" s="511">
        <f t="shared" si="1"/>
        <v>108</v>
      </c>
      <c r="B109" s="560" t="s">
        <v>2177</v>
      </c>
      <c r="C109" s="560">
        <v>1</v>
      </c>
      <c r="D109" s="522">
        <v>2</v>
      </c>
      <c r="E109" s="331" t="s">
        <v>2390</v>
      </c>
      <c r="F109" s="683" t="str">
        <f>IF('確認申請書（建築）入力'!$AE$460="","",TEXT('確認申請書（建築）入力'!$AE$460,"#0.00"))</f>
        <v/>
      </c>
      <c r="G109" s="362"/>
      <c r="H109" s="362"/>
      <c r="I109" s="362"/>
      <c r="J109" s="362"/>
      <c r="K109" s="362"/>
      <c r="L109" s="362"/>
      <c r="M109" s="332"/>
      <c r="N109" s="332"/>
      <c r="O109" s="332"/>
      <c r="P109" s="332"/>
      <c r="Q109" s="332"/>
      <c r="R109" s="332"/>
      <c r="S109" s="332"/>
      <c r="T109" s="332"/>
      <c r="U109" s="332"/>
      <c r="V109" s="356"/>
    </row>
    <row r="110" spans="1:22" s="329" customFormat="1" ht="14.1" customHeight="1">
      <c r="A110" s="511">
        <f t="shared" si="1"/>
        <v>109</v>
      </c>
      <c r="B110" s="560" t="s">
        <v>2177</v>
      </c>
      <c r="C110" s="560">
        <v>1</v>
      </c>
      <c r="D110" s="560">
        <v>2</v>
      </c>
      <c r="E110" s="331" t="s">
        <v>2383</v>
      </c>
      <c r="F110" s="332" t="str">
        <f>IF('確認申請書（建築）入力'!$AE$461="","",TEXT('確認申請書（建築）入力'!$AE$461,"#0.00"))</f>
        <v/>
      </c>
      <c r="G110" s="362"/>
      <c r="H110" s="362"/>
      <c r="I110" s="362"/>
      <c r="J110" s="362"/>
      <c r="K110" s="362"/>
      <c r="L110" s="362"/>
      <c r="M110" s="332"/>
      <c r="N110" s="332"/>
      <c r="O110" s="332"/>
      <c r="P110" s="332"/>
      <c r="Q110" s="332"/>
      <c r="R110" s="332"/>
      <c r="S110" s="332"/>
      <c r="T110" s="332"/>
      <c r="U110" s="332"/>
      <c r="V110" s="356"/>
    </row>
    <row r="111" spans="1:22" s="329" customFormat="1" ht="14.1" customHeight="1">
      <c r="A111" s="511">
        <f t="shared" si="1"/>
        <v>110</v>
      </c>
      <c r="B111" s="560" t="s">
        <v>2177</v>
      </c>
      <c r="C111" s="560">
        <v>1</v>
      </c>
      <c r="D111" s="560">
        <v>2</v>
      </c>
      <c r="E111" s="331" t="s">
        <v>2384</v>
      </c>
      <c r="F111" s="683" t="str">
        <f>IF('確認申請書（建築）入力'!$AE$462="","",TEXT('確認申請書（建築）入力'!$AE$462,"#0.00"))</f>
        <v/>
      </c>
      <c r="G111" s="362"/>
      <c r="H111" s="362"/>
      <c r="I111" s="362"/>
      <c r="J111" s="362"/>
      <c r="K111" s="362"/>
      <c r="L111" s="362"/>
      <c r="M111" s="332"/>
      <c r="N111" s="332"/>
      <c r="O111" s="332"/>
      <c r="P111" s="332"/>
      <c r="Q111" s="332"/>
      <c r="R111" s="332"/>
      <c r="S111" s="332"/>
      <c r="T111" s="332"/>
      <c r="U111" s="332"/>
      <c r="V111" s="356"/>
    </row>
    <row r="112" spans="1:22" s="329" customFormat="1" ht="14.1" customHeight="1">
      <c r="A112" s="511">
        <f t="shared" si="1"/>
        <v>111</v>
      </c>
      <c r="B112" s="560" t="s">
        <v>2177</v>
      </c>
      <c r="C112" s="560">
        <v>1</v>
      </c>
      <c r="D112" s="560">
        <v>2</v>
      </c>
      <c r="E112" s="331" t="s">
        <v>2385</v>
      </c>
      <c r="F112" s="683" t="str">
        <f>IF('確認申請書（建築）入力'!$AE$463="","",TEXT('確認申請書（建築）入力'!$AE$463,"#0.00"))</f>
        <v/>
      </c>
      <c r="G112" s="362"/>
      <c r="H112" s="362"/>
      <c r="I112" s="362"/>
      <c r="J112" s="362"/>
      <c r="K112" s="362"/>
      <c r="L112" s="362"/>
      <c r="M112" s="332"/>
      <c r="N112" s="332"/>
      <c r="O112" s="332"/>
      <c r="P112" s="332"/>
      <c r="Q112" s="332"/>
      <c r="R112" s="332"/>
      <c r="S112" s="332"/>
      <c r="T112" s="332"/>
      <c r="U112" s="332"/>
      <c r="V112" s="356"/>
    </row>
    <row r="113" spans="1:22" s="329" customFormat="1" ht="14.1" customHeight="1">
      <c r="A113" s="511">
        <f t="shared" si="1"/>
        <v>112</v>
      </c>
      <c r="B113" s="560" t="s">
        <v>2177</v>
      </c>
      <c r="C113" s="560">
        <v>1</v>
      </c>
      <c r="D113" s="560">
        <v>2</v>
      </c>
      <c r="E113" s="331" t="s">
        <v>2386</v>
      </c>
      <c r="F113" s="683" t="str">
        <f>IF('確認申請書（建築）入力'!$AE$464="","",TEXT('確認申請書（建築）入力'!$AE$464,"#0.00"))</f>
        <v/>
      </c>
      <c r="G113" s="362"/>
      <c r="H113" s="362"/>
      <c r="I113" s="362"/>
      <c r="J113" s="362"/>
      <c r="K113" s="362"/>
      <c r="L113" s="362"/>
      <c r="M113" s="332"/>
      <c r="N113" s="332"/>
      <c r="O113" s="332"/>
      <c r="P113" s="332"/>
      <c r="Q113" s="332"/>
      <c r="R113" s="332"/>
      <c r="S113" s="332"/>
      <c r="T113" s="332"/>
      <c r="U113" s="332"/>
      <c r="V113" s="356"/>
    </row>
    <row r="114" spans="1:22" s="329" customFormat="1" ht="14.1" customHeight="1">
      <c r="A114" s="511">
        <f t="shared" si="1"/>
        <v>113</v>
      </c>
      <c r="B114" s="560" t="s">
        <v>2177</v>
      </c>
      <c r="C114" s="560">
        <v>1</v>
      </c>
      <c r="D114" s="560">
        <v>2</v>
      </c>
      <c r="E114" s="331" t="s">
        <v>2389</v>
      </c>
      <c r="F114" s="683" t="str">
        <f>IF('確認申請書（建築）入力'!$AE$465="","",TEXT('確認申請書（建築）入力'!$AE$465,"#0.00"))</f>
        <v/>
      </c>
      <c r="G114" s="362"/>
      <c r="H114" s="362"/>
      <c r="I114" s="362"/>
      <c r="J114" s="362"/>
      <c r="K114" s="362"/>
      <c r="L114" s="362"/>
      <c r="M114" s="332"/>
      <c r="N114" s="332"/>
      <c r="O114" s="332"/>
      <c r="P114" s="332"/>
      <c r="Q114" s="332"/>
      <c r="R114" s="332"/>
      <c r="S114" s="332"/>
      <c r="T114" s="332"/>
      <c r="U114" s="332"/>
      <c r="V114" s="356"/>
    </row>
    <row r="115" spans="1:22" s="329" customFormat="1" ht="14.1" customHeight="1">
      <c r="A115" s="511">
        <f t="shared" si="1"/>
        <v>114</v>
      </c>
      <c r="B115" s="560" t="s">
        <v>2177</v>
      </c>
      <c r="C115" s="560">
        <v>1</v>
      </c>
      <c r="D115" s="522">
        <v>2</v>
      </c>
      <c r="E115" s="331" t="s">
        <v>1702</v>
      </c>
      <c r="F115" s="332" t="str">
        <f>IF('確認申請書（建築）入力'!$N$467="","",'確認申請書（建築）入力'!$N$467)</f>
        <v/>
      </c>
      <c r="G115" s="332"/>
      <c r="H115" s="332"/>
      <c r="I115" s="332"/>
      <c r="J115" s="332"/>
      <c r="K115" s="332"/>
      <c r="L115" s="332"/>
      <c r="M115" s="332"/>
      <c r="N115" s="332"/>
      <c r="O115" s="332"/>
      <c r="P115" s="332"/>
      <c r="Q115" s="332"/>
      <c r="R115" s="332"/>
      <c r="S115" s="332"/>
      <c r="T115" s="332"/>
      <c r="U115" s="332"/>
      <c r="V115" s="356"/>
    </row>
    <row r="116" spans="1:22" s="329" customFormat="1" ht="14.1" customHeight="1" thickBot="1">
      <c r="A116" s="512">
        <f t="shared" si="1"/>
        <v>115</v>
      </c>
      <c r="B116" s="561" t="s">
        <v>2177</v>
      </c>
      <c r="C116" s="561">
        <v>1</v>
      </c>
      <c r="D116" s="592">
        <v>2</v>
      </c>
      <c r="E116" s="364" t="s">
        <v>1701</v>
      </c>
      <c r="F116" s="365" t="str">
        <f>IF('確認申請書（建築）入力'!$N$470="","",'確認申請書（建築）入力'!$N$470)</f>
        <v/>
      </c>
      <c r="G116" s="365"/>
      <c r="H116" s="365"/>
      <c r="I116" s="365"/>
      <c r="J116" s="365"/>
      <c r="K116" s="365"/>
      <c r="L116" s="365"/>
      <c r="M116" s="365"/>
      <c r="N116" s="365"/>
      <c r="O116" s="365"/>
      <c r="P116" s="365"/>
      <c r="Q116" s="365"/>
      <c r="R116" s="365"/>
      <c r="S116" s="365"/>
      <c r="T116" s="365"/>
      <c r="U116" s="365"/>
      <c r="V116" s="368"/>
    </row>
    <row r="117" spans="1:22" s="329" customFormat="1" ht="14.1" customHeight="1">
      <c r="A117" s="519">
        <f t="shared" si="1"/>
        <v>116</v>
      </c>
      <c r="B117" s="562" t="s">
        <v>2177</v>
      </c>
      <c r="C117" s="562">
        <v>1</v>
      </c>
      <c r="D117" s="562">
        <v>3</v>
      </c>
      <c r="E117" s="357" t="s">
        <v>2054</v>
      </c>
      <c r="F117" s="366">
        <f>'確認申請書（建築）入力'!$N$474</f>
        <v>1</v>
      </c>
      <c r="G117" s="366"/>
      <c r="H117" s="358"/>
      <c r="I117" s="358"/>
      <c r="J117" s="358"/>
      <c r="K117" s="358"/>
      <c r="L117" s="358"/>
      <c r="M117" s="358"/>
      <c r="N117" s="358"/>
      <c r="O117" s="358"/>
      <c r="P117" s="358"/>
      <c r="Q117" s="358"/>
      <c r="R117" s="358"/>
      <c r="S117" s="358"/>
      <c r="T117" s="358"/>
      <c r="U117" s="358"/>
      <c r="V117" s="367"/>
    </row>
    <row r="118" spans="1:22" s="329" customFormat="1" ht="14.1" customHeight="1">
      <c r="A118" s="511">
        <f t="shared" si="1"/>
        <v>117</v>
      </c>
      <c r="B118" s="560" t="s">
        <v>2177</v>
      </c>
      <c r="C118" s="560">
        <v>1</v>
      </c>
      <c r="D118" s="522">
        <v>3</v>
      </c>
      <c r="E118" s="331" t="s">
        <v>89</v>
      </c>
      <c r="F118" s="343" t="str">
        <f>IF('確認申請書（建築）入力'!$N$475="","",'確認申請書（建築）入力'!$N$475)</f>
        <v/>
      </c>
      <c r="G118" s="343"/>
      <c r="H118" s="332"/>
      <c r="I118" s="332"/>
      <c r="J118" s="332"/>
      <c r="K118" s="332"/>
      <c r="L118" s="332"/>
      <c r="M118" s="332"/>
      <c r="N118" s="332"/>
      <c r="O118" s="332"/>
      <c r="P118" s="332"/>
      <c r="Q118" s="332"/>
      <c r="R118" s="332"/>
      <c r="S118" s="332"/>
      <c r="T118" s="332"/>
      <c r="U118" s="332"/>
      <c r="V118" s="356"/>
    </row>
    <row r="119" spans="1:22" s="329" customFormat="1" ht="14.1" customHeight="1">
      <c r="A119" s="511">
        <f t="shared" si="1"/>
        <v>118</v>
      </c>
      <c r="B119" s="560" t="s">
        <v>2177</v>
      </c>
      <c r="C119" s="560">
        <v>1</v>
      </c>
      <c r="D119" s="522">
        <v>3</v>
      </c>
      <c r="E119" s="331" t="s">
        <v>2269</v>
      </c>
      <c r="F119" s="341" t="str">
        <f>IF('確認申請書（建築）入力'!$N$476="","",TEXT('確認申請書（建築）入力'!$N$476,"#0.000"))</f>
        <v/>
      </c>
      <c r="G119" s="341"/>
      <c r="H119" s="332"/>
      <c r="I119" s="332"/>
      <c r="J119" s="332"/>
      <c r="K119" s="332"/>
      <c r="L119" s="332"/>
      <c r="M119" s="332"/>
      <c r="N119" s="332"/>
      <c r="O119" s="332"/>
      <c r="P119" s="332"/>
      <c r="Q119" s="332"/>
      <c r="R119" s="332"/>
      <c r="S119" s="332"/>
      <c r="T119" s="332"/>
      <c r="U119" s="332"/>
      <c r="V119" s="356"/>
    </row>
    <row r="120" spans="1:22" s="329" customFormat="1" ht="14.1" customHeight="1">
      <c r="A120" s="511">
        <f t="shared" si="1"/>
        <v>119</v>
      </c>
      <c r="B120" s="560" t="s">
        <v>2177</v>
      </c>
      <c r="C120" s="560">
        <v>1</v>
      </c>
      <c r="D120" s="522">
        <v>3</v>
      </c>
      <c r="E120" s="331" t="s">
        <v>2270</v>
      </c>
      <c r="F120" s="341" t="str">
        <f>IF('確認申請書（建築）入力'!$N$477="","",TEXT('確認申請書（建築）入力'!$N$477,"#0.000"))</f>
        <v/>
      </c>
      <c r="G120" s="341"/>
      <c r="H120" s="332"/>
      <c r="I120" s="332"/>
      <c r="J120" s="332"/>
      <c r="K120" s="332"/>
      <c r="L120" s="332"/>
      <c r="M120" s="332"/>
      <c r="N120" s="332"/>
      <c r="O120" s="332"/>
      <c r="P120" s="332"/>
      <c r="Q120" s="332"/>
      <c r="R120" s="332"/>
      <c r="S120" s="332"/>
      <c r="T120" s="332"/>
      <c r="U120" s="332"/>
      <c r="V120" s="356"/>
    </row>
    <row r="121" spans="1:22" s="329" customFormat="1" ht="14.1" customHeight="1">
      <c r="A121" s="511">
        <f t="shared" si="1"/>
        <v>120</v>
      </c>
      <c r="B121" s="560" t="s">
        <v>2177</v>
      </c>
      <c r="C121" s="560">
        <v>1</v>
      </c>
      <c r="D121" s="522">
        <v>3</v>
      </c>
      <c r="E121" s="331" t="s">
        <v>2271</v>
      </c>
      <c r="F121" s="341" t="str">
        <f>IF('確認申請書（建築）入力'!$N$478="","",TEXT('確認申請書（建築）入力'!$N$478,"#0.000"))</f>
        <v/>
      </c>
      <c r="G121" s="341"/>
      <c r="H121" s="332"/>
      <c r="I121" s="332"/>
      <c r="J121" s="332"/>
      <c r="K121" s="332"/>
      <c r="L121" s="332"/>
      <c r="M121" s="332"/>
      <c r="N121" s="332"/>
      <c r="O121" s="332"/>
      <c r="P121" s="332"/>
      <c r="Q121" s="332"/>
      <c r="R121" s="332"/>
      <c r="S121" s="332"/>
      <c r="T121" s="332"/>
      <c r="U121" s="332"/>
      <c r="V121" s="356"/>
    </row>
    <row r="122" spans="1:22" s="329" customFormat="1" ht="14.1" customHeight="1">
      <c r="A122" s="511">
        <f t="shared" si="1"/>
        <v>121</v>
      </c>
      <c r="B122" s="560" t="s">
        <v>2177</v>
      </c>
      <c r="C122" s="560">
        <v>1</v>
      </c>
      <c r="D122" s="522">
        <v>3</v>
      </c>
      <c r="E122" s="331" t="s">
        <v>2272</v>
      </c>
      <c r="F122" s="341" t="str">
        <f>IF('確認申請書（建築）入力'!$N$479="","",TEXT('確認申請書（建築）入力'!$N$479,"#0.000"))</f>
        <v/>
      </c>
      <c r="G122" s="341"/>
      <c r="H122" s="332"/>
      <c r="I122" s="332"/>
      <c r="J122" s="332"/>
      <c r="K122" s="332"/>
      <c r="L122" s="332"/>
      <c r="M122" s="332"/>
      <c r="N122" s="332"/>
      <c r="O122" s="332"/>
      <c r="P122" s="332"/>
      <c r="Q122" s="332"/>
      <c r="R122" s="332"/>
      <c r="S122" s="332"/>
      <c r="T122" s="332"/>
      <c r="U122" s="332"/>
      <c r="V122" s="356"/>
    </row>
    <row r="123" spans="1:22" s="329" customFormat="1" ht="14.1" customHeight="1">
      <c r="A123" s="511">
        <f t="shared" si="1"/>
        <v>122</v>
      </c>
      <c r="B123" s="560" t="s">
        <v>2177</v>
      </c>
      <c r="C123" s="560">
        <v>1</v>
      </c>
      <c r="D123" s="522">
        <v>3</v>
      </c>
      <c r="E123" s="331" t="s">
        <v>2268</v>
      </c>
      <c r="F123" s="341" t="str">
        <f>IF($G$123=TRUE,"有",IF($H$123=TRUE,"無",""))</f>
        <v/>
      </c>
      <c r="G123" s="337" t="b">
        <v>0</v>
      </c>
      <c r="H123" s="337" t="b">
        <v>0</v>
      </c>
      <c r="I123" s="332"/>
      <c r="J123" s="332"/>
      <c r="K123" s="332"/>
      <c r="L123" s="332"/>
      <c r="M123" s="332"/>
      <c r="N123" s="332"/>
      <c r="O123" s="332"/>
      <c r="P123" s="332"/>
      <c r="Q123" s="332"/>
      <c r="R123" s="332"/>
      <c r="S123" s="332"/>
      <c r="T123" s="332"/>
      <c r="U123" s="332"/>
      <c r="V123" s="356"/>
    </row>
    <row r="124" spans="1:22" s="329" customFormat="1" ht="14.1" customHeight="1">
      <c r="A124" s="511">
        <f t="shared" si="1"/>
        <v>123</v>
      </c>
      <c r="B124" s="560" t="s">
        <v>2177</v>
      </c>
      <c r="C124" s="560">
        <v>1</v>
      </c>
      <c r="D124" s="522">
        <v>3</v>
      </c>
      <c r="E124" s="331" t="s">
        <v>2372</v>
      </c>
      <c r="F124" s="332" t="str">
        <f>IF($G$124=1,"",INDEX(主要用途!$C$2:$C$63,$G$124))</f>
        <v/>
      </c>
      <c r="G124" s="344">
        <v>1</v>
      </c>
      <c r="H124" s="344"/>
      <c r="I124" s="344"/>
      <c r="J124" s="344"/>
      <c r="K124" s="344"/>
      <c r="L124" s="344"/>
      <c r="M124" s="332"/>
      <c r="N124" s="332"/>
      <c r="O124" s="332"/>
      <c r="P124" s="332"/>
      <c r="Q124" s="355"/>
      <c r="R124" s="332"/>
      <c r="S124" s="332"/>
      <c r="T124" s="332"/>
      <c r="U124" s="332"/>
      <c r="V124" s="356"/>
    </row>
    <row r="125" spans="1:22" s="329" customFormat="1" ht="14.1" customHeight="1">
      <c r="A125" s="511">
        <f t="shared" si="1"/>
        <v>124</v>
      </c>
      <c r="B125" s="560" t="s">
        <v>2177</v>
      </c>
      <c r="C125" s="560">
        <v>1</v>
      </c>
      <c r="D125" s="560">
        <v>3</v>
      </c>
      <c r="E125" s="331" t="s">
        <v>2373</v>
      </c>
      <c r="F125" s="332" t="str">
        <f>IF($G$125=1,"",INDEX(主要用途!$C$2:$C$63,$G$125))</f>
        <v/>
      </c>
      <c r="G125" s="344">
        <v>1</v>
      </c>
      <c r="H125" s="344"/>
      <c r="I125" s="344"/>
      <c r="J125" s="344"/>
      <c r="K125" s="344"/>
      <c r="L125" s="344"/>
      <c r="M125" s="332"/>
      <c r="N125" s="332"/>
      <c r="O125" s="332"/>
      <c r="P125" s="332"/>
      <c r="Q125" s="355"/>
      <c r="R125" s="332"/>
      <c r="S125" s="332"/>
      <c r="T125" s="332"/>
      <c r="U125" s="332"/>
      <c r="V125" s="356"/>
    </row>
    <row r="126" spans="1:22" s="329" customFormat="1" ht="14.1" customHeight="1">
      <c r="A126" s="511">
        <f t="shared" si="1"/>
        <v>125</v>
      </c>
      <c r="B126" s="560" t="s">
        <v>2177</v>
      </c>
      <c r="C126" s="560">
        <v>1</v>
      </c>
      <c r="D126" s="560">
        <v>3</v>
      </c>
      <c r="E126" s="331" t="s">
        <v>2374</v>
      </c>
      <c r="F126" s="332" t="str">
        <f>IF($G$126=1,"",INDEX(主要用途!$C$2:$C$63,$G$126))</f>
        <v/>
      </c>
      <c r="G126" s="344">
        <v>1</v>
      </c>
      <c r="H126" s="344"/>
      <c r="I126" s="344"/>
      <c r="J126" s="344"/>
      <c r="K126" s="344"/>
      <c r="L126" s="344"/>
      <c r="M126" s="332"/>
      <c r="N126" s="332"/>
      <c r="O126" s="332"/>
      <c r="P126" s="332"/>
      <c r="Q126" s="355"/>
      <c r="R126" s="332"/>
      <c r="S126" s="332"/>
      <c r="T126" s="332"/>
      <c r="U126" s="332"/>
      <c r="V126" s="356"/>
    </row>
    <row r="127" spans="1:22" s="329" customFormat="1" ht="14.1" customHeight="1">
      <c r="A127" s="511">
        <f t="shared" si="1"/>
        <v>126</v>
      </c>
      <c r="B127" s="560" t="s">
        <v>2177</v>
      </c>
      <c r="C127" s="560">
        <v>1</v>
      </c>
      <c r="D127" s="560">
        <v>3</v>
      </c>
      <c r="E127" s="331" t="s">
        <v>2375</v>
      </c>
      <c r="F127" s="332" t="str">
        <f>IF($G$127=1,"",INDEX(主要用途!$C$2:$C$63,$G$127))</f>
        <v/>
      </c>
      <c r="G127" s="344">
        <v>1</v>
      </c>
      <c r="H127" s="344"/>
      <c r="I127" s="344"/>
      <c r="J127" s="344"/>
      <c r="K127" s="344"/>
      <c r="L127" s="344"/>
      <c r="M127" s="332"/>
      <c r="N127" s="332"/>
      <c r="O127" s="332"/>
      <c r="P127" s="332"/>
      <c r="Q127" s="355"/>
      <c r="R127" s="332"/>
      <c r="S127" s="332"/>
      <c r="T127" s="332"/>
      <c r="U127" s="332"/>
      <c r="V127" s="356"/>
    </row>
    <row r="128" spans="1:22" s="329" customFormat="1" ht="14.1" customHeight="1">
      <c r="A128" s="511">
        <f t="shared" si="1"/>
        <v>127</v>
      </c>
      <c r="B128" s="560" t="s">
        <v>2177</v>
      </c>
      <c r="C128" s="560">
        <v>1</v>
      </c>
      <c r="D128" s="560">
        <v>3</v>
      </c>
      <c r="E128" s="331" t="s">
        <v>2376</v>
      </c>
      <c r="F128" s="332" t="str">
        <f>IF($G$128=1,"",INDEX(主要用途!$C$2:$C$63,$G$128))</f>
        <v/>
      </c>
      <c r="G128" s="344">
        <v>1</v>
      </c>
      <c r="H128" s="344"/>
      <c r="I128" s="344"/>
      <c r="J128" s="344"/>
      <c r="K128" s="344"/>
      <c r="L128" s="344"/>
      <c r="M128" s="332"/>
      <c r="N128" s="332"/>
      <c r="O128" s="332"/>
      <c r="P128" s="332"/>
      <c r="Q128" s="355"/>
      <c r="R128" s="332"/>
      <c r="S128" s="332"/>
      <c r="T128" s="332"/>
      <c r="U128" s="332"/>
      <c r="V128" s="356"/>
    </row>
    <row r="129" spans="1:22" s="329" customFormat="1" ht="14.1" customHeight="1">
      <c r="A129" s="511">
        <f t="shared" si="1"/>
        <v>128</v>
      </c>
      <c r="B129" s="560" t="s">
        <v>2177</v>
      </c>
      <c r="C129" s="560">
        <v>1</v>
      </c>
      <c r="D129" s="560">
        <v>3</v>
      </c>
      <c r="E129" s="331" t="s">
        <v>2387</v>
      </c>
      <c r="F129" s="332" t="str">
        <f>IF($G$129=1,"",INDEX(主要用途!$C$2:$C$63,$G$129))</f>
        <v/>
      </c>
      <c r="G129" s="344">
        <v>1</v>
      </c>
      <c r="H129" s="344"/>
      <c r="I129" s="344"/>
      <c r="J129" s="344"/>
      <c r="K129" s="344"/>
      <c r="L129" s="344"/>
      <c r="M129" s="332"/>
      <c r="N129" s="332"/>
      <c r="O129" s="332"/>
      <c r="P129" s="332"/>
      <c r="Q129" s="355"/>
      <c r="R129" s="332"/>
      <c r="S129" s="332"/>
      <c r="T129" s="332"/>
      <c r="U129" s="332"/>
      <c r="V129" s="356"/>
    </row>
    <row r="130" spans="1:22" s="329" customFormat="1" ht="14.1" customHeight="1">
      <c r="A130" s="511">
        <f t="shared" si="1"/>
        <v>129</v>
      </c>
      <c r="B130" s="560" t="s">
        <v>2177</v>
      </c>
      <c r="C130" s="560">
        <v>1</v>
      </c>
      <c r="D130" s="522">
        <v>3</v>
      </c>
      <c r="E130" s="331" t="s">
        <v>2377</v>
      </c>
      <c r="F130" s="332" t="str">
        <f>IF($G$124=1,"",INDEX(主要用途!$D$2:$D$63,$G$124))</f>
        <v/>
      </c>
      <c r="G130" s="332"/>
      <c r="H130" s="332"/>
      <c r="I130" s="332"/>
      <c r="J130" s="332"/>
      <c r="K130" s="332"/>
      <c r="L130" s="332"/>
      <c r="M130" s="332"/>
      <c r="N130" s="332"/>
      <c r="O130" s="332"/>
      <c r="P130" s="332"/>
      <c r="Q130" s="332"/>
      <c r="R130" s="332"/>
      <c r="S130" s="332"/>
      <c r="T130" s="332"/>
      <c r="U130" s="332"/>
      <c r="V130" s="356"/>
    </row>
    <row r="131" spans="1:22" s="329" customFormat="1" ht="14.1" customHeight="1">
      <c r="A131" s="511">
        <f t="shared" ref="A131:A194" si="2">A130+1</f>
        <v>130</v>
      </c>
      <c r="B131" s="560" t="s">
        <v>2177</v>
      </c>
      <c r="C131" s="560">
        <v>1</v>
      </c>
      <c r="D131" s="560">
        <v>3</v>
      </c>
      <c r="E131" s="331" t="s">
        <v>2378</v>
      </c>
      <c r="F131" s="332" t="str">
        <f>IF($G$125=1,"",INDEX(主要用途!$D$2:$D$63,$G$125))</f>
        <v/>
      </c>
      <c r="G131" s="332"/>
      <c r="H131" s="332"/>
      <c r="I131" s="332"/>
      <c r="J131" s="332"/>
      <c r="K131" s="332"/>
      <c r="L131" s="332"/>
      <c r="M131" s="332"/>
      <c r="N131" s="332"/>
      <c r="O131" s="332"/>
      <c r="P131" s="332"/>
      <c r="Q131" s="332"/>
      <c r="R131" s="332"/>
      <c r="S131" s="332"/>
      <c r="T131" s="332"/>
      <c r="U131" s="332"/>
      <c r="V131" s="356"/>
    </row>
    <row r="132" spans="1:22" s="329" customFormat="1" ht="14.1" customHeight="1">
      <c r="A132" s="511">
        <f t="shared" si="2"/>
        <v>131</v>
      </c>
      <c r="B132" s="560" t="s">
        <v>2177</v>
      </c>
      <c r="C132" s="560">
        <v>1</v>
      </c>
      <c r="D132" s="560">
        <v>3</v>
      </c>
      <c r="E132" s="331" t="s">
        <v>2381</v>
      </c>
      <c r="F132" s="332" t="str">
        <f>IF($G$126=1,"",INDEX(主要用途!$D$2:$D$63,$G$126))</f>
        <v/>
      </c>
      <c r="G132" s="332"/>
      <c r="H132" s="332"/>
      <c r="I132" s="332"/>
      <c r="J132" s="332"/>
      <c r="K132" s="332"/>
      <c r="L132" s="332"/>
      <c r="M132" s="332"/>
      <c r="N132" s="332"/>
      <c r="O132" s="332"/>
      <c r="P132" s="332"/>
      <c r="Q132" s="332"/>
      <c r="R132" s="332"/>
      <c r="S132" s="332"/>
      <c r="T132" s="332"/>
      <c r="U132" s="332"/>
      <c r="V132" s="356"/>
    </row>
    <row r="133" spans="1:22" s="329" customFormat="1" ht="14.1" customHeight="1">
      <c r="A133" s="511">
        <f t="shared" si="2"/>
        <v>132</v>
      </c>
      <c r="B133" s="560" t="s">
        <v>2177</v>
      </c>
      <c r="C133" s="560">
        <v>1</v>
      </c>
      <c r="D133" s="560">
        <v>3</v>
      </c>
      <c r="E133" s="331" t="s">
        <v>2379</v>
      </c>
      <c r="F133" s="332" t="str">
        <f>IF($G$127=1,"",INDEX(主要用途!$D$2:$D$63,$G$127))</f>
        <v/>
      </c>
      <c r="G133" s="332"/>
      <c r="H133" s="332"/>
      <c r="I133" s="332"/>
      <c r="J133" s="332"/>
      <c r="K133" s="332"/>
      <c r="L133" s="332"/>
      <c r="M133" s="332"/>
      <c r="N133" s="332"/>
      <c r="O133" s="332"/>
      <c r="P133" s="332"/>
      <c r="Q133" s="332"/>
      <c r="R133" s="332"/>
      <c r="S133" s="332"/>
      <c r="T133" s="332"/>
      <c r="U133" s="332"/>
      <c r="V133" s="356"/>
    </row>
    <row r="134" spans="1:22" s="329" customFormat="1" ht="14.1" customHeight="1">
      <c r="A134" s="511">
        <f t="shared" si="2"/>
        <v>133</v>
      </c>
      <c r="B134" s="560" t="s">
        <v>2177</v>
      </c>
      <c r="C134" s="560">
        <v>1</v>
      </c>
      <c r="D134" s="560">
        <v>3</v>
      </c>
      <c r="E134" s="331" t="s">
        <v>2380</v>
      </c>
      <c r="F134" s="332" t="str">
        <f>IF($G$128=1,"",INDEX(主要用途!$D$2:$D$63,$G$128))</f>
        <v/>
      </c>
      <c r="G134" s="332"/>
      <c r="H134" s="332"/>
      <c r="I134" s="332"/>
      <c r="J134" s="332"/>
      <c r="K134" s="332"/>
      <c r="L134" s="332"/>
      <c r="M134" s="332"/>
      <c r="N134" s="332"/>
      <c r="O134" s="332"/>
      <c r="P134" s="332"/>
      <c r="Q134" s="332"/>
      <c r="R134" s="332"/>
      <c r="S134" s="332"/>
      <c r="T134" s="332"/>
      <c r="U134" s="332"/>
      <c r="V134" s="356"/>
    </row>
    <row r="135" spans="1:22" s="329" customFormat="1" ht="14.1" customHeight="1">
      <c r="A135" s="511">
        <f t="shared" si="2"/>
        <v>134</v>
      </c>
      <c r="B135" s="560" t="s">
        <v>2177</v>
      </c>
      <c r="C135" s="560">
        <v>1</v>
      </c>
      <c r="D135" s="560">
        <v>3</v>
      </c>
      <c r="E135" s="331" t="s">
        <v>2388</v>
      </c>
      <c r="F135" s="332" t="str">
        <f>IF($G$129=1,"",INDEX(主要用途!$D$2:$D$63,$G$129))</f>
        <v/>
      </c>
      <c r="G135" s="332"/>
      <c r="H135" s="332"/>
      <c r="I135" s="332"/>
      <c r="J135" s="332"/>
      <c r="K135" s="332"/>
      <c r="L135" s="332"/>
      <c r="M135" s="332"/>
      <c r="N135" s="332"/>
      <c r="O135" s="332"/>
      <c r="P135" s="332"/>
      <c r="Q135" s="332"/>
      <c r="R135" s="332"/>
      <c r="S135" s="332"/>
      <c r="T135" s="332"/>
      <c r="U135" s="332"/>
      <c r="V135" s="356"/>
    </row>
    <row r="136" spans="1:22" s="329" customFormat="1" ht="14.1" customHeight="1">
      <c r="A136" s="511">
        <f t="shared" si="2"/>
        <v>135</v>
      </c>
      <c r="B136" s="560" t="s">
        <v>2177</v>
      </c>
      <c r="C136" s="560">
        <v>1</v>
      </c>
      <c r="D136" s="522">
        <v>3</v>
      </c>
      <c r="E136" s="331" t="s">
        <v>2382</v>
      </c>
      <c r="F136" s="684" t="str">
        <f>IF('確認申請書（建築）入力'!$AE$483="","",TEXT('確認申請書（建築）入力'!$AE$483,"#0.00"))</f>
        <v/>
      </c>
      <c r="G136" s="362"/>
      <c r="H136" s="362"/>
      <c r="I136" s="362"/>
      <c r="J136" s="362"/>
      <c r="K136" s="362"/>
      <c r="L136" s="362"/>
      <c r="M136" s="332"/>
      <c r="N136" s="332"/>
      <c r="O136" s="332"/>
      <c r="P136" s="332"/>
      <c r="Q136" s="332"/>
      <c r="R136" s="332"/>
      <c r="S136" s="332"/>
      <c r="T136" s="332"/>
      <c r="U136" s="332"/>
      <c r="V136" s="356"/>
    </row>
    <row r="137" spans="1:22" s="329" customFormat="1" ht="14.1" customHeight="1">
      <c r="A137" s="511">
        <f t="shared" si="2"/>
        <v>136</v>
      </c>
      <c r="B137" s="560" t="s">
        <v>2177</v>
      </c>
      <c r="C137" s="560">
        <v>1</v>
      </c>
      <c r="D137" s="560">
        <v>3</v>
      </c>
      <c r="E137" s="331" t="s">
        <v>2383</v>
      </c>
      <c r="F137" s="684" t="str">
        <f>IF('確認申請書（建築）入力'!$AE$484="","",TEXT('確認申請書（建築）入力'!$AE$484,"#0.00"))</f>
        <v/>
      </c>
      <c r="G137" s="362"/>
      <c r="H137" s="362"/>
      <c r="I137" s="362"/>
      <c r="J137" s="362"/>
      <c r="K137" s="362"/>
      <c r="L137" s="362"/>
      <c r="M137" s="332"/>
      <c r="N137" s="332"/>
      <c r="O137" s="332"/>
      <c r="P137" s="332"/>
      <c r="Q137" s="332"/>
      <c r="R137" s="332"/>
      <c r="S137" s="332"/>
      <c r="T137" s="332"/>
      <c r="U137" s="332"/>
      <c r="V137" s="356"/>
    </row>
    <row r="138" spans="1:22" s="329" customFormat="1" ht="14.1" customHeight="1">
      <c r="A138" s="511">
        <f t="shared" si="2"/>
        <v>137</v>
      </c>
      <c r="B138" s="560" t="s">
        <v>2177</v>
      </c>
      <c r="C138" s="560">
        <v>1</v>
      </c>
      <c r="D138" s="560">
        <v>3</v>
      </c>
      <c r="E138" s="331" t="s">
        <v>2384</v>
      </c>
      <c r="F138" s="684" t="str">
        <f>IF('確認申請書（建築）入力'!$AE$485="","",TEXT('確認申請書（建築）入力'!$AE$485,"#0.00"))</f>
        <v/>
      </c>
      <c r="G138" s="362"/>
      <c r="H138" s="362"/>
      <c r="I138" s="362"/>
      <c r="J138" s="362"/>
      <c r="K138" s="362"/>
      <c r="L138" s="362"/>
      <c r="M138" s="332"/>
      <c r="N138" s="332"/>
      <c r="O138" s="332"/>
      <c r="P138" s="332"/>
      <c r="Q138" s="332"/>
      <c r="R138" s="332"/>
      <c r="S138" s="332"/>
      <c r="T138" s="332"/>
      <c r="U138" s="332"/>
      <c r="V138" s="356"/>
    </row>
    <row r="139" spans="1:22" s="329" customFormat="1" ht="14.1" customHeight="1">
      <c r="A139" s="511">
        <f t="shared" si="2"/>
        <v>138</v>
      </c>
      <c r="B139" s="560" t="s">
        <v>2177</v>
      </c>
      <c r="C139" s="560">
        <v>1</v>
      </c>
      <c r="D139" s="560">
        <v>3</v>
      </c>
      <c r="E139" s="331" t="s">
        <v>2385</v>
      </c>
      <c r="F139" s="684" t="str">
        <f>IF('確認申請書（建築）入力'!$AE$486="","",TEXT('確認申請書（建築）入力'!$AE$486,"#0.00"))</f>
        <v/>
      </c>
      <c r="G139" s="362"/>
      <c r="H139" s="362"/>
      <c r="I139" s="362"/>
      <c r="J139" s="362"/>
      <c r="K139" s="362"/>
      <c r="L139" s="362"/>
      <c r="M139" s="332"/>
      <c r="N139" s="332"/>
      <c r="O139" s="332"/>
      <c r="P139" s="332"/>
      <c r="Q139" s="332"/>
      <c r="R139" s="332"/>
      <c r="S139" s="332"/>
      <c r="T139" s="332"/>
      <c r="U139" s="332"/>
      <c r="V139" s="356"/>
    </row>
    <row r="140" spans="1:22" s="329" customFormat="1" ht="14.1" customHeight="1">
      <c r="A140" s="511">
        <f t="shared" si="2"/>
        <v>139</v>
      </c>
      <c r="B140" s="560" t="s">
        <v>2177</v>
      </c>
      <c r="C140" s="560">
        <v>1</v>
      </c>
      <c r="D140" s="560">
        <v>3</v>
      </c>
      <c r="E140" s="331" t="s">
        <v>2386</v>
      </c>
      <c r="F140" s="684" t="str">
        <f>IF('確認申請書（建築）入力'!$AE$487="","",TEXT('確認申請書（建築）入力'!$AE$487,"#0.00"))</f>
        <v/>
      </c>
      <c r="G140" s="362"/>
      <c r="H140" s="362"/>
      <c r="I140" s="362"/>
      <c r="J140" s="362"/>
      <c r="K140" s="362"/>
      <c r="L140" s="362"/>
      <c r="M140" s="332"/>
      <c r="N140" s="332"/>
      <c r="O140" s="332"/>
      <c r="P140" s="332"/>
      <c r="Q140" s="332"/>
      <c r="R140" s="332"/>
      <c r="S140" s="332"/>
      <c r="T140" s="332"/>
      <c r="U140" s="332"/>
      <c r="V140" s="356"/>
    </row>
    <row r="141" spans="1:22" s="329" customFormat="1" ht="14.1" customHeight="1">
      <c r="A141" s="511">
        <f t="shared" si="2"/>
        <v>140</v>
      </c>
      <c r="B141" s="560" t="s">
        <v>2177</v>
      </c>
      <c r="C141" s="560">
        <v>1</v>
      </c>
      <c r="D141" s="560">
        <v>3</v>
      </c>
      <c r="E141" s="331" t="s">
        <v>2389</v>
      </c>
      <c r="F141" s="684" t="str">
        <f>IF('確認申請書（建築）入力'!$AE$488="","",TEXT('確認申請書（建築）入力'!$AE$488,"#0.00"))</f>
        <v/>
      </c>
      <c r="G141" s="362"/>
      <c r="H141" s="362"/>
      <c r="I141" s="362"/>
      <c r="J141" s="362"/>
      <c r="K141" s="362"/>
      <c r="L141" s="362"/>
      <c r="M141" s="332"/>
      <c r="N141" s="332"/>
      <c r="O141" s="332"/>
      <c r="P141" s="332"/>
      <c r="Q141" s="332"/>
      <c r="R141" s="332"/>
      <c r="S141" s="332"/>
      <c r="T141" s="332"/>
      <c r="U141" s="332"/>
      <c r="V141" s="356"/>
    </row>
    <row r="142" spans="1:22" s="329" customFormat="1" ht="14.1" customHeight="1">
      <c r="A142" s="511">
        <f t="shared" si="2"/>
        <v>141</v>
      </c>
      <c r="B142" s="560" t="s">
        <v>2177</v>
      </c>
      <c r="C142" s="560">
        <v>1</v>
      </c>
      <c r="D142" s="522">
        <v>3</v>
      </c>
      <c r="E142" s="331" t="s">
        <v>1702</v>
      </c>
      <c r="F142" s="332" t="str">
        <f>IF('確認申請書（建築）入力'!$N$490="","",'確認申請書（建築）入力'!$N$490)</f>
        <v/>
      </c>
      <c r="G142" s="332"/>
      <c r="H142" s="332"/>
      <c r="I142" s="332"/>
      <c r="J142" s="332"/>
      <c r="K142" s="332"/>
      <c r="L142" s="332"/>
      <c r="M142" s="332"/>
      <c r="N142" s="332"/>
      <c r="O142" s="332"/>
      <c r="P142" s="332"/>
      <c r="Q142" s="332"/>
      <c r="R142" s="332"/>
      <c r="S142" s="332"/>
      <c r="T142" s="332"/>
      <c r="U142" s="332"/>
      <c r="V142" s="356"/>
    </row>
    <row r="143" spans="1:22" s="329" customFormat="1" ht="14.1" customHeight="1" thickBot="1">
      <c r="A143" s="512">
        <f t="shared" si="2"/>
        <v>142</v>
      </c>
      <c r="B143" s="561" t="s">
        <v>2177</v>
      </c>
      <c r="C143" s="561">
        <v>1</v>
      </c>
      <c r="D143" s="592">
        <v>3</v>
      </c>
      <c r="E143" s="364" t="s">
        <v>1701</v>
      </c>
      <c r="F143" s="365" t="str">
        <f>IF('確認申請書（建築）入力'!$N$493="","",'確認申請書（建築）入力'!$N$493)</f>
        <v/>
      </c>
      <c r="G143" s="365"/>
      <c r="H143" s="365"/>
      <c r="I143" s="365"/>
      <c r="J143" s="365"/>
      <c r="K143" s="365"/>
      <c r="L143" s="365"/>
      <c r="M143" s="365"/>
      <c r="N143" s="365"/>
      <c r="O143" s="365"/>
      <c r="P143" s="365"/>
      <c r="Q143" s="365"/>
      <c r="R143" s="365"/>
      <c r="S143" s="365"/>
      <c r="T143" s="365"/>
      <c r="U143" s="365"/>
      <c r="V143" s="368"/>
    </row>
    <row r="144" spans="1:22" s="329" customFormat="1" ht="14.1" customHeight="1">
      <c r="A144" s="519">
        <f t="shared" si="2"/>
        <v>143</v>
      </c>
      <c r="B144" s="562" t="s">
        <v>2177</v>
      </c>
      <c r="C144" s="562">
        <v>1</v>
      </c>
      <c r="D144" s="562">
        <v>4</v>
      </c>
      <c r="E144" s="357" t="s">
        <v>2054</v>
      </c>
      <c r="F144" s="366">
        <f>'確認申請書（建築）入力'!$N$497</f>
        <v>1</v>
      </c>
      <c r="G144" s="366"/>
      <c r="H144" s="358"/>
      <c r="I144" s="358"/>
      <c r="J144" s="358"/>
      <c r="K144" s="358"/>
      <c r="L144" s="358"/>
      <c r="M144" s="358"/>
      <c r="N144" s="358"/>
      <c r="O144" s="358"/>
      <c r="P144" s="358"/>
      <c r="Q144" s="358"/>
      <c r="R144" s="358"/>
      <c r="S144" s="358"/>
      <c r="T144" s="358"/>
      <c r="U144" s="358"/>
      <c r="V144" s="367"/>
    </row>
    <row r="145" spans="1:22" s="329" customFormat="1" ht="14.1" customHeight="1">
      <c r="A145" s="511">
        <f t="shared" si="2"/>
        <v>144</v>
      </c>
      <c r="B145" s="560" t="s">
        <v>2177</v>
      </c>
      <c r="C145" s="560">
        <v>1</v>
      </c>
      <c r="D145" s="560">
        <v>4</v>
      </c>
      <c r="E145" s="331" t="s">
        <v>89</v>
      </c>
      <c r="F145" s="343" t="str">
        <f>IF('確認申請書（建築）入力'!$N$498="","",'確認申請書（建築）入力'!$N$498)</f>
        <v/>
      </c>
      <c r="G145" s="343"/>
      <c r="H145" s="332"/>
      <c r="I145" s="332"/>
      <c r="J145" s="332"/>
      <c r="K145" s="332"/>
      <c r="L145" s="332"/>
      <c r="M145" s="332"/>
      <c r="N145" s="332"/>
      <c r="O145" s="332"/>
      <c r="P145" s="332"/>
      <c r="Q145" s="332"/>
      <c r="R145" s="332"/>
      <c r="S145" s="332"/>
      <c r="T145" s="332"/>
      <c r="U145" s="332"/>
      <c r="V145" s="356"/>
    </row>
    <row r="146" spans="1:22" s="329" customFormat="1" ht="14.1" customHeight="1">
      <c r="A146" s="511">
        <f t="shared" si="2"/>
        <v>145</v>
      </c>
      <c r="B146" s="560" t="s">
        <v>2177</v>
      </c>
      <c r="C146" s="560">
        <v>1</v>
      </c>
      <c r="D146" s="560">
        <v>4</v>
      </c>
      <c r="E146" s="331" t="s">
        <v>2269</v>
      </c>
      <c r="F146" s="341" t="str">
        <f>IF('確認申請書（建築）入力'!$N$499="","",TEXT('確認申請書（建築）入力'!$N$499,"#0.000"))</f>
        <v/>
      </c>
      <c r="G146" s="341"/>
      <c r="H146" s="332"/>
      <c r="I146" s="332"/>
      <c r="J146" s="332"/>
      <c r="K146" s="332"/>
      <c r="L146" s="332"/>
      <c r="M146" s="332"/>
      <c r="N146" s="332"/>
      <c r="O146" s="332"/>
      <c r="P146" s="332"/>
      <c r="Q146" s="332"/>
      <c r="R146" s="332"/>
      <c r="S146" s="332"/>
      <c r="T146" s="332"/>
      <c r="U146" s="332"/>
      <c r="V146" s="356"/>
    </row>
    <row r="147" spans="1:22" s="329" customFormat="1" ht="14.1" customHeight="1">
      <c r="A147" s="511">
        <f t="shared" si="2"/>
        <v>146</v>
      </c>
      <c r="B147" s="560" t="s">
        <v>2177</v>
      </c>
      <c r="C147" s="560">
        <v>1</v>
      </c>
      <c r="D147" s="560">
        <v>4</v>
      </c>
      <c r="E147" s="331" t="s">
        <v>2270</v>
      </c>
      <c r="F147" s="341" t="str">
        <f>IF('確認申請書（建築）入力'!$N$500="","",TEXT('確認申請書（建築）入力'!$N$500,"#0.000"))</f>
        <v/>
      </c>
      <c r="G147" s="341"/>
      <c r="H147" s="332"/>
      <c r="I147" s="332"/>
      <c r="J147" s="332"/>
      <c r="K147" s="332"/>
      <c r="L147" s="332"/>
      <c r="M147" s="332"/>
      <c r="N147" s="332"/>
      <c r="O147" s="332"/>
      <c r="P147" s="332"/>
      <c r="Q147" s="332"/>
      <c r="R147" s="332"/>
      <c r="S147" s="332"/>
      <c r="T147" s="332"/>
      <c r="U147" s="332"/>
      <c r="V147" s="356"/>
    </row>
    <row r="148" spans="1:22" s="329" customFormat="1" ht="14.1" customHeight="1">
      <c r="A148" s="511">
        <f t="shared" si="2"/>
        <v>147</v>
      </c>
      <c r="B148" s="560" t="s">
        <v>2177</v>
      </c>
      <c r="C148" s="560">
        <v>1</v>
      </c>
      <c r="D148" s="560">
        <v>4</v>
      </c>
      <c r="E148" s="331" t="s">
        <v>2271</v>
      </c>
      <c r="F148" s="341" t="str">
        <f>IF('確認申請書（建築）入力'!$N$501="","",TEXT('確認申請書（建築）入力'!$N$501,"#0.000"))</f>
        <v/>
      </c>
      <c r="G148" s="341"/>
      <c r="H148" s="332"/>
      <c r="I148" s="332"/>
      <c r="J148" s="332"/>
      <c r="K148" s="332"/>
      <c r="L148" s="332"/>
      <c r="M148" s="332"/>
      <c r="N148" s="332"/>
      <c r="O148" s="332"/>
      <c r="P148" s="332"/>
      <c r="Q148" s="332"/>
      <c r="R148" s="332"/>
      <c r="S148" s="332"/>
      <c r="T148" s="332"/>
      <c r="U148" s="332"/>
      <c r="V148" s="356"/>
    </row>
    <row r="149" spans="1:22" s="329" customFormat="1" ht="14.1" customHeight="1">
      <c r="A149" s="511">
        <f t="shared" si="2"/>
        <v>148</v>
      </c>
      <c r="B149" s="560" t="s">
        <v>2177</v>
      </c>
      <c r="C149" s="560">
        <v>1</v>
      </c>
      <c r="D149" s="560">
        <v>4</v>
      </c>
      <c r="E149" s="331" t="s">
        <v>2272</v>
      </c>
      <c r="F149" s="341" t="str">
        <f>IF('確認申請書（建築）入力'!$N$502="","",TEXT('確認申請書（建築）入力'!$N$502,"#0.000"))</f>
        <v/>
      </c>
      <c r="G149" s="341"/>
      <c r="H149" s="332"/>
      <c r="I149" s="332"/>
      <c r="J149" s="332"/>
      <c r="K149" s="332"/>
      <c r="L149" s="332"/>
      <c r="M149" s="332"/>
      <c r="N149" s="332"/>
      <c r="O149" s="332"/>
      <c r="P149" s="332"/>
      <c r="Q149" s="332"/>
      <c r="R149" s="332"/>
      <c r="S149" s="332"/>
      <c r="T149" s="332"/>
      <c r="U149" s="332"/>
      <c r="V149" s="356"/>
    </row>
    <row r="150" spans="1:22" s="329" customFormat="1" ht="14.1" customHeight="1">
      <c r="A150" s="511">
        <f t="shared" si="2"/>
        <v>149</v>
      </c>
      <c r="B150" s="560" t="s">
        <v>2177</v>
      </c>
      <c r="C150" s="560">
        <v>1</v>
      </c>
      <c r="D150" s="560">
        <v>4</v>
      </c>
      <c r="E150" s="331" t="s">
        <v>2268</v>
      </c>
      <c r="F150" s="341" t="str">
        <f>IF($G$150=TRUE,"有",IF($H$150=TRUE,"無",""))</f>
        <v/>
      </c>
      <c r="G150" s="337" t="b">
        <v>0</v>
      </c>
      <c r="H150" s="337" t="b">
        <v>0</v>
      </c>
      <c r="I150" s="332"/>
      <c r="J150" s="332"/>
      <c r="K150" s="332"/>
      <c r="L150" s="332"/>
      <c r="M150" s="332"/>
      <c r="N150" s="332"/>
      <c r="O150" s="332"/>
      <c r="P150" s="332"/>
      <c r="Q150" s="332"/>
      <c r="R150" s="332"/>
      <c r="S150" s="332"/>
      <c r="T150" s="332"/>
      <c r="U150" s="332"/>
      <c r="V150" s="356"/>
    </row>
    <row r="151" spans="1:22" s="329" customFormat="1" ht="14.1" customHeight="1">
      <c r="A151" s="511">
        <f t="shared" si="2"/>
        <v>150</v>
      </c>
      <c r="B151" s="560" t="s">
        <v>2177</v>
      </c>
      <c r="C151" s="560">
        <v>1</v>
      </c>
      <c r="D151" s="560">
        <v>4</v>
      </c>
      <c r="E151" s="331" t="s">
        <v>2372</v>
      </c>
      <c r="F151" s="332" t="str">
        <f>IF($G$151=1,"",INDEX(主要用途!$C$2:$C$63,$G$151))</f>
        <v/>
      </c>
      <c r="G151" s="344">
        <v>1</v>
      </c>
      <c r="H151" s="344"/>
      <c r="I151" s="344"/>
      <c r="J151" s="344"/>
      <c r="K151" s="344"/>
      <c r="L151" s="344"/>
      <c r="M151" s="332"/>
      <c r="N151" s="332"/>
      <c r="O151" s="332"/>
      <c r="P151" s="332"/>
      <c r="Q151" s="355"/>
      <c r="R151" s="332"/>
      <c r="S151" s="332"/>
      <c r="T151" s="332"/>
      <c r="U151" s="332"/>
      <c r="V151" s="356"/>
    </row>
    <row r="152" spans="1:22" s="329" customFormat="1" ht="14.1" customHeight="1">
      <c r="A152" s="511">
        <f t="shared" si="2"/>
        <v>151</v>
      </c>
      <c r="B152" s="560" t="s">
        <v>2177</v>
      </c>
      <c r="C152" s="560">
        <v>1</v>
      </c>
      <c r="D152" s="560">
        <v>4</v>
      </c>
      <c r="E152" s="331" t="s">
        <v>2373</v>
      </c>
      <c r="F152" s="332" t="str">
        <f>IF($G$152=1,"",INDEX(主要用途!$C$2:$C$63,$G$152))</f>
        <v/>
      </c>
      <c r="G152" s="344">
        <v>1</v>
      </c>
      <c r="H152" s="344"/>
      <c r="I152" s="344"/>
      <c r="J152" s="344"/>
      <c r="K152" s="344"/>
      <c r="L152" s="344"/>
      <c r="M152" s="332"/>
      <c r="N152" s="332"/>
      <c r="O152" s="332"/>
      <c r="P152" s="332"/>
      <c r="Q152" s="355"/>
      <c r="R152" s="332"/>
      <c r="S152" s="332"/>
      <c r="T152" s="332"/>
      <c r="U152" s="332"/>
      <c r="V152" s="356"/>
    </row>
    <row r="153" spans="1:22" s="329" customFormat="1" ht="14.1" customHeight="1">
      <c r="A153" s="511">
        <f t="shared" si="2"/>
        <v>152</v>
      </c>
      <c r="B153" s="560" t="s">
        <v>2177</v>
      </c>
      <c r="C153" s="560">
        <v>1</v>
      </c>
      <c r="D153" s="560">
        <v>4</v>
      </c>
      <c r="E153" s="331" t="s">
        <v>2374</v>
      </c>
      <c r="F153" s="332" t="str">
        <f>IF($G$153=1,"",INDEX(主要用途!$C$2:$C$63,$G$153))</f>
        <v/>
      </c>
      <c r="G153" s="344">
        <v>1</v>
      </c>
      <c r="H153" s="344"/>
      <c r="I153" s="344"/>
      <c r="J153" s="344"/>
      <c r="K153" s="344"/>
      <c r="L153" s="344"/>
      <c r="M153" s="332"/>
      <c r="N153" s="332"/>
      <c r="O153" s="332"/>
      <c r="P153" s="332"/>
      <c r="Q153" s="355"/>
      <c r="R153" s="332"/>
      <c r="S153" s="332"/>
      <c r="T153" s="332"/>
      <c r="U153" s="332"/>
      <c r="V153" s="356"/>
    </row>
    <row r="154" spans="1:22" s="329" customFormat="1" ht="14.1" customHeight="1">
      <c r="A154" s="511">
        <f t="shared" si="2"/>
        <v>153</v>
      </c>
      <c r="B154" s="560" t="s">
        <v>2177</v>
      </c>
      <c r="C154" s="560">
        <v>1</v>
      </c>
      <c r="D154" s="560">
        <v>4</v>
      </c>
      <c r="E154" s="331" t="s">
        <v>2375</v>
      </c>
      <c r="F154" s="332" t="str">
        <f>IF($G$154=1,"",INDEX(主要用途!$C$2:$C$63,$G$154))</f>
        <v/>
      </c>
      <c r="G154" s="344">
        <v>1</v>
      </c>
      <c r="H154" s="344"/>
      <c r="I154" s="344"/>
      <c r="J154" s="344"/>
      <c r="K154" s="344"/>
      <c r="L154" s="344"/>
      <c r="M154" s="332"/>
      <c r="N154" s="332"/>
      <c r="O154" s="332"/>
      <c r="P154" s="332"/>
      <c r="Q154" s="355"/>
      <c r="R154" s="332"/>
      <c r="S154" s="332"/>
      <c r="T154" s="332"/>
      <c r="U154" s="332"/>
      <c r="V154" s="356"/>
    </row>
    <row r="155" spans="1:22" s="329" customFormat="1" ht="14.1" customHeight="1">
      <c r="A155" s="511">
        <f t="shared" si="2"/>
        <v>154</v>
      </c>
      <c r="B155" s="560" t="s">
        <v>2177</v>
      </c>
      <c r="C155" s="560">
        <v>1</v>
      </c>
      <c r="D155" s="560">
        <v>4</v>
      </c>
      <c r="E155" s="331" t="s">
        <v>2376</v>
      </c>
      <c r="F155" s="332" t="str">
        <f>IF($G$155=1,"",INDEX(主要用途!$C$2:$C$63,$G$155))</f>
        <v/>
      </c>
      <c r="G155" s="344">
        <v>1</v>
      </c>
      <c r="H155" s="344"/>
      <c r="I155" s="344"/>
      <c r="J155" s="344"/>
      <c r="K155" s="344"/>
      <c r="L155" s="344"/>
      <c r="M155" s="332"/>
      <c r="N155" s="332"/>
      <c r="O155" s="332"/>
      <c r="P155" s="332"/>
      <c r="Q155" s="355"/>
      <c r="R155" s="332"/>
      <c r="S155" s="332"/>
      <c r="T155" s="332"/>
      <c r="U155" s="332"/>
      <c r="V155" s="356"/>
    </row>
    <row r="156" spans="1:22" s="329" customFormat="1" ht="14.1" customHeight="1">
      <c r="A156" s="511">
        <f t="shared" si="2"/>
        <v>155</v>
      </c>
      <c r="B156" s="560" t="s">
        <v>2177</v>
      </c>
      <c r="C156" s="560">
        <v>1</v>
      </c>
      <c r="D156" s="560">
        <v>4</v>
      </c>
      <c r="E156" s="331" t="s">
        <v>2387</v>
      </c>
      <c r="F156" s="332" t="str">
        <f>IF($G$156=1,"",INDEX(主要用途!$C$2:$C$63,$G$156))</f>
        <v/>
      </c>
      <c r="G156" s="344">
        <v>1</v>
      </c>
      <c r="H156" s="344"/>
      <c r="I156" s="344"/>
      <c r="J156" s="344"/>
      <c r="K156" s="344"/>
      <c r="L156" s="344"/>
      <c r="M156" s="332"/>
      <c r="N156" s="332"/>
      <c r="O156" s="332"/>
      <c r="P156" s="332"/>
      <c r="Q156" s="355"/>
      <c r="R156" s="332"/>
      <c r="S156" s="332"/>
      <c r="T156" s="332"/>
      <c r="U156" s="332"/>
      <c r="V156" s="356"/>
    </row>
    <row r="157" spans="1:22" s="329" customFormat="1" ht="14.1" customHeight="1">
      <c r="A157" s="511">
        <f t="shared" si="2"/>
        <v>156</v>
      </c>
      <c r="B157" s="560" t="s">
        <v>2177</v>
      </c>
      <c r="C157" s="560">
        <v>1</v>
      </c>
      <c r="D157" s="560">
        <v>4</v>
      </c>
      <c r="E157" s="331" t="s">
        <v>2377</v>
      </c>
      <c r="F157" s="332" t="str">
        <f>IF($G$151=1,"",INDEX(主要用途!$D$2:$D$63,$G$151))</f>
        <v/>
      </c>
      <c r="G157" s="332"/>
      <c r="H157" s="332"/>
      <c r="I157" s="332"/>
      <c r="J157" s="332"/>
      <c r="K157" s="332"/>
      <c r="L157" s="332"/>
      <c r="M157" s="332"/>
      <c r="N157" s="332"/>
      <c r="O157" s="332"/>
      <c r="P157" s="332"/>
      <c r="Q157" s="332"/>
      <c r="R157" s="332"/>
      <c r="S157" s="332"/>
      <c r="T157" s="332"/>
      <c r="U157" s="332"/>
      <c r="V157" s="356"/>
    </row>
    <row r="158" spans="1:22" s="329" customFormat="1" ht="14.1" customHeight="1">
      <c r="A158" s="511">
        <f t="shared" si="2"/>
        <v>157</v>
      </c>
      <c r="B158" s="560" t="s">
        <v>2177</v>
      </c>
      <c r="C158" s="560">
        <v>1</v>
      </c>
      <c r="D158" s="560">
        <v>4</v>
      </c>
      <c r="E158" s="331" t="s">
        <v>2378</v>
      </c>
      <c r="F158" s="332" t="str">
        <f>IF($G$152=1,"",INDEX(主要用途!$D$2:$D$63,$G$152))</f>
        <v/>
      </c>
      <c r="G158" s="332"/>
      <c r="H158" s="332"/>
      <c r="I158" s="332"/>
      <c r="J158" s="332"/>
      <c r="K158" s="332"/>
      <c r="L158" s="332"/>
      <c r="M158" s="332"/>
      <c r="N158" s="332"/>
      <c r="O158" s="332"/>
      <c r="P158" s="332"/>
      <c r="Q158" s="332"/>
      <c r="R158" s="332"/>
      <c r="S158" s="332"/>
      <c r="T158" s="332"/>
      <c r="U158" s="332"/>
      <c r="V158" s="356"/>
    </row>
    <row r="159" spans="1:22" s="329" customFormat="1" ht="14.1" customHeight="1">
      <c r="A159" s="511">
        <f t="shared" si="2"/>
        <v>158</v>
      </c>
      <c r="B159" s="560" t="s">
        <v>2177</v>
      </c>
      <c r="C159" s="560">
        <v>1</v>
      </c>
      <c r="D159" s="560">
        <v>4</v>
      </c>
      <c r="E159" s="331" t="s">
        <v>2381</v>
      </c>
      <c r="F159" s="332" t="str">
        <f>IF($G$153=1,"",INDEX(主要用途!$D$2:$D$63,$G$153))</f>
        <v/>
      </c>
      <c r="G159" s="332"/>
      <c r="H159" s="332"/>
      <c r="I159" s="332"/>
      <c r="J159" s="332"/>
      <c r="K159" s="332"/>
      <c r="L159" s="332"/>
      <c r="M159" s="332"/>
      <c r="N159" s="332"/>
      <c r="O159" s="332"/>
      <c r="P159" s="332"/>
      <c r="Q159" s="332"/>
      <c r="R159" s="332"/>
      <c r="S159" s="332"/>
      <c r="T159" s="332"/>
      <c r="U159" s="332"/>
      <c r="V159" s="356"/>
    </row>
    <row r="160" spans="1:22" s="329" customFormat="1" ht="14.1" customHeight="1">
      <c r="A160" s="511">
        <f t="shared" si="2"/>
        <v>159</v>
      </c>
      <c r="B160" s="560" t="s">
        <v>2177</v>
      </c>
      <c r="C160" s="560">
        <v>1</v>
      </c>
      <c r="D160" s="560">
        <v>4</v>
      </c>
      <c r="E160" s="331" t="s">
        <v>2379</v>
      </c>
      <c r="F160" s="332" t="str">
        <f>IF($G$154=1,"",INDEX(主要用途!$D$2:$D$63,$G$154))</f>
        <v/>
      </c>
      <c r="G160" s="332"/>
      <c r="H160" s="332"/>
      <c r="I160" s="332"/>
      <c r="J160" s="332"/>
      <c r="K160" s="332"/>
      <c r="L160" s="332"/>
      <c r="M160" s="332"/>
      <c r="N160" s="332"/>
      <c r="O160" s="332"/>
      <c r="P160" s="332"/>
      <c r="Q160" s="332"/>
      <c r="R160" s="332"/>
      <c r="S160" s="332"/>
      <c r="T160" s="332"/>
      <c r="U160" s="332"/>
      <c r="V160" s="356"/>
    </row>
    <row r="161" spans="1:22" s="329" customFormat="1" ht="14.1" customHeight="1">
      <c r="A161" s="511">
        <f t="shared" si="2"/>
        <v>160</v>
      </c>
      <c r="B161" s="560" t="s">
        <v>2177</v>
      </c>
      <c r="C161" s="560">
        <v>1</v>
      </c>
      <c r="D161" s="560">
        <v>4</v>
      </c>
      <c r="E161" s="331" t="s">
        <v>2380</v>
      </c>
      <c r="F161" s="332" t="str">
        <f>IF($G$155=1,"",INDEX(主要用途!$D$2:$D$63,$G$155))</f>
        <v/>
      </c>
      <c r="G161" s="332"/>
      <c r="H161" s="332"/>
      <c r="I161" s="332"/>
      <c r="J161" s="332"/>
      <c r="K161" s="332"/>
      <c r="L161" s="332"/>
      <c r="M161" s="332"/>
      <c r="N161" s="332"/>
      <c r="O161" s="332"/>
      <c r="P161" s="332"/>
      <c r="Q161" s="332"/>
      <c r="R161" s="332"/>
      <c r="S161" s="332"/>
      <c r="T161" s="332"/>
      <c r="U161" s="332"/>
      <c r="V161" s="356"/>
    </row>
    <row r="162" spans="1:22" s="329" customFormat="1" ht="14.1" customHeight="1">
      <c r="A162" s="511">
        <f t="shared" si="2"/>
        <v>161</v>
      </c>
      <c r="B162" s="560" t="s">
        <v>2177</v>
      </c>
      <c r="C162" s="560">
        <v>1</v>
      </c>
      <c r="D162" s="560">
        <v>4</v>
      </c>
      <c r="E162" s="331" t="s">
        <v>2388</v>
      </c>
      <c r="F162" s="332" t="str">
        <f>IF($G$156=1,"",INDEX(主要用途!$D$2:$D$63,$G$156))</f>
        <v/>
      </c>
      <c r="G162" s="332"/>
      <c r="H162" s="332"/>
      <c r="I162" s="332"/>
      <c r="J162" s="332"/>
      <c r="K162" s="332"/>
      <c r="L162" s="332"/>
      <c r="M162" s="332"/>
      <c r="N162" s="332"/>
      <c r="O162" s="332"/>
      <c r="P162" s="332"/>
      <c r="Q162" s="332"/>
      <c r="R162" s="332"/>
      <c r="S162" s="332"/>
      <c r="T162" s="332"/>
      <c r="U162" s="332"/>
      <c r="V162" s="356"/>
    </row>
    <row r="163" spans="1:22" s="329" customFormat="1" ht="14.1" customHeight="1">
      <c r="A163" s="511">
        <f t="shared" si="2"/>
        <v>162</v>
      </c>
      <c r="B163" s="560" t="s">
        <v>2177</v>
      </c>
      <c r="C163" s="560">
        <v>1</v>
      </c>
      <c r="D163" s="560">
        <v>4</v>
      </c>
      <c r="E163" s="331" t="s">
        <v>2382</v>
      </c>
      <c r="F163" s="332" t="str">
        <f>IF('確認申請書（建築）入力'!$AE$506="","",TEXT('確認申請書（建築）入力'!$AE$506,"#0.00"))</f>
        <v/>
      </c>
      <c r="G163" s="362"/>
      <c r="H163" s="362"/>
      <c r="I163" s="362"/>
      <c r="J163" s="362"/>
      <c r="K163" s="362"/>
      <c r="L163" s="362"/>
      <c r="M163" s="332"/>
      <c r="N163" s="332"/>
      <c r="O163" s="332"/>
      <c r="P163" s="332"/>
      <c r="Q163" s="332"/>
      <c r="R163" s="332"/>
      <c r="S163" s="332"/>
      <c r="T163" s="332"/>
      <c r="U163" s="332"/>
      <c r="V163" s="356"/>
    </row>
    <row r="164" spans="1:22" s="329" customFormat="1" ht="14.1" customHeight="1">
      <c r="A164" s="511">
        <f t="shared" si="2"/>
        <v>163</v>
      </c>
      <c r="B164" s="560" t="s">
        <v>2177</v>
      </c>
      <c r="C164" s="560">
        <v>1</v>
      </c>
      <c r="D164" s="560">
        <v>4</v>
      </c>
      <c r="E164" s="331" t="s">
        <v>2383</v>
      </c>
      <c r="F164" s="332" t="str">
        <f>IF('確認申請書（建築）入力'!$AE$507="","",TEXT('確認申請書（建築）入力'!$AE$507,"#0.00"))</f>
        <v/>
      </c>
      <c r="G164" s="362"/>
      <c r="H164" s="362"/>
      <c r="I164" s="362"/>
      <c r="J164" s="362"/>
      <c r="K164" s="362"/>
      <c r="L164" s="362"/>
      <c r="M164" s="332"/>
      <c r="N164" s="332"/>
      <c r="O164" s="332"/>
      <c r="P164" s="332"/>
      <c r="Q164" s="332"/>
      <c r="R164" s="332"/>
      <c r="S164" s="332"/>
      <c r="T164" s="332"/>
      <c r="U164" s="332"/>
      <c r="V164" s="356"/>
    </row>
    <row r="165" spans="1:22" s="329" customFormat="1" ht="14.1" customHeight="1">
      <c r="A165" s="511">
        <f t="shared" si="2"/>
        <v>164</v>
      </c>
      <c r="B165" s="560" t="s">
        <v>2177</v>
      </c>
      <c r="C165" s="560">
        <v>1</v>
      </c>
      <c r="D165" s="560">
        <v>4</v>
      </c>
      <c r="E165" s="331" t="s">
        <v>2384</v>
      </c>
      <c r="F165" s="332" t="str">
        <f>IF('確認申請書（建築）入力'!$AE$508="","",TEXT('確認申請書（建築）入力'!$AE$508,"#0.00"))</f>
        <v/>
      </c>
      <c r="G165" s="362"/>
      <c r="H165" s="362"/>
      <c r="I165" s="362"/>
      <c r="J165" s="362"/>
      <c r="K165" s="362"/>
      <c r="L165" s="362"/>
      <c r="M165" s="332"/>
      <c r="N165" s="332"/>
      <c r="O165" s="332"/>
      <c r="P165" s="332"/>
      <c r="Q165" s="332"/>
      <c r="R165" s="332"/>
      <c r="S165" s="332"/>
      <c r="T165" s="332"/>
      <c r="U165" s="332"/>
      <c r="V165" s="356"/>
    </row>
    <row r="166" spans="1:22" s="329" customFormat="1" ht="14.1" customHeight="1">
      <c r="A166" s="511">
        <f t="shared" si="2"/>
        <v>165</v>
      </c>
      <c r="B166" s="560" t="s">
        <v>2177</v>
      </c>
      <c r="C166" s="560">
        <v>1</v>
      </c>
      <c r="D166" s="560">
        <v>4</v>
      </c>
      <c r="E166" s="331" t="s">
        <v>2385</v>
      </c>
      <c r="F166" s="332" t="str">
        <f>IF('確認申請書（建築）入力'!$AE$509="","",TEXT('確認申請書（建築）入力'!$AE$509,"#0.00"))</f>
        <v/>
      </c>
      <c r="G166" s="362"/>
      <c r="H166" s="362"/>
      <c r="I166" s="362"/>
      <c r="J166" s="362"/>
      <c r="K166" s="362"/>
      <c r="L166" s="362"/>
      <c r="M166" s="332"/>
      <c r="N166" s="332"/>
      <c r="O166" s="332"/>
      <c r="P166" s="332"/>
      <c r="Q166" s="332"/>
      <c r="R166" s="332"/>
      <c r="S166" s="332"/>
      <c r="T166" s="332"/>
      <c r="U166" s="332"/>
      <c r="V166" s="356"/>
    </row>
    <row r="167" spans="1:22" s="329" customFormat="1" ht="14.1" customHeight="1">
      <c r="A167" s="511">
        <f t="shared" si="2"/>
        <v>166</v>
      </c>
      <c r="B167" s="560" t="s">
        <v>2177</v>
      </c>
      <c r="C167" s="560">
        <v>1</v>
      </c>
      <c r="D167" s="560">
        <v>4</v>
      </c>
      <c r="E167" s="331" t="s">
        <v>2386</v>
      </c>
      <c r="F167" s="332" t="str">
        <f>IF('確認申請書（建築）入力'!$AE$510="","",TEXT('確認申請書（建築）入力'!$AE$510,"#0.00"))</f>
        <v/>
      </c>
      <c r="G167" s="362"/>
      <c r="H167" s="362"/>
      <c r="I167" s="362"/>
      <c r="J167" s="362"/>
      <c r="K167" s="362"/>
      <c r="L167" s="362"/>
      <c r="M167" s="332"/>
      <c r="N167" s="332"/>
      <c r="O167" s="332"/>
      <c r="P167" s="332"/>
      <c r="Q167" s="332"/>
      <c r="R167" s="332"/>
      <c r="S167" s="332"/>
      <c r="T167" s="332"/>
      <c r="U167" s="332"/>
      <c r="V167" s="356"/>
    </row>
    <row r="168" spans="1:22" s="329" customFormat="1" ht="14.1" customHeight="1">
      <c r="A168" s="511">
        <f t="shared" si="2"/>
        <v>167</v>
      </c>
      <c r="B168" s="560" t="s">
        <v>2177</v>
      </c>
      <c r="C168" s="560">
        <v>1</v>
      </c>
      <c r="D168" s="560">
        <v>4</v>
      </c>
      <c r="E168" s="331" t="s">
        <v>2389</v>
      </c>
      <c r="F168" s="332" t="str">
        <f>IF('確認申請書（建築）入力'!$AE$511="","",TEXT('確認申請書（建築）入力'!$AE$511,"#0.00"))</f>
        <v/>
      </c>
      <c r="G168" s="362"/>
      <c r="H168" s="362"/>
      <c r="I168" s="362"/>
      <c r="J168" s="362"/>
      <c r="K168" s="362"/>
      <c r="L168" s="362"/>
      <c r="M168" s="332"/>
      <c r="N168" s="332"/>
      <c r="O168" s="332"/>
      <c r="P168" s="332"/>
      <c r="Q168" s="332"/>
      <c r="R168" s="332"/>
      <c r="S168" s="332"/>
      <c r="T168" s="332"/>
      <c r="U168" s="332"/>
      <c r="V168" s="356"/>
    </row>
    <row r="169" spans="1:22" s="329" customFormat="1" ht="14.1" customHeight="1">
      <c r="A169" s="511">
        <f t="shared" si="2"/>
        <v>168</v>
      </c>
      <c r="B169" s="560" t="s">
        <v>2177</v>
      </c>
      <c r="C169" s="560">
        <v>1</v>
      </c>
      <c r="D169" s="560">
        <v>4</v>
      </c>
      <c r="E169" s="331" t="s">
        <v>1702</v>
      </c>
      <c r="F169" s="332" t="str">
        <f>IF('確認申請書（建築）入力'!$N$513="","",'確認申請書（建築）入力'!$N$513)</f>
        <v/>
      </c>
      <c r="G169" s="332"/>
      <c r="H169" s="332"/>
      <c r="I169" s="332"/>
      <c r="J169" s="332"/>
      <c r="K169" s="332"/>
      <c r="L169" s="332"/>
      <c r="M169" s="332"/>
      <c r="N169" s="332"/>
      <c r="O169" s="332"/>
      <c r="P169" s="332"/>
      <c r="Q169" s="332"/>
      <c r="R169" s="332"/>
      <c r="S169" s="332"/>
      <c r="T169" s="332"/>
      <c r="U169" s="332"/>
      <c r="V169" s="356"/>
    </row>
    <row r="170" spans="1:22" s="329" customFormat="1" ht="14.1" customHeight="1" thickBot="1">
      <c r="A170" s="512">
        <f t="shared" si="2"/>
        <v>169</v>
      </c>
      <c r="B170" s="561" t="s">
        <v>2177</v>
      </c>
      <c r="C170" s="561">
        <v>1</v>
      </c>
      <c r="D170" s="561">
        <v>4</v>
      </c>
      <c r="E170" s="346" t="s">
        <v>1701</v>
      </c>
      <c r="F170" s="347" t="str">
        <f>IF('確認申請書（建築）入力'!$N$516="","",'確認申請書（建築）入力'!$N$516)</f>
        <v/>
      </c>
      <c r="G170" s="347"/>
      <c r="H170" s="347"/>
      <c r="I170" s="347"/>
      <c r="J170" s="347"/>
      <c r="K170" s="347"/>
      <c r="L170" s="347"/>
      <c r="M170" s="347"/>
      <c r="N170" s="347"/>
      <c r="O170" s="347"/>
      <c r="P170" s="347"/>
      <c r="Q170" s="347"/>
      <c r="R170" s="347"/>
      <c r="S170" s="347"/>
      <c r="T170" s="347"/>
      <c r="U170" s="347"/>
      <c r="V170" s="363"/>
    </row>
    <row r="171" spans="1:22" s="329" customFormat="1" ht="14.1" customHeight="1">
      <c r="A171" s="519">
        <f t="shared" si="2"/>
        <v>170</v>
      </c>
      <c r="B171" s="562" t="s">
        <v>2177</v>
      </c>
      <c r="C171" s="562">
        <v>1</v>
      </c>
      <c r="D171" s="562">
        <v>5</v>
      </c>
      <c r="E171" s="357" t="s">
        <v>2054</v>
      </c>
      <c r="F171" s="366">
        <f>'確認申請書（建築）入力'!$N$520</f>
        <v>1</v>
      </c>
      <c r="G171" s="366"/>
      <c r="H171" s="358"/>
      <c r="I171" s="358"/>
      <c r="J171" s="358"/>
      <c r="K171" s="358"/>
      <c r="L171" s="358"/>
      <c r="M171" s="358"/>
      <c r="N171" s="358"/>
      <c r="O171" s="358"/>
      <c r="P171" s="358"/>
      <c r="Q171" s="358"/>
      <c r="R171" s="358"/>
      <c r="S171" s="358"/>
      <c r="T171" s="358"/>
      <c r="U171" s="358"/>
      <c r="V171" s="367"/>
    </row>
    <row r="172" spans="1:22" s="329" customFormat="1" ht="14.1" customHeight="1">
      <c r="A172" s="511">
        <f t="shared" si="2"/>
        <v>171</v>
      </c>
      <c r="B172" s="560" t="s">
        <v>2177</v>
      </c>
      <c r="C172" s="560">
        <v>1</v>
      </c>
      <c r="D172" s="522">
        <v>5</v>
      </c>
      <c r="E172" s="331" t="s">
        <v>89</v>
      </c>
      <c r="F172" s="343" t="str">
        <f>IF('確認申請書（建築）入力'!$N$521="","",'確認申請書（建築）入力'!$N$521)</f>
        <v/>
      </c>
      <c r="G172" s="343"/>
      <c r="H172" s="332"/>
      <c r="I172" s="332"/>
      <c r="J172" s="332"/>
      <c r="K172" s="332"/>
      <c r="L172" s="332"/>
      <c r="M172" s="332"/>
      <c r="N172" s="332"/>
      <c r="O172" s="332"/>
      <c r="P172" s="332"/>
      <c r="Q172" s="332"/>
      <c r="R172" s="332"/>
      <c r="S172" s="332"/>
      <c r="T172" s="332"/>
      <c r="U172" s="332"/>
      <c r="V172" s="356"/>
    </row>
    <row r="173" spans="1:22" s="329" customFormat="1" ht="14.1" customHeight="1">
      <c r="A173" s="511">
        <f t="shared" si="2"/>
        <v>172</v>
      </c>
      <c r="B173" s="560" t="s">
        <v>2177</v>
      </c>
      <c r="C173" s="560">
        <v>1</v>
      </c>
      <c r="D173" s="522">
        <v>5</v>
      </c>
      <c r="E173" s="331" t="s">
        <v>2269</v>
      </c>
      <c r="F173" s="341" t="str">
        <f>IF('確認申請書（建築）入力'!$N$522="","",TEXT('確認申請書（建築）入力'!$N$522,"#0.000"))</f>
        <v/>
      </c>
      <c r="G173" s="341"/>
      <c r="H173" s="332"/>
      <c r="I173" s="332"/>
      <c r="J173" s="332"/>
      <c r="K173" s="332"/>
      <c r="L173" s="332"/>
      <c r="M173" s="332"/>
      <c r="N173" s="332"/>
      <c r="O173" s="332"/>
      <c r="P173" s="332"/>
      <c r="Q173" s="332"/>
      <c r="R173" s="332"/>
      <c r="S173" s="332"/>
      <c r="T173" s="332"/>
      <c r="U173" s="332"/>
      <c r="V173" s="356"/>
    </row>
    <row r="174" spans="1:22" s="329" customFormat="1" ht="14.1" customHeight="1">
      <c r="A174" s="511">
        <f t="shared" si="2"/>
        <v>173</v>
      </c>
      <c r="B174" s="560" t="s">
        <v>2177</v>
      </c>
      <c r="C174" s="560">
        <v>1</v>
      </c>
      <c r="D174" s="522">
        <v>5</v>
      </c>
      <c r="E174" s="331" t="s">
        <v>2270</v>
      </c>
      <c r="F174" s="341" t="str">
        <f>IF('確認申請書（建築）入力'!$N$523="","",TEXT('確認申請書（建築）入力'!$N$523,"#0.000"))</f>
        <v/>
      </c>
      <c r="G174" s="341"/>
      <c r="H174" s="332"/>
      <c r="I174" s="332"/>
      <c r="J174" s="332"/>
      <c r="K174" s="332"/>
      <c r="L174" s="332"/>
      <c r="M174" s="332"/>
      <c r="N174" s="332"/>
      <c r="O174" s="332"/>
      <c r="P174" s="332"/>
      <c r="Q174" s="332"/>
      <c r="R174" s="332"/>
      <c r="S174" s="332"/>
      <c r="T174" s="332"/>
      <c r="U174" s="332"/>
      <c r="V174" s="356"/>
    </row>
    <row r="175" spans="1:22" s="329" customFormat="1" ht="14.1" customHeight="1">
      <c r="A175" s="511">
        <f t="shared" si="2"/>
        <v>174</v>
      </c>
      <c r="B175" s="560" t="s">
        <v>2177</v>
      </c>
      <c r="C175" s="560">
        <v>1</v>
      </c>
      <c r="D175" s="522">
        <v>5</v>
      </c>
      <c r="E175" s="331" t="s">
        <v>2271</v>
      </c>
      <c r="F175" s="341" t="str">
        <f>IF('確認申請書（建築）入力'!$N$524="","",TEXT('確認申請書（建築）入力'!$N$524,"#0.000"))</f>
        <v/>
      </c>
      <c r="G175" s="341"/>
      <c r="H175" s="332"/>
      <c r="I175" s="332"/>
      <c r="J175" s="332"/>
      <c r="K175" s="332"/>
      <c r="L175" s="332"/>
      <c r="M175" s="332"/>
      <c r="N175" s="332"/>
      <c r="O175" s="332"/>
      <c r="P175" s="332"/>
      <c r="Q175" s="332"/>
      <c r="R175" s="332"/>
      <c r="S175" s="332"/>
      <c r="T175" s="332"/>
      <c r="U175" s="332"/>
      <c r="V175" s="356"/>
    </row>
    <row r="176" spans="1:22" s="329" customFormat="1" ht="14.1" customHeight="1">
      <c r="A176" s="511">
        <f t="shared" si="2"/>
        <v>175</v>
      </c>
      <c r="B176" s="560" t="s">
        <v>2177</v>
      </c>
      <c r="C176" s="560">
        <v>1</v>
      </c>
      <c r="D176" s="522">
        <v>5</v>
      </c>
      <c r="E176" s="331" t="s">
        <v>2272</v>
      </c>
      <c r="F176" s="341" t="str">
        <f>IF('確認申請書（建築）入力'!$N$525="","",TEXT('確認申請書（建築）入力'!$N$525,"#0.000"))</f>
        <v/>
      </c>
      <c r="G176" s="341"/>
      <c r="H176" s="332"/>
      <c r="I176" s="332"/>
      <c r="J176" s="332"/>
      <c r="K176" s="332"/>
      <c r="L176" s="332"/>
      <c r="M176" s="332"/>
      <c r="N176" s="332"/>
      <c r="O176" s="332"/>
      <c r="P176" s="332"/>
      <c r="Q176" s="332"/>
      <c r="R176" s="332"/>
      <c r="S176" s="332"/>
      <c r="T176" s="332"/>
      <c r="U176" s="332"/>
      <c r="V176" s="356"/>
    </row>
    <row r="177" spans="1:22" s="329" customFormat="1" ht="14.1" customHeight="1">
      <c r="A177" s="511">
        <f t="shared" si="2"/>
        <v>176</v>
      </c>
      <c r="B177" s="560" t="s">
        <v>2177</v>
      </c>
      <c r="C177" s="560">
        <v>1</v>
      </c>
      <c r="D177" s="522">
        <v>5</v>
      </c>
      <c r="E177" s="331" t="s">
        <v>2268</v>
      </c>
      <c r="F177" s="341" t="str">
        <f>IF($G$177=TRUE,"有",IF($H$177=TRUE,"有",""))</f>
        <v/>
      </c>
      <c r="G177" s="337" t="b">
        <v>0</v>
      </c>
      <c r="H177" s="337" t="b">
        <v>0</v>
      </c>
      <c r="I177" s="332"/>
      <c r="J177" s="332"/>
      <c r="K177" s="332"/>
      <c r="L177" s="332"/>
      <c r="M177" s="332"/>
      <c r="N177" s="332"/>
      <c r="O177" s="332"/>
      <c r="P177" s="332"/>
      <c r="Q177" s="332"/>
      <c r="R177" s="332"/>
      <c r="S177" s="332"/>
      <c r="T177" s="332"/>
      <c r="U177" s="332"/>
      <c r="V177" s="356"/>
    </row>
    <row r="178" spans="1:22" s="329" customFormat="1" ht="14.1" customHeight="1">
      <c r="A178" s="511">
        <f t="shared" si="2"/>
        <v>177</v>
      </c>
      <c r="B178" s="560" t="s">
        <v>2177</v>
      </c>
      <c r="C178" s="560">
        <v>1</v>
      </c>
      <c r="D178" s="522">
        <v>5</v>
      </c>
      <c r="E178" s="331" t="s">
        <v>2372</v>
      </c>
      <c r="F178" s="332" t="str">
        <f>IF($G$178=1,"",INDEX(主要用途!$C$2:$C$63,$G$178))</f>
        <v/>
      </c>
      <c r="G178" s="344">
        <v>1</v>
      </c>
      <c r="H178" s="344"/>
      <c r="I178" s="344"/>
      <c r="J178" s="344"/>
      <c r="K178" s="344"/>
      <c r="L178" s="344"/>
      <c r="M178" s="332"/>
      <c r="N178" s="332"/>
      <c r="O178" s="332"/>
      <c r="P178" s="332"/>
      <c r="Q178" s="355"/>
      <c r="R178" s="332"/>
      <c r="S178" s="332"/>
      <c r="T178" s="332"/>
      <c r="U178" s="332"/>
      <c r="V178" s="356"/>
    </row>
    <row r="179" spans="1:22" s="329" customFormat="1" ht="14.1" customHeight="1">
      <c r="A179" s="511">
        <f t="shared" si="2"/>
        <v>178</v>
      </c>
      <c r="B179" s="560" t="s">
        <v>2177</v>
      </c>
      <c r="C179" s="560">
        <v>1</v>
      </c>
      <c r="D179" s="560">
        <v>5</v>
      </c>
      <c r="E179" s="331" t="s">
        <v>2373</v>
      </c>
      <c r="F179" s="332" t="str">
        <f>IF($G$179=1,"",INDEX(主要用途!$C$2:$C$63,$G$179))</f>
        <v/>
      </c>
      <c r="G179" s="344">
        <v>1</v>
      </c>
      <c r="H179" s="344"/>
      <c r="I179" s="344"/>
      <c r="J179" s="344"/>
      <c r="K179" s="344"/>
      <c r="L179" s="344"/>
      <c r="M179" s="332"/>
      <c r="N179" s="332"/>
      <c r="O179" s="332"/>
      <c r="P179" s="332"/>
      <c r="Q179" s="355"/>
      <c r="R179" s="332"/>
      <c r="S179" s="332"/>
      <c r="T179" s="332"/>
      <c r="U179" s="332"/>
      <c r="V179" s="356"/>
    </row>
    <row r="180" spans="1:22" s="329" customFormat="1" ht="14.1" customHeight="1">
      <c r="A180" s="511">
        <f t="shared" si="2"/>
        <v>179</v>
      </c>
      <c r="B180" s="560" t="s">
        <v>2177</v>
      </c>
      <c r="C180" s="560">
        <v>1</v>
      </c>
      <c r="D180" s="560">
        <v>5</v>
      </c>
      <c r="E180" s="331" t="s">
        <v>2374</v>
      </c>
      <c r="F180" s="332" t="str">
        <f>IF($G$180=1,"",INDEX(主要用途!$C$2:$C$63,$G$180))</f>
        <v/>
      </c>
      <c r="G180" s="344">
        <v>1</v>
      </c>
      <c r="H180" s="344"/>
      <c r="I180" s="344"/>
      <c r="J180" s="344"/>
      <c r="K180" s="344"/>
      <c r="L180" s="344"/>
      <c r="M180" s="332"/>
      <c r="N180" s="332"/>
      <c r="O180" s="332"/>
      <c r="P180" s="332"/>
      <c r="Q180" s="355"/>
      <c r="R180" s="332"/>
      <c r="S180" s="332"/>
      <c r="T180" s="332"/>
      <c r="U180" s="332"/>
      <c r="V180" s="356"/>
    </row>
    <row r="181" spans="1:22" s="329" customFormat="1" ht="14.1" customHeight="1">
      <c r="A181" s="511">
        <f t="shared" si="2"/>
        <v>180</v>
      </c>
      <c r="B181" s="560" t="s">
        <v>2177</v>
      </c>
      <c r="C181" s="560">
        <v>1</v>
      </c>
      <c r="D181" s="560">
        <v>5</v>
      </c>
      <c r="E181" s="331" t="s">
        <v>2375</v>
      </c>
      <c r="F181" s="332" t="str">
        <f>IF($G$181=1,"",INDEX(主要用途!$C$2:$C$63,$G$181))</f>
        <v/>
      </c>
      <c r="G181" s="344">
        <v>1</v>
      </c>
      <c r="H181" s="344"/>
      <c r="I181" s="344"/>
      <c r="J181" s="344"/>
      <c r="K181" s="344"/>
      <c r="L181" s="344"/>
      <c r="M181" s="332"/>
      <c r="N181" s="332"/>
      <c r="O181" s="332"/>
      <c r="P181" s="332"/>
      <c r="Q181" s="355"/>
      <c r="R181" s="332"/>
      <c r="S181" s="332"/>
      <c r="T181" s="332"/>
      <c r="U181" s="332"/>
      <c r="V181" s="356"/>
    </row>
    <row r="182" spans="1:22" s="329" customFormat="1" ht="14.1" customHeight="1">
      <c r="A182" s="511">
        <f t="shared" si="2"/>
        <v>181</v>
      </c>
      <c r="B182" s="560" t="s">
        <v>2177</v>
      </c>
      <c r="C182" s="560">
        <v>1</v>
      </c>
      <c r="D182" s="560">
        <v>5</v>
      </c>
      <c r="E182" s="331" t="s">
        <v>2376</v>
      </c>
      <c r="F182" s="332" t="str">
        <f>IF($G$182=1,"",INDEX(主要用途!$C$2:$C$63,$G$182))</f>
        <v/>
      </c>
      <c r="G182" s="344">
        <v>1</v>
      </c>
      <c r="H182" s="344"/>
      <c r="I182" s="344"/>
      <c r="J182" s="344"/>
      <c r="K182" s="344"/>
      <c r="L182" s="344"/>
      <c r="M182" s="332"/>
      <c r="N182" s="332"/>
      <c r="O182" s="332"/>
      <c r="P182" s="332"/>
      <c r="Q182" s="355"/>
      <c r="R182" s="332"/>
      <c r="S182" s="332"/>
      <c r="T182" s="332"/>
      <c r="U182" s="332"/>
      <c r="V182" s="356"/>
    </row>
    <row r="183" spans="1:22" s="329" customFormat="1" ht="14.1" customHeight="1">
      <c r="A183" s="511">
        <f t="shared" si="2"/>
        <v>182</v>
      </c>
      <c r="B183" s="560" t="s">
        <v>2177</v>
      </c>
      <c r="C183" s="560">
        <v>1</v>
      </c>
      <c r="D183" s="560">
        <v>5</v>
      </c>
      <c r="E183" s="331" t="s">
        <v>2387</v>
      </c>
      <c r="F183" s="332" t="str">
        <f>IF($G$183=1,"",INDEX(主要用途!$C$2:$C$63,$G$183))</f>
        <v/>
      </c>
      <c r="G183" s="344">
        <v>1</v>
      </c>
      <c r="H183" s="344"/>
      <c r="I183" s="344"/>
      <c r="J183" s="344"/>
      <c r="K183" s="344"/>
      <c r="L183" s="344"/>
      <c r="M183" s="332"/>
      <c r="N183" s="332"/>
      <c r="O183" s="332"/>
      <c r="P183" s="332"/>
      <c r="Q183" s="355"/>
      <c r="R183" s="332"/>
      <c r="S183" s="332"/>
      <c r="T183" s="332"/>
      <c r="U183" s="332"/>
      <c r="V183" s="356"/>
    </row>
    <row r="184" spans="1:22" s="329" customFormat="1" ht="14.1" customHeight="1">
      <c r="A184" s="511">
        <f t="shared" si="2"/>
        <v>183</v>
      </c>
      <c r="B184" s="560" t="s">
        <v>2177</v>
      </c>
      <c r="C184" s="560">
        <v>1</v>
      </c>
      <c r="D184" s="522">
        <v>5</v>
      </c>
      <c r="E184" s="331" t="s">
        <v>2377</v>
      </c>
      <c r="F184" s="332" t="str">
        <f>IF($G$178=1,"",INDEX(主要用途!$D$2:$D$63,$G$178))</f>
        <v/>
      </c>
      <c r="G184" s="332"/>
      <c r="H184" s="332"/>
      <c r="I184" s="332"/>
      <c r="J184" s="332"/>
      <c r="K184" s="332"/>
      <c r="L184" s="332"/>
      <c r="M184" s="332"/>
      <c r="N184" s="332"/>
      <c r="O184" s="332"/>
      <c r="P184" s="332"/>
      <c r="Q184" s="332"/>
      <c r="R184" s="332"/>
      <c r="S184" s="332"/>
      <c r="T184" s="332"/>
      <c r="U184" s="332"/>
      <c r="V184" s="356"/>
    </row>
    <row r="185" spans="1:22" s="329" customFormat="1" ht="14.1" customHeight="1">
      <c r="A185" s="511">
        <f t="shared" si="2"/>
        <v>184</v>
      </c>
      <c r="B185" s="560" t="s">
        <v>2177</v>
      </c>
      <c r="C185" s="560">
        <v>1</v>
      </c>
      <c r="D185" s="560">
        <v>5</v>
      </c>
      <c r="E185" s="331" t="s">
        <v>2378</v>
      </c>
      <c r="F185" s="332" t="str">
        <f>IF($G$179=1,"",INDEX(主要用途!$D$2:$D$63,$G$179))</f>
        <v/>
      </c>
      <c r="G185" s="332"/>
      <c r="H185" s="332"/>
      <c r="I185" s="332"/>
      <c r="J185" s="332"/>
      <c r="K185" s="332"/>
      <c r="L185" s="332"/>
      <c r="M185" s="332"/>
      <c r="N185" s="332"/>
      <c r="O185" s="332"/>
      <c r="P185" s="332"/>
      <c r="Q185" s="332"/>
      <c r="R185" s="332"/>
      <c r="S185" s="332"/>
      <c r="T185" s="332"/>
      <c r="U185" s="332"/>
      <c r="V185" s="356"/>
    </row>
    <row r="186" spans="1:22" s="329" customFormat="1" ht="14.1" customHeight="1">
      <c r="A186" s="511">
        <f t="shared" si="2"/>
        <v>185</v>
      </c>
      <c r="B186" s="560" t="s">
        <v>2177</v>
      </c>
      <c r="C186" s="560">
        <v>1</v>
      </c>
      <c r="D186" s="560">
        <v>5</v>
      </c>
      <c r="E186" s="331" t="s">
        <v>2381</v>
      </c>
      <c r="F186" s="332" t="str">
        <f>IF($G$180=1,"",INDEX(主要用途!$D$2:$D$63,$G$180))</f>
        <v/>
      </c>
      <c r="G186" s="332"/>
      <c r="H186" s="332"/>
      <c r="I186" s="332"/>
      <c r="J186" s="332"/>
      <c r="K186" s="332"/>
      <c r="L186" s="332"/>
      <c r="M186" s="332"/>
      <c r="N186" s="332"/>
      <c r="O186" s="332"/>
      <c r="P186" s="332"/>
      <c r="Q186" s="332"/>
      <c r="R186" s="332"/>
      <c r="S186" s="332"/>
      <c r="T186" s="332"/>
      <c r="U186" s="332"/>
      <c r="V186" s="356"/>
    </row>
    <row r="187" spans="1:22" s="329" customFormat="1" ht="14.1" customHeight="1">
      <c r="A187" s="511">
        <f t="shared" si="2"/>
        <v>186</v>
      </c>
      <c r="B187" s="560" t="s">
        <v>2177</v>
      </c>
      <c r="C187" s="560">
        <v>1</v>
      </c>
      <c r="D187" s="560">
        <v>5</v>
      </c>
      <c r="E187" s="331" t="s">
        <v>2379</v>
      </c>
      <c r="F187" s="332" t="str">
        <f>IF($G$181=1,"",INDEX(主要用途!$D$2:$D$63,$G$181))</f>
        <v/>
      </c>
      <c r="G187" s="332"/>
      <c r="H187" s="332"/>
      <c r="I187" s="332"/>
      <c r="J187" s="332"/>
      <c r="K187" s="332"/>
      <c r="L187" s="332"/>
      <c r="M187" s="332"/>
      <c r="N187" s="332"/>
      <c r="O187" s="332"/>
      <c r="P187" s="332"/>
      <c r="Q187" s="332"/>
      <c r="R187" s="332"/>
      <c r="S187" s="332"/>
      <c r="T187" s="332"/>
      <c r="U187" s="332"/>
      <c r="V187" s="356"/>
    </row>
    <row r="188" spans="1:22" s="329" customFormat="1" ht="14.1" customHeight="1">
      <c r="A188" s="511">
        <f t="shared" si="2"/>
        <v>187</v>
      </c>
      <c r="B188" s="560" t="s">
        <v>2177</v>
      </c>
      <c r="C188" s="560">
        <v>1</v>
      </c>
      <c r="D188" s="560">
        <v>5</v>
      </c>
      <c r="E188" s="331" t="s">
        <v>2380</v>
      </c>
      <c r="F188" s="332" t="str">
        <f>IF($G$182=1,"",INDEX(主要用途!$D$2:$D$63,$G$182))</f>
        <v/>
      </c>
      <c r="G188" s="332"/>
      <c r="H188" s="332"/>
      <c r="I188" s="332"/>
      <c r="J188" s="332"/>
      <c r="K188" s="332"/>
      <c r="L188" s="332"/>
      <c r="M188" s="332"/>
      <c r="N188" s="332"/>
      <c r="O188" s="332"/>
      <c r="P188" s="332"/>
      <c r="Q188" s="332"/>
      <c r="R188" s="332"/>
      <c r="S188" s="332"/>
      <c r="T188" s="332"/>
      <c r="U188" s="332"/>
      <c r="V188" s="356"/>
    </row>
    <row r="189" spans="1:22" s="329" customFormat="1" ht="14.1" customHeight="1">
      <c r="A189" s="511">
        <f t="shared" si="2"/>
        <v>188</v>
      </c>
      <c r="B189" s="560" t="s">
        <v>2177</v>
      </c>
      <c r="C189" s="560">
        <v>1</v>
      </c>
      <c r="D189" s="560">
        <v>5</v>
      </c>
      <c r="E189" s="331" t="s">
        <v>2388</v>
      </c>
      <c r="F189" s="332" t="str">
        <f>IF($G$183=1,"",INDEX(主要用途!$D$2:$D$63,$G$183))</f>
        <v/>
      </c>
      <c r="G189" s="332"/>
      <c r="H189" s="332"/>
      <c r="I189" s="332"/>
      <c r="J189" s="332"/>
      <c r="K189" s="332"/>
      <c r="L189" s="332"/>
      <c r="M189" s="332"/>
      <c r="N189" s="332"/>
      <c r="O189" s="332"/>
      <c r="P189" s="332"/>
      <c r="Q189" s="332"/>
      <c r="R189" s="332"/>
      <c r="S189" s="332"/>
      <c r="T189" s="332"/>
      <c r="U189" s="332"/>
      <c r="V189" s="356"/>
    </row>
    <row r="190" spans="1:22" s="329" customFormat="1" ht="14.1" customHeight="1">
      <c r="A190" s="511">
        <f t="shared" si="2"/>
        <v>189</v>
      </c>
      <c r="B190" s="560" t="s">
        <v>2177</v>
      </c>
      <c r="C190" s="560">
        <v>1</v>
      </c>
      <c r="D190" s="522">
        <v>5</v>
      </c>
      <c r="E190" s="331" t="s">
        <v>2382</v>
      </c>
      <c r="F190" s="682" t="str">
        <f>IF('確認申請書（建築）入力'!$AE$529="","",TEXT('確認申請書（建築）入力'!$AE$529,"#0.00"))</f>
        <v/>
      </c>
      <c r="G190" s="362"/>
      <c r="H190" s="362"/>
      <c r="I190" s="362"/>
      <c r="J190" s="362"/>
      <c r="K190" s="362"/>
      <c r="L190" s="362"/>
      <c r="M190" s="332"/>
      <c r="N190" s="332"/>
      <c r="O190" s="332"/>
      <c r="P190" s="332"/>
      <c r="Q190" s="332"/>
      <c r="R190" s="332"/>
      <c r="S190" s="332"/>
      <c r="T190" s="332"/>
      <c r="U190" s="332"/>
      <c r="V190" s="356"/>
    </row>
    <row r="191" spans="1:22" s="329" customFormat="1" ht="14.1" customHeight="1">
      <c r="A191" s="511">
        <f t="shared" si="2"/>
        <v>190</v>
      </c>
      <c r="B191" s="560" t="s">
        <v>2177</v>
      </c>
      <c r="C191" s="560">
        <v>1</v>
      </c>
      <c r="D191" s="560">
        <v>5</v>
      </c>
      <c r="E191" s="331" t="s">
        <v>2383</v>
      </c>
      <c r="F191" s="682" t="str">
        <f>IF('確認申請書（建築）入力'!$AE$530="","",TEXT('確認申請書（建築）入力'!$AE$530,"#0.00"))</f>
        <v/>
      </c>
      <c r="G191" s="362"/>
      <c r="H191" s="362"/>
      <c r="I191" s="362"/>
      <c r="J191" s="362"/>
      <c r="K191" s="362"/>
      <c r="L191" s="362"/>
      <c r="M191" s="332"/>
      <c r="N191" s="332"/>
      <c r="O191" s="332"/>
      <c r="P191" s="332"/>
      <c r="Q191" s="332"/>
      <c r="R191" s="332"/>
      <c r="S191" s="332"/>
      <c r="T191" s="332"/>
      <c r="U191" s="332"/>
      <c r="V191" s="356"/>
    </row>
    <row r="192" spans="1:22" s="329" customFormat="1" ht="14.1" customHeight="1">
      <c r="A192" s="511">
        <f t="shared" si="2"/>
        <v>191</v>
      </c>
      <c r="B192" s="560" t="s">
        <v>2177</v>
      </c>
      <c r="C192" s="560">
        <v>1</v>
      </c>
      <c r="D192" s="560">
        <v>5</v>
      </c>
      <c r="E192" s="331" t="s">
        <v>2384</v>
      </c>
      <c r="F192" s="682" t="str">
        <f>IF('確認申請書（建築）入力'!$AE$531="","",TEXT('確認申請書（建築）入力'!$AE$531,"#0.00"))</f>
        <v/>
      </c>
      <c r="G192" s="362"/>
      <c r="H192" s="362"/>
      <c r="I192" s="362"/>
      <c r="J192" s="362"/>
      <c r="K192" s="362"/>
      <c r="L192" s="362"/>
      <c r="M192" s="332"/>
      <c r="N192" s="332"/>
      <c r="O192" s="332"/>
      <c r="P192" s="332"/>
      <c r="Q192" s="332"/>
      <c r="R192" s="332"/>
      <c r="S192" s="332"/>
      <c r="T192" s="332"/>
      <c r="U192" s="332"/>
      <c r="V192" s="356"/>
    </row>
    <row r="193" spans="1:22" s="329" customFormat="1" ht="14.1" customHeight="1">
      <c r="A193" s="511">
        <f t="shared" si="2"/>
        <v>192</v>
      </c>
      <c r="B193" s="560" t="s">
        <v>2177</v>
      </c>
      <c r="C193" s="560">
        <v>1</v>
      </c>
      <c r="D193" s="560">
        <v>5</v>
      </c>
      <c r="E193" s="331" t="s">
        <v>2385</v>
      </c>
      <c r="F193" s="682" t="str">
        <f>IF('確認申請書（建築）入力'!$AE$532="","",TEXT('確認申請書（建築）入力'!$AE$532,"#0.00"))</f>
        <v/>
      </c>
      <c r="G193" s="362"/>
      <c r="H193" s="362"/>
      <c r="I193" s="362"/>
      <c r="J193" s="362"/>
      <c r="K193" s="362"/>
      <c r="L193" s="362"/>
      <c r="M193" s="332"/>
      <c r="N193" s="332"/>
      <c r="O193" s="332"/>
      <c r="P193" s="332"/>
      <c r="Q193" s="332"/>
      <c r="R193" s="332"/>
      <c r="S193" s="332"/>
      <c r="T193" s="332"/>
      <c r="U193" s="332"/>
      <c r="V193" s="356"/>
    </row>
    <row r="194" spans="1:22" s="329" customFormat="1" ht="14.1" customHeight="1">
      <c r="A194" s="511">
        <f t="shared" si="2"/>
        <v>193</v>
      </c>
      <c r="B194" s="560" t="s">
        <v>2177</v>
      </c>
      <c r="C194" s="560">
        <v>1</v>
      </c>
      <c r="D194" s="560">
        <v>5</v>
      </c>
      <c r="E194" s="331" t="s">
        <v>2386</v>
      </c>
      <c r="F194" s="682" t="str">
        <f>IF('確認申請書（建築）入力'!$AE$533="","",TEXT('確認申請書（建築）入力'!$AE$533,"#0.00"))</f>
        <v/>
      </c>
      <c r="G194" s="362"/>
      <c r="H194" s="362"/>
      <c r="I194" s="362"/>
      <c r="J194" s="362"/>
      <c r="K194" s="362"/>
      <c r="L194" s="362"/>
      <c r="M194" s="332"/>
      <c r="N194" s="332"/>
      <c r="O194" s="332"/>
      <c r="P194" s="332"/>
      <c r="Q194" s="332"/>
      <c r="R194" s="332"/>
      <c r="S194" s="332"/>
      <c r="T194" s="332"/>
      <c r="U194" s="332"/>
      <c r="V194" s="356"/>
    </row>
    <row r="195" spans="1:22" s="329" customFormat="1" ht="14.1" customHeight="1">
      <c r="A195" s="511">
        <f t="shared" ref="A195:A258" si="3">A194+1</f>
        <v>194</v>
      </c>
      <c r="B195" s="560" t="s">
        <v>2177</v>
      </c>
      <c r="C195" s="560">
        <v>1</v>
      </c>
      <c r="D195" s="560">
        <v>5</v>
      </c>
      <c r="E195" s="331" t="s">
        <v>2389</v>
      </c>
      <c r="F195" s="682" t="str">
        <f>IF('確認申請書（建築）入力'!$AE$534="","",TEXT('確認申請書（建築）入力'!$AE$534,"#0.00"))</f>
        <v/>
      </c>
      <c r="G195" s="362"/>
      <c r="H195" s="362"/>
      <c r="I195" s="362"/>
      <c r="J195" s="362"/>
      <c r="K195" s="362"/>
      <c r="L195" s="362"/>
      <c r="M195" s="332"/>
      <c r="N195" s="332"/>
      <c r="O195" s="332"/>
      <c r="P195" s="332"/>
      <c r="Q195" s="332"/>
      <c r="R195" s="332"/>
      <c r="S195" s="332"/>
      <c r="T195" s="332"/>
      <c r="U195" s="332"/>
      <c r="V195" s="356"/>
    </row>
    <row r="196" spans="1:22" s="329" customFormat="1" ht="14.1" customHeight="1">
      <c r="A196" s="511">
        <f t="shared" si="3"/>
        <v>195</v>
      </c>
      <c r="B196" s="560" t="s">
        <v>2177</v>
      </c>
      <c r="C196" s="560">
        <v>1</v>
      </c>
      <c r="D196" s="522">
        <v>5</v>
      </c>
      <c r="E196" s="331" t="s">
        <v>1702</v>
      </c>
      <c r="F196" s="332" t="str">
        <f>IF('確認申請書（建築）入力'!$N$536="","",'確認申請書（建築）入力'!$N$536)</f>
        <v/>
      </c>
      <c r="G196" s="332"/>
      <c r="H196" s="332"/>
      <c r="I196" s="332"/>
      <c r="J196" s="332"/>
      <c r="K196" s="332"/>
      <c r="L196" s="332"/>
      <c r="M196" s="332"/>
      <c r="N196" s="332"/>
      <c r="O196" s="332"/>
      <c r="P196" s="332"/>
      <c r="Q196" s="332"/>
      <c r="R196" s="332"/>
      <c r="S196" s="332"/>
      <c r="T196" s="332"/>
      <c r="U196" s="332"/>
      <c r="V196" s="356"/>
    </row>
    <row r="197" spans="1:22" s="329" customFormat="1" ht="14.1" customHeight="1" thickBot="1">
      <c r="A197" s="512">
        <f t="shared" si="3"/>
        <v>196</v>
      </c>
      <c r="B197" s="561" t="s">
        <v>2177</v>
      </c>
      <c r="C197" s="561">
        <v>1</v>
      </c>
      <c r="D197" s="592">
        <v>5</v>
      </c>
      <c r="E197" s="364" t="s">
        <v>1701</v>
      </c>
      <c r="F197" s="365" t="str">
        <f>IF('確認申請書（建築）入力'!$N$539="","",'確認申請書（建築）入力'!$N$539)</f>
        <v/>
      </c>
      <c r="G197" s="365"/>
      <c r="H197" s="365"/>
      <c r="I197" s="365"/>
      <c r="J197" s="365"/>
      <c r="K197" s="365"/>
      <c r="L197" s="365"/>
      <c r="M197" s="365"/>
      <c r="N197" s="365"/>
      <c r="O197" s="365"/>
      <c r="P197" s="365"/>
      <c r="Q197" s="365"/>
      <c r="R197" s="365"/>
      <c r="S197" s="365"/>
      <c r="T197" s="365"/>
      <c r="U197" s="365"/>
      <c r="V197" s="368"/>
    </row>
    <row r="198" spans="1:22" s="329" customFormat="1" ht="14.1" customHeight="1">
      <c r="A198" s="519">
        <f t="shared" si="3"/>
        <v>197</v>
      </c>
      <c r="B198" s="562" t="s">
        <v>2177</v>
      </c>
      <c r="C198" s="562">
        <v>1</v>
      </c>
      <c r="D198" s="562">
        <v>6</v>
      </c>
      <c r="E198" s="357" t="s">
        <v>2054</v>
      </c>
      <c r="F198" s="366">
        <f>'確認申請書（建築）入力'!$N$543</f>
        <v>1</v>
      </c>
      <c r="G198" s="366"/>
      <c r="H198" s="358"/>
      <c r="I198" s="358"/>
      <c r="J198" s="358"/>
      <c r="K198" s="358"/>
      <c r="L198" s="358"/>
      <c r="M198" s="358"/>
      <c r="N198" s="358"/>
      <c r="O198" s="358"/>
      <c r="P198" s="358"/>
      <c r="Q198" s="358"/>
      <c r="R198" s="358"/>
      <c r="S198" s="358"/>
      <c r="T198" s="358"/>
      <c r="U198" s="358"/>
      <c r="V198" s="367"/>
    </row>
    <row r="199" spans="1:22" s="329" customFormat="1" ht="14.1" customHeight="1">
      <c r="A199" s="511">
        <f t="shared" si="3"/>
        <v>198</v>
      </c>
      <c r="B199" s="560" t="s">
        <v>2177</v>
      </c>
      <c r="C199" s="560">
        <v>1</v>
      </c>
      <c r="D199" s="560">
        <v>6</v>
      </c>
      <c r="E199" s="331" t="s">
        <v>89</v>
      </c>
      <c r="F199" s="341" t="str">
        <f>IF('確認申請書（建築）入力'!$N$544="","",'確認申請書（建築）入力'!$N$544)</f>
        <v/>
      </c>
      <c r="G199" s="343"/>
      <c r="H199" s="332"/>
      <c r="I199" s="332"/>
      <c r="J199" s="332"/>
      <c r="K199" s="332"/>
      <c r="L199" s="332"/>
      <c r="M199" s="332"/>
      <c r="N199" s="332"/>
      <c r="O199" s="332"/>
      <c r="P199" s="332"/>
      <c r="Q199" s="332"/>
      <c r="R199" s="332"/>
      <c r="S199" s="332"/>
      <c r="T199" s="332"/>
      <c r="U199" s="332"/>
      <c r="V199" s="356"/>
    </row>
    <row r="200" spans="1:22" s="329" customFormat="1" ht="14.1" customHeight="1">
      <c r="A200" s="511">
        <f t="shared" si="3"/>
        <v>199</v>
      </c>
      <c r="B200" s="560" t="s">
        <v>2177</v>
      </c>
      <c r="C200" s="560">
        <v>1</v>
      </c>
      <c r="D200" s="560">
        <v>6</v>
      </c>
      <c r="E200" s="331" t="s">
        <v>2269</v>
      </c>
      <c r="F200" s="341" t="str">
        <f>IF('確認申請書（建築）入力'!$N$545="","",TEXT('確認申請書（建築）入力'!$N$545,"#0.000"))</f>
        <v/>
      </c>
      <c r="G200" s="341"/>
      <c r="H200" s="332"/>
      <c r="I200" s="332"/>
      <c r="J200" s="332"/>
      <c r="K200" s="332"/>
      <c r="L200" s="332"/>
      <c r="M200" s="332"/>
      <c r="N200" s="332"/>
      <c r="O200" s="332"/>
      <c r="P200" s="332"/>
      <c r="Q200" s="332"/>
      <c r="R200" s="332"/>
      <c r="S200" s="332"/>
      <c r="T200" s="332"/>
      <c r="U200" s="332"/>
      <c r="V200" s="356"/>
    </row>
    <row r="201" spans="1:22" s="329" customFormat="1" ht="14.1" customHeight="1">
      <c r="A201" s="511">
        <f t="shared" si="3"/>
        <v>200</v>
      </c>
      <c r="B201" s="560" t="s">
        <v>2177</v>
      </c>
      <c r="C201" s="560">
        <v>1</v>
      </c>
      <c r="D201" s="560">
        <v>6</v>
      </c>
      <c r="E201" s="331" t="s">
        <v>2270</v>
      </c>
      <c r="F201" s="341" t="str">
        <f>IF('確認申請書（建築）入力'!$N$546="","",TEXT('確認申請書（建築）入力'!$N$546,"#0.000"))</f>
        <v/>
      </c>
      <c r="G201" s="341"/>
      <c r="H201" s="332"/>
      <c r="I201" s="332"/>
      <c r="J201" s="332"/>
      <c r="K201" s="332"/>
      <c r="L201" s="332"/>
      <c r="M201" s="332"/>
      <c r="N201" s="332"/>
      <c r="O201" s="332"/>
      <c r="P201" s="332"/>
      <c r="Q201" s="332"/>
      <c r="R201" s="332"/>
      <c r="S201" s="332"/>
      <c r="T201" s="332"/>
      <c r="U201" s="332"/>
      <c r="V201" s="356"/>
    </row>
    <row r="202" spans="1:22" s="329" customFormat="1" ht="14.1" customHeight="1">
      <c r="A202" s="511">
        <f t="shared" si="3"/>
        <v>201</v>
      </c>
      <c r="B202" s="560" t="s">
        <v>2177</v>
      </c>
      <c r="C202" s="560">
        <v>1</v>
      </c>
      <c r="D202" s="560">
        <v>6</v>
      </c>
      <c r="E202" s="331" t="s">
        <v>2271</v>
      </c>
      <c r="F202" s="341" t="str">
        <f>IF('確認申請書（建築）入力'!$N$547="","",TEXT('確認申請書（建築）入力'!$N$547,"#0.000"))</f>
        <v/>
      </c>
      <c r="G202" s="341"/>
      <c r="H202" s="332"/>
      <c r="I202" s="332"/>
      <c r="J202" s="332"/>
      <c r="K202" s="332"/>
      <c r="L202" s="332"/>
      <c r="M202" s="332"/>
      <c r="N202" s="332"/>
      <c r="O202" s="332"/>
      <c r="P202" s="332"/>
      <c r="Q202" s="332"/>
      <c r="R202" s="332"/>
      <c r="S202" s="332"/>
      <c r="T202" s="332"/>
      <c r="U202" s="332"/>
      <c r="V202" s="356"/>
    </row>
    <row r="203" spans="1:22" s="329" customFormat="1" ht="14.1" customHeight="1">
      <c r="A203" s="511">
        <f t="shared" si="3"/>
        <v>202</v>
      </c>
      <c r="B203" s="560" t="s">
        <v>2177</v>
      </c>
      <c r="C203" s="560">
        <v>1</v>
      </c>
      <c r="D203" s="560">
        <v>6</v>
      </c>
      <c r="E203" s="331" t="s">
        <v>2272</v>
      </c>
      <c r="F203" s="341" t="str">
        <f>IF('確認申請書（建築）入力'!$N$548="","",TEXT('確認申請書（建築）入力'!$N$548,"#0.000"))</f>
        <v/>
      </c>
      <c r="G203" s="341"/>
      <c r="H203" s="332"/>
      <c r="I203" s="332"/>
      <c r="J203" s="332"/>
      <c r="K203" s="332"/>
      <c r="L203" s="332"/>
      <c r="M203" s="332"/>
      <c r="N203" s="332"/>
      <c r="O203" s="332"/>
      <c r="P203" s="332"/>
      <c r="Q203" s="332"/>
      <c r="R203" s="332"/>
      <c r="S203" s="332"/>
      <c r="T203" s="332"/>
      <c r="U203" s="332"/>
      <c r="V203" s="356"/>
    </row>
    <row r="204" spans="1:22" s="329" customFormat="1" ht="14.1" customHeight="1">
      <c r="A204" s="511">
        <f t="shared" si="3"/>
        <v>203</v>
      </c>
      <c r="B204" s="560" t="s">
        <v>2177</v>
      </c>
      <c r="C204" s="560">
        <v>1</v>
      </c>
      <c r="D204" s="560">
        <v>6</v>
      </c>
      <c r="E204" s="331" t="s">
        <v>2268</v>
      </c>
      <c r="F204" s="341" t="str">
        <f>IF($G$204=TRUE,"有",IF($H$204=TRUE,"無",""))</f>
        <v/>
      </c>
      <c r="G204" s="337" t="b">
        <v>0</v>
      </c>
      <c r="H204" s="337" t="b">
        <v>0</v>
      </c>
      <c r="I204" s="332"/>
      <c r="J204" s="332"/>
      <c r="K204" s="332"/>
      <c r="L204" s="332"/>
      <c r="M204" s="332"/>
      <c r="N204" s="332"/>
      <c r="O204" s="332"/>
      <c r="P204" s="332"/>
      <c r="Q204" s="332"/>
      <c r="R204" s="332"/>
      <c r="S204" s="332"/>
      <c r="T204" s="332"/>
      <c r="U204" s="332"/>
      <c r="V204" s="356"/>
    </row>
    <row r="205" spans="1:22" s="329" customFormat="1" ht="14.1" customHeight="1">
      <c r="A205" s="511">
        <f t="shared" si="3"/>
        <v>204</v>
      </c>
      <c r="B205" s="560" t="s">
        <v>2177</v>
      </c>
      <c r="C205" s="560">
        <v>1</v>
      </c>
      <c r="D205" s="560">
        <v>6</v>
      </c>
      <c r="E205" s="331" t="s">
        <v>2372</v>
      </c>
      <c r="F205" s="332" t="str">
        <f>IF($G$205=1,"",INDEX(主要用途!$C$2:$C$63,$G$205))</f>
        <v/>
      </c>
      <c r="G205" s="344">
        <v>1</v>
      </c>
      <c r="H205" s="344"/>
      <c r="I205" s="344"/>
      <c r="J205" s="344"/>
      <c r="K205" s="344"/>
      <c r="L205" s="344"/>
      <c r="M205" s="332"/>
      <c r="N205" s="332"/>
      <c r="O205" s="332"/>
      <c r="P205" s="332"/>
      <c r="Q205" s="355"/>
      <c r="R205" s="332"/>
      <c r="S205" s="332"/>
      <c r="T205" s="332"/>
      <c r="U205" s="332"/>
      <c r="V205" s="356"/>
    </row>
    <row r="206" spans="1:22" s="329" customFormat="1" ht="14.1" customHeight="1">
      <c r="A206" s="511">
        <f t="shared" si="3"/>
        <v>205</v>
      </c>
      <c r="B206" s="560" t="s">
        <v>2177</v>
      </c>
      <c r="C206" s="560">
        <v>1</v>
      </c>
      <c r="D206" s="560">
        <v>6</v>
      </c>
      <c r="E206" s="331" t="s">
        <v>2373</v>
      </c>
      <c r="F206" s="332" t="str">
        <f>IF($G$206=1,"",INDEX(主要用途!$C$2:$C$63,$G$206))</f>
        <v/>
      </c>
      <c r="G206" s="344">
        <v>1</v>
      </c>
      <c r="H206" s="344"/>
      <c r="I206" s="344"/>
      <c r="J206" s="344"/>
      <c r="K206" s="344"/>
      <c r="L206" s="344"/>
      <c r="M206" s="332"/>
      <c r="N206" s="332"/>
      <c r="O206" s="332"/>
      <c r="P206" s="332"/>
      <c r="Q206" s="355"/>
      <c r="R206" s="332"/>
      <c r="S206" s="332"/>
      <c r="T206" s="332"/>
      <c r="U206" s="332"/>
      <c r="V206" s="356"/>
    </row>
    <row r="207" spans="1:22" s="329" customFormat="1" ht="14.1" customHeight="1">
      <c r="A207" s="511">
        <f t="shared" si="3"/>
        <v>206</v>
      </c>
      <c r="B207" s="560" t="s">
        <v>2177</v>
      </c>
      <c r="C207" s="560">
        <v>1</v>
      </c>
      <c r="D207" s="560">
        <v>6</v>
      </c>
      <c r="E207" s="331" t="s">
        <v>2374</v>
      </c>
      <c r="F207" s="332" t="str">
        <f>IF($G$207=1,"",INDEX(主要用途!$C$2:$C$63,$G$207))</f>
        <v/>
      </c>
      <c r="G207" s="344">
        <v>1</v>
      </c>
      <c r="H207" s="344"/>
      <c r="I207" s="344"/>
      <c r="J207" s="344"/>
      <c r="K207" s="344"/>
      <c r="L207" s="344"/>
      <c r="M207" s="332"/>
      <c r="N207" s="332"/>
      <c r="O207" s="332"/>
      <c r="P207" s="332"/>
      <c r="Q207" s="355"/>
      <c r="R207" s="332"/>
      <c r="S207" s="332"/>
      <c r="T207" s="332"/>
      <c r="U207" s="332"/>
      <c r="V207" s="356"/>
    </row>
    <row r="208" spans="1:22" s="329" customFormat="1" ht="14.1" customHeight="1">
      <c r="A208" s="511">
        <f t="shared" si="3"/>
        <v>207</v>
      </c>
      <c r="B208" s="560" t="s">
        <v>2177</v>
      </c>
      <c r="C208" s="560">
        <v>1</v>
      </c>
      <c r="D208" s="560">
        <v>6</v>
      </c>
      <c r="E208" s="331" t="s">
        <v>2375</v>
      </c>
      <c r="F208" s="332" t="str">
        <f>IF($G$208=1,"",INDEX(主要用途!$C$2:$C$63,$G$208))</f>
        <v/>
      </c>
      <c r="G208" s="344">
        <v>1</v>
      </c>
      <c r="H208" s="344"/>
      <c r="I208" s="344"/>
      <c r="J208" s="344"/>
      <c r="K208" s="344"/>
      <c r="L208" s="344"/>
      <c r="M208" s="332"/>
      <c r="N208" s="332"/>
      <c r="O208" s="332"/>
      <c r="P208" s="332"/>
      <c r="Q208" s="355"/>
      <c r="R208" s="332"/>
      <c r="S208" s="332"/>
      <c r="T208" s="332"/>
      <c r="U208" s="332"/>
      <c r="V208" s="356"/>
    </row>
    <row r="209" spans="1:22" s="329" customFormat="1" ht="14.1" customHeight="1">
      <c r="A209" s="511">
        <f t="shared" si="3"/>
        <v>208</v>
      </c>
      <c r="B209" s="560" t="s">
        <v>2177</v>
      </c>
      <c r="C209" s="560">
        <v>1</v>
      </c>
      <c r="D209" s="560">
        <v>6</v>
      </c>
      <c r="E209" s="331" t="s">
        <v>2376</v>
      </c>
      <c r="F209" s="332" t="str">
        <f>IF($G$209=1,"",INDEX(主要用途!$C$2:$C$63,$G$209))</f>
        <v/>
      </c>
      <c r="G209" s="344">
        <v>1</v>
      </c>
      <c r="H209" s="344"/>
      <c r="I209" s="344"/>
      <c r="J209" s="344"/>
      <c r="K209" s="344"/>
      <c r="L209" s="344"/>
      <c r="M209" s="332"/>
      <c r="N209" s="332"/>
      <c r="O209" s="332"/>
      <c r="P209" s="332"/>
      <c r="Q209" s="355"/>
      <c r="R209" s="332"/>
      <c r="S209" s="332"/>
      <c r="T209" s="332"/>
      <c r="U209" s="332"/>
      <c r="V209" s="356"/>
    </row>
    <row r="210" spans="1:22" s="329" customFormat="1" ht="14.1" customHeight="1">
      <c r="A210" s="511">
        <f t="shared" si="3"/>
        <v>209</v>
      </c>
      <c r="B210" s="560" t="s">
        <v>2177</v>
      </c>
      <c r="C210" s="560">
        <v>1</v>
      </c>
      <c r="D210" s="560">
        <v>6</v>
      </c>
      <c r="E210" s="331" t="s">
        <v>2387</v>
      </c>
      <c r="F210" s="332" t="str">
        <f>IF($G$210=1,"",INDEX(主要用途!$C$2:$C$63,$G$210))</f>
        <v/>
      </c>
      <c r="G210" s="344">
        <v>1</v>
      </c>
      <c r="H210" s="344"/>
      <c r="I210" s="344"/>
      <c r="J210" s="344"/>
      <c r="K210" s="344"/>
      <c r="L210" s="344"/>
      <c r="M210" s="332"/>
      <c r="N210" s="332"/>
      <c r="O210" s="332"/>
      <c r="P210" s="332"/>
      <c r="Q210" s="355"/>
      <c r="R210" s="332"/>
      <c r="S210" s="332"/>
      <c r="T210" s="332"/>
      <c r="U210" s="332"/>
      <c r="V210" s="356"/>
    </row>
    <row r="211" spans="1:22" s="329" customFormat="1" ht="14.1" customHeight="1">
      <c r="A211" s="511">
        <f t="shared" si="3"/>
        <v>210</v>
      </c>
      <c r="B211" s="560" t="s">
        <v>2177</v>
      </c>
      <c r="C211" s="560">
        <v>1</v>
      </c>
      <c r="D211" s="560">
        <v>6</v>
      </c>
      <c r="E211" s="331" t="s">
        <v>2377</v>
      </c>
      <c r="F211" s="332" t="str">
        <f>IF($G$205=1,"",INDEX(主要用途!$D$2:$D$63,$G$205))</f>
        <v/>
      </c>
      <c r="G211" s="332"/>
      <c r="H211" s="332"/>
      <c r="I211" s="332"/>
      <c r="J211" s="332"/>
      <c r="K211" s="332"/>
      <c r="L211" s="332"/>
      <c r="M211" s="332"/>
      <c r="N211" s="332"/>
      <c r="O211" s="332"/>
      <c r="P211" s="332"/>
      <c r="Q211" s="332"/>
      <c r="R211" s="332"/>
      <c r="S211" s="332"/>
      <c r="T211" s="332"/>
      <c r="U211" s="332"/>
      <c r="V211" s="356"/>
    </row>
    <row r="212" spans="1:22" s="329" customFormat="1" ht="14.1" customHeight="1">
      <c r="A212" s="511">
        <f t="shared" si="3"/>
        <v>211</v>
      </c>
      <c r="B212" s="560" t="s">
        <v>2177</v>
      </c>
      <c r="C212" s="560">
        <v>1</v>
      </c>
      <c r="D212" s="560">
        <v>6</v>
      </c>
      <c r="E212" s="331" t="s">
        <v>2378</v>
      </c>
      <c r="F212" s="332" t="str">
        <f>IF($G$206=1,"",INDEX(主要用途!$D$2:$D$63,$G$206))</f>
        <v/>
      </c>
      <c r="G212" s="332"/>
      <c r="H212" s="332"/>
      <c r="I212" s="332"/>
      <c r="J212" s="332"/>
      <c r="K212" s="332"/>
      <c r="L212" s="332"/>
      <c r="M212" s="332"/>
      <c r="N212" s="332"/>
      <c r="O212" s="332"/>
      <c r="P212" s="332"/>
      <c r="Q212" s="332"/>
      <c r="R212" s="332"/>
      <c r="S212" s="332"/>
      <c r="T212" s="332"/>
      <c r="U212" s="332"/>
      <c r="V212" s="356"/>
    </row>
    <row r="213" spans="1:22" s="329" customFormat="1" ht="14.1" customHeight="1">
      <c r="A213" s="511">
        <f t="shared" si="3"/>
        <v>212</v>
      </c>
      <c r="B213" s="560" t="s">
        <v>2177</v>
      </c>
      <c r="C213" s="560">
        <v>1</v>
      </c>
      <c r="D213" s="560">
        <v>6</v>
      </c>
      <c r="E213" s="331" t="s">
        <v>2381</v>
      </c>
      <c r="F213" s="332" t="str">
        <f>IF($G$207=1,"",INDEX(主要用途!$D$2:$D$63,$G$207))</f>
        <v/>
      </c>
      <c r="G213" s="332"/>
      <c r="H213" s="332"/>
      <c r="I213" s="332"/>
      <c r="J213" s="332"/>
      <c r="K213" s="332"/>
      <c r="L213" s="332"/>
      <c r="M213" s="332"/>
      <c r="N213" s="332"/>
      <c r="O213" s="332"/>
      <c r="P213" s="332"/>
      <c r="Q213" s="332"/>
      <c r="R213" s="332"/>
      <c r="S213" s="332"/>
      <c r="T213" s="332"/>
      <c r="U213" s="332"/>
      <c r="V213" s="356"/>
    </row>
    <row r="214" spans="1:22" s="329" customFormat="1" ht="14.1" customHeight="1">
      <c r="A214" s="511">
        <f t="shared" si="3"/>
        <v>213</v>
      </c>
      <c r="B214" s="560" t="s">
        <v>2177</v>
      </c>
      <c r="C214" s="560">
        <v>1</v>
      </c>
      <c r="D214" s="560">
        <v>6</v>
      </c>
      <c r="E214" s="331" t="s">
        <v>2379</v>
      </c>
      <c r="F214" s="332" t="str">
        <f>IF($G$208=1,"",INDEX(主要用途!$D$2:$D$63,$G$208))</f>
        <v/>
      </c>
      <c r="G214" s="332"/>
      <c r="H214" s="332"/>
      <c r="I214" s="332"/>
      <c r="J214" s="332"/>
      <c r="K214" s="332"/>
      <c r="L214" s="332"/>
      <c r="M214" s="332"/>
      <c r="N214" s="332"/>
      <c r="O214" s="332"/>
      <c r="P214" s="332"/>
      <c r="Q214" s="332"/>
      <c r="R214" s="332"/>
      <c r="S214" s="332"/>
      <c r="T214" s="332"/>
      <c r="U214" s="332"/>
      <c r="V214" s="356"/>
    </row>
    <row r="215" spans="1:22" s="329" customFormat="1" ht="14.1" customHeight="1">
      <c r="A215" s="511">
        <f t="shared" si="3"/>
        <v>214</v>
      </c>
      <c r="B215" s="560" t="s">
        <v>2177</v>
      </c>
      <c r="C215" s="560">
        <v>1</v>
      </c>
      <c r="D215" s="560">
        <v>6</v>
      </c>
      <c r="E215" s="331" t="s">
        <v>2380</v>
      </c>
      <c r="F215" s="332" t="str">
        <f>IF($G$209=1,"",INDEX(主要用途!$D$2:$D$63,$G$209))</f>
        <v/>
      </c>
      <c r="G215" s="332"/>
      <c r="H215" s="332"/>
      <c r="I215" s="332"/>
      <c r="J215" s="332"/>
      <c r="K215" s="332"/>
      <c r="L215" s="332"/>
      <c r="M215" s="332"/>
      <c r="N215" s="332"/>
      <c r="O215" s="332"/>
      <c r="P215" s="332"/>
      <c r="Q215" s="332"/>
      <c r="R215" s="332"/>
      <c r="S215" s="332"/>
      <c r="T215" s="332"/>
      <c r="U215" s="332"/>
      <c r="V215" s="356"/>
    </row>
    <row r="216" spans="1:22" s="329" customFormat="1" ht="14.1" customHeight="1">
      <c r="A216" s="511">
        <f t="shared" si="3"/>
        <v>215</v>
      </c>
      <c r="B216" s="560" t="s">
        <v>2177</v>
      </c>
      <c r="C216" s="560">
        <v>1</v>
      </c>
      <c r="D216" s="560">
        <v>6</v>
      </c>
      <c r="E216" s="331" t="s">
        <v>2388</v>
      </c>
      <c r="F216" s="332" t="str">
        <f>IF($G$210=1,"",INDEX(主要用途!$D$2:$D$63,$G$210))</f>
        <v/>
      </c>
      <c r="G216" s="332"/>
      <c r="H216" s="332"/>
      <c r="I216" s="332"/>
      <c r="J216" s="332"/>
      <c r="K216" s="332"/>
      <c r="L216" s="332"/>
      <c r="M216" s="332"/>
      <c r="N216" s="332"/>
      <c r="O216" s="332"/>
      <c r="P216" s="332"/>
      <c r="Q216" s="332"/>
      <c r="R216" s="332"/>
      <c r="S216" s="332"/>
      <c r="T216" s="332"/>
      <c r="U216" s="332"/>
      <c r="V216" s="356"/>
    </row>
    <row r="217" spans="1:22" s="329" customFormat="1" ht="13.5" customHeight="1">
      <c r="A217" s="511">
        <f t="shared" si="3"/>
        <v>216</v>
      </c>
      <c r="B217" s="560" t="s">
        <v>2177</v>
      </c>
      <c r="C217" s="560">
        <v>1</v>
      </c>
      <c r="D217" s="560">
        <v>6</v>
      </c>
      <c r="E217" s="331" t="s">
        <v>2382</v>
      </c>
      <c r="F217" s="332" t="str">
        <f>IF('確認申請書（建築）入力'!$AE$552="","",TEXT('確認申請書（建築）入力'!$AE$552,"#0.00"))</f>
        <v/>
      </c>
      <c r="G217" s="362"/>
      <c r="H217" s="362"/>
      <c r="I217" s="362"/>
      <c r="J217" s="362"/>
      <c r="K217" s="362"/>
      <c r="L217" s="362"/>
      <c r="M217" s="332"/>
      <c r="N217" s="332"/>
      <c r="O217" s="332"/>
      <c r="P217" s="332"/>
      <c r="Q217" s="332"/>
      <c r="R217" s="332"/>
      <c r="S217" s="332"/>
      <c r="T217" s="332"/>
      <c r="U217" s="332"/>
      <c r="V217" s="356"/>
    </row>
    <row r="218" spans="1:22" s="329" customFormat="1" ht="14.1" customHeight="1">
      <c r="A218" s="511">
        <f t="shared" si="3"/>
        <v>217</v>
      </c>
      <c r="B218" s="560" t="s">
        <v>2177</v>
      </c>
      <c r="C218" s="560">
        <v>1</v>
      </c>
      <c r="D218" s="560">
        <v>6</v>
      </c>
      <c r="E218" s="331" t="s">
        <v>2383</v>
      </c>
      <c r="F218" s="332" t="str">
        <f>IF('確認申請書（建築）入力'!$AE$553="","",TEXT('確認申請書（建築）入力'!$AE$553,"#0.00"))</f>
        <v/>
      </c>
      <c r="G218" s="362"/>
      <c r="H218" s="362"/>
      <c r="I218" s="362"/>
      <c r="J218" s="362"/>
      <c r="K218" s="362"/>
      <c r="L218" s="362"/>
      <c r="M218" s="332"/>
      <c r="N218" s="332"/>
      <c r="O218" s="332"/>
      <c r="P218" s="332"/>
      <c r="Q218" s="332"/>
      <c r="R218" s="332"/>
      <c r="S218" s="332"/>
      <c r="T218" s="332"/>
      <c r="U218" s="332"/>
      <c r="V218" s="356"/>
    </row>
    <row r="219" spans="1:22" s="329" customFormat="1" ht="14.1" customHeight="1">
      <c r="A219" s="511">
        <f t="shared" si="3"/>
        <v>218</v>
      </c>
      <c r="B219" s="560" t="s">
        <v>2177</v>
      </c>
      <c r="C219" s="560">
        <v>1</v>
      </c>
      <c r="D219" s="560">
        <v>6</v>
      </c>
      <c r="E219" s="331" t="s">
        <v>2384</v>
      </c>
      <c r="F219" s="332" t="str">
        <f>IF('確認申請書（建築）入力'!$AE$554="","",TEXT('確認申請書（建築）入力'!$AE$554,"#0.00"))</f>
        <v/>
      </c>
      <c r="G219" s="362"/>
      <c r="H219" s="362"/>
      <c r="I219" s="362"/>
      <c r="J219" s="362"/>
      <c r="K219" s="362"/>
      <c r="L219" s="362"/>
      <c r="M219" s="332"/>
      <c r="N219" s="332"/>
      <c r="O219" s="332"/>
      <c r="P219" s="332"/>
      <c r="Q219" s="332"/>
      <c r="R219" s="332"/>
      <c r="S219" s="332"/>
      <c r="T219" s="332"/>
      <c r="U219" s="332"/>
      <c r="V219" s="356"/>
    </row>
    <row r="220" spans="1:22" s="329" customFormat="1" ht="14.1" customHeight="1">
      <c r="A220" s="511">
        <f t="shared" si="3"/>
        <v>219</v>
      </c>
      <c r="B220" s="560" t="s">
        <v>2177</v>
      </c>
      <c r="C220" s="560">
        <v>1</v>
      </c>
      <c r="D220" s="560">
        <v>6</v>
      </c>
      <c r="E220" s="331" t="s">
        <v>2385</v>
      </c>
      <c r="F220" s="332" t="str">
        <f>IF('確認申請書（建築）入力'!$AE$555="","",TEXT('確認申請書（建築）入力'!$AE$555,"#0.00"))</f>
        <v/>
      </c>
      <c r="G220" s="362"/>
      <c r="H220" s="362"/>
      <c r="I220" s="362"/>
      <c r="J220" s="362"/>
      <c r="K220" s="362"/>
      <c r="L220" s="362"/>
      <c r="M220" s="332"/>
      <c r="N220" s="332"/>
      <c r="O220" s="332"/>
      <c r="P220" s="332"/>
      <c r="Q220" s="332"/>
      <c r="R220" s="332"/>
      <c r="S220" s="332"/>
      <c r="T220" s="332"/>
      <c r="U220" s="332"/>
      <c r="V220" s="356"/>
    </row>
    <row r="221" spans="1:22" s="329" customFormat="1" ht="14.1" customHeight="1">
      <c r="A221" s="511">
        <f t="shared" si="3"/>
        <v>220</v>
      </c>
      <c r="B221" s="560" t="s">
        <v>2177</v>
      </c>
      <c r="C221" s="560">
        <v>1</v>
      </c>
      <c r="D221" s="560">
        <v>6</v>
      </c>
      <c r="E221" s="331" t="s">
        <v>2386</v>
      </c>
      <c r="F221" s="332" t="str">
        <f>IF('確認申請書（建築）入力'!$AE$556="","",TEXT('確認申請書（建築）入力'!$AE$556,"#0.00"))</f>
        <v/>
      </c>
      <c r="G221" s="362"/>
      <c r="H221" s="362"/>
      <c r="I221" s="362"/>
      <c r="J221" s="362"/>
      <c r="K221" s="362"/>
      <c r="L221" s="362"/>
      <c r="M221" s="332"/>
      <c r="N221" s="332"/>
      <c r="O221" s="332"/>
      <c r="P221" s="332"/>
      <c r="Q221" s="332"/>
      <c r="R221" s="332"/>
      <c r="S221" s="332"/>
      <c r="T221" s="332"/>
      <c r="U221" s="332"/>
      <c r="V221" s="356"/>
    </row>
    <row r="222" spans="1:22" s="329" customFormat="1" ht="14.1" customHeight="1">
      <c r="A222" s="511">
        <f t="shared" si="3"/>
        <v>221</v>
      </c>
      <c r="B222" s="560" t="s">
        <v>2177</v>
      </c>
      <c r="C222" s="560">
        <v>1</v>
      </c>
      <c r="D222" s="560">
        <v>6</v>
      </c>
      <c r="E222" s="331" t="s">
        <v>2389</v>
      </c>
      <c r="F222" s="332" t="str">
        <f>IF('確認申請書（建築）入力'!$AE$557="","",TEXT('確認申請書（建築）入力'!$AE$557,"#0.00"))</f>
        <v/>
      </c>
      <c r="G222" s="362"/>
      <c r="H222" s="362"/>
      <c r="I222" s="362"/>
      <c r="J222" s="362"/>
      <c r="K222" s="362"/>
      <c r="L222" s="362"/>
      <c r="M222" s="332"/>
      <c r="N222" s="332"/>
      <c r="O222" s="332"/>
      <c r="P222" s="332"/>
      <c r="Q222" s="332"/>
      <c r="R222" s="332"/>
      <c r="S222" s="332"/>
      <c r="T222" s="332"/>
      <c r="U222" s="332"/>
      <c r="V222" s="356"/>
    </row>
    <row r="223" spans="1:22" s="329" customFormat="1" ht="14.1" customHeight="1">
      <c r="A223" s="511">
        <f t="shared" si="3"/>
        <v>222</v>
      </c>
      <c r="B223" s="560" t="s">
        <v>2177</v>
      </c>
      <c r="C223" s="560">
        <v>1</v>
      </c>
      <c r="D223" s="560">
        <v>6</v>
      </c>
      <c r="E223" s="331" t="s">
        <v>1702</v>
      </c>
      <c r="F223" s="332" t="str">
        <f>IF('確認申請書（建築）入力'!$N$559="","",'確認申請書（建築）入力'!$N$559)</f>
        <v/>
      </c>
      <c r="G223" s="332"/>
      <c r="H223" s="332"/>
      <c r="I223" s="332"/>
      <c r="J223" s="332"/>
      <c r="K223" s="332"/>
      <c r="L223" s="332"/>
      <c r="M223" s="332"/>
      <c r="N223" s="332"/>
      <c r="O223" s="332"/>
      <c r="P223" s="332"/>
      <c r="Q223" s="332"/>
      <c r="R223" s="332"/>
      <c r="S223" s="332"/>
      <c r="T223" s="332"/>
      <c r="U223" s="332"/>
      <c r="V223" s="356"/>
    </row>
    <row r="224" spans="1:22" s="329" customFormat="1" ht="14.1" customHeight="1" thickBot="1">
      <c r="A224" s="512">
        <f t="shared" si="3"/>
        <v>223</v>
      </c>
      <c r="B224" s="561" t="s">
        <v>2177</v>
      </c>
      <c r="C224" s="561">
        <v>1</v>
      </c>
      <c r="D224" s="561">
        <v>6</v>
      </c>
      <c r="E224" s="346" t="s">
        <v>1701</v>
      </c>
      <c r="F224" s="347" t="str">
        <f>IF('確認申請書（建築）入力'!$N$562="","",'確認申請書（建築）入力'!$N$562)</f>
        <v/>
      </c>
      <c r="G224" s="347"/>
      <c r="H224" s="347"/>
      <c r="I224" s="347"/>
      <c r="J224" s="347"/>
      <c r="K224" s="347"/>
      <c r="L224" s="347"/>
      <c r="M224" s="347"/>
      <c r="N224" s="347"/>
      <c r="O224" s="347"/>
      <c r="P224" s="347"/>
      <c r="Q224" s="347"/>
      <c r="R224" s="347"/>
      <c r="S224" s="347"/>
      <c r="T224" s="347"/>
      <c r="U224" s="347"/>
      <c r="V224" s="363"/>
    </row>
    <row r="225" spans="1:22" s="329" customFormat="1" ht="14.1" customHeight="1">
      <c r="A225" s="519">
        <f t="shared" si="3"/>
        <v>224</v>
      </c>
      <c r="B225" s="562" t="s">
        <v>2177</v>
      </c>
      <c r="C225" s="562">
        <v>1</v>
      </c>
      <c r="D225" s="562">
        <v>7</v>
      </c>
      <c r="E225" s="357" t="s">
        <v>2054</v>
      </c>
      <c r="F225" s="366">
        <f>'確認申請書（建築）入力'!$N$567</f>
        <v>1</v>
      </c>
      <c r="G225" s="366"/>
      <c r="H225" s="358"/>
      <c r="I225" s="358"/>
      <c r="J225" s="358"/>
      <c r="K225" s="358"/>
      <c r="L225" s="358"/>
      <c r="M225" s="358"/>
      <c r="N225" s="358"/>
      <c r="O225" s="358"/>
      <c r="P225" s="358"/>
      <c r="Q225" s="358"/>
      <c r="R225" s="358"/>
      <c r="S225" s="358"/>
      <c r="T225" s="358"/>
      <c r="U225" s="358"/>
      <c r="V225" s="367"/>
    </row>
    <row r="226" spans="1:22" s="329" customFormat="1" ht="14.1" customHeight="1">
      <c r="A226" s="511">
        <f t="shared" si="3"/>
        <v>225</v>
      </c>
      <c r="B226" s="560" t="s">
        <v>2177</v>
      </c>
      <c r="C226" s="560">
        <v>1</v>
      </c>
      <c r="D226" s="560">
        <v>7</v>
      </c>
      <c r="E226" s="331" t="s">
        <v>89</v>
      </c>
      <c r="F226" s="341" t="str">
        <f>IF('確認申請書（建築）入力'!$N$568="","",'確認申請書（建築）入力'!$N$568)</f>
        <v/>
      </c>
      <c r="G226" s="343"/>
      <c r="H226" s="332"/>
      <c r="I226" s="332"/>
      <c r="J226" s="332"/>
      <c r="K226" s="332"/>
      <c r="L226" s="332"/>
      <c r="M226" s="332"/>
      <c r="N226" s="332"/>
      <c r="O226" s="332"/>
      <c r="P226" s="332"/>
      <c r="Q226" s="332"/>
      <c r="R226" s="332"/>
      <c r="S226" s="332"/>
      <c r="T226" s="332"/>
      <c r="U226" s="332"/>
      <c r="V226" s="356"/>
    </row>
    <row r="227" spans="1:22" s="329" customFormat="1" ht="14.1" customHeight="1">
      <c r="A227" s="511">
        <f t="shared" si="3"/>
        <v>226</v>
      </c>
      <c r="B227" s="560" t="s">
        <v>2177</v>
      </c>
      <c r="C227" s="560">
        <v>1</v>
      </c>
      <c r="D227" s="560">
        <v>7</v>
      </c>
      <c r="E227" s="331" t="s">
        <v>2269</v>
      </c>
      <c r="F227" s="341" t="str">
        <f>IF('確認申請書（建築）入力'!$N$569="","",TEXT('確認申請書（建築）入力'!$N$569,"#0.000"))</f>
        <v/>
      </c>
      <c r="G227" s="341"/>
      <c r="H227" s="332"/>
      <c r="I227" s="332"/>
      <c r="J227" s="332"/>
      <c r="K227" s="332"/>
      <c r="L227" s="332"/>
      <c r="M227" s="332"/>
      <c r="N227" s="332"/>
      <c r="O227" s="332"/>
      <c r="P227" s="332"/>
      <c r="Q227" s="332"/>
      <c r="R227" s="332"/>
      <c r="S227" s="332"/>
      <c r="T227" s="332"/>
      <c r="U227" s="332"/>
      <c r="V227" s="356"/>
    </row>
    <row r="228" spans="1:22" s="329" customFormat="1" ht="14.1" customHeight="1">
      <c r="A228" s="511">
        <f t="shared" si="3"/>
        <v>227</v>
      </c>
      <c r="B228" s="560" t="s">
        <v>2177</v>
      </c>
      <c r="C228" s="560">
        <v>1</v>
      </c>
      <c r="D228" s="560">
        <v>7</v>
      </c>
      <c r="E228" s="331" t="s">
        <v>2270</v>
      </c>
      <c r="F228" s="341" t="str">
        <f>IF('確認申請書（建築）入力'!$N$570="","",TEXT('確認申請書（建築）入力'!$N$570,"#0.000"))</f>
        <v/>
      </c>
      <c r="G228" s="341"/>
      <c r="H228" s="332"/>
      <c r="I228" s="332"/>
      <c r="J228" s="332"/>
      <c r="K228" s="332"/>
      <c r="L228" s="332"/>
      <c r="M228" s="332"/>
      <c r="N228" s="332"/>
      <c r="O228" s="332"/>
      <c r="P228" s="332"/>
      <c r="Q228" s="332"/>
      <c r="R228" s="332"/>
      <c r="S228" s="332"/>
      <c r="T228" s="332"/>
      <c r="U228" s="332"/>
      <c r="V228" s="356"/>
    </row>
    <row r="229" spans="1:22" s="329" customFormat="1" ht="14.1" customHeight="1">
      <c r="A229" s="511">
        <f t="shared" si="3"/>
        <v>228</v>
      </c>
      <c r="B229" s="560" t="s">
        <v>2177</v>
      </c>
      <c r="C229" s="560">
        <v>1</v>
      </c>
      <c r="D229" s="560">
        <v>7</v>
      </c>
      <c r="E229" s="331" t="s">
        <v>2271</v>
      </c>
      <c r="F229" s="341" t="str">
        <f>IF('確認申請書（建築）入力'!$N$571="","",TEXT('確認申請書（建築）入力'!$N$571,"#0.000"))</f>
        <v/>
      </c>
      <c r="G229" s="341"/>
      <c r="H229" s="332"/>
      <c r="I229" s="332"/>
      <c r="J229" s="332"/>
      <c r="K229" s="332"/>
      <c r="L229" s="332"/>
      <c r="M229" s="332"/>
      <c r="N229" s="332"/>
      <c r="O229" s="332"/>
      <c r="P229" s="332"/>
      <c r="Q229" s="332"/>
      <c r="R229" s="332"/>
      <c r="S229" s="332"/>
      <c r="T229" s="332"/>
      <c r="U229" s="332"/>
      <c r="V229" s="356"/>
    </row>
    <row r="230" spans="1:22" s="329" customFormat="1" ht="14.1" customHeight="1">
      <c r="A230" s="511">
        <f t="shared" si="3"/>
        <v>229</v>
      </c>
      <c r="B230" s="560" t="s">
        <v>2177</v>
      </c>
      <c r="C230" s="560">
        <v>1</v>
      </c>
      <c r="D230" s="560">
        <v>7</v>
      </c>
      <c r="E230" s="331" t="s">
        <v>2272</v>
      </c>
      <c r="F230" s="341" t="str">
        <f>IF('確認申請書（建築）入力'!$N$572="","",TEXT('確認申請書（建築）入力'!$N$572,"#0.000"))</f>
        <v/>
      </c>
      <c r="G230" s="341"/>
      <c r="H230" s="332"/>
      <c r="I230" s="332"/>
      <c r="J230" s="332"/>
      <c r="K230" s="332"/>
      <c r="L230" s="332"/>
      <c r="M230" s="332"/>
      <c r="N230" s="332"/>
      <c r="O230" s="332"/>
      <c r="P230" s="332"/>
      <c r="Q230" s="332"/>
      <c r="R230" s="332"/>
      <c r="S230" s="332"/>
      <c r="T230" s="332"/>
      <c r="U230" s="332"/>
      <c r="V230" s="356"/>
    </row>
    <row r="231" spans="1:22" s="329" customFormat="1" ht="14.1" customHeight="1">
      <c r="A231" s="511">
        <f t="shared" si="3"/>
        <v>230</v>
      </c>
      <c r="B231" s="560" t="s">
        <v>2177</v>
      </c>
      <c r="C231" s="560">
        <v>1</v>
      </c>
      <c r="D231" s="560">
        <v>7</v>
      </c>
      <c r="E231" s="331" t="s">
        <v>2268</v>
      </c>
      <c r="F231" s="341" t="str">
        <f>IF($G$231=TRUE,"有",IF($H$231=TRUE,"無",""))</f>
        <v/>
      </c>
      <c r="G231" s="337" t="b">
        <v>0</v>
      </c>
      <c r="H231" s="337" t="b">
        <v>0</v>
      </c>
      <c r="I231" s="332"/>
      <c r="J231" s="332"/>
      <c r="K231" s="332"/>
      <c r="L231" s="332"/>
      <c r="M231" s="332"/>
      <c r="N231" s="332"/>
      <c r="O231" s="332"/>
      <c r="P231" s="332"/>
      <c r="Q231" s="332"/>
      <c r="R231" s="332"/>
      <c r="S231" s="332"/>
      <c r="T231" s="332"/>
      <c r="U231" s="332"/>
      <c r="V231" s="356"/>
    </row>
    <row r="232" spans="1:22" s="329" customFormat="1" ht="14.1" customHeight="1">
      <c r="A232" s="511">
        <f t="shared" si="3"/>
        <v>231</v>
      </c>
      <c r="B232" s="560" t="s">
        <v>2177</v>
      </c>
      <c r="C232" s="560">
        <v>1</v>
      </c>
      <c r="D232" s="560">
        <v>7</v>
      </c>
      <c r="E232" s="331" t="s">
        <v>2372</v>
      </c>
      <c r="F232" s="332" t="str">
        <f>IF($G$232=1,"",INDEX(主要用途!$C$2:$C$63,$G$232))</f>
        <v/>
      </c>
      <c r="G232" s="344">
        <v>1</v>
      </c>
      <c r="H232" s="344"/>
      <c r="I232" s="344"/>
      <c r="J232" s="344"/>
      <c r="K232" s="344"/>
      <c r="L232" s="344"/>
      <c r="M232" s="332"/>
      <c r="N232" s="332"/>
      <c r="O232" s="332"/>
      <c r="P232" s="332"/>
      <c r="Q232" s="355"/>
      <c r="R232" s="332"/>
      <c r="S232" s="332"/>
      <c r="T232" s="332"/>
      <c r="U232" s="332"/>
      <c r="V232" s="356"/>
    </row>
    <row r="233" spans="1:22" s="329" customFormat="1" ht="14.1" customHeight="1">
      <c r="A233" s="511">
        <f t="shared" si="3"/>
        <v>232</v>
      </c>
      <c r="B233" s="560" t="s">
        <v>2177</v>
      </c>
      <c r="C233" s="560">
        <v>1</v>
      </c>
      <c r="D233" s="560">
        <v>7</v>
      </c>
      <c r="E233" s="331" t="s">
        <v>2373</v>
      </c>
      <c r="F233" s="332" t="str">
        <f>IF($G$233=1,"",INDEX(主要用途!$C$2:$C$63,$G$233))</f>
        <v/>
      </c>
      <c r="G233" s="344">
        <v>1</v>
      </c>
      <c r="H233" s="344"/>
      <c r="I233" s="344"/>
      <c r="J233" s="344"/>
      <c r="K233" s="344"/>
      <c r="L233" s="344"/>
      <c r="M233" s="332"/>
      <c r="N233" s="332"/>
      <c r="O233" s="332"/>
      <c r="P233" s="332"/>
      <c r="Q233" s="355"/>
      <c r="R233" s="332"/>
      <c r="S233" s="332"/>
      <c r="T233" s="332"/>
      <c r="U233" s="332"/>
      <c r="V233" s="356"/>
    </row>
    <row r="234" spans="1:22" s="329" customFormat="1" ht="14.1" customHeight="1">
      <c r="A234" s="511">
        <f t="shared" si="3"/>
        <v>233</v>
      </c>
      <c r="B234" s="560" t="s">
        <v>2177</v>
      </c>
      <c r="C234" s="560">
        <v>1</v>
      </c>
      <c r="D234" s="560">
        <v>7</v>
      </c>
      <c r="E234" s="331" t="s">
        <v>2374</v>
      </c>
      <c r="F234" s="332" t="str">
        <f>IF($G$234=1,"",INDEX(主要用途!$C$2:$C$63,$G$234))</f>
        <v/>
      </c>
      <c r="G234" s="344">
        <v>1</v>
      </c>
      <c r="H234" s="344"/>
      <c r="I234" s="344"/>
      <c r="J234" s="344"/>
      <c r="K234" s="344"/>
      <c r="L234" s="344"/>
      <c r="M234" s="332"/>
      <c r="N234" s="332"/>
      <c r="O234" s="332"/>
      <c r="P234" s="332"/>
      <c r="Q234" s="355"/>
      <c r="R234" s="332"/>
      <c r="S234" s="332"/>
      <c r="T234" s="332"/>
      <c r="U234" s="332"/>
      <c r="V234" s="356"/>
    </row>
    <row r="235" spans="1:22" s="329" customFormat="1" ht="14.1" customHeight="1">
      <c r="A235" s="511">
        <f t="shared" si="3"/>
        <v>234</v>
      </c>
      <c r="B235" s="560" t="s">
        <v>2177</v>
      </c>
      <c r="C235" s="560">
        <v>1</v>
      </c>
      <c r="D235" s="560">
        <v>7</v>
      </c>
      <c r="E235" s="331" t="s">
        <v>2375</v>
      </c>
      <c r="F235" s="332" t="str">
        <f>IF($G$235=1,"",INDEX(主要用途!$C$2:$C$63,$G$235))</f>
        <v/>
      </c>
      <c r="G235" s="344">
        <v>1</v>
      </c>
      <c r="H235" s="344"/>
      <c r="I235" s="344"/>
      <c r="J235" s="344"/>
      <c r="K235" s="344"/>
      <c r="L235" s="344"/>
      <c r="M235" s="332"/>
      <c r="N235" s="332"/>
      <c r="O235" s="332"/>
      <c r="P235" s="332"/>
      <c r="Q235" s="355"/>
      <c r="R235" s="332"/>
      <c r="S235" s="332"/>
      <c r="T235" s="332"/>
      <c r="U235" s="332"/>
      <c r="V235" s="356"/>
    </row>
    <row r="236" spans="1:22" s="329" customFormat="1" ht="14.1" customHeight="1">
      <c r="A236" s="511">
        <f t="shared" si="3"/>
        <v>235</v>
      </c>
      <c r="B236" s="560" t="s">
        <v>2177</v>
      </c>
      <c r="C236" s="560">
        <v>1</v>
      </c>
      <c r="D236" s="560">
        <v>7</v>
      </c>
      <c r="E236" s="331" t="s">
        <v>2376</v>
      </c>
      <c r="F236" s="332" t="str">
        <f>IF($G$236=1,"",INDEX(主要用途!$C$2:$C$63,$G$236))</f>
        <v/>
      </c>
      <c r="G236" s="344">
        <v>1</v>
      </c>
      <c r="H236" s="344"/>
      <c r="I236" s="344"/>
      <c r="J236" s="344"/>
      <c r="K236" s="344"/>
      <c r="L236" s="344"/>
      <c r="M236" s="332"/>
      <c r="N236" s="332"/>
      <c r="O236" s="332"/>
      <c r="P236" s="332"/>
      <c r="Q236" s="355"/>
      <c r="R236" s="332"/>
      <c r="S236" s="332"/>
      <c r="T236" s="332"/>
      <c r="U236" s="332"/>
      <c r="V236" s="356"/>
    </row>
    <row r="237" spans="1:22" s="329" customFormat="1" ht="14.1" customHeight="1">
      <c r="A237" s="511">
        <f t="shared" si="3"/>
        <v>236</v>
      </c>
      <c r="B237" s="560" t="s">
        <v>2177</v>
      </c>
      <c r="C237" s="560">
        <v>1</v>
      </c>
      <c r="D237" s="560">
        <v>7</v>
      </c>
      <c r="E237" s="331" t="s">
        <v>2387</v>
      </c>
      <c r="F237" s="332" t="str">
        <f>IF($G$237=1,"",INDEX(主要用途!$C$2:$C$63,$G$237))</f>
        <v/>
      </c>
      <c r="G237" s="344">
        <v>1</v>
      </c>
      <c r="H237" s="344"/>
      <c r="I237" s="344"/>
      <c r="J237" s="344"/>
      <c r="K237" s="344"/>
      <c r="L237" s="344"/>
      <c r="M237" s="332"/>
      <c r="N237" s="332"/>
      <c r="O237" s="332"/>
      <c r="P237" s="332"/>
      <c r="Q237" s="355"/>
      <c r="R237" s="332"/>
      <c r="S237" s="332"/>
      <c r="T237" s="332"/>
      <c r="U237" s="332"/>
      <c r="V237" s="356"/>
    </row>
    <row r="238" spans="1:22" s="329" customFormat="1" ht="14.1" customHeight="1">
      <c r="A238" s="511">
        <f t="shared" si="3"/>
        <v>237</v>
      </c>
      <c r="B238" s="560" t="s">
        <v>2177</v>
      </c>
      <c r="C238" s="560">
        <v>1</v>
      </c>
      <c r="D238" s="560">
        <v>7</v>
      </c>
      <c r="E238" s="331" t="s">
        <v>2377</v>
      </c>
      <c r="F238" s="332" t="str">
        <f>IF($G$232=1,"",INDEX(主要用途!$D$2:$D$63,$G$232))</f>
        <v/>
      </c>
      <c r="G238" s="344"/>
      <c r="H238" s="344"/>
      <c r="I238" s="344"/>
      <c r="J238" s="344"/>
      <c r="K238" s="344"/>
      <c r="L238" s="344"/>
      <c r="M238" s="332"/>
      <c r="N238" s="332"/>
      <c r="O238" s="332"/>
      <c r="P238" s="332"/>
      <c r="Q238" s="332"/>
      <c r="R238" s="332"/>
      <c r="S238" s="332"/>
      <c r="T238" s="332"/>
      <c r="U238" s="332"/>
      <c r="V238" s="356"/>
    </row>
    <row r="239" spans="1:22" s="329" customFormat="1" ht="14.1" customHeight="1">
      <c r="A239" s="511">
        <f t="shared" si="3"/>
        <v>238</v>
      </c>
      <c r="B239" s="560" t="s">
        <v>2177</v>
      </c>
      <c r="C239" s="560">
        <v>1</v>
      </c>
      <c r="D239" s="560">
        <v>7</v>
      </c>
      <c r="E239" s="331" t="s">
        <v>2378</v>
      </c>
      <c r="F239" s="332" t="str">
        <f>IF($G$233=1,"",INDEX(主要用途!$D$2:$D$63,$G$233))</f>
        <v/>
      </c>
      <c r="G239" s="332"/>
      <c r="H239" s="332"/>
      <c r="I239" s="332"/>
      <c r="J239" s="332"/>
      <c r="K239" s="332"/>
      <c r="L239" s="332"/>
      <c r="M239" s="332"/>
      <c r="N239" s="332"/>
      <c r="O239" s="332"/>
      <c r="P239" s="332"/>
      <c r="Q239" s="332"/>
      <c r="R239" s="332"/>
      <c r="S239" s="332"/>
      <c r="T239" s="332"/>
      <c r="U239" s="332"/>
      <c r="V239" s="356"/>
    </row>
    <row r="240" spans="1:22" s="329" customFormat="1" ht="14.1" customHeight="1">
      <c r="A240" s="511">
        <f t="shared" si="3"/>
        <v>239</v>
      </c>
      <c r="B240" s="560" t="s">
        <v>2177</v>
      </c>
      <c r="C240" s="560">
        <v>1</v>
      </c>
      <c r="D240" s="560">
        <v>7</v>
      </c>
      <c r="E240" s="331" t="s">
        <v>2381</v>
      </c>
      <c r="F240" s="332" t="str">
        <f>IF($G$234=1,"",INDEX(主要用途!$D$2:$D$63,$G$234))</f>
        <v/>
      </c>
      <c r="G240" s="332"/>
      <c r="H240" s="332"/>
      <c r="I240" s="332"/>
      <c r="J240" s="332"/>
      <c r="K240" s="332"/>
      <c r="L240" s="332"/>
      <c r="M240" s="332"/>
      <c r="N240" s="332"/>
      <c r="O240" s="332"/>
      <c r="P240" s="332"/>
      <c r="Q240" s="332"/>
      <c r="R240" s="332"/>
      <c r="S240" s="332"/>
      <c r="T240" s="332"/>
      <c r="U240" s="332"/>
      <c r="V240" s="356"/>
    </row>
    <row r="241" spans="1:22" s="329" customFormat="1" ht="14.1" customHeight="1">
      <c r="A241" s="511">
        <f t="shared" si="3"/>
        <v>240</v>
      </c>
      <c r="B241" s="560" t="s">
        <v>2177</v>
      </c>
      <c r="C241" s="560">
        <v>1</v>
      </c>
      <c r="D241" s="560">
        <v>7</v>
      </c>
      <c r="E241" s="331" t="s">
        <v>2379</v>
      </c>
      <c r="F241" s="332" t="str">
        <f>IF($G$235=1,"",INDEX(主要用途!$D$2:$D$63,$G$235))</f>
        <v/>
      </c>
      <c r="G241" s="332"/>
      <c r="H241" s="332"/>
      <c r="I241" s="332"/>
      <c r="J241" s="332"/>
      <c r="K241" s="332"/>
      <c r="L241" s="332"/>
      <c r="M241" s="332"/>
      <c r="N241" s="332"/>
      <c r="O241" s="332"/>
      <c r="P241" s="332"/>
      <c r="Q241" s="332"/>
      <c r="R241" s="332"/>
      <c r="S241" s="332"/>
      <c r="T241" s="332"/>
      <c r="U241" s="332"/>
      <c r="V241" s="356"/>
    </row>
    <row r="242" spans="1:22" s="329" customFormat="1" ht="14.1" customHeight="1">
      <c r="A242" s="511">
        <f t="shared" si="3"/>
        <v>241</v>
      </c>
      <c r="B242" s="560" t="s">
        <v>2177</v>
      </c>
      <c r="C242" s="560">
        <v>1</v>
      </c>
      <c r="D242" s="560">
        <v>7</v>
      </c>
      <c r="E242" s="331" t="s">
        <v>2380</v>
      </c>
      <c r="F242" s="332" t="str">
        <f>IF($G$236=1,"",INDEX(主要用途!$D$2:$D$63,$G$236))</f>
        <v/>
      </c>
      <c r="G242" s="332"/>
      <c r="H242" s="332"/>
      <c r="I242" s="332"/>
      <c r="J242" s="332"/>
      <c r="K242" s="332"/>
      <c r="L242" s="332"/>
      <c r="M242" s="332"/>
      <c r="N242" s="332"/>
      <c r="O242" s="332"/>
      <c r="P242" s="332"/>
      <c r="Q242" s="332"/>
      <c r="R242" s="332"/>
      <c r="S242" s="332"/>
      <c r="T242" s="332"/>
      <c r="U242" s="332"/>
      <c r="V242" s="356"/>
    </row>
    <row r="243" spans="1:22" s="329" customFormat="1" ht="14.1" customHeight="1">
      <c r="A243" s="511">
        <f t="shared" si="3"/>
        <v>242</v>
      </c>
      <c r="B243" s="560" t="s">
        <v>2177</v>
      </c>
      <c r="C243" s="560">
        <v>1</v>
      </c>
      <c r="D243" s="560">
        <v>7</v>
      </c>
      <c r="E243" s="331" t="s">
        <v>2388</v>
      </c>
      <c r="F243" s="332" t="str">
        <f>IF($G$237=1,"",INDEX(主要用途!$D$2:$D$63,$G$237))</f>
        <v/>
      </c>
      <c r="G243" s="332"/>
      <c r="H243" s="332"/>
      <c r="I243" s="332"/>
      <c r="J243" s="332"/>
      <c r="K243" s="332"/>
      <c r="L243" s="332"/>
      <c r="M243" s="332"/>
      <c r="N243" s="332"/>
      <c r="O243" s="332"/>
      <c r="P243" s="332"/>
      <c r="Q243" s="332"/>
      <c r="R243" s="332"/>
      <c r="S243" s="332"/>
      <c r="T243" s="332"/>
      <c r="U243" s="332"/>
      <c r="V243" s="356"/>
    </row>
    <row r="244" spans="1:22" s="329" customFormat="1" ht="14.1" customHeight="1">
      <c r="A244" s="511">
        <f t="shared" si="3"/>
        <v>243</v>
      </c>
      <c r="B244" s="560" t="s">
        <v>2177</v>
      </c>
      <c r="C244" s="560">
        <v>1</v>
      </c>
      <c r="D244" s="560">
        <v>7</v>
      </c>
      <c r="E244" s="331" t="s">
        <v>2382</v>
      </c>
      <c r="F244" s="332" t="str">
        <f>IF('確認申請書（建築）入力'!$AE$576="","",TEXT('確認申請書（建築）入力'!$AE$576,"#0.00"))</f>
        <v/>
      </c>
      <c r="G244" s="362"/>
      <c r="H244" s="362"/>
      <c r="I244" s="362"/>
      <c r="J244" s="362"/>
      <c r="K244" s="362"/>
      <c r="L244" s="362"/>
      <c r="M244" s="332"/>
      <c r="N244" s="332"/>
      <c r="O244" s="332"/>
      <c r="P244" s="332"/>
      <c r="Q244" s="332"/>
      <c r="R244" s="332"/>
      <c r="S244" s="332"/>
      <c r="T244" s="332"/>
      <c r="U244" s="332"/>
      <c r="V244" s="356"/>
    </row>
    <row r="245" spans="1:22" s="329" customFormat="1" ht="14.1" customHeight="1">
      <c r="A245" s="511">
        <f t="shared" si="3"/>
        <v>244</v>
      </c>
      <c r="B245" s="560" t="s">
        <v>2177</v>
      </c>
      <c r="C245" s="560">
        <v>1</v>
      </c>
      <c r="D245" s="560">
        <v>7</v>
      </c>
      <c r="E245" s="331" t="s">
        <v>2383</v>
      </c>
      <c r="F245" s="332" t="str">
        <f>IF('確認申請書（建築）入力'!$AE$577="","",TEXT('確認申請書（建築）入力'!$AE$577,"#0.00"))</f>
        <v/>
      </c>
      <c r="G245" s="362"/>
      <c r="H245" s="362"/>
      <c r="I245" s="362"/>
      <c r="J245" s="362"/>
      <c r="K245" s="362"/>
      <c r="L245" s="362"/>
      <c r="M245" s="332"/>
      <c r="N245" s="332"/>
      <c r="O245" s="332"/>
      <c r="P245" s="332"/>
      <c r="Q245" s="332"/>
      <c r="R245" s="332"/>
      <c r="S245" s="332"/>
      <c r="T245" s="332"/>
      <c r="U245" s="332"/>
      <c r="V245" s="356"/>
    </row>
    <row r="246" spans="1:22" s="329" customFormat="1" ht="14.1" customHeight="1">
      <c r="A246" s="511">
        <f t="shared" si="3"/>
        <v>245</v>
      </c>
      <c r="B246" s="560" t="s">
        <v>2177</v>
      </c>
      <c r="C246" s="560">
        <v>1</v>
      </c>
      <c r="D246" s="560">
        <v>7</v>
      </c>
      <c r="E246" s="331" t="s">
        <v>2384</v>
      </c>
      <c r="F246" s="332" t="str">
        <f>IF('確認申請書（建築）入力'!$AE$578="","",TEXT('確認申請書（建築）入力'!$AE$578,"#0.00"))</f>
        <v/>
      </c>
      <c r="G246" s="362"/>
      <c r="H246" s="362"/>
      <c r="I246" s="362"/>
      <c r="J246" s="362"/>
      <c r="K246" s="362"/>
      <c r="L246" s="362"/>
      <c r="M246" s="332"/>
      <c r="N246" s="332"/>
      <c r="O246" s="332"/>
      <c r="P246" s="332"/>
      <c r="Q246" s="332"/>
      <c r="R246" s="332"/>
      <c r="S246" s="332"/>
      <c r="T246" s="332"/>
      <c r="U246" s="332"/>
      <c r="V246" s="356"/>
    </row>
    <row r="247" spans="1:22" s="329" customFormat="1" ht="14.1" customHeight="1">
      <c r="A247" s="511">
        <f t="shared" si="3"/>
        <v>246</v>
      </c>
      <c r="B247" s="560" t="s">
        <v>2177</v>
      </c>
      <c r="C247" s="560">
        <v>1</v>
      </c>
      <c r="D247" s="560">
        <v>7</v>
      </c>
      <c r="E247" s="331" t="s">
        <v>2385</v>
      </c>
      <c r="F247" s="332" t="str">
        <f>IF('確認申請書（建築）入力'!$AE$579="","",TEXT('確認申請書（建築）入力'!$AE$579,"#0.00"))</f>
        <v/>
      </c>
      <c r="G247" s="362"/>
      <c r="H247" s="362"/>
      <c r="I247" s="362"/>
      <c r="J247" s="362"/>
      <c r="K247" s="362"/>
      <c r="L247" s="362"/>
      <c r="M247" s="332"/>
      <c r="N247" s="332"/>
      <c r="O247" s="332"/>
      <c r="P247" s="332"/>
      <c r="Q247" s="332"/>
      <c r="R247" s="332"/>
      <c r="S247" s="332"/>
      <c r="T247" s="332"/>
      <c r="U247" s="332"/>
      <c r="V247" s="356"/>
    </row>
    <row r="248" spans="1:22" s="329" customFormat="1" ht="14.1" customHeight="1">
      <c r="A248" s="511">
        <f t="shared" si="3"/>
        <v>247</v>
      </c>
      <c r="B248" s="560" t="s">
        <v>2177</v>
      </c>
      <c r="C248" s="560">
        <v>1</v>
      </c>
      <c r="D248" s="560">
        <v>7</v>
      </c>
      <c r="E248" s="331" t="s">
        <v>2386</v>
      </c>
      <c r="F248" s="332" t="str">
        <f>IF('確認申請書（建築）入力'!$AE$580="","",TEXT('確認申請書（建築）入力'!$AE$580,"#0.00"))</f>
        <v/>
      </c>
      <c r="G248" s="362"/>
      <c r="H248" s="362"/>
      <c r="I248" s="362"/>
      <c r="J248" s="362"/>
      <c r="K248" s="362"/>
      <c r="L248" s="362"/>
      <c r="M248" s="332"/>
      <c r="N248" s="332"/>
      <c r="O248" s="332"/>
      <c r="P248" s="332"/>
      <c r="Q248" s="332"/>
      <c r="R248" s="332"/>
      <c r="S248" s="332"/>
      <c r="T248" s="332"/>
      <c r="U248" s="332"/>
      <c r="V248" s="356"/>
    </row>
    <row r="249" spans="1:22" s="329" customFormat="1" ht="14.1" customHeight="1">
      <c r="A249" s="511">
        <f t="shared" si="3"/>
        <v>248</v>
      </c>
      <c r="B249" s="560" t="s">
        <v>2177</v>
      </c>
      <c r="C249" s="560">
        <v>1</v>
      </c>
      <c r="D249" s="560">
        <v>7</v>
      </c>
      <c r="E249" s="331" t="s">
        <v>2389</v>
      </c>
      <c r="F249" s="332" t="str">
        <f>IF('確認申請書（建築）入力'!$AE$581="","",TEXT('確認申請書（建築）入力'!$AE$581,"#0.00"))</f>
        <v/>
      </c>
      <c r="G249" s="362"/>
      <c r="H249" s="362"/>
      <c r="I249" s="362"/>
      <c r="J249" s="362"/>
      <c r="K249" s="362"/>
      <c r="L249" s="362"/>
      <c r="M249" s="332"/>
      <c r="N249" s="332"/>
      <c r="O249" s="332"/>
      <c r="P249" s="332"/>
      <c r="Q249" s="332"/>
      <c r="R249" s="332"/>
      <c r="S249" s="332"/>
      <c r="T249" s="332"/>
      <c r="U249" s="332"/>
      <c r="V249" s="356"/>
    </row>
    <row r="250" spans="1:22" s="329" customFormat="1" ht="14.1" customHeight="1">
      <c r="A250" s="511">
        <f t="shared" si="3"/>
        <v>249</v>
      </c>
      <c r="B250" s="560" t="s">
        <v>2177</v>
      </c>
      <c r="C250" s="560">
        <v>1</v>
      </c>
      <c r="D250" s="560">
        <v>7</v>
      </c>
      <c r="E250" s="331" t="s">
        <v>1702</v>
      </c>
      <c r="F250" s="332" t="str">
        <f>IF('確認申請書（建築）入力'!$N$583="","",'確認申請書（建築）入力'!$N$583)</f>
        <v/>
      </c>
      <c r="G250" s="332"/>
      <c r="H250" s="332"/>
      <c r="I250" s="332"/>
      <c r="J250" s="332"/>
      <c r="K250" s="332"/>
      <c r="L250" s="332"/>
      <c r="M250" s="332"/>
      <c r="N250" s="332"/>
      <c r="O250" s="332"/>
      <c r="P250" s="332"/>
      <c r="Q250" s="332"/>
      <c r="R250" s="332"/>
      <c r="S250" s="332"/>
      <c r="T250" s="332"/>
      <c r="U250" s="332"/>
      <c r="V250" s="356"/>
    </row>
    <row r="251" spans="1:22" s="329" customFormat="1" ht="14.1" customHeight="1" thickBot="1">
      <c r="A251" s="512">
        <f t="shared" si="3"/>
        <v>250</v>
      </c>
      <c r="B251" s="561" t="s">
        <v>2177</v>
      </c>
      <c r="C251" s="561">
        <v>1</v>
      </c>
      <c r="D251" s="561">
        <v>7</v>
      </c>
      <c r="E251" s="346" t="s">
        <v>1701</v>
      </c>
      <c r="F251" s="347" t="str">
        <f>IF('確認申請書（建築）入力'!$N$586="","",'確認申請書（建築）入力'!$N$586)</f>
        <v/>
      </c>
      <c r="G251" s="347"/>
      <c r="H251" s="347"/>
      <c r="I251" s="347"/>
      <c r="J251" s="347"/>
      <c r="K251" s="347"/>
      <c r="L251" s="347"/>
      <c r="M251" s="347"/>
      <c r="N251" s="347"/>
      <c r="O251" s="347"/>
      <c r="P251" s="347"/>
      <c r="Q251" s="347"/>
      <c r="R251" s="347"/>
      <c r="S251" s="347"/>
      <c r="T251" s="347"/>
      <c r="U251" s="347"/>
      <c r="V251" s="363"/>
    </row>
    <row r="252" spans="1:22" s="329" customFormat="1" ht="14.1" customHeight="1">
      <c r="A252" s="601">
        <f t="shared" si="3"/>
        <v>251</v>
      </c>
      <c r="B252" s="563" t="s">
        <v>2175</v>
      </c>
      <c r="C252" s="563">
        <v>2</v>
      </c>
      <c r="D252" s="563"/>
      <c r="E252" s="369" t="s">
        <v>2266</v>
      </c>
      <c r="F252" s="358">
        <f>'建築物別概要（追加）入力'!$D$3</f>
        <v>2</v>
      </c>
      <c r="G252" s="358"/>
      <c r="H252" s="358"/>
      <c r="I252" s="358"/>
      <c r="J252" s="358"/>
      <c r="K252" s="358"/>
      <c r="L252" s="358"/>
      <c r="M252" s="358"/>
      <c r="N252" s="358"/>
      <c r="O252" s="358"/>
      <c r="P252" s="358"/>
      <c r="Q252" s="358"/>
      <c r="R252" s="358"/>
      <c r="S252" s="358"/>
      <c r="T252" s="358"/>
      <c r="U252" s="358"/>
      <c r="V252" s="367"/>
    </row>
    <row r="253" spans="1:22" s="329" customFormat="1" ht="14.1" customHeight="1">
      <c r="A253" s="602">
        <f t="shared" si="3"/>
        <v>252</v>
      </c>
      <c r="B253" s="564" t="s">
        <v>2175</v>
      </c>
      <c r="C253" s="564">
        <v>2</v>
      </c>
      <c r="D253" s="564"/>
      <c r="E253" s="370" t="s">
        <v>2055</v>
      </c>
      <c r="F253" s="332" t="str">
        <f>IF($G$253=1,"",INDEX(主要用途!$C$2:$C$63,$G$253))</f>
        <v/>
      </c>
      <c r="G253" s="344">
        <v>1</v>
      </c>
      <c r="H253" s="344"/>
      <c r="I253" s="344"/>
      <c r="J253" s="344"/>
      <c r="K253" s="344"/>
      <c r="L253" s="344"/>
      <c r="M253" s="332"/>
      <c r="N253" s="332"/>
      <c r="O253" s="332"/>
      <c r="P253" s="332"/>
      <c r="Q253" s="332"/>
      <c r="R253" s="332"/>
      <c r="S253" s="332"/>
      <c r="T253" s="332"/>
      <c r="U253" s="332"/>
      <c r="V253" s="356"/>
    </row>
    <row r="254" spans="1:22" s="329" customFormat="1" ht="14.1" customHeight="1">
      <c r="A254" s="602">
        <f t="shared" si="3"/>
        <v>253</v>
      </c>
      <c r="B254" s="564" t="s">
        <v>2175</v>
      </c>
      <c r="C254" s="564">
        <v>2</v>
      </c>
      <c r="D254" s="564"/>
      <c r="E254" s="370" t="s">
        <v>2058</v>
      </c>
      <c r="F254" s="332" t="str">
        <f>IF('建築物別概要（追加）入力'!$I$5=0,"",'建築物別概要（追加）入力'!$I$5)</f>
        <v/>
      </c>
      <c r="G254" s="344"/>
      <c r="H254" s="344"/>
      <c r="I254" s="344"/>
      <c r="J254" s="344"/>
      <c r="K254" s="344"/>
      <c r="L254" s="344"/>
      <c r="M254" s="332"/>
      <c r="N254" s="332"/>
      <c r="O254" s="332"/>
      <c r="P254" s="332"/>
      <c r="Q254" s="332"/>
      <c r="R254" s="332"/>
      <c r="S254" s="332"/>
      <c r="T254" s="332"/>
      <c r="U254" s="332"/>
      <c r="V254" s="356"/>
    </row>
    <row r="255" spans="1:22" s="329" customFormat="1" ht="14.1" customHeight="1">
      <c r="A255" s="602">
        <f t="shared" si="3"/>
        <v>254</v>
      </c>
      <c r="B255" s="564" t="s">
        <v>2175</v>
      </c>
      <c r="C255" s="564">
        <v>2</v>
      </c>
      <c r="D255" s="564"/>
      <c r="E255" s="370" t="s">
        <v>2056</v>
      </c>
      <c r="F255" s="332" t="str">
        <f>IF($G$255=1,"",INDEX(主要用途!$C$2:$C$63,$G$255))</f>
        <v/>
      </c>
      <c r="G255" s="344">
        <v>1</v>
      </c>
      <c r="H255" s="332"/>
      <c r="I255" s="332"/>
      <c r="J255" s="332"/>
      <c r="K255" s="332"/>
      <c r="L255" s="332"/>
      <c r="M255" s="332"/>
      <c r="N255" s="332"/>
      <c r="O255" s="332"/>
      <c r="P255" s="332"/>
      <c r="Q255" s="332"/>
      <c r="R255" s="332"/>
      <c r="S255" s="332"/>
      <c r="T255" s="332"/>
      <c r="U255" s="332"/>
      <c r="V255" s="356"/>
    </row>
    <row r="256" spans="1:22" s="329" customFormat="1" ht="14.1" customHeight="1">
      <c r="A256" s="602">
        <f t="shared" si="3"/>
        <v>255</v>
      </c>
      <c r="B256" s="564" t="s">
        <v>2175</v>
      </c>
      <c r="C256" s="564">
        <v>2</v>
      </c>
      <c r="D256" s="564"/>
      <c r="E256" s="370" t="s">
        <v>2059</v>
      </c>
      <c r="F256" s="332" t="str">
        <f>IF('建築物別概要（追加）入力'!$I$6=0,"",'建築物別概要（追加）入力'!$I$6)</f>
        <v/>
      </c>
      <c r="G256" s="371"/>
      <c r="H256" s="332"/>
      <c r="I256" s="332"/>
      <c r="J256" s="332"/>
      <c r="K256" s="332"/>
      <c r="L256" s="332"/>
      <c r="M256" s="332"/>
      <c r="N256" s="332"/>
      <c r="O256" s="332"/>
      <c r="P256" s="332"/>
      <c r="Q256" s="332"/>
      <c r="R256" s="332"/>
      <c r="S256" s="332"/>
      <c r="T256" s="332"/>
      <c r="U256" s="332"/>
      <c r="V256" s="356"/>
    </row>
    <row r="257" spans="1:22" s="329" customFormat="1" ht="14.1" customHeight="1">
      <c r="A257" s="602">
        <f t="shared" si="3"/>
        <v>256</v>
      </c>
      <c r="B257" s="564" t="s">
        <v>2175</v>
      </c>
      <c r="C257" s="564">
        <v>2</v>
      </c>
      <c r="D257" s="564"/>
      <c r="E257" s="370" t="s">
        <v>2057</v>
      </c>
      <c r="F257" s="332" t="str">
        <f>IF($G$257=1,"",INDEX(主要用途!$C$2:$C$63,$G$257))</f>
        <v/>
      </c>
      <c r="G257" s="344">
        <v>1</v>
      </c>
      <c r="H257" s="332"/>
      <c r="I257" s="332"/>
      <c r="J257" s="332"/>
      <c r="K257" s="332"/>
      <c r="L257" s="332"/>
      <c r="M257" s="332"/>
      <c r="N257" s="332"/>
      <c r="O257" s="332"/>
      <c r="P257" s="332"/>
      <c r="Q257" s="332"/>
      <c r="R257" s="332"/>
      <c r="S257" s="332"/>
      <c r="T257" s="332"/>
      <c r="U257" s="332"/>
      <c r="V257" s="356"/>
    </row>
    <row r="258" spans="1:22" s="329" customFormat="1" ht="14.1" customHeight="1">
      <c r="A258" s="602">
        <f t="shared" si="3"/>
        <v>257</v>
      </c>
      <c r="B258" s="564" t="s">
        <v>2175</v>
      </c>
      <c r="C258" s="564">
        <v>2</v>
      </c>
      <c r="D258" s="564"/>
      <c r="E258" s="370" t="s">
        <v>2060</v>
      </c>
      <c r="F258" s="332" t="str">
        <f>IF('建築物別概要（追加）入力'!$I$7=0,"",'建築物別概要（追加）入力'!$I$7)</f>
        <v/>
      </c>
      <c r="G258" s="371"/>
      <c r="H258" s="332"/>
      <c r="I258" s="332"/>
      <c r="J258" s="332"/>
      <c r="K258" s="332"/>
      <c r="L258" s="332"/>
      <c r="M258" s="332"/>
      <c r="N258" s="332"/>
      <c r="O258" s="332"/>
      <c r="P258" s="332"/>
      <c r="Q258" s="332"/>
      <c r="R258" s="332"/>
      <c r="S258" s="332"/>
      <c r="T258" s="332"/>
      <c r="U258" s="332"/>
      <c r="V258" s="356"/>
    </row>
    <row r="259" spans="1:22" s="329" customFormat="1" ht="14.1" customHeight="1">
      <c r="A259" s="602">
        <f t="shared" ref="A259:A322" si="4">A258+1</f>
        <v>258</v>
      </c>
      <c r="B259" s="564" t="s">
        <v>2175</v>
      </c>
      <c r="C259" s="564">
        <v>2</v>
      </c>
      <c r="D259" s="564"/>
      <c r="E259" s="370" t="s">
        <v>1757</v>
      </c>
      <c r="F259" s="332" t="str">
        <f>IF($G$259=TRUE,"新築",IF($H$259=TRUE,"増築",IF($I$259=TRUE,"改築",IF($J$259=TRUE,"移転",IF($K$259=TRUE,"用途変更",IF($L$259=TRUE,"大規模の修繕",IF($M$259=TRUE,"大規模の模様替","")))))))</f>
        <v/>
      </c>
      <c r="G259" s="372" t="b">
        <v>0</v>
      </c>
      <c r="H259" s="337" t="b">
        <v>0</v>
      </c>
      <c r="I259" s="337" t="b">
        <v>0</v>
      </c>
      <c r="J259" s="337" t="b">
        <v>0</v>
      </c>
      <c r="K259" s="337" t="b">
        <v>0</v>
      </c>
      <c r="L259" s="337" t="b">
        <v>0</v>
      </c>
      <c r="M259" s="337" t="b">
        <v>0</v>
      </c>
      <c r="N259" s="332"/>
      <c r="O259" s="332"/>
      <c r="P259" s="332"/>
      <c r="Q259" s="332"/>
      <c r="R259" s="332"/>
      <c r="S259" s="332"/>
      <c r="T259" s="332"/>
      <c r="U259" s="332"/>
      <c r="V259" s="356"/>
    </row>
    <row r="260" spans="1:22" s="329" customFormat="1" ht="14.1" customHeight="1">
      <c r="A260" s="602">
        <f t="shared" si="4"/>
        <v>259</v>
      </c>
      <c r="B260" s="564" t="s">
        <v>2175</v>
      </c>
      <c r="C260" s="564">
        <v>2</v>
      </c>
      <c r="D260" s="564"/>
      <c r="E260" s="370" t="s">
        <v>2061</v>
      </c>
      <c r="F260" s="332" t="str">
        <f>INDEX(値一覧項目!$I$2:$I218,$G$260)&amp;IF($H$260=1,"","/"&amp;INDEX(値一覧項目!$I$2:$I218,$H$260))</f>
        <v/>
      </c>
      <c r="G260" s="344">
        <v>1</v>
      </c>
      <c r="H260" s="344">
        <v>1</v>
      </c>
      <c r="I260" s="332"/>
      <c r="J260" s="332"/>
      <c r="K260" s="332"/>
      <c r="L260" s="332"/>
      <c r="M260" s="332"/>
      <c r="N260" s="332"/>
      <c r="O260" s="332"/>
      <c r="P260" s="332"/>
      <c r="Q260" s="332"/>
      <c r="R260" s="332"/>
      <c r="S260" s="332"/>
      <c r="T260" s="332"/>
      <c r="U260" s="332"/>
      <c r="V260" s="356"/>
    </row>
    <row r="261" spans="1:22" s="329" customFormat="1" ht="14.1" customHeight="1">
      <c r="A261" s="602">
        <f t="shared" si="4"/>
        <v>260</v>
      </c>
      <c r="B261" s="564" t="s">
        <v>2175</v>
      </c>
      <c r="C261" s="564">
        <v>2</v>
      </c>
      <c r="D261" s="564"/>
      <c r="E261" s="370" t="s">
        <v>1344</v>
      </c>
      <c r="F261" s="332" t="str">
        <f>IF($G$261=TRUE,'建築物別概要（追加）入力'!#REF!,"")&amp;IF($H$261=TRUE,"/"&amp;'建築物別概要（追加）入力'!#REF!,"")&amp;IF($I$261=TRUE,"/"&amp;'建築物別概要（追加）入力'!#REF!,"")&amp;IF($J$261=TRUE,"/"&amp;'建築物別概要（追加）入力'!#REF!,"")&amp;IF($K$261=TRUE,"/"&amp;'建築物別概要（追加）入力'!#REF!,"")&amp;IF($L$261=TRUE,"/"&amp;'建築物別概要（追加）入力'!#REF!,"")&amp;IF($M$261=TRUE,"/"&amp;'建築物別概要（追加）入力'!#REF!,"")&amp;IF($N$261=TRUE,"/"&amp;'建築物別概要（追加）入力'!#REF!,"")</f>
        <v/>
      </c>
      <c r="G261" s="337" t="b">
        <v>0</v>
      </c>
      <c r="H261" s="337" t="b">
        <v>0</v>
      </c>
      <c r="I261" s="337" t="b">
        <v>0</v>
      </c>
      <c r="J261" s="337" t="b">
        <v>0</v>
      </c>
      <c r="K261" s="337" t="b">
        <v>0</v>
      </c>
      <c r="L261" s="337" t="b">
        <v>0</v>
      </c>
      <c r="M261" s="337" t="b">
        <v>0</v>
      </c>
      <c r="N261" s="337" t="b">
        <v>0</v>
      </c>
      <c r="O261" s="332"/>
      <c r="P261" s="332"/>
      <c r="Q261" s="332"/>
      <c r="R261" s="332"/>
      <c r="S261" s="332"/>
      <c r="T261" s="332"/>
      <c r="U261" s="332"/>
      <c r="V261" s="356"/>
    </row>
    <row r="262" spans="1:22" s="1217" customFormat="1" ht="14.1" customHeight="1">
      <c r="A262" s="686">
        <f t="shared" si="4"/>
        <v>261</v>
      </c>
      <c r="B262" s="687" t="s">
        <v>2176</v>
      </c>
      <c r="C262" s="688">
        <v>2</v>
      </c>
      <c r="D262" s="688"/>
      <c r="E262" s="689" t="s">
        <v>2279</v>
      </c>
      <c r="F262" s="690" t="e">
        <f>IF('建築物別概要（追加）入力'!#REF!="","",'建築物別概要（追加）入力'!#REF!)</f>
        <v>#REF!</v>
      </c>
      <c r="G262" s="691"/>
      <c r="H262" s="691"/>
      <c r="I262" s="691"/>
      <c r="J262" s="691"/>
      <c r="K262" s="691"/>
      <c r="L262" s="691"/>
      <c r="M262" s="691"/>
      <c r="N262" s="691"/>
      <c r="O262" s="690"/>
      <c r="P262" s="690"/>
      <c r="Q262" s="690"/>
      <c r="R262" s="690"/>
      <c r="S262" s="690"/>
      <c r="T262" s="690"/>
      <c r="U262" s="690"/>
      <c r="V262" s="692"/>
    </row>
    <row r="263" spans="1:22" s="329" customFormat="1" ht="14.1" customHeight="1">
      <c r="A263" s="602">
        <f t="shared" si="4"/>
        <v>262</v>
      </c>
      <c r="B263" s="564" t="s">
        <v>2175</v>
      </c>
      <c r="C263" s="564">
        <v>2</v>
      </c>
      <c r="D263" s="564"/>
      <c r="E263" s="370" t="s">
        <v>2062</v>
      </c>
      <c r="F263" s="332" t="str">
        <f>IF($G$263=1,"",INDEX(値一覧項目!$P$2:$P51,$G$263))</f>
        <v/>
      </c>
      <c r="G263" s="344">
        <v>1</v>
      </c>
      <c r="H263" s="332"/>
      <c r="I263" s="332"/>
      <c r="J263" s="332"/>
      <c r="K263" s="332"/>
      <c r="L263" s="332"/>
      <c r="M263" s="332"/>
      <c r="N263" s="332"/>
      <c r="O263" s="332"/>
      <c r="P263" s="332"/>
      <c r="Q263" s="332"/>
      <c r="R263" s="332"/>
      <c r="S263" s="332"/>
      <c r="T263" s="332"/>
      <c r="U263" s="332"/>
      <c r="V263" s="356"/>
    </row>
    <row r="264" spans="1:22" s="329" customFormat="1" ht="14.1" customHeight="1">
      <c r="A264" s="602">
        <f t="shared" si="4"/>
        <v>263</v>
      </c>
      <c r="B264" s="564" t="s">
        <v>2175</v>
      </c>
      <c r="C264" s="564">
        <v>2</v>
      </c>
      <c r="D264" s="564"/>
      <c r="E264" s="370" t="s">
        <v>2063</v>
      </c>
      <c r="F264" s="332" t="str">
        <f>IF($G$264=1,"",INDEX(値一覧項目!$P$2:$P51,$G$264))</f>
        <v/>
      </c>
      <c r="G264" s="344">
        <v>1</v>
      </c>
      <c r="H264" s="332"/>
      <c r="I264" s="332"/>
      <c r="J264" s="332"/>
      <c r="K264" s="332"/>
      <c r="L264" s="332"/>
      <c r="M264" s="332"/>
      <c r="N264" s="332"/>
      <c r="O264" s="332"/>
      <c r="P264" s="332"/>
      <c r="Q264" s="332"/>
      <c r="R264" s="332"/>
      <c r="S264" s="332"/>
      <c r="T264" s="332"/>
      <c r="U264" s="332"/>
      <c r="V264" s="356"/>
    </row>
    <row r="265" spans="1:22" s="329" customFormat="1" ht="14.1" customHeight="1">
      <c r="A265" s="602">
        <f t="shared" si="4"/>
        <v>264</v>
      </c>
      <c r="B265" s="564" t="s">
        <v>2175</v>
      </c>
      <c r="C265" s="564">
        <v>2</v>
      </c>
      <c r="D265" s="564"/>
      <c r="E265" s="370" t="s">
        <v>2064</v>
      </c>
      <c r="F265" s="332" t="str">
        <f>IF($G$265=1,"",INDEX(値一覧項目!$P$2:$P51,$G$265))</f>
        <v/>
      </c>
      <c r="G265" s="344">
        <v>1</v>
      </c>
      <c r="H265" s="332"/>
      <c r="I265" s="332"/>
      <c r="J265" s="332"/>
      <c r="K265" s="332"/>
      <c r="L265" s="332"/>
      <c r="M265" s="332"/>
      <c r="N265" s="332"/>
      <c r="O265" s="332"/>
      <c r="P265" s="332"/>
      <c r="Q265" s="332"/>
      <c r="R265" s="332"/>
      <c r="S265" s="332"/>
      <c r="T265" s="332"/>
      <c r="U265" s="332"/>
      <c r="V265" s="356"/>
    </row>
    <row r="266" spans="1:22" s="329" customFormat="1" ht="14.1" customHeight="1">
      <c r="A266" s="602">
        <f t="shared" si="4"/>
        <v>265</v>
      </c>
      <c r="B266" s="564" t="s">
        <v>2175</v>
      </c>
      <c r="C266" s="564">
        <v>2</v>
      </c>
      <c r="D266" s="564"/>
      <c r="E266" s="370" t="s">
        <v>2065</v>
      </c>
      <c r="F266" s="332" t="str">
        <f>IF($G$266=1,"",INDEX(値一覧項目!$P$2:$P51,$G$266))</f>
        <v/>
      </c>
      <c r="G266" s="344">
        <v>1</v>
      </c>
      <c r="H266" s="332"/>
      <c r="I266" s="332"/>
      <c r="J266" s="332"/>
      <c r="K266" s="332"/>
      <c r="L266" s="332"/>
      <c r="M266" s="332"/>
      <c r="N266" s="332"/>
      <c r="O266" s="332"/>
      <c r="P266" s="332"/>
      <c r="Q266" s="332"/>
      <c r="R266" s="332"/>
      <c r="S266" s="332"/>
      <c r="T266" s="332"/>
      <c r="U266" s="332"/>
      <c r="V266" s="356"/>
    </row>
    <row r="267" spans="1:22" s="329" customFormat="1" ht="14.1" customHeight="1">
      <c r="A267" s="602">
        <f t="shared" si="4"/>
        <v>266</v>
      </c>
      <c r="B267" s="564" t="s">
        <v>2175</v>
      </c>
      <c r="C267" s="564">
        <v>2</v>
      </c>
      <c r="D267" s="564"/>
      <c r="E267" s="370" t="s">
        <v>2066</v>
      </c>
      <c r="F267" s="341" t="str">
        <f>IF('建築物別概要（追加）入力'!$D$43="","",TEXT('建築物別概要（追加）入力'!$D$43,"#0.000"))</f>
        <v/>
      </c>
      <c r="G267" s="341"/>
      <c r="H267" s="332"/>
      <c r="I267" s="332"/>
      <c r="J267" s="332"/>
      <c r="K267" s="332"/>
      <c r="L267" s="332"/>
      <c r="M267" s="332"/>
      <c r="N267" s="332"/>
      <c r="O267" s="332"/>
      <c r="P267" s="332"/>
      <c r="Q267" s="332"/>
      <c r="R267" s="332"/>
      <c r="S267" s="332"/>
      <c r="T267" s="332"/>
      <c r="U267" s="332"/>
      <c r="V267" s="356"/>
    </row>
    <row r="268" spans="1:22" s="329" customFormat="1" ht="14.1" customHeight="1">
      <c r="A268" s="602">
        <f t="shared" si="4"/>
        <v>267</v>
      </c>
      <c r="B268" s="564" t="s">
        <v>2175</v>
      </c>
      <c r="C268" s="564">
        <v>2</v>
      </c>
      <c r="D268" s="564"/>
      <c r="E268" s="370" t="s">
        <v>2067</v>
      </c>
      <c r="F268" s="341" t="str">
        <f>IF('建築物別概要（追加）入力'!$D$44="","",TEXT('建築物別概要（追加）入力'!$D$44,"#0.000"))</f>
        <v/>
      </c>
      <c r="G268" s="341"/>
      <c r="H268" s="332"/>
      <c r="I268" s="332"/>
      <c r="J268" s="332"/>
      <c r="K268" s="332"/>
      <c r="L268" s="332"/>
      <c r="M268" s="332"/>
      <c r="N268" s="332"/>
      <c r="O268" s="332"/>
      <c r="P268" s="332"/>
      <c r="Q268" s="332"/>
      <c r="R268" s="332"/>
      <c r="S268" s="332"/>
      <c r="T268" s="332"/>
      <c r="U268" s="332"/>
      <c r="V268" s="356"/>
    </row>
    <row r="269" spans="1:22" s="329" customFormat="1" ht="14.1" customHeight="1">
      <c r="A269" s="602">
        <f t="shared" si="4"/>
        <v>268</v>
      </c>
      <c r="B269" s="564" t="s">
        <v>2175</v>
      </c>
      <c r="C269" s="564">
        <v>2</v>
      </c>
      <c r="D269" s="564"/>
      <c r="E269" s="370" t="s">
        <v>2068</v>
      </c>
      <c r="F269" s="332" t="str">
        <f>IF('建築物別概要（追加）入力'!$D$46="","",'建築物別概要（追加）入力'!$D$46)</f>
        <v/>
      </c>
      <c r="G269" s="332"/>
      <c r="H269" s="332"/>
      <c r="I269" s="332"/>
      <c r="J269" s="332"/>
      <c r="K269" s="332"/>
      <c r="L269" s="332"/>
      <c r="M269" s="332"/>
      <c r="N269" s="332"/>
      <c r="O269" s="332"/>
      <c r="P269" s="332"/>
      <c r="Q269" s="332"/>
      <c r="R269" s="332"/>
      <c r="S269" s="332"/>
      <c r="T269" s="332"/>
      <c r="U269" s="332"/>
      <c r="V269" s="356"/>
    </row>
    <row r="270" spans="1:22" s="329" customFormat="1" ht="14.1" customHeight="1">
      <c r="A270" s="602">
        <f t="shared" si="4"/>
        <v>269</v>
      </c>
      <c r="B270" s="564" t="s">
        <v>2175</v>
      </c>
      <c r="C270" s="564">
        <v>2</v>
      </c>
      <c r="D270" s="564"/>
      <c r="E270" s="370" t="s">
        <v>2049</v>
      </c>
      <c r="F270" s="332" t="str">
        <f>IF($G$270=TRUE,"有",IF($H$270=TRUE,"無",""))</f>
        <v/>
      </c>
      <c r="G270" s="337" t="b">
        <v>0</v>
      </c>
      <c r="H270" s="337" t="b">
        <v>0</v>
      </c>
      <c r="I270" s="337"/>
      <c r="J270" s="337"/>
      <c r="K270" s="337"/>
      <c r="L270" s="337"/>
      <c r="M270" s="337"/>
      <c r="N270" s="337"/>
      <c r="O270" s="332"/>
      <c r="P270" s="332"/>
      <c r="Q270" s="332"/>
      <c r="R270" s="332"/>
      <c r="S270" s="332"/>
      <c r="T270" s="332"/>
      <c r="U270" s="332"/>
      <c r="V270" s="356"/>
    </row>
    <row r="271" spans="1:22" s="329" customFormat="1" ht="14.1" customHeight="1">
      <c r="A271" s="602">
        <f t="shared" si="4"/>
        <v>270</v>
      </c>
      <c r="B271" s="564" t="s">
        <v>2175</v>
      </c>
      <c r="C271" s="564">
        <v>2</v>
      </c>
      <c r="D271" s="564"/>
      <c r="E271" s="370" t="s">
        <v>2050</v>
      </c>
      <c r="F271" s="332" t="str">
        <f>IF($G$271=TRUE,"有",IF($H$271=TRUE,"無",""))</f>
        <v/>
      </c>
      <c r="G271" s="337" t="b">
        <v>0</v>
      </c>
      <c r="H271" s="337" t="b">
        <v>0</v>
      </c>
      <c r="I271" s="332"/>
      <c r="J271" s="332"/>
      <c r="K271" s="332"/>
      <c r="L271" s="332"/>
      <c r="M271" s="332"/>
      <c r="N271" s="332"/>
      <c r="O271" s="332"/>
      <c r="P271" s="332"/>
      <c r="Q271" s="332"/>
      <c r="R271" s="332"/>
      <c r="S271" s="332"/>
      <c r="T271" s="332"/>
      <c r="U271" s="332"/>
      <c r="V271" s="356"/>
    </row>
    <row r="272" spans="1:22" s="329" customFormat="1" ht="14.1" customHeight="1">
      <c r="A272" s="602">
        <f t="shared" si="4"/>
        <v>271</v>
      </c>
      <c r="B272" s="564" t="s">
        <v>2175</v>
      </c>
      <c r="C272" s="564">
        <v>2</v>
      </c>
      <c r="D272" s="564"/>
      <c r="E272" s="370" t="s">
        <v>2051</v>
      </c>
      <c r="F272" s="332" t="str">
        <f>IF('建築物別概要（追加）入力'!$Q$54="","",'建築物別概要（追加）入力'!$Q$54)</f>
        <v/>
      </c>
      <c r="G272" s="332"/>
      <c r="H272" s="332"/>
      <c r="I272" s="332"/>
      <c r="J272" s="332"/>
      <c r="K272" s="332"/>
      <c r="L272" s="332"/>
      <c r="M272" s="332"/>
      <c r="N272" s="332"/>
      <c r="O272" s="332"/>
      <c r="P272" s="332"/>
      <c r="Q272" s="332"/>
      <c r="R272" s="332"/>
      <c r="S272" s="332"/>
      <c r="T272" s="332"/>
      <c r="U272" s="332"/>
      <c r="V272" s="356"/>
    </row>
    <row r="273" spans="1:22" s="329" customFormat="1" ht="14.1" customHeight="1">
      <c r="A273" s="602">
        <f t="shared" si="4"/>
        <v>272</v>
      </c>
      <c r="B273" s="564" t="s">
        <v>2175</v>
      </c>
      <c r="C273" s="564">
        <v>2</v>
      </c>
      <c r="D273" s="564"/>
      <c r="E273" s="370" t="s">
        <v>2052</v>
      </c>
      <c r="F273" s="332" t="str">
        <f>IF('建築物別概要（追加）入力'!$Q$56="","",'建築物別概要（追加）入力'!$Q$56)</f>
        <v/>
      </c>
      <c r="G273" s="332"/>
      <c r="H273" s="332"/>
      <c r="I273" s="332"/>
      <c r="J273" s="332"/>
      <c r="K273" s="332"/>
      <c r="L273" s="332"/>
      <c r="M273" s="332"/>
      <c r="N273" s="332"/>
      <c r="O273" s="332"/>
      <c r="P273" s="332"/>
      <c r="Q273" s="332"/>
      <c r="R273" s="332"/>
      <c r="S273" s="332"/>
      <c r="T273" s="332"/>
      <c r="U273" s="332"/>
      <c r="V273" s="356"/>
    </row>
    <row r="274" spans="1:22" s="329" customFormat="1" ht="14.1" customHeight="1">
      <c r="A274" s="602">
        <f t="shared" si="4"/>
        <v>273</v>
      </c>
      <c r="B274" s="564" t="s">
        <v>2175</v>
      </c>
      <c r="C274" s="564">
        <v>2</v>
      </c>
      <c r="D274" s="564"/>
      <c r="E274" s="370" t="s">
        <v>2053</v>
      </c>
      <c r="F274" s="332" t="str">
        <f>IF('建築物別概要（追加）入力'!$Q$61="","",'建築物別概要（追加）入力'!$Q$61)</f>
        <v/>
      </c>
      <c r="G274" s="332"/>
      <c r="H274" s="332"/>
      <c r="I274" s="332"/>
      <c r="J274" s="332"/>
      <c r="K274" s="332"/>
      <c r="L274" s="332"/>
      <c r="M274" s="332"/>
      <c r="N274" s="332"/>
      <c r="O274" s="332"/>
      <c r="P274" s="332"/>
      <c r="Q274" s="332"/>
      <c r="R274" s="332"/>
      <c r="S274" s="332"/>
      <c r="T274" s="332"/>
      <c r="U274" s="332"/>
      <c r="V274" s="356"/>
    </row>
    <row r="275" spans="1:22" s="329" customFormat="1" ht="14.1" customHeight="1">
      <c r="A275" s="602">
        <f t="shared" si="4"/>
        <v>274</v>
      </c>
      <c r="B275" s="564" t="s">
        <v>2175</v>
      </c>
      <c r="C275" s="564">
        <v>2</v>
      </c>
      <c r="D275" s="564"/>
      <c r="E275" s="370" t="s">
        <v>2069</v>
      </c>
      <c r="F275" s="332" t="str">
        <f>IF($G$275=1,"",INDEX(値一覧項目!$U$2:$U11,$G$275))</f>
        <v/>
      </c>
      <c r="G275" s="344">
        <v>1</v>
      </c>
      <c r="H275" s="332"/>
      <c r="I275" s="332"/>
      <c r="J275" s="332"/>
      <c r="K275" s="332"/>
      <c r="L275" s="332"/>
      <c r="M275" s="332"/>
      <c r="N275" s="332"/>
      <c r="O275" s="332"/>
      <c r="P275" s="332"/>
      <c r="Q275" s="332"/>
      <c r="R275" s="332"/>
      <c r="S275" s="332"/>
      <c r="T275" s="332"/>
      <c r="U275" s="332"/>
      <c r="V275" s="356"/>
    </row>
    <row r="276" spans="1:22" s="329" customFormat="1" ht="14.1" customHeight="1">
      <c r="A276" s="602">
        <f t="shared" si="4"/>
        <v>275</v>
      </c>
      <c r="B276" s="564" t="s">
        <v>2175</v>
      </c>
      <c r="C276" s="564">
        <v>2</v>
      </c>
      <c r="D276" s="564"/>
      <c r="E276" s="370" t="s">
        <v>2070</v>
      </c>
      <c r="F276" s="332" t="str">
        <f>IF($G$276=1,"",INDEX(値一覧項目!$U$2:$U11,$G$276))</f>
        <v/>
      </c>
      <c r="G276" s="344">
        <v>1</v>
      </c>
      <c r="H276" s="332"/>
      <c r="I276" s="332"/>
      <c r="J276" s="332"/>
      <c r="K276" s="332"/>
      <c r="L276" s="332"/>
      <c r="M276" s="332"/>
      <c r="N276" s="332"/>
      <c r="O276" s="332"/>
      <c r="P276" s="332"/>
      <c r="Q276" s="332"/>
      <c r="R276" s="332"/>
      <c r="S276" s="332"/>
      <c r="T276" s="332"/>
      <c r="U276" s="332"/>
      <c r="V276" s="356"/>
    </row>
    <row r="277" spans="1:22" s="329" customFormat="1" ht="14.1" customHeight="1">
      <c r="A277" s="602">
        <f t="shared" si="4"/>
        <v>276</v>
      </c>
      <c r="B277" s="564" t="s">
        <v>2175</v>
      </c>
      <c r="C277" s="564">
        <v>2</v>
      </c>
      <c r="D277" s="564"/>
      <c r="E277" s="370" t="s">
        <v>2071</v>
      </c>
      <c r="F277" s="332" t="str">
        <f>IF($G$277=1,"",INDEX(値一覧項目!$U$2:$U11,$G$277))</f>
        <v/>
      </c>
      <c r="G277" s="344">
        <v>1</v>
      </c>
      <c r="H277" s="332"/>
      <c r="I277" s="332"/>
      <c r="J277" s="332"/>
      <c r="K277" s="332"/>
      <c r="L277" s="332"/>
      <c r="M277" s="332"/>
      <c r="N277" s="332"/>
      <c r="O277" s="332"/>
      <c r="P277" s="332"/>
      <c r="Q277" s="332"/>
      <c r="R277" s="332"/>
      <c r="S277" s="332"/>
      <c r="T277" s="332"/>
      <c r="U277" s="332"/>
      <c r="V277" s="356"/>
    </row>
    <row r="278" spans="1:22" s="329" customFormat="1" ht="14.1" customHeight="1">
      <c r="A278" s="602">
        <f t="shared" si="4"/>
        <v>277</v>
      </c>
      <c r="B278" s="564" t="s">
        <v>2175</v>
      </c>
      <c r="C278" s="564">
        <v>2</v>
      </c>
      <c r="D278" s="564"/>
      <c r="E278" s="370" t="s">
        <v>2072</v>
      </c>
      <c r="F278" s="332" t="str">
        <f>IF($G$278=1,"",INDEX(値一覧項目!$U$2:$U11,$G$278))</f>
        <v/>
      </c>
      <c r="G278" s="344">
        <v>1</v>
      </c>
      <c r="H278" s="332"/>
      <c r="I278" s="332"/>
      <c r="J278" s="332"/>
      <c r="K278" s="332"/>
      <c r="L278" s="332"/>
      <c r="M278" s="332"/>
      <c r="N278" s="332"/>
      <c r="O278" s="332"/>
      <c r="P278" s="332"/>
      <c r="Q278" s="332"/>
      <c r="R278" s="332"/>
      <c r="S278" s="332"/>
      <c r="T278" s="332"/>
      <c r="U278" s="332"/>
      <c r="V278" s="356"/>
    </row>
    <row r="279" spans="1:22" s="329" customFormat="1" ht="14.1" customHeight="1">
      <c r="A279" s="602">
        <f t="shared" si="4"/>
        <v>278</v>
      </c>
      <c r="B279" s="564" t="s">
        <v>2175</v>
      </c>
      <c r="C279" s="564">
        <v>2</v>
      </c>
      <c r="D279" s="564"/>
      <c r="E279" s="370" t="s">
        <v>2073</v>
      </c>
      <c r="F279" s="332" t="str">
        <f>IF($G$279=1,"",INDEX(値一覧項目!$U$2:$U11,$G$279))</f>
        <v/>
      </c>
      <c r="G279" s="344">
        <v>1</v>
      </c>
      <c r="H279" s="332"/>
      <c r="I279" s="332"/>
      <c r="J279" s="332"/>
      <c r="K279" s="332"/>
      <c r="L279" s="332"/>
      <c r="M279" s="332"/>
      <c r="N279" s="332"/>
      <c r="O279" s="332"/>
      <c r="P279" s="332"/>
      <c r="Q279" s="332"/>
      <c r="R279" s="332"/>
      <c r="S279" s="332"/>
      <c r="T279" s="332"/>
      <c r="U279" s="332"/>
      <c r="V279" s="356"/>
    </row>
    <row r="280" spans="1:22" s="329" customFormat="1" ht="14.1" customHeight="1">
      <c r="A280" s="602">
        <f t="shared" si="4"/>
        <v>279</v>
      </c>
      <c r="B280" s="564" t="s">
        <v>2175</v>
      </c>
      <c r="C280" s="564">
        <v>2</v>
      </c>
      <c r="D280" s="564"/>
      <c r="E280" s="370" t="s">
        <v>2074</v>
      </c>
      <c r="F280" s="332" t="str">
        <f>IF($G$280=1,"",INDEX(値一覧項目!$U$2:$U11,$G$280))</f>
        <v/>
      </c>
      <c r="G280" s="344">
        <v>1</v>
      </c>
      <c r="H280" s="332"/>
      <c r="I280" s="332"/>
      <c r="J280" s="332"/>
      <c r="K280" s="332"/>
      <c r="L280" s="332"/>
      <c r="M280" s="332"/>
      <c r="N280" s="332"/>
      <c r="O280" s="332"/>
      <c r="P280" s="332"/>
      <c r="Q280" s="332"/>
      <c r="R280" s="332"/>
      <c r="S280" s="332"/>
      <c r="T280" s="332"/>
      <c r="U280" s="332"/>
      <c r="V280" s="356"/>
    </row>
    <row r="281" spans="1:22" ht="14.1" customHeight="1">
      <c r="A281" s="517">
        <f t="shared" si="4"/>
        <v>280</v>
      </c>
      <c r="B281" s="569" t="s">
        <v>2175</v>
      </c>
      <c r="C281" s="569">
        <v>2</v>
      </c>
      <c r="D281" s="569"/>
      <c r="E281" s="518" t="s">
        <v>2101</v>
      </c>
      <c r="F281" s="359" t="str">
        <f>IF($G$281=1,"",INDEX(値一覧項目!$U$2:$U255,$G$281))</f>
        <v/>
      </c>
      <c r="G281" s="344">
        <v>1</v>
      </c>
      <c r="H281" s="359"/>
      <c r="I281" s="359"/>
      <c r="J281" s="359"/>
      <c r="K281" s="359"/>
      <c r="L281" s="359"/>
      <c r="M281" s="359"/>
      <c r="N281" s="359"/>
      <c r="O281" s="359"/>
      <c r="P281" s="359"/>
      <c r="Q281" s="359"/>
      <c r="R281" s="359"/>
      <c r="S281" s="359"/>
      <c r="T281" s="359"/>
      <c r="U281" s="359"/>
      <c r="V281" s="596"/>
    </row>
    <row r="282" spans="1:22" s="329" customFormat="1" ht="14.1" customHeight="1">
      <c r="A282" s="602">
        <f t="shared" si="4"/>
        <v>281</v>
      </c>
      <c r="B282" s="564" t="s">
        <v>2175</v>
      </c>
      <c r="C282" s="564">
        <v>2</v>
      </c>
      <c r="D282" s="564"/>
      <c r="E282" s="370" t="s">
        <v>2075</v>
      </c>
      <c r="F282" s="342" t="str">
        <f>IF('建築物別概要（追加）入力'!$J$65="","",TEXT('建築物別概要（追加）入力'!$J$65,"#0.00"))</f>
        <v/>
      </c>
      <c r="G282" s="342"/>
      <c r="H282" s="332"/>
      <c r="I282" s="332"/>
      <c r="J282" s="332"/>
      <c r="K282" s="332"/>
      <c r="L282" s="332"/>
      <c r="M282" s="332"/>
      <c r="N282" s="332"/>
      <c r="O282" s="332"/>
      <c r="P282" s="332"/>
      <c r="Q282" s="332"/>
      <c r="R282" s="332"/>
      <c r="S282" s="332"/>
      <c r="T282" s="332"/>
      <c r="U282" s="332"/>
      <c r="V282" s="356"/>
    </row>
    <row r="283" spans="1:22" s="329" customFormat="1" ht="14.1" customHeight="1">
      <c r="A283" s="602">
        <f t="shared" si="4"/>
        <v>282</v>
      </c>
      <c r="B283" s="564" t="s">
        <v>2175</v>
      </c>
      <c r="C283" s="564">
        <v>2</v>
      </c>
      <c r="D283" s="564"/>
      <c r="E283" s="370" t="s">
        <v>2076</v>
      </c>
      <c r="F283" s="342" t="str">
        <f>IF('建築物別概要（追加）入力'!$J$66="","",TEXT('建築物別概要（追加）入力'!$J$66,"#0.00"))</f>
        <v/>
      </c>
      <c r="G283" s="342"/>
      <c r="H283" s="332"/>
      <c r="I283" s="332"/>
      <c r="J283" s="332"/>
      <c r="K283" s="332"/>
      <c r="L283" s="332"/>
      <c r="M283" s="332"/>
      <c r="N283" s="332"/>
      <c r="O283" s="332"/>
      <c r="P283" s="332"/>
      <c r="Q283" s="332"/>
      <c r="R283" s="332"/>
      <c r="S283" s="332"/>
      <c r="T283" s="332"/>
      <c r="U283" s="332"/>
      <c r="V283" s="356"/>
    </row>
    <row r="284" spans="1:22" s="329" customFormat="1" ht="14.1" customHeight="1">
      <c r="A284" s="602">
        <f t="shared" si="4"/>
        <v>283</v>
      </c>
      <c r="B284" s="564" t="s">
        <v>2175</v>
      </c>
      <c r="C284" s="564">
        <v>2</v>
      </c>
      <c r="D284" s="564"/>
      <c r="E284" s="370" t="s">
        <v>2077</v>
      </c>
      <c r="F284" s="342" t="str">
        <f>IF('建築物別概要（追加）入力'!$J$67="","",TEXT('建築物別概要（追加）入力'!$J$67,"#0.00"))</f>
        <v/>
      </c>
      <c r="G284" s="342"/>
      <c r="H284" s="332"/>
      <c r="I284" s="332"/>
      <c r="J284" s="332"/>
      <c r="K284" s="332"/>
      <c r="L284" s="332"/>
      <c r="M284" s="332"/>
      <c r="N284" s="332"/>
      <c r="O284" s="332"/>
      <c r="P284" s="332"/>
      <c r="Q284" s="332"/>
      <c r="R284" s="332"/>
      <c r="S284" s="332"/>
      <c r="T284" s="332"/>
      <c r="U284" s="332"/>
      <c r="V284" s="356"/>
    </row>
    <row r="285" spans="1:22" s="329" customFormat="1" ht="14.1" customHeight="1">
      <c r="A285" s="602">
        <f t="shared" si="4"/>
        <v>284</v>
      </c>
      <c r="B285" s="564" t="s">
        <v>2175</v>
      </c>
      <c r="C285" s="564">
        <v>2</v>
      </c>
      <c r="D285" s="564"/>
      <c r="E285" s="370" t="s">
        <v>2078</v>
      </c>
      <c r="F285" s="342" t="str">
        <f>IF('建築物別概要（追加）入力'!$J$68="","",TEXT('建築物別概要（追加）入力'!$J$68,"#0.00"))</f>
        <v/>
      </c>
      <c r="G285" s="342"/>
      <c r="H285" s="332"/>
      <c r="I285" s="332"/>
      <c r="J285" s="332"/>
      <c r="K285" s="332"/>
      <c r="L285" s="332"/>
      <c r="M285" s="332"/>
      <c r="N285" s="332"/>
      <c r="O285" s="332"/>
      <c r="P285" s="332"/>
      <c r="Q285" s="332"/>
      <c r="R285" s="332"/>
      <c r="S285" s="332"/>
      <c r="T285" s="332"/>
      <c r="U285" s="332"/>
      <c r="V285" s="356"/>
    </row>
    <row r="286" spans="1:22" s="329" customFormat="1" ht="14.1" customHeight="1">
      <c r="A286" s="602">
        <f t="shared" si="4"/>
        <v>285</v>
      </c>
      <c r="B286" s="564" t="s">
        <v>2175</v>
      </c>
      <c r="C286" s="564">
        <v>2</v>
      </c>
      <c r="D286" s="564"/>
      <c r="E286" s="370" t="s">
        <v>2079</v>
      </c>
      <c r="F286" s="342" t="str">
        <f>IF('建築物別概要（追加）入力'!$J$69="","",TEXT('建築物別概要（追加）入力'!$J$69,"#0.00"))</f>
        <v/>
      </c>
      <c r="G286" s="332"/>
      <c r="H286" s="332"/>
      <c r="I286" s="332"/>
      <c r="J286" s="332"/>
      <c r="K286" s="332"/>
      <c r="L286" s="332"/>
      <c r="M286" s="332"/>
      <c r="N286" s="332"/>
      <c r="O286" s="332"/>
      <c r="P286" s="332"/>
      <c r="Q286" s="332"/>
      <c r="R286" s="332"/>
      <c r="S286" s="332"/>
      <c r="T286" s="332"/>
      <c r="U286" s="332"/>
      <c r="V286" s="356"/>
    </row>
    <row r="287" spans="1:22" s="329" customFormat="1" ht="14.1" customHeight="1">
      <c r="A287" s="602">
        <f t="shared" si="4"/>
        <v>286</v>
      </c>
      <c r="B287" s="564" t="s">
        <v>2175</v>
      </c>
      <c r="C287" s="564">
        <v>2</v>
      </c>
      <c r="D287" s="564"/>
      <c r="E287" s="370" t="s">
        <v>2080</v>
      </c>
      <c r="F287" s="342" t="str">
        <f>IF('建築物別概要（追加）入力'!$J$70="","",TEXT('建築物別概要（追加）入力'!$J$70,"#0.00"))</f>
        <v/>
      </c>
      <c r="G287" s="332"/>
      <c r="H287" s="332"/>
      <c r="I287" s="332"/>
      <c r="J287" s="332"/>
      <c r="K287" s="332"/>
      <c r="L287" s="332"/>
      <c r="M287" s="332"/>
      <c r="N287" s="332"/>
      <c r="O287" s="332"/>
      <c r="P287" s="332"/>
      <c r="Q287" s="332"/>
      <c r="R287" s="332"/>
      <c r="S287" s="332"/>
      <c r="T287" s="332"/>
      <c r="U287" s="332"/>
      <c r="V287" s="356"/>
    </row>
    <row r="288" spans="1:22" ht="14.1" customHeight="1">
      <c r="A288" s="515">
        <f t="shared" si="4"/>
        <v>287</v>
      </c>
      <c r="B288" s="565" t="s">
        <v>2175</v>
      </c>
      <c r="C288" s="565">
        <v>2</v>
      </c>
      <c r="D288" s="565"/>
      <c r="E288" s="513" t="s">
        <v>2102</v>
      </c>
      <c r="F288" s="331" t="str">
        <f>IF('建築物別概要（追加）入力'!$J$71="","",TEXT('建築物別概要（追加）入力'!$J$71,"#0.00"))</f>
        <v/>
      </c>
      <c r="G288" s="331"/>
      <c r="H288" s="331"/>
      <c r="I288" s="331"/>
      <c r="J288" s="331"/>
      <c r="K288" s="331"/>
      <c r="L288" s="331"/>
      <c r="M288" s="331"/>
      <c r="N288" s="331"/>
      <c r="O288" s="331"/>
      <c r="P288" s="331"/>
      <c r="Q288" s="331"/>
      <c r="R288" s="331"/>
      <c r="S288" s="331"/>
      <c r="T288" s="331"/>
      <c r="U288" s="331"/>
      <c r="V288" s="509"/>
    </row>
    <row r="289" spans="1:22" s="329" customFormat="1" ht="14.1" customHeight="1">
      <c r="A289" s="602">
        <f t="shared" si="4"/>
        <v>288</v>
      </c>
      <c r="B289" s="564" t="s">
        <v>2175</v>
      </c>
      <c r="C289" s="564">
        <v>2</v>
      </c>
      <c r="D289" s="564"/>
      <c r="E289" s="370" t="s">
        <v>2081</v>
      </c>
      <c r="F289" s="342" t="str">
        <f>IF('建築物別概要（追加）入力'!$P$65="","",TEXT('建築物別概要（追加）入力'!$P$65,"#0.00"))</f>
        <v/>
      </c>
      <c r="G289" s="342"/>
      <c r="H289" s="332"/>
      <c r="I289" s="332"/>
      <c r="J289" s="332"/>
      <c r="K289" s="332"/>
      <c r="L289" s="332"/>
      <c r="M289" s="332"/>
      <c r="N289" s="332"/>
      <c r="O289" s="332"/>
      <c r="P289" s="332"/>
      <c r="Q289" s="332"/>
      <c r="R289" s="332"/>
      <c r="S289" s="332"/>
      <c r="T289" s="332"/>
      <c r="U289" s="332"/>
      <c r="V289" s="356"/>
    </row>
    <row r="290" spans="1:22" s="329" customFormat="1" ht="14.1" customHeight="1">
      <c r="A290" s="602">
        <f t="shared" si="4"/>
        <v>289</v>
      </c>
      <c r="B290" s="564" t="s">
        <v>2175</v>
      </c>
      <c r="C290" s="564">
        <v>2</v>
      </c>
      <c r="D290" s="564"/>
      <c r="E290" s="370" t="s">
        <v>2082</v>
      </c>
      <c r="F290" s="342" t="str">
        <f>IF('建築物別概要（追加）入力'!$P$66="","",TEXT('建築物別概要（追加）入力'!$P$66,"#0.00"))</f>
        <v/>
      </c>
      <c r="G290" s="342"/>
      <c r="H290" s="332"/>
      <c r="I290" s="332"/>
      <c r="J290" s="332"/>
      <c r="K290" s="332"/>
      <c r="L290" s="332"/>
      <c r="M290" s="332"/>
      <c r="N290" s="332"/>
      <c r="O290" s="332"/>
      <c r="P290" s="332"/>
      <c r="Q290" s="332"/>
      <c r="R290" s="332"/>
      <c r="S290" s="332"/>
      <c r="T290" s="332"/>
      <c r="U290" s="332"/>
      <c r="V290" s="356"/>
    </row>
    <row r="291" spans="1:22" s="329" customFormat="1" ht="14.1" customHeight="1">
      <c r="A291" s="602">
        <f t="shared" si="4"/>
        <v>290</v>
      </c>
      <c r="B291" s="564" t="s">
        <v>2175</v>
      </c>
      <c r="C291" s="564">
        <v>2</v>
      </c>
      <c r="D291" s="564"/>
      <c r="E291" s="370" t="s">
        <v>2083</v>
      </c>
      <c r="F291" s="342" t="str">
        <f>IF('建築物別概要（追加）入力'!$P$67="","",TEXT('建築物別概要（追加）入力'!$P$67,"#0.00"))</f>
        <v/>
      </c>
      <c r="G291" s="342"/>
      <c r="H291" s="332"/>
      <c r="I291" s="332"/>
      <c r="J291" s="332"/>
      <c r="K291" s="332"/>
      <c r="L291" s="332"/>
      <c r="M291" s="332"/>
      <c r="N291" s="332"/>
      <c r="O291" s="332"/>
      <c r="P291" s="332"/>
      <c r="Q291" s="332"/>
      <c r="R291" s="332"/>
      <c r="S291" s="332"/>
      <c r="T291" s="332"/>
      <c r="U291" s="332"/>
      <c r="V291" s="356"/>
    </row>
    <row r="292" spans="1:22" s="329" customFormat="1" ht="14.1" customHeight="1">
      <c r="A292" s="602">
        <f t="shared" si="4"/>
        <v>291</v>
      </c>
      <c r="B292" s="564" t="s">
        <v>2175</v>
      </c>
      <c r="C292" s="564">
        <v>2</v>
      </c>
      <c r="D292" s="564"/>
      <c r="E292" s="370" t="s">
        <v>2084</v>
      </c>
      <c r="F292" s="342" t="str">
        <f>IF('建築物別概要（追加）入力'!$P$68="","",TEXT('建築物別概要（追加）入力'!$P$67,"#0.00"))</f>
        <v/>
      </c>
      <c r="G292" s="342"/>
      <c r="H292" s="332"/>
      <c r="I292" s="332"/>
      <c r="J292" s="332"/>
      <c r="K292" s="332"/>
      <c r="L292" s="332"/>
      <c r="M292" s="332"/>
      <c r="N292" s="332"/>
      <c r="O292" s="332"/>
      <c r="P292" s="332"/>
      <c r="Q292" s="332"/>
      <c r="R292" s="332"/>
      <c r="S292" s="332"/>
      <c r="T292" s="332"/>
      <c r="U292" s="332"/>
      <c r="V292" s="356"/>
    </row>
    <row r="293" spans="1:22" s="329" customFormat="1" ht="14.1" customHeight="1">
      <c r="A293" s="602">
        <f t="shared" si="4"/>
        <v>292</v>
      </c>
      <c r="B293" s="564" t="s">
        <v>2175</v>
      </c>
      <c r="C293" s="564">
        <v>2</v>
      </c>
      <c r="D293" s="564"/>
      <c r="E293" s="370" t="s">
        <v>2085</v>
      </c>
      <c r="F293" s="342" t="str">
        <f>IF('建築物別概要（追加）入力'!$P$69="","",TEXT('建築物別概要（追加）入力'!$P$69,"#0.00"))</f>
        <v/>
      </c>
      <c r="G293" s="332"/>
      <c r="H293" s="332"/>
      <c r="I293" s="332"/>
      <c r="J293" s="332"/>
      <c r="K293" s="332"/>
      <c r="L293" s="332"/>
      <c r="M293" s="332"/>
      <c r="N293" s="332"/>
      <c r="O293" s="332"/>
      <c r="P293" s="332"/>
      <c r="Q293" s="332"/>
      <c r="R293" s="332"/>
      <c r="S293" s="332"/>
      <c r="T293" s="332"/>
      <c r="U293" s="332"/>
      <c r="V293" s="356"/>
    </row>
    <row r="294" spans="1:22" s="329" customFormat="1" ht="14.1" customHeight="1">
      <c r="A294" s="602">
        <f t="shared" si="4"/>
        <v>293</v>
      </c>
      <c r="B294" s="564" t="s">
        <v>2175</v>
      </c>
      <c r="C294" s="564">
        <v>2</v>
      </c>
      <c r="D294" s="564"/>
      <c r="E294" s="370" t="s">
        <v>2086</v>
      </c>
      <c r="F294" s="342" t="str">
        <f>IF('建築物別概要（追加）入力'!$P$70="","",TEXT('建築物別概要（追加）入力'!$P$70,"#0.00"))</f>
        <v/>
      </c>
      <c r="G294" s="332"/>
      <c r="H294" s="332"/>
      <c r="I294" s="332"/>
      <c r="J294" s="332"/>
      <c r="K294" s="332"/>
      <c r="L294" s="332"/>
      <c r="M294" s="332"/>
      <c r="N294" s="332"/>
      <c r="O294" s="332"/>
      <c r="P294" s="332"/>
      <c r="Q294" s="332"/>
      <c r="R294" s="332"/>
      <c r="S294" s="332"/>
      <c r="T294" s="332"/>
      <c r="U294" s="332"/>
      <c r="V294" s="356"/>
    </row>
    <row r="295" spans="1:22" ht="14.1" customHeight="1">
      <c r="A295" s="515">
        <f t="shared" si="4"/>
        <v>294</v>
      </c>
      <c r="B295" s="565" t="s">
        <v>2175</v>
      </c>
      <c r="C295" s="565">
        <v>2</v>
      </c>
      <c r="D295" s="565"/>
      <c r="E295" s="513" t="s">
        <v>2103</v>
      </c>
      <c r="F295" s="331" t="str">
        <f>IF('建築物別概要（追加）入力'!$P$71="","",TEXT('建築物別概要（追加）入力'!$P$71,"#0.00"))</f>
        <v/>
      </c>
      <c r="G295" s="331"/>
      <c r="H295" s="331"/>
      <c r="I295" s="331"/>
      <c r="J295" s="331"/>
      <c r="K295" s="331"/>
      <c r="L295" s="331"/>
      <c r="M295" s="331"/>
      <c r="N295" s="331"/>
      <c r="O295" s="331"/>
      <c r="P295" s="331"/>
      <c r="Q295" s="331"/>
      <c r="R295" s="331"/>
      <c r="S295" s="331"/>
      <c r="T295" s="331"/>
      <c r="U295" s="331"/>
      <c r="V295" s="509"/>
    </row>
    <row r="296" spans="1:22" s="329" customFormat="1" ht="14.1" customHeight="1">
      <c r="A296" s="602">
        <f t="shared" si="4"/>
        <v>295</v>
      </c>
      <c r="B296" s="564" t="s">
        <v>2175</v>
      </c>
      <c r="C296" s="564">
        <v>2</v>
      </c>
      <c r="D296" s="564"/>
      <c r="E296" s="370" t="s">
        <v>2087</v>
      </c>
      <c r="F296" s="342" t="str">
        <f>IF('建築物別概要（追加）入力'!$V$65=0,"",TEXT('建築物別概要（追加）入力'!$V$65,"#0.00"))</f>
        <v/>
      </c>
      <c r="G296" s="342"/>
      <c r="H296" s="332"/>
      <c r="I296" s="332"/>
      <c r="J296" s="332"/>
      <c r="K296" s="332"/>
      <c r="L296" s="332"/>
      <c r="M296" s="332"/>
      <c r="N296" s="332"/>
      <c r="O296" s="332"/>
      <c r="P296" s="332"/>
      <c r="Q296" s="332"/>
      <c r="R296" s="332"/>
      <c r="S296" s="332"/>
      <c r="T296" s="332"/>
      <c r="U296" s="332"/>
      <c r="V296" s="356"/>
    </row>
    <row r="297" spans="1:22" s="329" customFormat="1" ht="14.1" customHeight="1">
      <c r="A297" s="602">
        <f t="shared" si="4"/>
        <v>296</v>
      </c>
      <c r="B297" s="564" t="s">
        <v>2175</v>
      </c>
      <c r="C297" s="564">
        <v>2</v>
      </c>
      <c r="D297" s="564"/>
      <c r="E297" s="370" t="s">
        <v>2088</v>
      </c>
      <c r="F297" s="342" t="str">
        <f>IF('建築物別概要（追加）入力'!$V$66=0,"",TEXT('建築物別概要（追加）入力'!$V$66,"#0.00"))</f>
        <v/>
      </c>
      <c r="G297" s="342"/>
      <c r="H297" s="332"/>
      <c r="I297" s="332"/>
      <c r="J297" s="332"/>
      <c r="K297" s="332"/>
      <c r="L297" s="332"/>
      <c r="M297" s="332"/>
      <c r="N297" s="332"/>
      <c r="O297" s="332"/>
      <c r="P297" s="332"/>
      <c r="Q297" s="332"/>
      <c r="R297" s="332"/>
      <c r="S297" s="332"/>
      <c r="T297" s="332"/>
      <c r="U297" s="332"/>
      <c r="V297" s="356"/>
    </row>
    <row r="298" spans="1:22" s="329" customFormat="1" ht="14.1" customHeight="1">
      <c r="A298" s="602">
        <f t="shared" si="4"/>
        <v>297</v>
      </c>
      <c r="B298" s="564" t="s">
        <v>2175</v>
      </c>
      <c r="C298" s="564">
        <v>2</v>
      </c>
      <c r="D298" s="564"/>
      <c r="E298" s="370" t="s">
        <v>2089</v>
      </c>
      <c r="F298" s="342" t="str">
        <f>IF('建築物別概要（追加）入力'!$V$67=0,"",TEXT('建築物別概要（追加）入力'!$V$67,"#0.00"))</f>
        <v/>
      </c>
      <c r="G298" s="342"/>
      <c r="H298" s="332"/>
      <c r="I298" s="332"/>
      <c r="J298" s="332"/>
      <c r="K298" s="332"/>
      <c r="L298" s="332"/>
      <c r="M298" s="332"/>
      <c r="N298" s="332"/>
      <c r="O298" s="332"/>
      <c r="P298" s="332"/>
      <c r="Q298" s="332"/>
      <c r="R298" s="332"/>
      <c r="S298" s="332"/>
      <c r="T298" s="332"/>
      <c r="U298" s="332"/>
      <c r="V298" s="356"/>
    </row>
    <row r="299" spans="1:22" s="329" customFormat="1" ht="14.1" customHeight="1">
      <c r="A299" s="602">
        <f t="shared" si="4"/>
        <v>298</v>
      </c>
      <c r="B299" s="564" t="s">
        <v>2175</v>
      </c>
      <c r="C299" s="564">
        <v>2</v>
      </c>
      <c r="D299" s="564"/>
      <c r="E299" s="370" t="s">
        <v>2090</v>
      </c>
      <c r="F299" s="342" t="str">
        <f>IF('建築物別概要（追加）入力'!$V$68=0,"",TEXT('建築物別概要（追加）入力'!$V$68,"#0.00"))</f>
        <v/>
      </c>
      <c r="G299" s="342"/>
      <c r="H299" s="332"/>
      <c r="I299" s="332"/>
      <c r="J299" s="332"/>
      <c r="K299" s="332"/>
      <c r="L299" s="332"/>
      <c r="M299" s="332"/>
      <c r="N299" s="332"/>
      <c r="O299" s="332"/>
      <c r="P299" s="332"/>
      <c r="Q299" s="332"/>
      <c r="R299" s="332"/>
      <c r="S299" s="332"/>
      <c r="T299" s="332"/>
      <c r="U299" s="332"/>
      <c r="V299" s="356"/>
    </row>
    <row r="300" spans="1:22" s="329" customFormat="1" ht="14.1" customHeight="1">
      <c r="A300" s="602">
        <f t="shared" si="4"/>
        <v>299</v>
      </c>
      <c r="B300" s="564" t="s">
        <v>2175</v>
      </c>
      <c r="C300" s="564">
        <v>2</v>
      </c>
      <c r="D300" s="564"/>
      <c r="E300" s="370" t="s">
        <v>2091</v>
      </c>
      <c r="F300" s="342" t="str">
        <f>IF('建築物別概要（追加）入力'!$V$69=0,"",TEXT('建築物別概要（追加）入力'!$V$69,"#0.00"))</f>
        <v/>
      </c>
      <c r="G300" s="332"/>
      <c r="H300" s="332"/>
      <c r="I300" s="332"/>
      <c r="J300" s="332"/>
      <c r="K300" s="332"/>
      <c r="L300" s="332"/>
      <c r="M300" s="332"/>
      <c r="N300" s="332"/>
      <c r="O300" s="332"/>
      <c r="P300" s="332"/>
      <c r="Q300" s="332"/>
      <c r="R300" s="332"/>
      <c r="S300" s="332"/>
      <c r="T300" s="332"/>
      <c r="U300" s="332"/>
      <c r="V300" s="356"/>
    </row>
    <row r="301" spans="1:22" s="329" customFormat="1" ht="14.1" customHeight="1">
      <c r="A301" s="602">
        <f t="shared" si="4"/>
        <v>300</v>
      </c>
      <c r="B301" s="564" t="s">
        <v>2175</v>
      </c>
      <c r="C301" s="564">
        <v>2</v>
      </c>
      <c r="D301" s="564"/>
      <c r="E301" s="370" t="s">
        <v>2092</v>
      </c>
      <c r="F301" s="342" t="str">
        <f>IF('建築物別概要（追加）入力'!$V$70=0,"",TEXT('建築物別概要（追加）入力'!$V$70,"#0.00"))</f>
        <v/>
      </c>
      <c r="G301" s="332"/>
      <c r="H301" s="332"/>
      <c r="I301" s="332"/>
      <c r="J301" s="332"/>
      <c r="K301" s="332"/>
      <c r="L301" s="332"/>
      <c r="M301" s="332"/>
      <c r="N301" s="332"/>
      <c r="O301" s="332"/>
      <c r="P301" s="332"/>
      <c r="Q301" s="332"/>
      <c r="R301" s="332"/>
      <c r="S301" s="332"/>
      <c r="T301" s="332"/>
      <c r="U301" s="332"/>
      <c r="V301" s="356"/>
    </row>
    <row r="302" spans="1:22" ht="14.1" customHeight="1">
      <c r="A302" s="515">
        <f t="shared" si="4"/>
        <v>301</v>
      </c>
      <c r="B302" s="565" t="s">
        <v>2175</v>
      </c>
      <c r="C302" s="565">
        <v>2</v>
      </c>
      <c r="D302" s="565"/>
      <c r="E302" s="513" t="s">
        <v>2104</v>
      </c>
      <c r="F302" s="342" t="str">
        <f>IF('建築物別概要（追加）入力'!$V$71=0,"",TEXT('建築物別概要（追加）入力'!$V$71,"#0.00"))</f>
        <v/>
      </c>
      <c r="G302" s="331"/>
      <c r="H302" s="331"/>
      <c r="I302" s="331"/>
      <c r="J302" s="331"/>
      <c r="K302" s="331"/>
      <c r="L302" s="331"/>
      <c r="M302" s="331"/>
      <c r="N302" s="331"/>
      <c r="O302" s="331"/>
      <c r="P302" s="331"/>
      <c r="Q302" s="331"/>
      <c r="R302" s="331"/>
      <c r="S302" s="331"/>
      <c r="T302" s="331"/>
      <c r="U302" s="331"/>
      <c r="V302" s="509"/>
    </row>
    <row r="303" spans="1:22" s="329" customFormat="1" ht="14.1" customHeight="1">
      <c r="A303" s="603">
        <f t="shared" si="4"/>
        <v>302</v>
      </c>
      <c r="B303" s="567" t="s">
        <v>2175</v>
      </c>
      <c r="C303" s="567">
        <v>2</v>
      </c>
      <c r="D303" s="567"/>
      <c r="E303" s="594" t="s">
        <v>2093</v>
      </c>
      <c r="F303" s="354" t="str">
        <f>IF('建築物別概要（追加）入力'!$J$73=0,"",TEXT('建築物別概要（追加）入力'!$J$73,"#0.00"))</f>
        <v/>
      </c>
      <c r="G303" s="354"/>
      <c r="H303" s="348"/>
      <c r="I303" s="348"/>
      <c r="J303" s="348"/>
      <c r="K303" s="348"/>
      <c r="L303" s="348"/>
      <c r="M303" s="348"/>
      <c r="N303" s="348"/>
      <c r="O303" s="348"/>
      <c r="P303" s="348"/>
      <c r="Q303" s="348"/>
      <c r="R303" s="348"/>
      <c r="S303" s="348"/>
      <c r="T303" s="348"/>
      <c r="U303" s="348"/>
      <c r="V303" s="361"/>
    </row>
    <row r="304" spans="1:22" s="329" customFormat="1" ht="14.1" customHeight="1">
      <c r="A304" s="602">
        <f t="shared" si="4"/>
        <v>303</v>
      </c>
      <c r="B304" s="564" t="s">
        <v>2175</v>
      </c>
      <c r="C304" s="564">
        <v>2</v>
      </c>
      <c r="D304" s="564"/>
      <c r="E304" s="370" t="s">
        <v>2094</v>
      </c>
      <c r="F304" s="342" t="str">
        <f>IF('建築物別概要（追加）入力'!$P$73=0,"",TEXT('建築物別概要（追加）入力'!$P$73,"#0.00"))</f>
        <v/>
      </c>
      <c r="G304" s="342"/>
      <c r="H304" s="332"/>
      <c r="I304" s="332"/>
      <c r="J304" s="332"/>
      <c r="K304" s="332"/>
      <c r="L304" s="332"/>
      <c r="M304" s="332"/>
      <c r="N304" s="332"/>
      <c r="O304" s="332"/>
      <c r="P304" s="332"/>
      <c r="Q304" s="332"/>
      <c r="R304" s="332"/>
      <c r="S304" s="332"/>
      <c r="T304" s="332"/>
      <c r="U304" s="332"/>
      <c r="V304" s="356"/>
    </row>
    <row r="305" spans="1:22" s="329" customFormat="1" ht="14.1" customHeight="1">
      <c r="A305" s="602">
        <f t="shared" si="4"/>
        <v>304</v>
      </c>
      <c r="B305" s="564" t="s">
        <v>2175</v>
      </c>
      <c r="C305" s="564">
        <v>2</v>
      </c>
      <c r="D305" s="564"/>
      <c r="E305" s="370" t="s">
        <v>2095</v>
      </c>
      <c r="F305" s="342" t="str">
        <f>IF('建築物別概要（追加）入力'!$V$73=0,"",TEXT('建築物別概要（追加）入力'!$V$73,"#0.00"))</f>
        <v/>
      </c>
      <c r="G305" s="342"/>
      <c r="H305" s="332"/>
      <c r="I305" s="332"/>
      <c r="J305" s="332"/>
      <c r="K305" s="332"/>
      <c r="L305" s="332"/>
      <c r="M305" s="332"/>
      <c r="N305" s="332"/>
      <c r="O305" s="332"/>
      <c r="P305" s="332"/>
      <c r="Q305" s="332"/>
      <c r="R305" s="332"/>
      <c r="S305" s="332"/>
      <c r="T305" s="332"/>
      <c r="U305" s="332"/>
      <c r="V305" s="356"/>
    </row>
    <row r="306" spans="1:22" s="329" customFormat="1" ht="14.1" customHeight="1">
      <c r="A306" s="602">
        <f t="shared" si="4"/>
        <v>305</v>
      </c>
      <c r="B306" s="564" t="s">
        <v>2175</v>
      </c>
      <c r="C306" s="564">
        <v>2</v>
      </c>
      <c r="D306" s="564"/>
      <c r="E306" s="370" t="s">
        <v>2096</v>
      </c>
      <c r="F306" s="332" t="str">
        <f>IF('建築物別概要（追加）入力'!$D$76=0,"",'建築物別概要（追加）入力'!$D$76)</f>
        <v/>
      </c>
      <c r="G306" s="332"/>
      <c r="H306" s="332"/>
      <c r="I306" s="332"/>
      <c r="J306" s="332"/>
      <c r="K306" s="332"/>
      <c r="L306" s="332"/>
      <c r="M306" s="332"/>
      <c r="N306" s="332"/>
      <c r="O306" s="332"/>
      <c r="P306" s="332"/>
      <c r="Q306" s="332"/>
      <c r="R306" s="332"/>
      <c r="S306" s="332"/>
      <c r="T306" s="332"/>
      <c r="U306" s="332"/>
      <c r="V306" s="356"/>
    </row>
    <row r="307" spans="1:22" s="329" customFormat="1" ht="14.1" customHeight="1">
      <c r="A307" s="602">
        <f t="shared" si="4"/>
        <v>306</v>
      </c>
      <c r="B307" s="564" t="s">
        <v>2175</v>
      </c>
      <c r="C307" s="564">
        <v>2</v>
      </c>
      <c r="D307" s="564"/>
      <c r="E307" s="370" t="s">
        <v>2097</v>
      </c>
      <c r="F307" s="332" t="str">
        <f>IF('建築物別概要（追加）入力'!$D$77=0,"",'建築物別概要（追加）入力'!$D$77)</f>
        <v/>
      </c>
      <c r="G307" s="332"/>
      <c r="H307" s="332"/>
      <c r="I307" s="332"/>
      <c r="J307" s="332"/>
      <c r="K307" s="332"/>
      <c r="L307" s="332"/>
      <c r="M307" s="332"/>
      <c r="N307" s="332"/>
      <c r="O307" s="332"/>
      <c r="P307" s="332"/>
      <c r="Q307" s="332"/>
      <c r="R307" s="332"/>
      <c r="S307" s="332"/>
      <c r="T307" s="332"/>
      <c r="U307" s="332"/>
      <c r="V307" s="356"/>
    </row>
    <row r="308" spans="1:22" s="329" customFormat="1" ht="14.1" customHeight="1">
      <c r="A308" s="602">
        <f t="shared" si="4"/>
        <v>307</v>
      </c>
      <c r="B308" s="564" t="s">
        <v>2175</v>
      </c>
      <c r="C308" s="564">
        <v>2</v>
      </c>
      <c r="D308" s="564"/>
      <c r="E308" s="370" t="s">
        <v>2098</v>
      </c>
      <c r="F308" s="332" t="str">
        <f>IF('建築物別概要（追加）入力'!$D$78=0,"",'建築物別概要（追加）入力'!$D$78)</f>
        <v/>
      </c>
      <c r="G308" s="332"/>
      <c r="H308" s="332"/>
      <c r="I308" s="332"/>
      <c r="J308" s="332"/>
      <c r="K308" s="332"/>
      <c r="L308" s="332"/>
      <c r="M308" s="332"/>
      <c r="N308" s="332"/>
      <c r="O308" s="332"/>
      <c r="P308" s="332"/>
      <c r="Q308" s="332"/>
      <c r="R308" s="332"/>
      <c r="S308" s="332"/>
      <c r="T308" s="332"/>
      <c r="U308" s="332"/>
      <c r="V308" s="356"/>
    </row>
    <row r="309" spans="1:22" s="329" customFormat="1" ht="14.1" customHeight="1">
      <c r="A309" s="602">
        <f t="shared" si="4"/>
        <v>308</v>
      </c>
      <c r="B309" s="564" t="s">
        <v>2175</v>
      </c>
      <c r="C309" s="564">
        <v>2</v>
      </c>
      <c r="D309" s="564"/>
      <c r="E309" s="370" t="s">
        <v>2099</v>
      </c>
      <c r="F309" s="341" t="str">
        <f>IF('建築物別概要（追加）入力'!$D$79=0,"",TEXT('建築物別概要（追加）入力'!$D$79,"#0.000"))</f>
        <v/>
      </c>
      <c r="G309" s="341"/>
      <c r="H309" s="332"/>
      <c r="I309" s="332"/>
      <c r="J309" s="332"/>
      <c r="K309" s="332"/>
      <c r="L309" s="332"/>
      <c r="M309" s="332"/>
      <c r="N309" s="332"/>
      <c r="O309" s="332"/>
      <c r="P309" s="332"/>
      <c r="Q309" s="332"/>
      <c r="R309" s="332"/>
      <c r="S309" s="332"/>
      <c r="T309" s="332"/>
      <c r="U309" s="332"/>
      <c r="V309" s="356"/>
    </row>
    <row r="310" spans="1:22" s="329" customFormat="1" ht="14.1" customHeight="1">
      <c r="A310" s="602">
        <f t="shared" si="4"/>
        <v>309</v>
      </c>
      <c r="B310" s="564" t="s">
        <v>2175</v>
      </c>
      <c r="C310" s="564">
        <v>2</v>
      </c>
      <c r="D310" s="564"/>
      <c r="E310" s="370" t="s">
        <v>2100</v>
      </c>
      <c r="F310" s="332" t="str">
        <f>IF($G$310=1,"",INDEX(値一覧項目!$L$2:$L6,$G$310))</f>
        <v/>
      </c>
      <c r="G310" s="344">
        <v>1</v>
      </c>
      <c r="H310" s="332"/>
      <c r="I310" s="332"/>
      <c r="J310" s="332"/>
      <c r="K310" s="332"/>
      <c r="L310" s="332"/>
      <c r="M310" s="332"/>
      <c r="N310" s="332"/>
      <c r="O310" s="332"/>
      <c r="P310" s="332"/>
      <c r="Q310" s="332"/>
      <c r="R310" s="332"/>
      <c r="S310" s="332"/>
      <c r="T310" s="332"/>
      <c r="U310" s="332"/>
      <c r="V310" s="356"/>
    </row>
    <row r="311" spans="1:22" s="329" customFormat="1" ht="14.1" customHeight="1">
      <c r="A311" s="602">
        <f t="shared" si="4"/>
        <v>310</v>
      </c>
      <c r="B311" s="564" t="s">
        <v>2175</v>
      </c>
      <c r="C311" s="564">
        <v>2</v>
      </c>
      <c r="D311" s="564"/>
      <c r="E311" s="370" t="s">
        <v>1702</v>
      </c>
      <c r="F311" s="332" t="str">
        <f>IF('建築物別概要（追加）入力'!$D$82="","",'建築物別概要（追加）入力'!$D$82)</f>
        <v/>
      </c>
      <c r="G311" s="344"/>
      <c r="H311" s="332"/>
      <c r="I311" s="332"/>
      <c r="J311" s="332"/>
      <c r="K311" s="332"/>
      <c r="L311" s="332"/>
      <c r="M311" s="332"/>
      <c r="N311" s="332"/>
      <c r="O311" s="332"/>
      <c r="P311" s="332"/>
      <c r="Q311" s="332"/>
      <c r="R311" s="332"/>
      <c r="S311" s="332"/>
      <c r="T311" s="332"/>
      <c r="U311" s="332"/>
      <c r="V311" s="356"/>
    </row>
    <row r="312" spans="1:22" s="329" customFormat="1" ht="14.1" customHeight="1" thickBot="1">
      <c r="A312" s="604">
        <f t="shared" si="4"/>
        <v>311</v>
      </c>
      <c r="B312" s="593" t="s">
        <v>2175</v>
      </c>
      <c r="C312" s="568">
        <v>2</v>
      </c>
      <c r="D312" s="568"/>
      <c r="E312" s="373" t="s">
        <v>1701</v>
      </c>
      <c r="F312" s="365" t="str">
        <f>IF('建築物別概要（追加）入力'!$D$84="","",'建築物別概要（追加）入力'!$D$84)</f>
        <v/>
      </c>
      <c r="G312" s="344"/>
      <c r="H312" s="365"/>
      <c r="I312" s="365"/>
      <c r="J312" s="365"/>
      <c r="K312" s="365"/>
      <c r="L312" s="365"/>
      <c r="M312" s="365"/>
      <c r="N312" s="365"/>
      <c r="O312" s="365"/>
      <c r="P312" s="365"/>
      <c r="Q312" s="365"/>
      <c r="R312" s="365"/>
      <c r="S312" s="365"/>
      <c r="T312" s="365"/>
      <c r="U312" s="365"/>
      <c r="V312" s="368"/>
    </row>
    <row r="313" spans="1:22" s="329" customFormat="1" ht="14.1" customHeight="1">
      <c r="A313" s="603">
        <f t="shared" si="4"/>
        <v>312</v>
      </c>
      <c r="B313" s="567" t="s">
        <v>2177</v>
      </c>
      <c r="C313" s="567">
        <v>2</v>
      </c>
      <c r="D313" s="567">
        <v>1</v>
      </c>
      <c r="E313" s="369" t="s">
        <v>2054</v>
      </c>
      <c r="F313" s="366">
        <f>'建築物別概要（追加）入力'!$E$89</f>
        <v>2</v>
      </c>
      <c r="G313" s="366"/>
      <c r="H313" s="358"/>
      <c r="I313" s="358"/>
      <c r="J313" s="358"/>
      <c r="K313" s="358"/>
      <c r="L313" s="358"/>
      <c r="M313" s="358"/>
      <c r="N313" s="358"/>
      <c r="O313" s="358"/>
      <c r="P313" s="358"/>
      <c r="Q313" s="358"/>
      <c r="R313" s="358"/>
      <c r="S313" s="358"/>
      <c r="T313" s="358"/>
      <c r="U313" s="358"/>
      <c r="V313" s="367"/>
    </row>
    <row r="314" spans="1:22" s="329" customFormat="1" ht="14.1" customHeight="1">
      <c r="A314" s="602">
        <f t="shared" si="4"/>
        <v>313</v>
      </c>
      <c r="B314" s="564" t="s">
        <v>2177</v>
      </c>
      <c r="C314" s="564">
        <v>2</v>
      </c>
      <c r="D314" s="564">
        <v>1</v>
      </c>
      <c r="E314" s="370" t="s">
        <v>89</v>
      </c>
      <c r="F314" s="343" t="str">
        <f>IF('建築物別概要（追加）入力'!$E$90="","",'建築物別概要（追加）入力'!$E$90)</f>
        <v/>
      </c>
      <c r="G314" s="343"/>
      <c r="H314" s="332"/>
      <c r="I314" s="332"/>
      <c r="J314" s="332"/>
      <c r="K314" s="332"/>
      <c r="L314" s="332"/>
      <c r="M314" s="332"/>
      <c r="N314" s="332"/>
      <c r="O314" s="332"/>
      <c r="P314" s="332"/>
      <c r="Q314" s="332"/>
      <c r="R314" s="332"/>
      <c r="S314" s="332"/>
      <c r="T314" s="332"/>
      <c r="U314" s="332"/>
      <c r="V314" s="356"/>
    </row>
    <row r="315" spans="1:22" s="329" customFormat="1" ht="14.1" customHeight="1">
      <c r="A315" s="602">
        <f t="shared" si="4"/>
        <v>314</v>
      </c>
      <c r="B315" s="564" t="s">
        <v>2177</v>
      </c>
      <c r="C315" s="564">
        <v>2</v>
      </c>
      <c r="D315" s="564">
        <v>1</v>
      </c>
      <c r="E315" s="370" t="s">
        <v>2269</v>
      </c>
      <c r="F315" s="341" t="str">
        <f>IF('建築物別概要（追加）入力'!$E$91="","",TEXT('建築物別概要（追加）入力'!$E$91,"#0.000"))</f>
        <v/>
      </c>
      <c r="G315" s="341"/>
      <c r="H315" s="332"/>
      <c r="I315" s="332"/>
      <c r="J315" s="332"/>
      <c r="K315" s="332"/>
      <c r="L315" s="332"/>
      <c r="M315" s="332"/>
      <c r="N315" s="332"/>
      <c r="O315" s="332"/>
      <c r="P315" s="332"/>
      <c r="Q315" s="332"/>
      <c r="R315" s="332"/>
      <c r="S315" s="332"/>
      <c r="T315" s="332"/>
      <c r="U315" s="332"/>
      <c r="V315" s="356"/>
    </row>
    <row r="316" spans="1:22" s="329" customFormat="1" ht="14.1" customHeight="1">
      <c r="A316" s="602">
        <f t="shared" si="4"/>
        <v>315</v>
      </c>
      <c r="B316" s="564" t="s">
        <v>2177</v>
      </c>
      <c r="C316" s="564">
        <v>2</v>
      </c>
      <c r="D316" s="564">
        <v>1</v>
      </c>
      <c r="E316" s="370" t="s">
        <v>2270</v>
      </c>
      <c r="F316" s="341" t="str">
        <f>IF('建築物別概要（追加）入力'!$E$92="","",TEXT('建築物別概要（追加）入力'!$E$92,"#0.000"))</f>
        <v/>
      </c>
      <c r="G316" s="341"/>
      <c r="H316" s="332"/>
      <c r="I316" s="332"/>
      <c r="J316" s="332"/>
      <c r="K316" s="332"/>
      <c r="L316" s="332"/>
      <c r="M316" s="332"/>
      <c r="N316" s="332"/>
      <c r="O316" s="332"/>
      <c r="P316" s="332"/>
      <c r="Q316" s="332"/>
      <c r="R316" s="332"/>
      <c r="S316" s="332"/>
      <c r="T316" s="332"/>
      <c r="U316" s="332"/>
      <c r="V316" s="356"/>
    </row>
    <row r="317" spans="1:22" s="329" customFormat="1" ht="14.1" customHeight="1">
      <c r="A317" s="602">
        <f t="shared" si="4"/>
        <v>316</v>
      </c>
      <c r="B317" s="564" t="s">
        <v>2177</v>
      </c>
      <c r="C317" s="564">
        <v>2</v>
      </c>
      <c r="D317" s="564">
        <v>1</v>
      </c>
      <c r="E317" s="370" t="s">
        <v>2271</v>
      </c>
      <c r="F317" s="341" t="str">
        <f>IF('建築物別概要（追加）入力'!$E$93="","",TEXT('建築物別概要（追加）入力'!$E$93,"#0.000"))</f>
        <v/>
      </c>
      <c r="G317" s="341"/>
      <c r="H317" s="332"/>
      <c r="I317" s="332"/>
      <c r="J317" s="332"/>
      <c r="K317" s="332"/>
      <c r="L317" s="332"/>
      <c r="M317" s="332"/>
      <c r="N317" s="332"/>
      <c r="O317" s="332"/>
      <c r="P317" s="332"/>
      <c r="Q317" s="332"/>
      <c r="R317" s="332"/>
      <c r="S317" s="332"/>
      <c r="T317" s="332"/>
      <c r="U317" s="332"/>
      <c r="V317" s="356"/>
    </row>
    <row r="318" spans="1:22" s="329" customFormat="1" ht="14.1" customHeight="1">
      <c r="A318" s="602">
        <f t="shared" si="4"/>
        <v>317</v>
      </c>
      <c r="B318" s="564" t="s">
        <v>2177</v>
      </c>
      <c r="C318" s="564">
        <v>2</v>
      </c>
      <c r="D318" s="564">
        <v>1</v>
      </c>
      <c r="E318" s="370" t="s">
        <v>2272</v>
      </c>
      <c r="F318" s="341" t="str">
        <f>IF('建築物別概要（追加）入力'!$E$94="","",TEXT('建築物別概要（追加）入力'!$E$94,"#0.000"))</f>
        <v/>
      </c>
      <c r="G318" s="341"/>
      <c r="H318" s="332"/>
      <c r="I318" s="332"/>
      <c r="J318" s="332"/>
      <c r="K318" s="332"/>
      <c r="L318" s="332"/>
      <c r="M318" s="332"/>
      <c r="N318" s="332"/>
      <c r="O318" s="332"/>
      <c r="P318" s="332"/>
      <c r="Q318" s="332"/>
      <c r="R318" s="332"/>
      <c r="S318" s="332"/>
      <c r="T318" s="332"/>
      <c r="U318" s="332"/>
      <c r="V318" s="356"/>
    </row>
    <row r="319" spans="1:22" s="329" customFormat="1" ht="14.1" customHeight="1">
      <c r="A319" s="602">
        <f t="shared" si="4"/>
        <v>318</v>
      </c>
      <c r="B319" s="564" t="s">
        <v>2177</v>
      </c>
      <c r="C319" s="564">
        <v>2</v>
      </c>
      <c r="D319" s="564">
        <v>1</v>
      </c>
      <c r="E319" s="370" t="s">
        <v>2268</v>
      </c>
      <c r="F319" s="341" t="str">
        <f>IF($G$319=TRUE,"有",IF($H$319=TRUE,"無",""))</f>
        <v/>
      </c>
      <c r="G319" s="344" t="b">
        <v>0</v>
      </c>
      <c r="H319" s="337" t="b">
        <v>0</v>
      </c>
      <c r="I319" s="332"/>
      <c r="J319" s="332"/>
      <c r="K319" s="332"/>
      <c r="L319" s="332"/>
      <c r="M319" s="332"/>
      <c r="N319" s="332"/>
      <c r="O319" s="332"/>
      <c r="P319" s="332"/>
      <c r="Q319" s="332"/>
      <c r="R319" s="332"/>
      <c r="S319" s="332"/>
      <c r="T319" s="332"/>
      <c r="U319" s="332"/>
      <c r="V319" s="356"/>
    </row>
    <row r="320" spans="1:22" s="329" customFormat="1" ht="14.1" customHeight="1">
      <c r="A320" s="511">
        <f t="shared" si="4"/>
        <v>319</v>
      </c>
      <c r="B320" s="560" t="s">
        <v>2177</v>
      </c>
      <c r="C320" s="560">
        <v>2</v>
      </c>
      <c r="D320" s="560">
        <v>1</v>
      </c>
      <c r="E320" s="331" t="s">
        <v>2372</v>
      </c>
      <c r="F320" s="332" t="str">
        <f>IF($G$320=1,"",INDEX(主要用途!$C$2:$C$63,$G$320))</f>
        <v/>
      </c>
      <c r="G320" s="344">
        <v>1</v>
      </c>
      <c r="H320" s="344"/>
      <c r="I320" s="344"/>
      <c r="J320" s="344"/>
      <c r="K320" s="344"/>
      <c r="L320" s="344"/>
      <c r="M320" s="332"/>
      <c r="N320" s="332"/>
      <c r="O320" s="332"/>
      <c r="P320" s="332"/>
      <c r="Q320" s="355"/>
      <c r="R320" s="332"/>
      <c r="S320" s="332"/>
      <c r="T320" s="332"/>
      <c r="U320" s="332"/>
      <c r="V320" s="356"/>
    </row>
    <row r="321" spans="1:22" s="329" customFormat="1" ht="14.1" customHeight="1">
      <c r="A321" s="511">
        <f t="shared" si="4"/>
        <v>320</v>
      </c>
      <c r="B321" s="560" t="s">
        <v>2177</v>
      </c>
      <c r="C321" s="560">
        <v>2</v>
      </c>
      <c r="D321" s="560">
        <v>1</v>
      </c>
      <c r="E321" s="331" t="s">
        <v>2373</v>
      </c>
      <c r="F321" s="332" t="str">
        <f>IF($G$321=1,"",INDEX(主要用途!$C$2:$C$63,$G$321))</f>
        <v/>
      </c>
      <c r="G321" s="344">
        <v>1</v>
      </c>
      <c r="H321" s="344"/>
      <c r="I321" s="344"/>
      <c r="J321" s="344"/>
      <c r="K321" s="344"/>
      <c r="L321" s="344"/>
      <c r="M321" s="332"/>
      <c r="N321" s="332"/>
      <c r="O321" s="332"/>
      <c r="P321" s="332"/>
      <c r="Q321" s="355"/>
      <c r="R321" s="332"/>
      <c r="S321" s="332"/>
      <c r="T321" s="332"/>
      <c r="U321" s="332"/>
      <c r="V321" s="356"/>
    </row>
    <row r="322" spans="1:22" s="329" customFormat="1" ht="14.1" customHeight="1">
      <c r="A322" s="511">
        <f t="shared" si="4"/>
        <v>321</v>
      </c>
      <c r="B322" s="560" t="s">
        <v>2177</v>
      </c>
      <c r="C322" s="560">
        <v>2</v>
      </c>
      <c r="D322" s="560">
        <v>1</v>
      </c>
      <c r="E322" s="331" t="s">
        <v>2374</v>
      </c>
      <c r="F322" s="332" t="str">
        <f>IF($G$322=1,"",INDEX(主要用途!$C$2:$C$63,$G$322))</f>
        <v/>
      </c>
      <c r="G322" s="344">
        <v>1</v>
      </c>
      <c r="H322" s="344"/>
      <c r="I322" s="344"/>
      <c r="J322" s="344"/>
      <c r="K322" s="344"/>
      <c r="L322" s="344"/>
      <c r="M322" s="332"/>
      <c r="N322" s="332"/>
      <c r="O322" s="332"/>
      <c r="P322" s="332"/>
      <c r="Q322" s="355"/>
      <c r="R322" s="332"/>
      <c r="S322" s="332"/>
      <c r="T322" s="332"/>
      <c r="U322" s="332"/>
      <c r="V322" s="356"/>
    </row>
    <row r="323" spans="1:22" s="329" customFormat="1" ht="14.1" customHeight="1">
      <c r="A323" s="511">
        <f t="shared" ref="A323:A386" si="5">A322+1</f>
        <v>322</v>
      </c>
      <c r="B323" s="560" t="s">
        <v>2177</v>
      </c>
      <c r="C323" s="560">
        <v>2</v>
      </c>
      <c r="D323" s="560">
        <v>1</v>
      </c>
      <c r="E323" s="331" t="s">
        <v>2375</v>
      </c>
      <c r="F323" s="332" t="str">
        <f>IF($G$323=1,"",INDEX(主要用途!$C$2:$C$63,$G$323))</f>
        <v/>
      </c>
      <c r="G323" s="344">
        <v>1</v>
      </c>
      <c r="H323" s="344"/>
      <c r="I323" s="344"/>
      <c r="J323" s="344"/>
      <c r="K323" s="344"/>
      <c r="L323" s="344"/>
      <c r="M323" s="332"/>
      <c r="N323" s="332"/>
      <c r="O323" s="332"/>
      <c r="P323" s="332"/>
      <c r="Q323" s="355"/>
      <c r="R323" s="332"/>
      <c r="S323" s="332"/>
      <c r="T323" s="332"/>
      <c r="U323" s="332"/>
      <c r="V323" s="356"/>
    </row>
    <row r="324" spans="1:22" s="329" customFormat="1" ht="14.1" customHeight="1">
      <c r="A324" s="511">
        <f t="shared" si="5"/>
        <v>323</v>
      </c>
      <c r="B324" s="560" t="s">
        <v>2177</v>
      </c>
      <c r="C324" s="560">
        <v>2</v>
      </c>
      <c r="D324" s="560">
        <v>1</v>
      </c>
      <c r="E324" s="331" t="s">
        <v>2376</v>
      </c>
      <c r="F324" s="332" t="str">
        <f>IF($G$324=1,"",INDEX(主要用途!$C$2:$C$63,$G$324))</f>
        <v/>
      </c>
      <c r="G324" s="344">
        <v>1</v>
      </c>
      <c r="H324" s="344"/>
      <c r="I324" s="344"/>
      <c r="J324" s="344"/>
      <c r="K324" s="344"/>
      <c r="L324" s="344"/>
      <c r="M324" s="332"/>
      <c r="N324" s="332"/>
      <c r="O324" s="332"/>
      <c r="P324" s="332"/>
      <c r="Q324" s="355"/>
      <c r="R324" s="332"/>
      <c r="S324" s="332"/>
      <c r="T324" s="332"/>
      <c r="U324" s="332"/>
      <c r="V324" s="356"/>
    </row>
    <row r="325" spans="1:22" s="329" customFormat="1" ht="14.1" customHeight="1">
      <c r="A325" s="511">
        <f t="shared" si="5"/>
        <v>324</v>
      </c>
      <c r="B325" s="560" t="s">
        <v>2177</v>
      </c>
      <c r="C325" s="560">
        <v>2</v>
      </c>
      <c r="D325" s="560">
        <v>1</v>
      </c>
      <c r="E325" s="331" t="s">
        <v>2387</v>
      </c>
      <c r="F325" s="332" t="str">
        <f>IF($G$325=1,"",INDEX(主要用途!$C$2:$C$63,$G$325))</f>
        <v/>
      </c>
      <c r="G325" s="344">
        <v>1</v>
      </c>
      <c r="H325" s="344"/>
      <c r="I325" s="344"/>
      <c r="J325" s="344"/>
      <c r="K325" s="344"/>
      <c r="L325" s="344"/>
      <c r="M325" s="332"/>
      <c r="N325" s="332"/>
      <c r="O325" s="332"/>
      <c r="P325" s="332"/>
      <c r="Q325" s="355"/>
      <c r="R325" s="332"/>
      <c r="S325" s="332"/>
      <c r="T325" s="332"/>
      <c r="U325" s="332"/>
      <c r="V325" s="356"/>
    </row>
    <row r="326" spans="1:22" s="329" customFormat="1" ht="14.1" customHeight="1">
      <c r="A326" s="547">
        <f t="shared" si="5"/>
        <v>325</v>
      </c>
      <c r="B326" s="572" t="s">
        <v>2177</v>
      </c>
      <c r="C326" s="572">
        <v>2</v>
      </c>
      <c r="D326" s="572">
        <v>1</v>
      </c>
      <c r="E326" s="555" t="s">
        <v>2377</v>
      </c>
      <c r="F326" s="668" t="str">
        <f>IF('建築物別概要（追加）入力'!$K$98="","",'建築物別概要（追加）入力'!$K$98)</f>
        <v/>
      </c>
      <c r="G326" s="698"/>
      <c r="H326" s="698"/>
      <c r="I326" s="698"/>
      <c r="J326" s="698"/>
      <c r="K326" s="698"/>
      <c r="L326" s="698"/>
      <c r="M326" s="668"/>
      <c r="N326" s="668"/>
      <c r="O326" s="668"/>
      <c r="P326" s="668"/>
      <c r="Q326" s="668"/>
      <c r="R326" s="668"/>
      <c r="S326" s="668"/>
      <c r="T326" s="668"/>
      <c r="U326" s="668"/>
      <c r="V326" s="670"/>
    </row>
    <row r="327" spans="1:22" s="329" customFormat="1" ht="14.1" customHeight="1">
      <c r="A327" s="547">
        <f t="shared" si="5"/>
        <v>326</v>
      </c>
      <c r="B327" s="572" t="s">
        <v>2177</v>
      </c>
      <c r="C327" s="572">
        <v>2</v>
      </c>
      <c r="D327" s="572">
        <v>1</v>
      </c>
      <c r="E327" s="555" t="s">
        <v>2378</v>
      </c>
      <c r="F327" s="668" t="str">
        <f>IF('建築物別概要（追加）入力'!$K$99="","",'建築物別概要（追加）入力'!$K$99)</f>
        <v/>
      </c>
      <c r="G327" s="668"/>
      <c r="H327" s="668"/>
      <c r="I327" s="668"/>
      <c r="J327" s="668"/>
      <c r="K327" s="668"/>
      <c r="L327" s="668"/>
      <c r="M327" s="668"/>
      <c r="N327" s="668"/>
      <c r="O327" s="668"/>
      <c r="P327" s="668"/>
      <c r="Q327" s="668"/>
      <c r="R327" s="668"/>
      <c r="S327" s="668"/>
      <c r="T327" s="668"/>
      <c r="U327" s="668"/>
      <c r="V327" s="670"/>
    </row>
    <row r="328" spans="1:22" s="329" customFormat="1" ht="14.1" customHeight="1">
      <c r="A328" s="547">
        <f t="shared" si="5"/>
        <v>327</v>
      </c>
      <c r="B328" s="572" t="s">
        <v>2177</v>
      </c>
      <c r="C328" s="572">
        <v>2</v>
      </c>
      <c r="D328" s="572">
        <v>1</v>
      </c>
      <c r="E328" s="555" t="s">
        <v>2381</v>
      </c>
      <c r="F328" s="668" t="str">
        <f>IF('建築物別概要（追加）入力'!$K$100="","",'建築物別概要（追加）入力'!$K$100)</f>
        <v/>
      </c>
      <c r="G328" s="668"/>
      <c r="H328" s="668"/>
      <c r="I328" s="668"/>
      <c r="J328" s="668"/>
      <c r="K328" s="668"/>
      <c r="L328" s="668"/>
      <c r="M328" s="668"/>
      <c r="N328" s="668"/>
      <c r="O328" s="668"/>
      <c r="P328" s="668"/>
      <c r="Q328" s="668"/>
      <c r="R328" s="668"/>
      <c r="S328" s="668"/>
      <c r="T328" s="668"/>
      <c r="U328" s="668"/>
      <c r="V328" s="670"/>
    </row>
    <row r="329" spans="1:22" s="329" customFormat="1" ht="14.1" customHeight="1">
      <c r="A329" s="547">
        <f t="shared" si="5"/>
        <v>328</v>
      </c>
      <c r="B329" s="572" t="s">
        <v>2177</v>
      </c>
      <c r="C329" s="572">
        <v>2</v>
      </c>
      <c r="D329" s="572">
        <v>1</v>
      </c>
      <c r="E329" s="555" t="s">
        <v>2379</v>
      </c>
      <c r="F329" s="668" t="str">
        <f>IF('建築物別概要（追加）入力'!K101="","",'建築物別概要（追加）入力'!K101)</f>
        <v/>
      </c>
      <c r="G329" s="668"/>
      <c r="H329" s="668"/>
      <c r="I329" s="668"/>
      <c r="J329" s="668"/>
      <c r="K329" s="668"/>
      <c r="L329" s="668"/>
      <c r="M329" s="668"/>
      <c r="N329" s="668"/>
      <c r="O329" s="668"/>
      <c r="P329" s="668"/>
      <c r="Q329" s="668"/>
      <c r="R329" s="668"/>
      <c r="S329" s="668"/>
      <c r="T329" s="668"/>
      <c r="U329" s="668"/>
      <c r="V329" s="670"/>
    </row>
    <row r="330" spans="1:22" s="329" customFormat="1" ht="14.1" customHeight="1">
      <c r="A330" s="547">
        <f t="shared" si="5"/>
        <v>329</v>
      </c>
      <c r="B330" s="572" t="s">
        <v>2177</v>
      </c>
      <c r="C330" s="572">
        <v>2</v>
      </c>
      <c r="D330" s="572">
        <v>1</v>
      </c>
      <c r="E330" s="555" t="s">
        <v>2380</v>
      </c>
      <c r="F330" s="668" t="str">
        <f>IF('建築物別概要（追加）入力'!$K$102="","",'建築物別概要（追加）入力'!$K$102)</f>
        <v/>
      </c>
      <c r="G330" s="668"/>
      <c r="H330" s="668"/>
      <c r="I330" s="668"/>
      <c r="J330" s="668"/>
      <c r="K330" s="668"/>
      <c r="L330" s="668"/>
      <c r="M330" s="668"/>
      <c r="N330" s="668"/>
      <c r="O330" s="668"/>
      <c r="P330" s="668"/>
      <c r="Q330" s="668"/>
      <c r="R330" s="668"/>
      <c r="S330" s="668"/>
      <c r="T330" s="668"/>
      <c r="U330" s="668"/>
      <c r="V330" s="670"/>
    </row>
    <row r="331" spans="1:22" s="329" customFormat="1" ht="14.1" customHeight="1">
      <c r="A331" s="547">
        <f t="shared" si="5"/>
        <v>330</v>
      </c>
      <c r="B331" s="572" t="s">
        <v>2177</v>
      </c>
      <c r="C331" s="572">
        <v>2</v>
      </c>
      <c r="D331" s="572">
        <v>1</v>
      </c>
      <c r="E331" s="555" t="s">
        <v>2388</v>
      </c>
      <c r="F331" s="668" t="str">
        <f>IF('建築物別概要（追加）入力'!$K$103="","",'建築物別概要（追加）入力'!$K$103)</f>
        <v/>
      </c>
      <c r="G331" s="668"/>
      <c r="H331" s="668"/>
      <c r="I331" s="668"/>
      <c r="J331" s="668"/>
      <c r="K331" s="668"/>
      <c r="L331" s="668"/>
      <c r="M331" s="668"/>
      <c r="N331" s="668"/>
      <c r="O331" s="668"/>
      <c r="P331" s="668"/>
      <c r="Q331" s="668"/>
      <c r="R331" s="668"/>
      <c r="S331" s="668"/>
      <c r="T331" s="668"/>
      <c r="U331" s="668"/>
      <c r="V331" s="670"/>
    </row>
    <row r="332" spans="1:22" s="329" customFormat="1" ht="14.1" customHeight="1">
      <c r="A332" s="511">
        <f t="shared" si="5"/>
        <v>331</v>
      </c>
      <c r="B332" s="560" t="s">
        <v>2177</v>
      </c>
      <c r="C332" s="560">
        <v>2</v>
      </c>
      <c r="D332" s="560">
        <v>1</v>
      </c>
      <c r="E332" s="331" t="s">
        <v>2382</v>
      </c>
      <c r="F332" s="332" t="str">
        <f>IF('建築物別概要（追加）入力'!$V$98="","",TEXT('建築物別概要（追加）入力'!$V$98,"#0.00"))</f>
        <v/>
      </c>
      <c r="G332" s="362"/>
      <c r="H332" s="362"/>
      <c r="I332" s="362"/>
      <c r="J332" s="362"/>
      <c r="K332" s="362"/>
      <c r="L332" s="362"/>
      <c r="M332" s="332"/>
      <c r="N332" s="332"/>
      <c r="O332" s="332"/>
      <c r="P332" s="332"/>
      <c r="Q332" s="332"/>
      <c r="R332" s="332"/>
      <c r="S332" s="332"/>
      <c r="T332" s="332"/>
      <c r="U332" s="332"/>
      <c r="V332" s="356"/>
    </row>
    <row r="333" spans="1:22" s="329" customFormat="1" ht="14.1" customHeight="1">
      <c r="A333" s="511">
        <f t="shared" si="5"/>
        <v>332</v>
      </c>
      <c r="B333" s="560" t="s">
        <v>2177</v>
      </c>
      <c r="C333" s="560">
        <v>2</v>
      </c>
      <c r="D333" s="560">
        <v>1</v>
      </c>
      <c r="E333" s="331" t="s">
        <v>2383</v>
      </c>
      <c r="F333" s="332" t="str">
        <f>IF('建築物別概要（追加）入力'!$V$99="","",TEXT('建築物別概要（追加）入力'!$V$99,"#0.00"))</f>
        <v/>
      </c>
      <c r="G333" s="362"/>
      <c r="H333" s="362"/>
      <c r="I333" s="362"/>
      <c r="J333" s="362"/>
      <c r="K333" s="362"/>
      <c r="L333" s="362"/>
      <c r="M333" s="332"/>
      <c r="N333" s="332"/>
      <c r="O333" s="332"/>
      <c r="P333" s="332"/>
      <c r="Q333" s="332"/>
      <c r="R333" s="332"/>
      <c r="S333" s="332"/>
      <c r="T333" s="332"/>
      <c r="U333" s="332"/>
      <c r="V333" s="356"/>
    </row>
    <row r="334" spans="1:22" s="329" customFormat="1" ht="14.1" customHeight="1">
      <c r="A334" s="511">
        <f t="shared" si="5"/>
        <v>333</v>
      </c>
      <c r="B334" s="560" t="s">
        <v>2177</v>
      </c>
      <c r="C334" s="560">
        <v>2</v>
      </c>
      <c r="D334" s="560">
        <v>1</v>
      </c>
      <c r="E334" s="331" t="s">
        <v>2384</v>
      </c>
      <c r="F334" s="332" t="str">
        <f>IF('建築物別概要（追加）入力'!$V$100="","",TEXT('建築物別概要（追加）入力'!$V$100,"#0.00"))</f>
        <v/>
      </c>
      <c r="G334" s="362"/>
      <c r="H334" s="362"/>
      <c r="I334" s="362"/>
      <c r="J334" s="362"/>
      <c r="K334" s="362"/>
      <c r="L334" s="362"/>
      <c r="M334" s="332"/>
      <c r="N334" s="332"/>
      <c r="O334" s="332"/>
      <c r="P334" s="332"/>
      <c r="Q334" s="332"/>
      <c r="R334" s="332"/>
      <c r="S334" s="332"/>
      <c r="T334" s="332"/>
      <c r="U334" s="332"/>
      <c r="V334" s="356"/>
    </row>
    <row r="335" spans="1:22" s="329" customFormat="1" ht="14.1" customHeight="1">
      <c r="A335" s="511">
        <f t="shared" si="5"/>
        <v>334</v>
      </c>
      <c r="B335" s="560" t="s">
        <v>2177</v>
      </c>
      <c r="C335" s="560">
        <v>2</v>
      </c>
      <c r="D335" s="560">
        <v>1</v>
      </c>
      <c r="E335" s="331" t="s">
        <v>2385</v>
      </c>
      <c r="F335" s="332" t="str">
        <f>IF('建築物別概要（追加）入力'!$V$101="","",TEXT('建築物別概要（追加）入力'!$V$101,"#0.00"))</f>
        <v/>
      </c>
      <c r="G335" s="362"/>
      <c r="H335" s="362"/>
      <c r="I335" s="362"/>
      <c r="J335" s="362"/>
      <c r="K335" s="362"/>
      <c r="L335" s="362"/>
      <c r="M335" s="332"/>
      <c r="N335" s="332"/>
      <c r="O335" s="332"/>
      <c r="P335" s="332"/>
      <c r="Q335" s="332"/>
      <c r="R335" s="332"/>
      <c r="S335" s="332"/>
      <c r="T335" s="332"/>
      <c r="U335" s="332"/>
      <c r="V335" s="356"/>
    </row>
    <row r="336" spans="1:22" s="329" customFormat="1" ht="14.1" customHeight="1">
      <c r="A336" s="511">
        <f t="shared" si="5"/>
        <v>335</v>
      </c>
      <c r="B336" s="560" t="s">
        <v>2177</v>
      </c>
      <c r="C336" s="560">
        <v>2</v>
      </c>
      <c r="D336" s="560">
        <v>1</v>
      </c>
      <c r="E336" s="331" t="s">
        <v>2386</v>
      </c>
      <c r="F336" s="332" t="str">
        <f>IF('建築物別概要（追加）入力'!$V$102="","",TEXT('建築物別概要（追加）入力'!$V$102,"#0.00"))</f>
        <v/>
      </c>
      <c r="G336" s="362"/>
      <c r="H336" s="362"/>
      <c r="I336" s="362"/>
      <c r="J336" s="362"/>
      <c r="K336" s="362"/>
      <c r="L336" s="362"/>
      <c r="M336" s="332"/>
      <c r="N336" s="332"/>
      <c r="O336" s="332"/>
      <c r="P336" s="332"/>
      <c r="Q336" s="332"/>
      <c r="R336" s="332"/>
      <c r="S336" s="332"/>
      <c r="T336" s="332"/>
      <c r="U336" s="332"/>
      <c r="V336" s="356"/>
    </row>
    <row r="337" spans="1:22" s="329" customFormat="1" ht="14.1" customHeight="1">
      <c r="A337" s="511">
        <f t="shared" si="5"/>
        <v>336</v>
      </c>
      <c r="B337" s="560" t="s">
        <v>2177</v>
      </c>
      <c r="C337" s="560">
        <v>2</v>
      </c>
      <c r="D337" s="560">
        <v>1</v>
      </c>
      <c r="E337" s="331" t="s">
        <v>2389</v>
      </c>
      <c r="F337" s="332" t="str">
        <f>IF('建築物別概要（追加）入力'!$V$103="","",TEXT('建築物別概要（追加）入力'!$V$103,"#0.00"))</f>
        <v/>
      </c>
      <c r="G337" s="362"/>
      <c r="H337" s="362"/>
      <c r="I337" s="362"/>
      <c r="J337" s="362"/>
      <c r="K337" s="362"/>
      <c r="L337" s="362"/>
      <c r="M337" s="332"/>
      <c r="N337" s="332"/>
      <c r="O337" s="332"/>
      <c r="P337" s="332"/>
      <c r="Q337" s="332"/>
      <c r="R337" s="332"/>
      <c r="S337" s="332"/>
      <c r="T337" s="332"/>
      <c r="U337" s="332"/>
      <c r="V337" s="356"/>
    </row>
    <row r="338" spans="1:22" s="329" customFormat="1" ht="14.1" customHeight="1">
      <c r="A338" s="602">
        <f t="shared" si="5"/>
        <v>337</v>
      </c>
      <c r="B338" s="564" t="s">
        <v>2177</v>
      </c>
      <c r="C338" s="564">
        <v>2</v>
      </c>
      <c r="D338" s="564">
        <v>1</v>
      </c>
      <c r="E338" s="370" t="s">
        <v>1702</v>
      </c>
      <c r="F338" s="332" t="str">
        <f>IF('建築物別概要（追加）入力'!$E$105="","",'建築物別概要（追加）入力'!$E$105)</f>
        <v/>
      </c>
      <c r="G338" s="332"/>
      <c r="H338" s="332"/>
      <c r="I338" s="332"/>
      <c r="J338" s="332"/>
      <c r="K338" s="332"/>
      <c r="L338" s="332"/>
      <c r="M338" s="332"/>
      <c r="N338" s="332"/>
      <c r="O338" s="332"/>
      <c r="P338" s="332"/>
      <c r="Q338" s="332"/>
      <c r="R338" s="332"/>
      <c r="S338" s="332"/>
      <c r="T338" s="332"/>
      <c r="U338" s="332"/>
      <c r="V338" s="356"/>
    </row>
    <row r="339" spans="1:22" s="329" customFormat="1" ht="14.1" customHeight="1" thickBot="1">
      <c r="A339" s="604">
        <f t="shared" si="5"/>
        <v>338</v>
      </c>
      <c r="B339" s="568" t="s">
        <v>2177</v>
      </c>
      <c r="C339" s="568">
        <v>2</v>
      </c>
      <c r="D339" s="593">
        <v>1</v>
      </c>
      <c r="E339" s="373" t="s">
        <v>1701</v>
      </c>
      <c r="F339" s="365" t="str">
        <f>IF('建築物別概要（追加）入力'!$E$105="","",'建築物別概要（追加）入力'!$E$108)</f>
        <v/>
      </c>
      <c r="G339" s="365"/>
      <c r="H339" s="365"/>
      <c r="I339" s="365"/>
      <c r="J339" s="365"/>
      <c r="K339" s="365"/>
      <c r="L339" s="365"/>
      <c r="M339" s="365"/>
      <c r="N339" s="365"/>
      <c r="O339" s="365"/>
      <c r="P339" s="365"/>
      <c r="Q339" s="365"/>
      <c r="R339" s="365"/>
      <c r="S339" s="365"/>
      <c r="T339" s="365"/>
      <c r="U339" s="365"/>
      <c r="V339" s="368"/>
    </row>
    <row r="340" spans="1:22" s="329" customFormat="1" ht="14.1" customHeight="1">
      <c r="A340" s="603">
        <f t="shared" si="5"/>
        <v>339</v>
      </c>
      <c r="B340" s="567" t="s">
        <v>2177</v>
      </c>
      <c r="C340" s="567">
        <v>2</v>
      </c>
      <c r="D340" s="567">
        <v>2</v>
      </c>
      <c r="E340" s="369" t="s">
        <v>2054</v>
      </c>
      <c r="F340" s="366">
        <f>'建築物別概要（追加）入力'!$E$112</f>
        <v>2</v>
      </c>
      <c r="G340" s="366"/>
      <c r="H340" s="358"/>
      <c r="I340" s="358"/>
      <c r="J340" s="358"/>
      <c r="K340" s="358"/>
      <c r="L340" s="358"/>
      <c r="M340" s="358"/>
      <c r="N340" s="358"/>
      <c r="O340" s="358"/>
      <c r="P340" s="358"/>
      <c r="Q340" s="358"/>
      <c r="R340" s="358"/>
      <c r="S340" s="358"/>
      <c r="T340" s="358"/>
      <c r="U340" s="358"/>
      <c r="V340" s="367"/>
    </row>
    <row r="341" spans="1:22" s="329" customFormat="1" ht="14.1" customHeight="1">
      <c r="A341" s="602">
        <f t="shared" si="5"/>
        <v>340</v>
      </c>
      <c r="B341" s="564" t="s">
        <v>2177</v>
      </c>
      <c r="C341" s="564">
        <v>2</v>
      </c>
      <c r="D341" s="564">
        <v>2</v>
      </c>
      <c r="E341" s="370" t="s">
        <v>89</v>
      </c>
      <c r="F341" s="343" t="str">
        <f>IF('建築物別概要（追加）入力'!$E$113="","",'建築物別概要（追加）入力'!$E$113)</f>
        <v/>
      </c>
      <c r="G341" s="343"/>
      <c r="H341" s="332"/>
      <c r="I341" s="332"/>
      <c r="J341" s="332"/>
      <c r="K341" s="332"/>
      <c r="L341" s="332"/>
      <c r="M341" s="332"/>
      <c r="N341" s="332"/>
      <c r="O341" s="332"/>
      <c r="P341" s="332"/>
      <c r="Q341" s="332"/>
      <c r="R341" s="332"/>
      <c r="S341" s="332"/>
      <c r="T341" s="332"/>
      <c r="U341" s="332"/>
      <c r="V341" s="356"/>
    </row>
    <row r="342" spans="1:22" s="329" customFormat="1" ht="14.1" customHeight="1">
      <c r="A342" s="602">
        <f t="shared" si="5"/>
        <v>341</v>
      </c>
      <c r="B342" s="564" t="s">
        <v>2177</v>
      </c>
      <c r="C342" s="564">
        <v>2</v>
      </c>
      <c r="D342" s="564">
        <v>2</v>
      </c>
      <c r="E342" s="370" t="s">
        <v>2269</v>
      </c>
      <c r="F342" s="341" t="str">
        <f>IF('建築物別概要（追加）入力'!$E$114="","",'建築物別概要（追加）入力'!$E$114)</f>
        <v/>
      </c>
      <c r="G342" s="341"/>
      <c r="H342" s="332"/>
      <c r="I342" s="332"/>
      <c r="J342" s="332"/>
      <c r="K342" s="332"/>
      <c r="L342" s="332"/>
      <c r="M342" s="332"/>
      <c r="N342" s="332"/>
      <c r="O342" s="332"/>
      <c r="P342" s="332"/>
      <c r="Q342" s="332"/>
      <c r="R342" s="332"/>
      <c r="S342" s="332"/>
      <c r="T342" s="332"/>
      <c r="U342" s="332"/>
      <c r="V342" s="356"/>
    </row>
    <row r="343" spans="1:22" s="329" customFormat="1" ht="14.1" customHeight="1">
      <c r="A343" s="602">
        <f t="shared" si="5"/>
        <v>342</v>
      </c>
      <c r="B343" s="564" t="s">
        <v>2177</v>
      </c>
      <c r="C343" s="564">
        <v>2</v>
      </c>
      <c r="D343" s="564">
        <v>2</v>
      </c>
      <c r="E343" s="370" t="s">
        <v>2270</v>
      </c>
      <c r="F343" s="341" t="str">
        <f>IF('建築物別概要（追加）入力'!$E$115="","",'建築物別概要（追加）入力'!$E$115)</f>
        <v/>
      </c>
      <c r="G343" s="341"/>
      <c r="H343" s="332"/>
      <c r="I343" s="332"/>
      <c r="J343" s="332"/>
      <c r="K343" s="332"/>
      <c r="L343" s="332"/>
      <c r="M343" s="332"/>
      <c r="N343" s="332"/>
      <c r="O343" s="332"/>
      <c r="P343" s="332"/>
      <c r="Q343" s="332"/>
      <c r="R343" s="332"/>
      <c r="S343" s="332"/>
      <c r="T343" s="332"/>
      <c r="U343" s="332"/>
      <c r="V343" s="356"/>
    </row>
    <row r="344" spans="1:22" s="329" customFormat="1" ht="14.1" customHeight="1">
      <c r="A344" s="602">
        <f t="shared" si="5"/>
        <v>343</v>
      </c>
      <c r="B344" s="564" t="s">
        <v>2177</v>
      </c>
      <c r="C344" s="564">
        <v>2</v>
      </c>
      <c r="D344" s="564">
        <v>2</v>
      </c>
      <c r="E344" s="370" t="s">
        <v>2271</v>
      </c>
      <c r="F344" s="341" t="str">
        <f>IF('建築物別概要（追加）入力'!$E$116="","",'建築物別概要（追加）入力'!$E$116)</f>
        <v/>
      </c>
      <c r="G344" s="341"/>
      <c r="H344" s="332"/>
      <c r="I344" s="332"/>
      <c r="J344" s="332"/>
      <c r="K344" s="332"/>
      <c r="L344" s="332"/>
      <c r="M344" s="332"/>
      <c r="N344" s="332"/>
      <c r="O344" s="332"/>
      <c r="P344" s="332"/>
      <c r="Q344" s="332"/>
      <c r="R344" s="332"/>
      <c r="S344" s="332"/>
      <c r="T344" s="332"/>
      <c r="U344" s="332"/>
      <c r="V344" s="356"/>
    </row>
    <row r="345" spans="1:22" s="329" customFormat="1" ht="14.1" customHeight="1">
      <c r="A345" s="602">
        <f t="shared" si="5"/>
        <v>344</v>
      </c>
      <c r="B345" s="564" t="s">
        <v>2177</v>
      </c>
      <c r="C345" s="564">
        <v>2</v>
      </c>
      <c r="D345" s="564">
        <v>2</v>
      </c>
      <c r="E345" s="370" t="s">
        <v>2272</v>
      </c>
      <c r="F345" s="341" t="str">
        <f>IF('建築物別概要（追加）入力'!$E$117="","",'建築物別概要（追加）入力'!$E$117)</f>
        <v/>
      </c>
      <c r="G345" s="341"/>
      <c r="H345" s="332"/>
      <c r="I345" s="332"/>
      <c r="J345" s="332"/>
      <c r="K345" s="332"/>
      <c r="L345" s="332"/>
      <c r="M345" s="332"/>
      <c r="N345" s="332"/>
      <c r="O345" s="332"/>
      <c r="P345" s="332"/>
      <c r="Q345" s="332"/>
      <c r="R345" s="332"/>
      <c r="S345" s="332"/>
      <c r="T345" s="332"/>
      <c r="U345" s="332"/>
      <c r="V345" s="356"/>
    </row>
    <row r="346" spans="1:22" s="329" customFormat="1" ht="14.1" customHeight="1">
      <c r="A346" s="602">
        <f t="shared" si="5"/>
        <v>345</v>
      </c>
      <c r="B346" s="564" t="s">
        <v>2177</v>
      </c>
      <c r="C346" s="564">
        <v>2</v>
      </c>
      <c r="D346" s="564">
        <v>2</v>
      </c>
      <c r="E346" s="370" t="s">
        <v>2268</v>
      </c>
      <c r="F346" s="341" t="str">
        <f>IF($G$346=TRUE,"有",IF($H$346=TRUE,"無",""))</f>
        <v/>
      </c>
      <c r="G346" s="337" t="b">
        <v>0</v>
      </c>
      <c r="H346" s="337" t="b">
        <v>0</v>
      </c>
      <c r="I346" s="332"/>
      <c r="J346" s="332"/>
      <c r="K346" s="332"/>
      <c r="L346" s="332"/>
      <c r="M346" s="332"/>
      <c r="N346" s="332"/>
      <c r="O346" s="332"/>
      <c r="P346" s="332"/>
      <c r="Q346" s="332"/>
      <c r="R346" s="332"/>
      <c r="S346" s="332"/>
      <c r="T346" s="332"/>
      <c r="U346" s="332"/>
      <c r="V346" s="356"/>
    </row>
    <row r="347" spans="1:22" s="329" customFormat="1" ht="14.1" customHeight="1">
      <c r="A347" s="511">
        <f t="shared" si="5"/>
        <v>346</v>
      </c>
      <c r="B347" s="560" t="s">
        <v>2177</v>
      </c>
      <c r="C347" s="560">
        <v>2</v>
      </c>
      <c r="D347" s="560">
        <v>2</v>
      </c>
      <c r="E347" s="331" t="s">
        <v>2372</v>
      </c>
      <c r="F347" s="332" t="str">
        <f>IF($G$347=1,"",INDEX(主要用途!$C$2:$C$63,$G$347))</f>
        <v/>
      </c>
      <c r="G347" s="344">
        <v>1</v>
      </c>
      <c r="H347" s="344"/>
      <c r="I347" s="344"/>
      <c r="J347" s="344"/>
      <c r="K347" s="344"/>
      <c r="L347" s="344"/>
      <c r="M347" s="332"/>
      <c r="N347" s="332"/>
      <c r="O347" s="332"/>
      <c r="P347" s="332"/>
      <c r="Q347" s="355"/>
      <c r="R347" s="332"/>
      <c r="S347" s="332"/>
      <c r="T347" s="332"/>
      <c r="U347" s="332"/>
      <c r="V347" s="356"/>
    </row>
    <row r="348" spans="1:22" s="329" customFormat="1" ht="14.1" customHeight="1">
      <c r="A348" s="511">
        <f t="shared" si="5"/>
        <v>347</v>
      </c>
      <c r="B348" s="560" t="s">
        <v>2177</v>
      </c>
      <c r="C348" s="560">
        <v>2</v>
      </c>
      <c r="D348" s="560">
        <v>2</v>
      </c>
      <c r="E348" s="331" t="s">
        <v>2373</v>
      </c>
      <c r="F348" s="332" t="str">
        <f>IF($G$348=1,"",INDEX(主要用途!$C$2:$C$63,$G$348))</f>
        <v/>
      </c>
      <c r="G348" s="344">
        <v>1</v>
      </c>
      <c r="H348" s="344"/>
      <c r="I348" s="344"/>
      <c r="J348" s="344"/>
      <c r="K348" s="344"/>
      <c r="L348" s="344"/>
      <c r="M348" s="332"/>
      <c r="N348" s="332"/>
      <c r="O348" s="332"/>
      <c r="P348" s="332"/>
      <c r="Q348" s="355"/>
      <c r="R348" s="332"/>
      <c r="S348" s="332"/>
      <c r="T348" s="332"/>
      <c r="U348" s="332"/>
      <c r="V348" s="356"/>
    </row>
    <row r="349" spans="1:22" s="329" customFormat="1" ht="14.1" customHeight="1">
      <c r="A349" s="511">
        <f t="shared" si="5"/>
        <v>348</v>
      </c>
      <c r="B349" s="560" t="s">
        <v>2177</v>
      </c>
      <c r="C349" s="560">
        <v>2</v>
      </c>
      <c r="D349" s="560">
        <v>2</v>
      </c>
      <c r="E349" s="331" t="s">
        <v>2374</v>
      </c>
      <c r="F349" s="332" t="str">
        <f>IF($G$349=1,"",INDEX(主要用途!$C$2:$C$63,$G$349))</f>
        <v/>
      </c>
      <c r="G349" s="344">
        <v>1</v>
      </c>
      <c r="H349" s="344"/>
      <c r="I349" s="344"/>
      <c r="J349" s="344"/>
      <c r="K349" s="344"/>
      <c r="L349" s="344"/>
      <c r="M349" s="332"/>
      <c r="N349" s="332"/>
      <c r="O349" s="332"/>
      <c r="P349" s="332"/>
      <c r="Q349" s="355"/>
      <c r="R349" s="332"/>
      <c r="S349" s="332"/>
      <c r="T349" s="332"/>
      <c r="U349" s="332"/>
      <c r="V349" s="356"/>
    </row>
    <row r="350" spans="1:22" s="329" customFormat="1" ht="14.1" customHeight="1">
      <c r="A350" s="511">
        <f t="shared" si="5"/>
        <v>349</v>
      </c>
      <c r="B350" s="560" t="s">
        <v>2177</v>
      </c>
      <c r="C350" s="560">
        <v>2</v>
      </c>
      <c r="D350" s="560">
        <v>2</v>
      </c>
      <c r="E350" s="331" t="s">
        <v>2375</v>
      </c>
      <c r="F350" s="332" t="str">
        <f>IF($G$350=1,"",INDEX(主要用途!$C$2:$C$63,$G$350))</f>
        <v/>
      </c>
      <c r="G350" s="344">
        <v>1</v>
      </c>
      <c r="H350" s="344"/>
      <c r="I350" s="344"/>
      <c r="J350" s="344"/>
      <c r="K350" s="344"/>
      <c r="L350" s="344"/>
      <c r="M350" s="332"/>
      <c r="N350" s="332"/>
      <c r="O350" s="332"/>
      <c r="P350" s="332"/>
      <c r="Q350" s="355"/>
      <c r="R350" s="332"/>
      <c r="S350" s="332"/>
      <c r="T350" s="332"/>
      <c r="U350" s="332"/>
      <c r="V350" s="356"/>
    </row>
    <row r="351" spans="1:22" s="329" customFormat="1" ht="14.1" customHeight="1">
      <c r="A351" s="511">
        <f t="shared" si="5"/>
        <v>350</v>
      </c>
      <c r="B351" s="560" t="s">
        <v>2177</v>
      </c>
      <c r="C351" s="560">
        <v>2</v>
      </c>
      <c r="D351" s="560">
        <v>2</v>
      </c>
      <c r="E351" s="331" t="s">
        <v>2376</v>
      </c>
      <c r="F351" s="332" t="str">
        <f>IF($G$351=1,"",INDEX(主要用途!$C$2:$C$63,$G$351))</f>
        <v/>
      </c>
      <c r="G351" s="344">
        <v>1</v>
      </c>
      <c r="H351" s="344"/>
      <c r="I351" s="344"/>
      <c r="J351" s="344"/>
      <c r="K351" s="344"/>
      <c r="L351" s="344"/>
      <c r="M351" s="332"/>
      <c r="N351" s="332"/>
      <c r="O351" s="332"/>
      <c r="P351" s="332"/>
      <c r="Q351" s="355"/>
      <c r="R351" s="332"/>
      <c r="S351" s="332"/>
      <c r="T351" s="332"/>
      <c r="U351" s="332"/>
      <c r="V351" s="356"/>
    </row>
    <row r="352" spans="1:22" s="329" customFormat="1" ht="14.1" customHeight="1">
      <c r="A352" s="511">
        <f t="shared" si="5"/>
        <v>351</v>
      </c>
      <c r="B352" s="560" t="s">
        <v>2177</v>
      </c>
      <c r="C352" s="560">
        <v>2</v>
      </c>
      <c r="D352" s="560">
        <v>2</v>
      </c>
      <c r="E352" s="331" t="s">
        <v>2387</v>
      </c>
      <c r="F352" s="332" t="str">
        <f>IF($G$352=1,"",INDEX(主要用途!$C$2:$C$63,$G$352))</f>
        <v/>
      </c>
      <c r="G352" s="344">
        <v>1</v>
      </c>
      <c r="H352" s="344"/>
      <c r="I352" s="344"/>
      <c r="J352" s="344"/>
      <c r="K352" s="344"/>
      <c r="L352" s="344"/>
      <c r="M352" s="332"/>
      <c r="N352" s="332"/>
      <c r="O352" s="332"/>
      <c r="P352" s="332"/>
      <c r="Q352" s="355"/>
      <c r="R352" s="332"/>
      <c r="S352" s="332"/>
      <c r="T352" s="332"/>
      <c r="U352" s="332"/>
      <c r="V352" s="356"/>
    </row>
    <row r="353" spans="1:22" s="329" customFormat="1" ht="14.1" customHeight="1">
      <c r="A353" s="547">
        <f t="shared" si="5"/>
        <v>352</v>
      </c>
      <c r="B353" s="572" t="s">
        <v>2177</v>
      </c>
      <c r="C353" s="572">
        <v>2</v>
      </c>
      <c r="D353" s="572">
        <v>2</v>
      </c>
      <c r="E353" s="555" t="s">
        <v>2377</v>
      </c>
      <c r="F353" s="668" t="str">
        <f>IF('建築物別概要（追加）入力'!$K$121=1,"",'建築物別概要（追加）入力'!$K$121)</f>
        <v/>
      </c>
      <c r="G353" s="698"/>
      <c r="H353" s="698"/>
      <c r="I353" s="698"/>
      <c r="J353" s="698"/>
      <c r="K353" s="698"/>
      <c r="L353" s="698"/>
      <c r="M353" s="668"/>
      <c r="N353" s="668"/>
      <c r="O353" s="668"/>
      <c r="P353" s="668"/>
      <c r="Q353" s="668"/>
      <c r="R353" s="668"/>
      <c r="S353" s="668"/>
      <c r="T353" s="668"/>
      <c r="U353" s="668"/>
      <c r="V353" s="670"/>
    </row>
    <row r="354" spans="1:22" s="329" customFormat="1" ht="14.1" customHeight="1">
      <c r="A354" s="547">
        <f t="shared" si="5"/>
        <v>353</v>
      </c>
      <c r="B354" s="572" t="s">
        <v>2177</v>
      </c>
      <c r="C354" s="572">
        <v>2</v>
      </c>
      <c r="D354" s="572">
        <v>2</v>
      </c>
      <c r="E354" s="555" t="s">
        <v>2378</v>
      </c>
      <c r="F354" s="668" t="str">
        <f>IF('建築物別概要（追加）入力'!$K$122=1,"",'建築物別概要（追加）入力'!$K$122)</f>
        <v/>
      </c>
      <c r="G354" s="668"/>
      <c r="H354" s="668"/>
      <c r="I354" s="668"/>
      <c r="J354" s="668"/>
      <c r="K354" s="668"/>
      <c r="L354" s="668"/>
      <c r="M354" s="668"/>
      <c r="N354" s="668"/>
      <c r="O354" s="668"/>
      <c r="P354" s="668"/>
      <c r="Q354" s="668"/>
      <c r="R354" s="668"/>
      <c r="S354" s="668"/>
      <c r="T354" s="668"/>
      <c r="U354" s="668"/>
      <c r="V354" s="670"/>
    </row>
    <row r="355" spans="1:22" s="329" customFormat="1" ht="14.1" customHeight="1">
      <c r="A355" s="547">
        <f t="shared" si="5"/>
        <v>354</v>
      </c>
      <c r="B355" s="572" t="s">
        <v>2177</v>
      </c>
      <c r="C355" s="572">
        <v>2</v>
      </c>
      <c r="D355" s="572">
        <v>2</v>
      </c>
      <c r="E355" s="555" t="s">
        <v>2381</v>
      </c>
      <c r="F355" s="668" t="str">
        <f>IF('建築物別概要（追加）入力'!$K$123=1,"",'建築物別概要（追加）入力'!$K$123)</f>
        <v/>
      </c>
      <c r="G355" s="668"/>
      <c r="H355" s="668"/>
      <c r="I355" s="668"/>
      <c r="J355" s="668"/>
      <c r="K355" s="668"/>
      <c r="L355" s="668"/>
      <c r="M355" s="668"/>
      <c r="N355" s="668"/>
      <c r="O355" s="668"/>
      <c r="P355" s="668"/>
      <c r="Q355" s="668"/>
      <c r="R355" s="668"/>
      <c r="S355" s="668"/>
      <c r="T355" s="668"/>
      <c r="U355" s="668"/>
      <c r="V355" s="670"/>
    </row>
    <row r="356" spans="1:22" s="329" customFormat="1" ht="14.1" customHeight="1">
      <c r="A356" s="547">
        <f t="shared" si="5"/>
        <v>355</v>
      </c>
      <c r="B356" s="572" t="s">
        <v>2177</v>
      </c>
      <c r="C356" s="572">
        <v>2</v>
      </c>
      <c r="D356" s="572">
        <v>2</v>
      </c>
      <c r="E356" s="555" t="s">
        <v>2379</v>
      </c>
      <c r="F356" s="668">
        <f>IF('建築物別概要（追加）入力'!$K$124=1,"",'建築物別概要（追加）入力'!$K$124)</f>
        <v>0</v>
      </c>
      <c r="G356" s="668"/>
      <c r="H356" s="668"/>
      <c r="I356" s="668"/>
      <c r="J356" s="668"/>
      <c r="K356" s="668"/>
      <c r="L356" s="668"/>
      <c r="M356" s="668"/>
      <c r="N356" s="668"/>
      <c r="O356" s="668"/>
      <c r="P356" s="668"/>
      <c r="Q356" s="668"/>
      <c r="R356" s="668"/>
      <c r="S356" s="668"/>
      <c r="T356" s="668"/>
      <c r="U356" s="668"/>
      <c r="V356" s="670"/>
    </row>
    <row r="357" spans="1:22" s="329" customFormat="1" ht="14.1" customHeight="1">
      <c r="A357" s="547">
        <f t="shared" si="5"/>
        <v>356</v>
      </c>
      <c r="B357" s="572" t="s">
        <v>2177</v>
      </c>
      <c r="C357" s="572">
        <v>2</v>
      </c>
      <c r="D357" s="572">
        <v>2</v>
      </c>
      <c r="E357" s="555" t="s">
        <v>2380</v>
      </c>
      <c r="F357" s="668" t="str">
        <f>IF('建築物別概要（追加）入力'!$K$125=1,"",'建築物別概要（追加）入力'!$K$125)</f>
        <v/>
      </c>
      <c r="G357" s="668"/>
      <c r="H357" s="668"/>
      <c r="I357" s="668"/>
      <c r="J357" s="668"/>
      <c r="K357" s="668"/>
      <c r="L357" s="668"/>
      <c r="M357" s="668"/>
      <c r="N357" s="668"/>
      <c r="O357" s="668"/>
      <c r="P357" s="668"/>
      <c r="Q357" s="668"/>
      <c r="R357" s="668"/>
      <c r="S357" s="668"/>
      <c r="T357" s="668"/>
      <c r="U357" s="668"/>
      <c r="V357" s="670"/>
    </row>
    <row r="358" spans="1:22" s="329" customFormat="1" ht="14.1" customHeight="1">
      <c r="A358" s="547">
        <f t="shared" si="5"/>
        <v>357</v>
      </c>
      <c r="B358" s="572" t="s">
        <v>2177</v>
      </c>
      <c r="C358" s="572">
        <v>2</v>
      </c>
      <c r="D358" s="572">
        <v>2</v>
      </c>
      <c r="E358" s="555" t="s">
        <v>2388</v>
      </c>
      <c r="F358" s="668" t="str">
        <f>IF('建築物別概要（追加）入力'!$K$126=1,"",'建築物別概要（追加）入力'!$K$126)</f>
        <v/>
      </c>
      <c r="G358" s="668"/>
      <c r="H358" s="668"/>
      <c r="I358" s="668"/>
      <c r="J358" s="668"/>
      <c r="K358" s="668"/>
      <c r="L358" s="668"/>
      <c r="M358" s="668"/>
      <c r="N358" s="668"/>
      <c r="O358" s="668"/>
      <c r="P358" s="668"/>
      <c r="Q358" s="668"/>
      <c r="R358" s="668"/>
      <c r="S358" s="668"/>
      <c r="T358" s="668"/>
      <c r="U358" s="668"/>
      <c r="V358" s="670"/>
    </row>
    <row r="359" spans="1:22" s="329" customFormat="1" ht="14.1" customHeight="1">
      <c r="A359" s="511">
        <f t="shared" si="5"/>
        <v>358</v>
      </c>
      <c r="B359" s="560" t="s">
        <v>2177</v>
      </c>
      <c r="C359" s="560">
        <v>2</v>
      </c>
      <c r="D359" s="560">
        <v>2</v>
      </c>
      <c r="E359" s="331" t="s">
        <v>2382</v>
      </c>
      <c r="F359" s="332" t="str">
        <f>IF('建築物別概要（追加）入力'!$V$121="","",TEXT('建築物別概要（追加）入力'!$V$121,"#0.00"))</f>
        <v/>
      </c>
      <c r="G359" s="362"/>
      <c r="H359" s="362"/>
      <c r="I359" s="362"/>
      <c r="J359" s="362"/>
      <c r="K359" s="362"/>
      <c r="L359" s="362"/>
      <c r="M359" s="332"/>
      <c r="N359" s="332"/>
      <c r="O359" s="332"/>
      <c r="P359" s="332"/>
      <c r="Q359" s="332"/>
      <c r="R359" s="332"/>
      <c r="S359" s="332"/>
      <c r="T359" s="332"/>
      <c r="U359" s="332"/>
      <c r="V359" s="356"/>
    </row>
    <row r="360" spans="1:22" s="329" customFormat="1" ht="14.1" customHeight="1">
      <c r="A360" s="511">
        <f t="shared" si="5"/>
        <v>359</v>
      </c>
      <c r="B360" s="560" t="s">
        <v>2177</v>
      </c>
      <c r="C360" s="560">
        <v>2</v>
      </c>
      <c r="D360" s="560">
        <v>2</v>
      </c>
      <c r="E360" s="331" t="s">
        <v>2383</v>
      </c>
      <c r="F360" s="332" t="str">
        <f>IF('建築物別概要（追加）入力'!$V$122="","",TEXT('建築物別概要（追加）入力'!$V$122,"#0.00"))</f>
        <v/>
      </c>
      <c r="G360" s="362"/>
      <c r="H360" s="362"/>
      <c r="I360" s="362"/>
      <c r="J360" s="362"/>
      <c r="K360" s="362"/>
      <c r="L360" s="362"/>
      <c r="M360" s="332"/>
      <c r="N360" s="332"/>
      <c r="O360" s="332"/>
      <c r="P360" s="332"/>
      <c r="Q360" s="332"/>
      <c r="R360" s="332"/>
      <c r="S360" s="332"/>
      <c r="T360" s="332"/>
      <c r="U360" s="332"/>
      <c r="V360" s="356"/>
    </row>
    <row r="361" spans="1:22" s="329" customFormat="1" ht="14.1" customHeight="1">
      <c r="A361" s="511">
        <f t="shared" si="5"/>
        <v>360</v>
      </c>
      <c r="B361" s="560" t="s">
        <v>2177</v>
      </c>
      <c r="C361" s="560">
        <v>2</v>
      </c>
      <c r="D361" s="560">
        <v>2</v>
      </c>
      <c r="E361" s="331" t="s">
        <v>2384</v>
      </c>
      <c r="F361" s="332" t="str">
        <f>IF('建築物別概要（追加）入力'!$V$123="","",TEXT('建築物別概要（追加）入力'!$V$123,"#0.00"))</f>
        <v/>
      </c>
      <c r="G361" s="362"/>
      <c r="H361" s="362"/>
      <c r="I361" s="362"/>
      <c r="J361" s="362"/>
      <c r="K361" s="362"/>
      <c r="L361" s="362"/>
      <c r="M361" s="332"/>
      <c r="N361" s="332"/>
      <c r="O361" s="332"/>
      <c r="P361" s="332"/>
      <c r="Q361" s="332"/>
      <c r="R361" s="332"/>
      <c r="S361" s="332"/>
      <c r="T361" s="332"/>
      <c r="U361" s="332"/>
      <c r="V361" s="356"/>
    </row>
    <row r="362" spans="1:22" s="329" customFormat="1" ht="14.1" customHeight="1">
      <c r="A362" s="511">
        <f t="shared" si="5"/>
        <v>361</v>
      </c>
      <c r="B362" s="560" t="s">
        <v>2177</v>
      </c>
      <c r="C362" s="560">
        <v>2</v>
      </c>
      <c r="D362" s="560">
        <v>2</v>
      </c>
      <c r="E362" s="331" t="s">
        <v>2385</v>
      </c>
      <c r="F362" s="332" t="str">
        <f>IF('建築物別概要（追加）入力'!$V$124="","",TEXT('建築物別概要（追加）入力'!$V$124,"#0.00"))</f>
        <v/>
      </c>
      <c r="G362" s="362"/>
      <c r="H362" s="362"/>
      <c r="I362" s="362"/>
      <c r="J362" s="362"/>
      <c r="K362" s="362"/>
      <c r="L362" s="362"/>
      <c r="M362" s="332"/>
      <c r="N362" s="332"/>
      <c r="O362" s="332"/>
      <c r="P362" s="332"/>
      <c r="Q362" s="332"/>
      <c r="R362" s="332"/>
      <c r="S362" s="332"/>
      <c r="T362" s="332"/>
      <c r="U362" s="332"/>
      <c r="V362" s="356"/>
    </row>
    <row r="363" spans="1:22" s="329" customFormat="1" ht="14.1" customHeight="1">
      <c r="A363" s="511">
        <f t="shared" si="5"/>
        <v>362</v>
      </c>
      <c r="B363" s="560" t="s">
        <v>2177</v>
      </c>
      <c r="C363" s="560">
        <v>2</v>
      </c>
      <c r="D363" s="560">
        <v>2</v>
      </c>
      <c r="E363" s="331" t="s">
        <v>2386</v>
      </c>
      <c r="F363" s="332" t="str">
        <f>IF('建築物別概要（追加）入力'!$V$125="","",TEXT('建築物別概要（追加）入力'!$V$125,"#0.00"))</f>
        <v/>
      </c>
      <c r="G363" s="362"/>
      <c r="H363" s="362"/>
      <c r="I363" s="362"/>
      <c r="J363" s="362"/>
      <c r="K363" s="362"/>
      <c r="L363" s="362"/>
      <c r="M363" s="332"/>
      <c r="N363" s="332"/>
      <c r="O363" s="332"/>
      <c r="P363" s="332"/>
      <c r="Q363" s="332"/>
      <c r="R363" s="332"/>
      <c r="S363" s="332"/>
      <c r="T363" s="332"/>
      <c r="U363" s="332"/>
      <c r="V363" s="356"/>
    </row>
    <row r="364" spans="1:22" s="329" customFormat="1" ht="14.1" customHeight="1">
      <c r="A364" s="511">
        <f t="shared" si="5"/>
        <v>363</v>
      </c>
      <c r="B364" s="560" t="s">
        <v>2177</v>
      </c>
      <c r="C364" s="560">
        <v>2</v>
      </c>
      <c r="D364" s="560">
        <v>2</v>
      </c>
      <c r="E364" s="331" t="s">
        <v>2389</v>
      </c>
      <c r="F364" s="332" t="str">
        <f>IF('建築物別概要（追加）入力'!$V$126="","",TEXT('建築物別概要（追加）入力'!$V$126,"#0.00"))</f>
        <v/>
      </c>
      <c r="G364" s="362"/>
      <c r="H364" s="362"/>
      <c r="I364" s="362"/>
      <c r="J364" s="362"/>
      <c r="K364" s="362"/>
      <c r="L364" s="362"/>
      <c r="M364" s="332"/>
      <c r="N364" s="332"/>
      <c r="O364" s="332"/>
      <c r="P364" s="332"/>
      <c r="Q364" s="332"/>
      <c r="R364" s="332"/>
      <c r="S364" s="332"/>
      <c r="T364" s="332"/>
      <c r="U364" s="332"/>
      <c r="V364" s="356"/>
    </row>
    <row r="365" spans="1:22" s="329" customFormat="1" ht="14.1" customHeight="1">
      <c r="A365" s="602">
        <f t="shared" si="5"/>
        <v>364</v>
      </c>
      <c r="B365" s="564" t="s">
        <v>2177</v>
      </c>
      <c r="C365" s="564">
        <v>2</v>
      </c>
      <c r="D365" s="564">
        <v>2</v>
      </c>
      <c r="E365" s="370" t="s">
        <v>1702</v>
      </c>
      <c r="F365" s="332" t="str">
        <f>IF('建築物別概要（追加）入力'!$E$128="","",'建築物別概要（追加）入力'!$E$128)</f>
        <v/>
      </c>
      <c r="G365" s="332"/>
      <c r="H365" s="332"/>
      <c r="I365" s="332"/>
      <c r="J365" s="332"/>
      <c r="K365" s="332"/>
      <c r="L365" s="332"/>
      <c r="M365" s="332"/>
      <c r="N365" s="332"/>
      <c r="O365" s="332"/>
      <c r="P365" s="332"/>
      <c r="Q365" s="332"/>
      <c r="R365" s="332"/>
      <c r="S365" s="332"/>
      <c r="T365" s="332"/>
      <c r="U365" s="332"/>
      <c r="V365" s="356"/>
    </row>
    <row r="366" spans="1:22" s="329" customFormat="1" ht="14.1" customHeight="1" thickBot="1">
      <c r="A366" s="604">
        <f t="shared" si="5"/>
        <v>365</v>
      </c>
      <c r="B366" s="568" t="s">
        <v>2177</v>
      </c>
      <c r="C366" s="568">
        <v>2</v>
      </c>
      <c r="D366" s="593">
        <v>2</v>
      </c>
      <c r="E366" s="373" t="s">
        <v>1701</v>
      </c>
      <c r="F366" s="365" t="str">
        <f>IF('建築物別概要（追加）入力'!$E$131="","",'建築物別概要（追加）入力'!$E$131)</f>
        <v/>
      </c>
      <c r="G366" s="365"/>
      <c r="H366" s="365"/>
      <c r="I366" s="365"/>
      <c r="J366" s="365"/>
      <c r="K366" s="365"/>
      <c r="L366" s="365"/>
      <c r="M366" s="365"/>
      <c r="N366" s="365"/>
      <c r="O366" s="365"/>
      <c r="P366" s="365"/>
      <c r="Q366" s="365"/>
      <c r="R366" s="365"/>
      <c r="S366" s="365"/>
      <c r="T366" s="365"/>
      <c r="U366" s="365"/>
      <c r="V366" s="368"/>
    </row>
    <row r="367" spans="1:22" s="329" customFormat="1" ht="14.1" customHeight="1">
      <c r="A367" s="603">
        <f t="shared" si="5"/>
        <v>366</v>
      </c>
      <c r="B367" s="567" t="s">
        <v>2177</v>
      </c>
      <c r="C367" s="567">
        <v>2</v>
      </c>
      <c r="D367" s="567">
        <v>3</v>
      </c>
      <c r="E367" s="369" t="s">
        <v>2054</v>
      </c>
      <c r="F367" s="366">
        <f>'建築物別概要（追加）入力'!$E$135</f>
        <v>2</v>
      </c>
      <c r="G367" s="366"/>
      <c r="H367" s="358"/>
      <c r="I367" s="358"/>
      <c r="J367" s="358"/>
      <c r="K367" s="358"/>
      <c r="L367" s="358"/>
      <c r="M367" s="358"/>
      <c r="N367" s="358"/>
      <c r="O367" s="358"/>
      <c r="P367" s="358"/>
      <c r="Q367" s="358"/>
      <c r="R367" s="358"/>
      <c r="S367" s="358"/>
      <c r="T367" s="358"/>
      <c r="U367" s="358"/>
      <c r="V367" s="367"/>
    </row>
    <row r="368" spans="1:22" s="329" customFormat="1" ht="14.1" customHeight="1">
      <c r="A368" s="602">
        <f t="shared" si="5"/>
        <v>367</v>
      </c>
      <c r="B368" s="564" t="s">
        <v>2177</v>
      </c>
      <c r="C368" s="564">
        <v>2</v>
      </c>
      <c r="D368" s="564">
        <v>3</v>
      </c>
      <c r="E368" s="370" t="s">
        <v>89</v>
      </c>
      <c r="F368" s="343" t="str">
        <f>IF('建築物別概要（追加）入力'!$E$136="","",'建築物別概要（追加）入力'!$E$136)</f>
        <v/>
      </c>
      <c r="G368" s="343"/>
      <c r="H368" s="332"/>
      <c r="I368" s="332"/>
      <c r="J368" s="332"/>
      <c r="K368" s="332"/>
      <c r="L368" s="332"/>
      <c r="M368" s="332"/>
      <c r="N368" s="332"/>
      <c r="O368" s="332"/>
      <c r="P368" s="332"/>
      <c r="Q368" s="332"/>
      <c r="R368" s="332"/>
      <c r="S368" s="332"/>
      <c r="T368" s="332"/>
      <c r="U368" s="332"/>
      <c r="V368" s="356"/>
    </row>
    <row r="369" spans="1:22" s="329" customFormat="1" ht="14.1" customHeight="1">
      <c r="A369" s="602">
        <f t="shared" si="5"/>
        <v>368</v>
      </c>
      <c r="B369" s="564" t="s">
        <v>2177</v>
      </c>
      <c r="C369" s="564">
        <v>2</v>
      </c>
      <c r="D369" s="564">
        <v>3</v>
      </c>
      <c r="E369" s="370" t="s">
        <v>2269</v>
      </c>
      <c r="F369" s="341" t="str">
        <f>IF('建築物別概要（追加）入力'!$E$137="","",'建築物別概要（追加）入力'!$E$137)</f>
        <v/>
      </c>
      <c r="G369" s="341"/>
      <c r="H369" s="332"/>
      <c r="I369" s="332"/>
      <c r="J369" s="332"/>
      <c r="K369" s="332"/>
      <c r="L369" s="332"/>
      <c r="M369" s="332"/>
      <c r="N369" s="332"/>
      <c r="O369" s="332"/>
      <c r="P369" s="332"/>
      <c r="Q369" s="332"/>
      <c r="R369" s="332"/>
      <c r="S369" s="332"/>
      <c r="T369" s="332"/>
      <c r="U369" s="332"/>
      <c r="V369" s="356"/>
    </row>
    <row r="370" spans="1:22" s="329" customFormat="1" ht="14.1" customHeight="1">
      <c r="A370" s="602">
        <f t="shared" si="5"/>
        <v>369</v>
      </c>
      <c r="B370" s="564" t="s">
        <v>2177</v>
      </c>
      <c r="C370" s="564">
        <v>2</v>
      </c>
      <c r="D370" s="564">
        <v>3</v>
      </c>
      <c r="E370" s="370" t="s">
        <v>2270</v>
      </c>
      <c r="F370" s="341" t="str">
        <f>IF('建築物別概要（追加）入力'!$E$138="","",'建築物別概要（追加）入力'!$E$138)</f>
        <v/>
      </c>
      <c r="G370" s="341"/>
      <c r="H370" s="332"/>
      <c r="I370" s="332"/>
      <c r="J370" s="332"/>
      <c r="K370" s="332"/>
      <c r="L370" s="332"/>
      <c r="M370" s="332"/>
      <c r="N370" s="332"/>
      <c r="O370" s="332"/>
      <c r="P370" s="332"/>
      <c r="Q370" s="332"/>
      <c r="R370" s="332"/>
      <c r="S370" s="332"/>
      <c r="T370" s="332"/>
      <c r="U370" s="332"/>
      <c r="V370" s="356"/>
    </row>
    <row r="371" spans="1:22" s="329" customFormat="1" ht="14.1" customHeight="1">
      <c r="A371" s="602">
        <f t="shared" si="5"/>
        <v>370</v>
      </c>
      <c r="B371" s="564" t="s">
        <v>2177</v>
      </c>
      <c r="C371" s="564">
        <v>2</v>
      </c>
      <c r="D371" s="564">
        <v>3</v>
      </c>
      <c r="E371" s="370" t="s">
        <v>2271</v>
      </c>
      <c r="F371" s="341" t="str">
        <f>IF('建築物別概要（追加）入力'!$E$139="","",'建築物別概要（追加）入力'!$E$139)</f>
        <v/>
      </c>
      <c r="G371" s="341"/>
      <c r="H371" s="332"/>
      <c r="I371" s="332"/>
      <c r="J371" s="332"/>
      <c r="K371" s="332"/>
      <c r="L371" s="332"/>
      <c r="M371" s="332"/>
      <c r="N371" s="332"/>
      <c r="O371" s="332"/>
      <c r="P371" s="332"/>
      <c r="Q371" s="332"/>
      <c r="R371" s="332"/>
      <c r="S371" s="332"/>
      <c r="T371" s="332"/>
      <c r="U371" s="332"/>
      <c r="V371" s="356"/>
    </row>
    <row r="372" spans="1:22" s="329" customFormat="1" ht="14.1" customHeight="1">
      <c r="A372" s="602">
        <f t="shared" si="5"/>
        <v>371</v>
      </c>
      <c r="B372" s="564" t="s">
        <v>2177</v>
      </c>
      <c r="C372" s="564">
        <v>2</v>
      </c>
      <c r="D372" s="564">
        <v>3</v>
      </c>
      <c r="E372" s="370" t="s">
        <v>2272</v>
      </c>
      <c r="F372" s="341" t="str">
        <f>IF('建築物別概要（追加）入力'!$E$140="","",'建築物別概要（追加）入力'!$E$140)</f>
        <v/>
      </c>
      <c r="G372" s="341"/>
      <c r="H372" s="332"/>
      <c r="I372" s="332"/>
      <c r="J372" s="332"/>
      <c r="K372" s="332"/>
      <c r="L372" s="332"/>
      <c r="M372" s="332"/>
      <c r="N372" s="332"/>
      <c r="O372" s="332"/>
      <c r="P372" s="332"/>
      <c r="Q372" s="332"/>
      <c r="R372" s="332"/>
      <c r="S372" s="332"/>
      <c r="T372" s="332"/>
      <c r="U372" s="332"/>
      <c r="V372" s="356"/>
    </row>
    <row r="373" spans="1:22" s="329" customFormat="1" ht="14.1" customHeight="1">
      <c r="A373" s="602">
        <f t="shared" si="5"/>
        <v>372</v>
      </c>
      <c r="B373" s="564" t="s">
        <v>2177</v>
      </c>
      <c r="C373" s="564">
        <v>2</v>
      </c>
      <c r="D373" s="564">
        <v>3</v>
      </c>
      <c r="E373" s="370" t="s">
        <v>2268</v>
      </c>
      <c r="F373" s="341" t="str">
        <f>IF($G$373=TRUE,"有",IF($H$373=TRUE,"無",""))</f>
        <v/>
      </c>
      <c r="G373" s="337" t="b">
        <v>0</v>
      </c>
      <c r="H373" s="337" t="b">
        <v>0</v>
      </c>
      <c r="I373" s="332"/>
      <c r="J373" s="332"/>
      <c r="K373" s="332"/>
      <c r="L373" s="332"/>
      <c r="M373" s="332"/>
      <c r="N373" s="332"/>
      <c r="O373" s="332"/>
      <c r="P373" s="332"/>
      <c r="Q373" s="332"/>
      <c r="R373" s="332"/>
      <c r="S373" s="332"/>
      <c r="T373" s="332"/>
      <c r="U373" s="332"/>
      <c r="V373" s="356"/>
    </row>
    <row r="374" spans="1:22" s="329" customFormat="1" ht="14.1" customHeight="1">
      <c r="A374" s="511">
        <f t="shared" si="5"/>
        <v>373</v>
      </c>
      <c r="B374" s="560" t="s">
        <v>2177</v>
      </c>
      <c r="C374" s="560">
        <v>2</v>
      </c>
      <c r="D374" s="560">
        <v>3</v>
      </c>
      <c r="E374" s="331" t="s">
        <v>2372</v>
      </c>
      <c r="F374" s="332" t="str">
        <f>IF($G$374=1,"",INDEX(主要用途!$C$2:$C$63,$G$374))</f>
        <v/>
      </c>
      <c r="G374" s="344">
        <v>1</v>
      </c>
      <c r="H374" s="344"/>
      <c r="I374" s="344"/>
      <c r="J374" s="344"/>
      <c r="K374" s="344"/>
      <c r="L374" s="344"/>
      <c r="M374" s="332"/>
      <c r="N374" s="332"/>
      <c r="O374" s="332"/>
      <c r="P374" s="332"/>
      <c r="Q374" s="355"/>
      <c r="R374" s="332"/>
      <c r="S374" s="332"/>
      <c r="T374" s="332"/>
      <c r="U374" s="332"/>
      <c r="V374" s="356"/>
    </row>
    <row r="375" spans="1:22" s="329" customFormat="1" ht="14.1" customHeight="1">
      <c r="A375" s="511">
        <f t="shared" si="5"/>
        <v>374</v>
      </c>
      <c r="B375" s="560" t="s">
        <v>2177</v>
      </c>
      <c r="C375" s="560">
        <v>2</v>
      </c>
      <c r="D375" s="560">
        <v>3</v>
      </c>
      <c r="E375" s="331" t="s">
        <v>2373</v>
      </c>
      <c r="F375" s="332" t="str">
        <f>IF($G$375=1,"",INDEX(主要用途!$C$2:$C$63,$G$375))</f>
        <v/>
      </c>
      <c r="G375" s="344">
        <v>1</v>
      </c>
      <c r="H375" s="344"/>
      <c r="I375" s="344"/>
      <c r="J375" s="344"/>
      <c r="K375" s="344"/>
      <c r="L375" s="344"/>
      <c r="M375" s="332"/>
      <c r="N375" s="332"/>
      <c r="O375" s="332"/>
      <c r="P375" s="332"/>
      <c r="Q375" s="355"/>
      <c r="R375" s="332"/>
      <c r="S375" s="332"/>
      <c r="T375" s="332"/>
      <c r="U375" s="332"/>
      <c r="V375" s="356"/>
    </row>
    <row r="376" spans="1:22" s="329" customFormat="1" ht="14.1" customHeight="1">
      <c r="A376" s="511">
        <f t="shared" si="5"/>
        <v>375</v>
      </c>
      <c r="B376" s="560" t="s">
        <v>2177</v>
      </c>
      <c r="C376" s="560">
        <v>2</v>
      </c>
      <c r="D376" s="560">
        <v>3</v>
      </c>
      <c r="E376" s="331" t="s">
        <v>2374</v>
      </c>
      <c r="F376" s="332" t="str">
        <f>IF($G$376=1,"",INDEX(主要用途!$C$2:$C$63,$G$376))</f>
        <v/>
      </c>
      <c r="G376" s="344">
        <v>1</v>
      </c>
      <c r="H376" s="344"/>
      <c r="I376" s="344"/>
      <c r="J376" s="344"/>
      <c r="K376" s="344"/>
      <c r="L376" s="344"/>
      <c r="M376" s="332"/>
      <c r="N376" s="332"/>
      <c r="O376" s="332"/>
      <c r="P376" s="332"/>
      <c r="Q376" s="355"/>
      <c r="R376" s="332"/>
      <c r="S376" s="332"/>
      <c r="T376" s="332"/>
      <c r="U376" s="332"/>
      <c r="V376" s="356"/>
    </row>
    <row r="377" spans="1:22" s="329" customFormat="1" ht="14.1" customHeight="1">
      <c r="A377" s="511">
        <f t="shared" si="5"/>
        <v>376</v>
      </c>
      <c r="B377" s="560" t="s">
        <v>2177</v>
      </c>
      <c r="C377" s="560">
        <v>2</v>
      </c>
      <c r="D377" s="560">
        <v>3</v>
      </c>
      <c r="E377" s="331" t="s">
        <v>2375</v>
      </c>
      <c r="F377" s="332" t="str">
        <f>IF($G$377=1,"",INDEX(主要用途!$C$2:$C$63,$G$377))</f>
        <v/>
      </c>
      <c r="G377" s="344">
        <v>1</v>
      </c>
      <c r="H377" s="344"/>
      <c r="I377" s="344"/>
      <c r="J377" s="344"/>
      <c r="K377" s="344"/>
      <c r="L377" s="344"/>
      <c r="M377" s="332"/>
      <c r="N377" s="332"/>
      <c r="O377" s="332"/>
      <c r="P377" s="332"/>
      <c r="Q377" s="355"/>
      <c r="R377" s="332"/>
      <c r="S377" s="332"/>
      <c r="T377" s="332"/>
      <c r="U377" s="332"/>
      <c r="V377" s="356"/>
    </row>
    <row r="378" spans="1:22" s="329" customFormat="1" ht="14.1" customHeight="1">
      <c r="A378" s="511">
        <f t="shared" si="5"/>
        <v>377</v>
      </c>
      <c r="B378" s="560" t="s">
        <v>2177</v>
      </c>
      <c r="C378" s="560">
        <v>2</v>
      </c>
      <c r="D378" s="560">
        <v>3</v>
      </c>
      <c r="E378" s="331" t="s">
        <v>2376</v>
      </c>
      <c r="F378" s="332" t="str">
        <f>IF($G$378=1,"",INDEX(主要用途!$C$2:$C$63,$G$378))</f>
        <v/>
      </c>
      <c r="G378" s="344">
        <v>1</v>
      </c>
      <c r="H378" s="344"/>
      <c r="I378" s="344"/>
      <c r="J378" s="344"/>
      <c r="K378" s="344"/>
      <c r="L378" s="344"/>
      <c r="M378" s="332"/>
      <c r="N378" s="332"/>
      <c r="O378" s="332"/>
      <c r="P378" s="332"/>
      <c r="Q378" s="355"/>
      <c r="R378" s="332"/>
      <c r="S378" s="332"/>
      <c r="T378" s="332"/>
      <c r="U378" s="332"/>
      <c r="V378" s="356"/>
    </row>
    <row r="379" spans="1:22" s="329" customFormat="1" ht="14.1" customHeight="1">
      <c r="A379" s="511">
        <f t="shared" si="5"/>
        <v>378</v>
      </c>
      <c r="B379" s="560" t="s">
        <v>2177</v>
      </c>
      <c r="C379" s="560">
        <v>2</v>
      </c>
      <c r="D379" s="560">
        <v>3</v>
      </c>
      <c r="E379" s="331" t="s">
        <v>2387</v>
      </c>
      <c r="F379" s="332" t="str">
        <f>IF($G$379=1,"",INDEX(主要用途!$C$2:$C$63,$G$379))</f>
        <v/>
      </c>
      <c r="G379" s="344">
        <v>1</v>
      </c>
      <c r="H379" s="344"/>
      <c r="I379" s="344"/>
      <c r="J379" s="344"/>
      <c r="K379" s="344"/>
      <c r="L379" s="344"/>
      <c r="M379" s="332"/>
      <c r="N379" s="332"/>
      <c r="O379" s="332"/>
      <c r="P379" s="332"/>
      <c r="Q379" s="355"/>
      <c r="R379" s="332"/>
      <c r="S379" s="332"/>
      <c r="T379" s="332"/>
      <c r="U379" s="332"/>
      <c r="V379" s="356"/>
    </row>
    <row r="380" spans="1:22" s="329" customFormat="1" ht="14.1" customHeight="1">
      <c r="A380" s="547">
        <f t="shared" si="5"/>
        <v>379</v>
      </c>
      <c r="B380" s="572" t="s">
        <v>2177</v>
      </c>
      <c r="C380" s="572">
        <v>2</v>
      </c>
      <c r="D380" s="572">
        <v>3</v>
      </c>
      <c r="E380" s="555" t="s">
        <v>2377</v>
      </c>
      <c r="F380" s="668" t="str">
        <f>IF('建築物別概要（追加）入力'!$K$144=1,"",'建築物別概要（追加）入力'!$K$144)</f>
        <v/>
      </c>
      <c r="G380" s="698"/>
      <c r="H380" s="698"/>
      <c r="I380" s="698"/>
      <c r="J380" s="698"/>
      <c r="K380" s="698"/>
      <c r="L380" s="698"/>
      <c r="M380" s="668"/>
      <c r="N380" s="668"/>
      <c r="O380" s="668"/>
      <c r="P380" s="668"/>
      <c r="Q380" s="668"/>
      <c r="R380" s="668"/>
      <c r="S380" s="668"/>
      <c r="T380" s="668"/>
      <c r="U380" s="668"/>
      <c r="V380" s="670"/>
    </row>
    <row r="381" spans="1:22" s="329" customFormat="1" ht="14.1" customHeight="1">
      <c r="A381" s="547">
        <f t="shared" si="5"/>
        <v>380</v>
      </c>
      <c r="B381" s="572" t="s">
        <v>2177</v>
      </c>
      <c r="C381" s="572">
        <v>2</v>
      </c>
      <c r="D381" s="572">
        <v>3</v>
      </c>
      <c r="E381" s="555" t="s">
        <v>2378</v>
      </c>
      <c r="F381" s="668" t="str">
        <f>IF('建築物別概要（追加）入力'!$K$145=1,"",'建築物別概要（追加）入力'!$K$145)</f>
        <v/>
      </c>
      <c r="G381" s="668"/>
      <c r="H381" s="668"/>
      <c r="I381" s="668"/>
      <c r="J381" s="668"/>
      <c r="K381" s="668"/>
      <c r="L381" s="668"/>
      <c r="M381" s="668"/>
      <c r="N381" s="668"/>
      <c r="O381" s="668"/>
      <c r="P381" s="668"/>
      <c r="Q381" s="668"/>
      <c r="R381" s="668"/>
      <c r="S381" s="668"/>
      <c r="T381" s="668"/>
      <c r="U381" s="668"/>
      <c r="V381" s="670"/>
    </row>
    <row r="382" spans="1:22" s="329" customFormat="1" ht="14.1" customHeight="1">
      <c r="A382" s="547">
        <f t="shared" si="5"/>
        <v>381</v>
      </c>
      <c r="B382" s="572" t="s">
        <v>2177</v>
      </c>
      <c r="C382" s="572">
        <v>2</v>
      </c>
      <c r="D382" s="572">
        <v>3</v>
      </c>
      <c r="E382" s="555" t="s">
        <v>2381</v>
      </c>
      <c r="F382" s="668" t="str">
        <f>IF('建築物別概要（追加）入力'!K146=1,"",'建築物別概要（追加）入力'!$K$146)</f>
        <v/>
      </c>
      <c r="G382" s="668"/>
      <c r="H382" s="668"/>
      <c r="I382" s="668"/>
      <c r="J382" s="668"/>
      <c r="K382" s="668"/>
      <c r="L382" s="668"/>
      <c r="M382" s="668"/>
      <c r="N382" s="668"/>
      <c r="O382" s="668"/>
      <c r="P382" s="668"/>
      <c r="Q382" s="668"/>
      <c r="R382" s="668"/>
      <c r="S382" s="668"/>
      <c r="T382" s="668"/>
      <c r="U382" s="668"/>
      <c r="V382" s="670"/>
    </row>
    <row r="383" spans="1:22" s="329" customFormat="1" ht="14.1" customHeight="1">
      <c r="A383" s="547">
        <f t="shared" si="5"/>
        <v>382</v>
      </c>
      <c r="B383" s="572" t="s">
        <v>2177</v>
      </c>
      <c r="C383" s="572">
        <v>2</v>
      </c>
      <c r="D383" s="572">
        <v>3</v>
      </c>
      <c r="E383" s="555" t="s">
        <v>2379</v>
      </c>
      <c r="F383" s="668" t="str">
        <f>IF('建築物別概要（追加）入力'!$K$147=1,"",'建築物別概要（追加）入力'!$K$147)</f>
        <v/>
      </c>
      <c r="G383" s="668"/>
      <c r="H383" s="668"/>
      <c r="I383" s="668"/>
      <c r="J383" s="668"/>
      <c r="K383" s="668"/>
      <c r="L383" s="668"/>
      <c r="M383" s="668"/>
      <c r="N383" s="668"/>
      <c r="O383" s="668"/>
      <c r="P383" s="668"/>
      <c r="Q383" s="668"/>
      <c r="R383" s="668"/>
      <c r="S383" s="668"/>
      <c r="T383" s="668"/>
      <c r="U383" s="668"/>
      <c r="V383" s="670"/>
    </row>
    <row r="384" spans="1:22" s="329" customFormat="1" ht="14.1" customHeight="1">
      <c r="A384" s="547">
        <f t="shared" si="5"/>
        <v>383</v>
      </c>
      <c r="B384" s="572" t="s">
        <v>2177</v>
      </c>
      <c r="C384" s="572">
        <v>2</v>
      </c>
      <c r="D384" s="572">
        <v>3</v>
      </c>
      <c r="E384" s="555" t="s">
        <v>2380</v>
      </c>
      <c r="F384" s="668" t="str">
        <f>IF('建築物別概要（追加）入力'!$K$148=1,"",'建築物別概要（追加）入力'!$K$148)</f>
        <v/>
      </c>
      <c r="G384" s="668"/>
      <c r="H384" s="668"/>
      <c r="I384" s="668"/>
      <c r="J384" s="668"/>
      <c r="K384" s="668"/>
      <c r="L384" s="668"/>
      <c r="M384" s="668"/>
      <c r="N384" s="668"/>
      <c r="O384" s="668"/>
      <c r="P384" s="668"/>
      <c r="Q384" s="668"/>
      <c r="R384" s="668"/>
      <c r="S384" s="668"/>
      <c r="T384" s="668"/>
      <c r="U384" s="668"/>
      <c r="V384" s="670"/>
    </row>
    <row r="385" spans="1:22" s="329" customFormat="1" ht="14.1" customHeight="1">
      <c r="A385" s="547">
        <f t="shared" si="5"/>
        <v>384</v>
      </c>
      <c r="B385" s="572" t="s">
        <v>2177</v>
      </c>
      <c r="C385" s="572">
        <v>2</v>
      </c>
      <c r="D385" s="572">
        <v>3</v>
      </c>
      <c r="E385" s="555" t="s">
        <v>2388</v>
      </c>
      <c r="F385" s="668" t="str">
        <f>IF('建築物別概要（追加）入力'!$K$149=1,"",'建築物別概要（追加）入力'!$K$149)</f>
        <v/>
      </c>
      <c r="G385" s="668"/>
      <c r="H385" s="668"/>
      <c r="I385" s="668"/>
      <c r="J385" s="668"/>
      <c r="K385" s="668"/>
      <c r="L385" s="668"/>
      <c r="M385" s="668"/>
      <c r="N385" s="668"/>
      <c r="O385" s="668"/>
      <c r="P385" s="668"/>
      <c r="Q385" s="668"/>
      <c r="R385" s="668"/>
      <c r="S385" s="668"/>
      <c r="T385" s="668"/>
      <c r="U385" s="668"/>
      <c r="V385" s="670"/>
    </row>
    <row r="386" spans="1:22" s="329" customFormat="1" ht="14.1" customHeight="1">
      <c r="A386" s="511">
        <f t="shared" si="5"/>
        <v>385</v>
      </c>
      <c r="B386" s="560" t="s">
        <v>2177</v>
      </c>
      <c r="C386" s="560">
        <v>2</v>
      </c>
      <c r="D386" s="560">
        <v>3</v>
      </c>
      <c r="E386" s="331" t="s">
        <v>2382</v>
      </c>
      <c r="F386" s="332" t="str">
        <f>IF('建築物別概要（追加）入力'!$V$144="","",TEXT('建築物別概要（追加）入力'!$V$144,"#0.00"))</f>
        <v/>
      </c>
      <c r="G386" s="362"/>
      <c r="H386" s="362"/>
      <c r="I386" s="362"/>
      <c r="J386" s="362"/>
      <c r="K386" s="362"/>
      <c r="L386" s="362"/>
      <c r="M386" s="332"/>
      <c r="N386" s="332"/>
      <c r="O386" s="332"/>
      <c r="P386" s="332"/>
      <c r="Q386" s="332"/>
      <c r="R386" s="332"/>
      <c r="S386" s="332"/>
      <c r="T386" s="332"/>
      <c r="U386" s="332"/>
      <c r="V386" s="356"/>
    </row>
    <row r="387" spans="1:22" s="329" customFormat="1" ht="14.1" customHeight="1">
      <c r="A387" s="511">
        <f t="shared" ref="A387:A450" si="6">A386+1</f>
        <v>386</v>
      </c>
      <c r="B387" s="560" t="s">
        <v>2177</v>
      </c>
      <c r="C387" s="560">
        <v>2</v>
      </c>
      <c r="D387" s="560">
        <v>3</v>
      </c>
      <c r="E387" s="331" t="s">
        <v>2383</v>
      </c>
      <c r="F387" s="332" t="str">
        <f>IF('建築物別概要（追加）入力'!$V$145="","",TEXT('建築物別概要（追加）入力'!$V$145,"#0.00"))</f>
        <v/>
      </c>
      <c r="G387" s="362"/>
      <c r="H387" s="362"/>
      <c r="I387" s="362"/>
      <c r="J387" s="362"/>
      <c r="K387" s="362"/>
      <c r="L387" s="362"/>
      <c r="M387" s="332"/>
      <c r="N387" s="332"/>
      <c r="O387" s="332"/>
      <c r="P387" s="332"/>
      <c r="Q387" s="332"/>
      <c r="R387" s="332"/>
      <c r="S387" s="332"/>
      <c r="T387" s="332"/>
      <c r="U387" s="332"/>
      <c r="V387" s="356"/>
    </row>
    <row r="388" spans="1:22" s="329" customFormat="1" ht="14.1" customHeight="1">
      <c r="A388" s="511">
        <f t="shared" si="6"/>
        <v>387</v>
      </c>
      <c r="B388" s="560" t="s">
        <v>2177</v>
      </c>
      <c r="C388" s="560">
        <v>2</v>
      </c>
      <c r="D388" s="560">
        <v>3</v>
      </c>
      <c r="E388" s="331" t="s">
        <v>2384</v>
      </c>
      <c r="F388" s="332" t="str">
        <f>IF('建築物別概要（追加）入力'!$V$146="","",TEXT('建築物別概要（追加）入力'!$V$146,"#0.00"))</f>
        <v/>
      </c>
      <c r="G388" s="362"/>
      <c r="H388" s="362"/>
      <c r="I388" s="362"/>
      <c r="J388" s="362"/>
      <c r="K388" s="362"/>
      <c r="L388" s="362"/>
      <c r="M388" s="332"/>
      <c r="N388" s="332"/>
      <c r="O388" s="332"/>
      <c r="P388" s="332"/>
      <c r="Q388" s="332"/>
      <c r="R388" s="332"/>
      <c r="S388" s="332"/>
      <c r="T388" s="332"/>
      <c r="U388" s="332"/>
      <c r="V388" s="356"/>
    </row>
    <row r="389" spans="1:22" s="329" customFormat="1" ht="14.1" customHeight="1">
      <c r="A389" s="511">
        <f t="shared" si="6"/>
        <v>388</v>
      </c>
      <c r="B389" s="560" t="s">
        <v>2177</v>
      </c>
      <c r="C389" s="560">
        <v>2</v>
      </c>
      <c r="D389" s="560">
        <v>3</v>
      </c>
      <c r="E389" s="331" t="s">
        <v>2385</v>
      </c>
      <c r="F389" s="332" t="str">
        <f>IF('建築物別概要（追加）入力'!$V$147="","",TEXT('建築物別概要（追加）入力'!$V$147,"#0.00"))</f>
        <v/>
      </c>
      <c r="G389" s="362"/>
      <c r="H389" s="362"/>
      <c r="I389" s="362"/>
      <c r="J389" s="362"/>
      <c r="K389" s="362"/>
      <c r="L389" s="362"/>
      <c r="M389" s="332"/>
      <c r="N389" s="332"/>
      <c r="O389" s="332"/>
      <c r="P389" s="332"/>
      <c r="Q389" s="332"/>
      <c r="R389" s="332"/>
      <c r="S389" s="332"/>
      <c r="T389" s="332"/>
      <c r="U389" s="332"/>
      <c r="V389" s="356"/>
    </row>
    <row r="390" spans="1:22" s="329" customFormat="1" ht="14.1" customHeight="1">
      <c r="A390" s="511">
        <f t="shared" si="6"/>
        <v>389</v>
      </c>
      <c r="B390" s="560" t="s">
        <v>2177</v>
      </c>
      <c r="C390" s="560">
        <v>2</v>
      </c>
      <c r="D390" s="560">
        <v>3</v>
      </c>
      <c r="E390" s="331" t="s">
        <v>2386</v>
      </c>
      <c r="F390" s="332" t="str">
        <f>IF('建築物別概要（追加）入力'!$V$148="","",TEXT('建築物別概要（追加）入力'!$V$148,"#0.00"))</f>
        <v/>
      </c>
      <c r="G390" s="362"/>
      <c r="H390" s="362"/>
      <c r="I390" s="362"/>
      <c r="J390" s="362"/>
      <c r="K390" s="362"/>
      <c r="L390" s="362"/>
      <c r="M390" s="332"/>
      <c r="N390" s="332"/>
      <c r="O390" s="332"/>
      <c r="P390" s="332"/>
      <c r="Q390" s="332"/>
      <c r="R390" s="332"/>
      <c r="S390" s="332"/>
      <c r="T390" s="332"/>
      <c r="U390" s="332"/>
      <c r="V390" s="356"/>
    </row>
    <row r="391" spans="1:22" s="329" customFormat="1" ht="14.1" customHeight="1">
      <c r="A391" s="511">
        <f t="shared" si="6"/>
        <v>390</v>
      </c>
      <c r="B391" s="560" t="s">
        <v>2177</v>
      </c>
      <c r="C391" s="560">
        <v>2</v>
      </c>
      <c r="D391" s="560">
        <v>3</v>
      </c>
      <c r="E391" s="331" t="s">
        <v>2389</v>
      </c>
      <c r="F391" s="332" t="str">
        <f>IF('建築物別概要（追加）入力'!$V$149="","",TEXT('建築物別概要（追加）入力'!$V$149,"#0.00"))</f>
        <v/>
      </c>
      <c r="G391" s="362"/>
      <c r="H391" s="362"/>
      <c r="I391" s="362"/>
      <c r="J391" s="362"/>
      <c r="K391" s="362"/>
      <c r="L391" s="362"/>
      <c r="M391" s="332"/>
      <c r="N391" s="332"/>
      <c r="O391" s="332"/>
      <c r="P391" s="332"/>
      <c r="Q391" s="332"/>
      <c r="R391" s="332"/>
      <c r="S391" s="332"/>
      <c r="T391" s="332"/>
      <c r="U391" s="332"/>
      <c r="V391" s="356"/>
    </row>
    <row r="392" spans="1:22" s="329" customFormat="1" ht="14.1" customHeight="1">
      <c r="A392" s="602">
        <f t="shared" si="6"/>
        <v>391</v>
      </c>
      <c r="B392" s="564" t="s">
        <v>2177</v>
      </c>
      <c r="C392" s="564">
        <v>2</v>
      </c>
      <c r="D392" s="564">
        <v>3</v>
      </c>
      <c r="E392" s="370" t="s">
        <v>1702</v>
      </c>
      <c r="F392" s="332" t="str">
        <f>IF('建築物別概要（追加）入力'!$E$151="","",'建築物別概要（追加）入力'!$E$151)</f>
        <v/>
      </c>
      <c r="G392" s="332"/>
      <c r="H392" s="332"/>
      <c r="I392" s="332"/>
      <c r="J392" s="332"/>
      <c r="K392" s="332"/>
      <c r="L392" s="332"/>
      <c r="M392" s="332"/>
      <c r="N392" s="332"/>
      <c r="O392" s="332"/>
      <c r="P392" s="332"/>
      <c r="Q392" s="332"/>
      <c r="R392" s="332"/>
      <c r="S392" s="332"/>
      <c r="T392" s="332"/>
      <c r="U392" s="332"/>
      <c r="V392" s="356"/>
    </row>
    <row r="393" spans="1:22" s="329" customFormat="1" ht="14.1" customHeight="1" thickBot="1">
      <c r="A393" s="604">
        <f t="shared" si="6"/>
        <v>392</v>
      </c>
      <c r="B393" s="568" t="s">
        <v>2177</v>
      </c>
      <c r="C393" s="568">
        <v>2</v>
      </c>
      <c r="D393" s="593">
        <v>3</v>
      </c>
      <c r="E393" s="373" t="s">
        <v>1701</v>
      </c>
      <c r="F393" s="365" t="str">
        <f>IF('建築物別概要（追加）入力'!$E$154="","",'建築物別概要（追加）入力'!$E$154)</f>
        <v/>
      </c>
      <c r="G393" s="365"/>
      <c r="H393" s="365"/>
      <c r="I393" s="365"/>
      <c r="J393" s="365"/>
      <c r="K393" s="365"/>
      <c r="L393" s="365"/>
      <c r="M393" s="365"/>
      <c r="N393" s="365"/>
      <c r="O393" s="365"/>
      <c r="P393" s="365"/>
      <c r="Q393" s="365"/>
      <c r="R393" s="365"/>
      <c r="S393" s="365"/>
      <c r="T393" s="365"/>
      <c r="U393" s="365"/>
      <c r="V393" s="368"/>
    </row>
    <row r="394" spans="1:22" s="329" customFormat="1" ht="14.1" customHeight="1">
      <c r="A394" s="603">
        <f t="shared" si="6"/>
        <v>393</v>
      </c>
      <c r="B394" s="567" t="s">
        <v>2177</v>
      </c>
      <c r="C394" s="567">
        <v>2</v>
      </c>
      <c r="D394" s="567">
        <v>4</v>
      </c>
      <c r="E394" s="369" t="s">
        <v>2054</v>
      </c>
      <c r="F394" s="366">
        <f>'建築物別概要（追加）入力'!$E$158</f>
        <v>2</v>
      </c>
      <c r="G394" s="366"/>
      <c r="H394" s="358"/>
      <c r="I394" s="358"/>
      <c r="J394" s="358"/>
      <c r="K394" s="358"/>
      <c r="L394" s="358"/>
      <c r="M394" s="358"/>
      <c r="N394" s="358"/>
      <c r="O394" s="358"/>
      <c r="P394" s="358"/>
      <c r="Q394" s="358"/>
      <c r="R394" s="358"/>
      <c r="S394" s="358"/>
      <c r="T394" s="358"/>
      <c r="U394" s="358"/>
      <c r="V394" s="367"/>
    </row>
    <row r="395" spans="1:22" s="329" customFormat="1" ht="14.1" customHeight="1">
      <c r="A395" s="602">
        <f t="shared" si="6"/>
        <v>394</v>
      </c>
      <c r="B395" s="564" t="s">
        <v>2177</v>
      </c>
      <c r="C395" s="564">
        <v>2</v>
      </c>
      <c r="D395" s="564">
        <v>4</v>
      </c>
      <c r="E395" s="370" t="s">
        <v>89</v>
      </c>
      <c r="F395" s="343" t="str">
        <f>IF('建築物別概要（追加）入力'!$E$159="","",'建築物別概要（追加）入力'!$E$159)</f>
        <v/>
      </c>
      <c r="G395" s="343"/>
      <c r="H395" s="332"/>
      <c r="I395" s="332"/>
      <c r="J395" s="332"/>
      <c r="K395" s="332"/>
      <c r="L395" s="332"/>
      <c r="M395" s="332"/>
      <c r="N395" s="332"/>
      <c r="O395" s="332"/>
      <c r="P395" s="332"/>
      <c r="Q395" s="332"/>
      <c r="R395" s="332"/>
      <c r="S395" s="332"/>
      <c r="T395" s="332"/>
      <c r="U395" s="332"/>
      <c r="V395" s="356"/>
    </row>
    <row r="396" spans="1:22" s="329" customFormat="1" ht="14.1" customHeight="1">
      <c r="A396" s="602">
        <f t="shared" si="6"/>
        <v>395</v>
      </c>
      <c r="B396" s="564" t="s">
        <v>2177</v>
      </c>
      <c r="C396" s="564">
        <v>2</v>
      </c>
      <c r="D396" s="564">
        <v>4</v>
      </c>
      <c r="E396" s="370" t="s">
        <v>2269</v>
      </c>
      <c r="F396" s="341" t="str">
        <f>IF('建築物別概要（追加）入力'!$E$160="","",'建築物別概要（追加）入力'!$E$160)</f>
        <v/>
      </c>
      <c r="G396" s="341"/>
      <c r="H396" s="332"/>
      <c r="I396" s="332"/>
      <c r="J396" s="332"/>
      <c r="K396" s="332"/>
      <c r="L396" s="332"/>
      <c r="M396" s="332"/>
      <c r="N396" s="332"/>
      <c r="O396" s="332"/>
      <c r="P396" s="332"/>
      <c r="Q396" s="332"/>
      <c r="R396" s="332"/>
      <c r="S396" s="332"/>
      <c r="T396" s="332"/>
      <c r="U396" s="332"/>
      <c r="V396" s="356"/>
    </row>
    <row r="397" spans="1:22" s="329" customFormat="1" ht="14.1" customHeight="1">
      <c r="A397" s="602">
        <f t="shared" si="6"/>
        <v>396</v>
      </c>
      <c r="B397" s="564" t="s">
        <v>2177</v>
      </c>
      <c r="C397" s="564">
        <v>2</v>
      </c>
      <c r="D397" s="564">
        <v>4</v>
      </c>
      <c r="E397" s="370" t="s">
        <v>2270</v>
      </c>
      <c r="F397" s="341" t="str">
        <f>IF('建築物別概要（追加）入力'!$E$161="","",'建築物別概要（追加）入力'!$E$161)</f>
        <v/>
      </c>
      <c r="G397" s="341"/>
      <c r="H397" s="332"/>
      <c r="I397" s="332"/>
      <c r="J397" s="332"/>
      <c r="K397" s="332"/>
      <c r="L397" s="332"/>
      <c r="M397" s="332"/>
      <c r="N397" s="332"/>
      <c r="O397" s="332"/>
      <c r="P397" s="332"/>
      <c r="Q397" s="332"/>
      <c r="R397" s="332"/>
      <c r="S397" s="332"/>
      <c r="T397" s="332"/>
      <c r="U397" s="332"/>
      <c r="V397" s="356"/>
    </row>
    <row r="398" spans="1:22" s="329" customFormat="1" ht="14.1" customHeight="1">
      <c r="A398" s="602">
        <f t="shared" si="6"/>
        <v>397</v>
      </c>
      <c r="B398" s="564" t="s">
        <v>2177</v>
      </c>
      <c r="C398" s="564">
        <v>2</v>
      </c>
      <c r="D398" s="564">
        <v>4</v>
      </c>
      <c r="E398" s="370" t="s">
        <v>2271</v>
      </c>
      <c r="F398" s="341" t="str">
        <f>IF('建築物別概要（追加）入力'!$E$162="","",'建築物別概要（追加）入力'!$E$162)</f>
        <v/>
      </c>
      <c r="G398" s="341"/>
      <c r="H398" s="332"/>
      <c r="I398" s="332"/>
      <c r="J398" s="332"/>
      <c r="K398" s="332"/>
      <c r="L398" s="332"/>
      <c r="M398" s="332"/>
      <c r="N398" s="332"/>
      <c r="O398" s="332"/>
      <c r="P398" s="332"/>
      <c r="Q398" s="332"/>
      <c r="R398" s="332"/>
      <c r="S398" s="332"/>
      <c r="T398" s="332"/>
      <c r="U398" s="332"/>
      <c r="V398" s="356"/>
    </row>
    <row r="399" spans="1:22" s="329" customFormat="1" ht="14.1" customHeight="1">
      <c r="A399" s="602">
        <f t="shared" si="6"/>
        <v>398</v>
      </c>
      <c r="B399" s="564" t="s">
        <v>2177</v>
      </c>
      <c r="C399" s="564">
        <v>2</v>
      </c>
      <c r="D399" s="564">
        <v>4</v>
      </c>
      <c r="E399" s="370" t="s">
        <v>2272</v>
      </c>
      <c r="F399" s="341" t="str">
        <f>IF('建築物別概要（追加）入力'!$E$163="","",'建築物別概要（追加）入力'!$E$163)</f>
        <v/>
      </c>
      <c r="G399" s="341"/>
      <c r="H399" s="332"/>
      <c r="I399" s="332"/>
      <c r="J399" s="332"/>
      <c r="K399" s="332"/>
      <c r="L399" s="332"/>
      <c r="M399" s="332"/>
      <c r="N399" s="332"/>
      <c r="O399" s="332"/>
      <c r="P399" s="332"/>
      <c r="Q399" s="332"/>
      <c r="R399" s="332"/>
      <c r="S399" s="332"/>
      <c r="T399" s="332"/>
      <c r="U399" s="332"/>
      <c r="V399" s="356"/>
    </row>
    <row r="400" spans="1:22" s="329" customFormat="1" ht="14.1" customHeight="1">
      <c r="A400" s="602">
        <f t="shared" si="6"/>
        <v>399</v>
      </c>
      <c r="B400" s="564" t="s">
        <v>2177</v>
      </c>
      <c r="C400" s="564">
        <v>2</v>
      </c>
      <c r="D400" s="564">
        <v>4</v>
      </c>
      <c r="E400" s="370" t="s">
        <v>2268</v>
      </c>
      <c r="F400" s="341" t="str">
        <f>IF($G$400=TRUE,"有",IF($H$400=TRUE,"無",""))</f>
        <v/>
      </c>
      <c r="G400" s="337" t="b">
        <v>0</v>
      </c>
      <c r="H400" s="337" t="b">
        <v>0</v>
      </c>
      <c r="I400" s="332"/>
      <c r="J400" s="332"/>
      <c r="K400" s="332"/>
      <c r="L400" s="332"/>
      <c r="M400" s="332"/>
      <c r="N400" s="332"/>
      <c r="O400" s="332"/>
      <c r="P400" s="332"/>
      <c r="Q400" s="332"/>
      <c r="R400" s="332"/>
      <c r="S400" s="332"/>
      <c r="T400" s="332"/>
      <c r="U400" s="332"/>
      <c r="V400" s="356"/>
    </row>
    <row r="401" spans="1:22" s="329" customFormat="1" ht="14.1" customHeight="1">
      <c r="A401" s="511">
        <f t="shared" si="6"/>
        <v>400</v>
      </c>
      <c r="B401" s="560" t="s">
        <v>2177</v>
      </c>
      <c r="C401" s="560">
        <v>2</v>
      </c>
      <c r="D401" s="560">
        <v>4</v>
      </c>
      <c r="E401" s="331" t="s">
        <v>2372</v>
      </c>
      <c r="F401" s="332" t="str">
        <f>IF($G$401=1,"",INDEX(主要用途!$C$2:$C$63,$G$401))</f>
        <v/>
      </c>
      <c r="G401" s="344">
        <v>1</v>
      </c>
      <c r="H401" s="344"/>
      <c r="I401" s="344"/>
      <c r="J401" s="344"/>
      <c r="K401" s="344"/>
      <c r="L401" s="344"/>
      <c r="M401" s="332"/>
      <c r="N401" s="332"/>
      <c r="O401" s="332"/>
      <c r="P401" s="332"/>
      <c r="Q401" s="355"/>
      <c r="R401" s="332"/>
      <c r="S401" s="332"/>
      <c r="T401" s="332"/>
      <c r="U401" s="332"/>
      <c r="V401" s="356"/>
    </row>
    <row r="402" spans="1:22" s="329" customFormat="1" ht="14.1" customHeight="1">
      <c r="A402" s="511">
        <f t="shared" si="6"/>
        <v>401</v>
      </c>
      <c r="B402" s="560" t="s">
        <v>2177</v>
      </c>
      <c r="C402" s="560">
        <v>2</v>
      </c>
      <c r="D402" s="560">
        <v>4</v>
      </c>
      <c r="E402" s="331" t="s">
        <v>2373</v>
      </c>
      <c r="F402" s="332" t="str">
        <f>IF($G$402=1,"",INDEX(主要用途!$C$2:$C$63,$G$402))</f>
        <v/>
      </c>
      <c r="G402" s="344">
        <v>1</v>
      </c>
      <c r="H402" s="344"/>
      <c r="I402" s="344"/>
      <c r="J402" s="344"/>
      <c r="K402" s="344"/>
      <c r="L402" s="344"/>
      <c r="M402" s="332"/>
      <c r="N402" s="332"/>
      <c r="O402" s="332"/>
      <c r="P402" s="332"/>
      <c r="Q402" s="355"/>
      <c r="R402" s="332"/>
      <c r="S402" s="332"/>
      <c r="T402" s="332"/>
      <c r="U402" s="332"/>
      <c r="V402" s="356"/>
    </row>
    <row r="403" spans="1:22" s="329" customFormat="1" ht="14.1" customHeight="1">
      <c r="A403" s="511">
        <f t="shared" si="6"/>
        <v>402</v>
      </c>
      <c r="B403" s="560" t="s">
        <v>2177</v>
      </c>
      <c r="C403" s="560">
        <v>2</v>
      </c>
      <c r="D403" s="560">
        <v>4</v>
      </c>
      <c r="E403" s="331" t="s">
        <v>2374</v>
      </c>
      <c r="F403" s="332" t="str">
        <f>IF($G$403=1,"",INDEX(主要用途!$C$2:$C$63,$G$403))</f>
        <v/>
      </c>
      <c r="G403" s="344">
        <v>1</v>
      </c>
      <c r="H403" s="344"/>
      <c r="I403" s="344"/>
      <c r="J403" s="344"/>
      <c r="K403" s="344"/>
      <c r="L403" s="344"/>
      <c r="M403" s="332"/>
      <c r="N403" s="332"/>
      <c r="O403" s="332"/>
      <c r="P403" s="332"/>
      <c r="Q403" s="355"/>
      <c r="R403" s="332"/>
      <c r="S403" s="332"/>
      <c r="T403" s="332"/>
      <c r="U403" s="332"/>
      <c r="V403" s="356"/>
    </row>
    <row r="404" spans="1:22" s="329" customFormat="1" ht="14.1" customHeight="1">
      <c r="A404" s="511">
        <f t="shared" si="6"/>
        <v>403</v>
      </c>
      <c r="B404" s="560" t="s">
        <v>2177</v>
      </c>
      <c r="C404" s="560">
        <v>2</v>
      </c>
      <c r="D404" s="560">
        <v>4</v>
      </c>
      <c r="E404" s="331" t="s">
        <v>2375</v>
      </c>
      <c r="F404" s="332" t="str">
        <f>IF($G$404=1,"",INDEX(主要用途!$C$2:$C$63,$G$404))</f>
        <v/>
      </c>
      <c r="G404" s="344">
        <v>1</v>
      </c>
      <c r="H404" s="344"/>
      <c r="I404" s="344"/>
      <c r="J404" s="344"/>
      <c r="K404" s="344"/>
      <c r="L404" s="344"/>
      <c r="M404" s="332"/>
      <c r="N404" s="332"/>
      <c r="O404" s="332"/>
      <c r="P404" s="332"/>
      <c r="Q404" s="355"/>
      <c r="R404" s="332"/>
      <c r="S404" s="332"/>
      <c r="T404" s="332"/>
      <c r="U404" s="332"/>
      <c r="V404" s="356"/>
    </row>
    <row r="405" spans="1:22" s="329" customFormat="1" ht="14.1" customHeight="1">
      <c r="A405" s="511">
        <f t="shared" si="6"/>
        <v>404</v>
      </c>
      <c r="B405" s="560" t="s">
        <v>2177</v>
      </c>
      <c r="C405" s="560">
        <v>2</v>
      </c>
      <c r="D405" s="560">
        <v>4</v>
      </c>
      <c r="E405" s="331" t="s">
        <v>2376</v>
      </c>
      <c r="F405" s="332" t="str">
        <f>IF($G$405=1,"",INDEX(主要用途!$C$2:$C$63,$G$405))</f>
        <v/>
      </c>
      <c r="G405" s="344">
        <v>1</v>
      </c>
      <c r="H405" s="344"/>
      <c r="I405" s="344"/>
      <c r="J405" s="344"/>
      <c r="K405" s="344"/>
      <c r="L405" s="344"/>
      <c r="M405" s="332"/>
      <c r="N405" s="332"/>
      <c r="O405" s="332"/>
      <c r="P405" s="332"/>
      <c r="Q405" s="355"/>
      <c r="R405" s="332"/>
      <c r="S405" s="332"/>
      <c r="T405" s="332"/>
      <c r="U405" s="332"/>
      <c r="V405" s="356"/>
    </row>
    <row r="406" spans="1:22" s="329" customFormat="1" ht="14.1" customHeight="1">
      <c r="A406" s="511">
        <f t="shared" si="6"/>
        <v>405</v>
      </c>
      <c r="B406" s="560" t="s">
        <v>2177</v>
      </c>
      <c r="C406" s="560">
        <v>2</v>
      </c>
      <c r="D406" s="560">
        <v>4</v>
      </c>
      <c r="E406" s="331" t="s">
        <v>2387</v>
      </c>
      <c r="F406" s="332" t="str">
        <f>IF($G$406=1,"",INDEX(主要用途!$C$2:$C$63,$G$406))</f>
        <v/>
      </c>
      <c r="G406" s="344">
        <v>1</v>
      </c>
      <c r="H406" s="344"/>
      <c r="I406" s="344"/>
      <c r="J406" s="344"/>
      <c r="K406" s="344"/>
      <c r="L406" s="344"/>
      <c r="M406" s="332"/>
      <c r="N406" s="332"/>
      <c r="O406" s="332"/>
      <c r="P406" s="332"/>
      <c r="Q406" s="355"/>
      <c r="R406" s="332"/>
      <c r="S406" s="332"/>
      <c r="T406" s="332"/>
      <c r="U406" s="332"/>
      <c r="V406" s="356"/>
    </row>
    <row r="407" spans="1:22" s="329" customFormat="1" ht="14.1" customHeight="1">
      <c r="A407" s="547">
        <f t="shared" si="6"/>
        <v>406</v>
      </c>
      <c r="B407" s="572" t="s">
        <v>2177</v>
      </c>
      <c r="C407" s="572">
        <v>2</v>
      </c>
      <c r="D407" s="572">
        <v>4</v>
      </c>
      <c r="E407" s="555" t="s">
        <v>2377</v>
      </c>
      <c r="F407" s="668" t="str">
        <f>IF('建築物別概要（追加）入力'!$K$167=1,"",'建築物別概要（追加）入力'!$K$167)</f>
        <v/>
      </c>
      <c r="G407" s="698"/>
      <c r="H407" s="698"/>
      <c r="I407" s="698"/>
      <c r="J407" s="698"/>
      <c r="K407" s="698"/>
      <c r="L407" s="698"/>
      <c r="M407" s="668"/>
      <c r="N407" s="668"/>
      <c r="O407" s="668"/>
      <c r="P407" s="668"/>
      <c r="Q407" s="668"/>
      <c r="R407" s="668"/>
      <c r="S407" s="668"/>
      <c r="T407" s="668"/>
      <c r="U407" s="668"/>
      <c r="V407" s="670"/>
    </row>
    <row r="408" spans="1:22" s="329" customFormat="1" ht="14.1" customHeight="1">
      <c r="A408" s="547">
        <f t="shared" si="6"/>
        <v>407</v>
      </c>
      <c r="B408" s="572" t="s">
        <v>2177</v>
      </c>
      <c r="C408" s="572">
        <v>2</v>
      </c>
      <c r="D408" s="572">
        <v>4</v>
      </c>
      <c r="E408" s="555" t="s">
        <v>2378</v>
      </c>
      <c r="F408" s="668" t="str">
        <f>IF('建築物別概要（追加）入力'!$K$168=1,"",'建築物別概要（追加）入力'!$K$168)</f>
        <v/>
      </c>
      <c r="G408" s="668"/>
      <c r="H408" s="668"/>
      <c r="I408" s="668"/>
      <c r="J408" s="668"/>
      <c r="K408" s="668"/>
      <c r="L408" s="668"/>
      <c r="M408" s="668"/>
      <c r="N408" s="668"/>
      <c r="O408" s="668"/>
      <c r="P408" s="668"/>
      <c r="Q408" s="668"/>
      <c r="R408" s="668"/>
      <c r="S408" s="668"/>
      <c r="T408" s="668"/>
      <c r="U408" s="668"/>
      <c r="V408" s="670"/>
    </row>
    <row r="409" spans="1:22" s="329" customFormat="1" ht="14.1" customHeight="1">
      <c r="A409" s="547">
        <f t="shared" si="6"/>
        <v>408</v>
      </c>
      <c r="B409" s="572" t="s">
        <v>2177</v>
      </c>
      <c r="C409" s="572">
        <v>2</v>
      </c>
      <c r="D409" s="572">
        <v>4</v>
      </c>
      <c r="E409" s="555" t="s">
        <v>2381</v>
      </c>
      <c r="F409" s="668" t="str">
        <f>IF('建築物別概要（追加）入力'!$K$169=1,"",'建築物別概要（追加）入力'!$K$169)</f>
        <v/>
      </c>
      <c r="G409" s="668"/>
      <c r="H409" s="668"/>
      <c r="I409" s="668"/>
      <c r="J409" s="668"/>
      <c r="K409" s="668"/>
      <c r="L409" s="668"/>
      <c r="M409" s="668"/>
      <c r="N409" s="668"/>
      <c r="O409" s="668"/>
      <c r="P409" s="668"/>
      <c r="Q409" s="668"/>
      <c r="R409" s="668"/>
      <c r="S409" s="668"/>
      <c r="T409" s="668"/>
      <c r="U409" s="668"/>
      <c r="V409" s="670"/>
    </row>
    <row r="410" spans="1:22" s="329" customFormat="1" ht="14.1" customHeight="1">
      <c r="A410" s="547">
        <f t="shared" si="6"/>
        <v>409</v>
      </c>
      <c r="B410" s="572" t="s">
        <v>2177</v>
      </c>
      <c r="C410" s="572">
        <v>2</v>
      </c>
      <c r="D410" s="572">
        <v>4</v>
      </c>
      <c r="E410" s="555" t="s">
        <v>2379</v>
      </c>
      <c r="F410" s="668" t="str">
        <f>IF('建築物別概要（追加）入力'!$K$170=1,"",'建築物別概要（追加）入力'!$K$170)</f>
        <v/>
      </c>
      <c r="G410" s="668"/>
      <c r="H410" s="668"/>
      <c r="I410" s="668"/>
      <c r="J410" s="668"/>
      <c r="K410" s="668"/>
      <c r="L410" s="668"/>
      <c r="M410" s="668"/>
      <c r="N410" s="668"/>
      <c r="O410" s="668"/>
      <c r="P410" s="668"/>
      <c r="Q410" s="668"/>
      <c r="R410" s="668"/>
      <c r="S410" s="668"/>
      <c r="T410" s="668"/>
      <c r="U410" s="668"/>
      <c r="V410" s="670"/>
    </row>
    <row r="411" spans="1:22" s="329" customFormat="1" ht="14.1" customHeight="1">
      <c r="A411" s="547">
        <f t="shared" si="6"/>
        <v>410</v>
      </c>
      <c r="B411" s="572" t="s">
        <v>2177</v>
      </c>
      <c r="C411" s="572">
        <v>2</v>
      </c>
      <c r="D411" s="572">
        <v>4</v>
      </c>
      <c r="E411" s="555" t="s">
        <v>2380</v>
      </c>
      <c r="F411" s="668" t="str">
        <f>IF('建築物別概要（追加）入力'!$K$171=1,"",'建築物別概要（追加）入力'!$K$171)</f>
        <v/>
      </c>
      <c r="G411" s="668"/>
      <c r="H411" s="668"/>
      <c r="I411" s="668"/>
      <c r="J411" s="668"/>
      <c r="K411" s="668"/>
      <c r="L411" s="668"/>
      <c r="M411" s="668"/>
      <c r="N411" s="668"/>
      <c r="O411" s="668"/>
      <c r="P411" s="668"/>
      <c r="Q411" s="668"/>
      <c r="R411" s="668"/>
      <c r="S411" s="668"/>
      <c r="T411" s="668"/>
      <c r="U411" s="668"/>
      <c r="V411" s="670"/>
    </row>
    <row r="412" spans="1:22" s="329" customFormat="1" ht="14.1" customHeight="1">
      <c r="A412" s="547">
        <f t="shared" si="6"/>
        <v>411</v>
      </c>
      <c r="B412" s="572" t="s">
        <v>2177</v>
      </c>
      <c r="C412" s="572">
        <v>2</v>
      </c>
      <c r="D412" s="572">
        <v>4</v>
      </c>
      <c r="E412" s="555" t="s">
        <v>2388</v>
      </c>
      <c r="F412" s="668" t="str">
        <f>IF('建築物別概要（追加）入力'!$K$172=1,"",'建築物別概要（追加）入力'!$K$172)</f>
        <v/>
      </c>
      <c r="G412" s="668"/>
      <c r="H412" s="668"/>
      <c r="I412" s="668"/>
      <c r="J412" s="668"/>
      <c r="K412" s="668"/>
      <c r="L412" s="668"/>
      <c r="M412" s="668"/>
      <c r="N412" s="668"/>
      <c r="O412" s="668"/>
      <c r="P412" s="668"/>
      <c r="Q412" s="668"/>
      <c r="R412" s="668"/>
      <c r="S412" s="668"/>
      <c r="T412" s="668"/>
      <c r="U412" s="668"/>
      <c r="V412" s="670"/>
    </row>
    <row r="413" spans="1:22" s="329" customFormat="1" ht="14.1" customHeight="1">
      <c r="A413" s="511">
        <f t="shared" si="6"/>
        <v>412</v>
      </c>
      <c r="B413" s="560" t="s">
        <v>2177</v>
      </c>
      <c r="C413" s="560">
        <v>2</v>
      </c>
      <c r="D413" s="560">
        <v>4</v>
      </c>
      <c r="E413" s="331" t="s">
        <v>2382</v>
      </c>
      <c r="F413" s="332" t="str">
        <f>IF('建築物別概要（追加）入力'!$V$167="","",TEXT('建築物別概要（追加）入力'!$V$167,"#0.00"))</f>
        <v/>
      </c>
      <c r="G413" s="362"/>
      <c r="H413" s="362"/>
      <c r="I413" s="362"/>
      <c r="J413" s="362"/>
      <c r="K413" s="362"/>
      <c r="L413" s="362"/>
      <c r="M413" s="332"/>
      <c r="N413" s="332"/>
      <c r="O413" s="332"/>
      <c r="P413" s="332"/>
      <c r="Q413" s="332"/>
      <c r="R413" s="332"/>
      <c r="S413" s="332"/>
      <c r="T413" s="332"/>
      <c r="U413" s="332"/>
      <c r="V413" s="356"/>
    </row>
    <row r="414" spans="1:22" s="329" customFormat="1" ht="14.1" customHeight="1">
      <c r="A414" s="511">
        <f t="shared" si="6"/>
        <v>413</v>
      </c>
      <c r="B414" s="560" t="s">
        <v>2177</v>
      </c>
      <c r="C414" s="560">
        <v>2</v>
      </c>
      <c r="D414" s="560">
        <v>4</v>
      </c>
      <c r="E414" s="331" t="s">
        <v>2383</v>
      </c>
      <c r="F414" s="332" t="str">
        <f>IF('建築物別概要（追加）入力'!$V$168="","",TEXT('建築物別概要（追加）入力'!$V$168,"#0.00"))</f>
        <v/>
      </c>
      <c r="G414" s="362"/>
      <c r="H414" s="362"/>
      <c r="I414" s="362"/>
      <c r="J414" s="362"/>
      <c r="K414" s="362"/>
      <c r="L414" s="362"/>
      <c r="M414" s="332"/>
      <c r="N414" s="332"/>
      <c r="O414" s="332"/>
      <c r="P414" s="332"/>
      <c r="Q414" s="332"/>
      <c r="R414" s="332"/>
      <c r="S414" s="332"/>
      <c r="T414" s="332"/>
      <c r="U414" s="332"/>
      <c r="V414" s="356"/>
    </row>
    <row r="415" spans="1:22" s="329" customFormat="1" ht="14.1" customHeight="1">
      <c r="A415" s="511">
        <f t="shared" si="6"/>
        <v>414</v>
      </c>
      <c r="B415" s="560" t="s">
        <v>2177</v>
      </c>
      <c r="C415" s="560">
        <v>2</v>
      </c>
      <c r="D415" s="560">
        <v>4</v>
      </c>
      <c r="E415" s="331" t="s">
        <v>2384</v>
      </c>
      <c r="F415" s="332" t="str">
        <f>IF('建築物別概要（追加）入力'!$V$169="","",TEXT('建築物別概要（追加）入力'!$V$169,"#0.00"))</f>
        <v/>
      </c>
      <c r="G415" s="362"/>
      <c r="H415" s="362"/>
      <c r="I415" s="362"/>
      <c r="J415" s="362"/>
      <c r="K415" s="362"/>
      <c r="L415" s="362"/>
      <c r="M415" s="332"/>
      <c r="N415" s="332"/>
      <c r="O415" s="332"/>
      <c r="P415" s="332"/>
      <c r="Q415" s="332"/>
      <c r="R415" s="332"/>
      <c r="S415" s="332"/>
      <c r="T415" s="332"/>
      <c r="U415" s="332"/>
      <c r="V415" s="356"/>
    </row>
    <row r="416" spans="1:22" s="329" customFormat="1" ht="14.1" customHeight="1">
      <c r="A416" s="511">
        <f t="shared" si="6"/>
        <v>415</v>
      </c>
      <c r="B416" s="560" t="s">
        <v>2177</v>
      </c>
      <c r="C416" s="560">
        <v>2</v>
      </c>
      <c r="D416" s="560">
        <v>4</v>
      </c>
      <c r="E416" s="331" t="s">
        <v>2385</v>
      </c>
      <c r="F416" s="332" t="str">
        <f>IF('建築物別概要（追加）入力'!$V$170="","",TEXT('建築物別概要（追加）入力'!$V$170,"#0.00"))</f>
        <v/>
      </c>
      <c r="G416" s="362"/>
      <c r="H416" s="362"/>
      <c r="I416" s="362"/>
      <c r="J416" s="362"/>
      <c r="K416" s="362"/>
      <c r="L416" s="362"/>
      <c r="M416" s="332"/>
      <c r="N416" s="332"/>
      <c r="O416" s="332"/>
      <c r="P416" s="332"/>
      <c r="Q416" s="332"/>
      <c r="R416" s="332"/>
      <c r="S416" s="332"/>
      <c r="T416" s="332"/>
      <c r="U416" s="332"/>
      <c r="V416" s="356"/>
    </row>
    <row r="417" spans="1:22" s="329" customFormat="1" ht="14.1" customHeight="1">
      <c r="A417" s="511">
        <f t="shared" si="6"/>
        <v>416</v>
      </c>
      <c r="B417" s="560" t="s">
        <v>2177</v>
      </c>
      <c r="C417" s="560">
        <v>2</v>
      </c>
      <c r="D417" s="560">
        <v>4</v>
      </c>
      <c r="E417" s="331" t="s">
        <v>2386</v>
      </c>
      <c r="F417" s="332" t="str">
        <f>IF('建築物別概要（追加）入力'!$V$171="","",TEXT('建築物別概要（追加）入力'!$V$171,"#0.00"))</f>
        <v/>
      </c>
      <c r="G417" s="362"/>
      <c r="H417" s="362"/>
      <c r="I417" s="362"/>
      <c r="J417" s="362"/>
      <c r="K417" s="362"/>
      <c r="L417" s="362"/>
      <c r="M417" s="332"/>
      <c r="N417" s="332"/>
      <c r="O417" s="332"/>
      <c r="P417" s="332"/>
      <c r="Q417" s="332"/>
      <c r="R417" s="332"/>
      <c r="S417" s="332"/>
      <c r="T417" s="332"/>
      <c r="U417" s="332"/>
      <c r="V417" s="356"/>
    </row>
    <row r="418" spans="1:22" s="329" customFormat="1" ht="14.1" customHeight="1">
      <c r="A418" s="511">
        <f t="shared" si="6"/>
        <v>417</v>
      </c>
      <c r="B418" s="560" t="s">
        <v>2177</v>
      </c>
      <c r="C418" s="560">
        <v>2</v>
      </c>
      <c r="D418" s="560">
        <v>4</v>
      </c>
      <c r="E418" s="331" t="s">
        <v>2389</v>
      </c>
      <c r="F418" s="332" t="str">
        <f>IF('建築物別概要（追加）入力'!$V$172="","",TEXT('建築物別概要（追加）入力'!$V$172,"#0.00"))</f>
        <v/>
      </c>
      <c r="G418" s="362"/>
      <c r="H418" s="362"/>
      <c r="I418" s="362"/>
      <c r="J418" s="362"/>
      <c r="K418" s="362"/>
      <c r="L418" s="362"/>
      <c r="M418" s="332"/>
      <c r="N418" s="332"/>
      <c r="O418" s="332"/>
      <c r="P418" s="332"/>
      <c r="Q418" s="332"/>
      <c r="R418" s="332"/>
      <c r="S418" s="332"/>
      <c r="T418" s="332"/>
      <c r="U418" s="332"/>
      <c r="V418" s="356"/>
    </row>
    <row r="419" spans="1:22" s="329" customFormat="1" ht="14.1" customHeight="1">
      <c r="A419" s="602">
        <f t="shared" si="6"/>
        <v>418</v>
      </c>
      <c r="B419" s="564" t="s">
        <v>2177</v>
      </c>
      <c r="C419" s="564">
        <v>2</v>
      </c>
      <c r="D419" s="564">
        <v>4</v>
      </c>
      <c r="E419" s="370" t="s">
        <v>1702</v>
      </c>
      <c r="F419" s="332" t="str">
        <f>IF('建築物別概要（追加）入力'!$E$174="","",'建築物別概要（追加）入力'!$E$174)</f>
        <v/>
      </c>
      <c r="G419" s="332"/>
      <c r="H419" s="332"/>
      <c r="I419" s="332"/>
      <c r="J419" s="332"/>
      <c r="K419" s="332"/>
      <c r="L419" s="332"/>
      <c r="M419" s="332"/>
      <c r="N419" s="332"/>
      <c r="O419" s="332"/>
      <c r="P419" s="332"/>
      <c r="Q419" s="332"/>
      <c r="R419" s="332"/>
      <c r="S419" s="332"/>
      <c r="T419" s="332"/>
      <c r="U419" s="332"/>
      <c r="V419" s="356"/>
    </row>
    <row r="420" spans="1:22" s="329" customFormat="1" ht="14.1" customHeight="1" thickBot="1">
      <c r="A420" s="604">
        <f t="shared" si="6"/>
        <v>419</v>
      </c>
      <c r="B420" s="568" t="s">
        <v>2177</v>
      </c>
      <c r="C420" s="568">
        <v>2</v>
      </c>
      <c r="D420" s="593">
        <v>4</v>
      </c>
      <c r="E420" s="373" t="s">
        <v>1701</v>
      </c>
      <c r="F420" s="365" t="str">
        <f>IF('建築物別概要（追加）入力'!$E$177="","",'建築物別概要（追加）入力'!$E$177)</f>
        <v/>
      </c>
      <c r="G420" s="365"/>
      <c r="H420" s="365"/>
      <c r="I420" s="365"/>
      <c r="J420" s="365"/>
      <c r="K420" s="365"/>
      <c r="L420" s="365"/>
      <c r="M420" s="365"/>
      <c r="N420" s="365"/>
      <c r="O420" s="365"/>
      <c r="P420" s="365"/>
      <c r="Q420" s="365"/>
      <c r="R420" s="365"/>
      <c r="S420" s="365"/>
      <c r="T420" s="365"/>
      <c r="U420" s="365"/>
      <c r="V420" s="368"/>
    </row>
    <row r="421" spans="1:22" s="329" customFormat="1" ht="14.1" customHeight="1">
      <c r="A421" s="603">
        <f t="shared" si="6"/>
        <v>420</v>
      </c>
      <c r="B421" s="567" t="s">
        <v>2177</v>
      </c>
      <c r="C421" s="567">
        <v>2</v>
      </c>
      <c r="D421" s="567">
        <v>5</v>
      </c>
      <c r="E421" s="369" t="s">
        <v>2054</v>
      </c>
      <c r="F421" s="366">
        <f>'建築物別概要（追加）入力'!$E$181</f>
        <v>2</v>
      </c>
      <c r="G421" s="366"/>
      <c r="H421" s="358"/>
      <c r="I421" s="358"/>
      <c r="J421" s="358"/>
      <c r="K421" s="358"/>
      <c r="L421" s="358"/>
      <c r="M421" s="358"/>
      <c r="N421" s="358"/>
      <c r="O421" s="358"/>
      <c r="P421" s="358"/>
      <c r="Q421" s="358"/>
      <c r="R421" s="358"/>
      <c r="S421" s="358"/>
      <c r="T421" s="358"/>
      <c r="U421" s="358"/>
      <c r="V421" s="367"/>
    </row>
    <row r="422" spans="1:22" s="329" customFormat="1" ht="14.1" customHeight="1">
      <c r="A422" s="602">
        <f t="shared" si="6"/>
        <v>421</v>
      </c>
      <c r="B422" s="564" t="s">
        <v>2177</v>
      </c>
      <c r="C422" s="564">
        <v>2</v>
      </c>
      <c r="D422" s="564">
        <v>5</v>
      </c>
      <c r="E422" s="370" t="s">
        <v>89</v>
      </c>
      <c r="F422" s="343" t="str">
        <f>IF('建築物別概要（追加）入力'!$E$182="","",'建築物別概要（追加）入力'!$E$182)</f>
        <v/>
      </c>
      <c r="G422" s="343"/>
      <c r="H422" s="332"/>
      <c r="I422" s="332"/>
      <c r="J422" s="332"/>
      <c r="K422" s="332"/>
      <c r="L422" s="332"/>
      <c r="M422" s="332"/>
      <c r="N422" s="332"/>
      <c r="O422" s="332"/>
      <c r="P422" s="332"/>
      <c r="Q422" s="332"/>
      <c r="R422" s="332"/>
      <c r="S422" s="332"/>
      <c r="T422" s="332"/>
      <c r="U422" s="332"/>
      <c r="V422" s="356"/>
    </row>
    <row r="423" spans="1:22" s="329" customFormat="1" ht="14.1" customHeight="1">
      <c r="A423" s="602">
        <f t="shared" si="6"/>
        <v>422</v>
      </c>
      <c r="B423" s="564" t="s">
        <v>2177</v>
      </c>
      <c r="C423" s="564">
        <v>2</v>
      </c>
      <c r="D423" s="564">
        <v>5</v>
      </c>
      <c r="E423" s="370" t="s">
        <v>2269</v>
      </c>
      <c r="F423" s="341" t="str">
        <f>IF('建築物別概要（追加）入力'!$E$183="","",'建築物別概要（追加）入力'!$E$183)</f>
        <v/>
      </c>
      <c r="G423" s="341"/>
      <c r="H423" s="332"/>
      <c r="I423" s="332"/>
      <c r="J423" s="332"/>
      <c r="K423" s="332"/>
      <c r="L423" s="332"/>
      <c r="M423" s="332"/>
      <c r="N423" s="332"/>
      <c r="O423" s="332"/>
      <c r="P423" s="332"/>
      <c r="Q423" s="332"/>
      <c r="R423" s="332"/>
      <c r="S423" s="332"/>
      <c r="T423" s="332"/>
      <c r="U423" s="332"/>
      <c r="V423" s="356"/>
    </row>
    <row r="424" spans="1:22" s="329" customFormat="1" ht="14.1" customHeight="1">
      <c r="A424" s="602">
        <f t="shared" si="6"/>
        <v>423</v>
      </c>
      <c r="B424" s="564" t="s">
        <v>2177</v>
      </c>
      <c r="C424" s="564">
        <v>2</v>
      </c>
      <c r="D424" s="564">
        <v>5</v>
      </c>
      <c r="E424" s="370" t="s">
        <v>2270</v>
      </c>
      <c r="F424" s="341" t="str">
        <f>IF('建築物別概要（追加）入力'!$E$184="","",'建築物別概要（追加）入力'!$E$184)</f>
        <v/>
      </c>
      <c r="G424" s="341"/>
      <c r="H424" s="332"/>
      <c r="I424" s="332"/>
      <c r="J424" s="332"/>
      <c r="K424" s="332"/>
      <c r="L424" s="332"/>
      <c r="M424" s="332"/>
      <c r="N424" s="332"/>
      <c r="O424" s="332"/>
      <c r="P424" s="332"/>
      <c r="Q424" s="332"/>
      <c r="R424" s="332"/>
      <c r="S424" s="332"/>
      <c r="T424" s="332"/>
      <c r="U424" s="332"/>
      <c r="V424" s="356"/>
    </row>
    <row r="425" spans="1:22" s="329" customFormat="1" ht="14.1" customHeight="1">
      <c r="A425" s="602">
        <f t="shared" si="6"/>
        <v>424</v>
      </c>
      <c r="B425" s="564" t="s">
        <v>2177</v>
      </c>
      <c r="C425" s="564">
        <v>2</v>
      </c>
      <c r="D425" s="564">
        <v>5</v>
      </c>
      <c r="E425" s="370" t="s">
        <v>2271</v>
      </c>
      <c r="F425" s="341" t="str">
        <f>IF('建築物別概要（追加）入力'!$E$185="","",'建築物別概要（追加）入力'!$E$185)</f>
        <v/>
      </c>
      <c r="G425" s="341"/>
      <c r="H425" s="332"/>
      <c r="I425" s="332"/>
      <c r="J425" s="332"/>
      <c r="K425" s="332"/>
      <c r="L425" s="332"/>
      <c r="M425" s="332"/>
      <c r="N425" s="332"/>
      <c r="O425" s="332"/>
      <c r="P425" s="332"/>
      <c r="Q425" s="332"/>
      <c r="R425" s="332"/>
      <c r="S425" s="332"/>
      <c r="T425" s="332"/>
      <c r="U425" s="332"/>
      <c r="V425" s="356"/>
    </row>
    <row r="426" spans="1:22" s="329" customFormat="1" ht="14.1" customHeight="1">
      <c r="A426" s="602">
        <f t="shared" si="6"/>
        <v>425</v>
      </c>
      <c r="B426" s="564" t="s">
        <v>2177</v>
      </c>
      <c r="C426" s="564">
        <v>2</v>
      </c>
      <c r="D426" s="564">
        <v>5</v>
      </c>
      <c r="E426" s="370" t="s">
        <v>2272</v>
      </c>
      <c r="F426" s="341" t="str">
        <f>IF('建築物別概要（追加）入力'!$E$186="","",'建築物別概要（追加）入力'!$E$186)</f>
        <v/>
      </c>
      <c r="G426" s="341"/>
      <c r="H426" s="332"/>
      <c r="I426" s="332"/>
      <c r="J426" s="332"/>
      <c r="K426" s="332"/>
      <c r="L426" s="332"/>
      <c r="M426" s="332"/>
      <c r="N426" s="332"/>
      <c r="O426" s="332"/>
      <c r="P426" s="332"/>
      <c r="Q426" s="332"/>
      <c r="R426" s="332"/>
      <c r="S426" s="332"/>
      <c r="T426" s="332"/>
      <c r="U426" s="332"/>
      <c r="V426" s="356"/>
    </row>
    <row r="427" spans="1:22" s="329" customFormat="1" ht="14.1" customHeight="1">
      <c r="A427" s="602">
        <f t="shared" si="6"/>
        <v>426</v>
      </c>
      <c r="B427" s="564" t="s">
        <v>2177</v>
      </c>
      <c r="C427" s="564">
        <v>2</v>
      </c>
      <c r="D427" s="564">
        <v>5</v>
      </c>
      <c r="E427" s="370" t="s">
        <v>2268</v>
      </c>
      <c r="F427" s="341" t="str">
        <f>IF($G$427=TRUE,"有",IF($H$427=TRUE,"無",""))</f>
        <v/>
      </c>
      <c r="G427" s="337" t="b">
        <v>0</v>
      </c>
      <c r="H427" s="337" t="b">
        <v>0</v>
      </c>
      <c r="I427" s="332"/>
      <c r="J427" s="332"/>
      <c r="K427" s="332"/>
      <c r="L427" s="332"/>
      <c r="M427" s="332"/>
      <c r="N427" s="332"/>
      <c r="O427" s="332"/>
      <c r="P427" s="332"/>
      <c r="Q427" s="332"/>
      <c r="R427" s="332"/>
      <c r="S427" s="332"/>
      <c r="T427" s="332"/>
      <c r="U427" s="332"/>
      <c r="V427" s="356"/>
    </row>
    <row r="428" spans="1:22" s="329" customFormat="1" ht="14.1" customHeight="1">
      <c r="A428" s="511">
        <f t="shared" si="6"/>
        <v>427</v>
      </c>
      <c r="B428" s="560" t="s">
        <v>2177</v>
      </c>
      <c r="C428" s="560">
        <v>2</v>
      </c>
      <c r="D428" s="560">
        <v>5</v>
      </c>
      <c r="E428" s="331" t="s">
        <v>2372</v>
      </c>
      <c r="F428" s="332" t="str">
        <f>IF($G$428=1,"",INDEX(主要用途!$C$2:$C$63,$G$428))</f>
        <v/>
      </c>
      <c r="G428" s="344">
        <v>1</v>
      </c>
      <c r="H428" s="344"/>
      <c r="I428" s="344"/>
      <c r="J428" s="344"/>
      <c r="K428" s="344"/>
      <c r="L428" s="344"/>
      <c r="M428" s="332"/>
      <c r="N428" s="332"/>
      <c r="O428" s="332"/>
      <c r="P428" s="332"/>
      <c r="Q428" s="355"/>
      <c r="R428" s="332"/>
      <c r="S428" s="332"/>
      <c r="T428" s="332"/>
      <c r="U428" s="332"/>
      <c r="V428" s="356"/>
    </row>
    <row r="429" spans="1:22" s="329" customFormat="1" ht="14.1" customHeight="1">
      <c r="A429" s="511">
        <f t="shared" si="6"/>
        <v>428</v>
      </c>
      <c r="B429" s="560" t="s">
        <v>2177</v>
      </c>
      <c r="C429" s="560">
        <v>2</v>
      </c>
      <c r="D429" s="560">
        <v>5</v>
      </c>
      <c r="E429" s="331" t="s">
        <v>2373</v>
      </c>
      <c r="F429" s="332" t="str">
        <f>IF($G$429=1,"",INDEX(主要用途!$C$2:$C$63,$G$429))</f>
        <v/>
      </c>
      <c r="G429" s="344">
        <v>1</v>
      </c>
      <c r="H429" s="344"/>
      <c r="I429" s="344"/>
      <c r="J429" s="344"/>
      <c r="K429" s="344"/>
      <c r="L429" s="344"/>
      <c r="M429" s="332"/>
      <c r="N429" s="332"/>
      <c r="O429" s="332"/>
      <c r="P429" s="332"/>
      <c r="Q429" s="355"/>
      <c r="R429" s="332"/>
      <c r="S429" s="332"/>
      <c r="T429" s="332"/>
      <c r="U429" s="332"/>
      <c r="V429" s="356"/>
    </row>
    <row r="430" spans="1:22" s="329" customFormat="1" ht="14.1" customHeight="1">
      <c r="A430" s="511">
        <f t="shared" si="6"/>
        <v>429</v>
      </c>
      <c r="B430" s="560" t="s">
        <v>2177</v>
      </c>
      <c r="C430" s="560">
        <v>2</v>
      </c>
      <c r="D430" s="560">
        <v>5</v>
      </c>
      <c r="E430" s="331" t="s">
        <v>2374</v>
      </c>
      <c r="F430" s="332" t="str">
        <f>IF($G$430=1,"",INDEX(主要用途!$C$2:$C$63,$G$430))</f>
        <v/>
      </c>
      <c r="G430" s="344">
        <v>1</v>
      </c>
      <c r="H430" s="344"/>
      <c r="I430" s="344"/>
      <c r="J430" s="344"/>
      <c r="K430" s="344"/>
      <c r="L430" s="344"/>
      <c r="M430" s="332"/>
      <c r="N430" s="332"/>
      <c r="O430" s="332"/>
      <c r="P430" s="332"/>
      <c r="Q430" s="355"/>
      <c r="R430" s="332"/>
      <c r="S430" s="332"/>
      <c r="T430" s="332"/>
      <c r="U430" s="332"/>
      <c r="V430" s="356"/>
    </row>
    <row r="431" spans="1:22" s="329" customFormat="1" ht="14.1" customHeight="1">
      <c r="A431" s="511">
        <f t="shared" si="6"/>
        <v>430</v>
      </c>
      <c r="B431" s="560" t="s">
        <v>2177</v>
      </c>
      <c r="C431" s="560">
        <v>2</v>
      </c>
      <c r="D431" s="560">
        <v>5</v>
      </c>
      <c r="E431" s="331" t="s">
        <v>2375</v>
      </c>
      <c r="F431" s="332" t="str">
        <f>IF($G$431=1,"",INDEX(主要用途!$C$2:$C$63,$G$431))</f>
        <v/>
      </c>
      <c r="G431" s="344">
        <v>1</v>
      </c>
      <c r="H431" s="344"/>
      <c r="I431" s="344"/>
      <c r="J431" s="344"/>
      <c r="K431" s="344"/>
      <c r="L431" s="344"/>
      <c r="M431" s="332"/>
      <c r="N431" s="332"/>
      <c r="O431" s="332"/>
      <c r="P431" s="332"/>
      <c r="Q431" s="355"/>
      <c r="R431" s="332"/>
      <c r="S431" s="332"/>
      <c r="T431" s="332"/>
      <c r="U431" s="332"/>
      <c r="V431" s="356"/>
    </row>
    <row r="432" spans="1:22" s="329" customFormat="1" ht="14.1" customHeight="1">
      <c r="A432" s="511">
        <f t="shared" si="6"/>
        <v>431</v>
      </c>
      <c r="B432" s="560" t="s">
        <v>2177</v>
      </c>
      <c r="C432" s="560">
        <v>2</v>
      </c>
      <c r="D432" s="560">
        <v>5</v>
      </c>
      <c r="E432" s="331" t="s">
        <v>2376</v>
      </c>
      <c r="F432" s="332" t="str">
        <f>IF($G$432=1,"",INDEX(主要用途!$C$2:$C$63,$G$432))</f>
        <v/>
      </c>
      <c r="G432" s="344">
        <v>1</v>
      </c>
      <c r="H432" s="344"/>
      <c r="I432" s="344"/>
      <c r="J432" s="344"/>
      <c r="K432" s="344"/>
      <c r="L432" s="344"/>
      <c r="M432" s="332"/>
      <c r="N432" s="332"/>
      <c r="O432" s="332"/>
      <c r="P432" s="332"/>
      <c r="Q432" s="355"/>
      <c r="R432" s="332"/>
      <c r="S432" s="332"/>
      <c r="T432" s="332"/>
      <c r="U432" s="332"/>
      <c r="V432" s="356"/>
    </row>
    <row r="433" spans="1:22" s="329" customFormat="1" ht="14.1" customHeight="1">
      <c r="A433" s="511">
        <f t="shared" si="6"/>
        <v>432</v>
      </c>
      <c r="B433" s="560" t="s">
        <v>2177</v>
      </c>
      <c r="C433" s="560">
        <v>2</v>
      </c>
      <c r="D433" s="560">
        <v>5</v>
      </c>
      <c r="E433" s="331" t="s">
        <v>2387</v>
      </c>
      <c r="F433" s="332" t="str">
        <f>IF($G$433=1,"",INDEX(主要用途!$C$2:$C$63,$G$433))</f>
        <v/>
      </c>
      <c r="G433" s="344">
        <v>1</v>
      </c>
      <c r="H433" s="344"/>
      <c r="I433" s="344"/>
      <c r="J433" s="344"/>
      <c r="K433" s="344"/>
      <c r="L433" s="344"/>
      <c r="M433" s="332"/>
      <c r="N433" s="332"/>
      <c r="O433" s="332"/>
      <c r="P433" s="332"/>
      <c r="Q433" s="355"/>
      <c r="R433" s="332"/>
      <c r="S433" s="332"/>
      <c r="T433" s="332"/>
      <c r="U433" s="332"/>
      <c r="V433" s="356"/>
    </row>
    <row r="434" spans="1:22" s="329" customFormat="1" ht="14.1" customHeight="1">
      <c r="A434" s="547">
        <f t="shared" si="6"/>
        <v>433</v>
      </c>
      <c r="B434" s="572" t="s">
        <v>2177</v>
      </c>
      <c r="C434" s="572">
        <v>2</v>
      </c>
      <c r="D434" s="572">
        <v>5</v>
      </c>
      <c r="E434" s="555" t="s">
        <v>2377</v>
      </c>
      <c r="F434" s="668" t="str">
        <f>IF('建築物別概要（追加）入力'!$K$190=1,"",'建築物別概要（追加）入力'!$K$190)</f>
        <v/>
      </c>
      <c r="G434" s="698"/>
      <c r="H434" s="698"/>
      <c r="I434" s="698"/>
      <c r="J434" s="698"/>
      <c r="K434" s="698"/>
      <c r="L434" s="698"/>
      <c r="M434" s="668"/>
      <c r="N434" s="668"/>
      <c r="O434" s="668"/>
      <c r="P434" s="668"/>
      <c r="Q434" s="668"/>
      <c r="R434" s="668"/>
      <c r="S434" s="668"/>
      <c r="T434" s="668"/>
      <c r="U434" s="668"/>
      <c r="V434" s="670"/>
    </row>
    <row r="435" spans="1:22" s="329" customFormat="1" ht="14.1" customHeight="1">
      <c r="A435" s="547">
        <f t="shared" si="6"/>
        <v>434</v>
      </c>
      <c r="B435" s="572" t="s">
        <v>2177</v>
      </c>
      <c r="C435" s="572">
        <v>2</v>
      </c>
      <c r="D435" s="572">
        <v>5</v>
      </c>
      <c r="E435" s="555" t="s">
        <v>2378</v>
      </c>
      <c r="F435" s="668" t="str">
        <f>IF('建築物別概要（追加）入力'!$K$191=1,"",'建築物別概要（追加）入力'!$K$191)</f>
        <v/>
      </c>
      <c r="G435" s="668"/>
      <c r="H435" s="668"/>
      <c r="I435" s="668"/>
      <c r="J435" s="668"/>
      <c r="K435" s="668"/>
      <c r="L435" s="668"/>
      <c r="M435" s="668"/>
      <c r="N435" s="668"/>
      <c r="O435" s="668"/>
      <c r="P435" s="668"/>
      <c r="Q435" s="668"/>
      <c r="R435" s="668"/>
      <c r="S435" s="668"/>
      <c r="T435" s="668"/>
      <c r="U435" s="668"/>
      <c r="V435" s="670"/>
    </row>
    <row r="436" spans="1:22" s="329" customFormat="1" ht="14.1" customHeight="1">
      <c r="A436" s="547">
        <f t="shared" si="6"/>
        <v>435</v>
      </c>
      <c r="B436" s="572" t="s">
        <v>2177</v>
      </c>
      <c r="C436" s="572">
        <v>2</v>
      </c>
      <c r="D436" s="572">
        <v>5</v>
      </c>
      <c r="E436" s="555" t="s">
        <v>2381</v>
      </c>
      <c r="F436" s="668" t="str">
        <f>IF('建築物別概要（追加）入力'!$K$192=1,"",'建築物別概要（追加）入力'!$K$192)</f>
        <v/>
      </c>
      <c r="G436" s="668"/>
      <c r="H436" s="668"/>
      <c r="I436" s="668"/>
      <c r="J436" s="668"/>
      <c r="K436" s="668"/>
      <c r="L436" s="668"/>
      <c r="M436" s="668"/>
      <c r="N436" s="668"/>
      <c r="O436" s="668"/>
      <c r="P436" s="668"/>
      <c r="Q436" s="668"/>
      <c r="R436" s="668"/>
      <c r="S436" s="668"/>
      <c r="T436" s="668"/>
      <c r="U436" s="668"/>
      <c r="V436" s="670"/>
    </row>
    <row r="437" spans="1:22" s="329" customFormat="1" ht="14.1" customHeight="1">
      <c r="A437" s="547">
        <f t="shared" si="6"/>
        <v>436</v>
      </c>
      <c r="B437" s="572" t="s">
        <v>2177</v>
      </c>
      <c r="C437" s="572">
        <v>2</v>
      </c>
      <c r="D437" s="572">
        <v>5</v>
      </c>
      <c r="E437" s="555" t="s">
        <v>2379</v>
      </c>
      <c r="F437" s="668" t="str">
        <f>IF('建築物別概要（追加）入力'!$K$193=1,"",'建築物別概要（追加）入力'!$K$193)</f>
        <v/>
      </c>
      <c r="G437" s="668"/>
      <c r="H437" s="668"/>
      <c r="I437" s="668"/>
      <c r="J437" s="668"/>
      <c r="K437" s="668"/>
      <c r="L437" s="668"/>
      <c r="M437" s="668"/>
      <c r="N437" s="668"/>
      <c r="O437" s="668"/>
      <c r="P437" s="668"/>
      <c r="Q437" s="668"/>
      <c r="R437" s="668"/>
      <c r="S437" s="668"/>
      <c r="T437" s="668"/>
      <c r="U437" s="668"/>
      <c r="V437" s="670"/>
    </row>
    <row r="438" spans="1:22" s="329" customFormat="1" ht="14.1" customHeight="1">
      <c r="A438" s="547">
        <f t="shared" si="6"/>
        <v>437</v>
      </c>
      <c r="B438" s="572" t="s">
        <v>2177</v>
      </c>
      <c r="C438" s="572">
        <v>2</v>
      </c>
      <c r="D438" s="572">
        <v>5</v>
      </c>
      <c r="E438" s="555" t="s">
        <v>2380</v>
      </c>
      <c r="F438" s="668" t="str">
        <f>IF('建築物別概要（追加）入力'!$K$194=1,"",'建築物別概要（追加）入力'!$K$194)</f>
        <v/>
      </c>
      <c r="G438" s="668"/>
      <c r="H438" s="668"/>
      <c r="I438" s="668"/>
      <c r="J438" s="668"/>
      <c r="K438" s="668"/>
      <c r="L438" s="668"/>
      <c r="M438" s="668"/>
      <c r="N438" s="668"/>
      <c r="O438" s="668"/>
      <c r="P438" s="668"/>
      <c r="Q438" s="668"/>
      <c r="R438" s="668"/>
      <c r="S438" s="668"/>
      <c r="T438" s="668"/>
      <c r="U438" s="668"/>
      <c r="V438" s="670"/>
    </row>
    <row r="439" spans="1:22" s="329" customFormat="1" ht="14.1" customHeight="1">
      <c r="A439" s="547">
        <f t="shared" si="6"/>
        <v>438</v>
      </c>
      <c r="B439" s="572" t="s">
        <v>2177</v>
      </c>
      <c r="C439" s="572">
        <v>2</v>
      </c>
      <c r="D439" s="572">
        <v>5</v>
      </c>
      <c r="E439" s="555" t="s">
        <v>2388</v>
      </c>
      <c r="F439" s="668" t="str">
        <f>IF('建築物別概要（追加）入力'!$K$195=1,"",'建築物別概要（追加）入力'!$K$195)</f>
        <v/>
      </c>
      <c r="G439" s="668"/>
      <c r="H439" s="668"/>
      <c r="I439" s="668"/>
      <c r="J439" s="668"/>
      <c r="K439" s="668"/>
      <c r="L439" s="668"/>
      <c r="M439" s="668"/>
      <c r="N439" s="668"/>
      <c r="O439" s="668"/>
      <c r="P439" s="668"/>
      <c r="Q439" s="668"/>
      <c r="R439" s="668"/>
      <c r="S439" s="668"/>
      <c r="T439" s="668"/>
      <c r="U439" s="668"/>
      <c r="V439" s="670"/>
    </row>
    <row r="440" spans="1:22" s="329" customFormat="1" ht="14.1" customHeight="1">
      <c r="A440" s="511">
        <f t="shared" si="6"/>
        <v>439</v>
      </c>
      <c r="B440" s="560" t="s">
        <v>2177</v>
      </c>
      <c r="C440" s="560">
        <v>2</v>
      </c>
      <c r="D440" s="560">
        <v>5</v>
      </c>
      <c r="E440" s="331" t="s">
        <v>2382</v>
      </c>
      <c r="F440" s="332" t="str">
        <f>IF('建築物別概要（追加）入力'!$V$190="","",TEXT('建築物別概要（追加）入力'!$V$190,"#0.00"))</f>
        <v/>
      </c>
      <c r="G440" s="362"/>
      <c r="H440" s="362"/>
      <c r="I440" s="362"/>
      <c r="J440" s="362"/>
      <c r="K440" s="362"/>
      <c r="L440" s="362"/>
      <c r="M440" s="332"/>
      <c r="N440" s="332"/>
      <c r="O440" s="332"/>
      <c r="P440" s="332"/>
      <c r="Q440" s="332"/>
      <c r="R440" s="332"/>
      <c r="S440" s="332"/>
      <c r="T440" s="332"/>
      <c r="U440" s="332"/>
      <c r="V440" s="356"/>
    </row>
    <row r="441" spans="1:22" s="329" customFormat="1" ht="14.1" customHeight="1">
      <c r="A441" s="511">
        <f t="shared" si="6"/>
        <v>440</v>
      </c>
      <c r="B441" s="560" t="s">
        <v>2177</v>
      </c>
      <c r="C441" s="560">
        <v>2</v>
      </c>
      <c r="D441" s="560">
        <v>5</v>
      </c>
      <c r="E441" s="331" t="s">
        <v>2383</v>
      </c>
      <c r="F441" s="332" t="str">
        <f>IF('建築物別概要（追加）入力'!$V$191="","",TEXT('建築物別概要（追加）入力'!$V$191,"#0.00"))</f>
        <v/>
      </c>
      <c r="G441" s="362"/>
      <c r="H441" s="362"/>
      <c r="I441" s="362"/>
      <c r="J441" s="362"/>
      <c r="K441" s="362"/>
      <c r="L441" s="362"/>
      <c r="M441" s="332"/>
      <c r="N441" s="332"/>
      <c r="O441" s="332"/>
      <c r="P441" s="332"/>
      <c r="Q441" s="332"/>
      <c r="R441" s="332"/>
      <c r="S441" s="332"/>
      <c r="T441" s="332"/>
      <c r="U441" s="332"/>
      <c r="V441" s="356"/>
    </row>
    <row r="442" spans="1:22" s="329" customFormat="1" ht="14.1" customHeight="1">
      <c r="A442" s="511">
        <f t="shared" si="6"/>
        <v>441</v>
      </c>
      <c r="B442" s="560" t="s">
        <v>2177</v>
      </c>
      <c r="C442" s="560">
        <v>2</v>
      </c>
      <c r="D442" s="560">
        <v>5</v>
      </c>
      <c r="E442" s="331" t="s">
        <v>2384</v>
      </c>
      <c r="F442" s="332" t="str">
        <f>IF('建築物別概要（追加）入力'!$V$192="","",TEXT('建築物別概要（追加）入力'!$V$192,"#0.00"))</f>
        <v/>
      </c>
      <c r="G442" s="362"/>
      <c r="H442" s="362"/>
      <c r="I442" s="362"/>
      <c r="J442" s="362"/>
      <c r="K442" s="362"/>
      <c r="L442" s="362"/>
      <c r="M442" s="332"/>
      <c r="N442" s="332"/>
      <c r="O442" s="332"/>
      <c r="P442" s="332"/>
      <c r="Q442" s="332"/>
      <c r="R442" s="332"/>
      <c r="S442" s="332"/>
      <c r="T442" s="332"/>
      <c r="U442" s="332"/>
      <c r="V442" s="356"/>
    </row>
    <row r="443" spans="1:22" s="329" customFormat="1" ht="14.1" customHeight="1">
      <c r="A443" s="511">
        <f t="shared" si="6"/>
        <v>442</v>
      </c>
      <c r="B443" s="560" t="s">
        <v>2177</v>
      </c>
      <c r="C443" s="560">
        <v>2</v>
      </c>
      <c r="D443" s="560">
        <v>5</v>
      </c>
      <c r="E443" s="331" t="s">
        <v>2385</v>
      </c>
      <c r="F443" s="332" t="str">
        <f>IF('建築物別概要（追加）入力'!$V$193="","",TEXT('建築物別概要（追加）入力'!$V$193,"#0.00"))</f>
        <v/>
      </c>
      <c r="G443" s="362"/>
      <c r="H443" s="362"/>
      <c r="I443" s="362"/>
      <c r="J443" s="362"/>
      <c r="K443" s="362"/>
      <c r="L443" s="362"/>
      <c r="M443" s="332"/>
      <c r="N443" s="332"/>
      <c r="O443" s="332"/>
      <c r="P443" s="332"/>
      <c r="Q443" s="332"/>
      <c r="R443" s="332"/>
      <c r="S443" s="332"/>
      <c r="T443" s="332"/>
      <c r="U443" s="332"/>
      <c r="V443" s="356"/>
    </row>
    <row r="444" spans="1:22" s="329" customFormat="1" ht="14.1" customHeight="1">
      <c r="A444" s="511">
        <f t="shared" si="6"/>
        <v>443</v>
      </c>
      <c r="B444" s="560" t="s">
        <v>2177</v>
      </c>
      <c r="C444" s="560">
        <v>2</v>
      </c>
      <c r="D444" s="560">
        <v>5</v>
      </c>
      <c r="E444" s="331" t="s">
        <v>2386</v>
      </c>
      <c r="F444" s="332" t="str">
        <f>IF('建築物別概要（追加）入力'!$V$194="","",TEXT('建築物別概要（追加）入力'!$V$194,"#0.00"))</f>
        <v/>
      </c>
      <c r="G444" s="362"/>
      <c r="H444" s="362"/>
      <c r="I444" s="362"/>
      <c r="J444" s="362"/>
      <c r="K444" s="362"/>
      <c r="L444" s="362"/>
      <c r="M444" s="332"/>
      <c r="N444" s="332"/>
      <c r="O444" s="332"/>
      <c r="P444" s="332"/>
      <c r="Q444" s="332"/>
      <c r="R444" s="332"/>
      <c r="S444" s="332"/>
      <c r="T444" s="332"/>
      <c r="U444" s="332"/>
      <c r="V444" s="356"/>
    </row>
    <row r="445" spans="1:22" s="329" customFormat="1" ht="14.1" customHeight="1">
      <c r="A445" s="511">
        <f t="shared" si="6"/>
        <v>444</v>
      </c>
      <c r="B445" s="560" t="s">
        <v>2177</v>
      </c>
      <c r="C445" s="560">
        <v>2</v>
      </c>
      <c r="D445" s="560">
        <v>5</v>
      </c>
      <c r="E445" s="331" t="s">
        <v>2389</v>
      </c>
      <c r="F445" s="332" t="str">
        <f>IF('建築物別概要（追加）入力'!$V$195="","",TEXT('建築物別概要（追加）入力'!$V$195,"#0.00"))</f>
        <v/>
      </c>
      <c r="G445" s="362"/>
      <c r="H445" s="362"/>
      <c r="I445" s="362"/>
      <c r="J445" s="362"/>
      <c r="K445" s="362"/>
      <c r="L445" s="362"/>
      <c r="M445" s="332"/>
      <c r="N445" s="332"/>
      <c r="O445" s="332"/>
      <c r="P445" s="332"/>
      <c r="Q445" s="332"/>
      <c r="R445" s="332"/>
      <c r="S445" s="332"/>
      <c r="T445" s="332"/>
      <c r="U445" s="332"/>
      <c r="V445" s="356"/>
    </row>
    <row r="446" spans="1:22" s="329" customFormat="1" ht="14.1" customHeight="1">
      <c r="A446" s="602">
        <f t="shared" si="6"/>
        <v>445</v>
      </c>
      <c r="B446" s="564" t="s">
        <v>2177</v>
      </c>
      <c r="C446" s="564">
        <v>2</v>
      </c>
      <c r="D446" s="564">
        <v>5</v>
      </c>
      <c r="E446" s="370" t="s">
        <v>1702</v>
      </c>
      <c r="F446" s="332" t="str">
        <f>IF('建築物別概要（追加）入力'!$E$197="","",'建築物別概要（追加）入力'!$E$197)</f>
        <v/>
      </c>
      <c r="G446" s="332"/>
      <c r="H446" s="332"/>
      <c r="I446" s="332"/>
      <c r="J446" s="332"/>
      <c r="K446" s="332"/>
      <c r="L446" s="332"/>
      <c r="M446" s="332"/>
      <c r="N446" s="332"/>
      <c r="O446" s="332"/>
      <c r="P446" s="332"/>
      <c r="Q446" s="332"/>
      <c r="R446" s="332"/>
      <c r="S446" s="332"/>
      <c r="T446" s="332"/>
      <c r="U446" s="332"/>
      <c r="V446" s="356"/>
    </row>
    <row r="447" spans="1:22" s="329" customFormat="1" ht="14.1" customHeight="1" thickBot="1">
      <c r="A447" s="604">
        <f t="shared" si="6"/>
        <v>446</v>
      </c>
      <c r="B447" s="568" t="s">
        <v>2177</v>
      </c>
      <c r="C447" s="568">
        <v>2</v>
      </c>
      <c r="D447" s="593">
        <v>5</v>
      </c>
      <c r="E447" s="373" t="s">
        <v>1701</v>
      </c>
      <c r="F447" s="365" t="str">
        <f>IF('建築物別概要（追加）入力'!$E$200="","",'建築物別概要（追加）入力'!$E$200)</f>
        <v/>
      </c>
      <c r="G447" s="365"/>
      <c r="H447" s="365"/>
      <c r="I447" s="365"/>
      <c r="J447" s="365"/>
      <c r="K447" s="365"/>
      <c r="L447" s="365"/>
      <c r="M447" s="365"/>
      <c r="N447" s="365"/>
      <c r="O447" s="365"/>
      <c r="P447" s="365"/>
      <c r="Q447" s="365"/>
      <c r="R447" s="365"/>
      <c r="S447" s="365"/>
      <c r="T447" s="365"/>
      <c r="U447" s="365"/>
      <c r="V447" s="368"/>
    </row>
    <row r="448" spans="1:22" s="329" customFormat="1" ht="14.1" customHeight="1">
      <c r="A448" s="603">
        <f t="shared" si="6"/>
        <v>447</v>
      </c>
      <c r="B448" s="567" t="s">
        <v>2177</v>
      </c>
      <c r="C448" s="567">
        <v>2</v>
      </c>
      <c r="D448" s="567">
        <v>6</v>
      </c>
      <c r="E448" s="369" t="s">
        <v>2054</v>
      </c>
      <c r="F448" s="366">
        <f>'建築物別概要（追加）入力'!$E$204</f>
        <v>2</v>
      </c>
      <c r="G448" s="366"/>
      <c r="H448" s="358"/>
      <c r="I448" s="358"/>
      <c r="J448" s="358"/>
      <c r="K448" s="358"/>
      <c r="L448" s="358"/>
      <c r="M448" s="358"/>
      <c r="N448" s="358"/>
      <c r="O448" s="358"/>
      <c r="P448" s="358"/>
      <c r="Q448" s="358"/>
      <c r="R448" s="358"/>
      <c r="S448" s="358"/>
      <c r="T448" s="358"/>
      <c r="U448" s="358"/>
      <c r="V448" s="367"/>
    </row>
    <row r="449" spans="1:22" s="329" customFormat="1" ht="14.1" customHeight="1">
      <c r="A449" s="602">
        <f t="shared" si="6"/>
        <v>448</v>
      </c>
      <c r="B449" s="564" t="s">
        <v>2177</v>
      </c>
      <c r="C449" s="564">
        <v>2</v>
      </c>
      <c r="D449" s="564">
        <v>6</v>
      </c>
      <c r="E449" s="370" t="s">
        <v>89</v>
      </c>
      <c r="F449" s="343" t="str">
        <f>IF('建築物別概要（追加）入力'!$E$205="","",'建築物別概要（追加）入力'!$E$205)</f>
        <v/>
      </c>
      <c r="G449" s="343"/>
      <c r="H449" s="332"/>
      <c r="I449" s="332"/>
      <c r="J449" s="332"/>
      <c r="K449" s="332"/>
      <c r="L449" s="332"/>
      <c r="M449" s="332"/>
      <c r="N449" s="332"/>
      <c r="O449" s="332"/>
      <c r="P449" s="332"/>
      <c r="Q449" s="332"/>
      <c r="R449" s="332"/>
      <c r="S449" s="332"/>
      <c r="T449" s="332"/>
      <c r="U449" s="332"/>
      <c r="V449" s="356"/>
    </row>
    <row r="450" spans="1:22" s="329" customFormat="1" ht="14.1" customHeight="1">
      <c r="A450" s="602">
        <f t="shared" si="6"/>
        <v>449</v>
      </c>
      <c r="B450" s="564" t="s">
        <v>2177</v>
      </c>
      <c r="C450" s="564">
        <v>2</v>
      </c>
      <c r="D450" s="564">
        <v>6</v>
      </c>
      <c r="E450" s="370" t="s">
        <v>2269</v>
      </c>
      <c r="F450" s="341" t="str">
        <f>IF('建築物別概要（追加）入力'!$E$206="","",'建築物別概要（追加）入力'!$E$206)</f>
        <v/>
      </c>
      <c r="G450" s="341"/>
      <c r="H450" s="332"/>
      <c r="I450" s="332"/>
      <c r="J450" s="332"/>
      <c r="K450" s="332"/>
      <c r="L450" s="332"/>
      <c r="M450" s="332"/>
      <c r="N450" s="332"/>
      <c r="O450" s="332"/>
      <c r="P450" s="332"/>
      <c r="Q450" s="332"/>
      <c r="R450" s="332"/>
      <c r="S450" s="332"/>
      <c r="T450" s="332"/>
      <c r="U450" s="332"/>
      <c r="V450" s="356"/>
    </row>
    <row r="451" spans="1:22" s="329" customFormat="1" ht="14.1" customHeight="1">
      <c r="A451" s="602">
        <f t="shared" ref="A451:A514" si="7">A450+1</f>
        <v>450</v>
      </c>
      <c r="B451" s="564" t="s">
        <v>2177</v>
      </c>
      <c r="C451" s="564">
        <v>2</v>
      </c>
      <c r="D451" s="564">
        <v>6</v>
      </c>
      <c r="E451" s="370" t="s">
        <v>2270</v>
      </c>
      <c r="F451" s="341" t="str">
        <f>IF('建築物別概要（追加）入力'!$E$207="","",'建築物別概要（追加）入力'!$E$207)</f>
        <v/>
      </c>
      <c r="G451" s="341"/>
      <c r="H451" s="332"/>
      <c r="I451" s="332"/>
      <c r="J451" s="332"/>
      <c r="K451" s="332"/>
      <c r="L451" s="332"/>
      <c r="M451" s="332"/>
      <c r="N451" s="332"/>
      <c r="O451" s="332"/>
      <c r="P451" s="332"/>
      <c r="Q451" s="332"/>
      <c r="R451" s="332"/>
      <c r="S451" s="332"/>
      <c r="T451" s="332"/>
      <c r="U451" s="332"/>
      <c r="V451" s="356"/>
    </row>
    <row r="452" spans="1:22" s="329" customFormat="1" ht="14.1" customHeight="1">
      <c r="A452" s="602">
        <f t="shared" si="7"/>
        <v>451</v>
      </c>
      <c r="B452" s="564" t="s">
        <v>2177</v>
      </c>
      <c r="C452" s="564">
        <v>2</v>
      </c>
      <c r="D452" s="564">
        <v>6</v>
      </c>
      <c r="E452" s="370" t="s">
        <v>2271</v>
      </c>
      <c r="F452" s="341" t="str">
        <f>IF('建築物別概要（追加）入力'!$E$208="","",'建築物別概要（追加）入力'!$E$208)</f>
        <v/>
      </c>
      <c r="G452" s="341"/>
      <c r="H452" s="332"/>
      <c r="I452" s="332"/>
      <c r="J452" s="332"/>
      <c r="K452" s="332"/>
      <c r="L452" s="332"/>
      <c r="M452" s="332"/>
      <c r="N452" s="332"/>
      <c r="O452" s="332"/>
      <c r="P452" s="332"/>
      <c r="Q452" s="332"/>
      <c r="R452" s="332"/>
      <c r="S452" s="332"/>
      <c r="T452" s="332"/>
      <c r="U452" s="332"/>
      <c r="V452" s="356"/>
    </row>
    <row r="453" spans="1:22" s="329" customFormat="1" ht="14.1" customHeight="1">
      <c r="A453" s="602">
        <f t="shared" si="7"/>
        <v>452</v>
      </c>
      <c r="B453" s="564" t="s">
        <v>2177</v>
      </c>
      <c r="C453" s="564">
        <v>2</v>
      </c>
      <c r="D453" s="564">
        <v>6</v>
      </c>
      <c r="E453" s="370" t="s">
        <v>2272</v>
      </c>
      <c r="F453" s="341" t="str">
        <f>IF('建築物別概要（追加）入力'!$E$209="","",'建築物別概要（追加）入力'!$E$209)</f>
        <v/>
      </c>
      <c r="G453" s="341"/>
      <c r="H453" s="332"/>
      <c r="I453" s="332"/>
      <c r="J453" s="332"/>
      <c r="K453" s="332"/>
      <c r="L453" s="332"/>
      <c r="M453" s="332"/>
      <c r="N453" s="332"/>
      <c r="O453" s="332"/>
      <c r="P453" s="332"/>
      <c r="Q453" s="332"/>
      <c r="R453" s="332"/>
      <c r="S453" s="332"/>
      <c r="T453" s="332"/>
      <c r="U453" s="332"/>
      <c r="V453" s="356"/>
    </row>
    <row r="454" spans="1:22" s="329" customFormat="1" ht="14.1" customHeight="1">
      <c r="A454" s="602">
        <f t="shared" si="7"/>
        <v>453</v>
      </c>
      <c r="B454" s="564" t="s">
        <v>2177</v>
      </c>
      <c r="C454" s="564">
        <v>2</v>
      </c>
      <c r="D454" s="564">
        <v>6</v>
      </c>
      <c r="E454" s="370" t="s">
        <v>2268</v>
      </c>
      <c r="F454" s="341" t="str">
        <f>IF($G$454=TRUE,"有",IF($H$454=TRUE,"無",""))</f>
        <v/>
      </c>
      <c r="G454" s="337" t="b">
        <v>0</v>
      </c>
      <c r="H454" s="337" t="b">
        <v>0</v>
      </c>
      <c r="I454" s="332"/>
      <c r="J454" s="332"/>
      <c r="K454" s="332"/>
      <c r="L454" s="332"/>
      <c r="M454" s="332"/>
      <c r="N454" s="332"/>
      <c r="O454" s="332"/>
      <c r="P454" s="332"/>
      <c r="Q454" s="332"/>
      <c r="R454" s="332"/>
      <c r="S454" s="332"/>
      <c r="T454" s="332"/>
      <c r="U454" s="332"/>
      <c r="V454" s="356"/>
    </row>
    <row r="455" spans="1:22" s="329" customFormat="1" ht="14.1" customHeight="1">
      <c r="A455" s="511">
        <f t="shared" si="7"/>
        <v>454</v>
      </c>
      <c r="B455" s="560" t="s">
        <v>2177</v>
      </c>
      <c r="C455" s="560">
        <v>2</v>
      </c>
      <c r="D455" s="560">
        <v>6</v>
      </c>
      <c r="E455" s="331" t="s">
        <v>2372</v>
      </c>
      <c r="F455" s="332" t="str">
        <f>IF($G$455=1,"",INDEX(主要用途!$C$2:$C$63,$G$455))</f>
        <v/>
      </c>
      <c r="G455" s="344">
        <v>1</v>
      </c>
      <c r="H455" s="344"/>
      <c r="I455" s="344"/>
      <c r="J455" s="344"/>
      <c r="K455" s="344"/>
      <c r="L455" s="344"/>
      <c r="M455" s="332"/>
      <c r="N455" s="332"/>
      <c r="O455" s="332"/>
      <c r="P455" s="332"/>
      <c r="Q455" s="355"/>
      <c r="R455" s="332"/>
      <c r="S455" s="332"/>
      <c r="T455" s="332"/>
      <c r="U455" s="332"/>
      <c r="V455" s="356"/>
    </row>
    <row r="456" spans="1:22" s="329" customFormat="1" ht="14.1" customHeight="1">
      <c r="A456" s="511">
        <f t="shared" si="7"/>
        <v>455</v>
      </c>
      <c r="B456" s="560" t="s">
        <v>2177</v>
      </c>
      <c r="C456" s="560">
        <v>2</v>
      </c>
      <c r="D456" s="560">
        <v>6</v>
      </c>
      <c r="E456" s="331" t="s">
        <v>2373</v>
      </c>
      <c r="F456" s="332" t="str">
        <f>IF($G$456=1,"",INDEX(主要用途!$C$2:$C$63,$G$456))</f>
        <v/>
      </c>
      <c r="G456" s="344">
        <v>1</v>
      </c>
      <c r="H456" s="344"/>
      <c r="I456" s="344"/>
      <c r="J456" s="344"/>
      <c r="K456" s="344"/>
      <c r="L456" s="344"/>
      <c r="M456" s="332"/>
      <c r="N456" s="332"/>
      <c r="O456" s="332"/>
      <c r="P456" s="332"/>
      <c r="Q456" s="355"/>
      <c r="R456" s="332"/>
      <c r="S456" s="332"/>
      <c r="T456" s="332"/>
      <c r="U456" s="332"/>
      <c r="V456" s="356"/>
    </row>
    <row r="457" spans="1:22" s="329" customFormat="1" ht="14.1" customHeight="1">
      <c r="A457" s="511">
        <f t="shared" si="7"/>
        <v>456</v>
      </c>
      <c r="B457" s="560" t="s">
        <v>2177</v>
      </c>
      <c r="C457" s="560">
        <v>2</v>
      </c>
      <c r="D457" s="560">
        <v>6</v>
      </c>
      <c r="E457" s="331" t="s">
        <v>2374</v>
      </c>
      <c r="F457" s="332" t="str">
        <f>IF($G$457=1,"",INDEX(主要用途!$C$2:$C$63,$G$457))</f>
        <v/>
      </c>
      <c r="G457" s="344">
        <v>1</v>
      </c>
      <c r="H457" s="344"/>
      <c r="I457" s="344"/>
      <c r="J457" s="344"/>
      <c r="K457" s="344"/>
      <c r="L457" s="344"/>
      <c r="M457" s="332"/>
      <c r="N457" s="332"/>
      <c r="O457" s="332"/>
      <c r="P457" s="332"/>
      <c r="Q457" s="355"/>
      <c r="R457" s="332"/>
      <c r="S457" s="332"/>
      <c r="T457" s="332"/>
      <c r="U457" s="332"/>
      <c r="V457" s="356"/>
    </row>
    <row r="458" spans="1:22" s="329" customFormat="1" ht="14.1" customHeight="1">
      <c r="A458" s="511">
        <f t="shared" si="7"/>
        <v>457</v>
      </c>
      <c r="B458" s="560" t="s">
        <v>2177</v>
      </c>
      <c r="C458" s="560">
        <v>2</v>
      </c>
      <c r="D458" s="560">
        <v>6</v>
      </c>
      <c r="E458" s="331" t="s">
        <v>2375</v>
      </c>
      <c r="F458" s="332" t="str">
        <f>IF($G$458=1,"",INDEX(主要用途!$C$2:$C$63,$G$458))</f>
        <v/>
      </c>
      <c r="G458" s="344">
        <v>1</v>
      </c>
      <c r="H458" s="344"/>
      <c r="I458" s="344"/>
      <c r="J458" s="344"/>
      <c r="K458" s="344"/>
      <c r="L458" s="344"/>
      <c r="M458" s="332"/>
      <c r="N458" s="332"/>
      <c r="O458" s="332"/>
      <c r="P458" s="332"/>
      <c r="Q458" s="355"/>
      <c r="R458" s="332"/>
      <c r="S458" s="332"/>
      <c r="T458" s="332"/>
      <c r="U458" s="332"/>
      <c r="V458" s="356"/>
    </row>
    <row r="459" spans="1:22" s="329" customFormat="1" ht="14.1" customHeight="1">
      <c r="A459" s="511">
        <f t="shared" si="7"/>
        <v>458</v>
      </c>
      <c r="B459" s="560" t="s">
        <v>2177</v>
      </c>
      <c r="C459" s="560">
        <v>2</v>
      </c>
      <c r="D459" s="560">
        <v>6</v>
      </c>
      <c r="E459" s="331" t="s">
        <v>2376</v>
      </c>
      <c r="F459" s="332" t="str">
        <f>IF($G$459=1,"",INDEX(主要用途!$C$2:$C$63,$G$459))</f>
        <v/>
      </c>
      <c r="G459" s="344">
        <v>1</v>
      </c>
      <c r="H459" s="344"/>
      <c r="I459" s="344"/>
      <c r="J459" s="344"/>
      <c r="K459" s="344"/>
      <c r="L459" s="344"/>
      <c r="M459" s="332"/>
      <c r="N459" s="332"/>
      <c r="O459" s="332"/>
      <c r="P459" s="332"/>
      <c r="Q459" s="355"/>
      <c r="R459" s="332"/>
      <c r="S459" s="332"/>
      <c r="T459" s="332"/>
      <c r="U459" s="332"/>
      <c r="V459" s="356"/>
    </row>
    <row r="460" spans="1:22" s="329" customFormat="1" ht="14.1" customHeight="1">
      <c r="A460" s="511">
        <f t="shared" si="7"/>
        <v>459</v>
      </c>
      <c r="B460" s="560" t="s">
        <v>2177</v>
      </c>
      <c r="C460" s="560">
        <v>2</v>
      </c>
      <c r="D460" s="560">
        <v>6</v>
      </c>
      <c r="E460" s="331" t="s">
        <v>2387</v>
      </c>
      <c r="F460" s="332" t="str">
        <f>IF($G$460=1,"",INDEX(主要用途!$C$2:$C$63,$G$460))</f>
        <v/>
      </c>
      <c r="G460" s="344">
        <v>1</v>
      </c>
      <c r="H460" s="344"/>
      <c r="I460" s="344"/>
      <c r="J460" s="344"/>
      <c r="K460" s="344"/>
      <c r="L460" s="344"/>
      <c r="M460" s="332"/>
      <c r="N460" s="332"/>
      <c r="O460" s="332"/>
      <c r="P460" s="332"/>
      <c r="Q460" s="355"/>
      <c r="R460" s="332"/>
      <c r="S460" s="332"/>
      <c r="T460" s="332"/>
      <c r="U460" s="332"/>
      <c r="V460" s="356"/>
    </row>
    <row r="461" spans="1:22" s="329" customFormat="1" ht="14.1" customHeight="1">
      <c r="A461" s="547">
        <f t="shared" si="7"/>
        <v>460</v>
      </c>
      <c r="B461" s="572" t="s">
        <v>2177</v>
      </c>
      <c r="C461" s="572">
        <v>2</v>
      </c>
      <c r="D461" s="572">
        <v>6</v>
      </c>
      <c r="E461" s="555" t="s">
        <v>2377</v>
      </c>
      <c r="F461" s="668" t="str">
        <f>IF('建築物別概要（追加）入力'!$K$213="","",'建築物別概要（追加）入力'!$K$213)</f>
        <v/>
      </c>
      <c r="G461" s="698"/>
      <c r="H461" s="698"/>
      <c r="I461" s="698"/>
      <c r="J461" s="698"/>
      <c r="K461" s="698"/>
      <c r="L461" s="698"/>
      <c r="M461" s="668"/>
      <c r="N461" s="668"/>
      <c r="O461" s="668"/>
      <c r="P461" s="668"/>
      <c r="Q461" s="668"/>
      <c r="R461" s="668"/>
      <c r="S461" s="668"/>
      <c r="T461" s="668"/>
      <c r="U461" s="668"/>
      <c r="V461" s="670"/>
    </row>
    <row r="462" spans="1:22" s="329" customFormat="1" ht="14.1" customHeight="1">
      <c r="A462" s="547">
        <f t="shared" si="7"/>
        <v>461</v>
      </c>
      <c r="B462" s="572" t="s">
        <v>2177</v>
      </c>
      <c r="C462" s="572">
        <v>2</v>
      </c>
      <c r="D462" s="572">
        <v>6</v>
      </c>
      <c r="E462" s="555" t="s">
        <v>2378</v>
      </c>
      <c r="F462" s="668" t="str">
        <f>IF('建築物別概要（追加）入力'!$K$214="","",'建築物別概要（追加）入力'!$K$214)</f>
        <v/>
      </c>
      <c r="G462" s="668"/>
      <c r="H462" s="668"/>
      <c r="I462" s="668"/>
      <c r="J462" s="668"/>
      <c r="K462" s="668"/>
      <c r="L462" s="668"/>
      <c r="M462" s="668"/>
      <c r="N462" s="668"/>
      <c r="O462" s="668"/>
      <c r="P462" s="668"/>
      <c r="Q462" s="668"/>
      <c r="R462" s="668"/>
      <c r="S462" s="668"/>
      <c r="T462" s="668"/>
      <c r="U462" s="668"/>
      <c r="V462" s="670"/>
    </row>
    <row r="463" spans="1:22" s="329" customFormat="1" ht="14.1" customHeight="1">
      <c r="A463" s="547">
        <f t="shared" si="7"/>
        <v>462</v>
      </c>
      <c r="B463" s="572" t="s">
        <v>2177</v>
      </c>
      <c r="C463" s="572">
        <v>2</v>
      </c>
      <c r="D463" s="572">
        <v>6</v>
      </c>
      <c r="E463" s="555" t="s">
        <v>2381</v>
      </c>
      <c r="F463" s="668" t="str">
        <f>IF('建築物別概要（追加）入力'!$K$215="","",'建築物別概要（追加）入力'!$K$215)</f>
        <v/>
      </c>
      <c r="G463" s="668"/>
      <c r="H463" s="668"/>
      <c r="I463" s="668"/>
      <c r="J463" s="668"/>
      <c r="K463" s="668"/>
      <c r="L463" s="668"/>
      <c r="M463" s="668"/>
      <c r="N463" s="668"/>
      <c r="O463" s="668"/>
      <c r="P463" s="668"/>
      <c r="Q463" s="668"/>
      <c r="R463" s="668"/>
      <c r="S463" s="668"/>
      <c r="T463" s="668"/>
      <c r="U463" s="668"/>
      <c r="V463" s="670"/>
    </row>
    <row r="464" spans="1:22" s="329" customFormat="1" ht="14.1" customHeight="1">
      <c r="A464" s="547">
        <f t="shared" si="7"/>
        <v>463</v>
      </c>
      <c r="B464" s="572" t="s">
        <v>2177</v>
      </c>
      <c r="C464" s="572">
        <v>2</v>
      </c>
      <c r="D464" s="572">
        <v>6</v>
      </c>
      <c r="E464" s="555" t="s">
        <v>2379</v>
      </c>
      <c r="F464" s="668" t="str">
        <f>IF('建築物別概要（追加）入力'!$K$216="","",'建築物別概要（追加）入力'!$K$216)</f>
        <v/>
      </c>
      <c r="G464" s="668"/>
      <c r="H464" s="668"/>
      <c r="I464" s="668"/>
      <c r="J464" s="668"/>
      <c r="K464" s="668"/>
      <c r="L464" s="668"/>
      <c r="M464" s="668"/>
      <c r="N464" s="668"/>
      <c r="O464" s="668"/>
      <c r="P464" s="668"/>
      <c r="Q464" s="668"/>
      <c r="R464" s="668"/>
      <c r="S464" s="668"/>
      <c r="T464" s="668"/>
      <c r="U464" s="668"/>
      <c r="V464" s="670"/>
    </row>
    <row r="465" spans="1:22" s="329" customFormat="1" ht="14.1" customHeight="1">
      <c r="A465" s="547">
        <f t="shared" si="7"/>
        <v>464</v>
      </c>
      <c r="B465" s="572" t="s">
        <v>2177</v>
      </c>
      <c r="C465" s="572">
        <v>2</v>
      </c>
      <c r="D465" s="572">
        <v>6</v>
      </c>
      <c r="E465" s="555" t="s">
        <v>2380</v>
      </c>
      <c r="F465" s="668" t="str">
        <f>IF('建築物別概要（追加）入力'!$K$217="","",'建築物別概要（追加）入力'!$K$217)</f>
        <v/>
      </c>
      <c r="G465" s="668"/>
      <c r="H465" s="668"/>
      <c r="I465" s="668"/>
      <c r="J465" s="668"/>
      <c r="K465" s="668"/>
      <c r="L465" s="668"/>
      <c r="M465" s="668"/>
      <c r="N465" s="668"/>
      <c r="O465" s="668"/>
      <c r="P465" s="668"/>
      <c r="Q465" s="668"/>
      <c r="R465" s="668"/>
      <c r="S465" s="668"/>
      <c r="T465" s="668"/>
      <c r="U465" s="668"/>
      <c r="V465" s="670"/>
    </row>
    <row r="466" spans="1:22" s="329" customFormat="1" ht="14.1" customHeight="1">
      <c r="A466" s="547">
        <f t="shared" si="7"/>
        <v>465</v>
      </c>
      <c r="B466" s="572" t="s">
        <v>2177</v>
      </c>
      <c r="C466" s="572">
        <v>2</v>
      </c>
      <c r="D466" s="572">
        <v>6</v>
      </c>
      <c r="E466" s="555" t="s">
        <v>2388</v>
      </c>
      <c r="F466" s="668" t="str">
        <f>IF('建築物別概要（追加）入力'!$K$218="","",'建築物別概要（追加）入力'!$K$218)</f>
        <v/>
      </c>
      <c r="G466" s="668"/>
      <c r="H466" s="668"/>
      <c r="I466" s="668"/>
      <c r="J466" s="668"/>
      <c r="K466" s="668"/>
      <c r="L466" s="668"/>
      <c r="M466" s="668"/>
      <c r="N466" s="668"/>
      <c r="O466" s="668"/>
      <c r="P466" s="668"/>
      <c r="Q466" s="668"/>
      <c r="R466" s="668"/>
      <c r="S466" s="668"/>
      <c r="T466" s="668"/>
      <c r="U466" s="668"/>
      <c r="V466" s="670"/>
    </row>
    <row r="467" spans="1:22" s="329" customFormat="1" ht="14.1" customHeight="1">
      <c r="A467" s="511">
        <f t="shared" si="7"/>
        <v>466</v>
      </c>
      <c r="B467" s="560" t="s">
        <v>2177</v>
      </c>
      <c r="C467" s="560">
        <v>2</v>
      </c>
      <c r="D467" s="560">
        <v>6</v>
      </c>
      <c r="E467" s="331" t="s">
        <v>2382</v>
      </c>
      <c r="F467" s="332" t="str">
        <f>IF('建築物別概要（追加）入力'!$V$213="","",TEXT('建築物別概要（追加）入力'!$V$213,"#0.00"))</f>
        <v/>
      </c>
      <c r="G467" s="362"/>
      <c r="H467" s="362"/>
      <c r="I467" s="362"/>
      <c r="J467" s="362"/>
      <c r="K467" s="362"/>
      <c r="L467" s="362"/>
      <c r="M467" s="332"/>
      <c r="N467" s="332"/>
      <c r="O467" s="332"/>
      <c r="P467" s="332"/>
      <c r="Q467" s="332"/>
      <c r="R467" s="332"/>
      <c r="S467" s="332"/>
      <c r="T467" s="332"/>
      <c r="U467" s="332"/>
      <c r="V467" s="356"/>
    </row>
    <row r="468" spans="1:22" s="329" customFormat="1" ht="14.1" customHeight="1">
      <c r="A468" s="511">
        <f t="shared" si="7"/>
        <v>467</v>
      </c>
      <c r="B468" s="560" t="s">
        <v>2177</v>
      </c>
      <c r="C468" s="560">
        <v>2</v>
      </c>
      <c r="D468" s="560">
        <v>6</v>
      </c>
      <c r="E468" s="331" t="s">
        <v>2383</v>
      </c>
      <c r="F468" s="332" t="str">
        <f>IF('建築物別概要（追加）入力'!$V$214="","",TEXT('建築物別概要（追加）入力'!$V$214,"#0.00"))</f>
        <v/>
      </c>
      <c r="G468" s="362"/>
      <c r="H468" s="362"/>
      <c r="I468" s="362"/>
      <c r="J468" s="362"/>
      <c r="K468" s="362"/>
      <c r="L468" s="362"/>
      <c r="M468" s="332"/>
      <c r="N468" s="332"/>
      <c r="O468" s="332"/>
      <c r="P468" s="332"/>
      <c r="Q468" s="332"/>
      <c r="R468" s="332"/>
      <c r="S468" s="332"/>
      <c r="T468" s="332"/>
      <c r="U468" s="332"/>
      <c r="V468" s="356"/>
    </row>
    <row r="469" spans="1:22" s="329" customFormat="1" ht="14.1" customHeight="1">
      <c r="A469" s="511">
        <f t="shared" si="7"/>
        <v>468</v>
      </c>
      <c r="B469" s="560" t="s">
        <v>2177</v>
      </c>
      <c r="C469" s="560">
        <v>2</v>
      </c>
      <c r="D469" s="560">
        <v>6</v>
      </c>
      <c r="E469" s="331" t="s">
        <v>2384</v>
      </c>
      <c r="F469" s="332" t="str">
        <f>IF('建築物別概要（追加）入力'!$V$215="","",TEXT('建築物別概要（追加）入力'!$V$215,"#0.00"))</f>
        <v/>
      </c>
      <c r="G469" s="362"/>
      <c r="H469" s="362"/>
      <c r="I469" s="362"/>
      <c r="J469" s="362"/>
      <c r="K469" s="362"/>
      <c r="L469" s="362"/>
      <c r="M469" s="332"/>
      <c r="N469" s="332"/>
      <c r="O469" s="332"/>
      <c r="P469" s="332"/>
      <c r="Q469" s="332"/>
      <c r="R469" s="332"/>
      <c r="S469" s="332"/>
      <c r="T469" s="332"/>
      <c r="U469" s="332"/>
      <c r="V469" s="356"/>
    </row>
    <row r="470" spans="1:22" s="329" customFormat="1" ht="14.1" customHeight="1">
      <c r="A470" s="511">
        <f t="shared" si="7"/>
        <v>469</v>
      </c>
      <c r="B470" s="560" t="s">
        <v>2177</v>
      </c>
      <c r="C470" s="560">
        <v>2</v>
      </c>
      <c r="D470" s="560">
        <v>6</v>
      </c>
      <c r="E470" s="331" t="s">
        <v>2385</v>
      </c>
      <c r="F470" s="332" t="str">
        <f>IF('建築物別概要（追加）入力'!$V$216="","",TEXT('建築物別概要（追加）入力'!$V$216,"#0.00"))</f>
        <v/>
      </c>
      <c r="G470" s="362"/>
      <c r="H470" s="362"/>
      <c r="I470" s="362"/>
      <c r="J470" s="362"/>
      <c r="K470" s="362"/>
      <c r="L470" s="362"/>
      <c r="M470" s="332"/>
      <c r="N470" s="332"/>
      <c r="O470" s="332"/>
      <c r="P470" s="332"/>
      <c r="Q470" s="332"/>
      <c r="R470" s="332"/>
      <c r="S470" s="332"/>
      <c r="T470" s="332"/>
      <c r="U470" s="332"/>
      <c r="V470" s="356"/>
    </row>
    <row r="471" spans="1:22" s="329" customFormat="1" ht="14.1" customHeight="1">
      <c r="A471" s="511">
        <f t="shared" si="7"/>
        <v>470</v>
      </c>
      <c r="B471" s="560" t="s">
        <v>2177</v>
      </c>
      <c r="C471" s="560">
        <v>2</v>
      </c>
      <c r="D471" s="560">
        <v>6</v>
      </c>
      <c r="E471" s="331" t="s">
        <v>2386</v>
      </c>
      <c r="F471" s="332" t="str">
        <f>IF('建築物別概要（追加）入力'!$V$217="","",TEXT('建築物別概要（追加）入力'!$V$217,"#0.00"))</f>
        <v/>
      </c>
      <c r="G471" s="362"/>
      <c r="H471" s="362"/>
      <c r="I471" s="362"/>
      <c r="J471" s="362"/>
      <c r="K471" s="362"/>
      <c r="L471" s="362"/>
      <c r="M471" s="332"/>
      <c r="N471" s="332"/>
      <c r="O471" s="332"/>
      <c r="P471" s="332"/>
      <c r="Q471" s="332"/>
      <c r="R471" s="332"/>
      <c r="S471" s="332"/>
      <c r="T471" s="332"/>
      <c r="U471" s="332"/>
      <c r="V471" s="356"/>
    </row>
    <row r="472" spans="1:22" s="329" customFormat="1" ht="14.1" customHeight="1">
      <c r="A472" s="511">
        <f t="shared" si="7"/>
        <v>471</v>
      </c>
      <c r="B472" s="560" t="s">
        <v>2177</v>
      </c>
      <c r="C472" s="560">
        <v>2</v>
      </c>
      <c r="D472" s="560">
        <v>6</v>
      </c>
      <c r="E472" s="331" t="s">
        <v>2389</v>
      </c>
      <c r="F472" s="332" t="str">
        <f>IF('建築物別概要（追加）入力'!$V$218="","",TEXT('建築物別概要（追加）入力'!$V$218,"#0.00"))</f>
        <v/>
      </c>
      <c r="G472" s="362"/>
      <c r="H472" s="362"/>
      <c r="I472" s="362"/>
      <c r="J472" s="362"/>
      <c r="K472" s="362"/>
      <c r="L472" s="362"/>
      <c r="M472" s="332"/>
      <c r="N472" s="332"/>
      <c r="O472" s="332"/>
      <c r="P472" s="332"/>
      <c r="Q472" s="332"/>
      <c r="R472" s="332"/>
      <c r="S472" s="332"/>
      <c r="T472" s="332"/>
      <c r="U472" s="332"/>
      <c r="V472" s="356"/>
    </row>
    <row r="473" spans="1:22" s="329" customFormat="1" ht="14.1" customHeight="1">
      <c r="A473" s="602">
        <f t="shared" si="7"/>
        <v>472</v>
      </c>
      <c r="B473" s="564" t="s">
        <v>2177</v>
      </c>
      <c r="C473" s="564">
        <v>2</v>
      </c>
      <c r="D473" s="564">
        <v>6</v>
      </c>
      <c r="E473" s="370" t="s">
        <v>1702</v>
      </c>
      <c r="F473" s="332" t="str">
        <f>IF('建築物別概要（追加）入力'!$E$220="","",'建築物別概要（追加）入力'!$E$220)</f>
        <v/>
      </c>
      <c r="G473" s="332"/>
      <c r="H473" s="332"/>
      <c r="I473" s="332"/>
      <c r="J473" s="332"/>
      <c r="K473" s="332"/>
      <c r="L473" s="332"/>
      <c r="M473" s="332"/>
      <c r="N473" s="332"/>
      <c r="O473" s="332"/>
      <c r="P473" s="332"/>
      <c r="Q473" s="332"/>
      <c r="R473" s="332"/>
      <c r="S473" s="332"/>
      <c r="T473" s="332"/>
      <c r="U473" s="332"/>
      <c r="V473" s="356"/>
    </row>
    <row r="474" spans="1:22" s="329" customFormat="1" ht="14.1" customHeight="1" thickBot="1">
      <c r="A474" s="604">
        <f t="shared" si="7"/>
        <v>473</v>
      </c>
      <c r="B474" s="568" t="s">
        <v>2177</v>
      </c>
      <c r="C474" s="568">
        <v>2</v>
      </c>
      <c r="D474" s="568">
        <v>6</v>
      </c>
      <c r="E474" s="374" t="s">
        <v>1701</v>
      </c>
      <c r="F474" s="347" t="str">
        <f>IF('建築物別概要（追加）入力'!$E$223="","",'建築物別概要（追加）入力'!$E$223)</f>
        <v/>
      </c>
      <c r="G474" s="347"/>
      <c r="H474" s="347"/>
      <c r="I474" s="347"/>
      <c r="J474" s="347"/>
      <c r="K474" s="347"/>
      <c r="L474" s="347"/>
      <c r="M474" s="347"/>
      <c r="N474" s="347"/>
      <c r="O474" s="347"/>
      <c r="P474" s="347"/>
      <c r="Q474" s="347"/>
      <c r="R474" s="347"/>
      <c r="S474" s="347"/>
      <c r="T474" s="347"/>
      <c r="U474" s="347"/>
      <c r="V474" s="363"/>
    </row>
    <row r="475" spans="1:22" s="329" customFormat="1" ht="14.1" customHeight="1">
      <c r="A475" s="517">
        <f t="shared" si="7"/>
        <v>474</v>
      </c>
      <c r="B475" s="569" t="s">
        <v>2177</v>
      </c>
      <c r="C475" s="569">
        <v>2</v>
      </c>
      <c r="D475" s="569">
        <v>7</v>
      </c>
      <c r="E475" s="518" t="s">
        <v>2054</v>
      </c>
      <c r="F475" s="360">
        <f>'建築物別概要（追加）入力'!$E$227</f>
        <v>2</v>
      </c>
      <c r="G475" s="360"/>
      <c r="H475" s="348"/>
      <c r="I475" s="348"/>
      <c r="J475" s="348"/>
      <c r="K475" s="348"/>
      <c r="L475" s="348"/>
      <c r="M475" s="348"/>
      <c r="N475" s="348"/>
      <c r="O475" s="348"/>
      <c r="P475" s="348"/>
      <c r="Q475" s="348"/>
      <c r="R475" s="348"/>
      <c r="S475" s="348"/>
      <c r="T475" s="348"/>
      <c r="U475" s="348"/>
      <c r="V475" s="361"/>
    </row>
    <row r="476" spans="1:22" s="329" customFormat="1" ht="14.1" customHeight="1">
      <c r="A476" s="515">
        <f t="shared" si="7"/>
        <v>475</v>
      </c>
      <c r="B476" s="565" t="s">
        <v>2177</v>
      </c>
      <c r="C476" s="565">
        <v>2</v>
      </c>
      <c r="D476" s="565">
        <v>7</v>
      </c>
      <c r="E476" s="513" t="s">
        <v>89</v>
      </c>
      <c r="F476" s="343" t="str">
        <f>IF('建築物別概要（追加）入力'!$E$228="","",'建築物別概要（追加）入力'!$E$228)</f>
        <v/>
      </c>
      <c r="G476" s="343"/>
      <c r="H476" s="332"/>
      <c r="I476" s="332"/>
      <c r="J476" s="332"/>
      <c r="K476" s="332"/>
      <c r="L476" s="332"/>
      <c r="M476" s="332"/>
      <c r="N476" s="332"/>
      <c r="O476" s="332"/>
      <c r="P476" s="332"/>
      <c r="Q476" s="332"/>
      <c r="R476" s="332"/>
      <c r="S476" s="332"/>
      <c r="T476" s="332"/>
      <c r="U476" s="332"/>
      <c r="V476" s="356"/>
    </row>
    <row r="477" spans="1:22" s="329" customFormat="1" ht="14.1" customHeight="1">
      <c r="A477" s="515">
        <f t="shared" si="7"/>
        <v>476</v>
      </c>
      <c r="B477" s="565" t="s">
        <v>2177</v>
      </c>
      <c r="C477" s="565">
        <v>2</v>
      </c>
      <c r="D477" s="565">
        <v>7</v>
      </c>
      <c r="E477" s="513" t="s">
        <v>2269</v>
      </c>
      <c r="F477" s="341" t="str">
        <f>IF('建築物別概要（追加）入力'!$E$229="","",'建築物別概要（追加）入力'!$E$229)</f>
        <v/>
      </c>
      <c r="G477" s="341"/>
      <c r="H477" s="332"/>
      <c r="I477" s="332"/>
      <c r="J477" s="332"/>
      <c r="K477" s="332"/>
      <c r="L477" s="332"/>
      <c r="M477" s="332"/>
      <c r="N477" s="332"/>
      <c r="O477" s="332"/>
      <c r="P477" s="332"/>
      <c r="Q477" s="332"/>
      <c r="R477" s="332"/>
      <c r="S477" s="332"/>
      <c r="T477" s="332"/>
      <c r="U477" s="332"/>
      <c r="V477" s="356"/>
    </row>
    <row r="478" spans="1:22" s="329" customFormat="1" ht="14.1" customHeight="1">
      <c r="A478" s="515">
        <f t="shared" si="7"/>
        <v>477</v>
      </c>
      <c r="B478" s="565" t="s">
        <v>2177</v>
      </c>
      <c r="C478" s="565">
        <v>2</v>
      </c>
      <c r="D478" s="565">
        <v>7</v>
      </c>
      <c r="E478" s="513" t="s">
        <v>2270</v>
      </c>
      <c r="F478" s="341" t="str">
        <f>IF('建築物別概要（追加）入力'!$E$230="","",'建築物別概要（追加）入力'!$E$230)</f>
        <v/>
      </c>
      <c r="G478" s="341"/>
      <c r="H478" s="332"/>
      <c r="I478" s="332"/>
      <c r="J478" s="332"/>
      <c r="K478" s="332"/>
      <c r="L478" s="332"/>
      <c r="M478" s="332"/>
      <c r="N478" s="332"/>
      <c r="O478" s="332"/>
      <c r="P478" s="332"/>
      <c r="Q478" s="332"/>
      <c r="R478" s="332"/>
      <c r="S478" s="332"/>
      <c r="T478" s="332"/>
      <c r="U478" s="332"/>
      <c r="V478" s="356"/>
    </row>
    <row r="479" spans="1:22" s="329" customFormat="1" ht="14.1" customHeight="1">
      <c r="A479" s="515">
        <f t="shared" si="7"/>
        <v>478</v>
      </c>
      <c r="B479" s="565" t="s">
        <v>2177</v>
      </c>
      <c r="C479" s="565">
        <v>2</v>
      </c>
      <c r="D479" s="565">
        <v>7</v>
      </c>
      <c r="E479" s="513" t="s">
        <v>2271</v>
      </c>
      <c r="F479" s="341" t="str">
        <f>IF('建築物別概要（追加）入力'!$E$231="","",'建築物別概要（追加）入力'!$E$231)</f>
        <v/>
      </c>
      <c r="G479" s="341"/>
      <c r="H479" s="332"/>
      <c r="I479" s="332"/>
      <c r="J479" s="332"/>
      <c r="K479" s="332"/>
      <c r="L479" s="332"/>
      <c r="M479" s="332"/>
      <c r="N479" s="332"/>
      <c r="O479" s="332"/>
      <c r="P479" s="332"/>
      <c r="Q479" s="332"/>
      <c r="R479" s="332"/>
      <c r="S479" s="332"/>
      <c r="T479" s="332"/>
      <c r="U479" s="332"/>
      <c r="V479" s="356"/>
    </row>
    <row r="480" spans="1:22" s="329" customFormat="1" ht="14.1" customHeight="1">
      <c r="A480" s="515">
        <f t="shared" si="7"/>
        <v>479</v>
      </c>
      <c r="B480" s="565" t="s">
        <v>2177</v>
      </c>
      <c r="C480" s="565">
        <v>2</v>
      </c>
      <c r="D480" s="565">
        <v>7</v>
      </c>
      <c r="E480" s="513" t="s">
        <v>2272</v>
      </c>
      <c r="F480" s="341" t="str">
        <f>IF('建築物別概要（追加）入力'!$E$232="","",'建築物別概要（追加）入力'!$E$232)</f>
        <v/>
      </c>
      <c r="G480" s="341"/>
      <c r="H480" s="332"/>
      <c r="I480" s="332"/>
      <c r="J480" s="332"/>
      <c r="K480" s="332"/>
      <c r="L480" s="332"/>
      <c r="M480" s="332"/>
      <c r="N480" s="332"/>
      <c r="O480" s="332"/>
      <c r="P480" s="332"/>
      <c r="Q480" s="332"/>
      <c r="R480" s="332"/>
      <c r="S480" s="332"/>
      <c r="T480" s="332"/>
      <c r="U480" s="332"/>
      <c r="V480" s="356"/>
    </row>
    <row r="481" spans="1:22" s="329" customFormat="1" ht="14.1" customHeight="1">
      <c r="A481" s="515">
        <f t="shared" si="7"/>
        <v>480</v>
      </c>
      <c r="B481" s="565" t="s">
        <v>2177</v>
      </c>
      <c r="C481" s="565">
        <v>2</v>
      </c>
      <c r="D481" s="565">
        <v>7</v>
      </c>
      <c r="E481" s="513" t="s">
        <v>2268</v>
      </c>
      <c r="F481" s="341" t="str">
        <f>IF($G$481=TRUE,"有",IF($H$481=TRUE,"無",""))</f>
        <v/>
      </c>
      <c r="G481" s="337" t="b">
        <v>0</v>
      </c>
      <c r="H481" s="337" t="b">
        <v>0</v>
      </c>
      <c r="I481" s="332"/>
      <c r="J481" s="332"/>
      <c r="K481" s="332"/>
      <c r="L481" s="332"/>
      <c r="M481" s="332"/>
      <c r="N481" s="332"/>
      <c r="O481" s="332"/>
      <c r="P481" s="332"/>
      <c r="Q481" s="332"/>
      <c r="R481" s="332"/>
      <c r="S481" s="332"/>
      <c r="T481" s="332"/>
      <c r="U481" s="332"/>
      <c r="V481" s="356"/>
    </row>
    <row r="482" spans="1:22" s="329" customFormat="1" ht="14.1" customHeight="1">
      <c r="A482" s="511">
        <f t="shared" si="7"/>
        <v>481</v>
      </c>
      <c r="B482" s="560" t="s">
        <v>2177</v>
      </c>
      <c r="C482" s="560">
        <v>2</v>
      </c>
      <c r="D482" s="560">
        <v>7</v>
      </c>
      <c r="E482" s="331" t="s">
        <v>2372</v>
      </c>
      <c r="F482" s="332" t="str">
        <f>IF($G$482=1,"",INDEX(主要用途!$C$2:$C$63,$G$482))</f>
        <v/>
      </c>
      <c r="G482" s="344">
        <v>1</v>
      </c>
      <c r="H482" s="344"/>
      <c r="I482" s="344"/>
      <c r="J482" s="344"/>
      <c r="K482" s="344"/>
      <c r="L482" s="344"/>
      <c r="M482" s="332"/>
      <c r="N482" s="332"/>
      <c r="O482" s="332"/>
      <c r="P482" s="332"/>
      <c r="Q482" s="355"/>
      <c r="R482" s="332"/>
      <c r="S482" s="332"/>
      <c r="T482" s="332"/>
      <c r="U482" s="332"/>
      <c r="V482" s="356"/>
    </row>
    <row r="483" spans="1:22" s="329" customFormat="1" ht="14.1" customHeight="1">
      <c r="A483" s="511">
        <f t="shared" si="7"/>
        <v>482</v>
      </c>
      <c r="B483" s="560" t="s">
        <v>2177</v>
      </c>
      <c r="C483" s="560">
        <v>2</v>
      </c>
      <c r="D483" s="560">
        <v>7</v>
      </c>
      <c r="E483" s="331" t="s">
        <v>2373</v>
      </c>
      <c r="F483" s="332" t="str">
        <f>IF($G$483=1,"",INDEX(主要用途!$C$2:$C$63,$G$483))</f>
        <v/>
      </c>
      <c r="G483" s="344">
        <v>1</v>
      </c>
      <c r="H483" s="344"/>
      <c r="I483" s="344"/>
      <c r="J483" s="344"/>
      <c r="K483" s="344"/>
      <c r="L483" s="344"/>
      <c r="M483" s="332"/>
      <c r="N483" s="332"/>
      <c r="O483" s="332"/>
      <c r="P483" s="332"/>
      <c r="Q483" s="355"/>
      <c r="R483" s="332"/>
      <c r="S483" s="332"/>
      <c r="T483" s="332"/>
      <c r="U483" s="332"/>
      <c r="V483" s="356"/>
    </row>
    <row r="484" spans="1:22" s="329" customFormat="1" ht="14.1" customHeight="1">
      <c r="A484" s="511">
        <f t="shared" si="7"/>
        <v>483</v>
      </c>
      <c r="B484" s="560" t="s">
        <v>2177</v>
      </c>
      <c r="C484" s="560">
        <v>2</v>
      </c>
      <c r="D484" s="560">
        <v>7</v>
      </c>
      <c r="E484" s="331" t="s">
        <v>2374</v>
      </c>
      <c r="F484" s="332" t="str">
        <f>IF($G$484=1,"",INDEX(主要用途!$C$2:$C$63,$G$484))</f>
        <v/>
      </c>
      <c r="G484" s="344">
        <v>1</v>
      </c>
      <c r="H484" s="344"/>
      <c r="I484" s="344"/>
      <c r="J484" s="344"/>
      <c r="K484" s="344"/>
      <c r="L484" s="344"/>
      <c r="M484" s="332"/>
      <c r="N484" s="332"/>
      <c r="O484" s="332"/>
      <c r="P484" s="332"/>
      <c r="Q484" s="355"/>
      <c r="R484" s="332"/>
      <c r="S484" s="332"/>
      <c r="T484" s="332"/>
      <c r="U484" s="332"/>
      <c r="V484" s="356"/>
    </row>
    <row r="485" spans="1:22" s="329" customFormat="1" ht="14.1" customHeight="1">
      <c r="A485" s="511">
        <f t="shared" si="7"/>
        <v>484</v>
      </c>
      <c r="B485" s="560" t="s">
        <v>2177</v>
      </c>
      <c r="C485" s="560">
        <v>2</v>
      </c>
      <c r="D485" s="560">
        <v>7</v>
      </c>
      <c r="E485" s="331" t="s">
        <v>2375</v>
      </c>
      <c r="F485" s="332" t="str">
        <f>IF($G$485=1,"",INDEX(主要用途!$C$2:$C$63,$G$485))</f>
        <v/>
      </c>
      <c r="G485" s="344">
        <v>1</v>
      </c>
      <c r="H485" s="344"/>
      <c r="I485" s="344"/>
      <c r="J485" s="344"/>
      <c r="K485" s="344"/>
      <c r="L485" s="344"/>
      <c r="M485" s="332"/>
      <c r="N485" s="332"/>
      <c r="O485" s="332"/>
      <c r="P485" s="332"/>
      <c r="Q485" s="355"/>
      <c r="R485" s="332"/>
      <c r="S485" s="332"/>
      <c r="T485" s="332"/>
      <c r="U485" s="332"/>
      <c r="V485" s="356"/>
    </row>
    <row r="486" spans="1:22" s="329" customFormat="1" ht="14.1" customHeight="1">
      <c r="A486" s="511">
        <f t="shared" si="7"/>
        <v>485</v>
      </c>
      <c r="B486" s="560" t="s">
        <v>2177</v>
      </c>
      <c r="C486" s="560">
        <v>2</v>
      </c>
      <c r="D486" s="560">
        <v>7</v>
      </c>
      <c r="E486" s="331" t="s">
        <v>2376</v>
      </c>
      <c r="F486" s="332" t="str">
        <f>IF($G$486=1,"",INDEX(主要用途!$C$2:$C$63,$G$486))</f>
        <v/>
      </c>
      <c r="G486" s="344">
        <v>1</v>
      </c>
      <c r="H486" s="344"/>
      <c r="I486" s="344"/>
      <c r="J486" s="344"/>
      <c r="K486" s="344"/>
      <c r="L486" s="344"/>
      <c r="M486" s="332"/>
      <c r="N486" s="332"/>
      <c r="O486" s="332"/>
      <c r="P486" s="332"/>
      <c r="Q486" s="355"/>
      <c r="R486" s="332"/>
      <c r="S486" s="332"/>
      <c r="T486" s="332"/>
      <c r="U486" s="332"/>
      <c r="V486" s="356"/>
    </row>
    <row r="487" spans="1:22" s="329" customFormat="1" ht="14.1" customHeight="1">
      <c r="A487" s="511">
        <f t="shared" si="7"/>
        <v>486</v>
      </c>
      <c r="B487" s="560" t="s">
        <v>2177</v>
      </c>
      <c r="C487" s="560">
        <v>2</v>
      </c>
      <c r="D487" s="560">
        <v>7</v>
      </c>
      <c r="E487" s="331" t="s">
        <v>2387</v>
      </c>
      <c r="F487" s="332" t="str">
        <f>IF($G$487=1,"",INDEX(主要用途!$C$2:$C$63,$G$487))</f>
        <v/>
      </c>
      <c r="G487" s="344">
        <v>1</v>
      </c>
      <c r="H487" s="344"/>
      <c r="I487" s="344"/>
      <c r="J487" s="344"/>
      <c r="K487" s="344"/>
      <c r="L487" s="344"/>
      <c r="M487" s="332"/>
      <c r="N487" s="332"/>
      <c r="O487" s="332"/>
      <c r="P487" s="332"/>
      <c r="Q487" s="355"/>
      <c r="R487" s="332"/>
      <c r="S487" s="332"/>
      <c r="T487" s="332"/>
      <c r="U487" s="332"/>
      <c r="V487" s="356"/>
    </row>
    <row r="488" spans="1:22" s="329" customFormat="1" ht="14.1" customHeight="1">
      <c r="A488" s="547">
        <f t="shared" si="7"/>
        <v>487</v>
      </c>
      <c r="B488" s="572" t="s">
        <v>2177</v>
      </c>
      <c r="C488" s="572">
        <v>2</v>
      </c>
      <c r="D488" s="572">
        <v>7</v>
      </c>
      <c r="E488" s="555" t="s">
        <v>2377</v>
      </c>
      <c r="F488" s="668" t="str">
        <f>IF('建築物別概要（追加）入力'!$K$236="","",'建築物別概要（追加）入力'!$K$236)</f>
        <v/>
      </c>
      <c r="G488" s="698"/>
      <c r="H488" s="698"/>
      <c r="I488" s="698"/>
      <c r="J488" s="698"/>
      <c r="K488" s="698"/>
      <c r="L488" s="698"/>
      <c r="M488" s="668"/>
      <c r="N488" s="668"/>
      <c r="O488" s="668"/>
      <c r="P488" s="668"/>
      <c r="Q488" s="668"/>
      <c r="R488" s="668"/>
      <c r="S488" s="668"/>
      <c r="T488" s="668"/>
      <c r="U488" s="668"/>
      <c r="V488" s="670"/>
    </row>
    <row r="489" spans="1:22" s="329" customFormat="1" ht="14.1" customHeight="1">
      <c r="A489" s="547">
        <f t="shared" si="7"/>
        <v>488</v>
      </c>
      <c r="B489" s="572" t="s">
        <v>2177</v>
      </c>
      <c r="C489" s="572">
        <v>2</v>
      </c>
      <c r="D489" s="572">
        <v>7</v>
      </c>
      <c r="E489" s="555" t="s">
        <v>2378</v>
      </c>
      <c r="F489" s="668" t="str">
        <f>IF('建築物別概要（追加）入力'!$K$237="","",'建築物別概要（追加）入力'!$K$237)</f>
        <v/>
      </c>
      <c r="G489" s="668"/>
      <c r="H489" s="668"/>
      <c r="I489" s="668"/>
      <c r="J489" s="668"/>
      <c r="K489" s="668"/>
      <c r="L489" s="668"/>
      <c r="M489" s="668"/>
      <c r="N489" s="668"/>
      <c r="O489" s="668"/>
      <c r="P489" s="668"/>
      <c r="Q489" s="668"/>
      <c r="R489" s="668"/>
      <c r="S489" s="668"/>
      <c r="T489" s="668"/>
      <c r="U489" s="668"/>
      <c r="V489" s="670"/>
    </row>
    <row r="490" spans="1:22" s="329" customFormat="1" ht="14.1" customHeight="1">
      <c r="A490" s="547">
        <f t="shared" si="7"/>
        <v>489</v>
      </c>
      <c r="B490" s="572" t="s">
        <v>2177</v>
      </c>
      <c r="C490" s="572">
        <v>2</v>
      </c>
      <c r="D490" s="572">
        <v>7</v>
      </c>
      <c r="E490" s="555" t="s">
        <v>2381</v>
      </c>
      <c r="F490" s="668" t="str">
        <f>IF('建築物別概要（追加）入力'!$K$238="","",'建築物別概要（追加）入力'!$K$238)</f>
        <v/>
      </c>
      <c r="G490" s="668"/>
      <c r="H490" s="668"/>
      <c r="I490" s="668"/>
      <c r="J490" s="668"/>
      <c r="K490" s="668"/>
      <c r="L490" s="668"/>
      <c r="M490" s="668"/>
      <c r="N490" s="668"/>
      <c r="O490" s="668"/>
      <c r="P490" s="668"/>
      <c r="Q490" s="668"/>
      <c r="R490" s="668"/>
      <c r="S490" s="668"/>
      <c r="T490" s="668"/>
      <c r="U490" s="668"/>
      <c r="V490" s="670"/>
    </row>
    <row r="491" spans="1:22" s="329" customFormat="1" ht="14.1" customHeight="1">
      <c r="A491" s="547">
        <f t="shared" si="7"/>
        <v>490</v>
      </c>
      <c r="B491" s="572" t="s">
        <v>2177</v>
      </c>
      <c r="C491" s="572">
        <v>2</v>
      </c>
      <c r="D491" s="572">
        <v>7</v>
      </c>
      <c r="E491" s="555" t="s">
        <v>2379</v>
      </c>
      <c r="F491" s="668" t="str">
        <f>IF('建築物別概要（追加）入力'!$K$239="","",'建築物別概要（追加）入力'!$K$239)</f>
        <v/>
      </c>
      <c r="G491" s="668"/>
      <c r="H491" s="668"/>
      <c r="I491" s="668"/>
      <c r="J491" s="668"/>
      <c r="K491" s="668"/>
      <c r="L491" s="668"/>
      <c r="M491" s="668"/>
      <c r="N491" s="668"/>
      <c r="O491" s="668"/>
      <c r="P491" s="668"/>
      <c r="Q491" s="668"/>
      <c r="R491" s="668"/>
      <c r="S491" s="668"/>
      <c r="T491" s="668"/>
      <c r="U491" s="668"/>
      <c r="V491" s="670"/>
    </row>
    <row r="492" spans="1:22" s="329" customFormat="1" ht="14.1" customHeight="1">
      <c r="A492" s="547">
        <f t="shared" si="7"/>
        <v>491</v>
      </c>
      <c r="B492" s="572" t="s">
        <v>2177</v>
      </c>
      <c r="C492" s="572">
        <v>2</v>
      </c>
      <c r="D492" s="572">
        <v>7</v>
      </c>
      <c r="E492" s="555" t="s">
        <v>2380</v>
      </c>
      <c r="F492" s="668" t="str">
        <f>IF('建築物別概要（追加）入力'!$K$240="","",'建築物別概要（追加）入力'!$K$240)</f>
        <v/>
      </c>
      <c r="G492" s="668"/>
      <c r="H492" s="668"/>
      <c r="I492" s="668"/>
      <c r="J492" s="668"/>
      <c r="K492" s="668"/>
      <c r="L492" s="668"/>
      <c r="M492" s="668"/>
      <c r="N492" s="668"/>
      <c r="O492" s="668"/>
      <c r="P492" s="668"/>
      <c r="Q492" s="668"/>
      <c r="R492" s="668"/>
      <c r="S492" s="668"/>
      <c r="T492" s="668"/>
      <c r="U492" s="668"/>
      <c r="V492" s="670"/>
    </row>
    <row r="493" spans="1:22" s="329" customFormat="1" ht="14.1" customHeight="1">
      <c r="A493" s="547">
        <f t="shared" si="7"/>
        <v>492</v>
      </c>
      <c r="B493" s="572" t="s">
        <v>2177</v>
      </c>
      <c r="C493" s="572">
        <v>2</v>
      </c>
      <c r="D493" s="572">
        <v>7</v>
      </c>
      <c r="E493" s="555" t="s">
        <v>2388</v>
      </c>
      <c r="F493" s="668" t="str">
        <f>IF('建築物別概要（追加）入力'!$K$241="","",'建築物別概要（追加）入力'!$K$241)</f>
        <v/>
      </c>
      <c r="G493" s="668"/>
      <c r="H493" s="668"/>
      <c r="I493" s="668"/>
      <c r="J493" s="668"/>
      <c r="K493" s="668"/>
      <c r="L493" s="668"/>
      <c r="M493" s="668"/>
      <c r="N493" s="668"/>
      <c r="O493" s="668"/>
      <c r="P493" s="668"/>
      <c r="Q493" s="668"/>
      <c r="R493" s="668"/>
      <c r="S493" s="668"/>
      <c r="T493" s="668"/>
      <c r="U493" s="668"/>
      <c r="V493" s="670"/>
    </row>
    <row r="494" spans="1:22" s="329" customFormat="1" ht="14.1" customHeight="1">
      <c r="A494" s="511">
        <f t="shared" si="7"/>
        <v>493</v>
      </c>
      <c r="B494" s="560" t="s">
        <v>2177</v>
      </c>
      <c r="C494" s="560">
        <v>2</v>
      </c>
      <c r="D494" s="560">
        <v>7</v>
      </c>
      <c r="E494" s="331" t="s">
        <v>2382</v>
      </c>
      <c r="F494" s="332" t="str">
        <f>IF('建築物別概要（追加）入力'!$V$236="","",TEXT('建築物別概要（追加）入力'!$V$236,"#0.00"))</f>
        <v/>
      </c>
      <c r="G494" s="362"/>
      <c r="H494" s="362"/>
      <c r="I494" s="362"/>
      <c r="J494" s="362"/>
      <c r="K494" s="362"/>
      <c r="L494" s="362"/>
      <c r="M494" s="332"/>
      <c r="N494" s="332"/>
      <c r="O494" s="332"/>
      <c r="P494" s="332"/>
      <c r="Q494" s="332"/>
      <c r="R494" s="332"/>
      <c r="S494" s="332"/>
      <c r="T494" s="332"/>
      <c r="U494" s="332"/>
      <c r="V494" s="356"/>
    </row>
    <row r="495" spans="1:22" s="329" customFormat="1" ht="14.1" customHeight="1">
      <c r="A495" s="511">
        <f t="shared" si="7"/>
        <v>494</v>
      </c>
      <c r="B495" s="560" t="s">
        <v>2177</v>
      </c>
      <c r="C495" s="560">
        <v>2</v>
      </c>
      <c r="D495" s="560">
        <v>7</v>
      </c>
      <c r="E495" s="331" t="s">
        <v>2383</v>
      </c>
      <c r="F495" s="332" t="str">
        <f>IF('建築物別概要（追加）入力'!$V$237="","",TEXT('建築物別概要（追加）入力'!$V$237,"#0.00"))</f>
        <v/>
      </c>
      <c r="G495" s="362"/>
      <c r="H495" s="362"/>
      <c r="I495" s="362"/>
      <c r="J495" s="362"/>
      <c r="K495" s="362"/>
      <c r="L495" s="362"/>
      <c r="M495" s="332"/>
      <c r="N495" s="332"/>
      <c r="O495" s="332"/>
      <c r="P495" s="332"/>
      <c r="Q495" s="332"/>
      <c r="R495" s="332"/>
      <c r="S495" s="332"/>
      <c r="T495" s="332"/>
      <c r="U495" s="332"/>
      <c r="V495" s="356"/>
    </row>
    <row r="496" spans="1:22" s="329" customFormat="1" ht="14.1" customHeight="1">
      <c r="A496" s="511">
        <f t="shared" si="7"/>
        <v>495</v>
      </c>
      <c r="B496" s="560" t="s">
        <v>2177</v>
      </c>
      <c r="C496" s="560">
        <v>2</v>
      </c>
      <c r="D496" s="560">
        <v>7</v>
      </c>
      <c r="E496" s="331" t="s">
        <v>2384</v>
      </c>
      <c r="F496" s="332" t="str">
        <f>IF('建築物別概要（追加）入力'!$V$238="","",TEXT('建築物別概要（追加）入力'!$V$238,"#0.00"))</f>
        <v/>
      </c>
      <c r="G496" s="362"/>
      <c r="H496" s="362"/>
      <c r="I496" s="362"/>
      <c r="J496" s="362"/>
      <c r="K496" s="362"/>
      <c r="L496" s="362"/>
      <c r="M496" s="332"/>
      <c r="N496" s="332"/>
      <c r="O496" s="332"/>
      <c r="P496" s="332"/>
      <c r="Q496" s="332"/>
      <c r="R496" s="332"/>
      <c r="S496" s="332"/>
      <c r="T496" s="332"/>
      <c r="U496" s="332"/>
      <c r="V496" s="356"/>
    </row>
    <row r="497" spans="1:22" s="329" customFormat="1" ht="14.1" customHeight="1">
      <c r="A497" s="511">
        <f t="shared" si="7"/>
        <v>496</v>
      </c>
      <c r="B497" s="560" t="s">
        <v>2177</v>
      </c>
      <c r="C497" s="560">
        <v>2</v>
      </c>
      <c r="D497" s="560">
        <v>7</v>
      </c>
      <c r="E497" s="331" t="s">
        <v>2385</v>
      </c>
      <c r="F497" s="332" t="str">
        <f>IF('建築物別概要（追加）入力'!$V$239="","",TEXT('建築物別概要（追加）入力'!$V$239,"#0.00"))</f>
        <v/>
      </c>
      <c r="G497" s="362"/>
      <c r="H497" s="362"/>
      <c r="I497" s="362"/>
      <c r="J497" s="362"/>
      <c r="K497" s="362"/>
      <c r="L497" s="362"/>
      <c r="M497" s="332"/>
      <c r="N497" s="332"/>
      <c r="O497" s="332"/>
      <c r="P497" s="332"/>
      <c r="Q497" s="332"/>
      <c r="R497" s="332"/>
      <c r="S497" s="332"/>
      <c r="T497" s="332"/>
      <c r="U497" s="332"/>
      <c r="V497" s="356"/>
    </row>
    <row r="498" spans="1:22" s="329" customFormat="1" ht="14.1" customHeight="1">
      <c r="A498" s="511">
        <f t="shared" si="7"/>
        <v>497</v>
      </c>
      <c r="B498" s="560" t="s">
        <v>2177</v>
      </c>
      <c r="C498" s="560">
        <v>2</v>
      </c>
      <c r="D498" s="560">
        <v>7</v>
      </c>
      <c r="E498" s="331" t="s">
        <v>2386</v>
      </c>
      <c r="F498" s="332" t="str">
        <f>IF('建築物別概要（追加）入力'!$V$240="","",TEXT('建築物別概要（追加）入力'!$V$240,"#0.00"))</f>
        <v/>
      </c>
      <c r="G498" s="362"/>
      <c r="H498" s="362"/>
      <c r="I498" s="362"/>
      <c r="J498" s="362"/>
      <c r="K498" s="362"/>
      <c r="L498" s="362"/>
      <c r="M498" s="332"/>
      <c r="N498" s="332"/>
      <c r="O498" s="332"/>
      <c r="P498" s="332"/>
      <c r="Q498" s="332"/>
      <c r="R498" s="332"/>
      <c r="S498" s="332"/>
      <c r="T498" s="332"/>
      <c r="U498" s="332"/>
      <c r="V498" s="356"/>
    </row>
    <row r="499" spans="1:22" s="329" customFormat="1" ht="14.1" customHeight="1">
      <c r="A499" s="511">
        <f t="shared" si="7"/>
        <v>498</v>
      </c>
      <c r="B499" s="560" t="s">
        <v>2177</v>
      </c>
      <c r="C499" s="560">
        <v>2</v>
      </c>
      <c r="D499" s="560">
        <v>7</v>
      </c>
      <c r="E499" s="331" t="s">
        <v>2389</v>
      </c>
      <c r="F499" s="332" t="str">
        <f>IF('建築物別概要（追加）入力'!$V$241="","",TEXT('建築物別概要（追加）入力'!$V$241,"#0.00"))</f>
        <v/>
      </c>
      <c r="G499" s="362"/>
      <c r="H499" s="362"/>
      <c r="I499" s="362"/>
      <c r="J499" s="362"/>
      <c r="K499" s="362"/>
      <c r="L499" s="362"/>
      <c r="M499" s="332"/>
      <c r="N499" s="332"/>
      <c r="O499" s="332"/>
      <c r="P499" s="332"/>
      <c r="Q499" s="332"/>
      <c r="R499" s="332"/>
      <c r="S499" s="332"/>
      <c r="T499" s="332"/>
      <c r="U499" s="332"/>
      <c r="V499" s="356"/>
    </row>
    <row r="500" spans="1:22" s="329" customFormat="1" ht="14.1" customHeight="1">
      <c r="A500" s="515">
        <f t="shared" si="7"/>
        <v>499</v>
      </c>
      <c r="B500" s="565" t="s">
        <v>2177</v>
      </c>
      <c r="C500" s="565">
        <v>2</v>
      </c>
      <c r="D500" s="565">
        <v>7</v>
      </c>
      <c r="E500" s="513" t="s">
        <v>1702</v>
      </c>
      <c r="F500" s="332" t="str">
        <f>IF('建築物別概要（追加）入力'!$E$243="","",'建築物別概要（追加）入力'!$E$243)</f>
        <v/>
      </c>
      <c r="G500" s="332"/>
      <c r="H500" s="332"/>
      <c r="I500" s="332"/>
      <c r="J500" s="332"/>
      <c r="K500" s="332"/>
      <c r="L500" s="332"/>
      <c r="M500" s="332"/>
      <c r="N500" s="332"/>
      <c r="O500" s="332"/>
      <c r="P500" s="332"/>
      <c r="Q500" s="332"/>
      <c r="R500" s="332"/>
      <c r="S500" s="332"/>
      <c r="T500" s="332"/>
      <c r="U500" s="332"/>
      <c r="V500" s="356"/>
    </row>
    <row r="501" spans="1:22" s="329" customFormat="1" ht="14.1" customHeight="1" thickBot="1">
      <c r="A501" s="516">
        <f t="shared" si="7"/>
        <v>500</v>
      </c>
      <c r="B501" s="566" t="s">
        <v>2177</v>
      </c>
      <c r="C501" s="566">
        <v>2</v>
      </c>
      <c r="D501" s="566">
        <v>7</v>
      </c>
      <c r="E501" s="514" t="s">
        <v>1701</v>
      </c>
      <c r="F501" s="347" t="str">
        <f>IF('建築物別概要（追加）入力'!$E$246="","",'建築物別概要（追加）入力'!$E$246)</f>
        <v/>
      </c>
      <c r="G501" s="347"/>
      <c r="H501" s="347"/>
      <c r="I501" s="347"/>
      <c r="J501" s="347"/>
      <c r="K501" s="347"/>
      <c r="L501" s="347"/>
      <c r="M501" s="347"/>
      <c r="N501" s="347"/>
      <c r="O501" s="347"/>
      <c r="P501" s="347"/>
      <c r="Q501" s="347"/>
      <c r="R501" s="347"/>
      <c r="S501" s="347"/>
      <c r="T501" s="347"/>
      <c r="U501" s="347"/>
      <c r="V501" s="363"/>
    </row>
    <row r="502" spans="1:22" s="329" customFormat="1" ht="14.1" customHeight="1">
      <c r="A502" s="519">
        <f t="shared" si="7"/>
        <v>501</v>
      </c>
      <c r="B502" s="562" t="s">
        <v>2175</v>
      </c>
      <c r="C502" s="562">
        <v>3</v>
      </c>
      <c r="D502" s="562"/>
      <c r="E502" s="357" t="s">
        <v>2267</v>
      </c>
      <c r="F502" s="358">
        <f>'建築物別概要（追加）入力'!$D$276</f>
        <v>3</v>
      </c>
      <c r="G502" s="358"/>
      <c r="H502" s="358"/>
      <c r="I502" s="358"/>
      <c r="J502" s="358"/>
      <c r="K502" s="358"/>
      <c r="L502" s="358"/>
      <c r="M502" s="358"/>
      <c r="N502" s="358"/>
      <c r="O502" s="358"/>
      <c r="P502" s="358"/>
      <c r="Q502" s="358"/>
      <c r="R502" s="358"/>
      <c r="S502" s="358"/>
      <c r="T502" s="358"/>
      <c r="U502" s="358"/>
      <c r="V502" s="367"/>
    </row>
    <row r="503" spans="1:22" s="329" customFormat="1" ht="14.1" customHeight="1">
      <c r="A503" s="511">
        <f t="shared" si="7"/>
        <v>502</v>
      </c>
      <c r="B503" s="560" t="s">
        <v>2175</v>
      </c>
      <c r="C503" s="560">
        <v>3</v>
      </c>
      <c r="D503" s="560"/>
      <c r="E503" s="331" t="s">
        <v>2055</v>
      </c>
      <c r="F503" s="332" t="str">
        <f>IF($G$503=1,"",INDEX(主要用途!$C$2:$C$63,$G$503))</f>
        <v/>
      </c>
      <c r="G503" s="337">
        <v>1</v>
      </c>
      <c r="H503" s="332"/>
      <c r="I503" s="332"/>
      <c r="J503" s="332"/>
      <c r="K503" s="332"/>
      <c r="L503" s="332"/>
      <c r="M503" s="332"/>
      <c r="N503" s="332"/>
      <c r="O503" s="332"/>
      <c r="P503" s="332"/>
      <c r="Q503" s="332"/>
      <c r="R503" s="332"/>
      <c r="S503" s="332"/>
      <c r="T503" s="332"/>
      <c r="U503" s="332"/>
      <c r="V503" s="356"/>
    </row>
    <row r="504" spans="1:22" s="329" customFormat="1" ht="14.1" customHeight="1">
      <c r="A504" s="511">
        <f t="shared" si="7"/>
        <v>503</v>
      </c>
      <c r="B504" s="570" t="s">
        <v>2175</v>
      </c>
      <c r="C504" s="570">
        <v>3</v>
      </c>
      <c r="D504" s="570"/>
      <c r="E504" s="375" t="s">
        <v>2056</v>
      </c>
      <c r="F504" s="332" t="str">
        <f>IF($G$504=1,"",INDEX(主要用途!$C$2:$C$63,$G$504))</f>
        <v/>
      </c>
      <c r="G504" s="372">
        <v>1</v>
      </c>
      <c r="H504" s="332"/>
      <c r="I504" s="332"/>
      <c r="J504" s="332"/>
      <c r="K504" s="332"/>
      <c r="L504" s="332"/>
      <c r="M504" s="332"/>
      <c r="N504" s="332"/>
      <c r="O504" s="332"/>
      <c r="P504" s="332"/>
      <c r="Q504" s="332"/>
      <c r="R504" s="332"/>
      <c r="S504" s="332"/>
      <c r="T504" s="332"/>
      <c r="U504" s="332"/>
      <c r="V504" s="356"/>
    </row>
    <row r="505" spans="1:22" s="329" customFormat="1" ht="14.1" customHeight="1">
      <c r="A505" s="511">
        <f t="shared" si="7"/>
        <v>504</v>
      </c>
      <c r="B505" s="570" t="s">
        <v>2175</v>
      </c>
      <c r="C505" s="570">
        <v>3</v>
      </c>
      <c r="D505" s="570"/>
      <c r="E505" s="375" t="s">
        <v>2057</v>
      </c>
      <c r="F505" s="332" t="str">
        <f>IF($G$505=1,"",INDEX(主要用途!$C$2:$C$63,$G$505))</f>
        <v/>
      </c>
      <c r="G505" s="372">
        <v>1</v>
      </c>
      <c r="H505" s="332"/>
      <c r="I505" s="332"/>
      <c r="J505" s="332"/>
      <c r="K505" s="332"/>
      <c r="L505" s="332"/>
      <c r="M505" s="332"/>
      <c r="N505" s="332"/>
      <c r="O505" s="332"/>
      <c r="P505" s="332"/>
      <c r="Q505" s="332"/>
      <c r="R505" s="332"/>
      <c r="S505" s="332"/>
      <c r="T505" s="332"/>
      <c r="U505" s="332"/>
      <c r="V505" s="356"/>
    </row>
    <row r="506" spans="1:22" s="329" customFormat="1" ht="14.1" customHeight="1">
      <c r="A506" s="511">
        <f t="shared" si="7"/>
        <v>505</v>
      </c>
      <c r="B506" s="570" t="s">
        <v>2175</v>
      </c>
      <c r="C506" s="570">
        <v>3</v>
      </c>
      <c r="D506" s="570"/>
      <c r="E506" s="375" t="s">
        <v>2058</v>
      </c>
      <c r="F506" s="332" t="str">
        <f>IF('建築物別概要（追加）入力'!$I$278=0,"",'建築物別概要（追加）入力'!$I$278)</f>
        <v/>
      </c>
      <c r="G506" s="371"/>
      <c r="H506" s="332"/>
      <c r="I506" s="332"/>
      <c r="J506" s="332"/>
      <c r="K506" s="332"/>
      <c r="L506" s="332"/>
      <c r="M506" s="332"/>
      <c r="N506" s="332"/>
      <c r="O506" s="332"/>
      <c r="P506" s="332"/>
      <c r="Q506" s="332"/>
      <c r="R506" s="332"/>
      <c r="S506" s="332"/>
      <c r="T506" s="332"/>
      <c r="U506" s="332"/>
      <c r="V506" s="356"/>
    </row>
    <row r="507" spans="1:22" s="329" customFormat="1" ht="14.1" customHeight="1">
      <c r="A507" s="511">
        <f t="shared" si="7"/>
        <v>506</v>
      </c>
      <c r="B507" s="570" t="s">
        <v>2175</v>
      </c>
      <c r="C507" s="570">
        <v>3</v>
      </c>
      <c r="D507" s="570"/>
      <c r="E507" s="375" t="s">
        <v>2059</v>
      </c>
      <c r="F507" s="332" t="str">
        <f>IF('建築物別概要（追加）入力'!$I$279=0,"",'建築物別概要（追加）入力'!$I$279)</f>
        <v/>
      </c>
      <c r="G507" s="371"/>
      <c r="H507" s="332"/>
      <c r="I507" s="332"/>
      <c r="J507" s="332"/>
      <c r="K507" s="332"/>
      <c r="L507" s="332"/>
      <c r="M507" s="332"/>
      <c r="N507" s="332"/>
      <c r="O507" s="332"/>
      <c r="P507" s="332"/>
      <c r="Q507" s="332"/>
      <c r="R507" s="332"/>
      <c r="S507" s="332"/>
      <c r="T507" s="332"/>
      <c r="U507" s="332"/>
      <c r="V507" s="356"/>
    </row>
    <row r="508" spans="1:22" s="329" customFormat="1" ht="14.1" customHeight="1">
      <c r="A508" s="511">
        <f t="shared" si="7"/>
        <v>507</v>
      </c>
      <c r="B508" s="570" t="s">
        <v>2175</v>
      </c>
      <c r="C508" s="570">
        <v>3</v>
      </c>
      <c r="D508" s="570"/>
      <c r="E508" s="375" t="s">
        <v>2060</v>
      </c>
      <c r="F508" s="332" t="str">
        <f>IF('建築物別概要（追加）入力'!$I$280=0,"",'建築物別概要（追加）入力'!$I$280)</f>
        <v/>
      </c>
      <c r="G508" s="371"/>
      <c r="H508" s="332"/>
      <c r="I508" s="332"/>
      <c r="J508" s="332"/>
      <c r="K508" s="332"/>
      <c r="L508" s="332"/>
      <c r="M508" s="332"/>
      <c r="N508" s="332"/>
      <c r="O508" s="332"/>
      <c r="P508" s="332"/>
      <c r="Q508" s="332"/>
      <c r="R508" s="332"/>
      <c r="S508" s="332"/>
      <c r="T508" s="332"/>
      <c r="U508" s="332"/>
      <c r="V508" s="356"/>
    </row>
    <row r="509" spans="1:22" s="329" customFormat="1" ht="14.1" customHeight="1">
      <c r="A509" s="511">
        <f t="shared" si="7"/>
        <v>508</v>
      </c>
      <c r="B509" s="570" t="s">
        <v>2175</v>
      </c>
      <c r="C509" s="570">
        <v>3</v>
      </c>
      <c r="D509" s="570"/>
      <c r="E509" s="375" t="s">
        <v>1757</v>
      </c>
      <c r="F509" s="332" t="str">
        <f>IF($G$509=TRUE,"新築",IF($H$509=TRUE,"増築",IF($I$509=TRUE,"改築",IF($J$509=TRUE,"移転",IF($K$509=TRUE,"用途変更",IF($L$509=TRUE,"大規模の修繕",IF($M$509=TRUE,"大規模の模様替","")))))))</f>
        <v/>
      </c>
      <c r="G509" s="372" t="b">
        <v>0</v>
      </c>
      <c r="H509" s="337" t="b">
        <v>0</v>
      </c>
      <c r="I509" s="337" t="b">
        <v>0</v>
      </c>
      <c r="J509" s="337" t="b">
        <v>0</v>
      </c>
      <c r="K509" s="337" t="b">
        <v>0</v>
      </c>
      <c r="L509" s="337" t="b">
        <v>0</v>
      </c>
      <c r="M509" s="337" t="b">
        <v>0</v>
      </c>
      <c r="N509" s="332"/>
      <c r="O509" s="332"/>
      <c r="P509" s="332"/>
      <c r="Q509" s="332"/>
      <c r="R509" s="332"/>
      <c r="S509" s="332"/>
      <c r="T509" s="332"/>
      <c r="U509" s="332"/>
      <c r="V509" s="356"/>
    </row>
    <row r="510" spans="1:22" s="329" customFormat="1" ht="14.1" customHeight="1">
      <c r="A510" s="511">
        <f t="shared" si="7"/>
        <v>509</v>
      </c>
      <c r="B510" s="560" t="s">
        <v>2175</v>
      </c>
      <c r="C510" s="560">
        <v>3</v>
      </c>
      <c r="D510" s="560"/>
      <c r="E510" s="331" t="s">
        <v>2061</v>
      </c>
      <c r="F510" s="332" t="str">
        <f>INDEX(値一覧項目!$I$2:$I369,$G$510)&amp;IF($H$510=1,"","/"&amp;INDEX(値一覧項目!$I$2:$I369,$H$510))</f>
        <v/>
      </c>
      <c r="G510" s="337">
        <v>1</v>
      </c>
      <c r="H510" s="337">
        <v>1</v>
      </c>
      <c r="I510" s="332"/>
      <c r="J510" s="332"/>
      <c r="K510" s="332"/>
      <c r="L510" s="332"/>
      <c r="M510" s="332"/>
      <c r="N510" s="332"/>
      <c r="O510" s="332"/>
      <c r="P510" s="332"/>
      <c r="Q510" s="332"/>
      <c r="R510" s="332"/>
      <c r="S510" s="332"/>
      <c r="T510" s="332"/>
      <c r="U510" s="332"/>
      <c r="V510" s="356"/>
    </row>
    <row r="511" spans="1:22" s="329" customFormat="1" ht="14.1" customHeight="1">
      <c r="A511" s="511">
        <f t="shared" si="7"/>
        <v>510</v>
      </c>
      <c r="B511" s="560" t="s">
        <v>2175</v>
      </c>
      <c r="C511" s="560">
        <v>3</v>
      </c>
      <c r="D511" s="560"/>
      <c r="E511" s="331" t="s">
        <v>1344</v>
      </c>
      <c r="F511" s="332" t="str">
        <f>IF($G$511=TRUE,'建築物別概要（追加）入力'!#REF!,"")&amp;IF($H$511=TRUE,"/"&amp;'建築物別概要（追加）入力'!#REF!,"")&amp;IF($I$511=TRUE,"/"&amp;'建築物別概要（追加）入力'!#REF!,"")&amp;IF($J$511=TRUE,"/"&amp;'建築物別概要（追加）入力'!#REF!,"")&amp;IF($K$511=TRUE,"/"&amp;'建築物別概要（追加）入力'!#REF!,"")&amp;IF($L$511=TRUE,"/"&amp;'建築物別概要（追加）入力'!#REF!,"")&amp;IF($M$511=TRUE,"/"&amp;'建築物別概要（追加）入力'!#REF!,"")&amp;IF($N$511=TRUE,"/"&amp;'建築物別概要（追加）入力'!#REF!,"")</f>
        <v/>
      </c>
      <c r="G511" s="337" t="b">
        <v>0</v>
      </c>
      <c r="H511" s="337" t="b">
        <v>0</v>
      </c>
      <c r="I511" s="337" t="b">
        <v>0</v>
      </c>
      <c r="J511" s="337" t="b">
        <v>0</v>
      </c>
      <c r="K511" s="337" t="b">
        <v>0</v>
      </c>
      <c r="L511" s="337" t="b">
        <v>0</v>
      </c>
      <c r="M511" s="337" t="b">
        <v>0</v>
      </c>
      <c r="N511" s="332" t="b">
        <v>0</v>
      </c>
      <c r="O511" s="332"/>
      <c r="P511" s="332"/>
      <c r="Q511" s="332"/>
      <c r="R511" s="332"/>
      <c r="S511" s="332"/>
      <c r="T511" s="332"/>
      <c r="U511" s="332"/>
      <c r="V511" s="356"/>
    </row>
    <row r="512" spans="1:22" s="1217" customFormat="1" ht="14.1" customHeight="1">
      <c r="A512" s="686">
        <f t="shared" si="7"/>
        <v>511</v>
      </c>
      <c r="B512" s="687" t="s">
        <v>2176</v>
      </c>
      <c r="C512" s="688">
        <v>3</v>
      </c>
      <c r="D512" s="688"/>
      <c r="E512" s="689" t="s">
        <v>2279</v>
      </c>
      <c r="F512" s="690" t="e">
        <f>IF('建築物別概要（追加）入力'!#REF!="","",'建築物別概要（追加）入力'!#REF!)</f>
        <v>#REF!</v>
      </c>
      <c r="G512" s="691"/>
      <c r="H512" s="691"/>
      <c r="I512" s="691"/>
      <c r="J512" s="691"/>
      <c r="K512" s="691"/>
      <c r="L512" s="691"/>
      <c r="M512" s="691"/>
      <c r="N512" s="691"/>
      <c r="O512" s="690"/>
      <c r="P512" s="690"/>
      <c r="Q512" s="690"/>
      <c r="R512" s="690"/>
      <c r="S512" s="690"/>
      <c r="T512" s="690"/>
      <c r="U512" s="690"/>
      <c r="V512" s="692"/>
    </row>
    <row r="513" spans="1:22" s="329" customFormat="1" ht="14.1" customHeight="1">
      <c r="A513" s="511">
        <f t="shared" si="7"/>
        <v>512</v>
      </c>
      <c r="B513" s="560" t="s">
        <v>2175</v>
      </c>
      <c r="C513" s="560">
        <v>3</v>
      </c>
      <c r="D513" s="560"/>
      <c r="E513" s="331" t="s">
        <v>2062</v>
      </c>
      <c r="F513" s="332" t="str">
        <f>IF($G$513=1,"",INDEX(値一覧項目!$P$2:$P202,$G$513))</f>
        <v/>
      </c>
      <c r="G513" s="344">
        <v>1</v>
      </c>
      <c r="H513" s="332"/>
      <c r="I513" s="332"/>
      <c r="J513" s="332"/>
      <c r="K513" s="332"/>
      <c r="L513" s="332"/>
      <c r="M513" s="332"/>
      <c r="N513" s="332"/>
      <c r="O513" s="332"/>
      <c r="P513" s="332"/>
      <c r="Q513" s="332"/>
      <c r="R513" s="332"/>
      <c r="S513" s="332"/>
      <c r="T513" s="332"/>
      <c r="U513" s="332"/>
      <c r="V513" s="356"/>
    </row>
    <row r="514" spans="1:22" s="329" customFormat="1" ht="14.1" customHeight="1">
      <c r="A514" s="511">
        <f t="shared" si="7"/>
        <v>513</v>
      </c>
      <c r="B514" s="560" t="s">
        <v>2175</v>
      </c>
      <c r="C514" s="560">
        <v>3</v>
      </c>
      <c r="D514" s="560"/>
      <c r="E514" s="331" t="s">
        <v>2063</v>
      </c>
      <c r="F514" s="332" t="str">
        <f>IF($G$514=1,"",INDEX(値一覧項目!$P$2:$P203,$G$514))</f>
        <v/>
      </c>
      <c r="G514" s="344">
        <v>1</v>
      </c>
      <c r="H514" s="332"/>
      <c r="I514" s="332"/>
      <c r="J514" s="332"/>
      <c r="K514" s="332"/>
      <c r="L514" s="332"/>
      <c r="M514" s="332"/>
      <c r="N514" s="332"/>
      <c r="O514" s="332"/>
      <c r="P514" s="332"/>
      <c r="Q514" s="332"/>
      <c r="R514" s="332"/>
      <c r="S514" s="332"/>
      <c r="T514" s="332"/>
      <c r="U514" s="332"/>
      <c r="V514" s="356"/>
    </row>
    <row r="515" spans="1:22" s="329" customFormat="1" ht="14.1" customHeight="1">
      <c r="A515" s="511">
        <f t="shared" ref="A515:A578" si="8">A514+1</f>
        <v>514</v>
      </c>
      <c r="B515" s="560" t="s">
        <v>2175</v>
      </c>
      <c r="C515" s="560">
        <v>3</v>
      </c>
      <c r="D515" s="560"/>
      <c r="E515" s="331" t="s">
        <v>2064</v>
      </c>
      <c r="F515" s="332" t="str">
        <f>IF($G$515=1,"",INDEX(値一覧項目!$P$2:$P204,$G$515))</f>
        <v/>
      </c>
      <c r="G515" s="344">
        <v>1</v>
      </c>
      <c r="H515" s="332"/>
      <c r="I515" s="332"/>
      <c r="J515" s="332"/>
      <c r="K515" s="332"/>
      <c r="L515" s="332"/>
      <c r="M515" s="332"/>
      <c r="N515" s="332"/>
      <c r="O515" s="332"/>
      <c r="P515" s="332"/>
      <c r="Q515" s="332"/>
      <c r="R515" s="332"/>
      <c r="S515" s="332"/>
      <c r="T515" s="332"/>
      <c r="U515" s="332"/>
      <c r="V515" s="356"/>
    </row>
    <row r="516" spans="1:22" s="329" customFormat="1" ht="14.1" customHeight="1">
      <c r="A516" s="511">
        <f t="shared" si="8"/>
        <v>515</v>
      </c>
      <c r="B516" s="560" t="s">
        <v>2175</v>
      </c>
      <c r="C516" s="560">
        <v>3</v>
      </c>
      <c r="D516" s="560"/>
      <c r="E516" s="331" t="s">
        <v>2065</v>
      </c>
      <c r="F516" s="332" t="str">
        <f>IF($G$516=1,"",INDEX(値一覧項目!$P$2:$P205,$G$516))</f>
        <v/>
      </c>
      <c r="G516" s="344">
        <v>1</v>
      </c>
      <c r="H516" s="332"/>
      <c r="I516" s="332"/>
      <c r="J516" s="332"/>
      <c r="K516" s="332"/>
      <c r="L516" s="332"/>
      <c r="M516" s="332"/>
      <c r="N516" s="332"/>
      <c r="O516" s="332"/>
      <c r="P516" s="332"/>
      <c r="Q516" s="332"/>
      <c r="R516" s="332"/>
      <c r="S516" s="332"/>
      <c r="T516" s="332"/>
      <c r="U516" s="332"/>
      <c r="V516" s="356"/>
    </row>
    <row r="517" spans="1:22" s="329" customFormat="1" ht="14.1" customHeight="1">
      <c r="A517" s="511">
        <f t="shared" si="8"/>
        <v>516</v>
      </c>
      <c r="B517" s="560" t="s">
        <v>2175</v>
      </c>
      <c r="C517" s="560">
        <v>3</v>
      </c>
      <c r="D517" s="560"/>
      <c r="E517" s="331" t="s">
        <v>2066</v>
      </c>
      <c r="F517" s="341" t="str">
        <f>IF('建築物別概要（追加）入力'!$D$316=0,"",TEXT('建築物別概要（追加）入力'!$D$316,"#0.000"))</f>
        <v/>
      </c>
      <c r="G517" s="341"/>
      <c r="H517" s="332"/>
      <c r="I517" s="332"/>
      <c r="J517" s="332"/>
      <c r="K517" s="332"/>
      <c r="L517" s="332"/>
      <c r="M517" s="332"/>
      <c r="N517" s="332"/>
      <c r="O517" s="332"/>
      <c r="P517" s="332"/>
      <c r="Q517" s="332"/>
      <c r="R517" s="332"/>
      <c r="S517" s="332"/>
      <c r="T517" s="332"/>
      <c r="U517" s="332"/>
      <c r="V517" s="356"/>
    </row>
    <row r="518" spans="1:22" s="329" customFormat="1" ht="14.1" customHeight="1">
      <c r="A518" s="511">
        <f t="shared" si="8"/>
        <v>517</v>
      </c>
      <c r="B518" s="560" t="s">
        <v>2175</v>
      </c>
      <c r="C518" s="560">
        <v>3</v>
      </c>
      <c r="D518" s="560"/>
      <c r="E518" s="331" t="s">
        <v>2067</v>
      </c>
      <c r="F518" s="341" t="str">
        <f>IF('建築物別概要（追加）入力'!$D$317=0,"",TEXT('建築物別概要（追加）入力'!$D$317,"#0.000"))</f>
        <v/>
      </c>
      <c r="G518" s="341"/>
      <c r="H518" s="332"/>
      <c r="I518" s="332"/>
      <c r="J518" s="332"/>
      <c r="K518" s="332"/>
      <c r="L518" s="332"/>
      <c r="M518" s="332"/>
      <c r="N518" s="332"/>
      <c r="O518" s="332"/>
      <c r="P518" s="332"/>
      <c r="Q518" s="332"/>
      <c r="R518" s="332"/>
      <c r="S518" s="332"/>
      <c r="T518" s="332"/>
      <c r="U518" s="332"/>
      <c r="V518" s="356"/>
    </row>
    <row r="519" spans="1:22" s="329" customFormat="1" ht="14.1" customHeight="1">
      <c r="A519" s="511">
        <f t="shared" si="8"/>
        <v>518</v>
      </c>
      <c r="B519" s="560" t="s">
        <v>2175</v>
      </c>
      <c r="C519" s="560">
        <v>3</v>
      </c>
      <c r="D519" s="560"/>
      <c r="E519" s="331" t="s">
        <v>2068</v>
      </c>
      <c r="F519" s="332" t="str">
        <f>IF('建築物別概要（追加）入力'!$D$319="","",'建築物別概要（追加）入力'!$D$319)</f>
        <v/>
      </c>
      <c r="G519" s="332"/>
      <c r="H519" s="332"/>
      <c r="I519" s="332"/>
      <c r="J519" s="332"/>
      <c r="K519" s="332"/>
      <c r="L519" s="332"/>
      <c r="M519" s="332"/>
      <c r="N519" s="332"/>
      <c r="O519" s="332"/>
      <c r="P519" s="332"/>
      <c r="Q519" s="332"/>
      <c r="R519" s="332"/>
      <c r="S519" s="332"/>
      <c r="T519" s="332"/>
      <c r="U519" s="332"/>
      <c r="V519" s="356"/>
    </row>
    <row r="520" spans="1:22" s="329" customFormat="1" ht="14.1" customHeight="1">
      <c r="A520" s="511">
        <f t="shared" si="8"/>
        <v>519</v>
      </c>
      <c r="B520" s="560" t="s">
        <v>2175</v>
      </c>
      <c r="C520" s="560">
        <v>3</v>
      </c>
      <c r="D520" s="560"/>
      <c r="E520" s="331" t="s">
        <v>2049</v>
      </c>
      <c r="F520" s="332" t="str">
        <f>IF($G$520=TRUE,"有",IF($H$520=TRUE,"無",""))</f>
        <v/>
      </c>
      <c r="G520" s="337" t="b">
        <v>0</v>
      </c>
      <c r="H520" s="337" t="b">
        <v>0</v>
      </c>
      <c r="I520" s="332"/>
      <c r="J520" s="332"/>
      <c r="K520" s="332"/>
      <c r="L520" s="332"/>
      <c r="M520" s="332"/>
      <c r="N520" s="332"/>
      <c r="O520" s="332"/>
      <c r="P520" s="332"/>
      <c r="Q520" s="332"/>
      <c r="R520" s="332"/>
      <c r="S520" s="332"/>
      <c r="T520" s="332"/>
      <c r="U520" s="332"/>
      <c r="V520" s="356"/>
    </row>
    <row r="521" spans="1:22" s="329" customFormat="1" ht="14.1" customHeight="1">
      <c r="A521" s="511">
        <f t="shared" si="8"/>
        <v>520</v>
      </c>
      <c r="B521" s="560" t="s">
        <v>2175</v>
      </c>
      <c r="C521" s="560">
        <v>3</v>
      </c>
      <c r="D521" s="560"/>
      <c r="E521" s="331" t="s">
        <v>2050</v>
      </c>
      <c r="F521" s="332" t="str">
        <f>IF($G$521=TRUE,"有",IF($H$521=TRUE,"無",""))</f>
        <v/>
      </c>
      <c r="G521" s="337" t="b">
        <v>0</v>
      </c>
      <c r="H521" s="337" t="b">
        <v>0</v>
      </c>
      <c r="I521" s="332"/>
      <c r="J521" s="332"/>
      <c r="K521" s="332"/>
      <c r="L521" s="332"/>
      <c r="M521" s="332"/>
      <c r="N521" s="332"/>
      <c r="O521" s="332"/>
      <c r="P521" s="332"/>
      <c r="Q521" s="332"/>
      <c r="R521" s="332"/>
      <c r="S521" s="332"/>
      <c r="T521" s="332"/>
      <c r="U521" s="332"/>
      <c r="V521" s="356"/>
    </row>
    <row r="522" spans="1:22" s="329" customFormat="1" ht="14.1" customHeight="1">
      <c r="A522" s="511">
        <f t="shared" si="8"/>
        <v>521</v>
      </c>
      <c r="B522" s="560" t="s">
        <v>2175</v>
      </c>
      <c r="C522" s="560">
        <v>3</v>
      </c>
      <c r="D522" s="560"/>
      <c r="E522" s="331" t="s">
        <v>2051</v>
      </c>
      <c r="F522" s="332" t="str">
        <f>IF('建築物別概要（追加）入力'!$Q$327="","",'建築物別概要（追加）入力'!$Q$327)</f>
        <v/>
      </c>
      <c r="G522" s="332"/>
      <c r="H522" s="332"/>
      <c r="I522" s="332"/>
      <c r="J522" s="332"/>
      <c r="K522" s="332"/>
      <c r="L522" s="332"/>
      <c r="M522" s="332"/>
      <c r="N522" s="332"/>
      <c r="O522" s="332"/>
      <c r="P522" s="332"/>
      <c r="Q522" s="332"/>
      <c r="R522" s="332"/>
      <c r="S522" s="332"/>
      <c r="T522" s="332"/>
      <c r="U522" s="332"/>
      <c r="V522" s="356"/>
    </row>
    <row r="523" spans="1:22" s="329" customFormat="1" ht="14.1" customHeight="1">
      <c r="A523" s="511">
        <f t="shared" si="8"/>
        <v>522</v>
      </c>
      <c r="B523" s="560" t="s">
        <v>2175</v>
      </c>
      <c r="C523" s="560">
        <v>3</v>
      </c>
      <c r="D523" s="560"/>
      <c r="E523" s="331" t="s">
        <v>2052</v>
      </c>
      <c r="F523" s="332" t="str">
        <f>IF('建築物別概要（追加）入力'!$Q$329="","",'建築物別概要（追加）入力'!$Q$329)</f>
        <v/>
      </c>
      <c r="G523" s="332"/>
      <c r="H523" s="332"/>
      <c r="I523" s="332"/>
      <c r="J523" s="332"/>
      <c r="K523" s="332"/>
      <c r="L523" s="332"/>
      <c r="M523" s="332"/>
      <c r="N523" s="332"/>
      <c r="O523" s="332"/>
      <c r="P523" s="332"/>
      <c r="Q523" s="332"/>
      <c r="R523" s="332"/>
      <c r="S523" s="332"/>
      <c r="T523" s="332"/>
      <c r="U523" s="332"/>
      <c r="V523" s="356"/>
    </row>
    <row r="524" spans="1:22" s="329" customFormat="1" ht="14.1" customHeight="1">
      <c r="A524" s="511">
        <f t="shared" si="8"/>
        <v>523</v>
      </c>
      <c r="B524" s="560" t="s">
        <v>2175</v>
      </c>
      <c r="C524" s="560">
        <v>3</v>
      </c>
      <c r="D524" s="560"/>
      <c r="E524" s="331" t="s">
        <v>2053</v>
      </c>
      <c r="F524" s="332" t="str">
        <f>IF('建築物別概要（追加）入力'!$Q$335="","",'建築物別概要（追加）入力'!$Q$335)</f>
        <v/>
      </c>
      <c r="G524" s="332"/>
      <c r="H524" s="332"/>
      <c r="I524" s="332"/>
      <c r="J524" s="332"/>
      <c r="K524" s="332"/>
      <c r="L524" s="332"/>
      <c r="M524" s="332"/>
      <c r="N524" s="332"/>
      <c r="O524" s="332"/>
      <c r="P524" s="332"/>
      <c r="Q524" s="332"/>
      <c r="R524" s="332"/>
      <c r="S524" s="332"/>
      <c r="T524" s="332"/>
      <c r="U524" s="332"/>
      <c r="V524" s="356"/>
    </row>
    <row r="525" spans="1:22" s="329" customFormat="1" ht="14.1" customHeight="1">
      <c r="A525" s="511">
        <f t="shared" si="8"/>
        <v>524</v>
      </c>
      <c r="B525" s="560" t="s">
        <v>2175</v>
      </c>
      <c r="C525" s="560">
        <v>3</v>
      </c>
      <c r="D525" s="560"/>
      <c r="E525" s="331" t="s">
        <v>2069</v>
      </c>
      <c r="F525" s="332" t="str">
        <f>IF($G$525=1,"",INDEX(値一覧項目!$U$2:$U162,$G$525))</f>
        <v/>
      </c>
      <c r="G525" s="344">
        <v>1</v>
      </c>
      <c r="H525" s="332"/>
      <c r="I525" s="332"/>
      <c r="J525" s="332"/>
      <c r="K525" s="332"/>
      <c r="L525" s="332"/>
      <c r="M525" s="332"/>
      <c r="N525" s="332"/>
      <c r="O525" s="332"/>
      <c r="P525" s="332"/>
      <c r="Q525" s="332"/>
      <c r="R525" s="332"/>
      <c r="S525" s="332"/>
      <c r="T525" s="332"/>
      <c r="U525" s="332"/>
      <c r="V525" s="356"/>
    </row>
    <row r="526" spans="1:22" s="329" customFormat="1" ht="14.1" customHeight="1">
      <c r="A526" s="511">
        <f t="shared" si="8"/>
        <v>525</v>
      </c>
      <c r="B526" s="560" t="s">
        <v>2175</v>
      </c>
      <c r="C526" s="560">
        <v>3</v>
      </c>
      <c r="D526" s="560"/>
      <c r="E526" s="331" t="s">
        <v>2070</v>
      </c>
      <c r="F526" s="332" t="str">
        <f>IF($G$526=1,"",INDEX(値一覧項目!$U$2:$U163,$G$526))</f>
        <v/>
      </c>
      <c r="G526" s="344">
        <v>1</v>
      </c>
      <c r="H526" s="332"/>
      <c r="I526" s="332"/>
      <c r="J526" s="332"/>
      <c r="K526" s="332"/>
      <c r="L526" s="332"/>
      <c r="M526" s="332"/>
      <c r="N526" s="332"/>
      <c r="O526" s="332"/>
      <c r="P526" s="332"/>
      <c r="Q526" s="332"/>
      <c r="R526" s="332"/>
      <c r="S526" s="332"/>
      <c r="T526" s="332"/>
      <c r="U526" s="332"/>
      <c r="V526" s="356"/>
    </row>
    <row r="527" spans="1:22" s="329" customFormat="1" ht="14.1" customHeight="1">
      <c r="A527" s="511">
        <f t="shared" si="8"/>
        <v>526</v>
      </c>
      <c r="B527" s="560" t="s">
        <v>2175</v>
      </c>
      <c r="C527" s="560">
        <v>3</v>
      </c>
      <c r="D527" s="560"/>
      <c r="E527" s="331" t="s">
        <v>2071</v>
      </c>
      <c r="F527" s="332" t="str">
        <f>IF($G$527=1,"",INDEX(値一覧項目!$U$2:$U164,$G$527))</f>
        <v/>
      </c>
      <c r="G527" s="344">
        <v>1</v>
      </c>
      <c r="H527" s="332"/>
      <c r="I527" s="332"/>
      <c r="J527" s="332"/>
      <c r="K527" s="332"/>
      <c r="L527" s="332"/>
      <c r="M527" s="332"/>
      <c r="N527" s="332"/>
      <c r="O527" s="332"/>
      <c r="P527" s="332"/>
      <c r="Q527" s="332"/>
      <c r="R527" s="332"/>
      <c r="S527" s="332"/>
      <c r="T527" s="332"/>
      <c r="U527" s="332"/>
      <c r="V527" s="356"/>
    </row>
    <row r="528" spans="1:22" s="329" customFormat="1" ht="14.1" customHeight="1">
      <c r="A528" s="511">
        <f t="shared" si="8"/>
        <v>527</v>
      </c>
      <c r="B528" s="560" t="s">
        <v>2175</v>
      </c>
      <c r="C528" s="560">
        <v>3</v>
      </c>
      <c r="D528" s="560"/>
      <c r="E528" s="331" t="s">
        <v>2072</v>
      </c>
      <c r="F528" s="332" t="str">
        <f>IF($G$528=1,"",INDEX(値一覧項目!$U$2:$U165,$G$528))</f>
        <v/>
      </c>
      <c r="G528" s="344">
        <v>1</v>
      </c>
      <c r="H528" s="332"/>
      <c r="I528" s="332"/>
      <c r="J528" s="332"/>
      <c r="K528" s="332"/>
      <c r="L528" s="332"/>
      <c r="M528" s="332"/>
      <c r="N528" s="332"/>
      <c r="O528" s="332"/>
      <c r="P528" s="332"/>
      <c r="Q528" s="332"/>
      <c r="R528" s="332"/>
      <c r="S528" s="332"/>
      <c r="T528" s="332"/>
      <c r="U528" s="332"/>
      <c r="V528" s="356"/>
    </row>
    <row r="529" spans="1:22" s="329" customFormat="1" ht="14.1" customHeight="1">
      <c r="A529" s="511">
        <f t="shared" si="8"/>
        <v>528</v>
      </c>
      <c r="B529" s="560" t="s">
        <v>2175</v>
      </c>
      <c r="C529" s="560">
        <v>3</v>
      </c>
      <c r="D529" s="560"/>
      <c r="E529" s="331" t="s">
        <v>2073</v>
      </c>
      <c r="F529" s="332" t="str">
        <f>IF($G$529=1,"",INDEX(値一覧項目!$U$2:$U166,$G$529))</f>
        <v/>
      </c>
      <c r="G529" s="344">
        <v>1</v>
      </c>
      <c r="H529" s="332"/>
      <c r="I529" s="332"/>
      <c r="J529" s="332"/>
      <c r="K529" s="332"/>
      <c r="L529" s="332"/>
      <c r="M529" s="332"/>
      <c r="N529" s="332"/>
      <c r="O529" s="332"/>
      <c r="P529" s="332"/>
      <c r="Q529" s="332"/>
      <c r="R529" s="332"/>
      <c r="S529" s="332"/>
      <c r="T529" s="332"/>
      <c r="U529" s="332"/>
      <c r="V529" s="356"/>
    </row>
    <row r="530" spans="1:22" s="329" customFormat="1" ht="14.1" customHeight="1">
      <c r="A530" s="511">
        <f t="shared" si="8"/>
        <v>529</v>
      </c>
      <c r="B530" s="560" t="s">
        <v>2175</v>
      </c>
      <c r="C530" s="560">
        <v>3</v>
      </c>
      <c r="D530" s="560"/>
      <c r="E530" s="331" t="s">
        <v>2074</v>
      </c>
      <c r="F530" s="332" t="str">
        <f>IF($G$530=1,"",INDEX(値一覧項目!$U$2:$U167,$G$530))</f>
        <v/>
      </c>
      <c r="G530" s="344">
        <v>1</v>
      </c>
      <c r="H530" s="332"/>
      <c r="I530" s="332"/>
      <c r="J530" s="332"/>
      <c r="K530" s="332"/>
      <c r="L530" s="332"/>
      <c r="M530" s="332"/>
      <c r="N530" s="332"/>
      <c r="O530" s="332"/>
      <c r="P530" s="332"/>
      <c r="Q530" s="332"/>
      <c r="R530" s="332"/>
      <c r="S530" s="332"/>
      <c r="T530" s="332"/>
      <c r="U530" s="332"/>
      <c r="V530" s="356"/>
    </row>
    <row r="531" spans="1:22" ht="14.1" customHeight="1">
      <c r="A531" s="519">
        <f t="shared" si="8"/>
        <v>530</v>
      </c>
      <c r="B531" s="562" t="s">
        <v>2175</v>
      </c>
      <c r="C531" s="562">
        <v>3</v>
      </c>
      <c r="D531" s="562"/>
      <c r="E531" s="359" t="s">
        <v>2101</v>
      </c>
      <c r="F531" s="332" t="str">
        <f>IF($G$531=1,"",INDEX(値一覧項目!$U$2:$U168,$G$531))</f>
        <v>8階</v>
      </c>
      <c r="G531" s="344">
        <v>10</v>
      </c>
      <c r="H531" s="359"/>
      <c r="I531" s="359"/>
      <c r="J531" s="359"/>
      <c r="K531" s="359"/>
      <c r="L531" s="359"/>
      <c r="M531" s="359"/>
      <c r="N531" s="359"/>
      <c r="O531" s="359"/>
      <c r="P531" s="359"/>
      <c r="Q531" s="359"/>
      <c r="R531" s="359"/>
      <c r="S531" s="359"/>
      <c r="T531" s="359"/>
      <c r="U531" s="359"/>
      <c r="V531" s="596"/>
    </row>
    <row r="532" spans="1:22" s="329" customFormat="1" ht="14.1" customHeight="1">
      <c r="A532" s="511">
        <f t="shared" si="8"/>
        <v>531</v>
      </c>
      <c r="B532" s="560" t="s">
        <v>2175</v>
      </c>
      <c r="C532" s="560">
        <v>3</v>
      </c>
      <c r="D532" s="560"/>
      <c r="E532" s="331" t="s">
        <v>2075</v>
      </c>
      <c r="F532" s="342" t="str">
        <f>IF('建築物別概要（追加）入力'!$J$339="","",TEXT('建築物別概要（追加）入力'!$J$339,"#0.00"))</f>
        <v/>
      </c>
      <c r="G532" s="342"/>
      <c r="H532" s="332"/>
      <c r="I532" s="332"/>
      <c r="J532" s="332"/>
      <c r="K532" s="332"/>
      <c r="L532" s="332"/>
      <c r="M532" s="332"/>
      <c r="N532" s="332"/>
      <c r="O532" s="332"/>
      <c r="P532" s="332"/>
      <c r="Q532" s="332"/>
      <c r="R532" s="332"/>
      <c r="S532" s="332"/>
      <c r="T532" s="332"/>
      <c r="U532" s="332"/>
      <c r="V532" s="356"/>
    </row>
    <row r="533" spans="1:22" s="329" customFormat="1" ht="14.1" customHeight="1">
      <c r="A533" s="511">
        <f t="shared" si="8"/>
        <v>532</v>
      </c>
      <c r="B533" s="560" t="s">
        <v>2175</v>
      </c>
      <c r="C533" s="560">
        <v>3</v>
      </c>
      <c r="D533" s="560"/>
      <c r="E533" s="331" t="s">
        <v>2076</v>
      </c>
      <c r="F533" s="342" t="str">
        <f>IF('建築物別概要（追加）入力'!$J$340="","",TEXT('建築物別概要（追加）入力'!$J$340,"#0.00"))</f>
        <v/>
      </c>
      <c r="G533" s="342"/>
      <c r="H533" s="332"/>
      <c r="I533" s="332"/>
      <c r="J533" s="332"/>
      <c r="K533" s="332"/>
      <c r="L533" s="332"/>
      <c r="M533" s="332"/>
      <c r="N533" s="332"/>
      <c r="O533" s="332"/>
      <c r="P533" s="332"/>
      <c r="Q533" s="332"/>
      <c r="R533" s="332"/>
      <c r="S533" s="332"/>
      <c r="T533" s="332"/>
      <c r="U533" s="332"/>
      <c r="V533" s="356"/>
    </row>
    <row r="534" spans="1:22" s="329" customFormat="1" ht="14.1" customHeight="1">
      <c r="A534" s="511">
        <f t="shared" si="8"/>
        <v>533</v>
      </c>
      <c r="B534" s="560" t="s">
        <v>2175</v>
      </c>
      <c r="C534" s="560">
        <v>3</v>
      </c>
      <c r="D534" s="560"/>
      <c r="E534" s="331" t="s">
        <v>2077</v>
      </c>
      <c r="F534" s="342" t="str">
        <f>IF('建築物別概要（追加）入力'!$J$341="","",TEXT('建築物別概要（追加）入力'!$J$341,"#0.00"))</f>
        <v/>
      </c>
      <c r="G534" s="342"/>
      <c r="H534" s="332"/>
      <c r="I534" s="332"/>
      <c r="J534" s="332"/>
      <c r="K534" s="332"/>
      <c r="L534" s="332"/>
      <c r="M534" s="332"/>
      <c r="N534" s="332"/>
      <c r="O534" s="332"/>
      <c r="P534" s="332"/>
      <c r="Q534" s="332"/>
      <c r="R534" s="332"/>
      <c r="S534" s="332"/>
      <c r="T534" s="332"/>
      <c r="U534" s="332"/>
      <c r="V534" s="356"/>
    </row>
    <row r="535" spans="1:22" s="329" customFormat="1" ht="14.1" customHeight="1">
      <c r="A535" s="511">
        <f t="shared" si="8"/>
        <v>534</v>
      </c>
      <c r="B535" s="560" t="s">
        <v>2175</v>
      </c>
      <c r="C535" s="560">
        <v>3</v>
      </c>
      <c r="D535" s="560"/>
      <c r="E535" s="331" t="s">
        <v>2078</v>
      </c>
      <c r="F535" s="342" t="str">
        <f>IF('建築物別概要（追加）入力'!$J$342="","",TEXT('建築物別概要（追加）入力'!$J$342,"#0.00"))</f>
        <v/>
      </c>
      <c r="G535" s="342"/>
      <c r="H535" s="332"/>
      <c r="I535" s="332"/>
      <c r="J535" s="332"/>
      <c r="K535" s="332"/>
      <c r="L535" s="332"/>
      <c r="M535" s="332"/>
      <c r="N535" s="332"/>
      <c r="O535" s="332"/>
      <c r="P535" s="332"/>
      <c r="Q535" s="332"/>
      <c r="R535" s="332"/>
      <c r="S535" s="332"/>
      <c r="T535" s="332"/>
      <c r="U535" s="332"/>
      <c r="V535" s="356"/>
    </row>
    <row r="536" spans="1:22" s="329" customFormat="1" ht="14.1" customHeight="1">
      <c r="A536" s="511">
        <f t="shared" si="8"/>
        <v>535</v>
      </c>
      <c r="B536" s="560" t="s">
        <v>2175</v>
      </c>
      <c r="C536" s="560">
        <v>3</v>
      </c>
      <c r="D536" s="560"/>
      <c r="E536" s="331" t="s">
        <v>2079</v>
      </c>
      <c r="F536" s="342" t="str">
        <f>IF('建築物別概要（追加）入力'!$J$343="","",TEXT('建築物別概要（追加）入力'!$J$343,"#0.00"))</f>
        <v/>
      </c>
      <c r="G536" s="332"/>
      <c r="H536" s="332"/>
      <c r="I536" s="332"/>
      <c r="J536" s="332"/>
      <c r="K536" s="332"/>
      <c r="L536" s="332"/>
      <c r="M536" s="332"/>
      <c r="N536" s="332"/>
      <c r="O536" s="332"/>
      <c r="P536" s="332"/>
      <c r="Q536" s="332"/>
      <c r="R536" s="332"/>
      <c r="S536" s="332"/>
      <c r="T536" s="332"/>
      <c r="U536" s="332"/>
      <c r="V536" s="356"/>
    </row>
    <row r="537" spans="1:22" s="329" customFormat="1" ht="14.1" customHeight="1">
      <c r="A537" s="511">
        <f t="shared" si="8"/>
        <v>536</v>
      </c>
      <c r="B537" s="560" t="s">
        <v>2175</v>
      </c>
      <c r="C537" s="560">
        <v>3</v>
      </c>
      <c r="D537" s="560"/>
      <c r="E537" s="331" t="s">
        <v>2080</v>
      </c>
      <c r="F537" s="342" t="str">
        <f>IF('建築物別概要（追加）入力'!$J$344="","",TEXT('建築物別概要（追加）入力'!$J$344,"#0.00"))</f>
        <v/>
      </c>
      <c r="G537" s="332"/>
      <c r="H537" s="332"/>
      <c r="I537" s="332"/>
      <c r="J537" s="332"/>
      <c r="K537" s="332"/>
      <c r="L537" s="332"/>
      <c r="M537" s="332"/>
      <c r="N537" s="332"/>
      <c r="O537" s="332"/>
      <c r="P537" s="332"/>
      <c r="Q537" s="332"/>
      <c r="R537" s="332"/>
      <c r="S537" s="332"/>
      <c r="T537" s="332"/>
      <c r="U537" s="332"/>
      <c r="V537" s="356"/>
    </row>
    <row r="538" spans="1:22" ht="14.1" customHeight="1">
      <c r="A538" s="511">
        <f t="shared" si="8"/>
        <v>537</v>
      </c>
      <c r="B538" s="560" t="s">
        <v>2175</v>
      </c>
      <c r="C538" s="560">
        <v>3</v>
      </c>
      <c r="D538" s="560"/>
      <c r="E538" s="331" t="s">
        <v>2102</v>
      </c>
      <c r="F538" s="342" t="str">
        <f>IF('建築物別概要（追加）入力'!$J$345="","",TEXT('建築物別概要（追加）入力'!$J$345,"#0.00"))</f>
        <v/>
      </c>
      <c r="G538" s="331"/>
      <c r="H538" s="331"/>
      <c r="I538" s="331"/>
      <c r="J538" s="331"/>
      <c r="K538" s="331"/>
      <c r="L538" s="331"/>
      <c r="M538" s="331"/>
      <c r="N538" s="331"/>
      <c r="O538" s="331"/>
      <c r="P538" s="331"/>
      <c r="Q538" s="331"/>
      <c r="R538" s="331"/>
      <c r="S538" s="331"/>
      <c r="T538" s="331"/>
      <c r="U538" s="331"/>
      <c r="V538" s="509"/>
    </row>
    <row r="539" spans="1:22" s="329" customFormat="1" ht="14.1" customHeight="1">
      <c r="A539" s="511">
        <f t="shared" si="8"/>
        <v>538</v>
      </c>
      <c r="B539" s="560" t="s">
        <v>2175</v>
      </c>
      <c r="C539" s="560">
        <v>3</v>
      </c>
      <c r="D539" s="560"/>
      <c r="E539" s="331" t="s">
        <v>2081</v>
      </c>
      <c r="F539" s="342" t="str">
        <f>IF('建築物別概要（追加）入力'!$P$339="","",TEXT('建築物別概要（追加）入力'!$P$339,"#0.00"))</f>
        <v/>
      </c>
      <c r="G539" s="342"/>
      <c r="H539" s="332"/>
      <c r="I539" s="332"/>
      <c r="J539" s="332"/>
      <c r="K539" s="332"/>
      <c r="L539" s="332"/>
      <c r="M539" s="332"/>
      <c r="N539" s="332"/>
      <c r="O539" s="332"/>
      <c r="P539" s="332"/>
      <c r="Q539" s="332"/>
      <c r="R539" s="332"/>
      <c r="S539" s="332"/>
      <c r="T539" s="332"/>
      <c r="U539" s="332"/>
      <c r="V539" s="356"/>
    </row>
    <row r="540" spans="1:22" s="329" customFormat="1" ht="14.1" customHeight="1">
      <c r="A540" s="511">
        <f t="shared" si="8"/>
        <v>539</v>
      </c>
      <c r="B540" s="560" t="s">
        <v>2175</v>
      </c>
      <c r="C540" s="560">
        <v>3</v>
      </c>
      <c r="D540" s="560"/>
      <c r="E540" s="331" t="s">
        <v>2082</v>
      </c>
      <c r="F540" s="342" t="str">
        <f>IF('建築物別概要（追加）入力'!$P$340="","",TEXT('建築物別概要（追加）入力'!$P$340,"#0.00"))</f>
        <v/>
      </c>
      <c r="G540" s="342"/>
      <c r="H540" s="332"/>
      <c r="I540" s="332"/>
      <c r="J540" s="332"/>
      <c r="K540" s="332"/>
      <c r="L540" s="332"/>
      <c r="M540" s="332"/>
      <c r="N540" s="332"/>
      <c r="O540" s="332"/>
      <c r="P540" s="332"/>
      <c r="Q540" s="332"/>
      <c r="R540" s="332"/>
      <c r="S540" s="332"/>
      <c r="T540" s="332"/>
      <c r="U540" s="332"/>
      <c r="V540" s="356"/>
    </row>
    <row r="541" spans="1:22" s="329" customFormat="1" ht="14.1" customHeight="1">
      <c r="A541" s="511">
        <f t="shared" si="8"/>
        <v>540</v>
      </c>
      <c r="B541" s="560" t="s">
        <v>2175</v>
      </c>
      <c r="C541" s="560">
        <v>3</v>
      </c>
      <c r="D541" s="560"/>
      <c r="E541" s="331" t="s">
        <v>2083</v>
      </c>
      <c r="F541" s="342" t="str">
        <f>IF('建築物別概要（追加）入力'!$P$341="","",TEXT('建築物別概要（追加）入力'!$P$341,"#0.00"))</f>
        <v/>
      </c>
      <c r="G541" s="342"/>
      <c r="H541" s="332"/>
      <c r="I541" s="332"/>
      <c r="J541" s="332"/>
      <c r="K541" s="332"/>
      <c r="L541" s="332"/>
      <c r="M541" s="332"/>
      <c r="N541" s="332"/>
      <c r="O541" s="332"/>
      <c r="P541" s="332"/>
      <c r="Q541" s="332"/>
      <c r="R541" s="332"/>
      <c r="S541" s="332"/>
      <c r="T541" s="332"/>
      <c r="U541" s="332"/>
      <c r="V541" s="356"/>
    </row>
    <row r="542" spans="1:22" s="329" customFormat="1" ht="14.1" customHeight="1">
      <c r="A542" s="511">
        <f t="shared" si="8"/>
        <v>541</v>
      </c>
      <c r="B542" s="560" t="s">
        <v>2175</v>
      </c>
      <c r="C542" s="560">
        <v>3</v>
      </c>
      <c r="D542" s="560"/>
      <c r="E542" s="331" t="s">
        <v>2084</v>
      </c>
      <c r="F542" s="342" t="str">
        <f>IF('建築物別概要（追加）入力'!$P$342="","",TEXT('建築物別概要（追加）入力'!$P$342,"#0.00"))</f>
        <v/>
      </c>
      <c r="G542" s="342"/>
      <c r="H542" s="332"/>
      <c r="I542" s="332"/>
      <c r="J542" s="332"/>
      <c r="K542" s="332"/>
      <c r="L542" s="332"/>
      <c r="M542" s="332"/>
      <c r="N542" s="332"/>
      <c r="O542" s="332"/>
      <c r="P542" s="332"/>
      <c r="Q542" s="332"/>
      <c r="R542" s="332"/>
      <c r="S542" s="332"/>
      <c r="T542" s="332"/>
      <c r="U542" s="332"/>
      <c r="V542" s="356"/>
    </row>
    <row r="543" spans="1:22" s="329" customFormat="1" ht="14.1" customHeight="1">
      <c r="A543" s="511">
        <f t="shared" si="8"/>
        <v>542</v>
      </c>
      <c r="B543" s="560" t="s">
        <v>2175</v>
      </c>
      <c r="C543" s="560">
        <v>3</v>
      </c>
      <c r="D543" s="560"/>
      <c r="E543" s="331" t="s">
        <v>2085</v>
      </c>
      <c r="F543" s="342" t="str">
        <f>IF('建築物別概要（追加）入力'!$P$343="","",TEXT('建築物別概要（追加）入力'!$P$343,"#0.00"))</f>
        <v/>
      </c>
      <c r="G543" s="332"/>
      <c r="H543" s="332"/>
      <c r="I543" s="332"/>
      <c r="J543" s="332"/>
      <c r="K543" s="332"/>
      <c r="L543" s="332"/>
      <c r="M543" s="332"/>
      <c r="N543" s="332"/>
      <c r="O543" s="332"/>
      <c r="P543" s="332"/>
      <c r="Q543" s="332"/>
      <c r="R543" s="332"/>
      <c r="S543" s="332"/>
      <c r="T543" s="332"/>
      <c r="U543" s="332"/>
      <c r="V543" s="356"/>
    </row>
    <row r="544" spans="1:22" s="329" customFormat="1" ht="14.1" customHeight="1">
      <c r="A544" s="511">
        <f t="shared" si="8"/>
        <v>543</v>
      </c>
      <c r="B544" s="560" t="s">
        <v>2175</v>
      </c>
      <c r="C544" s="560">
        <v>3</v>
      </c>
      <c r="D544" s="560"/>
      <c r="E544" s="331" t="s">
        <v>2086</v>
      </c>
      <c r="F544" s="342" t="str">
        <f>IF('建築物別概要（追加）入力'!$P$344="","",TEXT('建築物別概要（追加）入力'!$P$344,"#0.00"))</f>
        <v/>
      </c>
      <c r="G544" s="332"/>
      <c r="H544" s="332"/>
      <c r="I544" s="332"/>
      <c r="J544" s="332"/>
      <c r="K544" s="332"/>
      <c r="L544" s="332"/>
      <c r="M544" s="332"/>
      <c r="N544" s="332"/>
      <c r="O544" s="332"/>
      <c r="P544" s="332"/>
      <c r="Q544" s="332"/>
      <c r="R544" s="332"/>
      <c r="S544" s="332"/>
      <c r="T544" s="332"/>
      <c r="U544" s="332"/>
      <c r="V544" s="356"/>
    </row>
    <row r="545" spans="1:22" ht="14.1" customHeight="1">
      <c r="A545" s="511">
        <f t="shared" si="8"/>
        <v>544</v>
      </c>
      <c r="B545" s="560" t="s">
        <v>2175</v>
      </c>
      <c r="C545" s="560">
        <v>3</v>
      </c>
      <c r="D545" s="560"/>
      <c r="E545" s="331" t="s">
        <v>2103</v>
      </c>
      <c r="F545" s="342" t="str">
        <f>IF('建築物別概要（追加）入力'!$P$345="","",TEXT('建築物別概要（追加）入力'!$P$345,"#0.00"))</f>
        <v/>
      </c>
      <c r="G545" s="331"/>
      <c r="H545" s="331"/>
      <c r="I545" s="331"/>
      <c r="J545" s="331"/>
      <c r="K545" s="331"/>
      <c r="L545" s="331"/>
      <c r="M545" s="331"/>
      <c r="N545" s="331"/>
      <c r="O545" s="331"/>
      <c r="P545" s="331"/>
      <c r="Q545" s="331"/>
      <c r="R545" s="331"/>
      <c r="S545" s="331"/>
      <c r="T545" s="331"/>
      <c r="U545" s="331"/>
      <c r="V545" s="509"/>
    </row>
    <row r="546" spans="1:22" s="329" customFormat="1" ht="14.1" customHeight="1">
      <c r="A546" s="511">
        <f t="shared" si="8"/>
        <v>545</v>
      </c>
      <c r="B546" s="560" t="s">
        <v>2175</v>
      </c>
      <c r="C546" s="560">
        <v>3</v>
      </c>
      <c r="D546" s="560"/>
      <c r="E546" s="331" t="s">
        <v>2087</v>
      </c>
      <c r="F546" s="342" t="str">
        <f>IF('建築物別概要（追加）入力'!$V$339=0,"",TEXT('建築物別概要（追加）入力'!$V$339,"#0.00"))</f>
        <v/>
      </c>
      <c r="G546" s="342"/>
      <c r="H546" s="332"/>
      <c r="I546" s="332"/>
      <c r="J546" s="332"/>
      <c r="K546" s="332"/>
      <c r="L546" s="332"/>
      <c r="M546" s="332"/>
      <c r="N546" s="332"/>
      <c r="O546" s="332"/>
      <c r="P546" s="332"/>
      <c r="Q546" s="332"/>
      <c r="R546" s="332"/>
      <c r="S546" s="332"/>
      <c r="T546" s="332"/>
      <c r="U546" s="332"/>
      <c r="V546" s="356"/>
    </row>
    <row r="547" spans="1:22" s="329" customFormat="1" ht="14.1" customHeight="1">
      <c r="A547" s="511">
        <f t="shared" si="8"/>
        <v>546</v>
      </c>
      <c r="B547" s="560" t="s">
        <v>2175</v>
      </c>
      <c r="C547" s="560">
        <v>3</v>
      </c>
      <c r="D547" s="560"/>
      <c r="E547" s="331" t="s">
        <v>2088</v>
      </c>
      <c r="F547" s="342" t="str">
        <f>IF('建築物別概要（追加）入力'!$V$340=0,"",TEXT('建築物別概要（追加）入力'!$V$339,"#0.00"))</f>
        <v/>
      </c>
      <c r="G547" s="342"/>
      <c r="H547" s="332"/>
      <c r="I547" s="332"/>
      <c r="J547" s="332"/>
      <c r="K547" s="332"/>
      <c r="L547" s="332"/>
      <c r="M547" s="332"/>
      <c r="N547" s="332"/>
      <c r="O547" s="332"/>
      <c r="P547" s="332"/>
      <c r="Q547" s="332"/>
      <c r="R547" s="332"/>
      <c r="S547" s="332"/>
      <c r="T547" s="332"/>
      <c r="U547" s="332"/>
      <c r="V547" s="356"/>
    </row>
    <row r="548" spans="1:22" s="329" customFormat="1" ht="14.1" customHeight="1">
      <c r="A548" s="511">
        <f t="shared" si="8"/>
        <v>547</v>
      </c>
      <c r="B548" s="560" t="s">
        <v>2175</v>
      </c>
      <c r="C548" s="560">
        <v>3</v>
      </c>
      <c r="D548" s="560"/>
      <c r="E548" s="331" t="s">
        <v>2089</v>
      </c>
      <c r="F548" s="342" t="str">
        <f>IF('建築物別概要（追加）入力'!$V$341=0,"",TEXT('建築物別概要（追加）入力'!$V$341,"#0.00"))</f>
        <v/>
      </c>
      <c r="G548" s="342"/>
      <c r="H548" s="332"/>
      <c r="I548" s="332"/>
      <c r="J548" s="332"/>
      <c r="K548" s="332"/>
      <c r="L548" s="332"/>
      <c r="M548" s="332"/>
      <c r="N548" s="332"/>
      <c r="O548" s="332"/>
      <c r="P548" s="332"/>
      <c r="Q548" s="332"/>
      <c r="R548" s="332"/>
      <c r="S548" s="332"/>
      <c r="T548" s="332"/>
      <c r="U548" s="332"/>
      <c r="V548" s="356"/>
    </row>
    <row r="549" spans="1:22" s="329" customFormat="1" ht="14.1" customHeight="1">
      <c r="A549" s="511">
        <f t="shared" si="8"/>
        <v>548</v>
      </c>
      <c r="B549" s="560" t="s">
        <v>2175</v>
      </c>
      <c r="C549" s="560">
        <v>3</v>
      </c>
      <c r="D549" s="560"/>
      <c r="E549" s="331" t="s">
        <v>2090</v>
      </c>
      <c r="F549" s="342" t="str">
        <f>IF('建築物別概要（追加）入力'!$V$342=0,"",TEXT('建築物別概要（追加）入力'!$V$342,"#0.00"))</f>
        <v/>
      </c>
      <c r="G549" s="342"/>
      <c r="H549" s="332"/>
      <c r="I549" s="332"/>
      <c r="J549" s="332"/>
      <c r="K549" s="332"/>
      <c r="L549" s="332"/>
      <c r="M549" s="332"/>
      <c r="N549" s="332"/>
      <c r="O549" s="332"/>
      <c r="P549" s="332"/>
      <c r="Q549" s="332"/>
      <c r="R549" s="332"/>
      <c r="S549" s="332"/>
      <c r="T549" s="332"/>
      <c r="U549" s="332"/>
      <c r="V549" s="356"/>
    </row>
    <row r="550" spans="1:22" s="329" customFormat="1" ht="14.1" customHeight="1">
      <c r="A550" s="511">
        <f t="shared" si="8"/>
        <v>549</v>
      </c>
      <c r="B550" s="560" t="s">
        <v>2175</v>
      </c>
      <c r="C550" s="560">
        <v>3</v>
      </c>
      <c r="D550" s="560"/>
      <c r="E550" s="331" t="s">
        <v>2091</v>
      </c>
      <c r="F550" s="342" t="str">
        <f>IF('建築物別概要（追加）入力'!$V$343=0,"",TEXT('建築物別概要（追加）入力'!$V$343,"#0.00"))</f>
        <v/>
      </c>
      <c r="G550" s="332"/>
      <c r="H550" s="332"/>
      <c r="I550" s="332"/>
      <c r="J550" s="332"/>
      <c r="K550" s="332"/>
      <c r="L550" s="332"/>
      <c r="M550" s="332"/>
      <c r="N550" s="332"/>
      <c r="O550" s="332"/>
      <c r="P550" s="332"/>
      <c r="Q550" s="332"/>
      <c r="R550" s="332"/>
      <c r="S550" s="332"/>
      <c r="T550" s="332"/>
      <c r="U550" s="332"/>
      <c r="V550" s="356"/>
    </row>
    <row r="551" spans="1:22" s="329" customFormat="1" ht="14.1" customHeight="1">
      <c r="A551" s="511">
        <f t="shared" si="8"/>
        <v>550</v>
      </c>
      <c r="B551" s="560" t="s">
        <v>2175</v>
      </c>
      <c r="C551" s="560">
        <v>3</v>
      </c>
      <c r="D551" s="560"/>
      <c r="E551" s="331" t="s">
        <v>2092</v>
      </c>
      <c r="F551" s="342" t="str">
        <f>IF('建築物別概要（追加）入力'!$V$344=0,"",TEXT('建築物別概要（追加）入力'!$V$344,"#0.00"))</f>
        <v/>
      </c>
      <c r="G551" s="332"/>
      <c r="H551" s="332"/>
      <c r="I551" s="332"/>
      <c r="J551" s="332"/>
      <c r="K551" s="332"/>
      <c r="L551" s="332"/>
      <c r="M551" s="332"/>
      <c r="N551" s="332"/>
      <c r="O551" s="332"/>
      <c r="P551" s="332"/>
      <c r="Q551" s="332"/>
      <c r="R551" s="332"/>
      <c r="S551" s="332"/>
      <c r="T551" s="332"/>
      <c r="U551" s="332"/>
      <c r="V551" s="356"/>
    </row>
    <row r="552" spans="1:22" ht="14.1" customHeight="1">
      <c r="A552" s="511">
        <f t="shared" si="8"/>
        <v>551</v>
      </c>
      <c r="B552" s="560" t="s">
        <v>2175</v>
      </c>
      <c r="C552" s="560">
        <v>3</v>
      </c>
      <c r="D552" s="560"/>
      <c r="E552" s="331" t="s">
        <v>2104</v>
      </c>
      <c r="F552" s="342" t="str">
        <f>IF('建築物別概要（追加）入力'!$V$345=0,"",TEXT('建築物別概要（追加）入力'!$V$345,"#0.00"))</f>
        <v/>
      </c>
      <c r="G552" s="331"/>
      <c r="H552" s="331"/>
      <c r="I552" s="331"/>
      <c r="J552" s="331"/>
      <c r="K552" s="331"/>
      <c r="L552" s="331"/>
      <c r="M552" s="331"/>
      <c r="N552" s="331"/>
      <c r="O552" s="331"/>
      <c r="P552" s="331"/>
      <c r="Q552" s="331"/>
      <c r="R552" s="331"/>
      <c r="S552" s="331"/>
      <c r="T552" s="331"/>
      <c r="U552" s="331"/>
      <c r="V552" s="509"/>
    </row>
    <row r="553" spans="1:22" s="329" customFormat="1" ht="14.1" customHeight="1">
      <c r="A553" s="519">
        <f t="shared" si="8"/>
        <v>552</v>
      </c>
      <c r="B553" s="562" t="s">
        <v>2175</v>
      </c>
      <c r="C553" s="562">
        <v>3</v>
      </c>
      <c r="D553" s="562"/>
      <c r="E553" s="359" t="s">
        <v>2093</v>
      </c>
      <c r="F553" s="354" t="str">
        <f>IF('建築物別概要（追加）入力'!$J$346=0,"",TEXT('建築物別概要（追加）入力'!$J$346,"#0.00"))</f>
        <v/>
      </c>
      <c r="G553" s="354"/>
      <c r="H553" s="348"/>
      <c r="I553" s="348"/>
      <c r="J553" s="348"/>
      <c r="K553" s="348"/>
      <c r="L553" s="348"/>
      <c r="M553" s="348"/>
      <c r="N553" s="348"/>
      <c r="O553" s="348"/>
      <c r="P553" s="348"/>
      <c r="Q553" s="348"/>
      <c r="R553" s="348"/>
      <c r="S553" s="348"/>
      <c r="T553" s="348"/>
      <c r="U553" s="348"/>
      <c r="V553" s="361"/>
    </row>
    <row r="554" spans="1:22" s="329" customFormat="1" ht="14.1" customHeight="1">
      <c r="A554" s="511">
        <f t="shared" si="8"/>
        <v>553</v>
      </c>
      <c r="B554" s="560" t="s">
        <v>2175</v>
      </c>
      <c r="C554" s="560">
        <v>3</v>
      </c>
      <c r="D554" s="560"/>
      <c r="E554" s="331" t="s">
        <v>2094</v>
      </c>
      <c r="F554" s="354" t="str">
        <f>IF('建築物別概要（追加）入力'!$P$346=0,"",TEXT('建築物別概要（追加）入力'!$P$346,"#0.00"))</f>
        <v/>
      </c>
      <c r="G554" s="342"/>
      <c r="H554" s="332"/>
      <c r="I554" s="332"/>
      <c r="J554" s="332"/>
      <c r="K554" s="332"/>
      <c r="L554" s="332"/>
      <c r="M554" s="332"/>
      <c r="N554" s="332"/>
      <c r="O554" s="332"/>
      <c r="P554" s="332"/>
      <c r="Q554" s="332"/>
      <c r="R554" s="332"/>
      <c r="S554" s="332"/>
      <c r="T554" s="332"/>
      <c r="U554" s="332"/>
      <c r="V554" s="356"/>
    </row>
    <row r="555" spans="1:22" s="329" customFormat="1" ht="14.1" customHeight="1">
      <c r="A555" s="511">
        <f t="shared" si="8"/>
        <v>554</v>
      </c>
      <c r="B555" s="560" t="s">
        <v>2175</v>
      </c>
      <c r="C555" s="560">
        <v>3</v>
      </c>
      <c r="D555" s="560"/>
      <c r="E555" s="331" t="s">
        <v>2095</v>
      </c>
      <c r="F555" s="354" t="str">
        <f>IF('建築物別概要（追加）入力'!$V$346=0,"",TEXT('建築物別概要（追加）入力'!$V$346,"#0.00"))</f>
        <v/>
      </c>
      <c r="G555" s="342"/>
      <c r="H555" s="332"/>
      <c r="I555" s="332"/>
      <c r="J555" s="332"/>
      <c r="K555" s="332"/>
      <c r="L555" s="332"/>
      <c r="M555" s="332"/>
      <c r="N555" s="332"/>
      <c r="O555" s="332"/>
      <c r="P555" s="332"/>
      <c r="Q555" s="332"/>
      <c r="R555" s="332"/>
      <c r="S555" s="332"/>
      <c r="T555" s="332"/>
      <c r="U555" s="332"/>
      <c r="V555" s="356"/>
    </row>
    <row r="556" spans="1:22" s="329" customFormat="1" ht="14.1" customHeight="1">
      <c r="A556" s="511">
        <f t="shared" si="8"/>
        <v>555</v>
      </c>
      <c r="B556" s="560" t="s">
        <v>2175</v>
      </c>
      <c r="C556" s="560">
        <v>3</v>
      </c>
      <c r="D556" s="560"/>
      <c r="E556" s="331" t="s">
        <v>2096</v>
      </c>
      <c r="F556" s="332" t="str">
        <f>IF('建築物別概要（追加）入力'!$D$349="","",'建築物別概要（追加）入力'!$D$349)</f>
        <v/>
      </c>
      <c r="G556" s="332"/>
      <c r="H556" s="332"/>
      <c r="I556" s="332"/>
      <c r="J556" s="332"/>
      <c r="K556" s="332"/>
      <c r="L556" s="332"/>
      <c r="M556" s="332"/>
      <c r="N556" s="332"/>
      <c r="O556" s="332"/>
      <c r="P556" s="332"/>
      <c r="Q556" s="332"/>
      <c r="R556" s="332"/>
      <c r="S556" s="332"/>
      <c r="T556" s="332"/>
      <c r="U556" s="332"/>
      <c r="V556" s="356"/>
    </row>
    <row r="557" spans="1:22" s="329" customFormat="1" ht="14.1" customHeight="1">
      <c r="A557" s="511">
        <f t="shared" si="8"/>
        <v>556</v>
      </c>
      <c r="B557" s="560" t="s">
        <v>2175</v>
      </c>
      <c r="C557" s="560">
        <v>3</v>
      </c>
      <c r="D557" s="560"/>
      <c r="E557" s="331" t="s">
        <v>2097</v>
      </c>
      <c r="F557" s="332" t="str">
        <f>IF('建築物別概要（追加）入力'!$D$350="","",'建築物別概要（追加）入力'!$D$350)</f>
        <v/>
      </c>
      <c r="G557" s="332"/>
      <c r="H557" s="332"/>
      <c r="I557" s="332"/>
      <c r="J557" s="332"/>
      <c r="K557" s="332"/>
      <c r="L557" s="332"/>
      <c r="M557" s="332"/>
      <c r="N557" s="332"/>
      <c r="O557" s="332"/>
      <c r="P557" s="332"/>
      <c r="Q557" s="332"/>
      <c r="R557" s="332"/>
      <c r="S557" s="332"/>
      <c r="T557" s="332"/>
      <c r="U557" s="332"/>
      <c r="V557" s="356"/>
    </row>
    <row r="558" spans="1:22" s="329" customFormat="1" ht="14.1" customHeight="1">
      <c r="A558" s="511">
        <f t="shared" si="8"/>
        <v>557</v>
      </c>
      <c r="B558" s="560" t="s">
        <v>2175</v>
      </c>
      <c r="C558" s="560">
        <v>3</v>
      </c>
      <c r="D558" s="560"/>
      <c r="E558" s="331" t="s">
        <v>2098</v>
      </c>
      <c r="F558" s="332" t="str">
        <f>IF('建築物別概要（追加）入力'!$D$351="","",'建築物別概要（追加）入力'!$D$351)</f>
        <v/>
      </c>
      <c r="G558" s="332"/>
      <c r="H558" s="332"/>
      <c r="I558" s="332"/>
      <c r="J558" s="332"/>
      <c r="K558" s="332"/>
      <c r="L558" s="332"/>
      <c r="M558" s="332"/>
      <c r="N558" s="332"/>
      <c r="O558" s="332"/>
      <c r="P558" s="332"/>
      <c r="Q558" s="332"/>
      <c r="R558" s="332"/>
      <c r="S558" s="332"/>
      <c r="T558" s="332"/>
      <c r="U558" s="332"/>
      <c r="V558" s="356"/>
    </row>
    <row r="559" spans="1:22" s="329" customFormat="1" ht="14.1" customHeight="1">
      <c r="A559" s="511">
        <f t="shared" si="8"/>
        <v>558</v>
      </c>
      <c r="B559" s="560" t="s">
        <v>2175</v>
      </c>
      <c r="C559" s="560">
        <v>3</v>
      </c>
      <c r="D559" s="560"/>
      <c r="E559" s="331" t="s">
        <v>2099</v>
      </c>
      <c r="F559" s="341" t="str">
        <f>IF('建築物別概要（追加）入力'!$D$352="","",TEXT('建築物別概要（追加）入力'!$D$352,"#0.000"))</f>
        <v/>
      </c>
      <c r="G559" s="341"/>
      <c r="H559" s="332"/>
      <c r="I559" s="332"/>
      <c r="J559" s="332"/>
      <c r="K559" s="332"/>
      <c r="L559" s="332"/>
      <c r="M559" s="332"/>
      <c r="N559" s="332"/>
      <c r="O559" s="332"/>
      <c r="P559" s="332"/>
      <c r="Q559" s="332"/>
      <c r="R559" s="332"/>
      <c r="S559" s="332"/>
      <c r="T559" s="332"/>
      <c r="U559" s="332"/>
      <c r="V559" s="356"/>
    </row>
    <row r="560" spans="1:22" s="329" customFormat="1" ht="14.1" customHeight="1">
      <c r="A560" s="511">
        <f t="shared" si="8"/>
        <v>559</v>
      </c>
      <c r="B560" s="560" t="s">
        <v>2175</v>
      </c>
      <c r="C560" s="560">
        <v>3</v>
      </c>
      <c r="D560" s="560"/>
      <c r="E560" s="331" t="s">
        <v>2100</v>
      </c>
      <c r="F560" s="332" t="str">
        <f>IF($G$560=1,"",INDEX(値一覧項目!$L$2:$L10,$G$560))</f>
        <v/>
      </c>
      <c r="G560" s="337">
        <v>1</v>
      </c>
      <c r="H560" s="332"/>
      <c r="I560" s="332"/>
      <c r="J560" s="332"/>
      <c r="K560" s="332"/>
      <c r="L560" s="332"/>
      <c r="M560" s="332"/>
      <c r="N560" s="332"/>
      <c r="O560" s="332"/>
      <c r="P560" s="332"/>
      <c r="Q560" s="332"/>
      <c r="R560" s="332"/>
      <c r="S560" s="332"/>
      <c r="T560" s="332"/>
      <c r="U560" s="332"/>
      <c r="V560" s="356"/>
    </row>
    <row r="561" spans="1:22" s="329" customFormat="1" ht="14.1" customHeight="1">
      <c r="A561" s="511">
        <f t="shared" si="8"/>
        <v>560</v>
      </c>
      <c r="B561" s="560" t="s">
        <v>2175</v>
      </c>
      <c r="C561" s="560">
        <v>3</v>
      </c>
      <c r="D561" s="560"/>
      <c r="E561" s="331" t="s">
        <v>1702</v>
      </c>
      <c r="F561" s="332" t="str">
        <f>IF('建築物別概要（追加）入力'!$D$355="","",'建築物別概要（追加）入力'!$D$355)</f>
        <v/>
      </c>
      <c r="G561" s="332"/>
      <c r="H561" s="332"/>
      <c r="I561" s="332"/>
      <c r="J561" s="332"/>
      <c r="K561" s="332"/>
      <c r="L561" s="332"/>
      <c r="M561" s="332"/>
      <c r="N561" s="332"/>
      <c r="O561" s="332"/>
      <c r="P561" s="332"/>
      <c r="Q561" s="332"/>
      <c r="R561" s="332"/>
      <c r="S561" s="332"/>
      <c r="T561" s="332"/>
      <c r="U561" s="332"/>
      <c r="V561" s="356"/>
    </row>
    <row r="562" spans="1:22" s="329" customFormat="1" ht="14.1" customHeight="1" thickBot="1">
      <c r="A562" s="512">
        <f t="shared" si="8"/>
        <v>561</v>
      </c>
      <c r="B562" s="561" t="s">
        <v>2175</v>
      </c>
      <c r="C562" s="561">
        <v>3</v>
      </c>
      <c r="D562" s="561"/>
      <c r="E562" s="346" t="s">
        <v>1701</v>
      </c>
      <c r="F562" s="347" t="str">
        <f>IF('建築物別概要（追加）入力'!$D$356="","",'建築物別概要（追加）入力'!$D$356)</f>
        <v/>
      </c>
      <c r="G562" s="347"/>
      <c r="H562" s="347"/>
      <c r="I562" s="347"/>
      <c r="J562" s="347"/>
      <c r="K562" s="347"/>
      <c r="L562" s="347"/>
      <c r="M562" s="347"/>
      <c r="N562" s="347"/>
      <c r="O562" s="347"/>
      <c r="P562" s="347"/>
      <c r="Q562" s="347"/>
      <c r="R562" s="347"/>
      <c r="S562" s="347"/>
      <c r="T562" s="347"/>
      <c r="U562" s="347"/>
      <c r="V562" s="363"/>
    </row>
    <row r="563" spans="1:22" s="329" customFormat="1" ht="14.1" customHeight="1">
      <c r="A563" s="519">
        <f t="shared" si="8"/>
        <v>562</v>
      </c>
      <c r="B563" s="562" t="s">
        <v>2177</v>
      </c>
      <c r="C563" s="562">
        <v>3</v>
      </c>
      <c r="D563" s="562">
        <v>1</v>
      </c>
      <c r="E563" s="359" t="s">
        <v>2054</v>
      </c>
      <c r="F563" s="360">
        <f>'建築物別概要（追加）入力'!$E$362</f>
        <v>3</v>
      </c>
      <c r="G563" s="360"/>
      <c r="H563" s="348"/>
      <c r="I563" s="348"/>
      <c r="J563" s="348"/>
      <c r="K563" s="348"/>
      <c r="L563" s="348"/>
      <c r="M563" s="348"/>
      <c r="N563" s="348"/>
      <c r="O563" s="348"/>
      <c r="P563" s="348"/>
      <c r="Q563" s="348"/>
      <c r="R563" s="348"/>
      <c r="S563" s="348"/>
      <c r="T563" s="348"/>
      <c r="U563" s="348"/>
      <c r="V563" s="361"/>
    </row>
    <row r="564" spans="1:22" s="329" customFormat="1" ht="14.1" customHeight="1">
      <c r="A564" s="511">
        <f t="shared" si="8"/>
        <v>563</v>
      </c>
      <c r="B564" s="560" t="s">
        <v>2177</v>
      </c>
      <c r="C564" s="560">
        <v>3</v>
      </c>
      <c r="D564" s="560">
        <v>1</v>
      </c>
      <c r="E564" s="331" t="s">
        <v>89</v>
      </c>
      <c r="F564" s="343" t="str">
        <f>IF('建築物別概要（追加）入力'!$E$363="","",'建築物別概要（追加）入力'!$E$363)</f>
        <v/>
      </c>
      <c r="G564" s="343"/>
      <c r="H564" s="332"/>
      <c r="I564" s="332"/>
      <c r="J564" s="332"/>
      <c r="K564" s="332"/>
      <c r="L564" s="332"/>
      <c r="M564" s="332"/>
      <c r="N564" s="332"/>
      <c r="O564" s="332"/>
      <c r="P564" s="332"/>
      <c r="Q564" s="332"/>
      <c r="R564" s="332"/>
      <c r="S564" s="332"/>
      <c r="T564" s="332"/>
      <c r="U564" s="332"/>
      <c r="V564" s="356"/>
    </row>
    <row r="565" spans="1:22" s="329" customFormat="1" ht="14.1" customHeight="1">
      <c r="A565" s="511">
        <f t="shared" si="8"/>
        <v>564</v>
      </c>
      <c r="B565" s="560" t="s">
        <v>2177</v>
      </c>
      <c r="C565" s="560">
        <v>3</v>
      </c>
      <c r="D565" s="560">
        <v>1</v>
      </c>
      <c r="E565" s="331" t="s">
        <v>2269</v>
      </c>
      <c r="F565" s="341" t="str">
        <f>IF('建築物別概要（追加）入力'!$E$364="","",'建築物別概要（追加）入力'!$E$364)</f>
        <v/>
      </c>
      <c r="G565" s="341"/>
      <c r="H565" s="332"/>
      <c r="I565" s="332"/>
      <c r="J565" s="332"/>
      <c r="K565" s="332"/>
      <c r="L565" s="332"/>
      <c r="M565" s="332"/>
      <c r="N565" s="332"/>
      <c r="O565" s="332"/>
      <c r="P565" s="332"/>
      <c r="Q565" s="332"/>
      <c r="R565" s="332"/>
      <c r="S565" s="332"/>
      <c r="T565" s="332"/>
      <c r="U565" s="332"/>
      <c r="V565" s="356"/>
    </row>
    <row r="566" spans="1:22" s="329" customFormat="1" ht="14.1" customHeight="1">
      <c r="A566" s="511">
        <f t="shared" si="8"/>
        <v>565</v>
      </c>
      <c r="B566" s="560" t="s">
        <v>2177</v>
      </c>
      <c r="C566" s="560">
        <v>3</v>
      </c>
      <c r="D566" s="560">
        <v>1</v>
      </c>
      <c r="E566" s="331" t="s">
        <v>2270</v>
      </c>
      <c r="F566" s="341" t="str">
        <f>IF('建築物別概要（追加）入力'!$E$365="","",'建築物別概要（追加）入力'!$E$365)</f>
        <v/>
      </c>
      <c r="G566" s="341"/>
      <c r="H566" s="332"/>
      <c r="I566" s="332"/>
      <c r="J566" s="332"/>
      <c r="K566" s="332"/>
      <c r="L566" s="332"/>
      <c r="M566" s="332"/>
      <c r="N566" s="332"/>
      <c r="O566" s="332"/>
      <c r="P566" s="332"/>
      <c r="Q566" s="332"/>
      <c r="R566" s="332"/>
      <c r="S566" s="332"/>
      <c r="T566" s="332"/>
      <c r="U566" s="332"/>
      <c r="V566" s="356"/>
    </row>
    <row r="567" spans="1:22" s="329" customFormat="1" ht="14.1" customHeight="1">
      <c r="A567" s="511">
        <f t="shared" si="8"/>
        <v>566</v>
      </c>
      <c r="B567" s="560" t="s">
        <v>2177</v>
      </c>
      <c r="C567" s="560">
        <v>3</v>
      </c>
      <c r="D567" s="560">
        <v>1</v>
      </c>
      <c r="E567" s="331" t="s">
        <v>2271</v>
      </c>
      <c r="F567" s="341" t="str">
        <f>IF('建築物別概要（追加）入力'!$E$366="","",'建築物別概要（追加）入力'!$E$366)</f>
        <v/>
      </c>
      <c r="G567" s="341"/>
      <c r="H567" s="332"/>
      <c r="I567" s="332"/>
      <c r="J567" s="332"/>
      <c r="K567" s="332"/>
      <c r="L567" s="332"/>
      <c r="M567" s="332"/>
      <c r="N567" s="332"/>
      <c r="O567" s="332"/>
      <c r="P567" s="332"/>
      <c r="Q567" s="332"/>
      <c r="R567" s="332"/>
      <c r="S567" s="332"/>
      <c r="T567" s="332"/>
      <c r="U567" s="332"/>
      <c r="V567" s="356"/>
    </row>
    <row r="568" spans="1:22" s="329" customFormat="1" ht="14.1" customHeight="1">
      <c r="A568" s="511">
        <f t="shared" si="8"/>
        <v>567</v>
      </c>
      <c r="B568" s="560" t="s">
        <v>2177</v>
      </c>
      <c r="C568" s="560">
        <v>3</v>
      </c>
      <c r="D568" s="560">
        <v>1</v>
      </c>
      <c r="E568" s="331" t="s">
        <v>2272</v>
      </c>
      <c r="F568" s="341" t="str">
        <f>IF('建築物別概要（追加）入力'!$E$367="","",'建築物別概要（追加）入力'!$E$367)</f>
        <v/>
      </c>
      <c r="G568" s="341"/>
      <c r="H568" s="332"/>
      <c r="I568" s="332"/>
      <c r="J568" s="332"/>
      <c r="K568" s="332"/>
      <c r="L568" s="332"/>
      <c r="M568" s="332"/>
      <c r="N568" s="332"/>
      <c r="O568" s="332"/>
      <c r="P568" s="332"/>
      <c r="Q568" s="332"/>
      <c r="R568" s="332"/>
      <c r="S568" s="332"/>
      <c r="T568" s="332"/>
      <c r="U568" s="332"/>
      <c r="V568" s="356"/>
    </row>
    <row r="569" spans="1:22" s="329" customFormat="1" ht="14.1" customHeight="1">
      <c r="A569" s="511">
        <f t="shared" si="8"/>
        <v>568</v>
      </c>
      <c r="B569" s="560" t="s">
        <v>2177</v>
      </c>
      <c r="C569" s="560">
        <v>3</v>
      </c>
      <c r="D569" s="560">
        <v>1</v>
      </c>
      <c r="E569" s="331" t="s">
        <v>2268</v>
      </c>
      <c r="F569" s="341" t="str">
        <f>IF($G$569=TRUE,"有",IF($H$569=TRUE,"無",""))</f>
        <v/>
      </c>
      <c r="G569" s="337" t="b">
        <v>0</v>
      </c>
      <c r="H569" s="337" t="b">
        <v>0</v>
      </c>
      <c r="I569" s="332"/>
      <c r="J569" s="332"/>
      <c r="K569" s="332"/>
      <c r="L569" s="332"/>
      <c r="M569" s="332"/>
      <c r="N569" s="332"/>
      <c r="O569" s="332"/>
      <c r="P569" s="332"/>
      <c r="Q569" s="332"/>
      <c r="R569" s="332"/>
      <c r="S569" s="332"/>
      <c r="T569" s="332"/>
      <c r="U569" s="332"/>
      <c r="V569" s="356"/>
    </row>
    <row r="570" spans="1:22" s="329" customFormat="1" ht="14.1" customHeight="1">
      <c r="A570" s="511">
        <f t="shared" si="8"/>
        <v>569</v>
      </c>
      <c r="B570" s="560" t="s">
        <v>2177</v>
      </c>
      <c r="C570" s="560">
        <v>3</v>
      </c>
      <c r="D570" s="560">
        <v>1</v>
      </c>
      <c r="E570" s="331" t="s">
        <v>2372</v>
      </c>
      <c r="F570" s="332" t="str">
        <f>IF($G$570=1,"",INDEX(主要用途!$C$2:$C$63,$G$570))</f>
        <v/>
      </c>
      <c r="G570" s="685">
        <v>1</v>
      </c>
      <c r="H570" s="337"/>
      <c r="I570" s="337"/>
      <c r="J570" s="337"/>
      <c r="K570" s="337"/>
      <c r="L570" s="337"/>
      <c r="M570" s="332"/>
      <c r="N570" s="332"/>
      <c r="O570" s="332"/>
      <c r="P570" s="332"/>
      <c r="Q570" s="355"/>
      <c r="R570" s="332"/>
      <c r="S570" s="332"/>
      <c r="T570" s="332"/>
      <c r="U570" s="332"/>
      <c r="V570" s="356"/>
    </row>
    <row r="571" spans="1:22" s="329" customFormat="1" ht="14.1" customHeight="1">
      <c r="A571" s="511">
        <f t="shared" si="8"/>
        <v>570</v>
      </c>
      <c r="B571" s="560" t="s">
        <v>2177</v>
      </c>
      <c r="C571" s="560">
        <v>3</v>
      </c>
      <c r="D571" s="560">
        <v>1</v>
      </c>
      <c r="E571" s="331" t="s">
        <v>2373</v>
      </c>
      <c r="F571" s="332" t="str">
        <f>IF($G$571=1,"",INDEX(主要用途!$C$2:$C$63,$G$571))</f>
        <v/>
      </c>
      <c r="G571" s="685">
        <v>1</v>
      </c>
      <c r="H571" s="344"/>
      <c r="I571" s="344"/>
      <c r="J571" s="344"/>
      <c r="K571" s="344"/>
      <c r="L571" s="344"/>
      <c r="M571" s="332"/>
      <c r="N571" s="332"/>
      <c r="O571" s="332"/>
      <c r="P571" s="332"/>
      <c r="Q571" s="355"/>
      <c r="R571" s="332"/>
      <c r="S571" s="332"/>
      <c r="T571" s="332"/>
      <c r="U571" s="332"/>
      <c r="V571" s="356"/>
    </row>
    <row r="572" spans="1:22" s="329" customFormat="1" ht="14.1" customHeight="1">
      <c r="A572" s="511">
        <f t="shared" si="8"/>
        <v>571</v>
      </c>
      <c r="B572" s="560" t="s">
        <v>2177</v>
      </c>
      <c r="C572" s="560">
        <v>3</v>
      </c>
      <c r="D572" s="560">
        <v>1</v>
      </c>
      <c r="E572" s="331" t="s">
        <v>2374</v>
      </c>
      <c r="F572" s="332" t="str">
        <f>IF($G$572=1,"",INDEX(主要用途!$C$2:$C$63,$G$572))</f>
        <v/>
      </c>
      <c r="G572" s="685">
        <v>1</v>
      </c>
      <c r="H572" s="344"/>
      <c r="I572" s="344"/>
      <c r="J572" s="344"/>
      <c r="K572" s="344"/>
      <c r="L572" s="344"/>
      <c r="M572" s="332"/>
      <c r="N572" s="332"/>
      <c r="O572" s="332"/>
      <c r="P572" s="332"/>
      <c r="Q572" s="355"/>
      <c r="R572" s="332"/>
      <c r="S572" s="332"/>
      <c r="T572" s="332"/>
      <c r="U572" s="332"/>
      <c r="V572" s="356"/>
    </row>
    <row r="573" spans="1:22" s="329" customFormat="1" ht="14.1" customHeight="1">
      <c r="A573" s="511">
        <f t="shared" si="8"/>
        <v>572</v>
      </c>
      <c r="B573" s="560" t="s">
        <v>2177</v>
      </c>
      <c r="C573" s="560">
        <v>3</v>
      </c>
      <c r="D573" s="560">
        <v>1</v>
      </c>
      <c r="E573" s="331" t="s">
        <v>2375</v>
      </c>
      <c r="F573" s="332" t="str">
        <f>IF($G$573=1,"",INDEX(主要用途!$C$2:$C$63,$G$573))</f>
        <v/>
      </c>
      <c r="G573" s="685">
        <v>1</v>
      </c>
      <c r="H573" s="344"/>
      <c r="I573" s="344"/>
      <c r="J573" s="344"/>
      <c r="K573" s="344"/>
      <c r="L573" s="344"/>
      <c r="M573" s="332"/>
      <c r="N573" s="332"/>
      <c r="O573" s="332"/>
      <c r="P573" s="332"/>
      <c r="Q573" s="355"/>
      <c r="R573" s="332"/>
      <c r="S573" s="332"/>
      <c r="T573" s="332"/>
      <c r="U573" s="332"/>
      <c r="V573" s="356"/>
    </row>
    <row r="574" spans="1:22" s="329" customFormat="1" ht="14.1" customHeight="1">
      <c r="A574" s="511">
        <f t="shared" si="8"/>
        <v>573</v>
      </c>
      <c r="B574" s="560" t="s">
        <v>2177</v>
      </c>
      <c r="C574" s="560">
        <v>3</v>
      </c>
      <c r="D574" s="560">
        <v>1</v>
      </c>
      <c r="E574" s="331" t="s">
        <v>2376</v>
      </c>
      <c r="F574" s="332" t="str">
        <f>IF($G$574=1,"",INDEX(主要用途!$C$2:$C$63,$G$574))</f>
        <v/>
      </c>
      <c r="G574" s="685">
        <v>1</v>
      </c>
      <c r="H574" s="344"/>
      <c r="I574" s="344"/>
      <c r="J574" s="344"/>
      <c r="K574" s="344"/>
      <c r="L574" s="344"/>
      <c r="M574" s="332"/>
      <c r="N574" s="332"/>
      <c r="O574" s="332"/>
      <c r="P574" s="332"/>
      <c r="Q574" s="355"/>
      <c r="R574" s="332"/>
      <c r="S574" s="332"/>
      <c r="T574" s="332"/>
      <c r="U574" s="332"/>
      <c r="V574" s="356"/>
    </row>
    <row r="575" spans="1:22" s="329" customFormat="1" ht="14.1" customHeight="1">
      <c r="A575" s="511">
        <f t="shared" si="8"/>
        <v>574</v>
      </c>
      <c r="B575" s="560" t="s">
        <v>2177</v>
      </c>
      <c r="C575" s="560">
        <v>3</v>
      </c>
      <c r="D575" s="560">
        <v>1</v>
      </c>
      <c r="E575" s="331" t="s">
        <v>2387</v>
      </c>
      <c r="F575" s="332" t="str">
        <f>IF($G$575=1,"",INDEX(主要用途!$C$2:$C$63,$G$575))</f>
        <v/>
      </c>
      <c r="G575" s="685">
        <v>1</v>
      </c>
      <c r="H575" s="344"/>
      <c r="I575" s="344"/>
      <c r="J575" s="344"/>
      <c r="K575" s="344"/>
      <c r="L575" s="344"/>
      <c r="M575" s="332"/>
      <c r="N575" s="332"/>
      <c r="O575" s="332"/>
      <c r="P575" s="332"/>
      <c r="Q575" s="355"/>
      <c r="R575" s="332"/>
      <c r="S575" s="332"/>
      <c r="T575" s="332"/>
      <c r="U575" s="332"/>
      <c r="V575" s="356"/>
    </row>
    <row r="576" spans="1:22" s="329" customFormat="1" ht="14.1" customHeight="1">
      <c r="A576" s="511">
        <f t="shared" si="8"/>
        <v>575</v>
      </c>
      <c r="B576" s="560" t="s">
        <v>2177</v>
      </c>
      <c r="C576" s="560">
        <v>3</v>
      </c>
      <c r="D576" s="560">
        <v>1</v>
      </c>
      <c r="E576" s="331" t="s">
        <v>2377</v>
      </c>
      <c r="F576" s="332" t="str">
        <f>IF('建築物別概要（追加）入力'!$K$371="","",'建築物別概要（追加）入力'!$K$371)</f>
        <v/>
      </c>
      <c r="G576" s="332"/>
      <c r="H576" s="332"/>
      <c r="I576" s="332"/>
      <c r="J576" s="332"/>
      <c r="K576" s="332"/>
      <c r="L576" s="332"/>
      <c r="M576" s="332"/>
      <c r="N576" s="332"/>
      <c r="O576" s="332"/>
      <c r="P576" s="332"/>
      <c r="Q576" s="332"/>
      <c r="R576" s="332"/>
      <c r="S576" s="332"/>
      <c r="T576" s="332"/>
      <c r="U576" s="332"/>
      <c r="V576" s="356"/>
    </row>
    <row r="577" spans="1:22" s="329" customFormat="1" ht="14.1" customHeight="1">
      <c r="A577" s="511">
        <f t="shared" si="8"/>
        <v>576</v>
      </c>
      <c r="B577" s="560" t="s">
        <v>2177</v>
      </c>
      <c r="C577" s="560">
        <v>3</v>
      </c>
      <c r="D577" s="560">
        <v>1</v>
      </c>
      <c r="E577" s="331" t="s">
        <v>2378</v>
      </c>
      <c r="F577" s="332" t="str">
        <f>IF('建築物別概要（追加）入力'!$K$372="","",'建築物別概要（追加）入力'!$K$372)</f>
        <v/>
      </c>
      <c r="G577" s="332"/>
      <c r="H577" s="332"/>
      <c r="I577" s="332"/>
      <c r="J577" s="332"/>
      <c r="K577" s="332"/>
      <c r="L577" s="332"/>
      <c r="M577" s="332"/>
      <c r="N577" s="332"/>
      <c r="O577" s="332"/>
      <c r="P577" s="332"/>
      <c r="Q577" s="332"/>
      <c r="R577" s="332"/>
      <c r="S577" s="332"/>
      <c r="T577" s="332"/>
      <c r="U577" s="332"/>
      <c r="V577" s="356"/>
    </row>
    <row r="578" spans="1:22" s="329" customFormat="1" ht="14.1" customHeight="1">
      <c r="A578" s="511">
        <f t="shared" si="8"/>
        <v>577</v>
      </c>
      <c r="B578" s="560" t="s">
        <v>2177</v>
      </c>
      <c r="C578" s="560">
        <v>3</v>
      </c>
      <c r="D578" s="560">
        <v>1</v>
      </c>
      <c r="E578" s="331" t="s">
        <v>2381</v>
      </c>
      <c r="F578" s="332" t="str">
        <f>IF('建築物別概要（追加）入力'!$K$373="","",'建築物別概要（追加）入力'!$K$373)</f>
        <v/>
      </c>
      <c r="G578" s="332"/>
      <c r="H578" s="332"/>
      <c r="I578" s="332"/>
      <c r="J578" s="332"/>
      <c r="K578" s="332"/>
      <c r="L578" s="332"/>
      <c r="M578" s="332"/>
      <c r="N578" s="332"/>
      <c r="O578" s="332"/>
      <c r="P578" s="332"/>
      <c r="Q578" s="332"/>
      <c r="R578" s="332"/>
      <c r="S578" s="332"/>
      <c r="T578" s="332"/>
      <c r="U578" s="332"/>
      <c r="V578" s="356"/>
    </row>
    <row r="579" spans="1:22" s="329" customFormat="1" ht="14.1" customHeight="1">
      <c r="A579" s="511">
        <f t="shared" ref="A579:A642" si="9">A578+1</f>
        <v>578</v>
      </c>
      <c r="B579" s="560" t="s">
        <v>2177</v>
      </c>
      <c r="C579" s="560">
        <v>3</v>
      </c>
      <c r="D579" s="560">
        <v>1</v>
      </c>
      <c r="E579" s="331" t="s">
        <v>2379</v>
      </c>
      <c r="F579" s="332" t="str">
        <f>IF('建築物別概要（追加）入力'!$K$374="","",'建築物別概要（追加）入力'!$K$374)</f>
        <v/>
      </c>
      <c r="G579" s="332"/>
      <c r="H579" s="332"/>
      <c r="I579" s="332"/>
      <c r="J579" s="332"/>
      <c r="K579" s="332"/>
      <c r="L579" s="332"/>
      <c r="M579" s="332"/>
      <c r="N579" s="332"/>
      <c r="O579" s="332"/>
      <c r="P579" s="332"/>
      <c r="Q579" s="332"/>
      <c r="R579" s="332"/>
      <c r="S579" s="332"/>
      <c r="T579" s="332"/>
      <c r="U579" s="332"/>
      <c r="V579" s="356"/>
    </row>
    <row r="580" spans="1:22" s="329" customFormat="1" ht="14.1" customHeight="1">
      <c r="A580" s="511">
        <f t="shared" si="9"/>
        <v>579</v>
      </c>
      <c r="B580" s="560" t="s">
        <v>2177</v>
      </c>
      <c r="C580" s="560">
        <v>3</v>
      </c>
      <c r="D580" s="560">
        <v>1</v>
      </c>
      <c r="E580" s="331" t="s">
        <v>2380</v>
      </c>
      <c r="F580" s="332" t="str">
        <f>IF('建築物別概要（追加）入力'!$K$375="","",'建築物別概要（追加）入力'!$K$375)</f>
        <v/>
      </c>
      <c r="G580" s="332"/>
      <c r="H580" s="332"/>
      <c r="I580" s="332"/>
      <c r="J580" s="332"/>
      <c r="K580" s="332"/>
      <c r="L580" s="332"/>
      <c r="M580" s="332"/>
      <c r="N580" s="332"/>
      <c r="O580" s="332"/>
      <c r="P580" s="332"/>
      <c r="Q580" s="332"/>
      <c r="R580" s="332"/>
      <c r="S580" s="332"/>
      <c r="T580" s="332"/>
      <c r="U580" s="332"/>
      <c r="V580" s="356"/>
    </row>
    <row r="581" spans="1:22" s="329" customFormat="1" ht="14.1" customHeight="1">
      <c r="A581" s="511">
        <f t="shared" si="9"/>
        <v>580</v>
      </c>
      <c r="B581" s="560" t="s">
        <v>2177</v>
      </c>
      <c r="C581" s="560">
        <v>3</v>
      </c>
      <c r="D581" s="560">
        <v>1</v>
      </c>
      <c r="E581" s="331" t="s">
        <v>2388</v>
      </c>
      <c r="F581" s="332" t="str">
        <f>IF('建築物別概要（追加）入力'!$K$376="","",'建築物別概要（追加）入力'!$K$376)</f>
        <v/>
      </c>
      <c r="G581" s="332"/>
      <c r="H581" s="332"/>
      <c r="I581" s="332"/>
      <c r="J581" s="332"/>
      <c r="K581" s="332"/>
      <c r="L581" s="332"/>
      <c r="M581" s="332"/>
      <c r="N581" s="332"/>
      <c r="O581" s="332"/>
      <c r="P581" s="332"/>
      <c r="Q581" s="332"/>
      <c r="R581" s="332"/>
      <c r="S581" s="332"/>
      <c r="T581" s="332"/>
      <c r="U581" s="332"/>
      <c r="V581" s="356"/>
    </row>
    <row r="582" spans="1:22" s="329" customFormat="1" ht="13.5" customHeight="1">
      <c r="A582" s="511">
        <f t="shared" si="9"/>
        <v>581</v>
      </c>
      <c r="B582" s="560" t="s">
        <v>2177</v>
      </c>
      <c r="C582" s="560">
        <v>3</v>
      </c>
      <c r="D582" s="560">
        <v>1</v>
      </c>
      <c r="E582" s="331" t="s">
        <v>2382</v>
      </c>
      <c r="F582" s="332" t="str">
        <f>IF('建築物別概要（追加）入力'!$V$371="","",TEXT('建築物別概要（追加）入力'!$V$371,"#0.00"))</f>
        <v/>
      </c>
      <c r="G582" s="362"/>
      <c r="H582" s="362"/>
      <c r="I582" s="362"/>
      <c r="J582" s="362"/>
      <c r="K582" s="362"/>
      <c r="L582" s="362"/>
      <c r="M582" s="332"/>
      <c r="N582" s="332"/>
      <c r="O582" s="332"/>
      <c r="P582" s="332"/>
      <c r="Q582" s="332"/>
      <c r="R582" s="332"/>
      <c r="S582" s="332"/>
      <c r="T582" s="332"/>
      <c r="U582" s="332"/>
      <c r="V582" s="356"/>
    </row>
    <row r="583" spans="1:22" s="329" customFormat="1" ht="14.1" customHeight="1">
      <c r="A583" s="511">
        <f t="shared" si="9"/>
        <v>582</v>
      </c>
      <c r="B583" s="560" t="s">
        <v>2177</v>
      </c>
      <c r="C583" s="560">
        <v>3</v>
      </c>
      <c r="D583" s="560">
        <v>1</v>
      </c>
      <c r="E583" s="331" t="s">
        <v>2383</v>
      </c>
      <c r="F583" s="332" t="str">
        <f>IF('建築物別概要（追加）入力'!$V$372="","",TEXT('建築物別概要（追加）入力'!$V$372,"#0.00"))</f>
        <v/>
      </c>
      <c r="G583" s="362"/>
      <c r="H583" s="362"/>
      <c r="I583" s="362"/>
      <c r="J583" s="362"/>
      <c r="K583" s="362"/>
      <c r="L583" s="362"/>
      <c r="M583" s="332"/>
      <c r="N583" s="332"/>
      <c r="O583" s="332"/>
      <c r="P583" s="332"/>
      <c r="Q583" s="332"/>
      <c r="R583" s="332"/>
      <c r="S583" s="332"/>
      <c r="T583" s="332"/>
      <c r="U583" s="332"/>
      <c r="V583" s="356"/>
    </row>
    <row r="584" spans="1:22" s="329" customFormat="1" ht="14.1" customHeight="1">
      <c r="A584" s="511">
        <f t="shared" si="9"/>
        <v>583</v>
      </c>
      <c r="B584" s="560" t="s">
        <v>2177</v>
      </c>
      <c r="C584" s="560">
        <v>3</v>
      </c>
      <c r="D584" s="560">
        <v>1</v>
      </c>
      <c r="E584" s="331" t="s">
        <v>2384</v>
      </c>
      <c r="F584" s="332" t="str">
        <f>IF('建築物別概要（追加）入力'!$V$373="","",TEXT('建築物別概要（追加）入力'!$V$373,"#0.00"))</f>
        <v/>
      </c>
      <c r="G584" s="362"/>
      <c r="H584" s="362"/>
      <c r="I584" s="362"/>
      <c r="J584" s="362"/>
      <c r="K584" s="362"/>
      <c r="L584" s="362"/>
      <c r="M584" s="332"/>
      <c r="N584" s="332"/>
      <c r="O584" s="332"/>
      <c r="P584" s="332"/>
      <c r="Q584" s="332"/>
      <c r="R584" s="332"/>
      <c r="S584" s="332"/>
      <c r="T584" s="332"/>
      <c r="U584" s="332"/>
      <c r="V584" s="356"/>
    </row>
    <row r="585" spans="1:22" s="329" customFormat="1" ht="14.1" customHeight="1">
      <c r="A585" s="511">
        <f t="shared" si="9"/>
        <v>584</v>
      </c>
      <c r="B585" s="560" t="s">
        <v>2177</v>
      </c>
      <c r="C585" s="560">
        <v>3</v>
      </c>
      <c r="D585" s="560">
        <v>1</v>
      </c>
      <c r="E585" s="331" t="s">
        <v>2385</v>
      </c>
      <c r="F585" s="332" t="str">
        <f>IF('建築物別概要（追加）入力'!$V$374="","",TEXT('建築物別概要（追加）入力'!$V$374,"#0.00"))</f>
        <v/>
      </c>
      <c r="G585" s="362"/>
      <c r="H585" s="362"/>
      <c r="I585" s="362"/>
      <c r="J585" s="362"/>
      <c r="K585" s="362"/>
      <c r="L585" s="362"/>
      <c r="M585" s="332"/>
      <c r="N585" s="332"/>
      <c r="O585" s="332"/>
      <c r="P585" s="332"/>
      <c r="Q585" s="332"/>
      <c r="R585" s="332"/>
      <c r="S585" s="332"/>
      <c r="T585" s="332"/>
      <c r="U585" s="332"/>
      <c r="V585" s="356"/>
    </row>
    <row r="586" spans="1:22" s="329" customFormat="1" ht="14.1" customHeight="1">
      <c r="A586" s="511">
        <f t="shared" si="9"/>
        <v>585</v>
      </c>
      <c r="B586" s="560" t="s">
        <v>2177</v>
      </c>
      <c r="C586" s="560">
        <v>3</v>
      </c>
      <c r="D586" s="560">
        <v>1</v>
      </c>
      <c r="E586" s="331" t="s">
        <v>2386</v>
      </c>
      <c r="F586" s="332" t="str">
        <f>IF('建築物別概要（追加）入力'!$V$375="","",TEXT('建築物別概要（追加）入力'!$V$375,"#0.00"))</f>
        <v/>
      </c>
      <c r="G586" s="362"/>
      <c r="H586" s="362"/>
      <c r="I586" s="362"/>
      <c r="J586" s="362"/>
      <c r="K586" s="362"/>
      <c r="L586" s="362"/>
      <c r="M586" s="332"/>
      <c r="N586" s="332"/>
      <c r="O586" s="332"/>
      <c r="P586" s="332"/>
      <c r="Q586" s="332"/>
      <c r="R586" s="332"/>
      <c r="S586" s="332"/>
      <c r="T586" s="332"/>
      <c r="U586" s="332"/>
      <c r="V586" s="356"/>
    </row>
    <row r="587" spans="1:22" s="329" customFormat="1" ht="14.1" customHeight="1">
      <c r="A587" s="511">
        <f t="shared" si="9"/>
        <v>586</v>
      </c>
      <c r="B587" s="560" t="s">
        <v>2177</v>
      </c>
      <c r="C587" s="560">
        <v>3</v>
      </c>
      <c r="D587" s="560">
        <v>1</v>
      </c>
      <c r="E587" s="331" t="s">
        <v>2389</v>
      </c>
      <c r="F587" s="332" t="str">
        <f>IF('建築物別概要（追加）入力'!$V$376="","",TEXT('建築物別概要（追加）入力'!$V$376,"#0.00"))</f>
        <v/>
      </c>
      <c r="G587" s="362"/>
      <c r="H587" s="362"/>
      <c r="I587" s="362"/>
      <c r="J587" s="362"/>
      <c r="K587" s="362"/>
      <c r="L587" s="362"/>
      <c r="M587" s="332"/>
      <c r="N587" s="332"/>
      <c r="O587" s="332"/>
      <c r="P587" s="332"/>
      <c r="Q587" s="332"/>
      <c r="R587" s="332"/>
      <c r="S587" s="332"/>
      <c r="T587" s="332"/>
      <c r="U587" s="332"/>
      <c r="V587" s="356"/>
    </row>
    <row r="588" spans="1:22" s="329" customFormat="1" ht="14.1" customHeight="1">
      <c r="A588" s="511">
        <f t="shared" si="9"/>
        <v>587</v>
      </c>
      <c r="B588" s="560" t="s">
        <v>2177</v>
      </c>
      <c r="C588" s="560">
        <v>3</v>
      </c>
      <c r="D588" s="560">
        <v>1</v>
      </c>
      <c r="E588" s="331" t="s">
        <v>1702</v>
      </c>
      <c r="F588" s="332" t="str">
        <f>IF('建築物別概要（追加）入力'!$E$378="","",'建築物別概要（追加）入力'!$E$378)</f>
        <v/>
      </c>
      <c r="G588" s="332"/>
      <c r="H588" s="332"/>
      <c r="I588" s="332"/>
      <c r="J588" s="332"/>
      <c r="K588" s="332"/>
      <c r="L588" s="332"/>
      <c r="M588" s="332"/>
      <c r="N588" s="332"/>
      <c r="O588" s="332"/>
      <c r="P588" s="332"/>
      <c r="Q588" s="332"/>
      <c r="R588" s="332"/>
      <c r="S588" s="332"/>
      <c r="T588" s="332"/>
      <c r="U588" s="332"/>
      <c r="V588" s="356"/>
    </row>
    <row r="589" spans="1:22" s="329" customFormat="1" ht="14.1" customHeight="1" thickBot="1">
      <c r="A589" s="512">
        <f t="shared" si="9"/>
        <v>588</v>
      </c>
      <c r="B589" s="561" t="s">
        <v>2177</v>
      </c>
      <c r="C589" s="561">
        <v>3</v>
      </c>
      <c r="D589" s="561">
        <v>1</v>
      </c>
      <c r="E589" s="346" t="s">
        <v>1701</v>
      </c>
      <c r="F589" s="347" t="str">
        <f>IF('建築物別概要（追加）入力'!$E$381="","",'建築物別概要（追加）入力'!$E$381)</f>
        <v/>
      </c>
      <c r="G589" s="347"/>
      <c r="H589" s="347"/>
      <c r="I589" s="347"/>
      <c r="J589" s="347"/>
      <c r="K589" s="347"/>
      <c r="L589" s="347"/>
      <c r="M589" s="347"/>
      <c r="N589" s="347"/>
      <c r="O589" s="347"/>
      <c r="P589" s="347"/>
      <c r="Q589" s="347"/>
      <c r="R589" s="347"/>
      <c r="S589" s="347"/>
      <c r="T589" s="347"/>
      <c r="U589" s="347"/>
      <c r="V589" s="363"/>
    </row>
    <row r="590" spans="1:22" s="329" customFormat="1" ht="14.1" customHeight="1">
      <c r="A590" s="519">
        <f t="shared" si="9"/>
        <v>589</v>
      </c>
      <c r="B590" s="562" t="s">
        <v>2177</v>
      </c>
      <c r="C590" s="562">
        <v>3</v>
      </c>
      <c r="D590" s="562">
        <v>2</v>
      </c>
      <c r="E590" s="359" t="s">
        <v>2054</v>
      </c>
      <c r="F590" s="360">
        <f>'建築物別概要（追加）入力'!$E$385</f>
        <v>3</v>
      </c>
      <c r="G590" s="360"/>
      <c r="H590" s="348"/>
      <c r="I590" s="348"/>
      <c r="J590" s="348"/>
      <c r="K590" s="348"/>
      <c r="L590" s="348"/>
      <c r="M590" s="348"/>
      <c r="N590" s="348"/>
      <c r="O590" s="348"/>
      <c r="P590" s="348"/>
      <c r="Q590" s="348"/>
      <c r="R590" s="348"/>
      <c r="S590" s="348"/>
      <c r="T590" s="348"/>
      <c r="U590" s="348"/>
      <c r="V590" s="361"/>
    </row>
    <row r="591" spans="1:22" s="329" customFormat="1" ht="14.1" customHeight="1">
      <c r="A591" s="511">
        <f t="shared" si="9"/>
        <v>590</v>
      </c>
      <c r="B591" s="560" t="s">
        <v>2177</v>
      </c>
      <c r="C591" s="560">
        <v>3</v>
      </c>
      <c r="D591" s="560">
        <v>2</v>
      </c>
      <c r="E591" s="331" t="s">
        <v>89</v>
      </c>
      <c r="F591" s="343" t="str">
        <f>IF('建築物別概要（追加）入力'!$E$386="","",'建築物別概要（追加）入力'!$E$386)</f>
        <v/>
      </c>
      <c r="G591" s="343"/>
      <c r="H591" s="332"/>
      <c r="I591" s="332"/>
      <c r="J591" s="332"/>
      <c r="K591" s="332"/>
      <c r="L591" s="332"/>
      <c r="M591" s="332"/>
      <c r="N591" s="332"/>
      <c r="O591" s="332"/>
      <c r="P591" s="332"/>
      <c r="Q591" s="332"/>
      <c r="R591" s="332"/>
      <c r="S591" s="332"/>
      <c r="T591" s="332"/>
      <c r="U591" s="332"/>
      <c r="V591" s="356"/>
    </row>
    <row r="592" spans="1:22" s="329" customFormat="1" ht="14.1" customHeight="1">
      <c r="A592" s="511">
        <f t="shared" si="9"/>
        <v>591</v>
      </c>
      <c r="B592" s="560" t="s">
        <v>2177</v>
      </c>
      <c r="C592" s="560">
        <v>3</v>
      </c>
      <c r="D592" s="560">
        <v>2</v>
      </c>
      <c r="E592" s="331" t="s">
        <v>2269</v>
      </c>
      <c r="F592" s="341" t="str">
        <f>IF('建築物別概要（追加）入力'!$E$387="","",TEXT('建築物別概要（追加）入力'!$E$387,"#0.000"))</f>
        <v/>
      </c>
      <c r="G592" s="341"/>
      <c r="H592" s="332"/>
      <c r="I592" s="332"/>
      <c r="J592" s="332"/>
      <c r="K592" s="332"/>
      <c r="L592" s="332"/>
      <c r="M592" s="332"/>
      <c r="N592" s="332"/>
      <c r="O592" s="332"/>
      <c r="P592" s="332"/>
      <c r="Q592" s="332"/>
      <c r="R592" s="332"/>
      <c r="S592" s="332"/>
      <c r="T592" s="332"/>
      <c r="U592" s="332"/>
      <c r="V592" s="356"/>
    </row>
    <row r="593" spans="1:22" s="329" customFormat="1" ht="14.1" customHeight="1">
      <c r="A593" s="511">
        <f t="shared" si="9"/>
        <v>592</v>
      </c>
      <c r="B593" s="560" t="s">
        <v>2177</v>
      </c>
      <c r="C593" s="560">
        <v>3</v>
      </c>
      <c r="D593" s="560">
        <v>2</v>
      </c>
      <c r="E593" s="331" t="s">
        <v>2270</v>
      </c>
      <c r="F593" s="341" t="str">
        <f>IF('建築物別概要（追加）入力'!$E$388="","",TEXT('建築物別概要（追加）入力'!$E$388,"#0.000"))</f>
        <v/>
      </c>
      <c r="G593" s="341"/>
      <c r="H593" s="332"/>
      <c r="I593" s="332"/>
      <c r="J593" s="332"/>
      <c r="K593" s="332"/>
      <c r="L593" s="332"/>
      <c r="M593" s="332"/>
      <c r="N593" s="332"/>
      <c r="O593" s="332"/>
      <c r="P593" s="332"/>
      <c r="Q593" s="332"/>
      <c r="R593" s="332"/>
      <c r="S593" s="332"/>
      <c r="T593" s="332"/>
      <c r="U593" s="332"/>
      <c r="V593" s="356"/>
    </row>
    <row r="594" spans="1:22" s="329" customFormat="1" ht="14.1" customHeight="1">
      <c r="A594" s="511">
        <f t="shared" si="9"/>
        <v>593</v>
      </c>
      <c r="B594" s="560" t="s">
        <v>2177</v>
      </c>
      <c r="C594" s="560">
        <v>3</v>
      </c>
      <c r="D594" s="560">
        <v>2</v>
      </c>
      <c r="E594" s="331" t="s">
        <v>2271</v>
      </c>
      <c r="F594" s="341" t="str">
        <f>IF('建築物別概要（追加）入力'!$E$389="","",TEXT('建築物別概要（追加）入力'!$E$389,"#0.000"))</f>
        <v/>
      </c>
      <c r="G594" s="341"/>
      <c r="H594" s="332"/>
      <c r="I594" s="332"/>
      <c r="J594" s="332"/>
      <c r="K594" s="332"/>
      <c r="L594" s="332"/>
      <c r="M594" s="332"/>
      <c r="N594" s="332"/>
      <c r="O594" s="332"/>
      <c r="P594" s="332"/>
      <c r="Q594" s="332"/>
      <c r="R594" s="332"/>
      <c r="S594" s="332"/>
      <c r="T594" s="332"/>
      <c r="U594" s="332"/>
      <c r="V594" s="356"/>
    </row>
    <row r="595" spans="1:22" s="329" customFormat="1" ht="14.1" customHeight="1">
      <c r="A595" s="511">
        <f t="shared" si="9"/>
        <v>594</v>
      </c>
      <c r="B595" s="560" t="s">
        <v>2177</v>
      </c>
      <c r="C595" s="560">
        <v>3</v>
      </c>
      <c r="D595" s="560">
        <v>2</v>
      </c>
      <c r="E595" s="331" t="s">
        <v>2272</v>
      </c>
      <c r="F595" s="341" t="str">
        <f>IF('建築物別概要（追加）入力'!$E$390="","",TEXT('建築物別概要（追加）入力'!$E$390,"#0.000"))</f>
        <v/>
      </c>
      <c r="G595" s="341"/>
      <c r="H595" s="332"/>
      <c r="I595" s="332"/>
      <c r="J595" s="332"/>
      <c r="K595" s="332"/>
      <c r="L595" s="332"/>
      <c r="M595" s="332"/>
      <c r="N595" s="332"/>
      <c r="O595" s="332"/>
      <c r="P595" s="332"/>
      <c r="Q595" s="332"/>
      <c r="R595" s="332"/>
      <c r="S595" s="332"/>
      <c r="T595" s="332"/>
      <c r="U595" s="332"/>
      <c r="V595" s="356"/>
    </row>
    <row r="596" spans="1:22" s="329" customFormat="1" ht="14.1" customHeight="1">
      <c r="A596" s="511">
        <f t="shared" si="9"/>
        <v>595</v>
      </c>
      <c r="B596" s="560" t="s">
        <v>2177</v>
      </c>
      <c r="C596" s="560">
        <v>3</v>
      </c>
      <c r="D596" s="560">
        <v>2</v>
      </c>
      <c r="E596" s="331" t="s">
        <v>2268</v>
      </c>
      <c r="F596" s="341" t="str">
        <f>IF($G$596=TRUE,"有",IF($H$596=TRUE,"無",""))</f>
        <v/>
      </c>
      <c r="G596" s="337" t="b">
        <v>0</v>
      </c>
      <c r="H596" s="337" t="b">
        <v>0</v>
      </c>
      <c r="I596" s="332"/>
      <c r="J596" s="332"/>
      <c r="K596" s="332"/>
      <c r="L596" s="332"/>
      <c r="M596" s="332"/>
      <c r="N596" s="332"/>
      <c r="O596" s="332"/>
      <c r="P596" s="332"/>
      <c r="Q596" s="332"/>
      <c r="R596" s="332"/>
      <c r="S596" s="332"/>
      <c r="T596" s="332"/>
      <c r="U596" s="332"/>
      <c r="V596" s="356"/>
    </row>
    <row r="597" spans="1:22" s="329" customFormat="1" ht="14.1" customHeight="1">
      <c r="A597" s="511">
        <f t="shared" si="9"/>
        <v>596</v>
      </c>
      <c r="B597" s="560" t="s">
        <v>2177</v>
      </c>
      <c r="C597" s="560">
        <v>3</v>
      </c>
      <c r="D597" s="560">
        <v>2</v>
      </c>
      <c r="E597" s="331" t="s">
        <v>2372</v>
      </c>
      <c r="F597" s="332" t="str">
        <f>IF($G$597=1,"",INDEX(主要用途!$C$2:$C$63,$G$597))</f>
        <v/>
      </c>
      <c r="G597" s="685">
        <v>1</v>
      </c>
      <c r="H597" s="337"/>
      <c r="I597" s="337"/>
      <c r="J597" s="337"/>
      <c r="K597" s="337"/>
      <c r="L597" s="337"/>
      <c r="M597" s="332"/>
      <c r="N597" s="332"/>
      <c r="O597" s="332"/>
      <c r="P597" s="332"/>
      <c r="Q597" s="355"/>
      <c r="R597" s="332"/>
      <c r="S597" s="332"/>
      <c r="T597" s="332"/>
      <c r="U597" s="332"/>
      <c r="V597" s="356"/>
    </row>
    <row r="598" spans="1:22" s="329" customFormat="1" ht="14.1" customHeight="1">
      <c r="A598" s="511">
        <f t="shared" si="9"/>
        <v>597</v>
      </c>
      <c r="B598" s="560" t="s">
        <v>2177</v>
      </c>
      <c r="C598" s="560">
        <v>3</v>
      </c>
      <c r="D598" s="560">
        <v>2</v>
      </c>
      <c r="E598" s="331" t="s">
        <v>2373</v>
      </c>
      <c r="F598" s="332" t="str">
        <f>IF($G$598=1,"",INDEX(主要用途!$C$2:$C$63,$G$598))</f>
        <v/>
      </c>
      <c r="G598" s="685">
        <v>1</v>
      </c>
      <c r="H598" s="344"/>
      <c r="I598" s="344"/>
      <c r="J598" s="344"/>
      <c r="K598" s="344"/>
      <c r="L598" s="344"/>
      <c r="M598" s="332"/>
      <c r="N598" s="332"/>
      <c r="O598" s="332"/>
      <c r="P598" s="332"/>
      <c r="Q598" s="355"/>
      <c r="R598" s="332"/>
      <c r="S598" s="332"/>
      <c r="T598" s="332"/>
      <c r="U598" s="332"/>
      <c r="V598" s="356"/>
    </row>
    <row r="599" spans="1:22" s="329" customFormat="1" ht="14.1" customHeight="1">
      <c r="A599" s="511">
        <f t="shared" si="9"/>
        <v>598</v>
      </c>
      <c r="B599" s="560" t="s">
        <v>2177</v>
      </c>
      <c r="C599" s="560">
        <v>3</v>
      </c>
      <c r="D599" s="560">
        <v>2</v>
      </c>
      <c r="E599" s="331" t="s">
        <v>2374</v>
      </c>
      <c r="F599" s="332" t="str">
        <f>IF($G$599=1,"",INDEX(主要用途!$C$2:$C$63,$G$599))</f>
        <v/>
      </c>
      <c r="G599" s="685">
        <v>1</v>
      </c>
      <c r="H599" s="344"/>
      <c r="I599" s="344"/>
      <c r="J599" s="344"/>
      <c r="K599" s="344"/>
      <c r="L599" s="344"/>
      <c r="M599" s="332"/>
      <c r="N599" s="332"/>
      <c r="O599" s="332"/>
      <c r="P599" s="332"/>
      <c r="Q599" s="355"/>
      <c r="R599" s="332"/>
      <c r="S599" s="332"/>
      <c r="T599" s="332"/>
      <c r="U599" s="332"/>
      <c r="V599" s="356"/>
    </row>
    <row r="600" spans="1:22" s="329" customFormat="1" ht="14.1" customHeight="1">
      <c r="A600" s="511">
        <f t="shared" si="9"/>
        <v>599</v>
      </c>
      <c r="B600" s="560" t="s">
        <v>2177</v>
      </c>
      <c r="C600" s="560">
        <v>3</v>
      </c>
      <c r="D600" s="560">
        <v>2</v>
      </c>
      <c r="E600" s="331" t="s">
        <v>2375</v>
      </c>
      <c r="F600" s="332" t="str">
        <f>IF($G$600=1,"",INDEX(主要用途!$C$2:$C$63,$G$600))</f>
        <v/>
      </c>
      <c r="G600" s="685">
        <v>1</v>
      </c>
      <c r="H600" s="344"/>
      <c r="I600" s="344"/>
      <c r="J600" s="344"/>
      <c r="K600" s="344"/>
      <c r="L600" s="344"/>
      <c r="M600" s="332"/>
      <c r="N600" s="332"/>
      <c r="O600" s="332"/>
      <c r="P600" s="332"/>
      <c r="Q600" s="355"/>
      <c r="R600" s="332"/>
      <c r="S600" s="332"/>
      <c r="T600" s="332"/>
      <c r="U600" s="332"/>
      <c r="V600" s="356"/>
    </row>
    <row r="601" spans="1:22" s="329" customFormat="1" ht="14.1" customHeight="1">
      <c r="A601" s="511">
        <f t="shared" si="9"/>
        <v>600</v>
      </c>
      <c r="B601" s="560" t="s">
        <v>2177</v>
      </c>
      <c r="C601" s="560">
        <v>3</v>
      </c>
      <c r="D601" s="560">
        <v>2</v>
      </c>
      <c r="E601" s="331" t="s">
        <v>2376</v>
      </c>
      <c r="F601" s="332" t="str">
        <f>IF($G$601=1,"",INDEX(主要用途!$C$2:$C$63,$G$601))</f>
        <v/>
      </c>
      <c r="G601" s="685">
        <v>1</v>
      </c>
      <c r="H601" s="344"/>
      <c r="I601" s="344"/>
      <c r="J601" s="344"/>
      <c r="K601" s="344"/>
      <c r="L601" s="344"/>
      <c r="M601" s="332"/>
      <c r="N601" s="332"/>
      <c r="O601" s="332"/>
      <c r="P601" s="332"/>
      <c r="Q601" s="355"/>
      <c r="R601" s="332"/>
      <c r="S601" s="332"/>
      <c r="T601" s="332"/>
      <c r="U601" s="332"/>
      <c r="V601" s="356"/>
    </row>
    <row r="602" spans="1:22" s="329" customFormat="1" ht="14.1" customHeight="1">
      <c r="A602" s="511">
        <f t="shared" si="9"/>
        <v>601</v>
      </c>
      <c r="B602" s="560" t="s">
        <v>2177</v>
      </c>
      <c r="C602" s="560">
        <v>3</v>
      </c>
      <c r="D602" s="560">
        <v>2</v>
      </c>
      <c r="E602" s="331" t="s">
        <v>2387</v>
      </c>
      <c r="F602" s="332" t="str">
        <f>IF($G$602=1,"",INDEX(主要用途!$C$2:$C$63,$G$602))</f>
        <v/>
      </c>
      <c r="G602" s="685">
        <v>1</v>
      </c>
      <c r="H602" s="344"/>
      <c r="I602" s="344"/>
      <c r="J602" s="344"/>
      <c r="K602" s="344"/>
      <c r="L602" s="344"/>
      <c r="M602" s="332"/>
      <c r="N602" s="332"/>
      <c r="O602" s="332"/>
      <c r="P602" s="332"/>
      <c r="Q602" s="355"/>
      <c r="R602" s="332"/>
      <c r="S602" s="332"/>
      <c r="T602" s="332"/>
      <c r="U602" s="332"/>
      <c r="V602" s="356"/>
    </row>
    <row r="603" spans="1:22" s="329" customFormat="1" ht="14.1" customHeight="1">
      <c r="A603" s="511">
        <f t="shared" si="9"/>
        <v>602</v>
      </c>
      <c r="B603" s="560" t="s">
        <v>2177</v>
      </c>
      <c r="C603" s="560">
        <v>3</v>
      </c>
      <c r="D603" s="560">
        <v>2</v>
      </c>
      <c r="E603" s="331" t="s">
        <v>2377</v>
      </c>
      <c r="F603" s="332" t="str">
        <f>IF('建築物別概要（追加）入力'!$K$394="","",'建築物別概要（追加）入力'!$K$394)</f>
        <v/>
      </c>
      <c r="G603" s="332"/>
      <c r="H603" s="332"/>
      <c r="I603" s="332"/>
      <c r="J603" s="332"/>
      <c r="K603" s="332"/>
      <c r="L603" s="332"/>
      <c r="M603" s="332"/>
      <c r="N603" s="332"/>
      <c r="O603" s="332"/>
      <c r="P603" s="332"/>
      <c r="Q603" s="332"/>
      <c r="R603" s="332"/>
      <c r="S603" s="332"/>
      <c r="T603" s="332"/>
      <c r="U603" s="332"/>
      <c r="V603" s="356"/>
    </row>
    <row r="604" spans="1:22" s="329" customFormat="1" ht="14.1" customHeight="1">
      <c r="A604" s="511">
        <f t="shared" si="9"/>
        <v>603</v>
      </c>
      <c r="B604" s="560" t="s">
        <v>2177</v>
      </c>
      <c r="C604" s="560">
        <v>3</v>
      </c>
      <c r="D604" s="560">
        <v>2</v>
      </c>
      <c r="E604" s="331" t="s">
        <v>2378</v>
      </c>
      <c r="F604" s="332" t="str">
        <f>IF('建築物別概要（追加）入力'!$K$395="","",'建築物別概要（追加）入力'!$K$395)</f>
        <v/>
      </c>
      <c r="G604" s="332"/>
      <c r="H604" s="332"/>
      <c r="I604" s="332"/>
      <c r="J604" s="332"/>
      <c r="K604" s="332"/>
      <c r="L604" s="332"/>
      <c r="M604" s="332"/>
      <c r="N604" s="332"/>
      <c r="O604" s="332"/>
      <c r="P604" s="332"/>
      <c r="Q604" s="332"/>
      <c r="R604" s="332"/>
      <c r="S604" s="332"/>
      <c r="T604" s="332"/>
      <c r="U604" s="332"/>
      <c r="V604" s="356"/>
    </row>
    <row r="605" spans="1:22" s="329" customFormat="1" ht="14.1" customHeight="1">
      <c r="A605" s="511">
        <f t="shared" si="9"/>
        <v>604</v>
      </c>
      <c r="B605" s="560" t="s">
        <v>2177</v>
      </c>
      <c r="C605" s="560">
        <v>3</v>
      </c>
      <c r="D605" s="560">
        <v>2</v>
      </c>
      <c r="E605" s="331" t="s">
        <v>2381</v>
      </c>
      <c r="F605" s="332" t="str">
        <f>IF('建築物別概要（追加）入力'!$K$396="","",'建築物別概要（追加）入力'!$K$396)</f>
        <v/>
      </c>
      <c r="G605" s="332"/>
      <c r="H605" s="332"/>
      <c r="I605" s="332"/>
      <c r="J605" s="332"/>
      <c r="K605" s="332"/>
      <c r="L605" s="332"/>
      <c r="M605" s="332"/>
      <c r="N605" s="332"/>
      <c r="O605" s="332"/>
      <c r="P605" s="332"/>
      <c r="Q605" s="332"/>
      <c r="R605" s="332"/>
      <c r="S605" s="332"/>
      <c r="T605" s="332"/>
      <c r="U605" s="332"/>
      <c r="V605" s="356"/>
    </row>
    <row r="606" spans="1:22" s="329" customFormat="1" ht="14.1" customHeight="1">
      <c r="A606" s="511">
        <f t="shared" si="9"/>
        <v>605</v>
      </c>
      <c r="B606" s="560" t="s">
        <v>2177</v>
      </c>
      <c r="C606" s="560">
        <v>3</v>
      </c>
      <c r="D606" s="560">
        <v>2</v>
      </c>
      <c r="E606" s="331" t="s">
        <v>2379</v>
      </c>
      <c r="F606" s="332" t="str">
        <f>IF('建築物別概要（追加）入力'!$K$397="","",'建築物別概要（追加）入力'!$K$397)</f>
        <v/>
      </c>
      <c r="G606" s="332"/>
      <c r="H606" s="332"/>
      <c r="I606" s="332"/>
      <c r="J606" s="332"/>
      <c r="K606" s="332"/>
      <c r="L606" s="332"/>
      <c r="M606" s="332"/>
      <c r="N606" s="332"/>
      <c r="O606" s="332"/>
      <c r="P606" s="332"/>
      <c r="Q606" s="332"/>
      <c r="R606" s="332"/>
      <c r="S606" s="332"/>
      <c r="T606" s="332"/>
      <c r="U606" s="332"/>
      <c r="V606" s="356"/>
    </row>
    <row r="607" spans="1:22" s="329" customFormat="1" ht="14.1" customHeight="1">
      <c r="A607" s="511">
        <f t="shared" si="9"/>
        <v>606</v>
      </c>
      <c r="B607" s="560" t="s">
        <v>2177</v>
      </c>
      <c r="C607" s="560">
        <v>3</v>
      </c>
      <c r="D607" s="560">
        <v>2</v>
      </c>
      <c r="E607" s="331" t="s">
        <v>2380</v>
      </c>
      <c r="F607" s="332" t="str">
        <f>IF('建築物別概要（追加）入力'!$K$398="","",'建築物別概要（追加）入力'!$K$398)</f>
        <v/>
      </c>
      <c r="G607" s="332"/>
      <c r="H607" s="332"/>
      <c r="I607" s="332"/>
      <c r="J607" s="332"/>
      <c r="K607" s="332"/>
      <c r="L607" s="332"/>
      <c r="M607" s="332"/>
      <c r="N607" s="332"/>
      <c r="O607" s="332"/>
      <c r="P607" s="332"/>
      <c r="Q607" s="332"/>
      <c r="R607" s="332"/>
      <c r="S607" s="332"/>
      <c r="T607" s="332"/>
      <c r="U607" s="332"/>
      <c r="V607" s="356"/>
    </row>
    <row r="608" spans="1:22" s="329" customFormat="1" ht="14.1" customHeight="1">
      <c r="A608" s="511">
        <f t="shared" si="9"/>
        <v>607</v>
      </c>
      <c r="B608" s="560" t="s">
        <v>2177</v>
      </c>
      <c r="C608" s="560">
        <v>3</v>
      </c>
      <c r="D608" s="560">
        <v>2</v>
      </c>
      <c r="E608" s="331" t="s">
        <v>2388</v>
      </c>
      <c r="F608" s="332" t="str">
        <f>IF('建築物別概要（追加）入力'!$K$399="","",'建築物別概要（追加）入力'!$K$399)</f>
        <v/>
      </c>
      <c r="G608" s="332"/>
      <c r="H608" s="332"/>
      <c r="I608" s="332"/>
      <c r="J608" s="332"/>
      <c r="K608" s="332"/>
      <c r="L608" s="332"/>
      <c r="M608" s="332"/>
      <c r="N608" s="332"/>
      <c r="O608" s="332"/>
      <c r="P608" s="332"/>
      <c r="Q608" s="332"/>
      <c r="R608" s="332"/>
      <c r="S608" s="332"/>
      <c r="T608" s="332"/>
      <c r="U608" s="332"/>
      <c r="V608" s="356"/>
    </row>
    <row r="609" spans="1:22" s="329" customFormat="1" ht="14.1" customHeight="1">
      <c r="A609" s="511">
        <f t="shared" si="9"/>
        <v>608</v>
      </c>
      <c r="B609" s="560" t="s">
        <v>2177</v>
      </c>
      <c r="C609" s="560">
        <v>3</v>
      </c>
      <c r="D609" s="560">
        <v>2</v>
      </c>
      <c r="E609" s="331" t="s">
        <v>2382</v>
      </c>
      <c r="F609" s="332" t="str">
        <f>IF('建築物別概要（追加）入力'!$V$394="","",TEXT('建築物別概要（追加）入力'!$V$394,"#0.00"))</f>
        <v/>
      </c>
      <c r="G609" s="362"/>
      <c r="H609" s="362"/>
      <c r="I609" s="362"/>
      <c r="J609" s="362"/>
      <c r="K609" s="362"/>
      <c r="L609" s="362"/>
      <c r="M609" s="332"/>
      <c r="N609" s="332"/>
      <c r="O609" s="332"/>
      <c r="P609" s="332"/>
      <c r="Q609" s="332"/>
      <c r="R609" s="332"/>
      <c r="S609" s="332"/>
      <c r="T609" s="332"/>
      <c r="U609" s="332"/>
      <c r="V609" s="356"/>
    </row>
    <row r="610" spans="1:22" s="329" customFormat="1" ht="14.1" customHeight="1">
      <c r="A610" s="511">
        <f t="shared" si="9"/>
        <v>609</v>
      </c>
      <c r="B610" s="560" t="s">
        <v>2177</v>
      </c>
      <c r="C610" s="560">
        <v>3</v>
      </c>
      <c r="D610" s="560">
        <v>2</v>
      </c>
      <c r="E610" s="331" t="s">
        <v>2383</v>
      </c>
      <c r="F610" s="332" t="str">
        <f>IF('建築物別概要（追加）入力'!$V$395="","",TEXT('建築物別概要（追加）入力'!$V$395,"#0.00"))</f>
        <v/>
      </c>
      <c r="G610" s="362"/>
      <c r="H610" s="362"/>
      <c r="I610" s="362"/>
      <c r="J610" s="362"/>
      <c r="K610" s="362"/>
      <c r="L610" s="362"/>
      <c r="M610" s="332"/>
      <c r="N610" s="332"/>
      <c r="O610" s="332"/>
      <c r="P610" s="332"/>
      <c r="Q610" s="332"/>
      <c r="R610" s="332"/>
      <c r="S610" s="332"/>
      <c r="T610" s="332"/>
      <c r="U610" s="332"/>
      <c r="V610" s="356"/>
    </row>
    <row r="611" spans="1:22" s="329" customFormat="1" ht="14.1" customHeight="1">
      <c r="A611" s="511">
        <f t="shared" si="9"/>
        <v>610</v>
      </c>
      <c r="B611" s="560" t="s">
        <v>2177</v>
      </c>
      <c r="C611" s="560">
        <v>3</v>
      </c>
      <c r="D611" s="560">
        <v>2</v>
      </c>
      <c r="E611" s="331" t="s">
        <v>2384</v>
      </c>
      <c r="F611" s="332" t="str">
        <f>IF('建築物別概要（追加）入力'!$V$396="","",TEXT('建築物別概要（追加）入力'!$V$396,"#0.00"))</f>
        <v/>
      </c>
      <c r="G611" s="362"/>
      <c r="H611" s="362"/>
      <c r="I611" s="362"/>
      <c r="J611" s="362"/>
      <c r="K611" s="362"/>
      <c r="L611" s="362"/>
      <c r="M611" s="332"/>
      <c r="N611" s="332"/>
      <c r="O611" s="332"/>
      <c r="P611" s="332"/>
      <c r="Q611" s="332"/>
      <c r="R611" s="332"/>
      <c r="S611" s="332"/>
      <c r="T611" s="332"/>
      <c r="U611" s="332"/>
      <c r="V611" s="356"/>
    </row>
    <row r="612" spans="1:22" s="329" customFormat="1" ht="14.1" customHeight="1">
      <c r="A612" s="511">
        <f t="shared" si="9"/>
        <v>611</v>
      </c>
      <c r="B612" s="560" t="s">
        <v>2177</v>
      </c>
      <c r="C612" s="560">
        <v>3</v>
      </c>
      <c r="D612" s="560">
        <v>2</v>
      </c>
      <c r="E612" s="331" t="s">
        <v>2385</v>
      </c>
      <c r="F612" s="332" t="str">
        <f>IF('建築物別概要（追加）入力'!$V$397="","",TEXT('建築物別概要（追加）入力'!$V$397,"#0.00"))</f>
        <v/>
      </c>
      <c r="G612" s="362"/>
      <c r="H612" s="362"/>
      <c r="I612" s="362"/>
      <c r="J612" s="362"/>
      <c r="K612" s="362"/>
      <c r="L612" s="362"/>
      <c r="M612" s="332"/>
      <c r="N612" s="332"/>
      <c r="O612" s="332"/>
      <c r="P612" s="332"/>
      <c r="Q612" s="332"/>
      <c r="R612" s="332"/>
      <c r="S612" s="332"/>
      <c r="T612" s="332"/>
      <c r="U612" s="332"/>
      <c r="V612" s="356"/>
    </row>
    <row r="613" spans="1:22" s="329" customFormat="1" ht="14.1" customHeight="1">
      <c r="A613" s="511">
        <f t="shared" si="9"/>
        <v>612</v>
      </c>
      <c r="B613" s="560" t="s">
        <v>2177</v>
      </c>
      <c r="C613" s="560">
        <v>3</v>
      </c>
      <c r="D613" s="560">
        <v>2</v>
      </c>
      <c r="E613" s="331" t="s">
        <v>2386</v>
      </c>
      <c r="F613" s="332" t="str">
        <f>IF('建築物別概要（追加）入力'!$V$398="","",TEXT('建築物別概要（追加）入力'!$V$398,"#0.00"))</f>
        <v/>
      </c>
      <c r="G613" s="362"/>
      <c r="H613" s="362"/>
      <c r="I613" s="362"/>
      <c r="J613" s="362"/>
      <c r="K613" s="362"/>
      <c r="L613" s="362"/>
      <c r="M613" s="332"/>
      <c r="N613" s="332"/>
      <c r="O613" s="332"/>
      <c r="P613" s="332"/>
      <c r="Q613" s="332"/>
      <c r="R613" s="332"/>
      <c r="S613" s="332"/>
      <c r="T613" s="332"/>
      <c r="U613" s="332"/>
      <c r="V613" s="356"/>
    </row>
    <row r="614" spans="1:22" s="329" customFormat="1" ht="14.1" customHeight="1">
      <c r="A614" s="511">
        <f t="shared" si="9"/>
        <v>613</v>
      </c>
      <c r="B614" s="560" t="s">
        <v>2177</v>
      </c>
      <c r="C614" s="560">
        <v>3</v>
      </c>
      <c r="D614" s="560">
        <v>2</v>
      </c>
      <c r="E614" s="331" t="s">
        <v>2389</v>
      </c>
      <c r="F614" s="332" t="str">
        <f>IF('建築物別概要（追加）入力'!$V$399="","",TEXT('建築物別概要（追加）入力'!$V$399,"#0.00"))</f>
        <v/>
      </c>
      <c r="G614" s="362"/>
      <c r="H614" s="362"/>
      <c r="I614" s="362"/>
      <c r="J614" s="362"/>
      <c r="K614" s="362"/>
      <c r="L614" s="362"/>
      <c r="M614" s="332"/>
      <c r="N614" s="332"/>
      <c r="O614" s="332"/>
      <c r="P614" s="332"/>
      <c r="Q614" s="332"/>
      <c r="R614" s="332"/>
      <c r="S614" s="332"/>
      <c r="T614" s="332"/>
      <c r="U614" s="332"/>
      <c r="V614" s="356"/>
    </row>
    <row r="615" spans="1:22" s="329" customFormat="1" ht="14.1" customHeight="1">
      <c r="A615" s="511">
        <f t="shared" si="9"/>
        <v>614</v>
      </c>
      <c r="B615" s="560" t="s">
        <v>2177</v>
      </c>
      <c r="C615" s="560">
        <v>3</v>
      </c>
      <c r="D615" s="560">
        <v>2</v>
      </c>
      <c r="E615" s="331" t="s">
        <v>1702</v>
      </c>
      <c r="F615" s="332" t="str">
        <f>IF('建築物別概要（追加）入力'!$E$401="","",'建築物別概要（追加）入力'!$E$401)</f>
        <v/>
      </c>
      <c r="G615" s="332"/>
      <c r="H615" s="332"/>
      <c r="I615" s="332"/>
      <c r="J615" s="332"/>
      <c r="K615" s="332"/>
      <c r="L615" s="332"/>
      <c r="M615" s="332"/>
      <c r="N615" s="332"/>
      <c r="O615" s="332"/>
      <c r="P615" s="332"/>
      <c r="Q615" s="332"/>
      <c r="R615" s="332"/>
      <c r="S615" s="332"/>
      <c r="T615" s="332"/>
      <c r="U615" s="332"/>
      <c r="V615" s="356"/>
    </row>
    <row r="616" spans="1:22" s="329" customFormat="1" ht="14.1" customHeight="1" thickBot="1">
      <c r="A616" s="512">
        <f t="shared" si="9"/>
        <v>615</v>
      </c>
      <c r="B616" s="561" t="s">
        <v>2177</v>
      </c>
      <c r="C616" s="561">
        <v>3</v>
      </c>
      <c r="D616" s="592">
        <v>2</v>
      </c>
      <c r="E616" s="364" t="s">
        <v>1701</v>
      </c>
      <c r="F616" s="365" t="str">
        <f>IF('建築物別概要（追加）入力'!$E$404="","",'建築物別概要（追加）入力'!$E$404)</f>
        <v/>
      </c>
      <c r="G616" s="365"/>
      <c r="H616" s="365"/>
      <c r="I616" s="365"/>
      <c r="J616" s="365"/>
      <c r="K616" s="365"/>
      <c r="L616" s="365"/>
      <c r="M616" s="365"/>
      <c r="N616" s="365"/>
      <c r="O616" s="365"/>
      <c r="P616" s="365"/>
      <c r="Q616" s="365"/>
      <c r="R616" s="365"/>
      <c r="S616" s="365"/>
      <c r="T616" s="365"/>
      <c r="U616" s="365"/>
      <c r="V616" s="368"/>
    </row>
    <row r="617" spans="1:22" s="329" customFormat="1" ht="14.1" customHeight="1">
      <c r="A617" s="519">
        <f t="shared" si="9"/>
        <v>616</v>
      </c>
      <c r="B617" s="562" t="s">
        <v>2177</v>
      </c>
      <c r="C617" s="562">
        <v>3</v>
      </c>
      <c r="D617" s="562">
        <v>3</v>
      </c>
      <c r="E617" s="357" t="s">
        <v>2054</v>
      </c>
      <c r="F617" s="366">
        <f>'建築物別概要（追加）入力'!$E$408</f>
        <v>3</v>
      </c>
      <c r="G617" s="366"/>
      <c r="H617" s="358"/>
      <c r="I617" s="358"/>
      <c r="J617" s="358"/>
      <c r="K617" s="358"/>
      <c r="L617" s="358"/>
      <c r="M617" s="358"/>
      <c r="N617" s="358"/>
      <c r="O617" s="358"/>
      <c r="P617" s="358"/>
      <c r="Q617" s="358"/>
      <c r="R617" s="358"/>
      <c r="S617" s="358"/>
      <c r="T617" s="358"/>
      <c r="U617" s="358"/>
      <c r="V617" s="367"/>
    </row>
    <row r="618" spans="1:22" s="329" customFormat="1" ht="14.1" customHeight="1">
      <c r="A618" s="511">
        <f t="shared" si="9"/>
        <v>617</v>
      </c>
      <c r="B618" s="560" t="s">
        <v>2177</v>
      </c>
      <c r="C618" s="560">
        <v>3</v>
      </c>
      <c r="D618" s="560">
        <v>3</v>
      </c>
      <c r="E618" s="331" t="s">
        <v>89</v>
      </c>
      <c r="F618" s="343" t="str">
        <f>IF('建築物別概要（追加）入力'!$E$409="","",'建築物別概要（追加）入力'!$E$409)</f>
        <v/>
      </c>
      <c r="G618" s="343"/>
      <c r="H618" s="332"/>
      <c r="I618" s="332"/>
      <c r="J618" s="332"/>
      <c r="K618" s="332"/>
      <c r="L618" s="332"/>
      <c r="M618" s="332"/>
      <c r="N618" s="332"/>
      <c r="O618" s="332"/>
      <c r="P618" s="332"/>
      <c r="Q618" s="332"/>
      <c r="R618" s="332"/>
      <c r="S618" s="332"/>
      <c r="T618" s="332"/>
      <c r="U618" s="332"/>
      <c r="V618" s="356"/>
    </row>
    <row r="619" spans="1:22" s="329" customFormat="1" ht="14.1" customHeight="1">
      <c r="A619" s="511">
        <f t="shared" si="9"/>
        <v>618</v>
      </c>
      <c r="B619" s="560" t="s">
        <v>2177</v>
      </c>
      <c r="C619" s="560">
        <v>3</v>
      </c>
      <c r="D619" s="560">
        <v>3</v>
      </c>
      <c r="E619" s="331" t="s">
        <v>2269</v>
      </c>
      <c r="F619" s="341" t="str">
        <f>IF('建築物別概要（追加）入力'!$E$410="","",TEXT('建築物別概要（追加）入力'!$E$410,"#0.000"))</f>
        <v/>
      </c>
      <c r="G619" s="341"/>
      <c r="H619" s="332"/>
      <c r="I619" s="332"/>
      <c r="J619" s="332"/>
      <c r="K619" s="332"/>
      <c r="L619" s="332"/>
      <c r="M619" s="332"/>
      <c r="N619" s="332"/>
      <c r="O619" s="332"/>
      <c r="P619" s="332"/>
      <c r="Q619" s="332"/>
      <c r="R619" s="332"/>
      <c r="S619" s="332"/>
      <c r="T619" s="332"/>
      <c r="U619" s="332"/>
      <c r="V619" s="356"/>
    </row>
    <row r="620" spans="1:22" s="329" customFormat="1" ht="14.1" customHeight="1">
      <c r="A620" s="511">
        <f t="shared" si="9"/>
        <v>619</v>
      </c>
      <c r="B620" s="560" t="s">
        <v>2177</v>
      </c>
      <c r="C620" s="560">
        <v>3</v>
      </c>
      <c r="D620" s="560">
        <v>3</v>
      </c>
      <c r="E620" s="331" t="s">
        <v>2270</v>
      </c>
      <c r="F620" s="341" t="str">
        <f>IF('建築物別概要（追加）入力'!$E$411="","",TEXT('建築物別概要（追加）入力'!$E$411,"#0.000"))</f>
        <v/>
      </c>
      <c r="G620" s="341"/>
      <c r="H620" s="332"/>
      <c r="I620" s="332"/>
      <c r="J620" s="332"/>
      <c r="K620" s="332"/>
      <c r="L620" s="332"/>
      <c r="M620" s="332"/>
      <c r="N620" s="332"/>
      <c r="O620" s="332"/>
      <c r="P620" s="332"/>
      <c r="Q620" s="332"/>
      <c r="R620" s="332"/>
      <c r="S620" s="332"/>
      <c r="T620" s="332"/>
      <c r="U620" s="332"/>
      <c r="V620" s="356"/>
    </row>
    <row r="621" spans="1:22" s="329" customFormat="1" ht="14.1" customHeight="1">
      <c r="A621" s="511">
        <f t="shared" si="9"/>
        <v>620</v>
      </c>
      <c r="B621" s="560" t="s">
        <v>2177</v>
      </c>
      <c r="C621" s="560">
        <v>3</v>
      </c>
      <c r="D621" s="560">
        <v>3</v>
      </c>
      <c r="E621" s="331" t="s">
        <v>2271</v>
      </c>
      <c r="F621" s="341" t="str">
        <f>IF('建築物別概要（追加）入力'!$E$412="","",TEXT('建築物別概要（追加）入力'!$E$412,"#0.000"))</f>
        <v/>
      </c>
      <c r="G621" s="341"/>
      <c r="H621" s="332"/>
      <c r="I621" s="332"/>
      <c r="J621" s="332"/>
      <c r="K621" s="332"/>
      <c r="L621" s="332"/>
      <c r="M621" s="332"/>
      <c r="N621" s="332"/>
      <c r="O621" s="332"/>
      <c r="P621" s="332"/>
      <c r="Q621" s="332"/>
      <c r="R621" s="332"/>
      <c r="S621" s="332"/>
      <c r="T621" s="332"/>
      <c r="U621" s="332"/>
      <c r="V621" s="356"/>
    </row>
    <row r="622" spans="1:22" s="329" customFormat="1" ht="14.1" customHeight="1">
      <c r="A622" s="511">
        <f t="shared" si="9"/>
        <v>621</v>
      </c>
      <c r="B622" s="560" t="s">
        <v>2177</v>
      </c>
      <c r="C622" s="560">
        <v>3</v>
      </c>
      <c r="D622" s="560">
        <v>3</v>
      </c>
      <c r="E622" s="331" t="s">
        <v>2272</v>
      </c>
      <c r="F622" s="341" t="str">
        <f>IF('建築物別概要（追加）入力'!$E$413="","",TEXT('建築物別概要（追加）入力'!$E$413,"#0.000"))</f>
        <v/>
      </c>
      <c r="G622" s="341"/>
      <c r="H622" s="332"/>
      <c r="I622" s="332"/>
      <c r="J622" s="332"/>
      <c r="K622" s="332"/>
      <c r="L622" s="332"/>
      <c r="M622" s="332"/>
      <c r="N622" s="332"/>
      <c r="O622" s="332"/>
      <c r="P622" s="332"/>
      <c r="Q622" s="332"/>
      <c r="R622" s="332"/>
      <c r="S622" s="332"/>
      <c r="T622" s="332"/>
      <c r="U622" s="332"/>
      <c r="V622" s="356"/>
    </row>
    <row r="623" spans="1:22" s="329" customFormat="1" ht="14.1" customHeight="1">
      <c r="A623" s="511">
        <f t="shared" si="9"/>
        <v>622</v>
      </c>
      <c r="B623" s="560" t="s">
        <v>2177</v>
      </c>
      <c r="C623" s="560">
        <v>3</v>
      </c>
      <c r="D623" s="560">
        <v>3</v>
      </c>
      <c r="E623" s="331" t="s">
        <v>2268</v>
      </c>
      <c r="F623" s="341" t="str">
        <f>IF($G$623=TRUE,"有",IF($H$623=TRUE,"無",""))</f>
        <v/>
      </c>
      <c r="G623" s="337" t="b">
        <v>0</v>
      </c>
      <c r="H623" s="337" t="b">
        <v>0</v>
      </c>
      <c r="I623" s="332"/>
      <c r="J623" s="332"/>
      <c r="K623" s="332"/>
      <c r="L623" s="332"/>
      <c r="M623" s="332"/>
      <c r="N623" s="332"/>
      <c r="O623" s="332"/>
      <c r="P623" s="332"/>
      <c r="Q623" s="332"/>
      <c r="R623" s="332"/>
      <c r="S623" s="332"/>
      <c r="T623" s="332"/>
      <c r="U623" s="332"/>
      <c r="V623" s="356"/>
    </row>
    <row r="624" spans="1:22" s="329" customFormat="1" ht="14.1" customHeight="1">
      <c r="A624" s="511">
        <f t="shared" si="9"/>
        <v>623</v>
      </c>
      <c r="B624" s="560" t="s">
        <v>2177</v>
      </c>
      <c r="C624" s="560">
        <v>3</v>
      </c>
      <c r="D624" s="560">
        <v>3</v>
      </c>
      <c r="E624" s="331" t="s">
        <v>2372</v>
      </c>
      <c r="F624" s="332" t="str">
        <f>IF($G$624=1,"",INDEX(主要用途!$C$2:$C$63,$G$624))</f>
        <v/>
      </c>
      <c r="G624" s="685">
        <v>1</v>
      </c>
      <c r="H624" s="337"/>
      <c r="I624" s="337"/>
      <c r="J624" s="337"/>
      <c r="K624" s="337"/>
      <c r="L624" s="337"/>
      <c r="M624" s="332"/>
      <c r="N624" s="332"/>
      <c r="O624" s="332"/>
      <c r="P624" s="332"/>
      <c r="Q624" s="355"/>
      <c r="R624" s="332"/>
      <c r="S624" s="332"/>
      <c r="T624" s="332"/>
      <c r="U624" s="332"/>
      <c r="V624" s="356"/>
    </row>
    <row r="625" spans="1:22" s="329" customFormat="1" ht="14.1" customHeight="1">
      <c r="A625" s="511">
        <f t="shared" si="9"/>
        <v>624</v>
      </c>
      <c r="B625" s="560" t="s">
        <v>2177</v>
      </c>
      <c r="C625" s="560">
        <v>3</v>
      </c>
      <c r="D625" s="560">
        <v>3</v>
      </c>
      <c r="E625" s="331" t="s">
        <v>2373</v>
      </c>
      <c r="F625" s="332" t="str">
        <f>IF($G$625=1,"",INDEX(主要用途!$C$2:$C$63,$G$625))</f>
        <v/>
      </c>
      <c r="G625" s="344">
        <v>1</v>
      </c>
      <c r="H625" s="344"/>
      <c r="I625" s="344"/>
      <c r="J625" s="344"/>
      <c r="K625" s="344"/>
      <c r="L625" s="344"/>
      <c r="M625" s="332"/>
      <c r="N625" s="332"/>
      <c r="O625" s="332"/>
      <c r="P625" s="332"/>
      <c r="Q625" s="355"/>
      <c r="R625" s="332"/>
      <c r="S625" s="332"/>
      <c r="T625" s="332"/>
      <c r="U625" s="332"/>
      <c r="V625" s="356"/>
    </row>
    <row r="626" spans="1:22" s="329" customFormat="1" ht="14.1" customHeight="1">
      <c r="A626" s="511">
        <f t="shared" si="9"/>
        <v>625</v>
      </c>
      <c r="B626" s="560" t="s">
        <v>2177</v>
      </c>
      <c r="C626" s="560">
        <v>3</v>
      </c>
      <c r="D626" s="560">
        <v>3</v>
      </c>
      <c r="E626" s="331" t="s">
        <v>2374</v>
      </c>
      <c r="F626" s="332" t="str">
        <f>IF($G$626=1,"",INDEX(主要用途!$C$2:$C$63,$G$626))</f>
        <v/>
      </c>
      <c r="G626" s="344">
        <v>1</v>
      </c>
      <c r="H626" s="344"/>
      <c r="I626" s="344"/>
      <c r="J626" s="344"/>
      <c r="K626" s="344"/>
      <c r="L626" s="344"/>
      <c r="M626" s="332"/>
      <c r="N626" s="332"/>
      <c r="O626" s="332"/>
      <c r="P626" s="332"/>
      <c r="Q626" s="355"/>
      <c r="R626" s="332"/>
      <c r="S626" s="332"/>
      <c r="T626" s="332"/>
      <c r="U626" s="332"/>
      <c r="V626" s="356"/>
    </row>
    <row r="627" spans="1:22" s="329" customFormat="1" ht="14.1" customHeight="1">
      <c r="A627" s="511">
        <f t="shared" si="9"/>
        <v>626</v>
      </c>
      <c r="B627" s="560" t="s">
        <v>2177</v>
      </c>
      <c r="C627" s="560">
        <v>3</v>
      </c>
      <c r="D627" s="560">
        <v>3</v>
      </c>
      <c r="E627" s="331" t="s">
        <v>2375</v>
      </c>
      <c r="F627" s="332" t="str">
        <f>IF($G$627=1,"",INDEX(主要用途!$C$2:$C$63,$G$627))</f>
        <v/>
      </c>
      <c r="G627" s="344">
        <v>1</v>
      </c>
      <c r="H627" s="344"/>
      <c r="I627" s="344"/>
      <c r="J627" s="344"/>
      <c r="K627" s="344"/>
      <c r="L627" s="344"/>
      <c r="M627" s="332"/>
      <c r="N627" s="332"/>
      <c r="O627" s="332"/>
      <c r="P627" s="332"/>
      <c r="Q627" s="355"/>
      <c r="R627" s="332"/>
      <c r="S627" s="332"/>
      <c r="T627" s="332"/>
      <c r="U627" s="332"/>
      <c r="V627" s="356"/>
    </row>
    <row r="628" spans="1:22" s="329" customFormat="1" ht="14.1" customHeight="1">
      <c r="A628" s="511">
        <f t="shared" si="9"/>
        <v>627</v>
      </c>
      <c r="B628" s="560" t="s">
        <v>2177</v>
      </c>
      <c r="C628" s="560">
        <v>3</v>
      </c>
      <c r="D628" s="560">
        <v>3</v>
      </c>
      <c r="E628" s="331" t="s">
        <v>2376</v>
      </c>
      <c r="F628" s="332" t="str">
        <f>IF($G$628=1,"",INDEX(主要用途!$C$2:$C$63,$G$628))</f>
        <v/>
      </c>
      <c r="G628" s="344">
        <v>1</v>
      </c>
      <c r="H628" s="344"/>
      <c r="I628" s="344"/>
      <c r="J628" s="344"/>
      <c r="K628" s="344"/>
      <c r="L628" s="344"/>
      <c r="M628" s="332"/>
      <c r="N628" s="332"/>
      <c r="O628" s="332"/>
      <c r="P628" s="332"/>
      <c r="Q628" s="355"/>
      <c r="R628" s="332"/>
      <c r="S628" s="332"/>
      <c r="T628" s="332"/>
      <c r="U628" s="332"/>
      <c r="V628" s="356"/>
    </row>
    <row r="629" spans="1:22" s="329" customFormat="1" ht="14.1" customHeight="1">
      <c r="A629" s="511">
        <f t="shared" si="9"/>
        <v>628</v>
      </c>
      <c r="B629" s="560" t="s">
        <v>2177</v>
      </c>
      <c r="C629" s="560">
        <v>3</v>
      </c>
      <c r="D629" s="560">
        <v>3</v>
      </c>
      <c r="E629" s="331" t="s">
        <v>2387</v>
      </c>
      <c r="F629" s="332" t="str">
        <f>IF($G$629=1,"",INDEX(主要用途!$C$2:$C$63,$G$629))</f>
        <v/>
      </c>
      <c r="G629" s="344">
        <v>1</v>
      </c>
      <c r="H629" s="344"/>
      <c r="I629" s="344"/>
      <c r="J629" s="344"/>
      <c r="K629" s="344"/>
      <c r="L629" s="344"/>
      <c r="M629" s="332"/>
      <c r="N629" s="332"/>
      <c r="O629" s="332"/>
      <c r="P629" s="332"/>
      <c r="Q629" s="355"/>
      <c r="R629" s="332"/>
      <c r="S629" s="332"/>
      <c r="T629" s="332"/>
      <c r="U629" s="332"/>
      <c r="V629" s="356"/>
    </row>
    <row r="630" spans="1:22" s="329" customFormat="1" ht="14.1" customHeight="1">
      <c r="A630" s="511">
        <f t="shared" si="9"/>
        <v>629</v>
      </c>
      <c r="B630" s="560" t="s">
        <v>2177</v>
      </c>
      <c r="C630" s="560">
        <v>3</v>
      </c>
      <c r="D630" s="560">
        <v>3</v>
      </c>
      <c r="E630" s="331" t="s">
        <v>2377</v>
      </c>
      <c r="F630" s="332" t="str">
        <f>IF('建築物別概要（追加）入力'!$K$417="","",'建築物別概要（追加）入力'!$K$417)</f>
        <v/>
      </c>
      <c r="G630" s="332"/>
      <c r="H630" s="332"/>
      <c r="I630" s="332"/>
      <c r="J630" s="332"/>
      <c r="K630" s="332"/>
      <c r="L630" s="332"/>
      <c r="M630" s="332"/>
      <c r="N630" s="332"/>
      <c r="O630" s="332"/>
      <c r="P630" s="332"/>
      <c r="Q630" s="332"/>
      <c r="R630" s="332"/>
      <c r="S630" s="332"/>
      <c r="T630" s="332"/>
      <c r="U630" s="332"/>
      <c r="V630" s="356"/>
    </row>
    <row r="631" spans="1:22" s="329" customFormat="1" ht="14.1" customHeight="1">
      <c r="A631" s="511">
        <f t="shared" si="9"/>
        <v>630</v>
      </c>
      <c r="B631" s="560" t="s">
        <v>2177</v>
      </c>
      <c r="C631" s="560">
        <v>3</v>
      </c>
      <c r="D631" s="560">
        <v>3</v>
      </c>
      <c r="E631" s="331" t="s">
        <v>2378</v>
      </c>
      <c r="F631" s="332" t="str">
        <f>IF('建築物別概要（追加）入力'!$K$418="","",'建築物別概要（追加）入力'!$K$418)</f>
        <v/>
      </c>
      <c r="G631" s="332"/>
      <c r="H631" s="332"/>
      <c r="I631" s="332"/>
      <c r="J631" s="332"/>
      <c r="K631" s="332"/>
      <c r="L631" s="332"/>
      <c r="M631" s="332"/>
      <c r="N631" s="332"/>
      <c r="O631" s="332"/>
      <c r="P631" s="332"/>
      <c r="Q631" s="332"/>
      <c r="R631" s="332"/>
      <c r="S631" s="332"/>
      <c r="T631" s="332"/>
      <c r="U631" s="332"/>
      <c r="V631" s="356"/>
    </row>
    <row r="632" spans="1:22" s="329" customFormat="1" ht="14.1" customHeight="1">
      <c r="A632" s="511">
        <f t="shared" si="9"/>
        <v>631</v>
      </c>
      <c r="B632" s="560" t="s">
        <v>2177</v>
      </c>
      <c r="C632" s="560">
        <v>3</v>
      </c>
      <c r="D632" s="560">
        <v>3</v>
      </c>
      <c r="E632" s="331" t="s">
        <v>2381</v>
      </c>
      <c r="F632" s="332" t="str">
        <f>IF('建築物別概要（追加）入力'!$K$419="","",'建築物別概要（追加）入力'!$K$419)</f>
        <v/>
      </c>
      <c r="G632" s="332"/>
      <c r="H632" s="332"/>
      <c r="I632" s="332"/>
      <c r="J632" s="332"/>
      <c r="K632" s="332"/>
      <c r="L632" s="332"/>
      <c r="M632" s="332"/>
      <c r="N632" s="332"/>
      <c r="O632" s="332"/>
      <c r="P632" s="332"/>
      <c r="Q632" s="332"/>
      <c r="R632" s="332"/>
      <c r="S632" s="332"/>
      <c r="T632" s="332"/>
      <c r="U632" s="332"/>
      <c r="V632" s="356"/>
    </row>
    <row r="633" spans="1:22" s="329" customFormat="1" ht="14.1" customHeight="1">
      <c r="A633" s="511">
        <f t="shared" si="9"/>
        <v>632</v>
      </c>
      <c r="B633" s="560" t="s">
        <v>2177</v>
      </c>
      <c r="C633" s="560">
        <v>3</v>
      </c>
      <c r="D633" s="560">
        <v>3</v>
      </c>
      <c r="E633" s="331" t="s">
        <v>2379</v>
      </c>
      <c r="F633" s="332" t="str">
        <f>IF('建築物別概要（追加）入力'!$K$420="","",'建築物別概要（追加）入力'!$K$420)</f>
        <v/>
      </c>
      <c r="G633" s="332"/>
      <c r="H633" s="332"/>
      <c r="I633" s="332"/>
      <c r="J633" s="332"/>
      <c r="K633" s="332"/>
      <c r="L633" s="332"/>
      <c r="M633" s="332"/>
      <c r="N633" s="332"/>
      <c r="O633" s="332"/>
      <c r="P633" s="332"/>
      <c r="Q633" s="332"/>
      <c r="R633" s="332"/>
      <c r="S633" s="332"/>
      <c r="T633" s="332"/>
      <c r="U633" s="332"/>
      <c r="V633" s="356"/>
    </row>
    <row r="634" spans="1:22" s="329" customFormat="1" ht="14.1" customHeight="1">
      <c r="A634" s="511">
        <f t="shared" si="9"/>
        <v>633</v>
      </c>
      <c r="B634" s="560" t="s">
        <v>2177</v>
      </c>
      <c r="C634" s="560">
        <v>3</v>
      </c>
      <c r="D634" s="560">
        <v>3</v>
      </c>
      <c r="E634" s="331" t="s">
        <v>2380</v>
      </c>
      <c r="F634" s="332" t="str">
        <f>IF('建築物別概要（追加）入力'!$K$421="","",'建築物別概要（追加）入力'!$K$421)</f>
        <v/>
      </c>
      <c r="G634" s="332"/>
      <c r="H634" s="332"/>
      <c r="I634" s="332"/>
      <c r="J634" s="332"/>
      <c r="K634" s="332"/>
      <c r="L634" s="332"/>
      <c r="M634" s="332"/>
      <c r="N634" s="332"/>
      <c r="O634" s="332"/>
      <c r="P634" s="332"/>
      <c r="Q634" s="332"/>
      <c r="R634" s="332"/>
      <c r="S634" s="332"/>
      <c r="T634" s="332"/>
      <c r="U634" s="332"/>
      <c r="V634" s="356"/>
    </row>
    <row r="635" spans="1:22" s="329" customFormat="1" ht="14.1" customHeight="1">
      <c r="A635" s="511">
        <f t="shared" si="9"/>
        <v>634</v>
      </c>
      <c r="B635" s="560" t="s">
        <v>2177</v>
      </c>
      <c r="C635" s="560">
        <v>3</v>
      </c>
      <c r="D635" s="560">
        <v>3</v>
      </c>
      <c r="E635" s="331" t="s">
        <v>2388</v>
      </c>
      <c r="F635" s="332" t="str">
        <f>IF('建築物別概要（追加）入力'!$K$422="","",'建築物別概要（追加）入力'!$K$422)</f>
        <v/>
      </c>
      <c r="G635" s="332"/>
      <c r="H635" s="332"/>
      <c r="I635" s="332"/>
      <c r="J635" s="332"/>
      <c r="K635" s="332"/>
      <c r="L635" s="332"/>
      <c r="M635" s="332"/>
      <c r="N635" s="332"/>
      <c r="O635" s="332"/>
      <c r="P635" s="332"/>
      <c r="Q635" s="332"/>
      <c r="R635" s="332"/>
      <c r="S635" s="332"/>
      <c r="T635" s="332"/>
      <c r="U635" s="332"/>
      <c r="V635" s="356"/>
    </row>
    <row r="636" spans="1:22" s="329" customFormat="1" ht="14.1" customHeight="1">
      <c r="A636" s="511">
        <f t="shared" si="9"/>
        <v>635</v>
      </c>
      <c r="B636" s="560" t="s">
        <v>2177</v>
      </c>
      <c r="C636" s="560">
        <v>3</v>
      </c>
      <c r="D636" s="560">
        <v>3</v>
      </c>
      <c r="E636" s="331" t="s">
        <v>2382</v>
      </c>
      <c r="F636" s="332" t="str">
        <f>IF('建築物別概要（追加）入力'!$V$417="","",TEXT('建築物別概要（追加）入力'!$V$417,"#0.00"))</f>
        <v/>
      </c>
      <c r="G636" s="362"/>
      <c r="H636" s="362"/>
      <c r="I636" s="362"/>
      <c r="J636" s="362"/>
      <c r="K636" s="362"/>
      <c r="L636" s="362"/>
      <c r="M636" s="332"/>
      <c r="N636" s="332"/>
      <c r="O636" s="332"/>
      <c r="P636" s="332"/>
      <c r="Q636" s="332"/>
      <c r="R636" s="332"/>
      <c r="S636" s="332"/>
      <c r="T636" s="332"/>
      <c r="U636" s="332"/>
      <c r="V636" s="356"/>
    </row>
    <row r="637" spans="1:22" s="329" customFormat="1" ht="14.1" customHeight="1">
      <c r="A637" s="511">
        <f t="shared" si="9"/>
        <v>636</v>
      </c>
      <c r="B637" s="560" t="s">
        <v>2177</v>
      </c>
      <c r="C637" s="560">
        <v>3</v>
      </c>
      <c r="D637" s="560">
        <v>3</v>
      </c>
      <c r="E637" s="331" t="s">
        <v>2383</v>
      </c>
      <c r="F637" s="332" t="str">
        <f>IF('建築物別概要（追加）入力'!$V$418="","",TEXT('建築物別概要（追加）入力'!$V$418,"#0.00"))</f>
        <v/>
      </c>
      <c r="G637" s="362"/>
      <c r="H637" s="362"/>
      <c r="I637" s="362"/>
      <c r="J637" s="362"/>
      <c r="K637" s="362"/>
      <c r="L637" s="362"/>
      <c r="M637" s="332"/>
      <c r="N637" s="332"/>
      <c r="O637" s="332"/>
      <c r="P637" s="332"/>
      <c r="Q637" s="332"/>
      <c r="R637" s="332"/>
      <c r="S637" s="332"/>
      <c r="T637" s="332"/>
      <c r="U637" s="332"/>
      <c r="V637" s="356"/>
    </row>
    <row r="638" spans="1:22" s="329" customFormat="1" ht="14.1" customHeight="1">
      <c r="A638" s="511">
        <f t="shared" si="9"/>
        <v>637</v>
      </c>
      <c r="B638" s="560" t="s">
        <v>2177</v>
      </c>
      <c r="C638" s="560">
        <v>3</v>
      </c>
      <c r="D638" s="560">
        <v>3</v>
      </c>
      <c r="E638" s="331" t="s">
        <v>2384</v>
      </c>
      <c r="F638" s="332" t="str">
        <f>IF('建築物別概要（追加）入力'!$V$419="","",TEXT('建築物別概要（追加）入力'!$V$419,"#0.00"))</f>
        <v/>
      </c>
      <c r="G638" s="362"/>
      <c r="H638" s="362"/>
      <c r="I638" s="362"/>
      <c r="J638" s="362"/>
      <c r="K638" s="362"/>
      <c r="L638" s="362"/>
      <c r="M638" s="332"/>
      <c r="N638" s="332"/>
      <c r="O638" s="332"/>
      <c r="P638" s="332"/>
      <c r="Q638" s="332"/>
      <c r="R638" s="332"/>
      <c r="S638" s="332"/>
      <c r="T638" s="332"/>
      <c r="U638" s="332"/>
      <c r="V638" s="356"/>
    </row>
    <row r="639" spans="1:22" s="329" customFormat="1" ht="14.1" customHeight="1">
      <c r="A639" s="511">
        <f t="shared" si="9"/>
        <v>638</v>
      </c>
      <c r="B639" s="560" t="s">
        <v>2177</v>
      </c>
      <c r="C639" s="560">
        <v>3</v>
      </c>
      <c r="D639" s="560">
        <v>3</v>
      </c>
      <c r="E639" s="331" t="s">
        <v>2385</v>
      </c>
      <c r="F639" s="332" t="str">
        <f>IF('建築物別概要（追加）入力'!$V$420="","",TEXT('建築物別概要（追加）入力'!$V$420,"#0.00"))</f>
        <v/>
      </c>
      <c r="G639" s="362"/>
      <c r="H639" s="362"/>
      <c r="I639" s="362"/>
      <c r="J639" s="362"/>
      <c r="K639" s="362"/>
      <c r="L639" s="362"/>
      <c r="M639" s="332"/>
      <c r="N639" s="332"/>
      <c r="O639" s="332"/>
      <c r="P639" s="332"/>
      <c r="Q639" s="332"/>
      <c r="R639" s="332"/>
      <c r="S639" s="332"/>
      <c r="T639" s="332"/>
      <c r="U639" s="332"/>
      <c r="V639" s="356"/>
    </row>
    <row r="640" spans="1:22" s="329" customFormat="1" ht="14.1" customHeight="1">
      <c r="A640" s="511">
        <f t="shared" si="9"/>
        <v>639</v>
      </c>
      <c r="B640" s="560" t="s">
        <v>2177</v>
      </c>
      <c r="C640" s="560">
        <v>3</v>
      </c>
      <c r="D640" s="560">
        <v>3</v>
      </c>
      <c r="E640" s="331" t="s">
        <v>2386</v>
      </c>
      <c r="F640" s="332" t="str">
        <f>IF('建築物別概要（追加）入力'!$V$421="","",TEXT('建築物別概要（追加）入力'!$V$421,"#0.00"))</f>
        <v/>
      </c>
      <c r="G640" s="362"/>
      <c r="H640" s="362"/>
      <c r="I640" s="362"/>
      <c r="J640" s="362"/>
      <c r="K640" s="362"/>
      <c r="L640" s="362"/>
      <c r="M640" s="332"/>
      <c r="N640" s="332"/>
      <c r="O640" s="332"/>
      <c r="P640" s="332"/>
      <c r="Q640" s="332"/>
      <c r="R640" s="332"/>
      <c r="S640" s="332"/>
      <c r="T640" s="332"/>
      <c r="U640" s="332"/>
      <c r="V640" s="356"/>
    </row>
    <row r="641" spans="1:22" s="329" customFormat="1" ht="14.1" customHeight="1">
      <c r="A641" s="511">
        <f t="shared" si="9"/>
        <v>640</v>
      </c>
      <c r="B641" s="560" t="s">
        <v>2177</v>
      </c>
      <c r="C641" s="560">
        <v>3</v>
      </c>
      <c r="D641" s="560">
        <v>3</v>
      </c>
      <c r="E641" s="331" t="s">
        <v>2389</v>
      </c>
      <c r="F641" s="332" t="str">
        <f>IF('建築物別概要（追加）入力'!$V$422="","",TEXT('建築物別概要（追加）入力'!$V$422,"#0.00"))</f>
        <v/>
      </c>
      <c r="G641" s="362"/>
      <c r="H641" s="362"/>
      <c r="I641" s="362"/>
      <c r="J641" s="362"/>
      <c r="K641" s="362"/>
      <c r="L641" s="362"/>
      <c r="M641" s="332"/>
      <c r="N641" s="332"/>
      <c r="O641" s="332"/>
      <c r="P641" s="332"/>
      <c r="Q641" s="332"/>
      <c r="R641" s="332"/>
      <c r="S641" s="332"/>
      <c r="T641" s="332"/>
      <c r="U641" s="332"/>
      <c r="V641" s="356"/>
    </row>
    <row r="642" spans="1:22" s="329" customFormat="1" ht="14.1" customHeight="1">
      <c r="A642" s="511">
        <f t="shared" si="9"/>
        <v>641</v>
      </c>
      <c r="B642" s="560" t="s">
        <v>2177</v>
      </c>
      <c r="C642" s="560">
        <v>3</v>
      </c>
      <c r="D642" s="560">
        <v>3</v>
      </c>
      <c r="E642" s="331" t="s">
        <v>1702</v>
      </c>
      <c r="F642" s="332" t="str">
        <f>IF('建築物別概要（追加）入力'!$E$424="","",'建築物別概要（追加）入力'!$E$424)</f>
        <v/>
      </c>
      <c r="G642" s="332"/>
      <c r="H642" s="332"/>
      <c r="I642" s="332"/>
      <c r="J642" s="332"/>
      <c r="K642" s="332"/>
      <c r="L642" s="332"/>
      <c r="M642" s="332"/>
      <c r="N642" s="332"/>
      <c r="O642" s="332"/>
      <c r="P642" s="332"/>
      <c r="Q642" s="332"/>
      <c r="R642" s="332"/>
      <c r="S642" s="332"/>
      <c r="T642" s="332"/>
      <c r="U642" s="332"/>
      <c r="V642" s="356"/>
    </row>
    <row r="643" spans="1:22" s="329" customFormat="1" ht="14.1" customHeight="1" thickBot="1">
      <c r="A643" s="512">
        <f t="shared" ref="A643:A706" si="10">A642+1</f>
        <v>642</v>
      </c>
      <c r="B643" s="561" t="s">
        <v>2177</v>
      </c>
      <c r="C643" s="561">
        <v>3</v>
      </c>
      <c r="D643" s="592">
        <v>3</v>
      </c>
      <c r="E643" s="364" t="s">
        <v>1701</v>
      </c>
      <c r="F643" s="365" t="str">
        <f>IF('建築物別概要（追加）入力'!$E$427="","",'建築物別概要（追加）入力'!$E$427)</f>
        <v/>
      </c>
      <c r="G643" s="365"/>
      <c r="H643" s="365"/>
      <c r="I643" s="365"/>
      <c r="J643" s="365"/>
      <c r="K643" s="365"/>
      <c r="L643" s="365"/>
      <c r="M643" s="365"/>
      <c r="N643" s="365"/>
      <c r="O643" s="365"/>
      <c r="P643" s="365"/>
      <c r="Q643" s="365"/>
      <c r="R643" s="365"/>
      <c r="S643" s="365"/>
      <c r="T643" s="365"/>
      <c r="U643" s="365"/>
      <c r="V643" s="368"/>
    </row>
    <row r="644" spans="1:22" s="329" customFormat="1" ht="14.1" customHeight="1">
      <c r="A644" s="519">
        <f t="shared" si="10"/>
        <v>643</v>
      </c>
      <c r="B644" s="562" t="s">
        <v>2177</v>
      </c>
      <c r="C644" s="562">
        <v>3</v>
      </c>
      <c r="D644" s="562">
        <v>4</v>
      </c>
      <c r="E644" s="357" t="s">
        <v>2054</v>
      </c>
      <c r="F644" s="366">
        <f>'建築物別概要（追加）入力'!$E$431</f>
        <v>3</v>
      </c>
      <c r="G644" s="366"/>
      <c r="H644" s="358"/>
      <c r="I644" s="358"/>
      <c r="J644" s="358"/>
      <c r="K644" s="358"/>
      <c r="L644" s="358"/>
      <c r="M644" s="358"/>
      <c r="N644" s="358"/>
      <c r="O644" s="358"/>
      <c r="P644" s="358"/>
      <c r="Q644" s="358"/>
      <c r="R644" s="358"/>
      <c r="S644" s="358"/>
      <c r="T644" s="358"/>
      <c r="U644" s="358"/>
      <c r="V644" s="367"/>
    </row>
    <row r="645" spans="1:22" s="329" customFormat="1" ht="14.1" customHeight="1">
      <c r="A645" s="511">
        <f t="shared" si="10"/>
        <v>644</v>
      </c>
      <c r="B645" s="560" t="s">
        <v>2177</v>
      </c>
      <c r="C645" s="560">
        <v>3</v>
      </c>
      <c r="D645" s="560">
        <v>4</v>
      </c>
      <c r="E645" s="331" t="s">
        <v>89</v>
      </c>
      <c r="F645" s="343" t="str">
        <f>IF('建築物別概要（追加）入力'!$E$432="","",'建築物別概要（追加）入力'!$E$432)</f>
        <v/>
      </c>
      <c r="G645" s="343"/>
      <c r="H645" s="332"/>
      <c r="I645" s="332"/>
      <c r="J645" s="332"/>
      <c r="K645" s="332"/>
      <c r="L645" s="332"/>
      <c r="M645" s="332"/>
      <c r="N645" s="332"/>
      <c r="O645" s="332"/>
      <c r="P645" s="332"/>
      <c r="Q645" s="332"/>
      <c r="R645" s="332"/>
      <c r="S645" s="332"/>
      <c r="T645" s="332"/>
      <c r="U645" s="332"/>
      <c r="V645" s="356"/>
    </row>
    <row r="646" spans="1:22" s="329" customFormat="1" ht="14.1" customHeight="1">
      <c r="A646" s="511">
        <f t="shared" si="10"/>
        <v>645</v>
      </c>
      <c r="B646" s="560" t="s">
        <v>2177</v>
      </c>
      <c r="C646" s="560">
        <v>3</v>
      </c>
      <c r="D646" s="560">
        <v>4</v>
      </c>
      <c r="E646" s="331" t="s">
        <v>2269</v>
      </c>
      <c r="F646" s="341" t="str">
        <f>IF('建築物別概要（追加）入力'!$E$433="","",TEXT('建築物別概要（追加）入力'!$E$433,"#0.000"))</f>
        <v/>
      </c>
      <c r="G646" s="341"/>
      <c r="H646" s="332"/>
      <c r="I646" s="332"/>
      <c r="J646" s="332"/>
      <c r="K646" s="332"/>
      <c r="L646" s="332"/>
      <c r="M646" s="332"/>
      <c r="N646" s="332"/>
      <c r="O646" s="332"/>
      <c r="P646" s="332"/>
      <c r="Q646" s="332"/>
      <c r="R646" s="332"/>
      <c r="S646" s="332"/>
      <c r="T646" s="332"/>
      <c r="U646" s="332"/>
      <c r="V646" s="356"/>
    </row>
    <row r="647" spans="1:22" s="329" customFormat="1" ht="14.1" customHeight="1">
      <c r="A647" s="511">
        <f t="shared" si="10"/>
        <v>646</v>
      </c>
      <c r="B647" s="560" t="s">
        <v>2177</v>
      </c>
      <c r="C647" s="560">
        <v>3</v>
      </c>
      <c r="D647" s="560">
        <v>4</v>
      </c>
      <c r="E647" s="331" t="s">
        <v>2270</v>
      </c>
      <c r="F647" s="341" t="str">
        <f>IF('建築物別概要（追加）入力'!$E$434="","",TEXT('建築物別概要（追加）入力'!$E$434,"#0.000"))</f>
        <v/>
      </c>
      <c r="G647" s="341"/>
      <c r="H647" s="332"/>
      <c r="I647" s="332"/>
      <c r="J647" s="332"/>
      <c r="K647" s="332"/>
      <c r="L647" s="332"/>
      <c r="M647" s="332"/>
      <c r="N647" s="332"/>
      <c r="O647" s="332"/>
      <c r="P647" s="332"/>
      <c r="Q647" s="332"/>
      <c r="R647" s="332"/>
      <c r="S647" s="332"/>
      <c r="T647" s="332"/>
      <c r="U647" s="332"/>
      <c r="V647" s="356"/>
    </row>
    <row r="648" spans="1:22" s="329" customFormat="1" ht="14.1" customHeight="1">
      <c r="A648" s="511">
        <f t="shared" si="10"/>
        <v>647</v>
      </c>
      <c r="B648" s="560" t="s">
        <v>2177</v>
      </c>
      <c r="C648" s="560">
        <v>3</v>
      </c>
      <c r="D648" s="560">
        <v>4</v>
      </c>
      <c r="E648" s="331" t="s">
        <v>2271</v>
      </c>
      <c r="F648" s="341" t="str">
        <f>IF('建築物別概要（追加）入力'!$E$435="","",TEXT('建築物別概要（追加）入力'!$E$435,"#0.000"))</f>
        <v/>
      </c>
      <c r="G648" s="341"/>
      <c r="H648" s="332"/>
      <c r="I648" s="332"/>
      <c r="J648" s="332"/>
      <c r="K648" s="332"/>
      <c r="L648" s="332"/>
      <c r="M648" s="332"/>
      <c r="N648" s="332"/>
      <c r="O648" s="332"/>
      <c r="P648" s="332"/>
      <c r="Q648" s="332"/>
      <c r="R648" s="332"/>
      <c r="S648" s="332"/>
      <c r="T648" s="332"/>
      <c r="U648" s="332"/>
      <c r="V648" s="356"/>
    </row>
    <row r="649" spans="1:22" s="329" customFormat="1" ht="14.1" customHeight="1">
      <c r="A649" s="511">
        <f t="shared" si="10"/>
        <v>648</v>
      </c>
      <c r="B649" s="560" t="s">
        <v>2177</v>
      </c>
      <c r="C649" s="560">
        <v>3</v>
      </c>
      <c r="D649" s="560">
        <v>4</v>
      </c>
      <c r="E649" s="331" t="s">
        <v>2272</v>
      </c>
      <c r="F649" s="341" t="str">
        <f>IF('建築物別概要（追加）入力'!$E$436="","",TEXT('建築物別概要（追加）入力'!$E$436,"#0.000"))</f>
        <v/>
      </c>
      <c r="G649" s="341"/>
      <c r="H649" s="332"/>
      <c r="I649" s="332"/>
      <c r="J649" s="332"/>
      <c r="K649" s="332"/>
      <c r="L649" s="332"/>
      <c r="M649" s="332"/>
      <c r="N649" s="332"/>
      <c r="O649" s="332"/>
      <c r="P649" s="332"/>
      <c r="Q649" s="332"/>
      <c r="R649" s="332"/>
      <c r="S649" s="332"/>
      <c r="T649" s="332"/>
      <c r="U649" s="332"/>
      <c r="V649" s="356"/>
    </row>
    <row r="650" spans="1:22" s="329" customFormat="1" ht="14.1" customHeight="1">
      <c r="A650" s="511">
        <f t="shared" si="10"/>
        <v>649</v>
      </c>
      <c r="B650" s="560" t="s">
        <v>2177</v>
      </c>
      <c r="C650" s="560">
        <v>3</v>
      </c>
      <c r="D650" s="560">
        <v>4</v>
      </c>
      <c r="E650" s="331" t="s">
        <v>2268</v>
      </c>
      <c r="F650" s="341" t="str">
        <f>IF($G$650=TRUE,"有",IF($H$650=TRUE,"無",""))</f>
        <v/>
      </c>
      <c r="G650" s="337" t="b">
        <v>0</v>
      </c>
      <c r="H650" s="337" t="b">
        <v>0</v>
      </c>
      <c r="I650" s="332"/>
      <c r="J650" s="332"/>
      <c r="K650" s="332"/>
      <c r="L650" s="332"/>
      <c r="M650" s="332"/>
      <c r="N650" s="332"/>
      <c r="O650" s="332"/>
      <c r="P650" s="332"/>
      <c r="Q650" s="332"/>
      <c r="R650" s="332"/>
      <c r="S650" s="332"/>
      <c r="T650" s="332"/>
      <c r="U650" s="332"/>
      <c r="V650" s="356"/>
    </row>
    <row r="651" spans="1:22" s="329" customFormat="1" ht="14.1" customHeight="1">
      <c r="A651" s="511">
        <f t="shared" si="10"/>
        <v>650</v>
      </c>
      <c r="B651" s="560" t="s">
        <v>2177</v>
      </c>
      <c r="C651" s="560">
        <v>3</v>
      </c>
      <c r="D651" s="560">
        <v>4</v>
      </c>
      <c r="E651" s="331" t="s">
        <v>2372</v>
      </c>
      <c r="F651" s="332" t="str">
        <f>IF($G$651=1,"",INDEX(主要用途!$C$2:$C$63,$G$651))</f>
        <v/>
      </c>
      <c r="G651" s="685">
        <v>1</v>
      </c>
      <c r="H651" s="337"/>
      <c r="I651" s="337"/>
      <c r="J651" s="337"/>
      <c r="K651" s="337"/>
      <c r="L651" s="337"/>
      <c r="M651" s="332"/>
      <c r="N651" s="332"/>
      <c r="O651" s="332"/>
      <c r="P651" s="332"/>
      <c r="Q651" s="355"/>
      <c r="R651" s="332"/>
      <c r="S651" s="332"/>
      <c r="T651" s="332"/>
      <c r="U651" s="332"/>
      <c r="V651" s="356"/>
    </row>
    <row r="652" spans="1:22" s="329" customFormat="1" ht="14.1" customHeight="1">
      <c r="A652" s="511">
        <f t="shared" si="10"/>
        <v>651</v>
      </c>
      <c r="B652" s="560" t="s">
        <v>2177</v>
      </c>
      <c r="C652" s="560">
        <v>3</v>
      </c>
      <c r="D652" s="560">
        <v>4</v>
      </c>
      <c r="E652" s="331" t="s">
        <v>2373</v>
      </c>
      <c r="F652" s="332" t="str">
        <f>IF($G$652=1,"",INDEX(主要用途!$C$2:$C$63,$G$652))</f>
        <v/>
      </c>
      <c r="G652" s="344">
        <v>1</v>
      </c>
      <c r="H652" s="344"/>
      <c r="I652" s="344"/>
      <c r="J652" s="344"/>
      <c r="K652" s="344"/>
      <c r="L652" s="344"/>
      <c r="M652" s="332"/>
      <c r="N652" s="332"/>
      <c r="O652" s="332"/>
      <c r="P652" s="332"/>
      <c r="Q652" s="355"/>
      <c r="R652" s="332"/>
      <c r="S652" s="332"/>
      <c r="T652" s="332"/>
      <c r="U652" s="332"/>
      <c r="V652" s="356"/>
    </row>
    <row r="653" spans="1:22" s="329" customFormat="1" ht="14.1" customHeight="1">
      <c r="A653" s="511">
        <f t="shared" si="10"/>
        <v>652</v>
      </c>
      <c r="B653" s="560" t="s">
        <v>2177</v>
      </c>
      <c r="C653" s="560">
        <v>3</v>
      </c>
      <c r="D653" s="560">
        <v>4</v>
      </c>
      <c r="E653" s="331" t="s">
        <v>2374</v>
      </c>
      <c r="F653" s="332" t="str">
        <f>IF($G$653=1,"",INDEX(主要用途!$C$2:$C$63,$G$653))</f>
        <v/>
      </c>
      <c r="G653" s="344">
        <v>1</v>
      </c>
      <c r="H653" s="344"/>
      <c r="I653" s="344"/>
      <c r="J653" s="344"/>
      <c r="K653" s="344"/>
      <c r="L653" s="344"/>
      <c r="M653" s="332"/>
      <c r="N653" s="332"/>
      <c r="O653" s="332"/>
      <c r="P653" s="332"/>
      <c r="Q653" s="355"/>
      <c r="R653" s="332"/>
      <c r="S653" s="332"/>
      <c r="T653" s="332"/>
      <c r="U653" s="332"/>
      <c r="V653" s="356"/>
    </row>
    <row r="654" spans="1:22" s="329" customFormat="1" ht="14.1" customHeight="1">
      <c r="A654" s="511">
        <f t="shared" si="10"/>
        <v>653</v>
      </c>
      <c r="B654" s="560" t="s">
        <v>2177</v>
      </c>
      <c r="C654" s="560">
        <v>3</v>
      </c>
      <c r="D654" s="560">
        <v>4</v>
      </c>
      <c r="E654" s="331" t="s">
        <v>2375</v>
      </c>
      <c r="F654" s="332" t="str">
        <f>IF($G$654=1,"",INDEX(主要用途!$C$2:$C$63,$G$654))</f>
        <v/>
      </c>
      <c r="G654" s="344">
        <v>1</v>
      </c>
      <c r="H654" s="344"/>
      <c r="I654" s="344"/>
      <c r="J654" s="344"/>
      <c r="K654" s="344"/>
      <c r="L654" s="344"/>
      <c r="M654" s="332"/>
      <c r="N654" s="332"/>
      <c r="O654" s="332"/>
      <c r="P654" s="332"/>
      <c r="Q654" s="355"/>
      <c r="R654" s="332"/>
      <c r="S654" s="332"/>
      <c r="T654" s="332"/>
      <c r="U654" s="332"/>
      <c r="V654" s="356"/>
    </row>
    <row r="655" spans="1:22" s="329" customFormat="1" ht="14.1" customHeight="1">
      <c r="A655" s="511">
        <f t="shared" si="10"/>
        <v>654</v>
      </c>
      <c r="B655" s="560" t="s">
        <v>2177</v>
      </c>
      <c r="C655" s="560">
        <v>3</v>
      </c>
      <c r="D655" s="560">
        <v>4</v>
      </c>
      <c r="E655" s="331" t="s">
        <v>2376</v>
      </c>
      <c r="F655" s="332" t="str">
        <f>IF($G$655=1,"",INDEX(主要用途!$C$2:$C$63,$G$655))</f>
        <v/>
      </c>
      <c r="G655" s="344">
        <v>1</v>
      </c>
      <c r="H655" s="344"/>
      <c r="I655" s="344"/>
      <c r="J655" s="344"/>
      <c r="K655" s="344"/>
      <c r="L655" s="344"/>
      <c r="M655" s="332"/>
      <c r="N655" s="332"/>
      <c r="O655" s="332"/>
      <c r="P655" s="332"/>
      <c r="Q655" s="355"/>
      <c r="R655" s="332"/>
      <c r="S655" s="332"/>
      <c r="T655" s="332"/>
      <c r="U655" s="332"/>
      <c r="V655" s="356"/>
    </row>
    <row r="656" spans="1:22" s="329" customFormat="1" ht="14.1" customHeight="1">
      <c r="A656" s="511">
        <f t="shared" si="10"/>
        <v>655</v>
      </c>
      <c r="B656" s="560" t="s">
        <v>2177</v>
      </c>
      <c r="C656" s="560">
        <v>3</v>
      </c>
      <c r="D656" s="560">
        <v>4</v>
      </c>
      <c r="E656" s="331" t="s">
        <v>2387</v>
      </c>
      <c r="F656" s="332" t="str">
        <f>IF($G$656=1,"",INDEX(主要用途!$C$2:$C$63,$G$656))</f>
        <v/>
      </c>
      <c r="G656" s="344">
        <v>1</v>
      </c>
      <c r="H656" s="344"/>
      <c r="I656" s="344"/>
      <c r="J656" s="344"/>
      <c r="K656" s="344"/>
      <c r="L656" s="344"/>
      <c r="M656" s="332"/>
      <c r="N656" s="332"/>
      <c r="O656" s="332"/>
      <c r="P656" s="332"/>
      <c r="Q656" s="355"/>
      <c r="R656" s="332"/>
      <c r="S656" s="332"/>
      <c r="T656" s="332"/>
      <c r="U656" s="332"/>
      <c r="V656" s="356"/>
    </row>
    <row r="657" spans="1:22" s="329" customFormat="1" ht="14.1" customHeight="1">
      <c r="A657" s="511">
        <f t="shared" si="10"/>
        <v>656</v>
      </c>
      <c r="B657" s="560" t="s">
        <v>2177</v>
      </c>
      <c r="C657" s="560">
        <v>3</v>
      </c>
      <c r="D657" s="560">
        <v>4</v>
      </c>
      <c r="E657" s="331" t="s">
        <v>2377</v>
      </c>
      <c r="F657" s="332" t="str">
        <f>IF('建築物別概要（追加）入力'!$K$440="","",'建築物別概要（追加）入力'!$K$440)</f>
        <v/>
      </c>
      <c r="G657" s="332"/>
      <c r="H657" s="332"/>
      <c r="I657" s="332"/>
      <c r="J657" s="332"/>
      <c r="K657" s="332"/>
      <c r="L657" s="332"/>
      <c r="M657" s="332"/>
      <c r="N657" s="332"/>
      <c r="O657" s="332"/>
      <c r="P657" s="332"/>
      <c r="Q657" s="332"/>
      <c r="R657" s="332"/>
      <c r="S657" s="332"/>
      <c r="T657" s="332"/>
      <c r="U657" s="332"/>
      <c r="V657" s="356"/>
    </row>
    <row r="658" spans="1:22" s="329" customFormat="1" ht="14.1" customHeight="1">
      <c r="A658" s="511">
        <f t="shared" si="10"/>
        <v>657</v>
      </c>
      <c r="B658" s="560" t="s">
        <v>2177</v>
      </c>
      <c r="C658" s="560">
        <v>3</v>
      </c>
      <c r="D658" s="560">
        <v>4</v>
      </c>
      <c r="E658" s="331" t="s">
        <v>2378</v>
      </c>
      <c r="F658" s="332" t="str">
        <f>IF('建築物別概要（追加）入力'!$K$441="","",'建築物別概要（追加）入力'!$K$441)</f>
        <v/>
      </c>
      <c r="G658" s="332"/>
      <c r="H658" s="332"/>
      <c r="I658" s="332"/>
      <c r="J658" s="332"/>
      <c r="K658" s="332"/>
      <c r="L658" s="332"/>
      <c r="M658" s="332"/>
      <c r="N658" s="332"/>
      <c r="O658" s="332"/>
      <c r="P658" s="332"/>
      <c r="Q658" s="332"/>
      <c r="R658" s="332"/>
      <c r="S658" s="332"/>
      <c r="T658" s="332"/>
      <c r="U658" s="332"/>
      <c r="V658" s="356"/>
    </row>
    <row r="659" spans="1:22" s="329" customFormat="1" ht="14.1" customHeight="1">
      <c r="A659" s="511">
        <f t="shared" si="10"/>
        <v>658</v>
      </c>
      <c r="B659" s="560" t="s">
        <v>2177</v>
      </c>
      <c r="C659" s="560">
        <v>3</v>
      </c>
      <c r="D659" s="560">
        <v>4</v>
      </c>
      <c r="E659" s="331" t="s">
        <v>2381</v>
      </c>
      <c r="F659" s="332" t="str">
        <f>IF('建築物別概要（追加）入力'!$K$442="","",'建築物別概要（追加）入力'!$K$442)</f>
        <v/>
      </c>
      <c r="G659" s="332"/>
      <c r="H659" s="332"/>
      <c r="I659" s="332"/>
      <c r="J659" s="332"/>
      <c r="K659" s="332"/>
      <c r="L659" s="332"/>
      <c r="M659" s="332"/>
      <c r="N659" s="332"/>
      <c r="O659" s="332"/>
      <c r="P659" s="332"/>
      <c r="Q659" s="332"/>
      <c r="R659" s="332"/>
      <c r="S659" s="332"/>
      <c r="T659" s="332"/>
      <c r="U659" s="332"/>
      <c r="V659" s="356"/>
    </row>
    <row r="660" spans="1:22" s="329" customFormat="1" ht="14.1" customHeight="1">
      <c r="A660" s="511">
        <f t="shared" si="10"/>
        <v>659</v>
      </c>
      <c r="B660" s="560" t="s">
        <v>2177</v>
      </c>
      <c r="C660" s="560">
        <v>3</v>
      </c>
      <c r="D660" s="560">
        <v>4</v>
      </c>
      <c r="E660" s="331" t="s">
        <v>2379</v>
      </c>
      <c r="F660" s="332" t="str">
        <f>IF('建築物別概要（追加）入力'!$K$443="","",'建築物別概要（追加）入力'!$K$443)</f>
        <v/>
      </c>
      <c r="G660" s="332"/>
      <c r="H660" s="332"/>
      <c r="I660" s="332"/>
      <c r="J660" s="332"/>
      <c r="K660" s="332"/>
      <c r="L660" s="332"/>
      <c r="M660" s="332"/>
      <c r="N660" s="332"/>
      <c r="O660" s="332"/>
      <c r="P660" s="332"/>
      <c r="Q660" s="332"/>
      <c r="R660" s="332"/>
      <c r="S660" s="332"/>
      <c r="T660" s="332"/>
      <c r="U660" s="332"/>
      <c r="V660" s="356"/>
    </row>
    <row r="661" spans="1:22" s="329" customFormat="1" ht="14.1" customHeight="1">
      <c r="A661" s="511">
        <f t="shared" si="10"/>
        <v>660</v>
      </c>
      <c r="B661" s="560" t="s">
        <v>2177</v>
      </c>
      <c r="C661" s="560">
        <v>3</v>
      </c>
      <c r="D661" s="560">
        <v>4</v>
      </c>
      <c r="E661" s="331" t="s">
        <v>2380</v>
      </c>
      <c r="F661" s="332" t="str">
        <f>IF('建築物別概要（追加）入力'!$K$444="","",'建築物別概要（追加）入力'!$K$444)</f>
        <v/>
      </c>
      <c r="G661" s="332"/>
      <c r="H661" s="332"/>
      <c r="I661" s="332"/>
      <c r="J661" s="332"/>
      <c r="K661" s="332"/>
      <c r="L661" s="332"/>
      <c r="M661" s="332"/>
      <c r="N661" s="332"/>
      <c r="O661" s="332"/>
      <c r="P661" s="332"/>
      <c r="Q661" s="332"/>
      <c r="R661" s="332"/>
      <c r="S661" s="332"/>
      <c r="T661" s="332"/>
      <c r="U661" s="332"/>
      <c r="V661" s="356"/>
    </row>
    <row r="662" spans="1:22" s="329" customFormat="1" ht="14.1" customHeight="1">
      <c r="A662" s="511">
        <f t="shared" si="10"/>
        <v>661</v>
      </c>
      <c r="B662" s="560" t="s">
        <v>2177</v>
      </c>
      <c r="C662" s="560">
        <v>3</v>
      </c>
      <c r="D662" s="560">
        <v>4</v>
      </c>
      <c r="E662" s="331" t="s">
        <v>2388</v>
      </c>
      <c r="F662" s="332" t="str">
        <f>IF('建築物別概要（追加）入力'!$K$445="","",'建築物別概要（追加）入力'!$K$445)</f>
        <v/>
      </c>
      <c r="G662" s="332"/>
      <c r="H662" s="332"/>
      <c r="I662" s="332"/>
      <c r="J662" s="332"/>
      <c r="K662" s="332"/>
      <c r="L662" s="332"/>
      <c r="M662" s="332"/>
      <c r="N662" s="332"/>
      <c r="O662" s="332"/>
      <c r="P662" s="332"/>
      <c r="Q662" s="332"/>
      <c r="R662" s="332"/>
      <c r="S662" s="332"/>
      <c r="T662" s="332"/>
      <c r="U662" s="332"/>
      <c r="V662" s="356"/>
    </row>
    <row r="663" spans="1:22" s="329" customFormat="1" ht="14.1" customHeight="1">
      <c r="A663" s="511">
        <f t="shared" si="10"/>
        <v>662</v>
      </c>
      <c r="B663" s="560" t="s">
        <v>2177</v>
      </c>
      <c r="C663" s="560">
        <v>3</v>
      </c>
      <c r="D663" s="560">
        <v>4</v>
      </c>
      <c r="E663" s="331" t="s">
        <v>2382</v>
      </c>
      <c r="F663" s="332" t="str">
        <f>IF('建築物別概要（追加）入力'!$V$440="","",TEXT('建築物別概要（追加）入力'!$V$440,"#0.00"))</f>
        <v/>
      </c>
      <c r="G663" s="362"/>
      <c r="H663" s="362"/>
      <c r="I663" s="362"/>
      <c r="J663" s="362"/>
      <c r="K663" s="362"/>
      <c r="L663" s="362"/>
      <c r="M663" s="332"/>
      <c r="N663" s="332"/>
      <c r="O663" s="332"/>
      <c r="P663" s="332"/>
      <c r="Q663" s="332"/>
      <c r="R663" s="332"/>
      <c r="S663" s="332"/>
      <c r="T663" s="332"/>
      <c r="U663" s="332"/>
      <c r="V663" s="356"/>
    </row>
    <row r="664" spans="1:22" s="329" customFormat="1" ht="14.1" customHeight="1">
      <c r="A664" s="511">
        <f t="shared" si="10"/>
        <v>663</v>
      </c>
      <c r="B664" s="560" t="s">
        <v>2177</v>
      </c>
      <c r="C664" s="560">
        <v>3</v>
      </c>
      <c r="D664" s="560">
        <v>4</v>
      </c>
      <c r="E664" s="331" t="s">
        <v>2383</v>
      </c>
      <c r="F664" s="332" t="str">
        <f>IF('建築物別概要（追加）入力'!$V$441="","",TEXT('建築物別概要（追加）入力'!$V$441,"#0.00"))</f>
        <v/>
      </c>
      <c r="G664" s="362"/>
      <c r="H664" s="362"/>
      <c r="I664" s="362"/>
      <c r="J664" s="362"/>
      <c r="K664" s="362"/>
      <c r="L664" s="362"/>
      <c r="M664" s="332"/>
      <c r="N664" s="332"/>
      <c r="O664" s="332"/>
      <c r="P664" s="332"/>
      <c r="Q664" s="332"/>
      <c r="R664" s="332"/>
      <c r="S664" s="332"/>
      <c r="T664" s="332"/>
      <c r="U664" s="332"/>
      <c r="V664" s="356"/>
    </row>
    <row r="665" spans="1:22" s="329" customFormat="1" ht="14.1" customHeight="1">
      <c r="A665" s="511">
        <f t="shared" si="10"/>
        <v>664</v>
      </c>
      <c r="B665" s="560" t="s">
        <v>2177</v>
      </c>
      <c r="C665" s="560">
        <v>3</v>
      </c>
      <c r="D665" s="560">
        <v>4</v>
      </c>
      <c r="E665" s="331" t="s">
        <v>2384</v>
      </c>
      <c r="F665" s="332" t="str">
        <f>IF('建築物別概要（追加）入力'!$V$442="","",TEXT('建築物別概要（追加）入力'!$V$442,"#0.00"))</f>
        <v/>
      </c>
      <c r="G665" s="362"/>
      <c r="H665" s="362"/>
      <c r="I665" s="362"/>
      <c r="J665" s="362"/>
      <c r="K665" s="362"/>
      <c r="L665" s="362"/>
      <c r="M665" s="332"/>
      <c r="N665" s="332"/>
      <c r="O665" s="332"/>
      <c r="P665" s="332"/>
      <c r="Q665" s="332"/>
      <c r="R665" s="332"/>
      <c r="S665" s="332"/>
      <c r="T665" s="332"/>
      <c r="U665" s="332"/>
      <c r="V665" s="356"/>
    </row>
    <row r="666" spans="1:22" s="329" customFormat="1" ht="14.1" customHeight="1">
      <c r="A666" s="511">
        <f t="shared" si="10"/>
        <v>665</v>
      </c>
      <c r="B666" s="560" t="s">
        <v>2177</v>
      </c>
      <c r="C666" s="560">
        <v>3</v>
      </c>
      <c r="D666" s="560">
        <v>4</v>
      </c>
      <c r="E666" s="331" t="s">
        <v>2385</v>
      </c>
      <c r="F666" s="332" t="str">
        <f>IF('建築物別概要（追加）入力'!$V$443="","",TEXT('建築物別概要（追加）入力'!$V$443,"#0.00"))</f>
        <v/>
      </c>
      <c r="G666" s="362"/>
      <c r="H666" s="362"/>
      <c r="I666" s="362"/>
      <c r="J666" s="362"/>
      <c r="K666" s="362"/>
      <c r="L666" s="362"/>
      <c r="M666" s="332"/>
      <c r="N666" s="332"/>
      <c r="O666" s="332"/>
      <c r="P666" s="332"/>
      <c r="Q666" s="332"/>
      <c r="R666" s="332"/>
      <c r="S666" s="332"/>
      <c r="T666" s="332"/>
      <c r="U666" s="332"/>
      <c r="V666" s="356"/>
    </row>
    <row r="667" spans="1:22" s="329" customFormat="1" ht="14.1" customHeight="1">
      <c r="A667" s="511">
        <f t="shared" si="10"/>
        <v>666</v>
      </c>
      <c r="B667" s="560" t="s">
        <v>2177</v>
      </c>
      <c r="C667" s="560">
        <v>3</v>
      </c>
      <c r="D667" s="560">
        <v>4</v>
      </c>
      <c r="E667" s="331" t="s">
        <v>2386</v>
      </c>
      <c r="F667" s="332" t="str">
        <f>IF('建築物別概要（追加）入力'!$V$444="","",TEXT('建築物別概要（追加）入力'!$V$444,"#0.00"))</f>
        <v/>
      </c>
      <c r="G667" s="362"/>
      <c r="H667" s="362"/>
      <c r="I667" s="362"/>
      <c r="J667" s="362"/>
      <c r="K667" s="362"/>
      <c r="L667" s="362"/>
      <c r="M667" s="332"/>
      <c r="N667" s="332"/>
      <c r="O667" s="332"/>
      <c r="P667" s="332"/>
      <c r="Q667" s="332"/>
      <c r="R667" s="332"/>
      <c r="S667" s="332"/>
      <c r="T667" s="332"/>
      <c r="U667" s="332"/>
      <c r="V667" s="356"/>
    </row>
    <row r="668" spans="1:22" s="329" customFormat="1" ht="14.1" customHeight="1">
      <c r="A668" s="511">
        <f t="shared" si="10"/>
        <v>667</v>
      </c>
      <c r="B668" s="560" t="s">
        <v>2177</v>
      </c>
      <c r="C668" s="560">
        <v>3</v>
      </c>
      <c r="D668" s="560">
        <v>4</v>
      </c>
      <c r="E668" s="331" t="s">
        <v>2389</v>
      </c>
      <c r="F668" s="332" t="str">
        <f>IF('建築物別概要（追加）入力'!$V$445="","",TEXT('建築物別概要（追加）入力'!$V$445,"#0.00"))</f>
        <v/>
      </c>
      <c r="G668" s="362"/>
      <c r="H668" s="362"/>
      <c r="I668" s="362"/>
      <c r="J668" s="362"/>
      <c r="K668" s="362"/>
      <c r="L668" s="362"/>
      <c r="M668" s="332"/>
      <c r="N668" s="332"/>
      <c r="O668" s="332"/>
      <c r="P668" s="332"/>
      <c r="Q668" s="332"/>
      <c r="R668" s="332"/>
      <c r="S668" s="332"/>
      <c r="T668" s="332"/>
      <c r="U668" s="332"/>
      <c r="V668" s="356"/>
    </row>
    <row r="669" spans="1:22" s="329" customFormat="1" ht="14.1" customHeight="1">
      <c r="A669" s="511">
        <f t="shared" si="10"/>
        <v>668</v>
      </c>
      <c r="B669" s="560" t="s">
        <v>2177</v>
      </c>
      <c r="C669" s="560">
        <v>3</v>
      </c>
      <c r="D669" s="560">
        <v>4</v>
      </c>
      <c r="E669" s="331" t="s">
        <v>1702</v>
      </c>
      <c r="F669" s="332" t="str">
        <f>IF('建築物別概要（追加）入力'!$E$447="","",'建築物別概要（追加）入力'!$E$447)</f>
        <v/>
      </c>
      <c r="G669" s="332"/>
      <c r="H669" s="332"/>
      <c r="I669" s="332"/>
      <c r="J669" s="332"/>
      <c r="K669" s="332"/>
      <c r="L669" s="332"/>
      <c r="M669" s="332"/>
      <c r="N669" s="332"/>
      <c r="O669" s="332"/>
      <c r="P669" s="332"/>
      <c r="Q669" s="332"/>
      <c r="R669" s="332"/>
      <c r="S669" s="332"/>
      <c r="T669" s="332"/>
      <c r="U669" s="332"/>
      <c r="V669" s="356"/>
    </row>
    <row r="670" spans="1:22" s="329" customFormat="1" ht="14.1" customHeight="1" thickBot="1">
      <c r="A670" s="512">
        <f t="shared" si="10"/>
        <v>669</v>
      </c>
      <c r="B670" s="561" t="s">
        <v>2177</v>
      </c>
      <c r="C670" s="561">
        <v>3</v>
      </c>
      <c r="D670" s="592">
        <v>4</v>
      </c>
      <c r="E670" s="364" t="s">
        <v>1701</v>
      </c>
      <c r="F670" s="365" t="str">
        <f>IF('建築物別概要（追加）入力'!$E$450="","",'建築物別概要（追加）入力'!$E$450)</f>
        <v/>
      </c>
      <c r="G670" s="365"/>
      <c r="H670" s="365"/>
      <c r="I670" s="365"/>
      <c r="J670" s="365"/>
      <c r="K670" s="365"/>
      <c r="L670" s="365"/>
      <c r="M670" s="365"/>
      <c r="N670" s="365"/>
      <c r="O670" s="365"/>
      <c r="P670" s="365"/>
      <c r="Q670" s="365"/>
      <c r="R670" s="365"/>
      <c r="S670" s="365"/>
      <c r="T670" s="365"/>
      <c r="U670" s="365"/>
      <c r="V670" s="368"/>
    </row>
    <row r="671" spans="1:22" s="329" customFormat="1" ht="14.1" customHeight="1">
      <c r="A671" s="519">
        <f t="shared" si="10"/>
        <v>670</v>
      </c>
      <c r="B671" s="562" t="s">
        <v>2177</v>
      </c>
      <c r="C671" s="562">
        <v>3</v>
      </c>
      <c r="D671" s="562">
        <v>5</v>
      </c>
      <c r="E671" s="357" t="s">
        <v>2054</v>
      </c>
      <c r="F671" s="366">
        <f>'建築物別概要（追加）入力'!$E$454</f>
        <v>3</v>
      </c>
      <c r="G671" s="366"/>
      <c r="H671" s="358"/>
      <c r="I671" s="358"/>
      <c r="J671" s="358"/>
      <c r="K671" s="358"/>
      <c r="L671" s="358"/>
      <c r="M671" s="358"/>
      <c r="N671" s="358"/>
      <c r="O671" s="358"/>
      <c r="P671" s="358"/>
      <c r="Q671" s="358"/>
      <c r="R671" s="358"/>
      <c r="S671" s="358"/>
      <c r="T671" s="358"/>
      <c r="U671" s="358"/>
      <c r="V671" s="367"/>
    </row>
    <row r="672" spans="1:22" s="329" customFormat="1" ht="14.1" customHeight="1">
      <c r="A672" s="511">
        <f t="shared" si="10"/>
        <v>671</v>
      </c>
      <c r="B672" s="560" t="s">
        <v>2177</v>
      </c>
      <c r="C672" s="560">
        <v>3</v>
      </c>
      <c r="D672" s="560">
        <v>5</v>
      </c>
      <c r="E672" s="331" t="s">
        <v>89</v>
      </c>
      <c r="F672" s="343" t="str">
        <f>IF('建築物別概要（追加）入力'!$E$455="","",'建築物別概要（追加）入力'!$E$455)</f>
        <v/>
      </c>
      <c r="G672" s="343"/>
      <c r="H672" s="332"/>
      <c r="I672" s="332"/>
      <c r="J672" s="332"/>
      <c r="K672" s="332"/>
      <c r="L672" s="332"/>
      <c r="M672" s="332"/>
      <c r="N672" s="332"/>
      <c r="O672" s="332"/>
      <c r="P672" s="332"/>
      <c r="Q672" s="332"/>
      <c r="R672" s="332"/>
      <c r="S672" s="332"/>
      <c r="T672" s="332"/>
      <c r="U672" s="332"/>
      <c r="V672" s="356"/>
    </row>
    <row r="673" spans="1:22" s="329" customFormat="1" ht="14.1" customHeight="1">
      <c r="A673" s="511">
        <f t="shared" si="10"/>
        <v>672</v>
      </c>
      <c r="B673" s="560" t="s">
        <v>2177</v>
      </c>
      <c r="C673" s="560">
        <v>3</v>
      </c>
      <c r="D673" s="560">
        <v>5</v>
      </c>
      <c r="E673" s="331" t="s">
        <v>2269</v>
      </c>
      <c r="F673" s="341" t="str">
        <f>IF('建築物別概要（追加）入力'!$E$456="","",TEXT('建築物別概要（追加）入力'!$E$456,"#0.000"))</f>
        <v/>
      </c>
      <c r="G673" s="341"/>
      <c r="H673" s="332"/>
      <c r="I673" s="332"/>
      <c r="J673" s="332"/>
      <c r="K673" s="332"/>
      <c r="L673" s="332"/>
      <c r="M673" s="332"/>
      <c r="N673" s="332"/>
      <c r="O673" s="332"/>
      <c r="P673" s="332"/>
      <c r="Q673" s="332"/>
      <c r="R673" s="332"/>
      <c r="S673" s="332"/>
      <c r="T673" s="332"/>
      <c r="U673" s="332"/>
      <c r="V673" s="356"/>
    </row>
    <row r="674" spans="1:22" s="329" customFormat="1" ht="14.1" customHeight="1">
      <c r="A674" s="511">
        <f t="shared" si="10"/>
        <v>673</v>
      </c>
      <c r="B674" s="560" t="s">
        <v>2177</v>
      </c>
      <c r="C674" s="560">
        <v>3</v>
      </c>
      <c r="D674" s="560">
        <v>5</v>
      </c>
      <c r="E674" s="331" t="s">
        <v>2270</v>
      </c>
      <c r="F674" s="341" t="str">
        <f>IF('建築物別概要（追加）入力'!$E$457="","",TEXT('建築物別概要（追加）入力'!$E$457,"#0.000"))</f>
        <v/>
      </c>
      <c r="G674" s="341"/>
      <c r="H674" s="332"/>
      <c r="I674" s="332"/>
      <c r="J674" s="332"/>
      <c r="K674" s="332"/>
      <c r="L674" s="332"/>
      <c r="M674" s="332"/>
      <c r="N674" s="332"/>
      <c r="O674" s="332"/>
      <c r="P674" s="332"/>
      <c r="Q674" s="332"/>
      <c r="R674" s="332"/>
      <c r="S674" s="332"/>
      <c r="T674" s="332"/>
      <c r="U674" s="332"/>
      <c r="V674" s="356"/>
    </row>
    <row r="675" spans="1:22" s="329" customFormat="1" ht="14.1" customHeight="1">
      <c r="A675" s="511">
        <f t="shared" si="10"/>
        <v>674</v>
      </c>
      <c r="B675" s="560" t="s">
        <v>2177</v>
      </c>
      <c r="C675" s="560">
        <v>3</v>
      </c>
      <c r="D675" s="560">
        <v>5</v>
      </c>
      <c r="E675" s="331" t="s">
        <v>2271</v>
      </c>
      <c r="F675" s="341" t="str">
        <f>IF('建築物別概要（追加）入力'!$E$458="","",TEXT('建築物別概要（追加）入力'!$E$458,"#0.000"))</f>
        <v/>
      </c>
      <c r="G675" s="341"/>
      <c r="H675" s="332"/>
      <c r="I675" s="332"/>
      <c r="J675" s="332"/>
      <c r="K675" s="332"/>
      <c r="L675" s="332"/>
      <c r="M675" s="332"/>
      <c r="N675" s="332"/>
      <c r="O675" s="332"/>
      <c r="P675" s="332"/>
      <c r="Q675" s="332"/>
      <c r="R675" s="332"/>
      <c r="S675" s="332"/>
      <c r="T675" s="332"/>
      <c r="U675" s="332"/>
      <c r="V675" s="356"/>
    </row>
    <row r="676" spans="1:22" s="329" customFormat="1" ht="14.1" customHeight="1">
      <c r="A676" s="511">
        <f t="shared" si="10"/>
        <v>675</v>
      </c>
      <c r="B676" s="560" t="s">
        <v>2177</v>
      </c>
      <c r="C676" s="560">
        <v>3</v>
      </c>
      <c r="D676" s="560">
        <v>5</v>
      </c>
      <c r="E676" s="331" t="s">
        <v>2272</v>
      </c>
      <c r="F676" s="341" t="str">
        <f>IF('建築物別概要（追加）入力'!$E$459="","",TEXT('建築物別概要（追加）入力'!$E$459,"#0.000"))</f>
        <v/>
      </c>
      <c r="G676" s="341"/>
      <c r="H676" s="332"/>
      <c r="I676" s="332"/>
      <c r="J676" s="332"/>
      <c r="K676" s="332"/>
      <c r="L676" s="332"/>
      <c r="M676" s="332"/>
      <c r="N676" s="332"/>
      <c r="O676" s="332"/>
      <c r="P676" s="332"/>
      <c r="Q676" s="332"/>
      <c r="R676" s="332"/>
      <c r="S676" s="332"/>
      <c r="T676" s="332"/>
      <c r="U676" s="332"/>
      <c r="V676" s="356"/>
    </row>
    <row r="677" spans="1:22" s="329" customFormat="1" ht="14.1" customHeight="1">
      <c r="A677" s="511">
        <f t="shared" si="10"/>
        <v>676</v>
      </c>
      <c r="B677" s="560" t="s">
        <v>2177</v>
      </c>
      <c r="C677" s="560">
        <v>3</v>
      </c>
      <c r="D677" s="560">
        <v>5</v>
      </c>
      <c r="E677" s="331" t="s">
        <v>2268</v>
      </c>
      <c r="F677" s="341" t="str">
        <f>IF($G$677=TRUE,"有",IF($H$677=TRUE,"無",""))</f>
        <v/>
      </c>
      <c r="G677" s="337" t="b">
        <v>0</v>
      </c>
      <c r="H677" s="337" t="b">
        <v>0</v>
      </c>
      <c r="I677" s="332"/>
      <c r="J677" s="332"/>
      <c r="K677" s="332"/>
      <c r="L677" s="332"/>
      <c r="M677" s="332"/>
      <c r="N677" s="332"/>
      <c r="O677" s="332"/>
      <c r="P677" s="332"/>
      <c r="Q677" s="332"/>
      <c r="R677" s="332"/>
      <c r="S677" s="332"/>
      <c r="T677" s="332"/>
      <c r="U677" s="332"/>
      <c r="V677" s="356"/>
    </row>
    <row r="678" spans="1:22" s="329" customFormat="1" ht="14.1" customHeight="1">
      <c r="A678" s="511">
        <f t="shared" si="10"/>
        <v>677</v>
      </c>
      <c r="B678" s="560" t="s">
        <v>2177</v>
      </c>
      <c r="C678" s="560">
        <v>3</v>
      </c>
      <c r="D678" s="560">
        <v>5</v>
      </c>
      <c r="E678" s="331" t="s">
        <v>2372</v>
      </c>
      <c r="F678" s="332" t="str">
        <f>IF($G$678=1,"",INDEX(主要用途!$C$2:$C$63,$G$678))</f>
        <v/>
      </c>
      <c r="G678" s="685">
        <v>1</v>
      </c>
      <c r="H678" s="337"/>
      <c r="I678" s="337"/>
      <c r="J678" s="337"/>
      <c r="K678" s="337"/>
      <c r="L678" s="337"/>
      <c r="M678" s="332"/>
      <c r="N678" s="332"/>
      <c r="O678" s="332"/>
      <c r="P678" s="332"/>
      <c r="Q678" s="355"/>
      <c r="R678" s="332"/>
      <c r="S678" s="332"/>
      <c r="T678" s="332"/>
      <c r="U678" s="332"/>
      <c r="V678" s="356"/>
    </row>
    <row r="679" spans="1:22" s="329" customFormat="1" ht="14.1" customHeight="1">
      <c r="A679" s="511">
        <f t="shared" si="10"/>
        <v>678</v>
      </c>
      <c r="B679" s="560" t="s">
        <v>2177</v>
      </c>
      <c r="C679" s="560">
        <v>3</v>
      </c>
      <c r="D679" s="560">
        <v>5</v>
      </c>
      <c r="E679" s="331" t="s">
        <v>2373</v>
      </c>
      <c r="F679" s="332" t="str">
        <f>IF($G$679=1,"",INDEX(主要用途!$C$2:$C$63,$G$679))</f>
        <v/>
      </c>
      <c r="G679" s="344">
        <v>1</v>
      </c>
      <c r="H679" s="344"/>
      <c r="I679" s="344"/>
      <c r="J679" s="344"/>
      <c r="K679" s="344"/>
      <c r="L679" s="344"/>
      <c r="M679" s="332"/>
      <c r="N679" s="332"/>
      <c r="O679" s="332"/>
      <c r="P679" s="332"/>
      <c r="Q679" s="355"/>
      <c r="R679" s="332"/>
      <c r="S679" s="332"/>
      <c r="T679" s="332"/>
      <c r="U679" s="332"/>
      <c r="V679" s="356"/>
    </row>
    <row r="680" spans="1:22" s="329" customFormat="1" ht="14.1" customHeight="1">
      <c r="A680" s="511">
        <f t="shared" si="10"/>
        <v>679</v>
      </c>
      <c r="B680" s="560" t="s">
        <v>2177</v>
      </c>
      <c r="C680" s="560">
        <v>3</v>
      </c>
      <c r="D680" s="560">
        <v>5</v>
      </c>
      <c r="E680" s="331" t="s">
        <v>2374</v>
      </c>
      <c r="F680" s="332" t="str">
        <f>IF($G$680=1,"",INDEX(主要用途!$C$2:$C$63,$G$680))</f>
        <v/>
      </c>
      <c r="G680" s="344">
        <v>1</v>
      </c>
      <c r="H680" s="344"/>
      <c r="I680" s="344"/>
      <c r="J680" s="344"/>
      <c r="K680" s="344"/>
      <c r="L680" s="344"/>
      <c r="M680" s="332"/>
      <c r="N680" s="332"/>
      <c r="O680" s="332"/>
      <c r="P680" s="332"/>
      <c r="Q680" s="355"/>
      <c r="R680" s="332"/>
      <c r="S680" s="332"/>
      <c r="T680" s="332"/>
      <c r="U680" s="332"/>
      <c r="V680" s="356"/>
    </row>
    <row r="681" spans="1:22" s="329" customFormat="1" ht="14.1" customHeight="1">
      <c r="A681" s="511">
        <f t="shared" si="10"/>
        <v>680</v>
      </c>
      <c r="B681" s="560" t="s">
        <v>2177</v>
      </c>
      <c r="C681" s="560">
        <v>3</v>
      </c>
      <c r="D681" s="560">
        <v>5</v>
      </c>
      <c r="E681" s="331" t="s">
        <v>2375</v>
      </c>
      <c r="F681" s="332" t="str">
        <f>IF($G$681=1,"",INDEX(主要用途!$C$2:$C$63,$G$681))</f>
        <v/>
      </c>
      <c r="G681" s="344">
        <v>1</v>
      </c>
      <c r="H681" s="344"/>
      <c r="I681" s="344"/>
      <c r="J681" s="344"/>
      <c r="K681" s="344"/>
      <c r="L681" s="344"/>
      <c r="M681" s="332"/>
      <c r="N681" s="332"/>
      <c r="O681" s="332"/>
      <c r="P681" s="332"/>
      <c r="Q681" s="355"/>
      <c r="R681" s="332"/>
      <c r="S681" s="332"/>
      <c r="T681" s="332"/>
      <c r="U681" s="332"/>
      <c r="V681" s="356"/>
    </row>
    <row r="682" spans="1:22" s="329" customFormat="1" ht="14.1" customHeight="1">
      <c r="A682" s="511">
        <f t="shared" si="10"/>
        <v>681</v>
      </c>
      <c r="B682" s="560" t="s">
        <v>2177</v>
      </c>
      <c r="C682" s="560">
        <v>3</v>
      </c>
      <c r="D682" s="560">
        <v>5</v>
      </c>
      <c r="E682" s="331" t="s">
        <v>2376</v>
      </c>
      <c r="F682" s="332" t="str">
        <f>IF($G$682=1,"",INDEX(主要用途!$C$2:$C$63,$G$682))</f>
        <v/>
      </c>
      <c r="G682" s="344">
        <v>1</v>
      </c>
      <c r="H682" s="344"/>
      <c r="I682" s="344"/>
      <c r="J682" s="344"/>
      <c r="K682" s="344"/>
      <c r="L682" s="344"/>
      <c r="M682" s="332"/>
      <c r="N682" s="332"/>
      <c r="O682" s="332"/>
      <c r="P682" s="332"/>
      <c r="Q682" s="355"/>
      <c r="R682" s="332"/>
      <c r="S682" s="332"/>
      <c r="T682" s="332"/>
      <c r="U682" s="332"/>
      <c r="V682" s="356"/>
    </row>
    <row r="683" spans="1:22" s="329" customFormat="1" ht="14.1" customHeight="1">
      <c r="A683" s="511">
        <f t="shared" si="10"/>
        <v>682</v>
      </c>
      <c r="B683" s="560" t="s">
        <v>2177</v>
      </c>
      <c r="C683" s="560">
        <v>3</v>
      </c>
      <c r="D683" s="560">
        <v>5</v>
      </c>
      <c r="E683" s="331" t="s">
        <v>2387</v>
      </c>
      <c r="F683" s="332" t="str">
        <f>IF($G$683=1,"",INDEX(主要用途!$C$2:$C$63,$G$683))</f>
        <v/>
      </c>
      <c r="G683" s="344">
        <v>1</v>
      </c>
      <c r="H683" s="344"/>
      <c r="I683" s="344"/>
      <c r="J683" s="344"/>
      <c r="K683" s="344"/>
      <c r="L683" s="344"/>
      <c r="M683" s="332"/>
      <c r="N683" s="332"/>
      <c r="O683" s="332"/>
      <c r="P683" s="332"/>
      <c r="Q683" s="355"/>
      <c r="R683" s="332"/>
      <c r="S683" s="332"/>
      <c r="T683" s="332"/>
      <c r="U683" s="332"/>
      <c r="V683" s="356"/>
    </row>
    <row r="684" spans="1:22" s="329" customFormat="1" ht="14.1" customHeight="1">
      <c r="A684" s="511">
        <f t="shared" si="10"/>
        <v>683</v>
      </c>
      <c r="B684" s="560" t="s">
        <v>2177</v>
      </c>
      <c r="C684" s="560">
        <v>3</v>
      </c>
      <c r="D684" s="560">
        <v>5</v>
      </c>
      <c r="E684" s="331" t="s">
        <v>2377</v>
      </c>
      <c r="F684" s="332" t="str">
        <f>IF('建築物別概要（追加）入力'!$K$463="","",'建築物別概要（追加）入力'!$K$463)</f>
        <v/>
      </c>
      <c r="G684" s="332"/>
      <c r="H684" s="332"/>
      <c r="I684" s="332"/>
      <c r="J684" s="332"/>
      <c r="K684" s="332"/>
      <c r="L684" s="332"/>
      <c r="M684" s="332"/>
      <c r="N684" s="332"/>
      <c r="O684" s="332"/>
      <c r="P684" s="332"/>
      <c r="Q684" s="332"/>
      <c r="R684" s="332"/>
      <c r="S684" s="332"/>
      <c r="T684" s="332"/>
      <c r="U684" s="332"/>
      <c r="V684" s="356"/>
    </row>
    <row r="685" spans="1:22" s="329" customFormat="1" ht="14.1" customHeight="1">
      <c r="A685" s="511">
        <f t="shared" si="10"/>
        <v>684</v>
      </c>
      <c r="B685" s="560" t="s">
        <v>2177</v>
      </c>
      <c r="C685" s="560">
        <v>3</v>
      </c>
      <c r="D685" s="560">
        <v>5</v>
      </c>
      <c r="E685" s="331" t="s">
        <v>2378</v>
      </c>
      <c r="F685" s="332" t="str">
        <f>IF('建築物別概要（追加）入力'!$K$464="","",'建築物別概要（追加）入力'!$K$464)</f>
        <v/>
      </c>
      <c r="G685" s="332"/>
      <c r="H685" s="332"/>
      <c r="I685" s="332"/>
      <c r="J685" s="332"/>
      <c r="K685" s="332"/>
      <c r="L685" s="332"/>
      <c r="M685" s="332"/>
      <c r="N685" s="332"/>
      <c r="O685" s="332"/>
      <c r="P685" s="332"/>
      <c r="Q685" s="332"/>
      <c r="R685" s="332"/>
      <c r="S685" s="332"/>
      <c r="T685" s="332"/>
      <c r="U685" s="332"/>
      <c r="V685" s="356"/>
    </row>
    <row r="686" spans="1:22" s="329" customFormat="1" ht="14.1" customHeight="1">
      <c r="A686" s="511">
        <f t="shared" si="10"/>
        <v>685</v>
      </c>
      <c r="B686" s="560" t="s">
        <v>2177</v>
      </c>
      <c r="C686" s="560">
        <v>3</v>
      </c>
      <c r="D686" s="560">
        <v>5</v>
      </c>
      <c r="E686" s="331" t="s">
        <v>2381</v>
      </c>
      <c r="F686" s="332" t="str">
        <f>IF('建築物別概要（追加）入力'!$K$465="","",'建築物別概要（追加）入力'!$K$465)</f>
        <v/>
      </c>
      <c r="G686" s="332"/>
      <c r="H686" s="332"/>
      <c r="I686" s="332"/>
      <c r="J686" s="332"/>
      <c r="K686" s="332"/>
      <c r="L686" s="332"/>
      <c r="M686" s="332"/>
      <c r="N686" s="332"/>
      <c r="O686" s="332"/>
      <c r="P686" s="332"/>
      <c r="Q686" s="332"/>
      <c r="R686" s="332"/>
      <c r="S686" s="332"/>
      <c r="T686" s="332"/>
      <c r="U686" s="332"/>
      <c r="V686" s="356"/>
    </row>
    <row r="687" spans="1:22" s="329" customFormat="1" ht="14.1" customHeight="1">
      <c r="A687" s="511">
        <f t="shared" si="10"/>
        <v>686</v>
      </c>
      <c r="B687" s="560" t="s">
        <v>2177</v>
      </c>
      <c r="C687" s="560">
        <v>3</v>
      </c>
      <c r="D687" s="560">
        <v>5</v>
      </c>
      <c r="E687" s="331" t="s">
        <v>2379</v>
      </c>
      <c r="F687" s="332" t="str">
        <f>IF('建築物別概要（追加）入力'!$K$466="","",'建築物別概要（追加）入力'!$K$466)</f>
        <v/>
      </c>
      <c r="G687" s="332"/>
      <c r="H687" s="332"/>
      <c r="I687" s="332"/>
      <c r="J687" s="332"/>
      <c r="K687" s="332"/>
      <c r="L687" s="332"/>
      <c r="M687" s="332"/>
      <c r="N687" s="332"/>
      <c r="O687" s="332"/>
      <c r="P687" s="332"/>
      <c r="Q687" s="332"/>
      <c r="R687" s="332"/>
      <c r="S687" s="332"/>
      <c r="T687" s="332"/>
      <c r="U687" s="332"/>
      <c r="V687" s="356"/>
    </row>
    <row r="688" spans="1:22" s="329" customFormat="1" ht="14.1" customHeight="1">
      <c r="A688" s="511">
        <f t="shared" si="10"/>
        <v>687</v>
      </c>
      <c r="B688" s="560" t="s">
        <v>2177</v>
      </c>
      <c r="C688" s="560">
        <v>3</v>
      </c>
      <c r="D688" s="560">
        <v>5</v>
      </c>
      <c r="E688" s="331" t="s">
        <v>2380</v>
      </c>
      <c r="F688" s="332" t="str">
        <f>IF('建築物別概要（追加）入力'!$K$467="","",'建築物別概要（追加）入力'!$K$467)</f>
        <v/>
      </c>
      <c r="G688" s="332"/>
      <c r="H688" s="332"/>
      <c r="I688" s="332"/>
      <c r="J688" s="332"/>
      <c r="K688" s="332"/>
      <c r="L688" s="332"/>
      <c r="M688" s="332"/>
      <c r="N688" s="332"/>
      <c r="O688" s="332"/>
      <c r="P688" s="332"/>
      <c r="Q688" s="332"/>
      <c r="R688" s="332"/>
      <c r="S688" s="332"/>
      <c r="T688" s="332"/>
      <c r="U688" s="332"/>
      <c r="V688" s="356"/>
    </row>
    <row r="689" spans="1:22" s="329" customFormat="1" ht="14.1" customHeight="1">
      <c r="A689" s="511">
        <f t="shared" si="10"/>
        <v>688</v>
      </c>
      <c r="B689" s="560" t="s">
        <v>2177</v>
      </c>
      <c r="C689" s="560">
        <v>3</v>
      </c>
      <c r="D689" s="560">
        <v>5</v>
      </c>
      <c r="E689" s="331" t="s">
        <v>2388</v>
      </c>
      <c r="F689" s="332" t="str">
        <f>IF('建築物別概要（追加）入力'!$K$468="","",'建築物別概要（追加）入力'!$K$468)</f>
        <v/>
      </c>
      <c r="G689" s="332"/>
      <c r="H689" s="332"/>
      <c r="I689" s="332"/>
      <c r="J689" s="332"/>
      <c r="K689" s="332"/>
      <c r="L689" s="332"/>
      <c r="M689" s="332"/>
      <c r="N689" s="332"/>
      <c r="O689" s="332"/>
      <c r="P689" s="332"/>
      <c r="Q689" s="332"/>
      <c r="R689" s="332"/>
      <c r="S689" s="332"/>
      <c r="T689" s="332"/>
      <c r="U689" s="332"/>
      <c r="V689" s="356"/>
    </row>
    <row r="690" spans="1:22" s="329" customFormat="1" ht="14.1" customHeight="1">
      <c r="A690" s="511">
        <f t="shared" si="10"/>
        <v>689</v>
      </c>
      <c r="B690" s="560" t="s">
        <v>2177</v>
      </c>
      <c r="C690" s="560">
        <v>3</v>
      </c>
      <c r="D690" s="560">
        <v>5</v>
      </c>
      <c r="E690" s="331" t="s">
        <v>2382</v>
      </c>
      <c r="F690" s="332" t="str">
        <f>IF('建築物別概要（追加）入力'!$V$463="","",TEXT('建築物別概要（追加）入力'!$V$463,"#0.00"))</f>
        <v/>
      </c>
      <c r="G690" s="362"/>
      <c r="H690" s="362"/>
      <c r="I690" s="362"/>
      <c r="J690" s="362"/>
      <c r="K690" s="362"/>
      <c r="L690" s="362"/>
      <c r="M690" s="332"/>
      <c r="N690" s="332"/>
      <c r="O690" s="332"/>
      <c r="P690" s="332"/>
      <c r="Q690" s="332"/>
      <c r="R690" s="332"/>
      <c r="S690" s="332"/>
      <c r="T690" s="332"/>
      <c r="U690" s="332"/>
      <c r="V690" s="356"/>
    </row>
    <row r="691" spans="1:22" s="329" customFormat="1" ht="14.1" customHeight="1">
      <c r="A691" s="511">
        <f t="shared" si="10"/>
        <v>690</v>
      </c>
      <c r="B691" s="560" t="s">
        <v>2177</v>
      </c>
      <c r="C691" s="560">
        <v>3</v>
      </c>
      <c r="D691" s="560">
        <v>5</v>
      </c>
      <c r="E691" s="331" t="s">
        <v>2383</v>
      </c>
      <c r="F691" s="332" t="str">
        <f>IF('建築物別概要（追加）入力'!$V$464="","",TEXT('建築物別概要（追加）入力'!$V$464,"#0.00"))</f>
        <v/>
      </c>
      <c r="G691" s="362"/>
      <c r="H691" s="362"/>
      <c r="I691" s="362"/>
      <c r="J691" s="362"/>
      <c r="K691" s="362"/>
      <c r="L691" s="362"/>
      <c r="M691" s="332"/>
      <c r="N691" s="332"/>
      <c r="O691" s="332"/>
      <c r="P691" s="332"/>
      <c r="Q691" s="332"/>
      <c r="R691" s="332"/>
      <c r="S691" s="332"/>
      <c r="T691" s="332"/>
      <c r="U691" s="332"/>
      <c r="V691" s="356"/>
    </row>
    <row r="692" spans="1:22" s="329" customFormat="1" ht="14.1" customHeight="1">
      <c r="A692" s="511">
        <f t="shared" si="10"/>
        <v>691</v>
      </c>
      <c r="B692" s="560" t="s">
        <v>2177</v>
      </c>
      <c r="C692" s="560">
        <v>3</v>
      </c>
      <c r="D692" s="560">
        <v>5</v>
      </c>
      <c r="E692" s="331" t="s">
        <v>2384</v>
      </c>
      <c r="F692" s="332" t="str">
        <f>IF('建築物別概要（追加）入力'!$V$465="","",TEXT('建築物別概要（追加）入力'!$V$465,"#0.00"))</f>
        <v/>
      </c>
      <c r="G692" s="362"/>
      <c r="H692" s="362"/>
      <c r="I692" s="362"/>
      <c r="J692" s="362"/>
      <c r="K692" s="362"/>
      <c r="L692" s="362"/>
      <c r="M692" s="332"/>
      <c r="N692" s="332"/>
      <c r="O692" s="332"/>
      <c r="P692" s="332"/>
      <c r="Q692" s="332"/>
      <c r="R692" s="332"/>
      <c r="S692" s="332"/>
      <c r="T692" s="332"/>
      <c r="U692" s="332"/>
      <c r="V692" s="356"/>
    </row>
    <row r="693" spans="1:22" s="329" customFormat="1" ht="14.1" customHeight="1">
      <c r="A693" s="511">
        <f t="shared" si="10"/>
        <v>692</v>
      </c>
      <c r="B693" s="560" t="s">
        <v>2177</v>
      </c>
      <c r="C693" s="560">
        <v>3</v>
      </c>
      <c r="D693" s="560">
        <v>5</v>
      </c>
      <c r="E693" s="331" t="s">
        <v>2385</v>
      </c>
      <c r="F693" s="332" t="str">
        <f>IF('建築物別概要（追加）入力'!$V$466="","",TEXT('建築物別概要（追加）入力'!$V$466,"#0.00"))</f>
        <v/>
      </c>
      <c r="G693" s="362"/>
      <c r="H693" s="362"/>
      <c r="I693" s="362"/>
      <c r="J693" s="362"/>
      <c r="K693" s="362"/>
      <c r="L693" s="362"/>
      <c r="M693" s="332"/>
      <c r="N693" s="332"/>
      <c r="O693" s="332"/>
      <c r="P693" s="332"/>
      <c r="Q693" s="332"/>
      <c r="R693" s="332"/>
      <c r="S693" s="332"/>
      <c r="T693" s="332"/>
      <c r="U693" s="332"/>
      <c r="V693" s="356"/>
    </row>
    <row r="694" spans="1:22" s="329" customFormat="1" ht="14.1" customHeight="1">
      <c r="A694" s="511">
        <f t="shared" si="10"/>
        <v>693</v>
      </c>
      <c r="B694" s="560" t="s">
        <v>2177</v>
      </c>
      <c r="C694" s="560">
        <v>3</v>
      </c>
      <c r="D694" s="560">
        <v>5</v>
      </c>
      <c r="E694" s="331" t="s">
        <v>2386</v>
      </c>
      <c r="F694" s="332" t="str">
        <f>IF('建築物別概要（追加）入力'!$V$467="","",TEXT('建築物別概要（追加）入力'!$V$467,"#0.00"))</f>
        <v/>
      </c>
      <c r="G694" s="362"/>
      <c r="H694" s="362"/>
      <c r="I694" s="362"/>
      <c r="J694" s="362"/>
      <c r="K694" s="362"/>
      <c r="L694" s="362"/>
      <c r="M694" s="332"/>
      <c r="N694" s="332"/>
      <c r="O694" s="332"/>
      <c r="P694" s="332"/>
      <c r="Q694" s="332"/>
      <c r="R694" s="332"/>
      <c r="S694" s="332"/>
      <c r="T694" s="332"/>
      <c r="U694" s="332"/>
      <c r="V694" s="356"/>
    </row>
    <row r="695" spans="1:22" s="329" customFormat="1" ht="14.1" customHeight="1">
      <c r="A695" s="511">
        <f t="shared" si="10"/>
        <v>694</v>
      </c>
      <c r="B695" s="560" t="s">
        <v>2177</v>
      </c>
      <c r="C695" s="560">
        <v>3</v>
      </c>
      <c r="D695" s="560">
        <v>5</v>
      </c>
      <c r="E695" s="331" t="s">
        <v>2389</v>
      </c>
      <c r="F695" s="332" t="str">
        <f>IF('建築物別概要（追加）入力'!$V$468="","",TEXT('建築物別概要（追加）入力'!$V$468,"#0.00"))</f>
        <v/>
      </c>
      <c r="G695" s="362"/>
      <c r="H695" s="362"/>
      <c r="I695" s="362"/>
      <c r="J695" s="362"/>
      <c r="K695" s="362"/>
      <c r="L695" s="362"/>
      <c r="M695" s="332"/>
      <c r="N695" s="332"/>
      <c r="O695" s="332"/>
      <c r="P695" s="332"/>
      <c r="Q695" s="332"/>
      <c r="R695" s="332"/>
      <c r="S695" s="332"/>
      <c r="T695" s="332"/>
      <c r="U695" s="332"/>
      <c r="V695" s="356"/>
    </row>
    <row r="696" spans="1:22" s="329" customFormat="1" ht="14.1" customHeight="1">
      <c r="A696" s="511">
        <f t="shared" si="10"/>
        <v>695</v>
      </c>
      <c r="B696" s="560" t="s">
        <v>2177</v>
      </c>
      <c r="C696" s="560">
        <v>3</v>
      </c>
      <c r="D696" s="560">
        <v>5</v>
      </c>
      <c r="E696" s="331" t="s">
        <v>1702</v>
      </c>
      <c r="F696" s="332" t="str">
        <f>IF('建築物別概要（追加）入力'!$E$470="","",'建築物別概要（追加）入力'!$E$470)</f>
        <v/>
      </c>
      <c r="G696" s="332"/>
      <c r="H696" s="332"/>
      <c r="I696" s="332"/>
      <c r="J696" s="332"/>
      <c r="K696" s="332"/>
      <c r="L696" s="332"/>
      <c r="M696" s="332"/>
      <c r="N696" s="332"/>
      <c r="O696" s="332"/>
      <c r="P696" s="332"/>
      <c r="Q696" s="332"/>
      <c r="R696" s="332"/>
      <c r="S696" s="332"/>
      <c r="T696" s="332"/>
      <c r="U696" s="332"/>
      <c r="V696" s="356"/>
    </row>
    <row r="697" spans="1:22" s="329" customFormat="1" ht="14.1" customHeight="1" thickBot="1">
      <c r="A697" s="512">
        <f t="shared" si="10"/>
        <v>696</v>
      </c>
      <c r="B697" s="561" t="s">
        <v>2177</v>
      </c>
      <c r="C697" s="561">
        <v>3</v>
      </c>
      <c r="D697" s="592">
        <v>5</v>
      </c>
      <c r="E697" s="364" t="s">
        <v>1701</v>
      </c>
      <c r="F697" s="365" t="str">
        <f>IF('建築物別概要（追加）入力'!$E$473="","",'建築物別概要（追加）入力'!$E$473)</f>
        <v/>
      </c>
      <c r="G697" s="365"/>
      <c r="H697" s="365"/>
      <c r="I697" s="365"/>
      <c r="J697" s="365"/>
      <c r="K697" s="365"/>
      <c r="L697" s="365"/>
      <c r="M697" s="365"/>
      <c r="N697" s="365"/>
      <c r="O697" s="365"/>
      <c r="P697" s="365"/>
      <c r="Q697" s="365"/>
      <c r="R697" s="365"/>
      <c r="S697" s="365"/>
      <c r="T697" s="365"/>
      <c r="U697" s="365"/>
      <c r="V697" s="368"/>
    </row>
    <row r="698" spans="1:22" s="329" customFormat="1" ht="14.1" customHeight="1">
      <c r="A698" s="519">
        <f t="shared" si="10"/>
        <v>697</v>
      </c>
      <c r="B698" s="562" t="s">
        <v>2177</v>
      </c>
      <c r="C698" s="562">
        <v>3</v>
      </c>
      <c r="D698" s="562">
        <v>6</v>
      </c>
      <c r="E698" s="357" t="s">
        <v>2054</v>
      </c>
      <c r="F698" s="366">
        <f>'建築物別概要（追加）入力'!$E$477</f>
        <v>3</v>
      </c>
      <c r="G698" s="366"/>
      <c r="H698" s="358"/>
      <c r="I698" s="358"/>
      <c r="J698" s="358"/>
      <c r="K698" s="358"/>
      <c r="L698" s="358"/>
      <c r="M698" s="358"/>
      <c r="N698" s="358"/>
      <c r="O698" s="358"/>
      <c r="P698" s="358"/>
      <c r="Q698" s="358"/>
      <c r="R698" s="358"/>
      <c r="S698" s="358"/>
      <c r="T698" s="358"/>
      <c r="U698" s="358"/>
      <c r="V698" s="367"/>
    </row>
    <row r="699" spans="1:22" s="329" customFormat="1" ht="14.1" customHeight="1">
      <c r="A699" s="511">
        <f t="shared" si="10"/>
        <v>698</v>
      </c>
      <c r="B699" s="560" t="s">
        <v>2177</v>
      </c>
      <c r="C699" s="560">
        <v>3</v>
      </c>
      <c r="D699" s="560">
        <v>6</v>
      </c>
      <c r="E699" s="331" t="s">
        <v>89</v>
      </c>
      <c r="F699" s="343" t="str">
        <f>IF('建築物別概要（追加）入力'!$E$478="","",'建築物別概要（追加）入力'!$E$478)</f>
        <v/>
      </c>
      <c r="G699" s="343"/>
      <c r="H699" s="332"/>
      <c r="I699" s="332"/>
      <c r="J699" s="332"/>
      <c r="K699" s="332"/>
      <c r="L699" s="332"/>
      <c r="M699" s="332"/>
      <c r="N699" s="332"/>
      <c r="O699" s="332"/>
      <c r="P699" s="332"/>
      <c r="Q699" s="332"/>
      <c r="R699" s="332"/>
      <c r="S699" s="332"/>
      <c r="T699" s="332"/>
      <c r="U699" s="332"/>
      <c r="V699" s="356"/>
    </row>
    <row r="700" spans="1:22" s="329" customFormat="1" ht="14.1" customHeight="1">
      <c r="A700" s="511">
        <f t="shared" si="10"/>
        <v>699</v>
      </c>
      <c r="B700" s="560" t="s">
        <v>2177</v>
      </c>
      <c r="C700" s="560">
        <v>3</v>
      </c>
      <c r="D700" s="560">
        <v>6</v>
      </c>
      <c r="E700" s="331" t="s">
        <v>2269</v>
      </c>
      <c r="F700" s="341" t="str">
        <f>IF('建築物別概要（追加）入力'!$E$479="","",TEXT('建築物別概要（追加）入力'!$E$479,"#0.000"))</f>
        <v/>
      </c>
      <c r="G700" s="341"/>
      <c r="H700" s="332"/>
      <c r="I700" s="332"/>
      <c r="J700" s="332"/>
      <c r="K700" s="332"/>
      <c r="L700" s="332"/>
      <c r="M700" s="332"/>
      <c r="N700" s="332"/>
      <c r="O700" s="332"/>
      <c r="P700" s="332"/>
      <c r="Q700" s="332"/>
      <c r="R700" s="332"/>
      <c r="S700" s="332"/>
      <c r="T700" s="332"/>
      <c r="U700" s="332"/>
      <c r="V700" s="356"/>
    </row>
    <row r="701" spans="1:22" s="329" customFormat="1" ht="14.1" customHeight="1">
      <c r="A701" s="511">
        <f t="shared" si="10"/>
        <v>700</v>
      </c>
      <c r="B701" s="560" t="s">
        <v>2177</v>
      </c>
      <c r="C701" s="560">
        <v>3</v>
      </c>
      <c r="D701" s="560">
        <v>6</v>
      </c>
      <c r="E701" s="331" t="s">
        <v>2270</v>
      </c>
      <c r="F701" s="341" t="str">
        <f>IF('建築物別概要（追加）入力'!$E$480="","",TEXT('建築物別概要（追加）入力'!$E$480,"#0.000"))</f>
        <v/>
      </c>
      <c r="G701" s="341"/>
      <c r="H701" s="332"/>
      <c r="I701" s="332"/>
      <c r="J701" s="332"/>
      <c r="K701" s="332"/>
      <c r="L701" s="332"/>
      <c r="M701" s="332"/>
      <c r="N701" s="332"/>
      <c r="O701" s="332"/>
      <c r="P701" s="332"/>
      <c r="Q701" s="332"/>
      <c r="R701" s="332"/>
      <c r="S701" s="332"/>
      <c r="T701" s="332"/>
      <c r="U701" s="332"/>
      <c r="V701" s="356"/>
    </row>
    <row r="702" spans="1:22" s="329" customFormat="1" ht="14.1" customHeight="1">
      <c r="A702" s="511">
        <f t="shared" si="10"/>
        <v>701</v>
      </c>
      <c r="B702" s="560" t="s">
        <v>2177</v>
      </c>
      <c r="C702" s="560">
        <v>3</v>
      </c>
      <c r="D702" s="560">
        <v>6</v>
      </c>
      <c r="E702" s="331" t="s">
        <v>2271</v>
      </c>
      <c r="F702" s="341" t="str">
        <f>IF('建築物別概要（追加）入力'!$E$481="","",TEXT('建築物別概要（追加）入力'!$E$481,"#0.000"))</f>
        <v/>
      </c>
      <c r="G702" s="341"/>
      <c r="H702" s="332"/>
      <c r="I702" s="332"/>
      <c r="J702" s="332"/>
      <c r="K702" s="332"/>
      <c r="L702" s="332"/>
      <c r="M702" s="332"/>
      <c r="N702" s="332"/>
      <c r="O702" s="332"/>
      <c r="P702" s="332"/>
      <c r="Q702" s="332"/>
      <c r="R702" s="332"/>
      <c r="S702" s="332"/>
      <c r="T702" s="332"/>
      <c r="U702" s="332"/>
      <c r="V702" s="356"/>
    </row>
    <row r="703" spans="1:22" s="329" customFormat="1" ht="14.1" customHeight="1">
      <c r="A703" s="511">
        <f t="shared" si="10"/>
        <v>702</v>
      </c>
      <c r="B703" s="560" t="s">
        <v>2177</v>
      </c>
      <c r="C703" s="560">
        <v>3</v>
      </c>
      <c r="D703" s="560">
        <v>6</v>
      </c>
      <c r="E703" s="331" t="s">
        <v>2272</v>
      </c>
      <c r="F703" s="341" t="str">
        <f>IF('建築物別概要（追加）入力'!$E$482="","",TEXT('建築物別概要（追加）入力'!$E$482,"#0.000"))</f>
        <v/>
      </c>
      <c r="G703" s="341"/>
      <c r="H703" s="332"/>
      <c r="I703" s="332"/>
      <c r="J703" s="332"/>
      <c r="K703" s="332"/>
      <c r="L703" s="332"/>
      <c r="M703" s="332"/>
      <c r="N703" s="332"/>
      <c r="O703" s="332"/>
      <c r="P703" s="332"/>
      <c r="Q703" s="332"/>
      <c r="R703" s="332"/>
      <c r="S703" s="332"/>
      <c r="T703" s="332"/>
      <c r="U703" s="332"/>
      <c r="V703" s="356"/>
    </row>
    <row r="704" spans="1:22" s="329" customFormat="1" ht="14.1" customHeight="1">
      <c r="A704" s="511">
        <f t="shared" si="10"/>
        <v>703</v>
      </c>
      <c r="B704" s="560" t="s">
        <v>2177</v>
      </c>
      <c r="C704" s="560">
        <v>3</v>
      </c>
      <c r="D704" s="560">
        <v>6</v>
      </c>
      <c r="E704" s="331" t="s">
        <v>2268</v>
      </c>
      <c r="F704" s="341" t="str">
        <f>IF($G$704=TRUE,"有",IF($H$704=TRUE,"無",""))</f>
        <v/>
      </c>
      <c r="G704" s="337" t="b">
        <v>0</v>
      </c>
      <c r="H704" s="337" t="b">
        <v>0</v>
      </c>
      <c r="I704" s="332"/>
      <c r="J704" s="332"/>
      <c r="K704" s="332"/>
      <c r="L704" s="332"/>
      <c r="M704" s="332"/>
      <c r="N704" s="332"/>
      <c r="O704" s="332"/>
      <c r="P704" s="332"/>
      <c r="Q704" s="332"/>
      <c r="R704" s="332"/>
      <c r="S704" s="332"/>
      <c r="T704" s="332"/>
      <c r="U704" s="332"/>
      <c r="V704" s="356"/>
    </row>
    <row r="705" spans="1:22" s="329" customFormat="1" ht="13.5" customHeight="1">
      <c r="A705" s="511">
        <f t="shared" si="10"/>
        <v>704</v>
      </c>
      <c r="B705" s="560" t="s">
        <v>2177</v>
      </c>
      <c r="C705" s="560">
        <v>3</v>
      </c>
      <c r="D705" s="560">
        <v>6</v>
      </c>
      <c r="E705" s="331" t="s">
        <v>2372</v>
      </c>
      <c r="F705" s="332" t="str">
        <f>IF($G$705=1,"",INDEX(主要用途!$C$2:$C$63,$G$705))</f>
        <v/>
      </c>
      <c r="G705" s="685">
        <v>1</v>
      </c>
      <c r="H705" s="685">
        <v>1</v>
      </c>
      <c r="I705" s="685">
        <v>1</v>
      </c>
      <c r="J705" s="685">
        <v>1</v>
      </c>
      <c r="K705" s="685">
        <v>1</v>
      </c>
      <c r="L705" s="685">
        <v>1</v>
      </c>
      <c r="M705" s="332"/>
      <c r="N705" s="332"/>
      <c r="O705" s="332"/>
      <c r="P705" s="332"/>
      <c r="Q705" s="355"/>
      <c r="R705" s="332"/>
      <c r="S705" s="332"/>
      <c r="T705" s="332"/>
      <c r="U705" s="332"/>
      <c r="V705" s="356"/>
    </row>
    <row r="706" spans="1:22" s="329" customFormat="1" ht="14.1" customHeight="1">
      <c r="A706" s="511">
        <f t="shared" si="10"/>
        <v>705</v>
      </c>
      <c r="B706" s="560" t="s">
        <v>2177</v>
      </c>
      <c r="C706" s="560">
        <v>3</v>
      </c>
      <c r="D706" s="560">
        <v>6</v>
      </c>
      <c r="E706" s="331" t="s">
        <v>2373</v>
      </c>
      <c r="F706" s="332" t="str">
        <f>IF($G$706=1,"",INDEX(主要用途!$C$2:$C$63,$G$706))</f>
        <v/>
      </c>
      <c r="G706" s="344">
        <v>1</v>
      </c>
      <c r="H706" s="344"/>
      <c r="I706" s="344"/>
      <c r="J706" s="344"/>
      <c r="K706" s="344"/>
      <c r="L706" s="344"/>
      <c r="M706" s="332"/>
      <c r="N706" s="332"/>
      <c r="O706" s="332"/>
      <c r="P706" s="332"/>
      <c r="Q706" s="355"/>
      <c r="R706" s="332"/>
      <c r="S706" s="332"/>
      <c r="T706" s="332"/>
      <c r="U706" s="332"/>
      <c r="V706" s="356"/>
    </row>
    <row r="707" spans="1:22" s="329" customFormat="1" ht="14.1" customHeight="1">
      <c r="A707" s="511">
        <f t="shared" ref="A707:A770" si="11">A706+1</f>
        <v>706</v>
      </c>
      <c r="B707" s="560" t="s">
        <v>2177</v>
      </c>
      <c r="C707" s="560">
        <v>3</v>
      </c>
      <c r="D707" s="560">
        <v>6</v>
      </c>
      <c r="E707" s="331" t="s">
        <v>2374</v>
      </c>
      <c r="F707" s="332" t="str">
        <f>IF($G$707=1,"",INDEX(主要用途!$C$2:$C$63,$G$707))</f>
        <v/>
      </c>
      <c r="G707" s="344">
        <v>1</v>
      </c>
      <c r="H707" s="344"/>
      <c r="I707" s="344"/>
      <c r="J707" s="344"/>
      <c r="K707" s="344"/>
      <c r="L707" s="344"/>
      <c r="M707" s="332"/>
      <c r="N707" s="332"/>
      <c r="O707" s="332"/>
      <c r="P707" s="332"/>
      <c r="Q707" s="355"/>
      <c r="R707" s="332"/>
      <c r="S707" s="332"/>
      <c r="T707" s="332"/>
      <c r="U707" s="332"/>
      <c r="V707" s="356"/>
    </row>
    <row r="708" spans="1:22" s="329" customFormat="1" ht="14.1" customHeight="1">
      <c r="A708" s="511">
        <f t="shared" si="11"/>
        <v>707</v>
      </c>
      <c r="B708" s="560" t="s">
        <v>2177</v>
      </c>
      <c r="C708" s="560">
        <v>3</v>
      </c>
      <c r="D708" s="560">
        <v>6</v>
      </c>
      <c r="E708" s="331" t="s">
        <v>2375</v>
      </c>
      <c r="F708" s="332" t="str">
        <f>IF($G$708=1,"",INDEX(主要用途!$C$2:$C$63,$G$708))</f>
        <v/>
      </c>
      <c r="G708" s="344">
        <v>1</v>
      </c>
      <c r="H708" s="344"/>
      <c r="I708" s="344"/>
      <c r="J708" s="344"/>
      <c r="K708" s="344"/>
      <c r="L708" s="344"/>
      <c r="M708" s="332"/>
      <c r="N708" s="332"/>
      <c r="O708" s="332"/>
      <c r="P708" s="332"/>
      <c r="Q708" s="355"/>
      <c r="R708" s="332"/>
      <c r="S708" s="332"/>
      <c r="T708" s="332"/>
      <c r="U708" s="332"/>
      <c r="V708" s="356"/>
    </row>
    <row r="709" spans="1:22" s="329" customFormat="1" ht="14.1" customHeight="1">
      <c r="A709" s="511">
        <f t="shared" si="11"/>
        <v>708</v>
      </c>
      <c r="B709" s="560" t="s">
        <v>2177</v>
      </c>
      <c r="C709" s="560">
        <v>3</v>
      </c>
      <c r="D709" s="560">
        <v>6</v>
      </c>
      <c r="E709" s="331" t="s">
        <v>2376</v>
      </c>
      <c r="F709" s="332" t="str">
        <f>IF($G$709=1,"",INDEX(主要用途!$C$2:$C$63,$G$709))</f>
        <v/>
      </c>
      <c r="G709" s="344">
        <v>1</v>
      </c>
      <c r="H709" s="344"/>
      <c r="I709" s="344"/>
      <c r="J709" s="344"/>
      <c r="K709" s="344"/>
      <c r="L709" s="344"/>
      <c r="M709" s="332"/>
      <c r="N709" s="332"/>
      <c r="O709" s="332"/>
      <c r="P709" s="332"/>
      <c r="Q709" s="355"/>
      <c r="R709" s="332"/>
      <c r="S709" s="332"/>
      <c r="T709" s="332"/>
      <c r="U709" s="332"/>
      <c r="V709" s="356"/>
    </row>
    <row r="710" spans="1:22" s="329" customFormat="1" ht="14.1" customHeight="1">
      <c r="A710" s="511">
        <f t="shared" si="11"/>
        <v>709</v>
      </c>
      <c r="B710" s="560" t="s">
        <v>2177</v>
      </c>
      <c r="C710" s="560">
        <v>3</v>
      </c>
      <c r="D710" s="560">
        <v>6</v>
      </c>
      <c r="E710" s="331" t="s">
        <v>2387</v>
      </c>
      <c r="F710" s="332" t="str">
        <f>IF($G$710=1,"",INDEX(主要用途!$C$2:$C$63,$G$710))</f>
        <v/>
      </c>
      <c r="G710" s="344">
        <v>1</v>
      </c>
      <c r="H710" s="344"/>
      <c r="I710" s="344"/>
      <c r="J710" s="344"/>
      <c r="K710" s="344"/>
      <c r="L710" s="344"/>
      <c r="M710" s="332"/>
      <c r="N710" s="332"/>
      <c r="O710" s="332"/>
      <c r="P710" s="332"/>
      <c r="Q710" s="355"/>
      <c r="R710" s="332"/>
      <c r="S710" s="332"/>
      <c r="T710" s="332"/>
      <c r="U710" s="332"/>
      <c r="V710" s="356"/>
    </row>
    <row r="711" spans="1:22" s="329" customFormat="1" ht="14.1" customHeight="1">
      <c r="A711" s="511">
        <f t="shared" si="11"/>
        <v>710</v>
      </c>
      <c r="B711" s="560" t="s">
        <v>2177</v>
      </c>
      <c r="C711" s="560">
        <v>3</v>
      </c>
      <c r="D711" s="560">
        <v>6</v>
      </c>
      <c r="E711" s="331" t="s">
        <v>2377</v>
      </c>
      <c r="F711" s="332" t="str">
        <f>IF('建築物別概要（追加）入力'!$K$486="","",'建築物別概要（追加）入力'!$K$486)</f>
        <v/>
      </c>
      <c r="G711" s="332"/>
      <c r="H711" s="332"/>
      <c r="I711" s="332"/>
      <c r="J711" s="332"/>
      <c r="K711" s="332"/>
      <c r="L711" s="332"/>
      <c r="M711" s="332"/>
      <c r="N711" s="332"/>
      <c r="O711" s="332"/>
      <c r="P711" s="332"/>
      <c r="Q711" s="332"/>
      <c r="R711" s="332"/>
      <c r="S711" s="332"/>
      <c r="T711" s="332"/>
      <c r="U711" s="332"/>
      <c r="V711" s="356"/>
    </row>
    <row r="712" spans="1:22" s="329" customFormat="1" ht="14.1" customHeight="1">
      <c r="A712" s="511">
        <f t="shared" si="11"/>
        <v>711</v>
      </c>
      <c r="B712" s="560" t="s">
        <v>2177</v>
      </c>
      <c r="C712" s="560">
        <v>3</v>
      </c>
      <c r="D712" s="560">
        <v>6</v>
      </c>
      <c r="E712" s="331" t="s">
        <v>2378</v>
      </c>
      <c r="F712" s="332" t="str">
        <f>IF('建築物別概要（追加）入力'!$K$487="","",'建築物別概要（追加）入力'!$K$487)</f>
        <v/>
      </c>
      <c r="G712" s="332"/>
      <c r="H712" s="332"/>
      <c r="I712" s="332"/>
      <c r="J712" s="332"/>
      <c r="K712" s="332"/>
      <c r="L712" s="332"/>
      <c r="M712" s="332"/>
      <c r="N712" s="332"/>
      <c r="O712" s="332"/>
      <c r="P712" s="332"/>
      <c r="Q712" s="332"/>
      <c r="R712" s="332"/>
      <c r="S712" s="332"/>
      <c r="T712" s="332"/>
      <c r="U712" s="332"/>
      <c r="V712" s="356"/>
    </row>
    <row r="713" spans="1:22" s="329" customFormat="1" ht="14.1" customHeight="1">
      <c r="A713" s="511">
        <f t="shared" si="11"/>
        <v>712</v>
      </c>
      <c r="B713" s="560" t="s">
        <v>2177</v>
      </c>
      <c r="C713" s="560">
        <v>3</v>
      </c>
      <c r="D713" s="560">
        <v>6</v>
      </c>
      <c r="E713" s="331" t="s">
        <v>2381</v>
      </c>
      <c r="F713" s="332" t="str">
        <f>IF('建築物別概要（追加）入力'!$K$488="","",'建築物別概要（追加）入力'!$K$488)</f>
        <v/>
      </c>
      <c r="G713" s="332"/>
      <c r="H713" s="332"/>
      <c r="I713" s="332"/>
      <c r="J713" s="332"/>
      <c r="K713" s="332"/>
      <c r="L713" s="332"/>
      <c r="M713" s="332"/>
      <c r="N713" s="332"/>
      <c r="O713" s="332"/>
      <c r="P713" s="332"/>
      <c r="Q713" s="332"/>
      <c r="R713" s="332"/>
      <c r="S713" s="332"/>
      <c r="T713" s="332"/>
      <c r="U713" s="332"/>
      <c r="V713" s="356"/>
    </row>
    <row r="714" spans="1:22" s="329" customFormat="1" ht="14.1" customHeight="1">
      <c r="A714" s="511">
        <f t="shared" si="11"/>
        <v>713</v>
      </c>
      <c r="B714" s="560" t="s">
        <v>2177</v>
      </c>
      <c r="C714" s="560">
        <v>3</v>
      </c>
      <c r="D714" s="560">
        <v>6</v>
      </c>
      <c r="E714" s="331" t="s">
        <v>2379</v>
      </c>
      <c r="F714" s="332" t="str">
        <f>IF('建築物別概要（追加）入力'!$K$489="","",'建築物別概要（追加）入力'!$K$489)</f>
        <v/>
      </c>
      <c r="G714" s="332"/>
      <c r="H714" s="332"/>
      <c r="I714" s="332"/>
      <c r="J714" s="332"/>
      <c r="K714" s="332"/>
      <c r="L714" s="332"/>
      <c r="M714" s="332"/>
      <c r="N714" s="332"/>
      <c r="O714" s="332"/>
      <c r="P714" s="332"/>
      <c r="Q714" s="332"/>
      <c r="R714" s="332"/>
      <c r="S714" s="332"/>
      <c r="T714" s="332"/>
      <c r="U714" s="332"/>
      <c r="V714" s="356"/>
    </row>
    <row r="715" spans="1:22" s="329" customFormat="1" ht="14.1" customHeight="1">
      <c r="A715" s="511">
        <f t="shared" si="11"/>
        <v>714</v>
      </c>
      <c r="B715" s="560" t="s">
        <v>2177</v>
      </c>
      <c r="C715" s="560">
        <v>3</v>
      </c>
      <c r="D715" s="560">
        <v>6</v>
      </c>
      <c r="E715" s="331" t="s">
        <v>2380</v>
      </c>
      <c r="F715" s="332" t="str">
        <f>IF('建築物別概要（追加）入力'!$K$490="","",'建築物別概要（追加）入力'!$K$490)</f>
        <v/>
      </c>
      <c r="G715" s="332"/>
      <c r="H715" s="332"/>
      <c r="I715" s="332"/>
      <c r="J715" s="332"/>
      <c r="K715" s="332"/>
      <c r="L715" s="332"/>
      <c r="M715" s="332"/>
      <c r="N715" s="332"/>
      <c r="O715" s="332"/>
      <c r="P715" s="332"/>
      <c r="Q715" s="332"/>
      <c r="R715" s="332"/>
      <c r="S715" s="332"/>
      <c r="T715" s="332"/>
      <c r="U715" s="332"/>
      <c r="V715" s="356"/>
    </row>
    <row r="716" spans="1:22" s="329" customFormat="1" ht="14.1" customHeight="1">
      <c r="A716" s="511">
        <f t="shared" si="11"/>
        <v>715</v>
      </c>
      <c r="B716" s="560" t="s">
        <v>2177</v>
      </c>
      <c r="C716" s="560">
        <v>3</v>
      </c>
      <c r="D716" s="560">
        <v>6</v>
      </c>
      <c r="E716" s="331" t="s">
        <v>2388</v>
      </c>
      <c r="F716" s="332" t="str">
        <f>IF('建築物別概要（追加）入力'!$K$491="","",'建築物別概要（追加）入力'!$K$491)</f>
        <v/>
      </c>
      <c r="G716" s="332"/>
      <c r="H716" s="332"/>
      <c r="I716" s="332"/>
      <c r="J716" s="332"/>
      <c r="K716" s="332"/>
      <c r="L716" s="332"/>
      <c r="M716" s="332"/>
      <c r="N716" s="332"/>
      <c r="O716" s="332"/>
      <c r="P716" s="332"/>
      <c r="Q716" s="332"/>
      <c r="R716" s="332"/>
      <c r="S716" s="332"/>
      <c r="T716" s="332"/>
      <c r="U716" s="332"/>
      <c r="V716" s="356"/>
    </row>
    <row r="717" spans="1:22" s="329" customFormat="1" ht="14.1" customHeight="1">
      <c r="A717" s="511">
        <f t="shared" si="11"/>
        <v>716</v>
      </c>
      <c r="B717" s="560" t="s">
        <v>2177</v>
      </c>
      <c r="C717" s="560">
        <v>3</v>
      </c>
      <c r="D717" s="560">
        <v>6</v>
      </c>
      <c r="E717" s="331" t="s">
        <v>2382</v>
      </c>
      <c r="F717" s="332" t="str">
        <f>IF('建築物別概要（追加）入力'!$V$486="","",TEXT('建築物別概要（追加）入力'!$V$486,"#0.00"))</f>
        <v/>
      </c>
      <c r="G717" s="362"/>
      <c r="H717" s="362"/>
      <c r="I717" s="362"/>
      <c r="J717" s="362"/>
      <c r="K717" s="362"/>
      <c r="L717" s="362"/>
      <c r="M717" s="332"/>
      <c r="N717" s="332"/>
      <c r="O717" s="332"/>
      <c r="P717" s="332"/>
      <c r="Q717" s="332"/>
      <c r="R717" s="332"/>
      <c r="S717" s="332"/>
      <c r="T717" s="332"/>
      <c r="U717" s="332"/>
      <c r="V717" s="356"/>
    </row>
    <row r="718" spans="1:22" s="329" customFormat="1" ht="14.1" customHeight="1">
      <c r="A718" s="511">
        <f t="shared" si="11"/>
        <v>717</v>
      </c>
      <c r="B718" s="560" t="s">
        <v>2177</v>
      </c>
      <c r="C718" s="560">
        <v>3</v>
      </c>
      <c r="D718" s="560">
        <v>6</v>
      </c>
      <c r="E718" s="331" t="s">
        <v>2383</v>
      </c>
      <c r="F718" s="332" t="str">
        <f>IF('建築物別概要（追加）入力'!$V$487="","",TEXT('建築物別概要（追加）入力'!$V$487,"#0.00"))</f>
        <v/>
      </c>
      <c r="G718" s="362"/>
      <c r="H718" s="362"/>
      <c r="I718" s="362"/>
      <c r="J718" s="362"/>
      <c r="K718" s="362"/>
      <c r="L718" s="362"/>
      <c r="M718" s="332"/>
      <c r="N718" s="332"/>
      <c r="O718" s="332"/>
      <c r="P718" s="332"/>
      <c r="Q718" s="332"/>
      <c r="R718" s="332"/>
      <c r="S718" s="332"/>
      <c r="T718" s="332"/>
      <c r="U718" s="332"/>
      <c r="V718" s="356"/>
    </row>
    <row r="719" spans="1:22" s="329" customFormat="1" ht="14.1" customHeight="1">
      <c r="A719" s="511">
        <f t="shared" si="11"/>
        <v>718</v>
      </c>
      <c r="B719" s="560" t="s">
        <v>2177</v>
      </c>
      <c r="C719" s="560">
        <v>3</v>
      </c>
      <c r="D719" s="560">
        <v>6</v>
      </c>
      <c r="E719" s="331" t="s">
        <v>2384</v>
      </c>
      <c r="F719" s="332" t="str">
        <f>IF('建築物別概要（追加）入力'!$V$488="","",TEXT('建築物別概要（追加）入力'!$V$488,"#0.00"))</f>
        <v/>
      </c>
      <c r="G719" s="362"/>
      <c r="H719" s="362"/>
      <c r="I719" s="362"/>
      <c r="J719" s="362"/>
      <c r="K719" s="362"/>
      <c r="L719" s="362"/>
      <c r="M719" s="332"/>
      <c r="N719" s="332"/>
      <c r="O719" s="332"/>
      <c r="P719" s="332"/>
      <c r="Q719" s="332"/>
      <c r="R719" s="332"/>
      <c r="S719" s="332"/>
      <c r="T719" s="332"/>
      <c r="U719" s="332"/>
      <c r="V719" s="356"/>
    </row>
    <row r="720" spans="1:22" s="329" customFormat="1" ht="14.1" customHeight="1">
      <c r="A720" s="511">
        <f t="shared" si="11"/>
        <v>719</v>
      </c>
      <c r="B720" s="560" t="s">
        <v>2177</v>
      </c>
      <c r="C720" s="560">
        <v>3</v>
      </c>
      <c r="D720" s="560">
        <v>6</v>
      </c>
      <c r="E720" s="331" t="s">
        <v>2385</v>
      </c>
      <c r="F720" s="332" t="str">
        <f>IF('建築物別概要（追加）入力'!$V$489="","",TEXT('建築物別概要（追加）入力'!$V$489,"#0.00"))</f>
        <v/>
      </c>
      <c r="G720" s="362"/>
      <c r="H720" s="362"/>
      <c r="I720" s="362"/>
      <c r="J720" s="362"/>
      <c r="K720" s="362"/>
      <c r="L720" s="362"/>
      <c r="M720" s="332"/>
      <c r="N720" s="332"/>
      <c r="O720" s="332"/>
      <c r="P720" s="332"/>
      <c r="Q720" s="332"/>
      <c r="R720" s="332"/>
      <c r="S720" s="332"/>
      <c r="T720" s="332"/>
      <c r="U720" s="332"/>
      <c r="V720" s="356"/>
    </row>
    <row r="721" spans="1:22" s="329" customFormat="1" ht="14.1" customHeight="1">
      <c r="A721" s="511">
        <f t="shared" si="11"/>
        <v>720</v>
      </c>
      <c r="B721" s="560" t="s">
        <v>2177</v>
      </c>
      <c r="C721" s="560">
        <v>3</v>
      </c>
      <c r="D721" s="560">
        <v>6</v>
      </c>
      <c r="E721" s="331" t="s">
        <v>2386</v>
      </c>
      <c r="F721" s="332" t="str">
        <f>IF('建築物別概要（追加）入力'!$V$490="","",TEXT('建築物別概要（追加）入力'!$V$490,"#0.00"))</f>
        <v/>
      </c>
      <c r="G721" s="362"/>
      <c r="H721" s="362"/>
      <c r="I721" s="362"/>
      <c r="J721" s="362"/>
      <c r="K721" s="362"/>
      <c r="L721" s="362"/>
      <c r="M721" s="332"/>
      <c r="N721" s="332"/>
      <c r="O721" s="332"/>
      <c r="P721" s="332"/>
      <c r="Q721" s="332"/>
      <c r="R721" s="332"/>
      <c r="S721" s="332"/>
      <c r="T721" s="332"/>
      <c r="U721" s="332"/>
      <c r="V721" s="356"/>
    </row>
    <row r="722" spans="1:22" s="329" customFormat="1" ht="14.1" customHeight="1">
      <c r="A722" s="511">
        <f t="shared" si="11"/>
        <v>721</v>
      </c>
      <c r="B722" s="560" t="s">
        <v>2177</v>
      </c>
      <c r="C722" s="560">
        <v>3</v>
      </c>
      <c r="D722" s="560">
        <v>6</v>
      </c>
      <c r="E722" s="331" t="s">
        <v>2389</v>
      </c>
      <c r="F722" s="332" t="str">
        <f>IF('建築物別概要（追加）入力'!$V$491="","",TEXT('建築物別概要（追加）入力'!$V$491,"#0.00"))</f>
        <v/>
      </c>
      <c r="G722" s="362"/>
      <c r="H722" s="362"/>
      <c r="I722" s="362"/>
      <c r="J722" s="362"/>
      <c r="K722" s="362"/>
      <c r="L722" s="362"/>
      <c r="M722" s="332"/>
      <c r="N722" s="332"/>
      <c r="O722" s="332"/>
      <c r="P722" s="332"/>
      <c r="Q722" s="332"/>
      <c r="R722" s="332"/>
      <c r="S722" s="332"/>
      <c r="T722" s="332"/>
      <c r="U722" s="332"/>
      <c r="V722" s="356"/>
    </row>
    <row r="723" spans="1:22" s="329" customFormat="1" ht="14.1" customHeight="1">
      <c r="A723" s="511">
        <f t="shared" si="11"/>
        <v>722</v>
      </c>
      <c r="B723" s="560" t="s">
        <v>2177</v>
      </c>
      <c r="C723" s="560">
        <v>3</v>
      </c>
      <c r="D723" s="560">
        <v>6</v>
      </c>
      <c r="E723" s="331" t="s">
        <v>1702</v>
      </c>
      <c r="F723" s="332" t="str">
        <f>IF('建築物別概要（追加）入力'!$E$493="","",'建築物別概要（追加）入力'!$E$493)</f>
        <v/>
      </c>
      <c r="G723" s="332"/>
      <c r="H723" s="332"/>
      <c r="I723" s="332"/>
      <c r="J723" s="332"/>
      <c r="K723" s="332"/>
      <c r="L723" s="332"/>
      <c r="M723" s="332"/>
      <c r="N723" s="332"/>
      <c r="O723" s="332"/>
      <c r="P723" s="332"/>
      <c r="Q723" s="332"/>
      <c r="R723" s="332"/>
      <c r="S723" s="332"/>
      <c r="T723" s="332"/>
      <c r="U723" s="332"/>
      <c r="V723" s="356"/>
    </row>
    <row r="724" spans="1:22" s="329" customFormat="1" ht="14.1" customHeight="1" thickBot="1">
      <c r="A724" s="512">
        <f t="shared" si="11"/>
        <v>723</v>
      </c>
      <c r="B724" s="561" t="s">
        <v>2177</v>
      </c>
      <c r="C724" s="561">
        <v>3</v>
      </c>
      <c r="D724" s="561">
        <v>6</v>
      </c>
      <c r="E724" s="346" t="s">
        <v>1701</v>
      </c>
      <c r="F724" s="347" t="str">
        <f>IF('建築物別概要（追加）入力'!$E$496="","",'建築物別概要（追加）入力'!$E$496)</f>
        <v/>
      </c>
      <c r="G724" s="347"/>
      <c r="H724" s="347"/>
      <c r="I724" s="347"/>
      <c r="J724" s="347"/>
      <c r="K724" s="347"/>
      <c r="L724" s="347"/>
      <c r="M724" s="347"/>
      <c r="N724" s="347"/>
      <c r="O724" s="347"/>
      <c r="P724" s="347"/>
      <c r="Q724" s="347"/>
      <c r="R724" s="347"/>
      <c r="S724" s="347"/>
      <c r="T724" s="347"/>
      <c r="U724" s="347"/>
      <c r="V724" s="363"/>
    </row>
    <row r="725" spans="1:22" s="329" customFormat="1" ht="14.1" customHeight="1">
      <c r="A725" s="519">
        <f t="shared" si="11"/>
        <v>724</v>
      </c>
      <c r="B725" s="562" t="s">
        <v>2177</v>
      </c>
      <c r="C725" s="562">
        <v>3</v>
      </c>
      <c r="D725" s="562">
        <v>7</v>
      </c>
      <c r="E725" s="359" t="s">
        <v>2054</v>
      </c>
      <c r="F725" s="360">
        <f>'建築物別概要（追加）入力'!$E$501</f>
        <v>3</v>
      </c>
      <c r="G725" s="360"/>
      <c r="H725" s="348"/>
      <c r="I725" s="348"/>
      <c r="J725" s="348"/>
      <c r="K725" s="348"/>
      <c r="L725" s="348"/>
      <c r="M725" s="348"/>
      <c r="N725" s="348"/>
      <c r="O725" s="348"/>
      <c r="P725" s="348"/>
      <c r="Q725" s="348"/>
      <c r="R725" s="348"/>
      <c r="S725" s="348"/>
      <c r="T725" s="348"/>
      <c r="U725" s="348"/>
      <c r="V725" s="361"/>
    </row>
    <row r="726" spans="1:22" s="329" customFormat="1" ht="14.1" customHeight="1">
      <c r="A726" s="511">
        <f t="shared" si="11"/>
        <v>725</v>
      </c>
      <c r="B726" s="560" t="s">
        <v>2177</v>
      </c>
      <c r="C726" s="560">
        <v>3</v>
      </c>
      <c r="D726" s="560">
        <v>7</v>
      </c>
      <c r="E726" s="331" t="s">
        <v>89</v>
      </c>
      <c r="F726" s="343" t="str">
        <f>IF('建築物別概要（追加）入力'!$E$502="","",'建築物別概要（追加）入力'!$E$502)</f>
        <v/>
      </c>
      <c r="G726" s="343"/>
      <c r="H726" s="332"/>
      <c r="I726" s="332"/>
      <c r="J726" s="332"/>
      <c r="K726" s="332"/>
      <c r="L726" s="332"/>
      <c r="M726" s="332"/>
      <c r="N726" s="332"/>
      <c r="O726" s="332"/>
      <c r="P726" s="332"/>
      <c r="Q726" s="332"/>
      <c r="R726" s="332"/>
      <c r="S726" s="332"/>
      <c r="T726" s="332"/>
      <c r="U726" s="332"/>
      <c r="V726" s="356"/>
    </row>
    <row r="727" spans="1:22" s="329" customFormat="1" ht="14.1" customHeight="1">
      <c r="A727" s="511">
        <f t="shared" si="11"/>
        <v>726</v>
      </c>
      <c r="B727" s="560" t="s">
        <v>2177</v>
      </c>
      <c r="C727" s="560">
        <v>3</v>
      </c>
      <c r="D727" s="560">
        <v>7</v>
      </c>
      <c r="E727" s="331" t="s">
        <v>2269</v>
      </c>
      <c r="F727" s="341" t="str">
        <f>IF('建築物別概要（追加）入力'!$E$503="","",TEXT('建築物別概要（追加）入力'!$E$503,"#0.000"))</f>
        <v/>
      </c>
      <c r="G727" s="341"/>
      <c r="H727" s="332"/>
      <c r="I727" s="332"/>
      <c r="J727" s="332"/>
      <c r="K727" s="332"/>
      <c r="L727" s="332"/>
      <c r="M727" s="332"/>
      <c r="N727" s="332"/>
      <c r="O727" s="332"/>
      <c r="P727" s="332"/>
      <c r="Q727" s="332"/>
      <c r="R727" s="332"/>
      <c r="S727" s="332"/>
      <c r="T727" s="332"/>
      <c r="U727" s="332"/>
      <c r="V727" s="356"/>
    </row>
    <row r="728" spans="1:22" s="329" customFormat="1" ht="14.1" customHeight="1">
      <c r="A728" s="511">
        <f t="shared" si="11"/>
        <v>727</v>
      </c>
      <c r="B728" s="560" t="s">
        <v>2177</v>
      </c>
      <c r="C728" s="560">
        <v>3</v>
      </c>
      <c r="D728" s="560">
        <v>7</v>
      </c>
      <c r="E728" s="331" t="s">
        <v>2270</v>
      </c>
      <c r="F728" s="341" t="str">
        <f>IF('建築物別概要（追加）入力'!$E$504="","",TEXT('建築物別概要（追加）入力'!$E$504,"#0.000"))</f>
        <v/>
      </c>
      <c r="G728" s="341"/>
      <c r="H728" s="332"/>
      <c r="I728" s="332"/>
      <c r="J728" s="332"/>
      <c r="K728" s="332"/>
      <c r="L728" s="332"/>
      <c r="M728" s="332"/>
      <c r="N728" s="332"/>
      <c r="O728" s="332"/>
      <c r="P728" s="332"/>
      <c r="Q728" s="332"/>
      <c r="R728" s="332"/>
      <c r="S728" s="332"/>
      <c r="T728" s="332"/>
      <c r="U728" s="332"/>
      <c r="V728" s="356"/>
    </row>
    <row r="729" spans="1:22" s="329" customFormat="1" ht="14.1" customHeight="1">
      <c r="A729" s="511">
        <f t="shared" si="11"/>
        <v>728</v>
      </c>
      <c r="B729" s="560" t="s">
        <v>2177</v>
      </c>
      <c r="C729" s="560">
        <v>3</v>
      </c>
      <c r="D729" s="560">
        <v>7</v>
      </c>
      <c r="E729" s="331" t="s">
        <v>2271</v>
      </c>
      <c r="F729" s="341" t="str">
        <f>IF('建築物別概要（追加）入力'!$E$505="","",TEXT('建築物別概要（追加）入力'!$E$505,"#0.000"))</f>
        <v/>
      </c>
      <c r="G729" s="341"/>
      <c r="H729" s="332"/>
      <c r="I729" s="332"/>
      <c r="J729" s="332"/>
      <c r="K729" s="332"/>
      <c r="L729" s="332"/>
      <c r="M729" s="332"/>
      <c r="N729" s="332"/>
      <c r="O729" s="332"/>
      <c r="P729" s="332"/>
      <c r="Q729" s="332"/>
      <c r="R729" s="332"/>
      <c r="S729" s="332"/>
      <c r="T729" s="332"/>
      <c r="U729" s="332"/>
      <c r="V729" s="356"/>
    </row>
    <row r="730" spans="1:22" s="329" customFormat="1" ht="14.1" customHeight="1">
      <c r="A730" s="511">
        <f t="shared" si="11"/>
        <v>729</v>
      </c>
      <c r="B730" s="560" t="s">
        <v>2177</v>
      </c>
      <c r="C730" s="560">
        <v>3</v>
      </c>
      <c r="D730" s="560">
        <v>7</v>
      </c>
      <c r="E730" s="331" t="s">
        <v>2272</v>
      </c>
      <c r="F730" s="341" t="str">
        <f>IF('建築物別概要（追加）入力'!$E$506="","",TEXT('建築物別概要（追加）入力'!$E$506,"#0.000"))</f>
        <v/>
      </c>
      <c r="G730" s="341"/>
      <c r="H730" s="332"/>
      <c r="I730" s="332"/>
      <c r="J730" s="332"/>
      <c r="K730" s="332"/>
      <c r="L730" s="332"/>
      <c r="M730" s="332"/>
      <c r="N730" s="332"/>
      <c r="O730" s="332"/>
      <c r="P730" s="332"/>
      <c r="Q730" s="332"/>
      <c r="R730" s="332"/>
      <c r="S730" s="332"/>
      <c r="T730" s="332"/>
      <c r="U730" s="332"/>
      <c r="V730" s="356"/>
    </row>
    <row r="731" spans="1:22" s="329" customFormat="1" ht="14.1" customHeight="1">
      <c r="A731" s="511">
        <f t="shared" si="11"/>
        <v>730</v>
      </c>
      <c r="B731" s="560" t="s">
        <v>2177</v>
      </c>
      <c r="C731" s="560">
        <v>3</v>
      </c>
      <c r="D731" s="560">
        <v>7</v>
      </c>
      <c r="E731" s="331" t="s">
        <v>2268</v>
      </c>
      <c r="F731" s="341" t="str">
        <f>IF($G$731=TRUE,"有",IF($H$731=TRUE,"無",""))</f>
        <v/>
      </c>
      <c r="G731" s="337" t="b">
        <v>0</v>
      </c>
      <c r="H731" s="337" t="b">
        <v>0</v>
      </c>
      <c r="I731" s="332"/>
      <c r="J731" s="332"/>
      <c r="K731" s="332"/>
      <c r="L731" s="332"/>
      <c r="M731" s="332"/>
      <c r="N731" s="332"/>
      <c r="O731" s="332"/>
      <c r="P731" s="332"/>
      <c r="Q731" s="332"/>
      <c r="R731" s="332"/>
      <c r="S731" s="332"/>
      <c r="T731" s="332"/>
      <c r="U731" s="332"/>
      <c r="V731" s="356"/>
    </row>
    <row r="732" spans="1:22" s="329" customFormat="1" ht="14.1" customHeight="1">
      <c r="A732" s="511">
        <f t="shared" si="11"/>
        <v>731</v>
      </c>
      <c r="B732" s="560" t="s">
        <v>2177</v>
      </c>
      <c r="C732" s="560">
        <v>3</v>
      </c>
      <c r="D732" s="560">
        <v>7</v>
      </c>
      <c r="E732" s="331" t="s">
        <v>2372</v>
      </c>
      <c r="F732" s="332" t="str">
        <f>IF($G$732=1,"",INDEX(主要用途!$C$2:$C$63,$G$732))</f>
        <v/>
      </c>
      <c r="G732" s="685">
        <v>1</v>
      </c>
      <c r="H732" s="337"/>
      <c r="I732" s="337"/>
      <c r="J732" s="337"/>
      <c r="K732" s="337"/>
      <c r="L732" s="337"/>
      <c r="M732" s="332"/>
      <c r="N732" s="332"/>
      <c r="O732" s="332"/>
      <c r="P732" s="332"/>
      <c r="Q732" s="355"/>
      <c r="R732" s="332"/>
      <c r="S732" s="332"/>
      <c r="T732" s="332"/>
      <c r="U732" s="332"/>
      <c r="V732" s="356"/>
    </row>
    <row r="733" spans="1:22" s="329" customFormat="1" ht="14.1" customHeight="1">
      <c r="A733" s="511">
        <f t="shared" si="11"/>
        <v>732</v>
      </c>
      <c r="B733" s="560" t="s">
        <v>2177</v>
      </c>
      <c r="C733" s="560">
        <v>3</v>
      </c>
      <c r="D733" s="560">
        <v>7</v>
      </c>
      <c r="E733" s="331" t="s">
        <v>2373</v>
      </c>
      <c r="F733" s="332" t="str">
        <f>IF($G$733=1,"",INDEX(主要用途!$C$2:$C$63,$G$733))</f>
        <v/>
      </c>
      <c r="G733" s="344">
        <v>1</v>
      </c>
      <c r="H733" s="344"/>
      <c r="I733" s="344"/>
      <c r="J733" s="344"/>
      <c r="K733" s="344"/>
      <c r="L733" s="344"/>
      <c r="M733" s="332"/>
      <c r="N733" s="332"/>
      <c r="O733" s="332"/>
      <c r="P733" s="332"/>
      <c r="Q733" s="355"/>
      <c r="R733" s="332"/>
      <c r="S733" s="332"/>
      <c r="T733" s="332"/>
      <c r="U733" s="332"/>
      <c r="V733" s="356"/>
    </row>
    <row r="734" spans="1:22" s="329" customFormat="1" ht="14.1" customHeight="1">
      <c r="A734" s="511">
        <f t="shared" si="11"/>
        <v>733</v>
      </c>
      <c r="B734" s="560" t="s">
        <v>2177</v>
      </c>
      <c r="C734" s="560">
        <v>3</v>
      </c>
      <c r="D734" s="560">
        <v>7</v>
      </c>
      <c r="E734" s="331" t="s">
        <v>2374</v>
      </c>
      <c r="F734" s="332" t="str">
        <f>IF($G$734=1,"",INDEX(主要用途!$C$2:$C$63,$G$734))</f>
        <v/>
      </c>
      <c r="G734" s="344">
        <v>1</v>
      </c>
      <c r="H734" s="344"/>
      <c r="I734" s="344"/>
      <c r="J734" s="344"/>
      <c r="K734" s="344"/>
      <c r="L734" s="344"/>
      <c r="M734" s="332"/>
      <c r="N734" s="332"/>
      <c r="O734" s="332"/>
      <c r="P734" s="332"/>
      <c r="Q734" s="355"/>
      <c r="R734" s="332"/>
      <c r="S734" s="332"/>
      <c r="T734" s="332"/>
      <c r="U734" s="332"/>
      <c r="V734" s="356"/>
    </row>
    <row r="735" spans="1:22" s="329" customFormat="1" ht="14.1" customHeight="1">
      <c r="A735" s="511">
        <f t="shared" si="11"/>
        <v>734</v>
      </c>
      <c r="B735" s="560" t="s">
        <v>2177</v>
      </c>
      <c r="C735" s="560">
        <v>3</v>
      </c>
      <c r="D735" s="560">
        <v>7</v>
      </c>
      <c r="E735" s="331" t="s">
        <v>2375</v>
      </c>
      <c r="F735" s="332" t="str">
        <f>IF($G$735=1,"",INDEX(主要用途!$C$2:$C$63,$G$735))</f>
        <v/>
      </c>
      <c r="G735" s="344">
        <v>1</v>
      </c>
      <c r="H735" s="344"/>
      <c r="I735" s="344"/>
      <c r="J735" s="344"/>
      <c r="K735" s="344"/>
      <c r="L735" s="344"/>
      <c r="M735" s="332"/>
      <c r="N735" s="332"/>
      <c r="O735" s="332"/>
      <c r="P735" s="332"/>
      <c r="Q735" s="355"/>
      <c r="R735" s="332"/>
      <c r="S735" s="332"/>
      <c r="T735" s="332"/>
      <c r="U735" s="332"/>
      <c r="V735" s="356"/>
    </row>
    <row r="736" spans="1:22" s="329" customFormat="1" ht="14.1" customHeight="1">
      <c r="A736" s="511">
        <f t="shared" si="11"/>
        <v>735</v>
      </c>
      <c r="B736" s="560" t="s">
        <v>2177</v>
      </c>
      <c r="C736" s="560">
        <v>3</v>
      </c>
      <c r="D736" s="560">
        <v>7</v>
      </c>
      <c r="E736" s="331" t="s">
        <v>2376</v>
      </c>
      <c r="F736" s="332" t="str">
        <f>IF($G$736=1,"",INDEX(主要用途!$C$2:$C$63,$G$736))</f>
        <v/>
      </c>
      <c r="G736" s="344">
        <v>1</v>
      </c>
      <c r="H736" s="344"/>
      <c r="I736" s="344"/>
      <c r="J736" s="344"/>
      <c r="K736" s="344"/>
      <c r="L736" s="344"/>
      <c r="M736" s="332"/>
      <c r="N736" s="332"/>
      <c r="O736" s="332"/>
      <c r="P736" s="332"/>
      <c r="Q736" s="355"/>
      <c r="R736" s="332"/>
      <c r="S736" s="332"/>
      <c r="T736" s="332"/>
      <c r="U736" s="332"/>
      <c r="V736" s="356"/>
    </row>
    <row r="737" spans="1:22" s="329" customFormat="1" ht="14.1" customHeight="1">
      <c r="A737" s="511">
        <f t="shared" si="11"/>
        <v>736</v>
      </c>
      <c r="B737" s="560" t="s">
        <v>2177</v>
      </c>
      <c r="C737" s="560">
        <v>3</v>
      </c>
      <c r="D737" s="560">
        <v>7</v>
      </c>
      <c r="E737" s="331" t="s">
        <v>2387</v>
      </c>
      <c r="F737" s="332" t="str">
        <f>IF($G$737=1,"",INDEX(主要用途!$C$2:$C$63,$G$737))</f>
        <v/>
      </c>
      <c r="G737" s="344">
        <v>1</v>
      </c>
      <c r="H737" s="344"/>
      <c r="I737" s="344"/>
      <c r="J737" s="344"/>
      <c r="K737" s="344"/>
      <c r="L737" s="344"/>
      <c r="M737" s="332"/>
      <c r="N737" s="332"/>
      <c r="O737" s="332"/>
      <c r="P737" s="332"/>
      <c r="Q737" s="355"/>
      <c r="R737" s="332"/>
      <c r="S737" s="332"/>
      <c r="T737" s="332"/>
      <c r="U737" s="332"/>
      <c r="V737" s="356"/>
    </row>
    <row r="738" spans="1:22" s="329" customFormat="1" ht="14.1" customHeight="1">
      <c r="A738" s="511">
        <f t="shared" si="11"/>
        <v>737</v>
      </c>
      <c r="B738" s="560" t="s">
        <v>2177</v>
      </c>
      <c r="C738" s="560">
        <v>3</v>
      </c>
      <c r="D738" s="560">
        <v>7</v>
      </c>
      <c r="E738" s="331" t="s">
        <v>2377</v>
      </c>
      <c r="F738" s="332" t="str">
        <f>IF('建築物別概要（追加）入力'!$K$510="","",'建築物別概要（追加）入力'!$K$510)</f>
        <v/>
      </c>
      <c r="G738" s="332"/>
      <c r="H738" s="332"/>
      <c r="I738" s="332"/>
      <c r="J738" s="332"/>
      <c r="K738" s="332"/>
      <c r="L738" s="332"/>
      <c r="M738" s="332"/>
      <c r="N738" s="332"/>
      <c r="O738" s="332"/>
      <c r="P738" s="332"/>
      <c r="Q738" s="332"/>
      <c r="R738" s="332"/>
      <c r="S738" s="332"/>
      <c r="T738" s="332"/>
      <c r="U738" s="332"/>
      <c r="V738" s="356"/>
    </row>
    <row r="739" spans="1:22" s="329" customFormat="1" ht="14.1" customHeight="1">
      <c r="A739" s="511">
        <f t="shared" si="11"/>
        <v>738</v>
      </c>
      <c r="B739" s="560" t="s">
        <v>2177</v>
      </c>
      <c r="C739" s="560">
        <v>3</v>
      </c>
      <c r="D739" s="560">
        <v>7</v>
      </c>
      <c r="E739" s="331" t="s">
        <v>2378</v>
      </c>
      <c r="F739" s="332" t="str">
        <f>IF('建築物別概要（追加）入力'!$K$511="","",'建築物別概要（追加）入力'!$K$511)</f>
        <v/>
      </c>
      <c r="G739" s="332"/>
      <c r="H739" s="332"/>
      <c r="I739" s="332"/>
      <c r="J739" s="332"/>
      <c r="K739" s="332"/>
      <c r="L739" s="332"/>
      <c r="M739" s="332"/>
      <c r="N739" s="332"/>
      <c r="O739" s="332"/>
      <c r="P739" s="332"/>
      <c r="Q739" s="332"/>
      <c r="R739" s="332"/>
      <c r="S739" s="332"/>
      <c r="T739" s="332"/>
      <c r="U739" s="332"/>
      <c r="V739" s="356"/>
    </row>
    <row r="740" spans="1:22" s="329" customFormat="1" ht="14.1" customHeight="1">
      <c r="A740" s="511">
        <f t="shared" si="11"/>
        <v>739</v>
      </c>
      <c r="B740" s="560" t="s">
        <v>2177</v>
      </c>
      <c r="C740" s="560">
        <v>3</v>
      </c>
      <c r="D740" s="560">
        <v>7</v>
      </c>
      <c r="E740" s="331" t="s">
        <v>2381</v>
      </c>
      <c r="F740" s="332" t="str">
        <f>IF('建築物別概要（追加）入力'!$K$512="","",'建築物別概要（追加）入力'!$K$512)</f>
        <v/>
      </c>
      <c r="G740" s="332"/>
      <c r="H740" s="332"/>
      <c r="I740" s="332"/>
      <c r="J740" s="332"/>
      <c r="K740" s="332"/>
      <c r="L740" s="332"/>
      <c r="M740" s="332"/>
      <c r="N740" s="332"/>
      <c r="O740" s="332"/>
      <c r="P740" s="332"/>
      <c r="Q740" s="332"/>
      <c r="R740" s="332"/>
      <c r="S740" s="332"/>
      <c r="T740" s="332"/>
      <c r="U740" s="332"/>
      <c r="V740" s="356"/>
    </row>
    <row r="741" spans="1:22" s="329" customFormat="1" ht="14.1" customHeight="1">
      <c r="A741" s="511">
        <f t="shared" si="11"/>
        <v>740</v>
      </c>
      <c r="B741" s="560" t="s">
        <v>2177</v>
      </c>
      <c r="C741" s="560">
        <v>3</v>
      </c>
      <c r="D741" s="560">
        <v>7</v>
      </c>
      <c r="E741" s="331" t="s">
        <v>2379</v>
      </c>
      <c r="F741" s="332" t="str">
        <f>IF('建築物別概要（追加）入力'!$K$513="","",'建築物別概要（追加）入力'!$K$513)</f>
        <v/>
      </c>
      <c r="G741" s="332"/>
      <c r="H741" s="332"/>
      <c r="I741" s="332"/>
      <c r="J741" s="332"/>
      <c r="K741" s="332"/>
      <c r="L741" s="332"/>
      <c r="M741" s="332"/>
      <c r="N741" s="332"/>
      <c r="O741" s="332"/>
      <c r="P741" s="332"/>
      <c r="Q741" s="332"/>
      <c r="R741" s="332"/>
      <c r="S741" s="332"/>
      <c r="T741" s="332"/>
      <c r="U741" s="332"/>
      <c r="V741" s="356"/>
    </row>
    <row r="742" spans="1:22" s="329" customFormat="1" ht="14.1" customHeight="1">
      <c r="A742" s="511">
        <f t="shared" si="11"/>
        <v>741</v>
      </c>
      <c r="B742" s="560" t="s">
        <v>2177</v>
      </c>
      <c r="C742" s="560">
        <v>3</v>
      </c>
      <c r="D742" s="560">
        <v>7</v>
      </c>
      <c r="E742" s="331" t="s">
        <v>2380</v>
      </c>
      <c r="F742" s="332" t="str">
        <f>IF('建築物別概要（追加）入力'!$K$514="","",'建築物別概要（追加）入力'!$K$514)</f>
        <v/>
      </c>
      <c r="G742" s="332"/>
      <c r="H742" s="332"/>
      <c r="I742" s="332"/>
      <c r="J742" s="332"/>
      <c r="K742" s="332"/>
      <c r="L742" s="332"/>
      <c r="M742" s="332"/>
      <c r="N742" s="332"/>
      <c r="O742" s="332"/>
      <c r="P742" s="332"/>
      <c r="Q742" s="332"/>
      <c r="R742" s="332"/>
      <c r="S742" s="332"/>
      <c r="T742" s="332"/>
      <c r="U742" s="332"/>
      <c r="V742" s="356"/>
    </row>
    <row r="743" spans="1:22" s="329" customFormat="1" ht="14.1" customHeight="1">
      <c r="A743" s="511">
        <f t="shared" si="11"/>
        <v>742</v>
      </c>
      <c r="B743" s="560" t="s">
        <v>2177</v>
      </c>
      <c r="C743" s="560">
        <v>3</v>
      </c>
      <c r="D743" s="560">
        <v>7</v>
      </c>
      <c r="E743" s="331" t="s">
        <v>2388</v>
      </c>
      <c r="F743" s="332" t="str">
        <f>IF('建築物別概要（追加）入力'!$K$515="","",'建築物別概要（追加）入力'!$K$515)</f>
        <v/>
      </c>
      <c r="G743" s="332"/>
      <c r="H743" s="332"/>
      <c r="I743" s="332"/>
      <c r="J743" s="332"/>
      <c r="K743" s="332"/>
      <c r="L743" s="332"/>
      <c r="M743" s="332"/>
      <c r="N743" s="332"/>
      <c r="O743" s="332"/>
      <c r="P743" s="332"/>
      <c r="Q743" s="332"/>
      <c r="R743" s="332"/>
      <c r="S743" s="332"/>
      <c r="T743" s="332"/>
      <c r="U743" s="332"/>
      <c r="V743" s="356"/>
    </row>
    <row r="744" spans="1:22" s="329" customFormat="1" ht="14.1" customHeight="1">
      <c r="A744" s="511">
        <f t="shared" si="11"/>
        <v>743</v>
      </c>
      <c r="B744" s="560" t="s">
        <v>2177</v>
      </c>
      <c r="C744" s="560">
        <v>3</v>
      </c>
      <c r="D744" s="560">
        <v>7</v>
      </c>
      <c r="E744" s="331" t="s">
        <v>2382</v>
      </c>
      <c r="F744" s="332" t="str">
        <f>IF('建築物別概要（追加）入力'!$V$510="","",TEXT('建築物別概要（追加）入力'!$V$510,"#0.00"))</f>
        <v/>
      </c>
      <c r="G744" s="362"/>
      <c r="H744" s="362"/>
      <c r="I744" s="362"/>
      <c r="J744" s="362"/>
      <c r="K744" s="362"/>
      <c r="L744" s="362"/>
      <c r="M744" s="332"/>
      <c r="N744" s="332"/>
      <c r="O744" s="332"/>
      <c r="P744" s="332"/>
      <c r="Q744" s="332"/>
      <c r="R744" s="332"/>
      <c r="S744" s="332"/>
      <c r="T744" s="332"/>
      <c r="U744" s="332"/>
      <c r="V744" s="356"/>
    </row>
    <row r="745" spans="1:22" s="329" customFormat="1" ht="14.1" customHeight="1">
      <c r="A745" s="511">
        <f t="shared" si="11"/>
        <v>744</v>
      </c>
      <c r="B745" s="560" t="s">
        <v>2177</v>
      </c>
      <c r="C745" s="560">
        <v>3</v>
      </c>
      <c r="D745" s="560">
        <v>7</v>
      </c>
      <c r="E745" s="331" t="s">
        <v>2383</v>
      </c>
      <c r="F745" s="332" t="str">
        <f>IF('建築物別概要（追加）入力'!$V$511="","",TEXT('建築物別概要（追加）入力'!$V$511,"#0.00"))</f>
        <v/>
      </c>
      <c r="G745" s="362"/>
      <c r="H745" s="362"/>
      <c r="I745" s="362"/>
      <c r="J745" s="362"/>
      <c r="K745" s="362"/>
      <c r="L745" s="362"/>
      <c r="M745" s="332"/>
      <c r="N745" s="332"/>
      <c r="O745" s="332"/>
      <c r="P745" s="332"/>
      <c r="Q745" s="332"/>
      <c r="R745" s="332"/>
      <c r="S745" s="332"/>
      <c r="T745" s="332"/>
      <c r="U745" s="332"/>
      <c r="V745" s="356"/>
    </row>
    <row r="746" spans="1:22" s="329" customFormat="1" ht="14.1" customHeight="1">
      <c r="A746" s="511">
        <f t="shared" si="11"/>
        <v>745</v>
      </c>
      <c r="B746" s="560" t="s">
        <v>2177</v>
      </c>
      <c r="C746" s="560">
        <v>3</v>
      </c>
      <c r="D746" s="560">
        <v>7</v>
      </c>
      <c r="E746" s="331" t="s">
        <v>2384</v>
      </c>
      <c r="F746" s="332" t="str">
        <f>IF('建築物別概要（追加）入力'!$V$512="","",TEXT('建築物別概要（追加）入力'!$V$512,"#0.00"))</f>
        <v/>
      </c>
      <c r="G746" s="362"/>
      <c r="H746" s="362"/>
      <c r="I746" s="362"/>
      <c r="J746" s="362"/>
      <c r="K746" s="362"/>
      <c r="L746" s="362"/>
      <c r="M746" s="332"/>
      <c r="N746" s="332"/>
      <c r="O746" s="332"/>
      <c r="P746" s="332"/>
      <c r="Q746" s="332"/>
      <c r="R746" s="332"/>
      <c r="S746" s="332"/>
      <c r="T746" s="332"/>
      <c r="U746" s="332"/>
      <c r="V746" s="356"/>
    </row>
    <row r="747" spans="1:22" s="329" customFormat="1" ht="14.1" customHeight="1">
      <c r="A747" s="511">
        <f t="shared" si="11"/>
        <v>746</v>
      </c>
      <c r="B747" s="560" t="s">
        <v>2177</v>
      </c>
      <c r="C747" s="560">
        <v>3</v>
      </c>
      <c r="D747" s="560">
        <v>7</v>
      </c>
      <c r="E747" s="331" t="s">
        <v>2385</v>
      </c>
      <c r="F747" s="332" t="str">
        <f>IF('建築物別概要（追加）入力'!$V$513="","",TEXT('建築物別概要（追加）入力'!$V$513,"#0.00"))</f>
        <v/>
      </c>
      <c r="G747" s="362"/>
      <c r="H747" s="362"/>
      <c r="I747" s="362"/>
      <c r="J747" s="362"/>
      <c r="K747" s="362"/>
      <c r="L747" s="362"/>
      <c r="M747" s="332"/>
      <c r="N747" s="332"/>
      <c r="O747" s="332"/>
      <c r="P747" s="332"/>
      <c r="Q747" s="332"/>
      <c r="R747" s="332"/>
      <c r="S747" s="332"/>
      <c r="T747" s="332"/>
      <c r="U747" s="332"/>
      <c r="V747" s="356"/>
    </row>
    <row r="748" spans="1:22" s="329" customFormat="1" ht="14.1" customHeight="1">
      <c r="A748" s="511">
        <f t="shared" si="11"/>
        <v>747</v>
      </c>
      <c r="B748" s="560" t="s">
        <v>2177</v>
      </c>
      <c r="C748" s="560">
        <v>3</v>
      </c>
      <c r="D748" s="560">
        <v>7</v>
      </c>
      <c r="E748" s="331" t="s">
        <v>2386</v>
      </c>
      <c r="F748" s="332" t="str">
        <f>IF('建築物別概要（追加）入力'!$V$514="","",TEXT('建築物別概要（追加）入力'!$V$514,"#0.00"))</f>
        <v/>
      </c>
      <c r="G748" s="362"/>
      <c r="H748" s="362"/>
      <c r="I748" s="362"/>
      <c r="J748" s="362"/>
      <c r="K748" s="362"/>
      <c r="L748" s="362"/>
      <c r="M748" s="332"/>
      <c r="N748" s="332"/>
      <c r="O748" s="332"/>
      <c r="P748" s="332"/>
      <c r="Q748" s="332"/>
      <c r="R748" s="332"/>
      <c r="S748" s="332"/>
      <c r="T748" s="332"/>
      <c r="U748" s="332"/>
      <c r="V748" s="356"/>
    </row>
    <row r="749" spans="1:22" s="329" customFormat="1" ht="14.1" customHeight="1">
      <c r="A749" s="511">
        <f t="shared" si="11"/>
        <v>748</v>
      </c>
      <c r="B749" s="560" t="s">
        <v>2177</v>
      </c>
      <c r="C749" s="560">
        <v>3</v>
      </c>
      <c r="D749" s="560">
        <v>7</v>
      </c>
      <c r="E749" s="331" t="s">
        <v>2389</v>
      </c>
      <c r="F749" s="332" t="str">
        <f>IF('建築物別概要（追加）入力'!$V$515="","",TEXT('建築物別概要（追加）入力'!$V$515,"#0.00"))</f>
        <v/>
      </c>
      <c r="G749" s="362"/>
      <c r="H749" s="362"/>
      <c r="I749" s="362"/>
      <c r="J749" s="362"/>
      <c r="K749" s="362"/>
      <c r="L749" s="362"/>
      <c r="M749" s="332"/>
      <c r="N749" s="332"/>
      <c r="O749" s="332"/>
      <c r="P749" s="332"/>
      <c r="Q749" s="332"/>
      <c r="R749" s="332"/>
      <c r="S749" s="332"/>
      <c r="T749" s="332"/>
      <c r="U749" s="332"/>
      <c r="V749" s="356"/>
    </row>
    <row r="750" spans="1:22" s="329" customFormat="1" ht="14.1" customHeight="1">
      <c r="A750" s="511">
        <f t="shared" si="11"/>
        <v>749</v>
      </c>
      <c r="B750" s="560" t="s">
        <v>2177</v>
      </c>
      <c r="C750" s="560">
        <v>3</v>
      </c>
      <c r="D750" s="560">
        <v>7</v>
      </c>
      <c r="E750" s="331" t="s">
        <v>1702</v>
      </c>
      <c r="F750" s="332" t="str">
        <f>IF('建築物別概要（追加）入力'!$E$517="","",'建築物別概要（追加）入力'!$E$517)</f>
        <v/>
      </c>
      <c r="G750" s="332"/>
      <c r="H750" s="332"/>
      <c r="I750" s="332"/>
      <c r="J750" s="332"/>
      <c r="K750" s="332"/>
      <c r="L750" s="332"/>
      <c r="M750" s="332"/>
      <c r="N750" s="332"/>
      <c r="O750" s="332"/>
      <c r="P750" s="332"/>
      <c r="Q750" s="332"/>
      <c r="R750" s="332"/>
      <c r="S750" s="332"/>
      <c r="T750" s="332"/>
      <c r="U750" s="332"/>
      <c r="V750" s="356"/>
    </row>
    <row r="751" spans="1:22" s="329" customFormat="1" ht="14.1" customHeight="1" thickBot="1">
      <c r="A751" s="512">
        <f t="shared" si="11"/>
        <v>750</v>
      </c>
      <c r="B751" s="561" t="s">
        <v>2177</v>
      </c>
      <c r="C751" s="561">
        <v>3</v>
      </c>
      <c r="D751" s="561">
        <v>7</v>
      </c>
      <c r="E751" s="346" t="s">
        <v>1701</v>
      </c>
      <c r="F751" s="347" t="str">
        <f>IF('建築物別概要（追加）入力'!$E$520="","",'建築物別概要（追加）入力'!$E$520)</f>
        <v/>
      </c>
      <c r="G751" s="347"/>
      <c r="H751" s="347"/>
      <c r="I751" s="347"/>
      <c r="J751" s="347"/>
      <c r="K751" s="347"/>
      <c r="L751" s="347"/>
      <c r="M751" s="347"/>
      <c r="N751" s="347"/>
      <c r="O751" s="347"/>
      <c r="P751" s="347"/>
      <c r="Q751" s="347"/>
      <c r="R751" s="347"/>
      <c r="S751" s="347"/>
      <c r="T751" s="347"/>
      <c r="U751" s="347"/>
      <c r="V751" s="363"/>
    </row>
    <row r="752" spans="1:22" s="329" customFormat="1" ht="14.1" customHeight="1">
      <c r="A752" s="547">
        <f t="shared" si="11"/>
        <v>751</v>
      </c>
      <c r="B752" s="572" t="s">
        <v>2180</v>
      </c>
      <c r="C752" s="572">
        <v>1</v>
      </c>
      <c r="D752" s="572"/>
      <c r="E752" s="555" t="s">
        <v>2054</v>
      </c>
      <c r="F752" s="668">
        <f>IF('確認申請書（建築）入力'!$F$619="","",'確認申請書（建築）入力'!$F$619)</f>
        <v>1</v>
      </c>
      <c r="G752" s="669"/>
      <c r="H752" s="669"/>
      <c r="I752" s="668"/>
      <c r="J752" s="668"/>
      <c r="K752" s="668"/>
      <c r="L752" s="668"/>
      <c r="M752" s="668"/>
      <c r="N752" s="668"/>
      <c r="O752" s="668"/>
      <c r="P752" s="668"/>
      <c r="Q752" s="668"/>
      <c r="R752" s="668"/>
      <c r="S752" s="668"/>
      <c r="T752" s="668"/>
      <c r="U752" s="668"/>
      <c r="V752" s="670"/>
    </row>
    <row r="753" spans="1:22" s="329" customFormat="1" ht="14.1" customHeight="1">
      <c r="A753" s="547">
        <f t="shared" si="11"/>
        <v>752</v>
      </c>
      <c r="B753" s="572" t="s">
        <v>2179</v>
      </c>
      <c r="C753" s="572">
        <v>1</v>
      </c>
      <c r="D753" s="572"/>
      <c r="E753" s="555" t="s">
        <v>2113</v>
      </c>
      <c r="F753" s="671" t="str">
        <f>IF('確認申請書（建築）入力'!$F$621="","",TEXT('確認申請書（建築）入力'!$F$621,"#0.00"))</f>
        <v/>
      </c>
      <c r="G753" s="669"/>
      <c r="H753" s="669"/>
      <c r="I753" s="668"/>
      <c r="J753" s="668"/>
      <c r="K753" s="668"/>
      <c r="L753" s="668"/>
      <c r="M753" s="668"/>
      <c r="N753" s="668"/>
      <c r="O753" s="668"/>
      <c r="P753" s="668"/>
      <c r="Q753" s="668"/>
      <c r="R753" s="668"/>
      <c r="S753" s="668"/>
      <c r="T753" s="668"/>
      <c r="U753" s="668"/>
      <c r="V753" s="670"/>
    </row>
    <row r="754" spans="1:22" s="329" customFormat="1" ht="14.1" customHeight="1">
      <c r="A754" s="547">
        <f t="shared" si="11"/>
        <v>753</v>
      </c>
      <c r="B754" s="572" t="s">
        <v>2179</v>
      </c>
      <c r="C754" s="572">
        <v>1</v>
      </c>
      <c r="D754" s="572"/>
      <c r="E754" s="555" t="s">
        <v>2066</v>
      </c>
      <c r="F754" s="671" t="str">
        <f>IF('確認申請書（建築）入力'!$I$624="","",TEXT('確認申請書（建築）入力'!$I$624,"#0.000"))</f>
        <v/>
      </c>
      <c r="G754" s="669"/>
      <c r="H754" s="669"/>
      <c r="I754" s="668"/>
      <c r="J754" s="668"/>
      <c r="K754" s="668"/>
      <c r="L754" s="668"/>
      <c r="M754" s="668"/>
      <c r="N754" s="668"/>
      <c r="O754" s="668"/>
      <c r="P754" s="668"/>
      <c r="Q754" s="668"/>
      <c r="R754" s="668"/>
      <c r="S754" s="668"/>
      <c r="T754" s="668"/>
      <c r="U754" s="668"/>
      <c r="V754" s="670"/>
    </row>
    <row r="755" spans="1:22" s="329" customFormat="1" ht="14.1" customHeight="1">
      <c r="A755" s="547">
        <f t="shared" si="11"/>
        <v>754</v>
      </c>
      <c r="B755" s="572" t="s">
        <v>2179</v>
      </c>
      <c r="C755" s="572">
        <v>1</v>
      </c>
      <c r="D755" s="572"/>
      <c r="E755" s="555" t="s">
        <v>2067</v>
      </c>
      <c r="F755" s="671" t="str">
        <f>IF('確認申請書（建築）入力'!$I$625="","",TEXT('確認申請書（建築）入力'!$I$625,"#0.000"))</f>
        <v/>
      </c>
      <c r="G755" s="669"/>
      <c r="H755" s="669"/>
      <c r="I755" s="668"/>
      <c r="J755" s="668"/>
      <c r="K755" s="668"/>
      <c r="L755" s="668"/>
      <c r="M755" s="668"/>
      <c r="N755" s="668"/>
      <c r="O755" s="668"/>
      <c r="P755" s="668"/>
      <c r="Q755" s="668"/>
      <c r="R755" s="668"/>
      <c r="S755" s="668"/>
      <c r="T755" s="668"/>
      <c r="U755" s="668"/>
      <c r="V755" s="670"/>
    </row>
    <row r="756" spans="1:22" s="329" customFormat="1" ht="14.1" customHeight="1">
      <c r="A756" s="547">
        <f t="shared" si="11"/>
        <v>755</v>
      </c>
      <c r="B756" s="572" t="s">
        <v>2179</v>
      </c>
      <c r="C756" s="572">
        <v>1</v>
      </c>
      <c r="D756" s="572"/>
      <c r="E756" s="555" t="s">
        <v>2152</v>
      </c>
      <c r="F756" s="668" t="str">
        <f>IF('確認申請書（建築）入力'!$I$626="","",'確認申請書（建築）入力'!$I$626)</f>
        <v/>
      </c>
      <c r="G756" s="669"/>
      <c r="H756" s="669"/>
      <c r="I756" s="668"/>
      <c r="J756" s="668"/>
      <c r="K756" s="668"/>
      <c r="L756" s="668"/>
      <c r="M756" s="668"/>
      <c r="N756" s="668"/>
      <c r="O756" s="668"/>
      <c r="P756" s="668"/>
      <c r="Q756" s="668"/>
      <c r="R756" s="668"/>
      <c r="S756" s="668"/>
      <c r="T756" s="668"/>
      <c r="U756" s="668"/>
      <c r="V756" s="670"/>
    </row>
    <row r="757" spans="1:22" s="329" customFormat="1" ht="14.1" customHeight="1">
      <c r="A757" s="547">
        <f t="shared" si="11"/>
        <v>756</v>
      </c>
      <c r="B757" s="572" t="s">
        <v>2179</v>
      </c>
      <c r="C757" s="572">
        <v>1</v>
      </c>
      <c r="D757" s="572"/>
      <c r="E757" s="555" t="s">
        <v>2153</v>
      </c>
      <c r="F757" s="668" t="str">
        <f>IF('確認申請書（建築）入力'!$Q$626="","",'確認申請書（建築）入力'!$Q$626)</f>
        <v/>
      </c>
      <c r="G757" s="669"/>
      <c r="H757" s="669"/>
      <c r="I757" s="668"/>
      <c r="J757" s="668"/>
      <c r="K757" s="668"/>
      <c r="L757" s="668"/>
      <c r="M757" s="668"/>
      <c r="N757" s="668"/>
      <c r="O757" s="668"/>
      <c r="P757" s="668"/>
      <c r="Q757" s="668"/>
      <c r="R757" s="668"/>
      <c r="S757" s="668"/>
      <c r="T757" s="668"/>
      <c r="U757" s="668"/>
      <c r="V757" s="670"/>
    </row>
    <row r="758" spans="1:22" s="329" customFormat="1" ht="14.1" customHeight="1">
      <c r="A758" s="547">
        <f t="shared" si="11"/>
        <v>757</v>
      </c>
      <c r="B758" s="572" t="s">
        <v>2179</v>
      </c>
      <c r="C758" s="572">
        <v>1</v>
      </c>
      <c r="D758" s="572"/>
      <c r="E758" s="555" t="s">
        <v>2061</v>
      </c>
      <c r="F758" s="672" t="str">
        <f>IF($G$758=1,"",INDEX(値一覧項目!$I$2:$I369,$G$758))</f>
        <v/>
      </c>
      <c r="G758" s="669">
        <v>1</v>
      </c>
      <c r="H758" s="669"/>
      <c r="I758" s="668"/>
      <c r="J758" s="668"/>
      <c r="K758" s="668"/>
      <c r="L758" s="668"/>
      <c r="M758" s="668"/>
      <c r="N758" s="668"/>
      <c r="O758" s="668"/>
      <c r="P758" s="668"/>
      <c r="Q758" s="668"/>
      <c r="R758" s="668"/>
      <c r="S758" s="668"/>
      <c r="T758" s="668"/>
      <c r="U758" s="668"/>
      <c r="V758" s="670"/>
    </row>
    <row r="759" spans="1:22" s="329" customFormat="1" ht="14.1" customHeight="1">
      <c r="A759" s="547">
        <f t="shared" si="11"/>
        <v>758</v>
      </c>
      <c r="B759" s="572" t="s">
        <v>2179</v>
      </c>
      <c r="C759" s="572">
        <v>1</v>
      </c>
      <c r="D759" s="572"/>
      <c r="E759" s="555" t="s">
        <v>2154</v>
      </c>
      <c r="F759" s="672" t="str">
        <f>IF($G$759=1,"",INDEX(値一覧項目!$I$2:$I370,$G$759))</f>
        <v/>
      </c>
      <c r="G759" s="669">
        <v>1</v>
      </c>
      <c r="H759" s="669"/>
      <c r="I759" s="668"/>
      <c r="J759" s="668"/>
      <c r="K759" s="668"/>
      <c r="L759" s="668"/>
      <c r="M759" s="668"/>
      <c r="N759" s="668"/>
      <c r="O759" s="668"/>
      <c r="P759" s="668"/>
      <c r="Q759" s="668"/>
      <c r="R759" s="668"/>
      <c r="S759" s="668"/>
      <c r="T759" s="668"/>
      <c r="U759" s="668"/>
      <c r="V759" s="670"/>
    </row>
    <row r="760" spans="1:22" s="329" customFormat="1" ht="14.1" customHeight="1">
      <c r="A760" s="547">
        <f t="shared" si="11"/>
        <v>759</v>
      </c>
      <c r="B760" s="572" t="s">
        <v>2179</v>
      </c>
      <c r="C760" s="572">
        <v>1</v>
      </c>
      <c r="D760" s="572"/>
      <c r="E760" s="555" t="s">
        <v>2155</v>
      </c>
      <c r="F760" s="673">
        <f>IF($G$760=TRUE,1,0)</f>
        <v>0</v>
      </c>
      <c r="G760" s="669" t="b">
        <v>0</v>
      </c>
      <c r="H760" s="669"/>
      <c r="I760" s="668"/>
      <c r="J760" s="668"/>
      <c r="K760" s="668"/>
      <c r="L760" s="668"/>
      <c r="M760" s="668"/>
      <c r="N760" s="668"/>
      <c r="O760" s="668"/>
      <c r="P760" s="668"/>
      <c r="Q760" s="668"/>
      <c r="R760" s="668"/>
      <c r="S760" s="668"/>
      <c r="T760" s="668"/>
      <c r="U760" s="668"/>
      <c r="V760" s="670"/>
    </row>
    <row r="761" spans="1:22" s="329" customFormat="1" ht="14.1" customHeight="1">
      <c r="A761" s="547">
        <f t="shared" si="11"/>
        <v>760</v>
      </c>
      <c r="B761" s="572" t="s">
        <v>2179</v>
      </c>
      <c r="C761" s="572">
        <v>1</v>
      </c>
      <c r="D761" s="572"/>
      <c r="E761" s="555" t="s">
        <v>2156</v>
      </c>
      <c r="F761" s="673">
        <f>IF($G$761=TRUE,1,0)</f>
        <v>0</v>
      </c>
      <c r="G761" s="669" t="b">
        <v>0</v>
      </c>
      <c r="H761" s="669"/>
      <c r="I761" s="668"/>
      <c r="J761" s="668"/>
      <c r="K761" s="668"/>
      <c r="L761" s="668"/>
      <c r="M761" s="668"/>
      <c r="N761" s="668"/>
      <c r="O761" s="668"/>
      <c r="P761" s="668"/>
      <c r="Q761" s="668"/>
      <c r="R761" s="668"/>
      <c r="S761" s="668"/>
      <c r="T761" s="668"/>
      <c r="U761" s="668"/>
      <c r="V761" s="670"/>
    </row>
    <row r="762" spans="1:22" s="329" customFormat="1" ht="14.1" customHeight="1">
      <c r="A762" s="547">
        <f t="shared" si="11"/>
        <v>761</v>
      </c>
      <c r="B762" s="572" t="s">
        <v>2179</v>
      </c>
      <c r="C762" s="572">
        <v>1</v>
      </c>
      <c r="D762" s="572"/>
      <c r="E762" s="555" t="s">
        <v>2157</v>
      </c>
      <c r="F762" s="673">
        <f>IF($G$762=TRUE,1,0)</f>
        <v>0</v>
      </c>
      <c r="G762" s="669" t="b">
        <v>0</v>
      </c>
      <c r="H762" s="669"/>
      <c r="I762" s="668"/>
      <c r="J762" s="668"/>
      <c r="K762" s="668"/>
      <c r="L762" s="668"/>
      <c r="M762" s="668"/>
      <c r="N762" s="668"/>
      <c r="O762" s="668"/>
      <c r="P762" s="668"/>
      <c r="Q762" s="668"/>
      <c r="R762" s="668"/>
      <c r="S762" s="668"/>
      <c r="T762" s="668"/>
      <c r="U762" s="668"/>
      <c r="V762" s="670"/>
    </row>
    <row r="763" spans="1:22" s="329" customFormat="1" ht="14.1" customHeight="1">
      <c r="A763" s="547">
        <f t="shared" si="11"/>
        <v>762</v>
      </c>
      <c r="B763" s="572" t="s">
        <v>2179</v>
      </c>
      <c r="C763" s="572">
        <v>1</v>
      </c>
      <c r="D763" s="572"/>
      <c r="E763" s="555" t="s">
        <v>2158</v>
      </c>
      <c r="F763" s="673">
        <f>IF($G$763=TRUE,1,0)</f>
        <v>0</v>
      </c>
      <c r="G763" s="669" t="b">
        <v>0</v>
      </c>
      <c r="H763" s="669"/>
      <c r="I763" s="668"/>
      <c r="J763" s="668"/>
      <c r="K763" s="668"/>
      <c r="L763" s="668"/>
      <c r="M763" s="668"/>
      <c r="N763" s="668"/>
      <c r="O763" s="668"/>
      <c r="P763" s="668"/>
      <c r="Q763" s="668"/>
      <c r="R763" s="668"/>
      <c r="S763" s="668"/>
      <c r="T763" s="668"/>
      <c r="U763" s="668"/>
      <c r="V763" s="670"/>
    </row>
    <row r="764" spans="1:22" s="329" customFormat="1" ht="14.1" customHeight="1">
      <c r="A764" s="547">
        <f t="shared" si="11"/>
        <v>763</v>
      </c>
      <c r="B764" s="572" t="s">
        <v>2179</v>
      </c>
      <c r="C764" s="572">
        <v>1</v>
      </c>
      <c r="D764" s="572"/>
      <c r="E764" s="555" t="s">
        <v>2159</v>
      </c>
      <c r="F764" s="673">
        <f>IF($G$764=TRUE,1,0)</f>
        <v>0</v>
      </c>
      <c r="G764" s="669" t="b">
        <v>0</v>
      </c>
      <c r="H764" s="669"/>
      <c r="I764" s="668"/>
      <c r="J764" s="668"/>
      <c r="K764" s="668"/>
      <c r="L764" s="668"/>
      <c r="M764" s="668"/>
      <c r="N764" s="668"/>
      <c r="O764" s="668"/>
      <c r="P764" s="668"/>
      <c r="Q764" s="668"/>
      <c r="R764" s="668"/>
      <c r="S764" s="668"/>
      <c r="T764" s="668"/>
      <c r="U764" s="668"/>
      <c r="V764" s="670"/>
    </row>
    <row r="765" spans="1:22" s="329" customFormat="1" ht="14.1" customHeight="1">
      <c r="A765" s="547">
        <f t="shared" si="11"/>
        <v>764</v>
      </c>
      <c r="B765" s="572" t="s">
        <v>2179</v>
      </c>
      <c r="C765" s="572">
        <v>1</v>
      </c>
      <c r="D765" s="572"/>
      <c r="E765" s="555" t="s">
        <v>2160</v>
      </c>
      <c r="F765" s="673">
        <f>IF($G$765=TRUE,1,0)</f>
        <v>0</v>
      </c>
      <c r="G765" s="669" t="b">
        <v>0</v>
      </c>
      <c r="H765" s="669"/>
      <c r="I765" s="668"/>
      <c r="J765" s="668"/>
      <c r="K765" s="668"/>
      <c r="L765" s="668"/>
      <c r="M765" s="668"/>
      <c r="N765" s="668"/>
      <c r="O765" s="668"/>
      <c r="P765" s="668"/>
      <c r="Q765" s="668"/>
      <c r="R765" s="668"/>
      <c r="S765" s="668"/>
      <c r="T765" s="668"/>
      <c r="U765" s="668"/>
      <c r="V765" s="670"/>
    </row>
    <row r="766" spans="1:22" s="329" customFormat="1" ht="14.1" customHeight="1">
      <c r="A766" s="547">
        <f t="shared" si="11"/>
        <v>765</v>
      </c>
      <c r="B766" s="572" t="s">
        <v>2179</v>
      </c>
      <c r="C766" s="572">
        <v>1</v>
      </c>
      <c r="D766" s="572"/>
      <c r="E766" s="555" t="s">
        <v>2161</v>
      </c>
      <c r="F766" s="673">
        <f>IF($G$766=TRUE,1,0)</f>
        <v>0</v>
      </c>
      <c r="G766" s="669" t="b">
        <v>0</v>
      </c>
      <c r="H766" s="669"/>
      <c r="I766" s="668"/>
      <c r="J766" s="668"/>
      <c r="K766" s="668"/>
      <c r="L766" s="668"/>
      <c r="M766" s="668"/>
      <c r="N766" s="668"/>
      <c r="O766" s="668"/>
      <c r="P766" s="668"/>
      <c r="Q766" s="668"/>
      <c r="R766" s="668"/>
      <c r="S766" s="668"/>
      <c r="T766" s="668"/>
      <c r="U766" s="668"/>
      <c r="V766" s="670"/>
    </row>
    <row r="767" spans="1:22" s="329" customFormat="1" ht="14.1" customHeight="1">
      <c r="A767" s="547">
        <f t="shared" si="11"/>
        <v>766</v>
      </c>
      <c r="B767" s="572" t="s">
        <v>2179</v>
      </c>
      <c r="C767" s="572">
        <v>1</v>
      </c>
      <c r="D767" s="572"/>
      <c r="E767" s="555" t="s">
        <v>2162</v>
      </c>
      <c r="F767" s="672" t="str">
        <f>IF('確認申請書（建築）入力'!$G$641="","",'確認申請書（建築）入力'!$G$641)</f>
        <v/>
      </c>
      <c r="G767" s="669"/>
      <c r="H767" s="669"/>
      <c r="I767" s="668"/>
      <c r="J767" s="668"/>
      <c r="K767" s="668"/>
      <c r="L767" s="668"/>
      <c r="M767" s="668"/>
      <c r="N767" s="668"/>
      <c r="O767" s="668"/>
      <c r="P767" s="668"/>
      <c r="Q767" s="668"/>
      <c r="R767" s="668"/>
      <c r="S767" s="668"/>
      <c r="T767" s="668"/>
      <c r="U767" s="668"/>
      <c r="V767" s="670"/>
    </row>
    <row r="768" spans="1:22" s="329" customFormat="1" ht="14.1" customHeight="1">
      <c r="A768" s="547">
        <f t="shared" si="11"/>
        <v>767</v>
      </c>
      <c r="B768" s="572" t="s">
        <v>2179</v>
      </c>
      <c r="C768" s="572">
        <v>1</v>
      </c>
      <c r="D768" s="572"/>
      <c r="E768" s="555" t="s">
        <v>2163</v>
      </c>
      <c r="F768" s="673">
        <f>IF($G$768=TRUE,1,0)</f>
        <v>0</v>
      </c>
      <c r="G768" s="669" t="b">
        <v>0</v>
      </c>
      <c r="H768" s="669"/>
      <c r="I768" s="668"/>
      <c r="J768" s="668"/>
      <c r="K768" s="668"/>
      <c r="L768" s="668"/>
      <c r="M768" s="668"/>
      <c r="N768" s="668"/>
      <c r="O768" s="668"/>
      <c r="P768" s="668"/>
      <c r="Q768" s="668"/>
      <c r="R768" s="668"/>
      <c r="S768" s="668"/>
      <c r="T768" s="668"/>
      <c r="U768" s="668"/>
      <c r="V768" s="670"/>
    </row>
    <row r="769" spans="1:22" s="329" customFormat="1" ht="14.1" customHeight="1">
      <c r="A769" s="547">
        <f t="shared" si="11"/>
        <v>768</v>
      </c>
      <c r="B769" s="572" t="s">
        <v>2179</v>
      </c>
      <c r="C769" s="572">
        <v>1</v>
      </c>
      <c r="D769" s="572"/>
      <c r="E769" s="555" t="s">
        <v>2146</v>
      </c>
      <c r="F769" s="668" t="str">
        <f>IF('確認申請書（建築）入力'!$T$644="","",'確認申請書（建築）入力'!$T$644)</f>
        <v/>
      </c>
      <c r="G769" s="669"/>
      <c r="H769" s="669"/>
      <c r="I769" s="668"/>
      <c r="J769" s="668"/>
      <c r="K769" s="668"/>
      <c r="L769" s="668"/>
      <c r="M769" s="668"/>
      <c r="N769" s="668"/>
      <c r="O769" s="668"/>
      <c r="P769" s="668"/>
      <c r="Q769" s="668"/>
      <c r="R769" s="668"/>
      <c r="S769" s="668"/>
      <c r="T769" s="668"/>
      <c r="U769" s="668"/>
      <c r="V769" s="670"/>
    </row>
    <row r="770" spans="1:22" s="329" customFormat="1" ht="14.1" customHeight="1">
      <c r="A770" s="547">
        <f t="shared" si="11"/>
        <v>769</v>
      </c>
      <c r="B770" s="572" t="s">
        <v>2179</v>
      </c>
      <c r="C770" s="572">
        <v>1</v>
      </c>
      <c r="D770" s="572"/>
      <c r="E770" s="555" t="s">
        <v>2164</v>
      </c>
      <c r="F770" s="673">
        <f>IF($G$770=TRUE,1,0)</f>
        <v>0</v>
      </c>
      <c r="G770" s="669" t="b">
        <v>0</v>
      </c>
      <c r="H770" s="669"/>
      <c r="I770" s="668"/>
      <c r="J770" s="668"/>
      <c r="K770" s="668"/>
      <c r="L770" s="668"/>
      <c r="M770" s="668"/>
      <c r="N770" s="668"/>
      <c r="O770" s="668"/>
      <c r="P770" s="668"/>
      <c r="Q770" s="668"/>
      <c r="R770" s="668"/>
      <c r="S770" s="668"/>
      <c r="T770" s="668"/>
      <c r="U770" s="668"/>
      <c r="V770" s="670"/>
    </row>
    <row r="771" spans="1:22" s="329" customFormat="1" ht="14.1" customHeight="1">
      <c r="A771" s="547">
        <f t="shared" ref="A771:A834" si="12">A770+1</f>
        <v>770</v>
      </c>
      <c r="B771" s="573" t="s">
        <v>2179</v>
      </c>
      <c r="C771" s="573">
        <v>1</v>
      </c>
      <c r="D771" s="573"/>
      <c r="E771" s="556" t="s">
        <v>2181</v>
      </c>
      <c r="F771" s="674" t="str">
        <f>IF('確認申請書（建築）入力'!$T$647="","",'確認申請書（建築）入力'!$T$647)</f>
        <v/>
      </c>
      <c r="G771" s="675"/>
      <c r="H771" s="675"/>
      <c r="I771" s="676"/>
      <c r="J771" s="676"/>
      <c r="K771" s="676"/>
      <c r="L771" s="676"/>
      <c r="M771" s="676"/>
      <c r="N771" s="676"/>
      <c r="O771" s="676"/>
      <c r="P771" s="676"/>
      <c r="Q771" s="676"/>
      <c r="R771" s="676"/>
      <c r="S771" s="676"/>
      <c r="T771" s="676"/>
      <c r="U771" s="676"/>
      <c r="V771" s="677"/>
    </row>
    <row r="772" spans="1:22" s="329" customFormat="1" ht="14.1" customHeight="1" thickBot="1">
      <c r="A772" s="678">
        <f t="shared" si="12"/>
        <v>771</v>
      </c>
      <c r="B772" s="573" t="s">
        <v>2179</v>
      </c>
      <c r="C772" s="573">
        <v>1</v>
      </c>
      <c r="D772" s="573"/>
      <c r="E772" s="556" t="s">
        <v>1701</v>
      </c>
      <c r="F772" s="674" t="str">
        <f>IF('確認申請書（建築）入力'!$E$649="","",'確認申請書（建築）入力'!$E$649)</f>
        <v/>
      </c>
      <c r="G772" s="675"/>
      <c r="H772" s="675"/>
      <c r="I772" s="676"/>
      <c r="J772" s="676"/>
      <c r="K772" s="676"/>
      <c r="L772" s="676"/>
      <c r="M772" s="676"/>
      <c r="N772" s="676"/>
      <c r="O772" s="676"/>
      <c r="P772" s="676"/>
      <c r="Q772" s="676"/>
      <c r="R772" s="676"/>
      <c r="S772" s="676"/>
      <c r="T772" s="676"/>
      <c r="U772" s="676"/>
      <c r="V772" s="677"/>
    </row>
    <row r="773" spans="1:22" s="329" customFormat="1" ht="14.1" customHeight="1">
      <c r="A773" s="600">
        <f t="shared" si="12"/>
        <v>772</v>
      </c>
      <c r="B773" s="559" t="s">
        <v>2179</v>
      </c>
      <c r="C773" s="559">
        <v>2</v>
      </c>
      <c r="D773" s="559"/>
      <c r="E773" s="357" t="s">
        <v>2054</v>
      </c>
      <c r="F773" s="358">
        <f>IF('建築物独立部分別概要（追加）入力'!$F$4="","",'建築物独立部分別概要（追加）入力'!$F$4)</f>
        <v>2</v>
      </c>
      <c r="G773" s="660"/>
      <c r="H773" s="660"/>
      <c r="I773" s="358"/>
      <c r="J773" s="358"/>
      <c r="K773" s="358"/>
      <c r="L773" s="358"/>
      <c r="M773" s="358"/>
      <c r="N773" s="358"/>
      <c r="O773" s="358"/>
      <c r="P773" s="358"/>
      <c r="Q773" s="358"/>
      <c r="R773" s="358"/>
      <c r="S773" s="358"/>
      <c r="T773" s="358"/>
      <c r="U773" s="358"/>
      <c r="V773" s="367"/>
    </row>
    <row r="774" spans="1:22" s="329" customFormat="1" ht="14.1" customHeight="1">
      <c r="A774" s="511">
        <f t="shared" si="12"/>
        <v>773</v>
      </c>
      <c r="B774" s="560" t="s">
        <v>2179</v>
      </c>
      <c r="C774" s="560">
        <v>2</v>
      </c>
      <c r="D774" s="560"/>
      <c r="E774" s="331" t="s">
        <v>2113</v>
      </c>
      <c r="F774" s="341" t="str">
        <f>IF('建築物独立部分別概要（追加）入力'!$F$6="","",TEXT('建築物独立部分別概要（追加）入力'!$F$6,"#0.00"))</f>
        <v/>
      </c>
      <c r="G774" s="337"/>
      <c r="H774" s="337"/>
      <c r="I774" s="332"/>
      <c r="J774" s="332"/>
      <c r="K774" s="332"/>
      <c r="L774" s="332"/>
      <c r="M774" s="332"/>
      <c r="N774" s="332"/>
      <c r="O774" s="332"/>
      <c r="P774" s="332"/>
      <c r="Q774" s="332"/>
      <c r="R774" s="332"/>
      <c r="S774" s="332"/>
      <c r="T774" s="332"/>
      <c r="U774" s="332"/>
      <c r="V774" s="356"/>
    </row>
    <row r="775" spans="1:22" s="329" customFormat="1" ht="14.1" customHeight="1">
      <c r="A775" s="511">
        <f t="shared" si="12"/>
        <v>774</v>
      </c>
      <c r="B775" s="560" t="s">
        <v>2179</v>
      </c>
      <c r="C775" s="560">
        <v>2</v>
      </c>
      <c r="D775" s="560"/>
      <c r="E775" s="331" t="s">
        <v>2066</v>
      </c>
      <c r="F775" s="341" t="str">
        <f>IF('建築物独立部分別概要（追加）入力'!$I$9="","",TEXT('建築物独立部分別概要（追加）入力'!$I$9,"#0.000"))</f>
        <v/>
      </c>
      <c r="G775" s="337"/>
      <c r="H775" s="337"/>
      <c r="I775" s="332"/>
      <c r="J775" s="332"/>
      <c r="K775" s="332"/>
      <c r="L775" s="332"/>
      <c r="M775" s="332"/>
      <c r="N775" s="332"/>
      <c r="O775" s="332"/>
      <c r="P775" s="332"/>
      <c r="Q775" s="332"/>
      <c r="R775" s="332"/>
      <c r="S775" s="332"/>
      <c r="T775" s="332"/>
      <c r="U775" s="332"/>
      <c r="V775" s="356"/>
    </row>
    <row r="776" spans="1:22" s="329" customFormat="1" ht="14.1" customHeight="1">
      <c r="A776" s="511">
        <f t="shared" si="12"/>
        <v>775</v>
      </c>
      <c r="B776" s="560" t="s">
        <v>2179</v>
      </c>
      <c r="C776" s="560">
        <v>2</v>
      </c>
      <c r="D776" s="560"/>
      <c r="E776" s="331" t="s">
        <v>2067</v>
      </c>
      <c r="F776" s="341" t="str">
        <f>IF('建築物独立部分別概要（追加）入力'!$I$10="","",TEXT('建築物独立部分別概要（追加）入力'!$I$10,"#0.000"))</f>
        <v/>
      </c>
      <c r="G776" s="337"/>
      <c r="H776" s="337"/>
      <c r="I776" s="332"/>
      <c r="J776" s="332"/>
      <c r="K776" s="332"/>
      <c r="L776" s="332"/>
      <c r="M776" s="332"/>
      <c r="N776" s="332"/>
      <c r="O776" s="332"/>
      <c r="P776" s="332"/>
      <c r="Q776" s="332"/>
      <c r="R776" s="332"/>
      <c r="S776" s="332"/>
      <c r="T776" s="332"/>
      <c r="U776" s="332"/>
      <c r="V776" s="356"/>
    </row>
    <row r="777" spans="1:22" s="329" customFormat="1" ht="14.1" customHeight="1">
      <c r="A777" s="511">
        <f t="shared" si="12"/>
        <v>776</v>
      </c>
      <c r="B777" s="560" t="s">
        <v>2179</v>
      </c>
      <c r="C777" s="560">
        <v>2</v>
      </c>
      <c r="D777" s="560"/>
      <c r="E777" s="331" t="s">
        <v>2152</v>
      </c>
      <c r="F777" s="332" t="str">
        <f>IF('建築物独立部分別概要（追加）入力'!$I$11="","",'建築物独立部分別概要（追加）入力'!$I$11)</f>
        <v/>
      </c>
      <c r="G777" s="337"/>
      <c r="H777" s="337"/>
      <c r="I777" s="332"/>
      <c r="J777" s="332"/>
      <c r="K777" s="332"/>
      <c r="L777" s="332"/>
      <c r="M777" s="332"/>
      <c r="N777" s="332"/>
      <c r="O777" s="332"/>
      <c r="P777" s="332"/>
      <c r="Q777" s="332"/>
      <c r="R777" s="332"/>
      <c r="S777" s="332"/>
      <c r="T777" s="332"/>
      <c r="U777" s="332"/>
      <c r="V777" s="356"/>
    </row>
    <row r="778" spans="1:22" s="329" customFormat="1" ht="14.1" customHeight="1">
      <c r="A778" s="511">
        <f t="shared" si="12"/>
        <v>777</v>
      </c>
      <c r="B778" s="560" t="s">
        <v>2179</v>
      </c>
      <c r="C778" s="560">
        <v>2</v>
      </c>
      <c r="D778" s="560"/>
      <c r="E778" s="331" t="s">
        <v>2153</v>
      </c>
      <c r="F778" s="332" t="str">
        <f>IF('建築物独立部分別概要（追加）入力'!$Q$11="","",'建築物独立部分別概要（追加）入力'!$Q$11)</f>
        <v/>
      </c>
      <c r="G778" s="337"/>
      <c r="H778" s="337"/>
      <c r="I778" s="332"/>
      <c r="J778" s="332"/>
      <c r="K778" s="332"/>
      <c r="L778" s="332"/>
      <c r="M778" s="332"/>
      <c r="N778" s="332"/>
      <c r="O778" s="332"/>
      <c r="P778" s="332"/>
      <c r="Q778" s="332"/>
      <c r="R778" s="332"/>
      <c r="S778" s="332"/>
      <c r="T778" s="332"/>
      <c r="U778" s="332"/>
      <c r="V778" s="356"/>
    </row>
    <row r="779" spans="1:22" s="329" customFormat="1" ht="14.1" customHeight="1">
      <c r="A779" s="511">
        <f t="shared" si="12"/>
        <v>778</v>
      </c>
      <c r="B779" s="560" t="s">
        <v>2179</v>
      </c>
      <c r="C779" s="560">
        <v>2</v>
      </c>
      <c r="D779" s="560"/>
      <c r="E779" s="331" t="s">
        <v>2061</v>
      </c>
      <c r="F779" s="341" t="str">
        <f>IF($G$779=1,"",INDEX(値一覧項目!$I$2:$I390,$G$779))</f>
        <v/>
      </c>
      <c r="G779" s="337">
        <v>1</v>
      </c>
      <c r="H779" s="337"/>
      <c r="I779" s="332"/>
      <c r="J779" s="332"/>
      <c r="K779" s="332"/>
      <c r="L779" s="332"/>
      <c r="M779" s="332"/>
      <c r="N779" s="332"/>
      <c r="O779" s="332"/>
      <c r="P779" s="332"/>
      <c r="Q779" s="332"/>
      <c r="R779" s="332"/>
      <c r="S779" s="332"/>
      <c r="T779" s="332"/>
      <c r="U779" s="332"/>
      <c r="V779" s="356"/>
    </row>
    <row r="780" spans="1:22" s="329" customFormat="1" ht="14.1" customHeight="1">
      <c r="A780" s="511">
        <f t="shared" si="12"/>
        <v>779</v>
      </c>
      <c r="B780" s="560" t="s">
        <v>2179</v>
      </c>
      <c r="C780" s="560">
        <v>2</v>
      </c>
      <c r="D780" s="560"/>
      <c r="E780" s="331" t="s">
        <v>2154</v>
      </c>
      <c r="F780" s="341" t="str">
        <f>IF($G$780=1,"",INDEX(値一覧項目!$I$2:$I391,$G$780))</f>
        <v/>
      </c>
      <c r="G780" s="337">
        <v>1</v>
      </c>
      <c r="H780" s="337"/>
      <c r="I780" s="332"/>
      <c r="J780" s="332"/>
      <c r="K780" s="332"/>
      <c r="L780" s="332"/>
      <c r="M780" s="332"/>
      <c r="N780" s="332"/>
      <c r="O780" s="332"/>
      <c r="P780" s="332"/>
      <c r="Q780" s="332"/>
      <c r="R780" s="332"/>
      <c r="S780" s="332"/>
      <c r="T780" s="332"/>
      <c r="U780" s="332"/>
      <c r="V780" s="356"/>
    </row>
    <row r="781" spans="1:22" s="329" customFormat="1" ht="14.1" customHeight="1">
      <c r="A781" s="511">
        <f t="shared" si="12"/>
        <v>780</v>
      </c>
      <c r="B781" s="560" t="s">
        <v>2179</v>
      </c>
      <c r="C781" s="560">
        <v>2</v>
      </c>
      <c r="D781" s="560"/>
      <c r="E781" s="331" t="s">
        <v>2155</v>
      </c>
      <c r="F781" s="661">
        <f>IF($G$781=TRUE,1,0)</f>
        <v>0</v>
      </c>
      <c r="G781" s="337" t="b">
        <v>0</v>
      </c>
      <c r="H781" s="337"/>
      <c r="I781" s="332"/>
      <c r="J781" s="332"/>
      <c r="K781" s="332"/>
      <c r="L781" s="332"/>
      <c r="M781" s="332"/>
      <c r="N781" s="332"/>
      <c r="O781" s="332"/>
      <c r="P781" s="332"/>
      <c r="Q781" s="332"/>
      <c r="R781" s="332"/>
      <c r="S781" s="332"/>
      <c r="T781" s="332"/>
      <c r="U781" s="332"/>
      <c r="V781" s="356"/>
    </row>
    <row r="782" spans="1:22" s="329" customFormat="1" ht="14.1" customHeight="1">
      <c r="A782" s="511">
        <f t="shared" si="12"/>
        <v>781</v>
      </c>
      <c r="B782" s="560" t="s">
        <v>2179</v>
      </c>
      <c r="C782" s="560">
        <v>2</v>
      </c>
      <c r="D782" s="560"/>
      <c r="E782" s="331" t="s">
        <v>2156</v>
      </c>
      <c r="F782" s="661">
        <f>IF($G$782=TRUE,1,0)</f>
        <v>0</v>
      </c>
      <c r="G782" s="337" t="b">
        <v>0</v>
      </c>
      <c r="H782" s="337"/>
      <c r="I782" s="332"/>
      <c r="J782" s="332"/>
      <c r="K782" s="332"/>
      <c r="L782" s="332"/>
      <c r="M782" s="332"/>
      <c r="N782" s="332"/>
      <c r="O782" s="332"/>
      <c r="P782" s="332"/>
      <c r="Q782" s="332"/>
      <c r="R782" s="332"/>
      <c r="S782" s="332"/>
      <c r="T782" s="332"/>
      <c r="U782" s="332"/>
      <c r="V782" s="356"/>
    </row>
    <row r="783" spans="1:22" s="329" customFormat="1" ht="14.1" customHeight="1">
      <c r="A783" s="511">
        <f t="shared" si="12"/>
        <v>782</v>
      </c>
      <c r="B783" s="560" t="s">
        <v>2179</v>
      </c>
      <c r="C783" s="560">
        <v>2</v>
      </c>
      <c r="D783" s="560"/>
      <c r="E783" s="331" t="s">
        <v>2157</v>
      </c>
      <c r="F783" s="661">
        <f>IF($G$783=TRUE,1,0)</f>
        <v>0</v>
      </c>
      <c r="G783" s="337" t="b">
        <v>0</v>
      </c>
      <c r="H783" s="337"/>
      <c r="I783" s="332"/>
      <c r="J783" s="332"/>
      <c r="K783" s="332"/>
      <c r="L783" s="332"/>
      <c r="M783" s="332"/>
      <c r="N783" s="332"/>
      <c r="O783" s="332"/>
      <c r="P783" s="332"/>
      <c r="Q783" s="332"/>
      <c r="R783" s="332"/>
      <c r="S783" s="332"/>
      <c r="T783" s="332"/>
      <c r="U783" s="332"/>
      <c r="V783" s="356"/>
    </row>
    <row r="784" spans="1:22" s="329" customFormat="1" ht="14.1" customHeight="1">
      <c r="A784" s="511">
        <f t="shared" si="12"/>
        <v>783</v>
      </c>
      <c r="B784" s="560" t="s">
        <v>2179</v>
      </c>
      <c r="C784" s="560">
        <v>2</v>
      </c>
      <c r="D784" s="560"/>
      <c r="E784" s="331" t="s">
        <v>2158</v>
      </c>
      <c r="F784" s="661">
        <f>IF($G$784=TRUE,1,0)</f>
        <v>0</v>
      </c>
      <c r="G784" s="337" t="b">
        <v>0</v>
      </c>
      <c r="H784" s="337"/>
      <c r="I784" s="332"/>
      <c r="J784" s="332"/>
      <c r="K784" s="332"/>
      <c r="L784" s="332"/>
      <c r="M784" s="332"/>
      <c r="N784" s="332"/>
      <c r="O784" s="332"/>
      <c r="P784" s="332"/>
      <c r="Q784" s="332"/>
      <c r="R784" s="332"/>
      <c r="S784" s="332"/>
      <c r="T784" s="332"/>
      <c r="U784" s="332"/>
      <c r="V784" s="356"/>
    </row>
    <row r="785" spans="1:22" s="329" customFormat="1" ht="14.1" customHeight="1">
      <c r="A785" s="511">
        <f t="shared" si="12"/>
        <v>784</v>
      </c>
      <c r="B785" s="560" t="s">
        <v>2179</v>
      </c>
      <c r="C785" s="560">
        <v>2</v>
      </c>
      <c r="D785" s="560"/>
      <c r="E785" s="331" t="s">
        <v>2159</v>
      </c>
      <c r="F785" s="661">
        <f>IF($G$785=TRUE,1,0)</f>
        <v>0</v>
      </c>
      <c r="G785" s="337" t="b">
        <v>0</v>
      </c>
      <c r="H785" s="337"/>
      <c r="I785" s="332"/>
      <c r="J785" s="332"/>
      <c r="K785" s="332"/>
      <c r="L785" s="332"/>
      <c r="M785" s="332"/>
      <c r="N785" s="332"/>
      <c r="O785" s="332"/>
      <c r="P785" s="332"/>
      <c r="Q785" s="332"/>
      <c r="R785" s="332"/>
      <c r="S785" s="332"/>
      <c r="T785" s="332"/>
      <c r="U785" s="332"/>
      <c r="V785" s="356"/>
    </row>
    <row r="786" spans="1:22" s="329" customFormat="1" ht="14.1" customHeight="1">
      <c r="A786" s="511">
        <f t="shared" si="12"/>
        <v>785</v>
      </c>
      <c r="B786" s="560" t="s">
        <v>2179</v>
      </c>
      <c r="C786" s="560">
        <v>2</v>
      </c>
      <c r="D786" s="560"/>
      <c r="E786" s="331" t="s">
        <v>2160</v>
      </c>
      <c r="F786" s="661">
        <f>IF($G$786=TRUE,1,0)</f>
        <v>0</v>
      </c>
      <c r="G786" s="337" t="b">
        <v>0</v>
      </c>
      <c r="H786" s="337"/>
      <c r="I786" s="332"/>
      <c r="J786" s="332"/>
      <c r="K786" s="332"/>
      <c r="L786" s="332"/>
      <c r="M786" s="332"/>
      <c r="N786" s="332"/>
      <c r="O786" s="332"/>
      <c r="P786" s="332"/>
      <c r="Q786" s="332"/>
      <c r="R786" s="332"/>
      <c r="S786" s="332"/>
      <c r="T786" s="332"/>
      <c r="U786" s="332"/>
      <c r="V786" s="356"/>
    </row>
    <row r="787" spans="1:22" s="329" customFormat="1" ht="14.1" customHeight="1">
      <c r="A787" s="511">
        <f t="shared" si="12"/>
        <v>786</v>
      </c>
      <c r="B787" s="560" t="s">
        <v>2179</v>
      </c>
      <c r="C787" s="560">
        <v>2</v>
      </c>
      <c r="D787" s="560"/>
      <c r="E787" s="331" t="s">
        <v>2161</v>
      </c>
      <c r="F787" s="661">
        <f>IF($G$787=TRUE,1,0)</f>
        <v>0</v>
      </c>
      <c r="G787" s="337" t="b">
        <v>0</v>
      </c>
      <c r="H787" s="337"/>
      <c r="I787" s="332"/>
      <c r="J787" s="332"/>
      <c r="K787" s="332"/>
      <c r="L787" s="332"/>
      <c r="M787" s="332"/>
      <c r="N787" s="332"/>
      <c r="O787" s="332"/>
      <c r="P787" s="332"/>
      <c r="Q787" s="332"/>
      <c r="R787" s="332"/>
      <c r="S787" s="332"/>
      <c r="T787" s="332"/>
      <c r="U787" s="332"/>
      <c r="V787" s="356"/>
    </row>
    <row r="788" spans="1:22" s="329" customFormat="1" ht="14.1" customHeight="1">
      <c r="A788" s="511">
        <f t="shared" si="12"/>
        <v>787</v>
      </c>
      <c r="B788" s="560" t="s">
        <v>2179</v>
      </c>
      <c r="C788" s="560">
        <v>2</v>
      </c>
      <c r="D788" s="560"/>
      <c r="E788" s="331" t="s">
        <v>2162</v>
      </c>
      <c r="F788" s="341" t="str">
        <f>IF('建築物独立部分別概要（追加）入力'!$G$26="","",'建築物独立部分別概要（追加）入力'!$G$26)</f>
        <v/>
      </c>
      <c r="G788" s="337"/>
      <c r="H788" s="337"/>
      <c r="I788" s="332"/>
      <c r="J788" s="332"/>
      <c r="K788" s="332"/>
      <c r="L788" s="332"/>
      <c r="M788" s="332"/>
      <c r="N788" s="332"/>
      <c r="O788" s="332"/>
      <c r="P788" s="332"/>
      <c r="Q788" s="332"/>
      <c r="R788" s="332"/>
      <c r="S788" s="332"/>
      <c r="T788" s="332"/>
      <c r="U788" s="332"/>
      <c r="V788" s="356"/>
    </row>
    <row r="789" spans="1:22" s="329" customFormat="1" ht="14.1" customHeight="1">
      <c r="A789" s="511">
        <f t="shared" si="12"/>
        <v>788</v>
      </c>
      <c r="B789" s="560" t="s">
        <v>2179</v>
      </c>
      <c r="C789" s="560">
        <v>2</v>
      </c>
      <c r="D789" s="560"/>
      <c r="E789" s="331" t="s">
        <v>2163</v>
      </c>
      <c r="F789" s="661">
        <f>IF($G$789=TRUE,1,0)</f>
        <v>0</v>
      </c>
      <c r="G789" s="337" t="b">
        <v>0</v>
      </c>
      <c r="H789" s="337"/>
      <c r="I789" s="332"/>
      <c r="J789" s="332"/>
      <c r="K789" s="332"/>
      <c r="L789" s="332"/>
      <c r="M789" s="332"/>
      <c r="N789" s="332"/>
      <c r="O789" s="332"/>
      <c r="P789" s="332"/>
      <c r="Q789" s="332"/>
      <c r="R789" s="332"/>
      <c r="S789" s="332"/>
      <c r="T789" s="332"/>
      <c r="U789" s="332"/>
      <c r="V789" s="356"/>
    </row>
    <row r="790" spans="1:22" s="329" customFormat="1" ht="14.1" customHeight="1">
      <c r="A790" s="511">
        <f t="shared" si="12"/>
        <v>789</v>
      </c>
      <c r="B790" s="560" t="s">
        <v>2179</v>
      </c>
      <c r="C790" s="560">
        <v>2</v>
      </c>
      <c r="D790" s="560"/>
      <c r="E790" s="331" t="s">
        <v>2146</v>
      </c>
      <c r="F790" s="662" t="str">
        <f>IF('建築物独立部分別概要（追加）入力'!$T$29="","",'建築物独立部分別概要（追加）入力'!$T$29)</f>
        <v/>
      </c>
      <c r="G790" s="337"/>
      <c r="H790" s="337"/>
      <c r="I790" s="332"/>
      <c r="J790" s="332"/>
      <c r="K790" s="332"/>
      <c r="L790" s="332"/>
      <c r="M790" s="332"/>
      <c r="N790" s="332"/>
      <c r="O790" s="332"/>
      <c r="P790" s="332"/>
      <c r="Q790" s="332"/>
      <c r="R790" s="332"/>
      <c r="S790" s="332"/>
      <c r="T790" s="332"/>
      <c r="U790" s="332"/>
      <c r="V790" s="356"/>
    </row>
    <row r="791" spans="1:22" s="329" customFormat="1" ht="14.1" customHeight="1">
      <c r="A791" s="511">
        <f t="shared" si="12"/>
        <v>790</v>
      </c>
      <c r="B791" s="560" t="s">
        <v>2179</v>
      </c>
      <c r="C791" s="560">
        <v>2</v>
      </c>
      <c r="D791" s="560"/>
      <c r="E791" s="331" t="s">
        <v>2164</v>
      </c>
      <c r="F791" s="661">
        <f>IF($G$791=TRUE,1,0)</f>
        <v>0</v>
      </c>
      <c r="G791" s="337" t="b">
        <v>0</v>
      </c>
      <c r="H791" s="337"/>
      <c r="I791" s="332"/>
      <c r="J791" s="332"/>
      <c r="K791" s="332"/>
      <c r="L791" s="332"/>
      <c r="M791" s="332"/>
      <c r="N791" s="332"/>
      <c r="O791" s="332"/>
      <c r="P791" s="332"/>
      <c r="Q791" s="332"/>
      <c r="R791" s="332"/>
      <c r="S791" s="332"/>
      <c r="T791" s="332"/>
      <c r="U791" s="332"/>
      <c r="V791" s="356"/>
    </row>
    <row r="792" spans="1:22" s="329" customFormat="1" ht="14.1" customHeight="1">
      <c r="A792" s="511">
        <f t="shared" si="12"/>
        <v>791</v>
      </c>
      <c r="B792" s="663" t="s">
        <v>2179</v>
      </c>
      <c r="C792" s="663">
        <v>2</v>
      </c>
      <c r="D792" s="663"/>
      <c r="E792" s="364" t="s">
        <v>2181</v>
      </c>
      <c r="F792" s="664" t="str">
        <f>IF('建築物独立部分別概要（追加）入力'!$T$32="","",'建築物独立部分別概要（追加）入力'!$T$32)</f>
        <v/>
      </c>
      <c r="G792" s="665"/>
      <c r="H792" s="665"/>
      <c r="I792" s="365"/>
      <c r="J792" s="365"/>
      <c r="K792" s="365"/>
      <c r="L792" s="365"/>
      <c r="M792" s="365"/>
      <c r="N792" s="365"/>
      <c r="O792" s="365"/>
      <c r="P792" s="365"/>
      <c r="Q792" s="365"/>
      <c r="R792" s="365"/>
      <c r="S792" s="365"/>
      <c r="T792" s="365"/>
      <c r="U792" s="365"/>
      <c r="V792" s="368"/>
    </row>
    <row r="793" spans="1:22" s="329" customFormat="1" ht="14.1" customHeight="1" thickBot="1">
      <c r="A793" s="512">
        <f t="shared" si="12"/>
        <v>792</v>
      </c>
      <c r="B793" s="561" t="s">
        <v>2179</v>
      </c>
      <c r="C793" s="561">
        <v>2</v>
      </c>
      <c r="D793" s="561"/>
      <c r="E793" s="346" t="s">
        <v>1701</v>
      </c>
      <c r="F793" s="666" t="str">
        <f>IF('建築物独立部分別概要（追加）入力'!$E$34="","",'建築物独立部分別概要（追加）入力'!$E$34)</f>
        <v/>
      </c>
      <c r="G793" s="667"/>
      <c r="H793" s="667"/>
      <c r="I793" s="347"/>
      <c r="J793" s="347"/>
      <c r="K793" s="347"/>
      <c r="L793" s="347"/>
      <c r="M793" s="347"/>
      <c r="N793" s="347"/>
      <c r="O793" s="347"/>
      <c r="P793" s="347"/>
      <c r="Q793" s="347"/>
      <c r="R793" s="347"/>
      <c r="S793" s="347"/>
      <c r="T793" s="347"/>
      <c r="U793" s="347"/>
      <c r="V793" s="363"/>
    </row>
    <row r="794" spans="1:22" s="329" customFormat="1" ht="14.1" customHeight="1">
      <c r="A794" s="546">
        <f t="shared" si="12"/>
        <v>793</v>
      </c>
      <c r="B794" s="571" t="s">
        <v>2179</v>
      </c>
      <c r="C794" s="571">
        <v>3</v>
      </c>
      <c r="D794" s="571"/>
      <c r="E794" s="554" t="s">
        <v>2054</v>
      </c>
      <c r="F794" s="679">
        <f>IF('建築物独立部分別概要（追加）入力'!$F$39="","",'建築物独立部分別概要（追加）入力'!$F$39)</f>
        <v>3</v>
      </c>
      <c r="G794" s="680"/>
      <c r="H794" s="680"/>
      <c r="I794" s="679"/>
      <c r="J794" s="679"/>
      <c r="K794" s="679"/>
      <c r="L794" s="679"/>
      <c r="M794" s="679"/>
      <c r="N794" s="679"/>
      <c r="O794" s="679"/>
      <c r="P794" s="679"/>
      <c r="Q794" s="679"/>
      <c r="R794" s="679"/>
      <c r="S794" s="679"/>
      <c r="T794" s="679"/>
      <c r="U794" s="679"/>
      <c r="V794" s="681"/>
    </row>
    <row r="795" spans="1:22" s="329" customFormat="1" ht="14.1" customHeight="1">
      <c r="A795" s="547">
        <f t="shared" si="12"/>
        <v>794</v>
      </c>
      <c r="B795" s="572" t="s">
        <v>2179</v>
      </c>
      <c r="C795" s="572">
        <v>3</v>
      </c>
      <c r="D795" s="572"/>
      <c r="E795" s="555" t="s">
        <v>2113</v>
      </c>
      <c r="F795" s="672" t="str">
        <f>IF('建築物独立部分別概要（追加）入力'!$F$41="","",TEXT('建築物独立部分別概要（追加）入力'!$F$41,"#0.00"))</f>
        <v/>
      </c>
      <c r="G795" s="669"/>
      <c r="H795" s="669"/>
      <c r="I795" s="668"/>
      <c r="J795" s="668"/>
      <c r="K795" s="668"/>
      <c r="L795" s="668"/>
      <c r="M795" s="668"/>
      <c r="N795" s="668"/>
      <c r="O795" s="668"/>
      <c r="P795" s="668"/>
      <c r="Q795" s="668"/>
      <c r="R795" s="668"/>
      <c r="S795" s="668"/>
      <c r="T795" s="668"/>
      <c r="U795" s="668"/>
      <c r="V795" s="670"/>
    </row>
    <row r="796" spans="1:22" s="329" customFormat="1" ht="14.1" customHeight="1">
      <c r="A796" s="547">
        <f t="shared" si="12"/>
        <v>795</v>
      </c>
      <c r="B796" s="572" t="s">
        <v>2179</v>
      </c>
      <c r="C796" s="572">
        <v>3</v>
      </c>
      <c r="D796" s="572"/>
      <c r="E796" s="555" t="s">
        <v>2066</v>
      </c>
      <c r="F796" s="672" t="str">
        <f>IF('建築物独立部分別概要（追加）入力'!$I$44="","",TEXT('建築物独立部分別概要（追加）入力'!$I$44,"#0.000"))</f>
        <v/>
      </c>
      <c r="G796" s="669"/>
      <c r="H796" s="669"/>
      <c r="I796" s="668"/>
      <c r="J796" s="668"/>
      <c r="K796" s="668"/>
      <c r="L796" s="668"/>
      <c r="M796" s="668"/>
      <c r="N796" s="668"/>
      <c r="O796" s="668"/>
      <c r="P796" s="668"/>
      <c r="Q796" s="668"/>
      <c r="R796" s="668"/>
      <c r="S796" s="668"/>
      <c r="T796" s="668"/>
      <c r="U796" s="668"/>
      <c r="V796" s="670"/>
    </row>
    <row r="797" spans="1:22" s="329" customFormat="1" ht="14.1" customHeight="1">
      <c r="A797" s="547">
        <f t="shared" si="12"/>
        <v>796</v>
      </c>
      <c r="B797" s="572" t="s">
        <v>2179</v>
      </c>
      <c r="C797" s="572">
        <v>3</v>
      </c>
      <c r="D797" s="572"/>
      <c r="E797" s="555" t="s">
        <v>2067</v>
      </c>
      <c r="F797" s="672" t="str">
        <f>IF('建築物独立部分別概要（追加）入力'!$I$45="","",TEXT('建築物独立部分別概要（追加）入力'!$I$45,"#0.000"))</f>
        <v/>
      </c>
      <c r="G797" s="669"/>
      <c r="H797" s="669"/>
      <c r="I797" s="668"/>
      <c r="J797" s="668"/>
      <c r="K797" s="668"/>
      <c r="L797" s="668"/>
      <c r="M797" s="668"/>
      <c r="N797" s="668"/>
      <c r="O797" s="668"/>
      <c r="P797" s="668"/>
      <c r="Q797" s="668"/>
      <c r="R797" s="668"/>
      <c r="S797" s="668"/>
      <c r="T797" s="668"/>
      <c r="U797" s="668"/>
      <c r="V797" s="670"/>
    </row>
    <row r="798" spans="1:22" s="329" customFormat="1" ht="14.1" customHeight="1">
      <c r="A798" s="547">
        <f t="shared" si="12"/>
        <v>797</v>
      </c>
      <c r="B798" s="572" t="s">
        <v>2179</v>
      </c>
      <c r="C798" s="572">
        <v>3</v>
      </c>
      <c r="D798" s="572"/>
      <c r="E798" s="555" t="s">
        <v>2152</v>
      </c>
      <c r="F798" s="668" t="str">
        <f>IF('建築物独立部分別概要（追加）入力'!$I$46="","",'建築物独立部分別概要（追加）入力'!$I$46)</f>
        <v/>
      </c>
      <c r="G798" s="669"/>
      <c r="H798" s="669"/>
      <c r="I798" s="668"/>
      <c r="J798" s="668"/>
      <c r="K798" s="668"/>
      <c r="L798" s="668"/>
      <c r="M798" s="668"/>
      <c r="N798" s="668"/>
      <c r="O798" s="668"/>
      <c r="P798" s="668"/>
      <c r="Q798" s="668"/>
      <c r="R798" s="668"/>
      <c r="S798" s="668"/>
      <c r="T798" s="668"/>
      <c r="U798" s="668"/>
      <c r="V798" s="670"/>
    </row>
    <row r="799" spans="1:22" s="329" customFormat="1" ht="14.1" customHeight="1">
      <c r="A799" s="547">
        <f t="shared" si="12"/>
        <v>798</v>
      </c>
      <c r="B799" s="572" t="s">
        <v>2179</v>
      </c>
      <c r="C799" s="572">
        <v>3</v>
      </c>
      <c r="D799" s="572"/>
      <c r="E799" s="555" t="s">
        <v>2153</v>
      </c>
      <c r="F799" s="668" t="str">
        <f>IF('建築物独立部分別概要（追加）入力'!$Q$46="","",'建築物独立部分別概要（追加）入力'!$Q$46)</f>
        <v/>
      </c>
      <c r="G799" s="669"/>
      <c r="H799" s="669"/>
      <c r="I799" s="668"/>
      <c r="J799" s="668"/>
      <c r="K799" s="668"/>
      <c r="L799" s="668"/>
      <c r="M799" s="668"/>
      <c r="N799" s="668"/>
      <c r="O799" s="668"/>
      <c r="P799" s="668"/>
      <c r="Q799" s="668"/>
      <c r="R799" s="668"/>
      <c r="S799" s="668"/>
      <c r="T799" s="668"/>
      <c r="U799" s="668"/>
      <c r="V799" s="670"/>
    </row>
    <row r="800" spans="1:22" s="329" customFormat="1" ht="14.1" customHeight="1">
      <c r="A800" s="547">
        <f t="shared" si="12"/>
        <v>799</v>
      </c>
      <c r="B800" s="572" t="s">
        <v>2179</v>
      </c>
      <c r="C800" s="572">
        <v>3</v>
      </c>
      <c r="D800" s="572"/>
      <c r="E800" s="555" t="s">
        <v>2061</v>
      </c>
      <c r="F800" s="672" t="str">
        <f>IF($G$800=1,"",INDEX(値一覧項目!$I$2:$I411,$G$800))</f>
        <v/>
      </c>
      <c r="G800" s="669">
        <v>1</v>
      </c>
      <c r="H800" s="669"/>
      <c r="I800" s="668"/>
      <c r="J800" s="668"/>
      <c r="K800" s="668"/>
      <c r="L800" s="668"/>
      <c r="M800" s="668"/>
      <c r="N800" s="668"/>
      <c r="O800" s="668"/>
      <c r="P800" s="668"/>
      <c r="Q800" s="668"/>
      <c r="R800" s="668"/>
      <c r="S800" s="668"/>
      <c r="T800" s="668"/>
      <c r="U800" s="668"/>
      <c r="V800" s="670"/>
    </row>
    <row r="801" spans="1:22" s="329" customFormat="1" ht="14.1" customHeight="1">
      <c r="A801" s="547">
        <f t="shared" si="12"/>
        <v>800</v>
      </c>
      <c r="B801" s="572" t="s">
        <v>2179</v>
      </c>
      <c r="C801" s="572">
        <v>3</v>
      </c>
      <c r="D801" s="572"/>
      <c r="E801" s="555" t="s">
        <v>2154</v>
      </c>
      <c r="F801" s="672" t="str">
        <f>IF($G$801=1,"",INDEX(値一覧項目!$I$2:$I412,$G$801))</f>
        <v/>
      </c>
      <c r="G801" s="669">
        <v>1</v>
      </c>
      <c r="H801" s="669"/>
      <c r="I801" s="668"/>
      <c r="J801" s="668"/>
      <c r="K801" s="668"/>
      <c r="L801" s="668"/>
      <c r="M801" s="668"/>
      <c r="N801" s="668"/>
      <c r="O801" s="668"/>
      <c r="P801" s="668"/>
      <c r="Q801" s="668"/>
      <c r="R801" s="668"/>
      <c r="S801" s="668"/>
      <c r="T801" s="668"/>
      <c r="U801" s="668"/>
      <c r="V801" s="670"/>
    </row>
    <row r="802" spans="1:22" s="329" customFormat="1" ht="14.1" customHeight="1">
      <c r="A802" s="547">
        <f t="shared" si="12"/>
        <v>801</v>
      </c>
      <c r="B802" s="572" t="s">
        <v>2179</v>
      </c>
      <c r="C802" s="572">
        <v>3</v>
      </c>
      <c r="D802" s="572"/>
      <c r="E802" s="555" t="s">
        <v>2155</v>
      </c>
      <c r="F802" s="673">
        <f>IF($G$802=TRUE,1,0)</f>
        <v>0</v>
      </c>
      <c r="G802" s="669" t="b">
        <v>0</v>
      </c>
      <c r="H802" s="669"/>
      <c r="I802" s="668"/>
      <c r="J802" s="668"/>
      <c r="K802" s="668"/>
      <c r="L802" s="668"/>
      <c r="M802" s="668"/>
      <c r="N802" s="668"/>
      <c r="O802" s="668"/>
      <c r="P802" s="668"/>
      <c r="Q802" s="668"/>
      <c r="R802" s="668"/>
      <c r="S802" s="668"/>
      <c r="T802" s="668"/>
      <c r="U802" s="668"/>
      <c r="V802" s="670"/>
    </row>
    <row r="803" spans="1:22" s="329" customFormat="1" ht="14.1" customHeight="1">
      <c r="A803" s="547">
        <f t="shared" si="12"/>
        <v>802</v>
      </c>
      <c r="B803" s="572" t="s">
        <v>2179</v>
      </c>
      <c r="C803" s="572">
        <v>3</v>
      </c>
      <c r="D803" s="572"/>
      <c r="E803" s="555" t="s">
        <v>2156</v>
      </c>
      <c r="F803" s="673">
        <f>IF($G$803=TRUE,1,0)</f>
        <v>0</v>
      </c>
      <c r="G803" s="669" t="b">
        <v>0</v>
      </c>
      <c r="H803" s="669"/>
      <c r="I803" s="668"/>
      <c r="J803" s="668"/>
      <c r="K803" s="668"/>
      <c r="L803" s="668"/>
      <c r="M803" s="668"/>
      <c r="N803" s="668"/>
      <c r="O803" s="668"/>
      <c r="P803" s="668"/>
      <c r="Q803" s="668"/>
      <c r="R803" s="668"/>
      <c r="S803" s="668"/>
      <c r="T803" s="668"/>
      <c r="U803" s="668"/>
      <c r="V803" s="670"/>
    </row>
    <row r="804" spans="1:22" s="329" customFormat="1" ht="14.1" customHeight="1">
      <c r="A804" s="547">
        <f t="shared" si="12"/>
        <v>803</v>
      </c>
      <c r="B804" s="572" t="s">
        <v>2179</v>
      </c>
      <c r="C804" s="572">
        <v>3</v>
      </c>
      <c r="D804" s="572"/>
      <c r="E804" s="555" t="s">
        <v>2157</v>
      </c>
      <c r="F804" s="673">
        <f>IF($G$804=TRUE,1,0)</f>
        <v>0</v>
      </c>
      <c r="G804" s="669" t="b">
        <v>0</v>
      </c>
      <c r="H804" s="669"/>
      <c r="I804" s="668"/>
      <c r="J804" s="668"/>
      <c r="K804" s="668"/>
      <c r="L804" s="668"/>
      <c r="M804" s="668"/>
      <c r="N804" s="668"/>
      <c r="O804" s="668"/>
      <c r="P804" s="668"/>
      <c r="Q804" s="668"/>
      <c r="R804" s="668"/>
      <c r="S804" s="668"/>
      <c r="T804" s="668"/>
      <c r="U804" s="668"/>
      <c r="V804" s="670"/>
    </row>
    <row r="805" spans="1:22" s="329" customFormat="1" ht="14.1" customHeight="1">
      <c r="A805" s="547">
        <f t="shared" si="12"/>
        <v>804</v>
      </c>
      <c r="B805" s="572" t="s">
        <v>2179</v>
      </c>
      <c r="C805" s="572">
        <v>3</v>
      </c>
      <c r="D805" s="572"/>
      <c r="E805" s="555" t="s">
        <v>2158</v>
      </c>
      <c r="F805" s="673">
        <f>IF($G$805=TRUE,1,0)</f>
        <v>0</v>
      </c>
      <c r="G805" s="669" t="b">
        <v>0</v>
      </c>
      <c r="H805" s="669"/>
      <c r="I805" s="668"/>
      <c r="J805" s="668"/>
      <c r="K805" s="668"/>
      <c r="L805" s="668"/>
      <c r="M805" s="668"/>
      <c r="N805" s="668"/>
      <c r="O805" s="668"/>
      <c r="P805" s="668"/>
      <c r="Q805" s="668"/>
      <c r="R805" s="668"/>
      <c r="S805" s="668"/>
      <c r="T805" s="668"/>
      <c r="U805" s="668"/>
      <c r="V805" s="670"/>
    </row>
    <row r="806" spans="1:22" s="329" customFormat="1" ht="14.1" customHeight="1">
      <c r="A806" s="547">
        <f t="shared" si="12"/>
        <v>805</v>
      </c>
      <c r="B806" s="572" t="s">
        <v>2179</v>
      </c>
      <c r="C806" s="572">
        <v>3</v>
      </c>
      <c r="D806" s="572"/>
      <c r="E806" s="555" t="s">
        <v>2159</v>
      </c>
      <c r="F806" s="673">
        <f>IF($G$806=TRUE,1,0)</f>
        <v>0</v>
      </c>
      <c r="G806" s="669" t="b">
        <v>0</v>
      </c>
      <c r="H806" s="669"/>
      <c r="I806" s="668"/>
      <c r="J806" s="668"/>
      <c r="K806" s="668"/>
      <c r="L806" s="668"/>
      <c r="M806" s="668"/>
      <c r="N806" s="668"/>
      <c r="O806" s="668"/>
      <c r="P806" s="668"/>
      <c r="Q806" s="668"/>
      <c r="R806" s="668"/>
      <c r="S806" s="668"/>
      <c r="T806" s="668"/>
      <c r="U806" s="668"/>
      <c r="V806" s="670"/>
    </row>
    <row r="807" spans="1:22" s="329" customFormat="1" ht="14.1" customHeight="1">
      <c r="A807" s="547">
        <f t="shared" si="12"/>
        <v>806</v>
      </c>
      <c r="B807" s="572" t="s">
        <v>2179</v>
      </c>
      <c r="C807" s="572">
        <v>3</v>
      </c>
      <c r="D807" s="572"/>
      <c r="E807" s="555" t="s">
        <v>2160</v>
      </c>
      <c r="F807" s="673">
        <f>IF($G$807=TRUE,1,0)</f>
        <v>0</v>
      </c>
      <c r="G807" s="669" t="b">
        <v>0</v>
      </c>
      <c r="H807" s="669"/>
      <c r="I807" s="668"/>
      <c r="J807" s="668"/>
      <c r="K807" s="668"/>
      <c r="L807" s="668"/>
      <c r="M807" s="668"/>
      <c r="N807" s="668"/>
      <c r="O807" s="668"/>
      <c r="P807" s="668"/>
      <c r="Q807" s="668"/>
      <c r="R807" s="668"/>
      <c r="S807" s="668"/>
      <c r="T807" s="668"/>
      <c r="U807" s="668"/>
      <c r="V807" s="670"/>
    </row>
    <row r="808" spans="1:22" s="329" customFormat="1" ht="14.1" customHeight="1">
      <c r="A808" s="547">
        <f t="shared" si="12"/>
        <v>807</v>
      </c>
      <c r="B808" s="572" t="s">
        <v>2179</v>
      </c>
      <c r="C808" s="572">
        <v>3</v>
      </c>
      <c r="D808" s="572"/>
      <c r="E808" s="555" t="s">
        <v>2161</v>
      </c>
      <c r="F808" s="673">
        <f>IF($G$808=TRUE,1,0)</f>
        <v>0</v>
      </c>
      <c r="G808" s="669" t="b">
        <v>0</v>
      </c>
      <c r="H808" s="669"/>
      <c r="I808" s="668"/>
      <c r="J808" s="668"/>
      <c r="K808" s="668"/>
      <c r="L808" s="668"/>
      <c r="M808" s="668"/>
      <c r="N808" s="668"/>
      <c r="O808" s="668"/>
      <c r="P808" s="668"/>
      <c r="Q808" s="668"/>
      <c r="R808" s="668"/>
      <c r="S808" s="668"/>
      <c r="T808" s="668"/>
      <c r="U808" s="668"/>
      <c r="V808" s="670"/>
    </row>
    <row r="809" spans="1:22" s="329" customFormat="1" ht="14.1" customHeight="1">
      <c r="A809" s="547">
        <f t="shared" si="12"/>
        <v>808</v>
      </c>
      <c r="B809" s="572" t="s">
        <v>2179</v>
      </c>
      <c r="C809" s="572">
        <v>3</v>
      </c>
      <c r="D809" s="572"/>
      <c r="E809" s="555" t="s">
        <v>2162</v>
      </c>
      <c r="F809" s="672" t="str">
        <f>IF('建築物独立部分別概要（追加）入力'!$G$61="","",'建築物独立部分別概要（追加）入力'!$G$61)</f>
        <v/>
      </c>
      <c r="G809" s="669"/>
      <c r="H809" s="669"/>
      <c r="I809" s="668"/>
      <c r="J809" s="668"/>
      <c r="K809" s="668"/>
      <c r="L809" s="668"/>
      <c r="M809" s="668"/>
      <c r="N809" s="668"/>
      <c r="O809" s="668"/>
      <c r="P809" s="668"/>
      <c r="Q809" s="668"/>
      <c r="R809" s="668"/>
      <c r="S809" s="668"/>
      <c r="T809" s="668"/>
      <c r="U809" s="668"/>
      <c r="V809" s="670"/>
    </row>
    <row r="810" spans="1:22" s="329" customFormat="1" ht="14.1" customHeight="1">
      <c r="A810" s="547">
        <f t="shared" si="12"/>
        <v>809</v>
      </c>
      <c r="B810" s="572" t="s">
        <v>2179</v>
      </c>
      <c r="C810" s="572">
        <v>3</v>
      </c>
      <c r="D810" s="572"/>
      <c r="E810" s="555" t="s">
        <v>2163</v>
      </c>
      <c r="F810" s="673">
        <f>IF($G$810=TRUE,1,0)</f>
        <v>0</v>
      </c>
      <c r="G810" s="669" t="b">
        <v>0</v>
      </c>
      <c r="H810" s="669"/>
      <c r="I810" s="668"/>
      <c r="J810" s="668"/>
      <c r="K810" s="668"/>
      <c r="L810" s="668"/>
      <c r="M810" s="668"/>
      <c r="N810" s="668"/>
      <c r="O810" s="668"/>
      <c r="P810" s="668"/>
      <c r="Q810" s="668"/>
      <c r="R810" s="668"/>
      <c r="S810" s="668"/>
      <c r="T810" s="668"/>
      <c r="U810" s="668"/>
      <c r="V810" s="670"/>
    </row>
    <row r="811" spans="1:22" s="329" customFormat="1" ht="14.1" customHeight="1">
      <c r="A811" s="547">
        <f t="shared" si="12"/>
        <v>810</v>
      </c>
      <c r="B811" s="572" t="s">
        <v>2179</v>
      </c>
      <c r="C811" s="572">
        <v>3</v>
      </c>
      <c r="D811" s="572"/>
      <c r="E811" s="555" t="s">
        <v>2146</v>
      </c>
      <c r="F811" s="668" t="str">
        <f>IF('建築物独立部分別概要（追加）入力'!$T$64="","",'建築物独立部分別概要（追加）入力'!$T$64)</f>
        <v/>
      </c>
      <c r="G811" s="669"/>
      <c r="H811" s="669"/>
      <c r="I811" s="668"/>
      <c r="J811" s="668"/>
      <c r="K811" s="668"/>
      <c r="L811" s="668"/>
      <c r="M811" s="668"/>
      <c r="N811" s="668"/>
      <c r="O811" s="668"/>
      <c r="P811" s="668"/>
      <c r="Q811" s="668"/>
      <c r="R811" s="668"/>
      <c r="S811" s="668"/>
      <c r="T811" s="668"/>
      <c r="U811" s="668"/>
      <c r="V811" s="670"/>
    </row>
    <row r="812" spans="1:22" s="329" customFormat="1" ht="14.1" customHeight="1">
      <c r="A812" s="547">
        <f t="shared" si="12"/>
        <v>811</v>
      </c>
      <c r="B812" s="572" t="s">
        <v>2179</v>
      </c>
      <c r="C812" s="572">
        <v>3</v>
      </c>
      <c r="D812" s="572"/>
      <c r="E812" s="555" t="s">
        <v>2164</v>
      </c>
      <c r="F812" s="673">
        <f>IF($G$812=TRUE,1,0)</f>
        <v>0</v>
      </c>
      <c r="G812" s="669" t="b">
        <v>0</v>
      </c>
      <c r="H812" s="669"/>
      <c r="I812" s="668"/>
      <c r="J812" s="668"/>
      <c r="K812" s="668"/>
      <c r="L812" s="668"/>
      <c r="M812" s="668"/>
      <c r="N812" s="668"/>
      <c r="O812" s="668"/>
      <c r="P812" s="668"/>
      <c r="Q812" s="668"/>
      <c r="R812" s="668"/>
      <c r="S812" s="668"/>
      <c r="T812" s="668"/>
      <c r="U812" s="668"/>
      <c r="V812" s="670"/>
    </row>
    <row r="813" spans="1:22" s="329" customFormat="1" ht="14.1" customHeight="1">
      <c r="A813" s="547">
        <f t="shared" si="12"/>
        <v>812</v>
      </c>
      <c r="B813" s="573" t="s">
        <v>2179</v>
      </c>
      <c r="C813" s="573">
        <v>3</v>
      </c>
      <c r="D813" s="573"/>
      <c r="E813" s="556" t="s">
        <v>2181</v>
      </c>
      <c r="F813" s="674" t="str">
        <f>IF('建築物独立部分別概要（追加）入力'!$T$67="","",'建築物独立部分別概要（追加）入力'!$T$67)</f>
        <v/>
      </c>
      <c r="G813" s="675"/>
      <c r="H813" s="675"/>
      <c r="I813" s="676"/>
      <c r="J813" s="676"/>
      <c r="K813" s="676"/>
      <c r="L813" s="676"/>
      <c r="M813" s="676"/>
      <c r="N813" s="676"/>
      <c r="O813" s="676"/>
      <c r="P813" s="676"/>
      <c r="Q813" s="676"/>
      <c r="R813" s="676"/>
      <c r="S813" s="676"/>
      <c r="T813" s="676"/>
      <c r="U813" s="676"/>
      <c r="V813" s="677"/>
    </row>
    <row r="814" spans="1:22" s="329" customFormat="1" ht="14.1" customHeight="1">
      <c r="A814" s="678">
        <f t="shared" si="12"/>
        <v>813</v>
      </c>
      <c r="B814" s="573" t="s">
        <v>2179</v>
      </c>
      <c r="C814" s="573">
        <v>3</v>
      </c>
      <c r="D814" s="573"/>
      <c r="E814" s="556" t="s">
        <v>1701</v>
      </c>
      <c r="F814" s="674" t="str">
        <f>IF('建築物独立部分別概要（追加）入力'!$E$69="","",'建築物独立部分別概要（追加）入力'!$E$69)</f>
        <v/>
      </c>
      <c r="G814" s="675"/>
      <c r="H814" s="675"/>
      <c r="I814" s="676"/>
      <c r="J814" s="676"/>
      <c r="K814" s="676"/>
      <c r="L814" s="676"/>
      <c r="M814" s="676"/>
      <c r="N814" s="676"/>
      <c r="O814" s="676"/>
      <c r="P814" s="676"/>
      <c r="Q814" s="676"/>
      <c r="R814" s="676"/>
      <c r="S814" s="676"/>
      <c r="T814" s="676"/>
      <c r="U814" s="676"/>
      <c r="V814" s="677"/>
    </row>
    <row r="815" spans="1:22" ht="14.1" customHeight="1">
      <c r="A815" s="702">
        <f t="shared" si="12"/>
        <v>814</v>
      </c>
      <c r="B815" s="703" t="s">
        <v>2410</v>
      </c>
      <c r="C815" s="703">
        <v>1</v>
      </c>
      <c r="D815" s="703"/>
      <c r="E815" s="704" t="s">
        <v>2411</v>
      </c>
      <c r="F815" s="704">
        <f t="shared" ref="F815:F825" si="13">IF(G815=TRUE,1,0)</f>
        <v>0</v>
      </c>
      <c r="G815" s="704" t="b">
        <v>0</v>
      </c>
      <c r="H815" s="704"/>
      <c r="I815" s="704"/>
      <c r="J815" s="704"/>
      <c r="K815" s="704"/>
      <c r="L815" s="704"/>
      <c r="M815" s="704"/>
      <c r="N815" s="704"/>
      <c r="O815" s="704"/>
      <c r="P815" s="704"/>
      <c r="Q815" s="704"/>
      <c r="R815" s="704"/>
      <c r="S815" s="704"/>
      <c r="T815" s="704"/>
      <c r="U815" s="704"/>
      <c r="V815" s="705"/>
    </row>
    <row r="816" spans="1:22" ht="14.1" customHeight="1">
      <c r="A816" s="330">
        <f t="shared" si="12"/>
        <v>815</v>
      </c>
      <c r="B816" s="522" t="s">
        <v>2410</v>
      </c>
      <c r="C816" s="522">
        <v>1</v>
      </c>
      <c r="D816" s="522"/>
      <c r="E816" s="331" t="s">
        <v>2412</v>
      </c>
      <c r="F816" s="331">
        <f t="shared" si="13"/>
        <v>0</v>
      </c>
      <c r="G816" s="331" t="b">
        <v>0</v>
      </c>
      <c r="H816" s="331"/>
      <c r="I816" s="331"/>
      <c r="J816" s="331"/>
      <c r="K816" s="331"/>
      <c r="L816" s="331"/>
      <c r="M816" s="331"/>
      <c r="N816" s="331"/>
      <c r="O816" s="331"/>
      <c r="P816" s="331"/>
      <c r="Q816" s="331"/>
      <c r="R816" s="331"/>
      <c r="S816" s="331"/>
      <c r="T816" s="331"/>
      <c r="U816" s="331"/>
      <c r="V816" s="706"/>
    </row>
    <row r="817" spans="1:22" ht="14.1" customHeight="1">
      <c r="A817" s="330">
        <f t="shared" si="12"/>
        <v>816</v>
      </c>
      <c r="B817" s="522" t="s">
        <v>2410</v>
      </c>
      <c r="C817" s="522">
        <v>2</v>
      </c>
      <c r="D817" s="522"/>
      <c r="E817" s="331" t="s">
        <v>2411</v>
      </c>
      <c r="F817" s="331">
        <f t="shared" si="13"/>
        <v>0</v>
      </c>
      <c r="G817" s="331" t="b">
        <v>0</v>
      </c>
      <c r="H817" s="331"/>
      <c r="I817" s="331"/>
      <c r="J817" s="331"/>
      <c r="K817" s="331"/>
      <c r="L817" s="331"/>
      <c r="M817" s="331"/>
      <c r="N817" s="331"/>
      <c r="O817" s="331"/>
      <c r="P817" s="331"/>
      <c r="Q817" s="331"/>
      <c r="R817" s="331"/>
      <c r="S817" s="331"/>
      <c r="T817" s="331"/>
      <c r="U817" s="331"/>
      <c r="V817" s="706"/>
    </row>
    <row r="818" spans="1:22" ht="14.1" customHeight="1">
      <c r="A818" s="330">
        <f t="shared" si="12"/>
        <v>817</v>
      </c>
      <c r="B818" s="522" t="s">
        <v>2410</v>
      </c>
      <c r="C818" s="522">
        <v>2</v>
      </c>
      <c r="D818" s="522"/>
      <c r="E818" s="331" t="s">
        <v>2412</v>
      </c>
      <c r="F818" s="331">
        <f t="shared" si="13"/>
        <v>0</v>
      </c>
      <c r="G818" s="331" t="b">
        <v>0</v>
      </c>
      <c r="H818" s="331"/>
      <c r="I818" s="331"/>
      <c r="J818" s="331"/>
      <c r="K818" s="331"/>
      <c r="L818" s="331"/>
      <c r="M818" s="331"/>
      <c r="N818" s="331"/>
      <c r="O818" s="331"/>
      <c r="P818" s="331"/>
      <c r="Q818" s="331"/>
      <c r="R818" s="331"/>
      <c r="S818" s="331"/>
      <c r="T818" s="331"/>
      <c r="U818" s="331"/>
      <c r="V818" s="706"/>
    </row>
    <row r="819" spans="1:22" ht="14.1" customHeight="1">
      <c r="A819" s="330">
        <f t="shared" si="12"/>
        <v>818</v>
      </c>
      <c r="B819" s="522" t="s">
        <v>2410</v>
      </c>
      <c r="C819" s="522">
        <v>3</v>
      </c>
      <c r="D819" s="522"/>
      <c r="E819" s="331" t="s">
        <v>2411</v>
      </c>
      <c r="F819" s="331">
        <f t="shared" si="13"/>
        <v>0</v>
      </c>
      <c r="G819" s="331" t="b">
        <v>0</v>
      </c>
      <c r="H819" s="331"/>
      <c r="I819" s="331"/>
      <c r="J819" s="331"/>
      <c r="K819" s="331"/>
      <c r="L819" s="331"/>
      <c r="M819" s="331"/>
      <c r="N819" s="331"/>
      <c r="O819" s="331"/>
      <c r="P819" s="331"/>
      <c r="Q819" s="331"/>
      <c r="R819" s="331"/>
      <c r="S819" s="331"/>
      <c r="T819" s="331"/>
      <c r="U819" s="331"/>
      <c r="V819" s="706"/>
    </row>
    <row r="820" spans="1:22" ht="14.1" customHeight="1">
      <c r="A820" s="973">
        <f t="shared" si="12"/>
        <v>819</v>
      </c>
      <c r="B820" s="974" t="s">
        <v>2410</v>
      </c>
      <c r="C820" s="974">
        <v>3</v>
      </c>
      <c r="D820" s="974"/>
      <c r="E820" s="364" t="s">
        <v>2412</v>
      </c>
      <c r="F820" s="364">
        <f t="shared" si="13"/>
        <v>0</v>
      </c>
      <c r="G820" s="364" t="b">
        <v>0</v>
      </c>
      <c r="H820" s="364"/>
      <c r="I820" s="364"/>
      <c r="J820" s="364"/>
      <c r="K820" s="364"/>
      <c r="L820" s="364"/>
      <c r="M820" s="364"/>
      <c r="N820" s="364"/>
      <c r="O820" s="364"/>
      <c r="P820" s="364"/>
      <c r="Q820" s="364"/>
      <c r="R820" s="364"/>
      <c r="S820" s="364"/>
      <c r="T820" s="364"/>
      <c r="U820" s="364"/>
      <c r="V820" s="975"/>
    </row>
    <row r="821" spans="1:22" ht="14.1" customHeight="1">
      <c r="A821" s="979">
        <f t="shared" si="12"/>
        <v>820</v>
      </c>
      <c r="B821" s="976" t="s">
        <v>2175</v>
      </c>
      <c r="C821" s="976">
        <v>1</v>
      </c>
      <c r="D821" s="977"/>
      <c r="E821" s="977" t="s">
        <v>2971</v>
      </c>
      <c r="F821" s="977">
        <f t="shared" si="13"/>
        <v>0</v>
      </c>
      <c r="G821" s="977" t="b">
        <v>0</v>
      </c>
      <c r="H821" s="977"/>
      <c r="I821" s="977"/>
      <c r="J821" s="977"/>
      <c r="K821" s="977"/>
      <c r="L821" s="977"/>
      <c r="M821" s="977"/>
      <c r="N821" s="977"/>
      <c r="O821" s="977"/>
      <c r="P821" s="977"/>
      <c r="Q821" s="977"/>
      <c r="R821" s="977"/>
      <c r="S821" s="977"/>
      <c r="T821" s="977"/>
      <c r="U821" s="977"/>
      <c r="V821" s="978"/>
    </row>
    <row r="822" spans="1:22" ht="14.1" customHeight="1">
      <c r="A822" s="330">
        <f t="shared" si="12"/>
        <v>821</v>
      </c>
      <c r="B822" s="522" t="s">
        <v>2175</v>
      </c>
      <c r="C822" s="522">
        <v>1</v>
      </c>
      <c r="D822" s="331"/>
      <c r="E822" s="331" t="s">
        <v>2973</v>
      </c>
      <c r="F822" s="331">
        <f t="shared" si="13"/>
        <v>0</v>
      </c>
      <c r="G822" s="331" t="b">
        <v>0</v>
      </c>
      <c r="H822" s="331"/>
      <c r="I822" s="331"/>
      <c r="J822" s="331"/>
      <c r="K822" s="331"/>
      <c r="L822" s="331"/>
      <c r="M822" s="331"/>
      <c r="N822" s="331"/>
      <c r="O822" s="331"/>
      <c r="P822" s="331"/>
      <c r="Q822" s="331"/>
      <c r="R822" s="331"/>
      <c r="S822" s="331"/>
      <c r="T822" s="331"/>
      <c r="U822" s="331"/>
      <c r="V822" s="706"/>
    </row>
    <row r="823" spans="1:22" ht="14.1" customHeight="1">
      <c r="A823" s="330">
        <f t="shared" si="12"/>
        <v>822</v>
      </c>
      <c r="B823" s="522" t="s">
        <v>2175</v>
      </c>
      <c r="C823" s="522">
        <v>1</v>
      </c>
      <c r="D823" s="331"/>
      <c r="E823" s="331" t="s">
        <v>2975</v>
      </c>
      <c r="F823" s="331">
        <f t="shared" si="13"/>
        <v>0</v>
      </c>
      <c r="G823" s="331" t="b">
        <v>0</v>
      </c>
      <c r="H823" s="331"/>
      <c r="I823" s="331"/>
      <c r="J823" s="331"/>
      <c r="K823" s="331"/>
      <c r="L823" s="331"/>
      <c r="M823" s="331"/>
      <c r="N823" s="331"/>
      <c r="O823" s="331"/>
      <c r="P823" s="331"/>
      <c r="Q823" s="331"/>
      <c r="R823" s="331"/>
      <c r="S823" s="331"/>
      <c r="T823" s="331"/>
      <c r="U823" s="331"/>
      <c r="V823" s="706"/>
    </row>
    <row r="824" spans="1:22" ht="14.1" customHeight="1">
      <c r="A824" s="330">
        <f t="shared" si="12"/>
        <v>823</v>
      </c>
      <c r="B824" s="522" t="s">
        <v>2175</v>
      </c>
      <c r="C824" s="522">
        <v>1</v>
      </c>
      <c r="D824" s="331"/>
      <c r="E824" s="331" t="s">
        <v>2977</v>
      </c>
      <c r="F824" s="331">
        <f t="shared" si="13"/>
        <v>0</v>
      </c>
      <c r="G824" s="331" t="b">
        <v>0</v>
      </c>
      <c r="H824" s="331"/>
      <c r="I824" s="331"/>
      <c r="J824" s="331"/>
      <c r="K824" s="331"/>
      <c r="L824" s="331"/>
      <c r="M824" s="331"/>
      <c r="N824" s="331"/>
      <c r="O824" s="331"/>
      <c r="P824" s="331"/>
      <c r="Q824" s="331"/>
      <c r="R824" s="331"/>
      <c r="S824" s="331"/>
      <c r="T824" s="331"/>
      <c r="U824" s="331"/>
      <c r="V824" s="706"/>
    </row>
    <row r="825" spans="1:22" ht="14.1" customHeight="1">
      <c r="A825" s="330">
        <f t="shared" si="12"/>
        <v>824</v>
      </c>
      <c r="B825" s="522" t="s">
        <v>2175</v>
      </c>
      <c r="C825" s="522">
        <v>1</v>
      </c>
      <c r="D825" s="331"/>
      <c r="E825" s="331" t="s">
        <v>2979</v>
      </c>
      <c r="F825" s="331">
        <f t="shared" si="13"/>
        <v>0</v>
      </c>
      <c r="G825" s="331" t="b">
        <v>0</v>
      </c>
      <c r="H825" s="331"/>
      <c r="I825" s="331"/>
      <c r="J825" s="331"/>
      <c r="K825" s="331"/>
      <c r="L825" s="331"/>
      <c r="M825" s="331"/>
      <c r="N825" s="331"/>
      <c r="O825" s="331"/>
      <c r="P825" s="331"/>
      <c r="Q825" s="331"/>
      <c r="R825" s="331"/>
      <c r="S825" s="331"/>
      <c r="T825" s="331"/>
      <c r="U825" s="331"/>
      <c r="V825" s="706"/>
    </row>
    <row r="826" spans="1:22" ht="14.1" customHeight="1">
      <c r="A826" s="330">
        <f t="shared" si="12"/>
        <v>825</v>
      </c>
      <c r="B826" s="522" t="s">
        <v>2175</v>
      </c>
      <c r="C826" s="522">
        <v>1</v>
      </c>
      <c r="D826" s="331"/>
      <c r="E826" s="331" t="s">
        <v>2992</v>
      </c>
      <c r="F826" s="331" t="str">
        <f>IF('確認申請書（建築）入力'!$U$356="","",'確認申請書（建築）入力'!$U$356)</f>
        <v/>
      </c>
      <c r="G826" s="331">
        <v>2</v>
      </c>
      <c r="H826" s="331"/>
      <c r="I826" s="331"/>
      <c r="J826" s="331"/>
      <c r="K826" s="331"/>
      <c r="L826" s="331"/>
      <c r="M826" s="331"/>
      <c r="N826" s="331"/>
      <c r="O826" s="331"/>
      <c r="P826" s="331"/>
      <c r="Q826" s="331"/>
      <c r="R826" s="331"/>
      <c r="S826" s="331"/>
      <c r="T826" s="331"/>
      <c r="U826" s="331"/>
      <c r="V826" s="706"/>
    </row>
    <row r="827" spans="1:22" ht="14.1" customHeight="1">
      <c r="A827" s="330">
        <f t="shared" si="12"/>
        <v>826</v>
      </c>
      <c r="B827" s="522" t="s">
        <v>2175</v>
      </c>
      <c r="C827" s="522">
        <v>1</v>
      </c>
      <c r="D827" s="331"/>
      <c r="E827" s="331" t="s">
        <v>2981</v>
      </c>
      <c r="F827" s="331">
        <f t="shared" ref="F827:F837" si="14">IF(G827=TRUE,1,0)</f>
        <v>0</v>
      </c>
      <c r="G827" s="331" t="b">
        <v>0</v>
      </c>
      <c r="H827" s="331"/>
      <c r="I827" s="331"/>
      <c r="J827" s="331"/>
      <c r="K827" s="331"/>
      <c r="L827" s="331"/>
      <c r="M827" s="331"/>
      <c r="N827" s="331"/>
      <c r="O827" s="331"/>
      <c r="P827" s="331"/>
      <c r="Q827" s="331"/>
      <c r="R827" s="331"/>
      <c r="S827" s="331"/>
      <c r="T827" s="331"/>
      <c r="U827" s="331"/>
      <c r="V827" s="706"/>
    </row>
    <row r="828" spans="1:22" ht="14.1" customHeight="1">
      <c r="A828" s="330">
        <f t="shared" si="12"/>
        <v>827</v>
      </c>
      <c r="B828" s="522" t="s">
        <v>2175</v>
      </c>
      <c r="C828" s="522">
        <v>1</v>
      </c>
      <c r="D828" s="331"/>
      <c r="E828" s="331" t="s">
        <v>2983</v>
      </c>
      <c r="F828" s="331">
        <f t="shared" si="14"/>
        <v>0</v>
      </c>
      <c r="G828" s="331" t="b">
        <v>0</v>
      </c>
      <c r="H828" s="331"/>
      <c r="I828" s="331"/>
      <c r="J828" s="331"/>
      <c r="K828" s="331"/>
      <c r="L828" s="331"/>
      <c r="M828" s="331"/>
      <c r="N828" s="331"/>
      <c r="O828" s="331"/>
      <c r="P828" s="331"/>
      <c r="Q828" s="331"/>
      <c r="R828" s="331"/>
      <c r="S828" s="331"/>
      <c r="T828" s="331"/>
      <c r="U828" s="331"/>
      <c r="V828" s="706"/>
    </row>
    <row r="829" spans="1:22" ht="14.1" customHeight="1">
      <c r="A829" s="330">
        <f t="shared" si="12"/>
        <v>828</v>
      </c>
      <c r="B829" s="522" t="s">
        <v>2175</v>
      </c>
      <c r="C829" s="522">
        <v>1</v>
      </c>
      <c r="D829" s="331"/>
      <c r="E829" s="331" t="s">
        <v>2985</v>
      </c>
      <c r="F829" s="331">
        <f t="shared" si="14"/>
        <v>0</v>
      </c>
      <c r="G829" s="331" t="b">
        <v>0</v>
      </c>
      <c r="H829" s="331"/>
      <c r="I829" s="331"/>
      <c r="J829" s="331"/>
      <c r="K829" s="331"/>
      <c r="L829" s="331"/>
      <c r="M829" s="331"/>
      <c r="N829" s="331"/>
      <c r="O829" s="331"/>
      <c r="P829" s="331"/>
      <c r="Q829" s="331"/>
      <c r="R829" s="331"/>
      <c r="S829" s="331"/>
      <c r="T829" s="331"/>
      <c r="U829" s="331"/>
      <c r="V829" s="706"/>
    </row>
    <row r="830" spans="1:22" ht="14.1" customHeight="1">
      <c r="A830" s="330">
        <f t="shared" si="12"/>
        <v>829</v>
      </c>
      <c r="B830" s="522" t="s">
        <v>2175</v>
      </c>
      <c r="C830" s="522">
        <v>1</v>
      </c>
      <c r="D830" s="331"/>
      <c r="E830" s="331" t="s">
        <v>2987</v>
      </c>
      <c r="F830" s="331">
        <f t="shared" si="14"/>
        <v>0</v>
      </c>
      <c r="G830" s="331" t="b">
        <v>0</v>
      </c>
      <c r="H830" s="331"/>
      <c r="I830" s="331"/>
      <c r="J830" s="331"/>
      <c r="K830" s="331"/>
      <c r="L830" s="331"/>
      <c r="M830" s="331"/>
      <c r="N830" s="331"/>
      <c r="O830" s="331"/>
      <c r="P830" s="331"/>
      <c r="Q830" s="331"/>
      <c r="R830" s="331"/>
      <c r="S830" s="331"/>
      <c r="T830" s="331"/>
      <c r="U830" s="331"/>
      <c r="V830" s="706"/>
    </row>
    <row r="831" spans="1:22" ht="14.1" customHeight="1">
      <c r="A831" s="330">
        <f t="shared" si="12"/>
        <v>830</v>
      </c>
      <c r="B831" s="522" t="s">
        <v>2175</v>
      </c>
      <c r="C831" s="522">
        <v>1</v>
      </c>
      <c r="D831" s="331"/>
      <c r="E831" s="331" t="s">
        <v>2989</v>
      </c>
      <c r="F831" s="331">
        <f t="shared" si="14"/>
        <v>0</v>
      </c>
      <c r="G831" s="331" t="b">
        <v>0</v>
      </c>
      <c r="H831" s="331"/>
      <c r="I831" s="331"/>
      <c r="J831" s="331"/>
      <c r="K831" s="331"/>
      <c r="L831" s="331"/>
      <c r="M831" s="331"/>
      <c r="N831" s="331"/>
      <c r="O831" s="331"/>
      <c r="P831" s="331"/>
      <c r="Q831" s="331"/>
      <c r="R831" s="331"/>
      <c r="S831" s="331"/>
      <c r="T831" s="331"/>
      <c r="U831" s="331"/>
      <c r="V831" s="706"/>
    </row>
    <row r="832" spans="1:22" ht="14.1" customHeight="1">
      <c r="A832" s="707">
        <f t="shared" si="12"/>
        <v>831</v>
      </c>
      <c r="B832" s="708" t="s">
        <v>2175</v>
      </c>
      <c r="C832" s="708">
        <v>1</v>
      </c>
      <c r="D832" s="709"/>
      <c r="E832" s="709" t="s">
        <v>2991</v>
      </c>
      <c r="F832" s="709">
        <f t="shared" si="14"/>
        <v>0</v>
      </c>
      <c r="G832" s="709" t="b">
        <v>0</v>
      </c>
      <c r="H832" s="709"/>
      <c r="I832" s="709"/>
      <c r="J832" s="709"/>
      <c r="K832" s="709"/>
      <c r="L832" s="709"/>
      <c r="M832" s="709"/>
      <c r="N832" s="709"/>
      <c r="O832" s="709"/>
      <c r="P832" s="709"/>
      <c r="Q832" s="709"/>
      <c r="R832" s="709"/>
      <c r="S832" s="709"/>
      <c r="T832" s="709"/>
      <c r="U832" s="709"/>
      <c r="V832" s="710"/>
    </row>
    <row r="833" spans="1:22" ht="14.1" customHeight="1">
      <c r="A833" s="979">
        <f t="shared" si="12"/>
        <v>832</v>
      </c>
      <c r="B833" s="976" t="s">
        <v>2175</v>
      </c>
      <c r="C833" s="976">
        <v>2</v>
      </c>
      <c r="D833" s="977"/>
      <c r="E833" s="977" t="s">
        <v>2970</v>
      </c>
      <c r="F833" s="977">
        <f t="shared" si="14"/>
        <v>0</v>
      </c>
      <c r="G833" s="977" t="b">
        <v>0</v>
      </c>
      <c r="H833" s="977"/>
      <c r="I833" s="977"/>
      <c r="J833" s="977"/>
      <c r="K833" s="977"/>
      <c r="L833" s="977"/>
      <c r="M833" s="977"/>
      <c r="N833" s="977"/>
      <c r="O833" s="977"/>
      <c r="P833" s="977"/>
      <c r="Q833" s="977"/>
      <c r="R833" s="977"/>
      <c r="S833" s="977"/>
      <c r="T833" s="977"/>
      <c r="U833" s="977"/>
      <c r="V833" s="978"/>
    </row>
    <row r="834" spans="1:22" ht="14.1" customHeight="1">
      <c r="A834" s="330">
        <f t="shared" si="12"/>
        <v>833</v>
      </c>
      <c r="B834" s="522" t="s">
        <v>2175</v>
      </c>
      <c r="C834" s="522">
        <v>2</v>
      </c>
      <c r="D834" s="331"/>
      <c r="E834" s="331" t="s">
        <v>2972</v>
      </c>
      <c r="F834" s="331">
        <f t="shared" si="14"/>
        <v>0</v>
      </c>
      <c r="G834" s="331" t="b">
        <v>0</v>
      </c>
      <c r="H834" s="331"/>
      <c r="I834" s="331"/>
      <c r="J834" s="331"/>
      <c r="K834" s="331"/>
      <c r="L834" s="331"/>
      <c r="M834" s="331"/>
      <c r="N834" s="331"/>
      <c r="O834" s="331"/>
      <c r="P834" s="331"/>
      <c r="Q834" s="331"/>
      <c r="R834" s="331"/>
      <c r="S834" s="331"/>
      <c r="T834" s="331"/>
      <c r="U834" s="331"/>
      <c r="V834" s="706"/>
    </row>
    <row r="835" spans="1:22" ht="14.1" customHeight="1">
      <c r="A835" s="330">
        <f t="shared" ref="A835:A898" si="15">A834+1</f>
        <v>834</v>
      </c>
      <c r="B835" s="522" t="s">
        <v>2175</v>
      </c>
      <c r="C835" s="522">
        <v>2</v>
      </c>
      <c r="D835" s="331"/>
      <c r="E835" s="331" t="s">
        <v>2974</v>
      </c>
      <c r="F835" s="331">
        <f t="shared" si="14"/>
        <v>0</v>
      </c>
      <c r="G835" s="331" t="b">
        <v>0</v>
      </c>
      <c r="H835" s="331"/>
      <c r="I835" s="331"/>
      <c r="J835" s="331"/>
      <c r="K835" s="331"/>
      <c r="L835" s="331"/>
      <c r="M835" s="331"/>
      <c r="N835" s="331"/>
      <c r="O835" s="331"/>
      <c r="P835" s="331"/>
      <c r="Q835" s="331"/>
      <c r="R835" s="331"/>
      <c r="S835" s="331"/>
      <c r="T835" s="331"/>
      <c r="U835" s="331"/>
      <c r="V835" s="706"/>
    </row>
    <row r="836" spans="1:22" ht="14.1" customHeight="1">
      <c r="A836" s="330">
        <f t="shared" si="15"/>
        <v>835</v>
      </c>
      <c r="B836" s="522" t="s">
        <v>2175</v>
      </c>
      <c r="C836" s="522">
        <v>2</v>
      </c>
      <c r="D836" s="331"/>
      <c r="E836" s="331" t="s">
        <v>2976</v>
      </c>
      <c r="F836" s="331">
        <f t="shared" si="14"/>
        <v>0</v>
      </c>
      <c r="G836" s="331"/>
      <c r="H836" s="331"/>
      <c r="I836" s="331"/>
      <c r="J836" s="331"/>
      <c r="K836" s="331"/>
      <c r="L836" s="331"/>
      <c r="M836" s="331"/>
      <c r="N836" s="331"/>
      <c r="O836" s="331"/>
      <c r="P836" s="331"/>
      <c r="Q836" s="331"/>
      <c r="R836" s="331"/>
      <c r="S836" s="331"/>
      <c r="T836" s="331"/>
      <c r="U836" s="331"/>
      <c r="V836" s="706"/>
    </row>
    <row r="837" spans="1:22" ht="14.1" customHeight="1">
      <c r="A837" s="330">
        <f t="shared" si="15"/>
        <v>836</v>
      </c>
      <c r="B837" s="522" t="s">
        <v>2175</v>
      </c>
      <c r="C837" s="522">
        <v>2</v>
      </c>
      <c r="D837" s="331"/>
      <c r="E837" s="331" t="s">
        <v>2978</v>
      </c>
      <c r="F837" s="331">
        <f t="shared" si="14"/>
        <v>0</v>
      </c>
      <c r="G837" s="331"/>
      <c r="H837" s="331"/>
      <c r="I837" s="331"/>
      <c r="J837" s="331"/>
      <c r="K837" s="331"/>
      <c r="L837" s="331"/>
      <c r="M837" s="331"/>
      <c r="N837" s="331"/>
      <c r="O837" s="331"/>
      <c r="P837" s="331"/>
      <c r="Q837" s="331"/>
      <c r="R837" s="331"/>
      <c r="S837" s="331"/>
      <c r="T837" s="331"/>
      <c r="U837" s="331"/>
      <c r="V837" s="706"/>
    </row>
    <row r="838" spans="1:22" ht="14.1" customHeight="1">
      <c r="A838" s="330">
        <f t="shared" si="15"/>
        <v>837</v>
      </c>
      <c r="B838" s="522" t="s">
        <v>2175</v>
      </c>
      <c r="C838" s="522">
        <v>2</v>
      </c>
      <c r="D838" s="331"/>
      <c r="E838" s="331" t="s">
        <v>2992</v>
      </c>
      <c r="F838" s="331" t="str">
        <f>IF('建築物別概要（追加）入力'!$K$17="","",'建築物別概要（追加）入力'!$K$17)</f>
        <v/>
      </c>
      <c r="G838" s="331"/>
      <c r="H838" s="331"/>
      <c r="I838" s="331"/>
      <c r="J838" s="331"/>
      <c r="K838" s="331"/>
      <c r="L838" s="331"/>
      <c r="M838" s="331"/>
      <c r="N838" s="331"/>
      <c r="O838" s="331"/>
      <c r="P838" s="331"/>
      <c r="Q838" s="331"/>
      <c r="R838" s="331"/>
      <c r="S838" s="331"/>
      <c r="T838" s="331"/>
      <c r="U838" s="331"/>
      <c r="V838" s="706"/>
    </row>
    <row r="839" spans="1:22" ht="14.1" customHeight="1">
      <c r="A839" s="330">
        <f t="shared" si="15"/>
        <v>838</v>
      </c>
      <c r="B839" s="522" t="s">
        <v>2175</v>
      </c>
      <c r="C839" s="522">
        <v>2</v>
      </c>
      <c r="D839" s="331"/>
      <c r="E839" s="331" t="s">
        <v>2980</v>
      </c>
      <c r="F839" s="331">
        <f t="shared" ref="F839:F849" si="16">IF(G839=TRUE,1,0)</f>
        <v>0</v>
      </c>
      <c r="G839" s="331" t="b">
        <v>0</v>
      </c>
      <c r="H839" s="331"/>
      <c r="I839" s="331"/>
      <c r="J839" s="331"/>
      <c r="K839" s="331"/>
      <c r="L839" s="331"/>
      <c r="M839" s="331"/>
      <c r="N839" s="331"/>
      <c r="O839" s="331"/>
      <c r="P839" s="331"/>
      <c r="Q839" s="331"/>
      <c r="R839" s="331"/>
      <c r="S839" s="331"/>
      <c r="T839" s="331"/>
      <c r="U839" s="331"/>
      <c r="V839" s="706"/>
    </row>
    <row r="840" spans="1:22" ht="14.1" customHeight="1">
      <c r="A840" s="330">
        <f t="shared" si="15"/>
        <v>839</v>
      </c>
      <c r="B840" s="522" t="s">
        <v>2175</v>
      </c>
      <c r="C840" s="522">
        <v>2</v>
      </c>
      <c r="D840" s="331"/>
      <c r="E840" s="331" t="s">
        <v>2982</v>
      </c>
      <c r="F840" s="331">
        <f t="shared" si="16"/>
        <v>0</v>
      </c>
      <c r="G840" s="331" t="b">
        <v>0</v>
      </c>
      <c r="H840" s="331"/>
      <c r="I840" s="331"/>
      <c r="J840" s="331"/>
      <c r="K840" s="331"/>
      <c r="L840" s="331"/>
      <c r="M840" s="331"/>
      <c r="N840" s="331"/>
      <c r="O840" s="331"/>
      <c r="P840" s="331"/>
      <c r="Q840" s="331"/>
      <c r="R840" s="331"/>
      <c r="S840" s="331"/>
      <c r="T840" s="331"/>
      <c r="U840" s="331"/>
      <c r="V840" s="706"/>
    </row>
    <row r="841" spans="1:22" ht="14.1" customHeight="1">
      <c r="A841" s="330">
        <f t="shared" si="15"/>
        <v>840</v>
      </c>
      <c r="B841" s="522" t="s">
        <v>2175</v>
      </c>
      <c r="C841" s="522">
        <v>2</v>
      </c>
      <c r="D841" s="331"/>
      <c r="E841" s="331" t="s">
        <v>2984</v>
      </c>
      <c r="F841" s="331">
        <f t="shared" si="16"/>
        <v>0</v>
      </c>
      <c r="G841" s="331" t="b">
        <v>0</v>
      </c>
      <c r="H841" s="331"/>
      <c r="I841" s="331"/>
      <c r="J841" s="331"/>
      <c r="K841" s="331"/>
      <c r="L841" s="331"/>
      <c r="M841" s="331"/>
      <c r="N841" s="331"/>
      <c r="O841" s="331"/>
      <c r="P841" s="331"/>
      <c r="Q841" s="331"/>
      <c r="R841" s="331"/>
      <c r="S841" s="331"/>
      <c r="T841" s="331"/>
      <c r="U841" s="331"/>
      <c r="V841" s="706"/>
    </row>
    <row r="842" spans="1:22" ht="14.1" customHeight="1">
      <c r="A842" s="330">
        <f t="shared" si="15"/>
        <v>841</v>
      </c>
      <c r="B842" s="522" t="s">
        <v>2175</v>
      </c>
      <c r="C842" s="522">
        <v>2</v>
      </c>
      <c r="D842" s="331"/>
      <c r="E842" s="331" t="s">
        <v>2986</v>
      </c>
      <c r="F842" s="331">
        <f t="shared" si="16"/>
        <v>0</v>
      </c>
      <c r="G842" s="331"/>
      <c r="H842" s="331"/>
      <c r="I842" s="331"/>
      <c r="J842" s="331"/>
      <c r="K842" s="331"/>
      <c r="L842" s="331"/>
      <c r="M842" s="331"/>
      <c r="N842" s="331"/>
      <c r="O842" s="331"/>
      <c r="P842" s="331"/>
      <c r="Q842" s="331"/>
      <c r="R842" s="331"/>
      <c r="S842" s="331"/>
      <c r="T842" s="331"/>
      <c r="U842" s="331"/>
      <c r="V842" s="706"/>
    </row>
    <row r="843" spans="1:22" ht="14.1" customHeight="1">
      <c r="A843" s="330">
        <f t="shared" si="15"/>
        <v>842</v>
      </c>
      <c r="B843" s="522" t="s">
        <v>2175</v>
      </c>
      <c r="C843" s="522">
        <v>2</v>
      </c>
      <c r="D843" s="331"/>
      <c r="E843" s="331" t="s">
        <v>2988</v>
      </c>
      <c r="F843" s="331">
        <f t="shared" si="16"/>
        <v>0</v>
      </c>
      <c r="G843" s="331"/>
      <c r="H843" s="331"/>
      <c r="I843" s="331"/>
      <c r="J843" s="331"/>
      <c r="K843" s="331"/>
      <c r="L843" s="331"/>
      <c r="M843" s="331"/>
      <c r="N843" s="331"/>
      <c r="O843" s="331"/>
      <c r="P843" s="331"/>
      <c r="Q843" s="331"/>
      <c r="R843" s="331"/>
      <c r="S843" s="331"/>
      <c r="T843" s="331"/>
      <c r="U843" s="331"/>
      <c r="V843" s="706"/>
    </row>
    <row r="844" spans="1:22" ht="14.1" customHeight="1">
      <c r="A844" s="707">
        <f t="shared" si="15"/>
        <v>843</v>
      </c>
      <c r="B844" s="708" t="s">
        <v>2175</v>
      </c>
      <c r="C844" s="708">
        <v>2</v>
      </c>
      <c r="D844" s="709"/>
      <c r="E844" s="709" t="s">
        <v>2990</v>
      </c>
      <c r="F844" s="709">
        <f t="shared" si="16"/>
        <v>0</v>
      </c>
      <c r="G844" s="709"/>
      <c r="H844" s="709"/>
      <c r="I844" s="709"/>
      <c r="J844" s="709"/>
      <c r="K844" s="709"/>
      <c r="L844" s="709"/>
      <c r="M844" s="709"/>
      <c r="N844" s="709"/>
      <c r="O844" s="709"/>
      <c r="P844" s="709"/>
      <c r="Q844" s="709"/>
      <c r="R844" s="709"/>
      <c r="S844" s="709"/>
      <c r="T844" s="709"/>
      <c r="U844" s="709"/>
      <c r="V844" s="710"/>
    </row>
    <row r="845" spans="1:22" ht="14.1" customHeight="1">
      <c r="A845" s="979">
        <f t="shared" si="15"/>
        <v>844</v>
      </c>
      <c r="B845" s="976" t="s">
        <v>2175</v>
      </c>
      <c r="C845" s="976">
        <v>3</v>
      </c>
      <c r="D845" s="977"/>
      <c r="E845" s="977" t="s">
        <v>2970</v>
      </c>
      <c r="F845" s="977">
        <f t="shared" si="16"/>
        <v>0</v>
      </c>
      <c r="G845" s="977" t="b">
        <v>0</v>
      </c>
      <c r="H845" s="977"/>
      <c r="I845" s="977"/>
      <c r="J845" s="977"/>
      <c r="K845" s="977"/>
      <c r="L845" s="977"/>
      <c r="M845" s="977"/>
      <c r="N845" s="977"/>
      <c r="O845" s="977"/>
      <c r="P845" s="977"/>
      <c r="Q845" s="977"/>
      <c r="R845" s="977"/>
      <c r="S845" s="977"/>
      <c r="T845" s="977"/>
      <c r="U845" s="977"/>
      <c r="V845" s="978"/>
    </row>
    <row r="846" spans="1:22" ht="14.1" customHeight="1">
      <c r="A846" s="330">
        <f t="shared" si="15"/>
        <v>845</v>
      </c>
      <c r="B846" s="522" t="s">
        <v>2175</v>
      </c>
      <c r="C846" s="522">
        <v>3</v>
      </c>
      <c r="D846" s="331"/>
      <c r="E846" s="331" t="s">
        <v>2972</v>
      </c>
      <c r="F846" s="331">
        <f t="shared" si="16"/>
        <v>0</v>
      </c>
      <c r="G846" s="331" t="b">
        <v>0</v>
      </c>
      <c r="H846" s="331"/>
      <c r="I846" s="331"/>
      <c r="J846" s="331"/>
      <c r="K846" s="331"/>
      <c r="L846" s="331"/>
      <c r="M846" s="331"/>
      <c r="N846" s="331"/>
      <c r="O846" s="331"/>
      <c r="P846" s="331"/>
      <c r="Q846" s="331"/>
      <c r="R846" s="331"/>
      <c r="S846" s="331"/>
      <c r="T846" s="331"/>
      <c r="U846" s="331"/>
      <c r="V846" s="706"/>
    </row>
    <row r="847" spans="1:22" ht="14.1" customHeight="1">
      <c r="A847" s="330">
        <f t="shared" si="15"/>
        <v>846</v>
      </c>
      <c r="B847" s="522" t="s">
        <v>2175</v>
      </c>
      <c r="C847" s="522">
        <v>3</v>
      </c>
      <c r="D847" s="331"/>
      <c r="E847" s="331" t="s">
        <v>2974</v>
      </c>
      <c r="F847" s="331">
        <f t="shared" si="16"/>
        <v>0</v>
      </c>
      <c r="G847" s="331" t="b">
        <v>0</v>
      </c>
      <c r="H847" s="331"/>
      <c r="I847" s="331"/>
      <c r="J847" s="331"/>
      <c r="K847" s="331"/>
      <c r="L847" s="331"/>
      <c r="M847" s="331"/>
      <c r="N847" s="331"/>
      <c r="O847" s="331"/>
      <c r="P847" s="331"/>
      <c r="Q847" s="331"/>
      <c r="R847" s="331"/>
      <c r="S847" s="331"/>
      <c r="T847" s="331"/>
      <c r="U847" s="331"/>
      <c r="V847" s="706"/>
    </row>
    <row r="848" spans="1:22" ht="14.1" customHeight="1">
      <c r="A848" s="330">
        <f t="shared" si="15"/>
        <v>847</v>
      </c>
      <c r="B848" s="522" t="s">
        <v>2175</v>
      </c>
      <c r="C848" s="522">
        <v>3</v>
      </c>
      <c r="D848" s="331"/>
      <c r="E848" s="331" t="s">
        <v>2976</v>
      </c>
      <c r="F848" s="331">
        <f t="shared" si="16"/>
        <v>0</v>
      </c>
      <c r="G848" s="331" t="b">
        <v>0</v>
      </c>
      <c r="H848" s="331"/>
      <c r="I848" s="331"/>
      <c r="J848" s="331"/>
      <c r="K848" s="331"/>
      <c r="L848" s="331"/>
      <c r="M848" s="331"/>
      <c r="N848" s="331"/>
      <c r="O848" s="331"/>
      <c r="P848" s="331"/>
      <c r="Q848" s="331"/>
      <c r="R848" s="331"/>
      <c r="S848" s="331"/>
      <c r="T848" s="331"/>
      <c r="U848" s="331"/>
      <c r="V848" s="706"/>
    </row>
    <row r="849" spans="1:22" ht="14.1" customHeight="1">
      <c r="A849" s="330">
        <f t="shared" si="15"/>
        <v>848</v>
      </c>
      <c r="B849" s="522" t="s">
        <v>2175</v>
      </c>
      <c r="C849" s="522">
        <v>3</v>
      </c>
      <c r="D849" s="331"/>
      <c r="E849" s="331" t="s">
        <v>2978</v>
      </c>
      <c r="F849" s="331">
        <f t="shared" si="16"/>
        <v>0</v>
      </c>
      <c r="G849" s="331" t="b">
        <v>0</v>
      </c>
      <c r="H849" s="331"/>
      <c r="I849" s="331"/>
      <c r="J849" s="331"/>
      <c r="K849" s="331"/>
      <c r="L849" s="331"/>
      <c r="M849" s="331"/>
      <c r="N849" s="331"/>
      <c r="O849" s="331"/>
      <c r="P849" s="331"/>
      <c r="Q849" s="331"/>
      <c r="R849" s="331"/>
      <c r="S849" s="331"/>
      <c r="T849" s="331"/>
      <c r="U849" s="331"/>
      <c r="V849" s="706"/>
    </row>
    <row r="850" spans="1:22" ht="14.1" customHeight="1">
      <c r="A850" s="330">
        <f t="shared" si="15"/>
        <v>849</v>
      </c>
      <c r="B850" s="522" t="s">
        <v>2175</v>
      </c>
      <c r="C850" s="522">
        <v>3</v>
      </c>
      <c r="D850" s="331"/>
      <c r="E850" s="331" t="s">
        <v>2992</v>
      </c>
      <c r="F850" s="331" t="str">
        <f>IF('建築物別概要（追加）入力'!$K$290="","",'建築物別概要（追加）入力'!$K$290)</f>
        <v/>
      </c>
      <c r="G850" s="331"/>
      <c r="H850" s="331"/>
      <c r="I850" s="331"/>
      <c r="J850" s="331"/>
      <c r="K850" s="331"/>
      <c r="L850" s="331"/>
      <c r="M850" s="331"/>
      <c r="N850" s="331"/>
      <c r="O850" s="331"/>
      <c r="P850" s="331"/>
      <c r="Q850" s="331"/>
      <c r="R850" s="331"/>
      <c r="S850" s="331"/>
      <c r="T850" s="331"/>
      <c r="U850" s="331"/>
      <c r="V850" s="706"/>
    </row>
    <row r="851" spans="1:22" ht="14.1" customHeight="1">
      <c r="A851" s="330">
        <f t="shared" si="15"/>
        <v>850</v>
      </c>
      <c r="B851" s="522" t="s">
        <v>2175</v>
      </c>
      <c r="C851" s="522">
        <v>3</v>
      </c>
      <c r="D851" s="331"/>
      <c r="E851" s="331" t="s">
        <v>2980</v>
      </c>
      <c r="F851" s="331">
        <f t="shared" ref="F851:F874" si="17">IF(G851=TRUE,1,0)</f>
        <v>0</v>
      </c>
      <c r="G851" s="331" t="b">
        <v>0</v>
      </c>
      <c r="H851" s="331"/>
      <c r="I851" s="331"/>
      <c r="J851" s="331"/>
      <c r="K851" s="331"/>
      <c r="L851" s="331"/>
      <c r="M851" s="331"/>
      <c r="N851" s="331"/>
      <c r="O851" s="331"/>
      <c r="P851" s="331"/>
      <c r="Q851" s="331"/>
      <c r="R851" s="331"/>
      <c r="S851" s="331"/>
      <c r="T851" s="331"/>
      <c r="U851" s="331"/>
      <c r="V851" s="706"/>
    </row>
    <row r="852" spans="1:22" ht="14.1" customHeight="1">
      <c r="A852" s="330">
        <f t="shared" si="15"/>
        <v>851</v>
      </c>
      <c r="B852" s="522" t="s">
        <v>2175</v>
      </c>
      <c r="C852" s="522">
        <v>3</v>
      </c>
      <c r="D852" s="331"/>
      <c r="E852" s="331" t="s">
        <v>2982</v>
      </c>
      <c r="F852" s="331">
        <f t="shared" si="17"/>
        <v>0</v>
      </c>
      <c r="G852" s="331" t="b">
        <v>0</v>
      </c>
      <c r="H852" s="331"/>
      <c r="I852" s="331"/>
      <c r="J852" s="331"/>
      <c r="K852" s="331"/>
      <c r="L852" s="331"/>
      <c r="M852" s="331"/>
      <c r="N852" s="331"/>
      <c r="O852" s="331"/>
      <c r="P852" s="331"/>
      <c r="Q852" s="331"/>
      <c r="R852" s="331"/>
      <c r="S852" s="331"/>
      <c r="T852" s="331"/>
      <c r="U852" s="331"/>
      <c r="V852" s="706"/>
    </row>
    <row r="853" spans="1:22" ht="14.1" customHeight="1">
      <c r="A853" s="330">
        <f t="shared" si="15"/>
        <v>852</v>
      </c>
      <c r="B853" s="522" t="s">
        <v>2175</v>
      </c>
      <c r="C853" s="522">
        <v>3</v>
      </c>
      <c r="D853" s="331"/>
      <c r="E853" s="331" t="s">
        <v>2984</v>
      </c>
      <c r="F853" s="331">
        <f t="shared" si="17"/>
        <v>0</v>
      </c>
      <c r="G853" s="331" t="b">
        <v>0</v>
      </c>
      <c r="H853" s="331"/>
      <c r="I853" s="331"/>
      <c r="J853" s="331"/>
      <c r="K853" s="331"/>
      <c r="L853" s="331"/>
      <c r="M853" s="331"/>
      <c r="N853" s="331"/>
      <c r="O853" s="331"/>
      <c r="P853" s="331"/>
      <c r="Q853" s="331"/>
      <c r="R853" s="331"/>
      <c r="S853" s="331"/>
      <c r="T853" s="331"/>
      <c r="U853" s="331"/>
      <c r="V853" s="706"/>
    </row>
    <row r="854" spans="1:22" ht="14.1" customHeight="1">
      <c r="A854" s="330">
        <f t="shared" si="15"/>
        <v>853</v>
      </c>
      <c r="B854" s="522" t="s">
        <v>2175</v>
      </c>
      <c r="C854" s="522">
        <v>3</v>
      </c>
      <c r="D854" s="331"/>
      <c r="E854" s="331" t="s">
        <v>2986</v>
      </c>
      <c r="F854" s="331">
        <f t="shared" si="17"/>
        <v>0</v>
      </c>
      <c r="G854" s="331" t="b">
        <v>0</v>
      </c>
      <c r="H854" s="331"/>
      <c r="I854" s="331"/>
      <c r="J854" s="331"/>
      <c r="K854" s="331"/>
      <c r="L854" s="331"/>
      <c r="M854" s="331"/>
      <c r="N854" s="331"/>
      <c r="O854" s="331"/>
      <c r="P854" s="331"/>
      <c r="Q854" s="331"/>
      <c r="R854" s="331"/>
      <c r="S854" s="331"/>
      <c r="T854" s="331"/>
      <c r="U854" s="331"/>
      <c r="V854" s="706"/>
    </row>
    <row r="855" spans="1:22" ht="14.1" customHeight="1">
      <c r="A855" s="330">
        <f t="shared" si="15"/>
        <v>854</v>
      </c>
      <c r="B855" s="522" t="s">
        <v>2175</v>
      </c>
      <c r="C855" s="522">
        <v>3</v>
      </c>
      <c r="D855" s="331"/>
      <c r="E855" s="331" t="s">
        <v>2988</v>
      </c>
      <c r="F855" s="331">
        <f t="shared" si="17"/>
        <v>0</v>
      </c>
      <c r="G855" s="331" t="b">
        <v>0</v>
      </c>
      <c r="H855" s="331"/>
      <c r="I855" s="331"/>
      <c r="J855" s="331"/>
      <c r="K855" s="331"/>
      <c r="L855" s="331"/>
      <c r="M855" s="331"/>
      <c r="N855" s="331"/>
      <c r="O855" s="331"/>
      <c r="P855" s="331"/>
      <c r="Q855" s="331"/>
      <c r="R855" s="331"/>
      <c r="S855" s="331"/>
      <c r="T855" s="331"/>
      <c r="U855" s="331"/>
      <c r="V855" s="706"/>
    </row>
    <row r="856" spans="1:22" ht="14.1" customHeight="1">
      <c r="A856" s="707">
        <f t="shared" si="15"/>
        <v>855</v>
      </c>
      <c r="B856" s="708" t="s">
        <v>2175</v>
      </c>
      <c r="C856" s="708">
        <v>3</v>
      </c>
      <c r="D856" s="709"/>
      <c r="E856" s="709" t="s">
        <v>2990</v>
      </c>
      <c r="F856" s="709">
        <f t="shared" si="17"/>
        <v>0</v>
      </c>
      <c r="G856" s="709" t="b">
        <v>0</v>
      </c>
      <c r="H856" s="709"/>
      <c r="I856" s="709"/>
      <c r="J856" s="709"/>
      <c r="K856" s="709"/>
      <c r="L856" s="709"/>
      <c r="M856" s="709"/>
      <c r="N856" s="709"/>
      <c r="O856" s="709"/>
      <c r="P856" s="709"/>
      <c r="Q856" s="709"/>
      <c r="R856" s="709"/>
      <c r="S856" s="709"/>
      <c r="T856" s="709"/>
      <c r="U856" s="709"/>
      <c r="V856" s="710"/>
    </row>
    <row r="857" spans="1:22" ht="14.1" customHeight="1">
      <c r="A857" s="330">
        <f t="shared" si="15"/>
        <v>856</v>
      </c>
      <c r="B857" s="522" t="s">
        <v>2175</v>
      </c>
      <c r="C857" s="522">
        <v>1</v>
      </c>
      <c r="D857" s="331"/>
      <c r="E857" s="331" t="s">
        <v>3061</v>
      </c>
      <c r="F857" s="331">
        <f t="shared" si="17"/>
        <v>0</v>
      </c>
      <c r="G857" s="331" t="b">
        <v>0</v>
      </c>
      <c r="H857" s="331"/>
      <c r="I857" s="331"/>
      <c r="J857" s="331"/>
      <c r="K857" s="331"/>
      <c r="L857" s="331"/>
      <c r="M857" s="331"/>
      <c r="N857" s="331"/>
      <c r="O857" s="331"/>
      <c r="P857" s="331"/>
      <c r="Q857" s="331"/>
      <c r="R857" s="331"/>
      <c r="S857" s="331"/>
      <c r="T857" s="331"/>
      <c r="U857" s="331"/>
      <c r="V857" s="706"/>
    </row>
    <row r="858" spans="1:22" ht="14.1" customHeight="1">
      <c r="A858" s="330">
        <f t="shared" si="15"/>
        <v>857</v>
      </c>
      <c r="B858" s="522" t="s">
        <v>2175</v>
      </c>
      <c r="C858" s="522">
        <v>1</v>
      </c>
      <c r="D858" s="331"/>
      <c r="E858" s="331" t="s">
        <v>3062</v>
      </c>
      <c r="F858" s="331">
        <f t="shared" si="17"/>
        <v>0</v>
      </c>
      <c r="G858" s="331" t="b">
        <v>0</v>
      </c>
      <c r="H858" s="331"/>
      <c r="I858" s="331"/>
      <c r="J858" s="331"/>
      <c r="K858" s="331"/>
      <c r="L858" s="331"/>
      <c r="M858" s="331"/>
      <c r="N858" s="331"/>
      <c r="O858" s="331"/>
      <c r="P858" s="331"/>
      <c r="Q858" s="331"/>
      <c r="R858" s="331"/>
      <c r="S858" s="331"/>
      <c r="T858" s="331"/>
      <c r="U858" s="331"/>
      <c r="V858" s="706"/>
    </row>
    <row r="859" spans="1:22" ht="14.1" customHeight="1">
      <c r="A859" s="330">
        <f t="shared" si="15"/>
        <v>858</v>
      </c>
      <c r="B859" s="522" t="s">
        <v>2175</v>
      </c>
      <c r="C859" s="522">
        <v>1</v>
      </c>
      <c r="D859" s="331"/>
      <c r="E859" s="331" t="s">
        <v>3063</v>
      </c>
      <c r="F859" s="331">
        <f t="shared" si="17"/>
        <v>0</v>
      </c>
      <c r="G859" s="331" t="b">
        <v>0</v>
      </c>
      <c r="H859" s="331"/>
      <c r="I859" s="331"/>
      <c r="J859" s="331"/>
      <c r="K859" s="331"/>
      <c r="L859" s="331"/>
      <c r="M859" s="331"/>
      <c r="N859" s="331"/>
      <c r="O859" s="331"/>
      <c r="P859" s="331"/>
      <c r="Q859" s="331"/>
      <c r="R859" s="331"/>
      <c r="S859" s="331"/>
      <c r="T859" s="331"/>
      <c r="U859" s="331"/>
      <c r="V859" s="706"/>
    </row>
    <row r="860" spans="1:22" ht="14.1" customHeight="1">
      <c r="A860" s="330">
        <f t="shared" si="15"/>
        <v>859</v>
      </c>
      <c r="B860" s="522" t="s">
        <v>2175</v>
      </c>
      <c r="C860" s="522">
        <v>1</v>
      </c>
      <c r="D860" s="331"/>
      <c r="E860" s="331" t="s">
        <v>3064</v>
      </c>
      <c r="F860" s="331">
        <f t="shared" si="17"/>
        <v>0</v>
      </c>
      <c r="G860" s="331" t="b">
        <v>0</v>
      </c>
      <c r="H860" s="331"/>
      <c r="I860" s="331"/>
      <c r="J860" s="331"/>
      <c r="K860" s="331"/>
      <c r="L860" s="331"/>
      <c r="M860" s="331"/>
      <c r="N860" s="331"/>
      <c r="O860" s="331"/>
      <c r="P860" s="331"/>
      <c r="Q860" s="331"/>
      <c r="R860" s="331"/>
      <c r="S860" s="331"/>
      <c r="T860" s="331"/>
      <c r="U860" s="331"/>
      <c r="V860" s="706"/>
    </row>
    <row r="861" spans="1:22" ht="14.1" customHeight="1">
      <c r="A861" s="330">
        <f t="shared" si="15"/>
        <v>860</v>
      </c>
      <c r="B861" s="522" t="s">
        <v>2175</v>
      </c>
      <c r="C861" s="522">
        <v>1</v>
      </c>
      <c r="D861" s="331"/>
      <c r="E861" s="331" t="s">
        <v>3065</v>
      </c>
      <c r="F861" s="331">
        <f t="shared" si="17"/>
        <v>0</v>
      </c>
      <c r="G861" s="331" t="b">
        <v>0</v>
      </c>
      <c r="H861" s="331"/>
      <c r="I861" s="331"/>
      <c r="J861" s="331"/>
      <c r="K861" s="331"/>
      <c r="L861" s="331"/>
      <c r="M861" s="331"/>
      <c r="N861" s="331"/>
      <c r="O861" s="331"/>
      <c r="P861" s="331"/>
      <c r="Q861" s="331"/>
      <c r="R861" s="331"/>
      <c r="S861" s="331"/>
      <c r="T861" s="331"/>
      <c r="U861" s="331"/>
      <c r="V861" s="706"/>
    </row>
    <row r="862" spans="1:22" ht="14.1" customHeight="1">
      <c r="A862" s="707">
        <f t="shared" si="15"/>
        <v>861</v>
      </c>
      <c r="B862" s="708" t="s">
        <v>2175</v>
      </c>
      <c r="C862" s="708">
        <v>1</v>
      </c>
      <c r="D862" s="709"/>
      <c r="E862" s="709" t="s">
        <v>3066</v>
      </c>
      <c r="F862" s="709">
        <f t="shared" si="17"/>
        <v>0</v>
      </c>
      <c r="G862" s="709" t="b">
        <v>0</v>
      </c>
      <c r="H862" s="709"/>
      <c r="I862" s="709"/>
      <c r="J862" s="709"/>
      <c r="K862" s="709"/>
      <c r="L862" s="709"/>
      <c r="M862" s="709"/>
      <c r="N862" s="709"/>
      <c r="O862" s="709"/>
      <c r="P862" s="709"/>
      <c r="Q862" s="709"/>
      <c r="R862" s="709"/>
      <c r="S862" s="709"/>
      <c r="T862" s="709"/>
      <c r="U862" s="709"/>
      <c r="V862" s="710"/>
    </row>
    <row r="863" spans="1:22" ht="14.1" customHeight="1">
      <c r="A863" s="991">
        <f t="shared" si="15"/>
        <v>862</v>
      </c>
      <c r="B863" s="574" t="s">
        <v>2175</v>
      </c>
      <c r="C863" s="574">
        <v>2</v>
      </c>
      <c r="D863" s="359"/>
      <c r="E863" s="359" t="s">
        <v>3061</v>
      </c>
      <c r="F863" s="359">
        <f t="shared" si="17"/>
        <v>0</v>
      </c>
      <c r="G863" s="359" t="b">
        <v>0</v>
      </c>
      <c r="H863" s="359"/>
      <c r="I863" s="359"/>
      <c r="J863" s="359"/>
      <c r="K863" s="359"/>
      <c r="L863" s="359"/>
      <c r="M863" s="359"/>
      <c r="N863" s="359"/>
      <c r="O863" s="359"/>
      <c r="P863" s="359"/>
      <c r="Q863" s="359"/>
      <c r="R863" s="359"/>
      <c r="S863" s="359"/>
      <c r="T863" s="359"/>
      <c r="U863" s="359"/>
      <c r="V863" s="992"/>
    </row>
    <row r="864" spans="1:22" ht="14.1" customHeight="1">
      <c r="A864" s="330">
        <f t="shared" si="15"/>
        <v>863</v>
      </c>
      <c r="B864" s="522" t="s">
        <v>2175</v>
      </c>
      <c r="C864" s="522">
        <v>2</v>
      </c>
      <c r="D864" s="331"/>
      <c r="E864" s="331" t="s">
        <v>3062</v>
      </c>
      <c r="F864" s="331">
        <f t="shared" si="17"/>
        <v>0</v>
      </c>
      <c r="G864" s="331" t="b">
        <v>0</v>
      </c>
      <c r="H864" s="331"/>
      <c r="I864" s="331"/>
      <c r="J864" s="331"/>
      <c r="K864" s="331"/>
      <c r="L864" s="331"/>
      <c r="M864" s="331"/>
      <c r="N864" s="331"/>
      <c r="O864" s="331"/>
      <c r="P864" s="331"/>
      <c r="Q864" s="331"/>
      <c r="R864" s="331"/>
      <c r="S864" s="331"/>
      <c r="T864" s="331"/>
      <c r="U864" s="331"/>
      <c r="V864" s="706"/>
    </row>
    <row r="865" spans="1:22" ht="14.1" customHeight="1">
      <c r="A865" s="330">
        <f t="shared" si="15"/>
        <v>864</v>
      </c>
      <c r="B865" s="522" t="s">
        <v>2175</v>
      </c>
      <c r="C865" s="522">
        <v>2</v>
      </c>
      <c r="D865" s="331"/>
      <c r="E865" s="331" t="s">
        <v>3063</v>
      </c>
      <c r="F865" s="331">
        <f t="shared" si="17"/>
        <v>0</v>
      </c>
      <c r="G865" s="331" t="b">
        <v>0</v>
      </c>
      <c r="H865" s="331"/>
      <c r="I865" s="331"/>
      <c r="J865" s="331"/>
      <c r="K865" s="331"/>
      <c r="L865" s="331"/>
      <c r="M865" s="331"/>
      <c r="N865" s="331"/>
      <c r="O865" s="331"/>
      <c r="P865" s="331"/>
      <c r="Q865" s="331"/>
      <c r="R865" s="331"/>
      <c r="S865" s="331"/>
      <c r="T865" s="331"/>
      <c r="U865" s="331"/>
      <c r="V865" s="706"/>
    </row>
    <row r="866" spans="1:22" ht="14.1" customHeight="1">
      <c r="A866" s="330">
        <f t="shared" si="15"/>
        <v>865</v>
      </c>
      <c r="B866" s="522" t="s">
        <v>2175</v>
      </c>
      <c r="C866" s="522">
        <v>2</v>
      </c>
      <c r="D866" s="331"/>
      <c r="E866" s="331" t="s">
        <v>3064</v>
      </c>
      <c r="F866" s="331">
        <f t="shared" si="17"/>
        <v>0</v>
      </c>
      <c r="G866" s="331" t="b">
        <v>0</v>
      </c>
      <c r="H866" s="331"/>
      <c r="I866" s="331"/>
      <c r="J866" s="331"/>
      <c r="K866" s="331"/>
      <c r="L866" s="331"/>
      <c r="M866" s="331"/>
      <c r="N866" s="331"/>
      <c r="O866" s="331"/>
      <c r="P866" s="331"/>
      <c r="Q866" s="331"/>
      <c r="R866" s="331"/>
      <c r="S866" s="331"/>
      <c r="T866" s="331"/>
      <c r="U866" s="331"/>
      <c r="V866" s="706"/>
    </row>
    <row r="867" spans="1:22" ht="14.1" customHeight="1">
      <c r="A867" s="330">
        <f t="shared" si="15"/>
        <v>866</v>
      </c>
      <c r="B867" s="522" t="s">
        <v>2175</v>
      </c>
      <c r="C867" s="522">
        <v>2</v>
      </c>
      <c r="D867" s="331"/>
      <c r="E867" s="331" t="s">
        <v>3065</v>
      </c>
      <c r="F867" s="331">
        <f t="shared" si="17"/>
        <v>0</v>
      </c>
      <c r="G867" s="331" t="b">
        <v>0</v>
      </c>
      <c r="H867" s="331"/>
      <c r="I867" s="331"/>
      <c r="J867" s="331"/>
      <c r="K867" s="331"/>
      <c r="L867" s="331"/>
      <c r="M867" s="331"/>
      <c r="N867" s="331"/>
      <c r="O867" s="331"/>
      <c r="P867" s="331"/>
      <c r="Q867" s="331"/>
      <c r="R867" s="331"/>
      <c r="S867" s="331"/>
      <c r="T867" s="331"/>
      <c r="U867" s="331"/>
      <c r="V867" s="706"/>
    </row>
    <row r="868" spans="1:22" ht="14.1" customHeight="1">
      <c r="A868" s="973">
        <f t="shared" si="15"/>
        <v>867</v>
      </c>
      <c r="B868" s="974" t="s">
        <v>2175</v>
      </c>
      <c r="C868" s="974">
        <v>2</v>
      </c>
      <c r="D868" s="364"/>
      <c r="E868" s="364" t="s">
        <v>3066</v>
      </c>
      <c r="F868" s="364">
        <f t="shared" si="17"/>
        <v>0</v>
      </c>
      <c r="G868" s="364" t="b">
        <v>0</v>
      </c>
      <c r="H868" s="364"/>
      <c r="I868" s="364"/>
      <c r="J868" s="364"/>
      <c r="K868" s="364"/>
      <c r="L868" s="364"/>
      <c r="M868" s="364"/>
      <c r="N868" s="364"/>
      <c r="O868" s="364"/>
      <c r="P868" s="364"/>
      <c r="Q868" s="364"/>
      <c r="R868" s="364"/>
      <c r="S868" s="364"/>
      <c r="T868" s="364"/>
      <c r="U868" s="364"/>
      <c r="V868" s="975"/>
    </row>
    <row r="869" spans="1:22" ht="14.1" customHeight="1">
      <c r="A869" s="979">
        <f t="shared" si="15"/>
        <v>868</v>
      </c>
      <c r="B869" s="703" t="s">
        <v>2175</v>
      </c>
      <c r="C869" s="703">
        <v>3</v>
      </c>
      <c r="D869" s="704"/>
      <c r="E869" s="704" t="s">
        <v>3061</v>
      </c>
      <c r="F869" s="704">
        <f t="shared" si="17"/>
        <v>0</v>
      </c>
      <c r="G869" s="704" t="b">
        <v>0</v>
      </c>
      <c r="H869" s="704"/>
      <c r="I869" s="704"/>
      <c r="J869" s="704"/>
      <c r="K869" s="704"/>
      <c r="L869" s="704"/>
      <c r="M869" s="704"/>
      <c r="N869" s="704"/>
      <c r="O869" s="704"/>
      <c r="P869" s="704"/>
      <c r="Q869" s="704"/>
      <c r="R869" s="704"/>
      <c r="S869" s="704"/>
      <c r="T869" s="704"/>
      <c r="U869" s="704"/>
      <c r="V869" s="978"/>
    </row>
    <row r="870" spans="1:22" ht="14.1" customHeight="1">
      <c r="A870" s="330">
        <f t="shared" si="15"/>
        <v>869</v>
      </c>
      <c r="B870" s="522" t="s">
        <v>2175</v>
      </c>
      <c r="C870" s="522">
        <v>3</v>
      </c>
      <c r="D870" s="331"/>
      <c r="E870" s="331" t="s">
        <v>3062</v>
      </c>
      <c r="F870" s="331">
        <f t="shared" si="17"/>
        <v>0</v>
      </c>
      <c r="G870" s="331" t="b">
        <v>0</v>
      </c>
      <c r="H870" s="331"/>
      <c r="I870" s="331"/>
      <c r="J870" s="331"/>
      <c r="K870" s="331"/>
      <c r="L870" s="331"/>
      <c r="M870" s="331"/>
      <c r="N870" s="331"/>
      <c r="O870" s="331"/>
      <c r="P870" s="331"/>
      <c r="Q870" s="331"/>
      <c r="R870" s="331"/>
      <c r="S870" s="331"/>
      <c r="T870" s="331"/>
      <c r="U870" s="331"/>
      <c r="V870" s="706"/>
    </row>
    <row r="871" spans="1:22" ht="14.1" customHeight="1">
      <c r="A871" s="330">
        <f t="shared" si="15"/>
        <v>870</v>
      </c>
      <c r="B871" s="522" t="s">
        <v>2175</v>
      </c>
      <c r="C871" s="522">
        <v>3</v>
      </c>
      <c r="D871" s="331"/>
      <c r="E871" s="331" t="s">
        <v>3063</v>
      </c>
      <c r="F871" s="331">
        <f t="shared" si="17"/>
        <v>0</v>
      </c>
      <c r="G871" s="331" t="b">
        <v>0</v>
      </c>
      <c r="H871" s="331"/>
      <c r="I871" s="331"/>
      <c r="J871" s="331"/>
      <c r="K871" s="331"/>
      <c r="L871" s="331"/>
      <c r="M871" s="331"/>
      <c r="N871" s="331"/>
      <c r="O871" s="331"/>
      <c r="P871" s="331"/>
      <c r="Q871" s="331"/>
      <c r="R871" s="331"/>
      <c r="S871" s="331"/>
      <c r="T871" s="331"/>
      <c r="U871" s="331"/>
      <c r="V871" s="706"/>
    </row>
    <row r="872" spans="1:22" ht="14.1" customHeight="1">
      <c r="A872" s="330">
        <f t="shared" si="15"/>
        <v>871</v>
      </c>
      <c r="B872" s="522" t="s">
        <v>2175</v>
      </c>
      <c r="C872" s="522">
        <v>3</v>
      </c>
      <c r="D872" s="331"/>
      <c r="E872" s="331" t="s">
        <v>3064</v>
      </c>
      <c r="F872" s="331">
        <f t="shared" si="17"/>
        <v>0</v>
      </c>
      <c r="G872" s="331" t="b">
        <v>0</v>
      </c>
      <c r="H872" s="331"/>
      <c r="I872" s="331"/>
      <c r="J872" s="331"/>
      <c r="K872" s="331"/>
      <c r="L872" s="331"/>
      <c r="M872" s="331"/>
      <c r="N872" s="331"/>
      <c r="O872" s="331"/>
      <c r="P872" s="331"/>
      <c r="Q872" s="331"/>
      <c r="R872" s="331"/>
      <c r="S872" s="331"/>
      <c r="T872" s="331"/>
      <c r="U872" s="331"/>
      <c r="V872" s="706"/>
    </row>
    <row r="873" spans="1:22" ht="14.1" customHeight="1">
      <c r="A873" s="330">
        <f t="shared" si="15"/>
        <v>872</v>
      </c>
      <c r="B873" s="522" t="s">
        <v>2175</v>
      </c>
      <c r="C873" s="522">
        <v>3</v>
      </c>
      <c r="D873" s="331"/>
      <c r="E873" s="331" t="s">
        <v>3065</v>
      </c>
      <c r="F873" s="331">
        <f t="shared" si="17"/>
        <v>0</v>
      </c>
      <c r="G873" s="331" t="b">
        <v>0</v>
      </c>
      <c r="H873" s="331"/>
      <c r="I873" s="331"/>
      <c r="J873" s="331"/>
      <c r="K873" s="331"/>
      <c r="L873" s="331"/>
      <c r="M873" s="331"/>
      <c r="N873" s="331"/>
      <c r="O873" s="331"/>
      <c r="P873" s="331"/>
      <c r="Q873" s="331"/>
      <c r="R873" s="331"/>
      <c r="S873" s="331"/>
      <c r="T873" s="331"/>
      <c r="U873" s="331"/>
      <c r="V873" s="706"/>
    </row>
    <row r="874" spans="1:22" ht="14.1" customHeight="1" thickBot="1">
      <c r="A874" s="973">
        <f t="shared" si="15"/>
        <v>873</v>
      </c>
      <c r="B874" s="974" t="s">
        <v>2175</v>
      </c>
      <c r="C874" s="974">
        <v>3</v>
      </c>
      <c r="D874" s="364"/>
      <c r="E874" s="364" t="s">
        <v>3066</v>
      </c>
      <c r="F874" s="364">
        <f t="shared" si="17"/>
        <v>0</v>
      </c>
      <c r="G874" s="364" t="b">
        <v>0</v>
      </c>
      <c r="H874" s="364"/>
      <c r="I874" s="364"/>
      <c r="J874" s="364"/>
      <c r="K874" s="364"/>
      <c r="L874" s="364"/>
      <c r="M874" s="364"/>
      <c r="N874" s="364"/>
      <c r="O874" s="364"/>
      <c r="P874" s="364"/>
      <c r="Q874" s="364"/>
      <c r="R874" s="364"/>
      <c r="S874" s="364"/>
      <c r="T874" s="364"/>
      <c r="U874" s="364"/>
      <c r="V874" s="975"/>
    </row>
    <row r="875" spans="1:22" ht="14.1" customHeight="1">
      <c r="A875" s="1218">
        <f t="shared" si="15"/>
        <v>874</v>
      </c>
      <c r="B875" s="1219" t="s">
        <v>2175</v>
      </c>
      <c r="C875" s="1219">
        <v>1</v>
      </c>
      <c r="D875" s="1220"/>
      <c r="E875" s="1220" t="s">
        <v>3555</v>
      </c>
      <c r="F875" s="1220" t="str">
        <f>IF(INDEX(値一覧項目!$I$2:$I218,$G$875)="","",INDEX(値一覧項目!$I$2:$I218,$G$875))</f>
        <v/>
      </c>
      <c r="G875" s="1220">
        <v>1</v>
      </c>
      <c r="H875" s="1220"/>
      <c r="I875" s="1220"/>
      <c r="J875" s="1220"/>
      <c r="K875" s="1220"/>
      <c r="L875" s="1220"/>
      <c r="M875" s="1220"/>
      <c r="N875" s="1220"/>
      <c r="O875" s="1220"/>
      <c r="P875" s="1220"/>
      <c r="Q875" s="1220"/>
      <c r="R875" s="1220"/>
      <c r="S875" s="1220"/>
      <c r="T875" s="1220"/>
      <c r="U875" s="1220"/>
      <c r="V875" s="1221"/>
    </row>
    <row r="876" spans="1:22" ht="14.1" customHeight="1">
      <c r="A876" s="511">
        <f t="shared" si="15"/>
        <v>875</v>
      </c>
      <c r="B876" s="522" t="s">
        <v>2175</v>
      </c>
      <c r="C876" s="522">
        <v>2</v>
      </c>
      <c r="D876" s="331"/>
      <c r="E876" s="331" t="s">
        <v>3555</v>
      </c>
      <c r="F876" s="331" t="str">
        <f>IF(INDEX(値一覧項目!$I$2:$I218,$G$876)="","",INDEX(値一覧項目!$I$2:$I218,$G$876))</f>
        <v/>
      </c>
      <c r="G876" s="331">
        <v>1</v>
      </c>
      <c r="H876" s="331"/>
      <c r="I876" s="331"/>
      <c r="J876" s="331"/>
      <c r="K876" s="331"/>
      <c r="L876" s="331"/>
      <c r="M876" s="331"/>
      <c r="N876" s="331"/>
      <c r="O876" s="331"/>
      <c r="P876" s="331"/>
      <c r="Q876" s="331"/>
      <c r="R876" s="331"/>
      <c r="S876" s="331"/>
      <c r="T876" s="331"/>
      <c r="U876" s="331"/>
      <c r="V876" s="509"/>
    </row>
    <row r="877" spans="1:22" ht="14.1" customHeight="1">
      <c r="A877" s="511">
        <f t="shared" si="15"/>
        <v>876</v>
      </c>
      <c r="B877" s="522" t="s">
        <v>2175</v>
      </c>
      <c r="C877" s="522">
        <v>3</v>
      </c>
      <c r="D877" s="331"/>
      <c r="E877" s="331" t="s">
        <v>3555</v>
      </c>
      <c r="F877" s="331" t="str">
        <f>IF(INDEX(値一覧項目!$I$2:$I218,$G$877)="","",INDEX(値一覧項目!$I$2:$I218,$G$877))</f>
        <v/>
      </c>
      <c r="G877" s="331">
        <v>1</v>
      </c>
      <c r="H877" s="331"/>
      <c r="I877" s="331"/>
      <c r="J877" s="331"/>
      <c r="K877" s="331"/>
      <c r="L877" s="331"/>
      <c r="M877" s="331"/>
      <c r="N877" s="331"/>
      <c r="O877" s="331"/>
      <c r="P877" s="331"/>
      <c r="Q877" s="331"/>
      <c r="R877" s="331"/>
      <c r="S877" s="331"/>
      <c r="T877" s="331"/>
      <c r="U877" s="331"/>
      <c r="V877" s="509"/>
    </row>
    <row r="878" spans="1:22" ht="14.1" customHeight="1">
      <c r="A878" s="511">
        <f t="shared" si="15"/>
        <v>877</v>
      </c>
      <c r="B878" s="522" t="s">
        <v>2175</v>
      </c>
      <c r="C878" s="522">
        <v>1</v>
      </c>
      <c r="D878" s="331"/>
      <c r="E878" s="331" t="s">
        <v>3658</v>
      </c>
      <c r="F878" s="331">
        <f>IF($G$878=TRUE,1,0)</f>
        <v>0</v>
      </c>
      <c r="G878" s="331" t="b">
        <v>0</v>
      </c>
      <c r="H878" s="331"/>
      <c r="I878" s="331"/>
      <c r="J878" s="331"/>
      <c r="K878" s="331"/>
      <c r="L878" s="331"/>
      <c r="M878" s="331"/>
      <c r="N878" s="331"/>
      <c r="O878" s="331"/>
      <c r="P878" s="331"/>
      <c r="Q878" s="331"/>
      <c r="R878" s="331"/>
      <c r="S878" s="331"/>
      <c r="T878" s="331"/>
      <c r="U878" s="331"/>
      <c r="V878" s="509"/>
    </row>
    <row r="879" spans="1:22" ht="14.1" customHeight="1">
      <c r="A879" s="511">
        <f t="shared" si="15"/>
        <v>878</v>
      </c>
      <c r="B879" s="522" t="s">
        <v>2175</v>
      </c>
      <c r="C879" s="522">
        <v>2</v>
      </c>
      <c r="D879" s="331"/>
      <c r="E879" s="331" t="s">
        <v>3658</v>
      </c>
      <c r="F879" s="331">
        <f>IF($G$879=TRUE,1,0)</f>
        <v>0</v>
      </c>
      <c r="G879" s="331" t="b">
        <v>0</v>
      </c>
      <c r="H879" s="331"/>
      <c r="I879" s="331"/>
      <c r="J879" s="331"/>
      <c r="K879" s="331"/>
      <c r="L879" s="331"/>
      <c r="M879" s="331"/>
      <c r="N879" s="331"/>
      <c r="O879" s="331"/>
      <c r="P879" s="331"/>
      <c r="Q879" s="331"/>
      <c r="R879" s="331"/>
      <c r="S879" s="331"/>
      <c r="T879" s="331"/>
      <c r="U879" s="331"/>
      <c r="V879" s="509"/>
    </row>
    <row r="880" spans="1:22" ht="14.1" customHeight="1">
      <c r="A880" s="511">
        <f t="shared" si="15"/>
        <v>879</v>
      </c>
      <c r="B880" s="522" t="s">
        <v>2175</v>
      </c>
      <c r="C880" s="522">
        <v>3</v>
      </c>
      <c r="D880" s="331"/>
      <c r="E880" s="331" t="s">
        <v>3658</v>
      </c>
      <c r="F880" s="331">
        <f>IF($G$880=TRUE,1,0)</f>
        <v>0</v>
      </c>
      <c r="G880" s="331" t="b">
        <v>0</v>
      </c>
      <c r="H880" s="331"/>
      <c r="I880" s="331"/>
      <c r="J880" s="331"/>
      <c r="K880" s="331"/>
      <c r="L880" s="331"/>
      <c r="M880" s="331"/>
      <c r="N880" s="331"/>
      <c r="O880" s="331"/>
      <c r="P880" s="331"/>
      <c r="Q880" s="331"/>
      <c r="R880" s="331"/>
      <c r="S880" s="331"/>
      <c r="T880" s="331"/>
      <c r="U880" s="331"/>
      <c r="V880" s="509"/>
    </row>
    <row r="881" spans="1:22" ht="14.1" customHeight="1">
      <c r="A881" s="511">
        <f t="shared" si="15"/>
        <v>880</v>
      </c>
      <c r="B881" s="522" t="s">
        <v>2175</v>
      </c>
      <c r="C881" s="522">
        <v>1</v>
      </c>
      <c r="D881" s="331"/>
      <c r="E881" s="331" t="s">
        <v>3663</v>
      </c>
      <c r="F881" s="331">
        <f>IF($G$881=TRUE,1,0)</f>
        <v>0</v>
      </c>
      <c r="G881" s="331" t="b">
        <v>0</v>
      </c>
      <c r="H881" s="331"/>
      <c r="I881" s="331"/>
      <c r="J881" s="331"/>
      <c r="K881" s="331"/>
      <c r="L881" s="331"/>
      <c r="M881" s="331"/>
      <c r="N881" s="331"/>
      <c r="O881" s="331"/>
      <c r="P881" s="331"/>
      <c r="Q881" s="331"/>
      <c r="R881" s="331"/>
      <c r="S881" s="331"/>
      <c r="T881" s="331"/>
      <c r="U881" s="331"/>
      <c r="V881" s="509"/>
    </row>
    <row r="882" spans="1:22" ht="14.1" customHeight="1">
      <c r="A882" s="511">
        <f t="shared" si="15"/>
        <v>881</v>
      </c>
      <c r="B882" s="522" t="s">
        <v>2175</v>
      </c>
      <c r="C882" s="522">
        <v>2</v>
      </c>
      <c r="D882" s="331"/>
      <c r="E882" s="331" t="s">
        <v>3663</v>
      </c>
      <c r="F882" s="331">
        <f>IF($G$882=TRUE,1,0)</f>
        <v>0</v>
      </c>
      <c r="G882" s="331" t="b">
        <v>0</v>
      </c>
      <c r="H882" s="331"/>
      <c r="I882" s="331"/>
      <c r="J882" s="331"/>
      <c r="K882" s="331"/>
      <c r="L882" s="331"/>
      <c r="M882" s="331"/>
      <c r="N882" s="331"/>
      <c r="O882" s="331"/>
      <c r="P882" s="331"/>
      <c r="Q882" s="331"/>
      <c r="R882" s="331"/>
      <c r="S882" s="331"/>
      <c r="T882" s="331"/>
      <c r="U882" s="331"/>
      <c r="V882" s="509"/>
    </row>
    <row r="883" spans="1:22" ht="14.1" customHeight="1" thickBot="1">
      <c r="A883" s="512">
        <f t="shared" si="15"/>
        <v>882</v>
      </c>
      <c r="B883" s="592" t="s">
        <v>2175</v>
      </c>
      <c r="C883" s="592">
        <v>3</v>
      </c>
      <c r="D883" s="346"/>
      <c r="E883" s="346" t="s">
        <v>3663</v>
      </c>
      <c r="F883" s="346">
        <f>IF($G$883=TRUE,1,0)</f>
        <v>0</v>
      </c>
      <c r="G883" s="346" t="b">
        <v>0</v>
      </c>
      <c r="H883" s="346"/>
      <c r="I883" s="346"/>
      <c r="J883" s="346"/>
      <c r="K883" s="346"/>
      <c r="L883" s="346"/>
      <c r="M883" s="346"/>
      <c r="N883" s="346"/>
      <c r="O883" s="346"/>
      <c r="P883" s="346"/>
      <c r="Q883" s="346"/>
      <c r="R883" s="346"/>
      <c r="S883" s="346"/>
      <c r="T883" s="346"/>
      <c r="U883" s="346"/>
      <c r="V883" s="1222"/>
    </row>
    <row r="884" spans="1:22" ht="14.1" customHeight="1">
      <c r="A884" s="1218">
        <f t="shared" si="15"/>
        <v>883</v>
      </c>
      <c r="B884" s="1219" t="s">
        <v>2176</v>
      </c>
      <c r="C884" s="1219">
        <v>1</v>
      </c>
      <c r="D884" s="1220"/>
      <c r="E884" s="1220" t="s">
        <v>3654</v>
      </c>
      <c r="F884" s="1220" t="str">
        <f>IF(INDEX(値一覧項目!$U$2:$U17,$G884)="","",INDEX(値一覧項目!$U$2:$U17,$G884))</f>
        <v/>
      </c>
      <c r="G884" s="1220">
        <v>1</v>
      </c>
      <c r="H884" s="1220"/>
      <c r="I884" s="1220"/>
      <c r="J884" s="1220"/>
      <c r="K884" s="1220"/>
      <c r="L884" s="1220"/>
      <c r="M884" s="1220"/>
      <c r="N884" s="1220"/>
      <c r="O884" s="1220"/>
      <c r="P884" s="1220"/>
      <c r="Q884" s="1220"/>
      <c r="R884" s="1220"/>
      <c r="S884" s="1220"/>
      <c r="T884" s="1220"/>
      <c r="U884" s="1220"/>
      <c r="V884" s="1221"/>
    </row>
    <row r="885" spans="1:22" ht="14.1" customHeight="1">
      <c r="A885" s="511">
        <f t="shared" si="15"/>
        <v>884</v>
      </c>
      <c r="B885" s="522" t="s">
        <v>2176</v>
      </c>
      <c r="C885" s="522">
        <v>1</v>
      </c>
      <c r="D885" s="331"/>
      <c r="E885" s="331" t="s">
        <v>3655</v>
      </c>
      <c r="F885" s="331" t="str">
        <f>IF('確認申請書（建築）入力'!$S$411="","",TEXT('確認申請書（建築）入力'!$S$411,"#0.00"))</f>
        <v/>
      </c>
      <c r="G885" s="331"/>
      <c r="H885" s="331"/>
      <c r="I885" s="331"/>
      <c r="J885" s="331"/>
      <c r="K885" s="331"/>
      <c r="L885" s="331"/>
      <c r="M885" s="331"/>
      <c r="N885" s="331"/>
      <c r="O885" s="331"/>
      <c r="P885" s="331"/>
      <c r="Q885" s="331"/>
      <c r="R885" s="331"/>
      <c r="S885" s="331"/>
      <c r="T885" s="331"/>
      <c r="U885" s="331"/>
      <c r="V885" s="509"/>
    </row>
    <row r="886" spans="1:22" ht="14.1" customHeight="1">
      <c r="A886" s="511">
        <f t="shared" si="15"/>
        <v>885</v>
      </c>
      <c r="B886" s="522" t="s">
        <v>2176</v>
      </c>
      <c r="C886" s="522">
        <v>1</v>
      </c>
      <c r="D886" s="331"/>
      <c r="E886" s="331" t="s">
        <v>3656</v>
      </c>
      <c r="F886" s="331" t="str">
        <f>IF('確認申請書（建築）入力'!$Y$411="","",TEXT('確認申請書（建築）入力'!$Y$411,"#0.00"))</f>
        <v/>
      </c>
      <c r="G886" s="331"/>
      <c r="H886" s="331"/>
      <c r="I886" s="331"/>
      <c r="J886" s="331"/>
      <c r="K886" s="331"/>
      <c r="L886" s="331"/>
      <c r="M886" s="331"/>
      <c r="N886" s="331"/>
      <c r="O886" s="331"/>
      <c r="P886" s="331"/>
      <c r="Q886" s="331"/>
      <c r="R886" s="331"/>
      <c r="S886" s="331"/>
      <c r="T886" s="331"/>
      <c r="U886" s="331"/>
      <c r="V886" s="509"/>
    </row>
    <row r="887" spans="1:22" ht="14.1" customHeight="1" thickBot="1">
      <c r="A887" s="512">
        <f t="shared" si="15"/>
        <v>886</v>
      </c>
      <c r="B887" s="592" t="s">
        <v>2176</v>
      </c>
      <c r="C887" s="592">
        <v>1</v>
      </c>
      <c r="D887" s="346"/>
      <c r="E887" s="346" t="s">
        <v>3657</v>
      </c>
      <c r="F887" s="346" t="str">
        <f>IF('確認申請書（建築）入力'!$AE$411=0,"",TEXT('確認申請書（建築）入力'!$AE$411,"#0.00"))</f>
        <v/>
      </c>
      <c r="G887" s="346"/>
      <c r="H887" s="346"/>
      <c r="I887" s="346"/>
      <c r="J887" s="346"/>
      <c r="K887" s="346"/>
      <c r="L887" s="346"/>
      <c r="M887" s="346"/>
      <c r="N887" s="346"/>
      <c r="O887" s="346"/>
      <c r="P887" s="346"/>
      <c r="Q887" s="346"/>
      <c r="R887" s="346"/>
      <c r="S887" s="346"/>
      <c r="T887" s="346"/>
      <c r="U887" s="346"/>
      <c r="V887" s="1222"/>
    </row>
    <row r="888" spans="1:22" ht="14.1" customHeight="1">
      <c r="A888" s="1218">
        <f t="shared" si="15"/>
        <v>887</v>
      </c>
      <c r="B888" s="1219" t="s">
        <v>2176</v>
      </c>
      <c r="C888" s="1219">
        <v>2</v>
      </c>
      <c r="D888" s="1220"/>
      <c r="E888" s="1220" t="s">
        <v>3654</v>
      </c>
      <c r="F888" s="1220" t="str">
        <f>IF(INDEX(値一覧項目!$U$2:$U21,$G888)="","",INDEX(値一覧項目!$U$2:$U21,$G888))</f>
        <v/>
      </c>
      <c r="G888" s="1220">
        <v>1</v>
      </c>
      <c r="H888" s="1220"/>
      <c r="I888" s="1220"/>
      <c r="J888" s="1220"/>
      <c r="K888" s="1220"/>
      <c r="L888" s="1220"/>
      <c r="M888" s="1220"/>
      <c r="N888" s="1220"/>
      <c r="O888" s="1220"/>
      <c r="P888" s="1220"/>
      <c r="Q888" s="1220"/>
      <c r="R888" s="1220"/>
      <c r="S888" s="1220"/>
      <c r="T888" s="1220"/>
      <c r="U888" s="1220"/>
      <c r="V888" s="1221"/>
    </row>
    <row r="889" spans="1:22" ht="14.1" customHeight="1">
      <c r="A889" s="511">
        <f t="shared" si="15"/>
        <v>888</v>
      </c>
      <c r="B889" s="522" t="s">
        <v>2176</v>
      </c>
      <c r="C889" s="522">
        <v>2</v>
      </c>
      <c r="D889" s="331"/>
      <c r="E889" s="331" t="s">
        <v>3655</v>
      </c>
      <c r="F889" s="331" t="str">
        <f>IF('建築物別概要（追加）入力'!$J$72="","",TEXT('建築物別概要（追加）入力'!$J$72,"#0.00"))</f>
        <v/>
      </c>
      <c r="G889" s="331"/>
      <c r="H889" s="331"/>
      <c r="I889" s="331"/>
      <c r="J889" s="331"/>
      <c r="K889" s="331"/>
      <c r="L889" s="331"/>
      <c r="M889" s="331"/>
      <c r="N889" s="331"/>
      <c r="O889" s="331"/>
      <c r="P889" s="331"/>
      <c r="Q889" s="331"/>
      <c r="R889" s="331"/>
      <c r="S889" s="331"/>
      <c r="T889" s="331"/>
      <c r="U889" s="331"/>
      <c r="V889" s="509"/>
    </row>
    <row r="890" spans="1:22" ht="14.1" customHeight="1">
      <c r="A890" s="511">
        <f t="shared" si="15"/>
        <v>889</v>
      </c>
      <c r="B890" s="522" t="s">
        <v>2176</v>
      </c>
      <c r="C890" s="522">
        <v>2</v>
      </c>
      <c r="D890" s="331"/>
      <c r="E890" s="331" t="s">
        <v>3656</v>
      </c>
      <c r="F890" s="331" t="str">
        <f>IF('建築物別概要（追加）入力'!$P$72="","",TEXT('建築物別概要（追加）入力'!$P$72,"#0.00"))</f>
        <v/>
      </c>
      <c r="G890" s="331"/>
      <c r="H890" s="331"/>
      <c r="I890" s="331"/>
      <c r="J890" s="331"/>
      <c r="K890" s="331"/>
      <c r="L890" s="331"/>
      <c r="M890" s="331"/>
      <c r="N890" s="331"/>
      <c r="O890" s="331"/>
      <c r="P890" s="331"/>
      <c r="Q890" s="331"/>
      <c r="R890" s="331"/>
      <c r="S890" s="331"/>
      <c r="T890" s="331"/>
      <c r="U890" s="331"/>
      <c r="V890" s="509"/>
    </row>
    <row r="891" spans="1:22" ht="14.1" customHeight="1" thickBot="1">
      <c r="A891" s="512">
        <f t="shared" si="15"/>
        <v>890</v>
      </c>
      <c r="B891" s="592" t="s">
        <v>2176</v>
      </c>
      <c r="C891" s="592">
        <v>2</v>
      </c>
      <c r="D891" s="346"/>
      <c r="E891" s="346" t="s">
        <v>3657</v>
      </c>
      <c r="F891" s="346" t="str">
        <f>IF('建築物別概要（追加）入力'!$V$72=0,"",TEXT('建築物別概要（追加）入力'!$V$72,"#0.00"))</f>
        <v/>
      </c>
      <c r="G891" s="346"/>
      <c r="H891" s="346"/>
      <c r="I891" s="346"/>
      <c r="J891" s="346"/>
      <c r="K891" s="346"/>
      <c r="L891" s="346"/>
      <c r="M891" s="346"/>
      <c r="N891" s="346"/>
      <c r="O891" s="346"/>
      <c r="P891" s="346"/>
      <c r="Q891" s="346"/>
      <c r="R891" s="346"/>
      <c r="S891" s="346"/>
      <c r="T891" s="346"/>
      <c r="U891" s="346"/>
      <c r="V891" s="1222"/>
    </row>
    <row r="892" spans="1:22" ht="14.1" customHeight="1">
      <c r="A892" s="1218">
        <f t="shared" si="15"/>
        <v>891</v>
      </c>
      <c r="B892" s="1219" t="s">
        <v>2176</v>
      </c>
      <c r="C892" s="1219">
        <v>3</v>
      </c>
      <c r="D892" s="1220"/>
      <c r="E892" s="1220" t="s">
        <v>3654</v>
      </c>
      <c r="F892" s="1220" t="str">
        <f>IF(INDEX(値一覧項目!$U$2:$U25,$G892)="","",INDEX(値一覧項目!$U$2:$U25,$G892))</f>
        <v/>
      </c>
      <c r="G892" s="1220">
        <v>1</v>
      </c>
      <c r="H892" s="1220"/>
      <c r="I892" s="1220"/>
      <c r="J892" s="1220"/>
      <c r="K892" s="1220"/>
      <c r="L892" s="1220"/>
      <c r="M892" s="1220"/>
      <c r="N892" s="1220"/>
      <c r="O892" s="1220"/>
      <c r="P892" s="1220"/>
      <c r="Q892" s="1220"/>
      <c r="R892" s="1220"/>
      <c r="S892" s="1220"/>
      <c r="T892" s="1220"/>
      <c r="U892" s="1220"/>
      <c r="V892" s="1221"/>
    </row>
    <row r="893" spans="1:22" ht="14.1" customHeight="1">
      <c r="A893" s="511">
        <f t="shared" si="15"/>
        <v>892</v>
      </c>
      <c r="B893" s="522" t="s">
        <v>2176</v>
      </c>
      <c r="C893" s="522">
        <v>3</v>
      </c>
      <c r="D893" s="331"/>
      <c r="E893" s="331" t="s">
        <v>3655</v>
      </c>
      <c r="F893" s="331" t="str">
        <f>IF('建築物別概要（追加）入力'!$J$345="","",TEXT('建築物別概要（追加）入力'!$J$345,"#0.00"))</f>
        <v/>
      </c>
      <c r="G893" s="331"/>
      <c r="H893" s="331"/>
      <c r="I893" s="331"/>
      <c r="J893" s="331"/>
      <c r="K893" s="331"/>
      <c r="L893" s="331"/>
      <c r="M893" s="331"/>
      <c r="N893" s="331"/>
      <c r="O893" s="331"/>
      <c r="P893" s="331"/>
      <c r="Q893" s="331"/>
      <c r="R893" s="331"/>
      <c r="S893" s="331"/>
      <c r="T893" s="331"/>
      <c r="U893" s="331"/>
      <c r="V893" s="509"/>
    </row>
    <row r="894" spans="1:22" ht="14.1" customHeight="1">
      <c r="A894" s="511">
        <f t="shared" si="15"/>
        <v>893</v>
      </c>
      <c r="B894" s="522" t="s">
        <v>2176</v>
      </c>
      <c r="C894" s="522">
        <v>3</v>
      </c>
      <c r="D894" s="331"/>
      <c r="E894" s="331" t="s">
        <v>3656</v>
      </c>
      <c r="F894" s="331" t="str">
        <f>IF('建築物別概要（追加）入力'!$P$345="","",TEXT('建築物別概要（追加）入力'!$P$345,"#0.00"))</f>
        <v/>
      </c>
      <c r="G894" s="331"/>
      <c r="H894" s="331"/>
      <c r="I894" s="331"/>
      <c r="J894" s="331"/>
      <c r="K894" s="331"/>
      <c r="L894" s="331"/>
      <c r="M894" s="331"/>
      <c r="N894" s="331"/>
      <c r="O894" s="331"/>
      <c r="P894" s="331"/>
      <c r="Q894" s="331"/>
      <c r="R894" s="331"/>
      <c r="S894" s="331"/>
      <c r="T894" s="331"/>
      <c r="U894" s="331"/>
      <c r="V894" s="509"/>
    </row>
    <row r="895" spans="1:22" ht="14.1" customHeight="1" thickBot="1">
      <c r="A895" s="512">
        <f t="shared" si="15"/>
        <v>894</v>
      </c>
      <c r="B895" s="592" t="s">
        <v>2176</v>
      </c>
      <c r="C895" s="592">
        <v>3</v>
      </c>
      <c r="D895" s="346"/>
      <c r="E895" s="346" t="s">
        <v>3657</v>
      </c>
      <c r="F895" s="346" t="str">
        <f>IF('建築物別概要（追加）入力'!$V$345=0,"",TEXT('建築物別概要（追加）入力'!$V$345,"#0.00"))</f>
        <v/>
      </c>
      <c r="G895" s="346"/>
      <c r="H895" s="346"/>
      <c r="I895" s="346"/>
      <c r="J895" s="346"/>
      <c r="K895" s="346"/>
      <c r="L895" s="346"/>
      <c r="M895" s="346"/>
      <c r="N895" s="346"/>
      <c r="O895" s="346"/>
      <c r="P895" s="346"/>
      <c r="Q895" s="346"/>
      <c r="R895" s="346"/>
      <c r="S895" s="346"/>
      <c r="T895" s="346"/>
      <c r="U895" s="346"/>
      <c r="V895" s="1222"/>
    </row>
    <row r="896" spans="1:22" s="329" customFormat="1" ht="14.1" customHeight="1">
      <c r="A896" s="519">
        <f t="shared" si="15"/>
        <v>895</v>
      </c>
      <c r="B896" s="562" t="s">
        <v>2177</v>
      </c>
      <c r="C896" s="562">
        <v>1</v>
      </c>
      <c r="D896" s="562">
        <v>8</v>
      </c>
      <c r="E896" s="359" t="s">
        <v>2054</v>
      </c>
      <c r="F896" s="360">
        <f>'確認申請書（建築）入力'!$N$567</f>
        <v>1</v>
      </c>
      <c r="G896" s="360"/>
      <c r="H896" s="348"/>
      <c r="I896" s="348"/>
      <c r="J896" s="348"/>
      <c r="K896" s="348"/>
      <c r="L896" s="348"/>
      <c r="M896" s="348"/>
      <c r="N896" s="348"/>
      <c r="O896" s="348"/>
      <c r="P896" s="348"/>
      <c r="Q896" s="348"/>
      <c r="R896" s="348"/>
      <c r="S896" s="348"/>
      <c r="T896" s="348"/>
      <c r="U896" s="348"/>
      <c r="V896" s="361"/>
    </row>
    <row r="897" spans="1:22" s="329" customFormat="1" ht="14.1" customHeight="1">
      <c r="A897" s="511">
        <f t="shared" si="15"/>
        <v>896</v>
      </c>
      <c r="B897" s="560" t="s">
        <v>2177</v>
      </c>
      <c r="C897" s="560">
        <v>1</v>
      </c>
      <c r="D897" s="560">
        <v>8</v>
      </c>
      <c r="E897" s="331" t="s">
        <v>89</v>
      </c>
      <c r="F897" s="341" t="str">
        <f>IF('確認申請書（建築）入力'!$N$594="","",'確認申請書（建築）入力'!$N$594)</f>
        <v/>
      </c>
      <c r="G897" s="343"/>
      <c r="H897" s="332"/>
      <c r="I897" s="332"/>
      <c r="J897" s="332"/>
      <c r="K897" s="332"/>
      <c r="L897" s="332"/>
      <c r="M897" s="332"/>
      <c r="N897" s="332"/>
      <c r="O897" s="332"/>
      <c r="P897" s="332"/>
      <c r="Q897" s="332"/>
      <c r="R897" s="332"/>
      <c r="S897" s="332"/>
      <c r="T897" s="332"/>
      <c r="U897" s="332"/>
      <c r="V897" s="356"/>
    </row>
    <row r="898" spans="1:22" s="329" customFormat="1" ht="14.1" customHeight="1">
      <c r="A898" s="511">
        <f t="shared" si="15"/>
        <v>897</v>
      </c>
      <c r="B898" s="560" t="s">
        <v>2177</v>
      </c>
      <c r="C898" s="560">
        <v>1</v>
      </c>
      <c r="D898" s="560">
        <v>8</v>
      </c>
      <c r="E898" s="331" t="s">
        <v>2269</v>
      </c>
      <c r="F898" s="341" t="str">
        <f>IF('確認申請書（建築）入力'!$N$595="","",TEXT('確認申請書（建築）入力'!$N$595,"#0.000"))</f>
        <v/>
      </c>
      <c r="G898" s="341"/>
      <c r="H898" s="332"/>
      <c r="I898" s="332"/>
      <c r="J898" s="332"/>
      <c r="K898" s="332"/>
      <c r="L898" s="332"/>
      <c r="M898" s="332"/>
      <c r="N898" s="332"/>
      <c r="O898" s="332"/>
      <c r="P898" s="332"/>
      <c r="Q898" s="332"/>
      <c r="R898" s="332"/>
      <c r="S898" s="332"/>
      <c r="T898" s="332"/>
      <c r="U898" s="332"/>
      <c r="V898" s="356"/>
    </row>
    <row r="899" spans="1:22" s="329" customFormat="1" ht="14.1" customHeight="1">
      <c r="A899" s="511">
        <f t="shared" ref="A899:A962" si="18">A898+1</f>
        <v>898</v>
      </c>
      <c r="B899" s="560" t="s">
        <v>2177</v>
      </c>
      <c r="C899" s="560">
        <v>1</v>
      </c>
      <c r="D899" s="560">
        <v>8</v>
      </c>
      <c r="E899" s="331" t="s">
        <v>2270</v>
      </c>
      <c r="F899" s="341" t="str">
        <f>IF('確認申請書（建築）入力'!$N$596="","",TEXT('確認申請書（建築）入力'!$N$596,"#0.000"))</f>
        <v/>
      </c>
      <c r="G899" s="341"/>
      <c r="H899" s="332"/>
      <c r="I899" s="332"/>
      <c r="J899" s="332"/>
      <c r="K899" s="332"/>
      <c r="L899" s="332"/>
      <c r="M899" s="332"/>
      <c r="N899" s="332"/>
      <c r="O899" s="332"/>
      <c r="P899" s="332"/>
      <c r="Q899" s="332"/>
      <c r="R899" s="332"/>
      <c r="S899" s="332"/>
      <c r="T899" s="332"/>
      <c r="U899" s="332"/>
      <c r="V899" s="356"/>
    </row>
    <row r="900" spans="1:22" s="329" customFormat="1" ht="14.1" customHeight="1">
      <c r="A900" s="511">
        <f t="shared" si="18"/>
        <v>899</v>
      </c>
      <c r="B900" s="560" t="s">
        <v>2177</v>
      </c>
      <c r="C900" s="560">
        <v>1</v>
      </c>
      <c r="D900" s="560">
        <v>8</v>
      </c>
      <c r="E900" s="331" t="s">
        <v>2271</v>
      </c>
      <c r="F900" s="341" t="str">
        <f>IF('確認申請書（建築）入力'!$N$597="","",TEXT('確認申請書（建築）入力'!$N$597,"#0.000"))</f>
        <v/>
      </c>
      <c r="G900" s="341"/>
      <c r="H900" s="332"/>
      <c r="I900" s="332"/>
      <c r="J900" s="332"/>
      <c r="K900" s="332"/>
      <c r="L900" s="332"/>
      <c r="M900" s="332"/>
      <c r="N900" s="332"/>
      <c r="O900" s="332"/>
      <c r="P900" s="332"/>
      <c r="Q900" s="332"/>
      <c r="R900" s="332"/>
      <c r="S900" s="332"/>
      <c r="T900" s="332"/>
      <c r="U900" s="332"/>
      <c r="V900" s="356"/>
    </row>
    <row r="901" spans="1:22" s="329" customFormat="1" ht="14.1" customHeight="1">
      <c r="A901" s="511">
        <f t="shared" si="18"/>
        <v>900</v>
      </c>
      <c r="B901" s="560" t="s">
        <v>2177</v>
      </c>
      <c r="C901" s="560">
        <v>1</v>
      </c>
      <c r="D901" s="560">
        <v>8</v>
      </c>
      <c r="E901" s="331" t="s">
        <v>2272</v>
      </c>
      <c r="F901" s="341" t="str">
        <f>IF('確認申請書（建築）入力'!$N$598="","",TEXT('確認申請書（建築）入力'!$N$598,"#0.000"))</f>
        <v/>
      </c>
      <c r="G901" s="341"/>
      <c r="H901" s="332"/>
      <c r="I901" s="332"/>
      <c r="J901" s="332"/>
      <c r="K901" s="332"/>
      <c r="L901" s="332"/>
      <c r="M901" s="332"/>
      <c r="N901" s="332"/>
      <c r="O901" s="332"/>
      <c r="P901" s="332"/>
      <c r="Q901" s="332"/>
      <c r="R901" s="332"/>
      <c r="S901" s="332"/>
      <c r="T901" s="332"/>
      <c r="U901" s="332"/>
      <c r="V901" s="356"/>
    </row>
    <row r="902" spans="1:22" s="329" customFormat="1" ht="14.1" customHeight="1">
      <c r="A902" s="511">
        <f t="shared" si="18"/>
        <v>901</v>
      </c>
      <c r="B902" s="560" t="s">
        <v>2177</v>
      </c>
      <c r="C902" s="560">
        <v>1</v>
      </c>
      <c r="D902" s="560">
        <v>8</v>
      </c>
      <c r="E902" s="331" t="s">
        <v>2268</v>
      </c>
      <c r="F902" s="341" t="str">
        <f>IF($G$902=TRUE,"有",IF($H$902=TRUE,"無",""))</f>
        <v/>
      </c>
      <c r="G902" s="337" t="b">
        <v>0</v>
      </c>
      <c r="H902" s="337" t="b">
        <v>0</v>
      </c>
      <c r="I902" s="332"/>
      <c r="J902" s="332"/>
      <c r="K902" s="332"/>
      <c r="L902" s="332"/>
      <c r="M902" s="332"/>
      <c r="N902" s="332"/>
      <c r="O902" s="332"/>
      <c r="P902" s="332"/>
      <c r="Q902" s="332"/>
      <c r="R902" s="332"/>
      <c r="S902" s="332"/>
      <c r="T902" s="332"/>
      <c r="U902" s="332"/>
      <c r="V902" s="356"/>
    </row>
    <row r="903" spans="1:22" s="329" customFormat="1" ht="14.1" customHeight="1">
      <c r="A903" s="511">
        <f t="shared" si="18"/>
        <v>902</v>
      </c>
      <c r="B903" s="560" t="s">
        <v>2177</v>
      </c>
      <c r="C903" s="560">
        <v>1</v>
      </c>
      <c r="D903" s="560">
        <v>8</v>
      </c>
      <c r="E903" s="331" t="s">
        <v>2372</v>
      </c>
      <c r="F903" s="332" t="str">
        <f>IF($G$903=1,"",INDEX(主要用途!$C$2:$C$63,$G$903))</f>
        <v/>
      </c>
      <c r="G903" s="344">
        <v>1</v>
      </c>
      <c r="H903" s="344"/>
      <c r="I903" s="344"/>
      <c r="J903" s="344"/>
      <c r="K903" s="344"/>
      <c r="L903" s="344"/>
      <c r="M903" s="332"/>
      <c r="N903" s="332"/>
      <c r="O903" s="332"/>
      <c r="P903" s="332"/>
      <c r="Q903" s="355"/>
      <c r="R903" s="332"/>
      <c r="S903" s="332"/>
      <c r="T903" s="332"/>
      <c r="U903" s="332"/>
      <c r="V903" s="356"/>
    </row>
    <row r="904" spans="1:22" s="329" customFormat="1" ht="14.1" customHeight="1">
      <c r="A904" s="511">
        <f t="shared" si="18"/>
        <v>903</v>
      </c>
      <c r="B904" s="560" t="s">
        <v>2177</v>
      </c>
      <c r="C904" s="560">
        <v>1</v>
      </c>
      <c r="D904" s="560">
        <v>8</v>
      </c>
      <c r="E904" s="331" t="s">
        <v>2373</v>
      </c>
      <c r="F904" s="332" t="str">
        <f>IF($G$904=1,"",INDEX(主要用途!$C$2:$C$63,$G$904))</f>
        <v/>
      </c>
      <c r="G904" s="344">
        <v>1</v>
      </c>
      <c r="H904" s="344"/>
      <c r="I904" s="344"/>
      <c r="J904" s="344"/>
      <c r="K904" s="344"/>
      <c r="L904" s="344"/>
      <c r="M904" s="332"/>
      <c r="N904" s="332"/>
      <c r="O904" s="332"/>
      <c r="P904" s="332"/>
      <c r="Q904" s="355"/>
      <c r="R904" s="332"/>
      <c r="S904" s="332"/>
      <c r="T904" s="332"/>
      <c r="U904" s="332"/>
      <c r="V904" s="356"/>
    </row>
    <row r="905" spans="1:22" s="329" customFormat="1" ht="14.1" customHeight="1">
      <c r="A905" s="511">
        <f t="shared" si="18"/>
        <v>904</v>
      </c>
      <c r="B905" s="560" t="s">
        <v>2177</v>
      </c>
      <c r="C905" s="560">
        <v>1</v>
      </c>
      <c r="D905" s="560">
        <v>8</v>
      </c>
      <c r="E905" s="331" t="s">
        <v>2374</v>
      </c>
      <c r="F905" s="332" t="str">
        <f>IF($G$905=1,"",INDEX(主要用途!$C$2:$C$63,$G$905))</f>
        <v/>
      </c>
      <c r="G905" s="344">
        <v>1</v>
      </c>
      <c r="H905" s="344"/>
      <c r="I905" s="344"/>
      <c r="J905" s="344"/>
      <c r="K905" s="344"/>
      <c r="L905" s="344"/>
      <c r="M905" s="332"/>
      <c r="N905" s="332"/>
      <c r="O905" s="332"/>
      <c r="P905" s="332"/>
      <c r="Q905" s="355"/>
      <c r="R905" s="332"/>
      <c r="S905" s="332"/>
      <c r="T905" s="332"/>
      <c r="U905" s="332"/>
      <c r="V905" s="356"/>
    </row>
    <row r="906" spans="1:22" s="329" customFormat="1" ht="14.1" customHeight="1">
      <c r="A906" s="511">
        <f t="shared" si="18"/>
        <v>905</v>
      </c>
      <c r="B906" s="560" t="s">
        <v>2177</v>
      </c>
      <c r="C906" s="560">
        <v>1</v>
      </c>
      <c r="D906" s="560">
        <v>8</v>
      </c>
      <c r="E906" s="331" t="s">
        <v>2375</v>
      </c>
      <c r="F906" s="332" t="str">
        <f>IF($G$906=1,"",INDEX(主要用途!$C$2:$C$63,$G$906))</f>
        <v/>
      </c>
      <c r="G906" s="344">
        <v>1</v>
      </c>
      <c r="H906" s="344"/>
      <c r="I906" s="344"/>
      <c r="J906" s="344"/>
      <c r="K906" s="344"/>
      <c r="L906" s="344"/>
      <c r="M906" s="332"/>
      <c r="N906" s="332"/>
      <c r="O906" s="332"/>
      <c r="P906" s="332"/>
      <c r="Q906" s="355"/>
      <c r="R906" s="332"/>
      <c r="S906" s="332"/>
      <c r="T906" s="332"/>
      <c r="U906" s="332"/>
      <c r="V906" s="356"/>
    </row>
    <row r="907" spans="1:22" s="329" customFormat="1" ht="14.1" customHeight="1">
      <c r="A907" s="511">
        <f t="shared" si="18"/>
        <v>906</v>
      </c>
      <c r="B907" s="560" t="s">
        <v>2177</v>
      </c>
      <c r="C907" s="560">
        <v>1</v>
      </c>
      <c r="D907" s="560">
        <v>8</v>
      </c>
      <c r="E907" s="331" t="s">
        <v>2376</v>
      </c>
      <c r="F907" s="332" t="str">
        <f>IF($G$907=1,"",INDEX(主要用途!$C$2:$C$63,$G$907))</f>
        <v/>
      </c>
      <c r="G907" s="344">
        <v>1</v>
      </c>
      <c r="H907" s="344"/>
      <c r="I907" s="344"/>
      <c r="J907" s="344"/>
      <c r="K907" s="344"/>
      <c r="L907" s="344"/>
      <c r="M907" s="332"/>
      <c r="N907" s="332"/>
      <c r="O907" s="332"/>
      <c r="P907" s="332"/>
      <c r="Q907" s="355"/>
      <c r="R907" s="332"/>
      <c r="S907" s="332"/>
      <c r="T907" s="332"/>
      <c r="U907" s="332"/>
      <c r="V907" s="356"/>
    </row>
    <row r="908" spans="1:22" s="329" customFormat="1" ht="14.1" customHeight="1">
      <c r="A908" s="511">
        <f t="shared" si="18"/>
        <v>907</v>
      </c>
      <c r="B908" s="560" t="s">
        <v>2177</v>
      </c>
      <c r="C908" s="560">
        <v>1</v>
      </c>
      <c r="D908" s="560">
        <v>8</v>
      </c>
      <c r="E908" s="331" t="s">
        <v>2387</v>
      </c>
      <c r="F908" s="332" t="str">
        <f>IF($G$908=1,"",INDEX(主要用途!$C$2:$C$63,$G$908))</f>
        <v/>
      </c>
      <c r="G908" s="344">
        <v>1</v>
      </c>
      <c r="H908" s="344"/>
      <c r="I908" s="344"/>
      <c r="J908" s="344"/>
      <c r="K908" s="344"/>
      <c r="L908" s="344"/>
      <c r="M908" s="332"/>
      <c r="N908" s="332"/>
      <c r="O908" s="332"/>
      <c r="P908" s="332"/>
      <c r="Q908" s="355"/>
      <c r="R908" s="332"/>
      <c r="S908" s="332"/>
      <c r="T908" s="332"/>
      <c r="U908" s="332"/>
      <c r="V908" s="356"/>
    </row>
    <row r="909" spans="1:22" s="329" customFormat="1" ht="14.1" customHeight="1">
      <c r="A909" s="511">
        <f t="shared" si="18"/>
        <v>908</v>
      </c>
      <c r="B909" s="560" t="s">
        <v>2177</v>
      </c>
      <c r="C909" s="560">
        <v>1</v>
      </c>
      <c r="D909" s="560">
        <v>8</v>
      </c>
      <c r="E909" s="331" t="s">
        <v>2377</v>
      </c>
      <c r="F909" s="332" t="str">
        <f>IF('確認申請書（建築）入力'!$T$602="","",'確認申請書（建築）入力'!$T$602)</f>
        <v/>
      </c>
      <c r="G909" s="344"/>
      <c r="H909" s="344"/>
      <c r="I909" s="344"/>
      <c r="J909" s="344"/>
      <c r="K909" s="344"/>
      <c r="L909" s="344"/>
      <c r="M909" s="332"/>
      <c r="N909" s="332"/>
      <c r="O909" s="332"/>
      <c r="P909" s="332"/>
      <c r="Q909" s="332"/>
      <c r="R909" s="332"/>
      <c r="S909" s="332"/>
      <c r="T909" s="332"/>
      <c r="U909" s="332"/>
      <c r="V909" s="356"/>
    </row>
    <row r="910" spans="1:22" s="329" customFormat="1" ht="14.1" customHeight="1">
      <c r="A910" s="511">
        <f t="shared" si="18"/>
        <v>909</v>
      </c>
      <c r="B910" s="560" t="s">
        <v>2177</v>
      </c>
      <c r="C910" s="560">
        <v>1</v>
      </c>
      <c r="D910" s="560">
        <v>8</v>
      </c>
      <c r="E910" s="331" t="s">
        <v>2378</v>
      </c>
      <c r="F910" s="332" t="str">
        <f>IF('確認申請書（建築）入力'!$T$603="","",'確認申請書（建築）入力'!$T$603)</f>
        <v/>
      </c>
      <c r="G910" s="332"/>
      <c r="H910" s="332"/>
      <c r="I910" s="332"/>
      <c r="J910" s="332"/>
      <c r="K910" s="332"/>
      <c r="L910" s="332"/>
      <c r="M910" s="332"/>
      <c r="N910" s="332"/>
      <c r="O910" s="332"/>
      <c r="P910" s="332"/>
      <c r="Q910" s="332"/>
      <c r="R910" s="332"/>
      <c r="S910" s="332"/>
      <c r="T910" s="332"/>
      <c r="U910" s="332"/>
      <c r="V910" s="356"/>
    </row>
    <row r="911" spans="1:22" s="329" customFormat="1" ht="14.1" customHeight="1">
      <c r="A911" s="511">
        <f t="shared" si="18"/>
        <v>910</v>
      </c>
      <c r="B911" s="560" t="s">
        <v>2177</v>
      </c>
      <c r="C911" s="560">
        <v>1</v>
      </c>
      <c r="D911" s="560">
        <v>8</v>
      </c>
      <c r="E911" s="331" t="s">
        <v>2381</v>
      </c>
      <c r="F911" s="332" t="str">
        <f>IF('確認申請書（建築）入力'!$T$604="","",'確認申請書（建築）入力'!$T$604)</f>
        <v/>
      </c>
      <c r="G911" s="332"/>
      <c r="H911" s="332"/>
      <c r="I911" s="332"/>
      <c r="J911" s="332"/>
      <c r="K911" s="332"/>
      <c r="L911" s="332"/>
      <c r="M911" s="332"/>
      <c r="N911" s="332"/>
      <c r="O911" s="332"/>
      <c r="P911" s="332"/>
      <c r="Q911" s="332"/>
      <c r="R911" s="332"/>
      <c r="S911" s="332"/>
      <c r="T911" s="332"/>
      <c r="U911" s="332"/>
      <c r="V911" s="356"/>
    </row>
    <row r="912" spans="1:22" s="329" customFormat="1" ht="14.1" customHeight="1">
      <c r="A912" s="511">
        <f t="shared" si="18"/>
        <v>911</v>
      </c>
      <c r="B912" s="560" t="s">
        <v>2177</v>
      </c>
      <c r="C912" s="560">
        <v>1</v>
      </c>
      <c r="D912" s="560">
        <v>8</v>
      </c>
      <c r="E912" s="331" t="s">
        <v>2379</v>
      </c>
      <c r="F912" s="332" t="str">
        <f>IF('確認申請書（建築）入力'!$T$605="","",'確認申請書（建築）入力'!$T$605)</f>
        <v/>
      </c>
      <c r="G912" s="332"/>
      <c r="H912" s="332"/>
      <c r="I912" s="332"/>
      <c r="J912" s="332"/>
      <c r="K912" s="332"/>
      <c r="L912" s="332"/>
      <c r="M912" s="332"/>
      <c r="N912" s="332"/>
      <c r="O912" s="332"/>
      <c r="P912" s="332"/>
      <c r="Q912" s="332"/>
      <c r="R912" s="332"/>
      <c r="S912" s="332"/>
      <c r="T912" s="332"/>
      <c r="U912" s="332"/>
      <c r="V912" s="356"/>
    </row>
    <row r="913" spans="1:22" s="329" customFormat="1" ht="14.1" customHeight="1">
      <c r="A913" s="511">
        <f t="shared" si="18"/>
        <v>912</v>
      </c>
      <c r="B913" s="560" t="s">
        <v>2177</v>
      </c>
      <c r="C913" s="560">
        <v>1</v>
      </c>
      <c r="D913" s="560">
        <v>8</v>
      </c>
      <c r="E913" s="331" t="s">
        <v>2380</v>
      </c>
      <c r="F913" s="332" t="str">
        <f>IF('確認申請書（建築）入力'!$T$606="","",'確認申請書（建築）入力'!$T$606)</f>
        <v/>
      </c>
      <c r="G913" s="332"/>
      <c r="H913" s="332"/>
      <c r="I913" s="332"/>
      <c r="J913" s="332"/>
      <c r="K913" s="332"/>
      <c r="L913" s="332"/>
      <c r="M913" s="332"/>
      <c r="N913" s="332"/>
      <c r="O913" s="332"/>
      <c r="P913" s="332"/>
      <c r="Q913" s="332"/>
      <c r="R913" s="332"/>
      <c r="S913" s="332"/>
      <c r="T913" s="332"/>
      <c r="U913" s="332"/>
      <c r="V913" s="356"/>
    </row>
    <row r="914" spans="1:22" s="329" customFormat="1" ht="14.1" customHeight="1">
      <c r="A914" s="511">
        <f t="shared" si="18"/>
        <v>913</v>
      </c>
      <c r="B914" s="560" t="s">
        <v>2177</v>
      </c>
      <c r="C914" s="560">
        <v>1</v>
      </c>
      <c r="D914" s="560">
        <v>8</v>
      </c>
      <c r="E914" s="331" t="s">
        <v>2388</v>
      </c>
      <c r="F914" s="332" t="str">
        <f>IF('確認申請書（建築）入力'!$T$607="","",'確認申請書（建築）入力'!$T$607)</f>
        <v/>
      </c>
      <c r="G914" s="332"/>
      <c r="H914" s="332"/>
      <c r="I914" s="332"/>
      <c r="J914" s="332"/>
      <c r="K914" s="332"/>
      <c r="L914" s="332"/>
      <c r="M914" s="332"/>
      <c r="N914" s="332"/>
      <c r="O914" s="332"/>
      <c r="P914" s="332"/>
      <c r="Q914" s="332"/>
      <c r="R914" s="332"/>
      <c r="S914" s="332"/>
      <c r="T914" s="332"/>
      <c r="U914" s="332"/>
      <c r="V914" s="356"/>
    </row>
    <row r="915" spans="1:22" s="329" customFormat="1" ht="14.1" customHeight="1">
      <c r="A915" s="511">
        <f t="shared" si="18"/>
        <v>914</v>
      </c>
      <c r="B915" s="560" t="s">
        <v>2177</v>
      </c>
      <c r="C915" s="560">
        <v>1</v>
      </c>
      <c r="D915" s="560">
        <v>8</v>
      </c>
      <c r="E915" s="331" t="s">
        <v>2382</v>
      </c>
      <c r="F915" s="332" t="str">
        <f>IF('確認申請書（建築）入力'!$AE$602="","",TEXT('確認申請書（建築）入力'!$AE$602,"#0.00"))</f>
        <v/>
      </c>
      <c r="G915" s="362"/>
      <c r="H915" s="362"/>
      <c r="I915" s="362"/>
      <c r="J915" s="362"/>
      <c r="K915" s="362"/>
      <c r="L915" s="362"/>
      <c r="M915" s="332"/>
      <c r="N915" s="332"/>
      <c r="O915" s="332"/>
      <c r="P915" s="332"/>
      <c r="Q915" s="332"/>
      <c r="R915" s="332"/>
      <c r="S915" s="332"/>
      <c r="T915" s="332"/>
      <c r="U915" s="332"/>
      <c r="V915" s="356"/>
    </row>
    <row r="916" spans="1:22" s="329" customFormat="1" ht="14.1" customHeight="1">
      <c r="A916" s="511">
        <f t="shared" si="18"/>
        <v>915</v>
      </c>
      <c r="B916" s="560" t="s">
        <v>2177</v>
      </c>
      <c r="C916" s="560">
        <v>1</v>
      </c>
      <c r="D916" s="560">
        <v>8</v>
      </c>
      <c r="E916" s="331" t="s">
        <v>2383</v>
      </c>
      <c r="F916" s="332" t="str">
        <f>IF('確認申請書（建築）入力'!$AE$603="","",TEXT('確認申請書（建築）入力'!$AE$603,"#0.00"))</f>
        <v/>
      </c>
      <c r="G916" s="362"/>
      <c r="H916" s="362"/>
      <c r="I916" s="362"/>
      <c r="J916" s="362"/>
      <c r="K916" s="362"/>
      <c r="L916" s="362"/>
      <c r="M916" s="332"/>
      <c r="N916" s="332"/>
      <c r="O916" s="332"/>
      <c r="P916" s="332"/>
      <c r="Q916" s="332"/>
      <c r="R916" s="332"/>
      <c r="S916" s="332"/>
      <c r="T916" s="332"/>
      <c r="U916" s="332"/>
      <c r="V916" s="356"/>
    </row>
    <row r="917" spans="1:22" s="329" customFormat="1" ht="14.1" customHeight="1">
      <c r="A917" s="511">
        <f t="shared" si="18"/>
        <v>916</v>
      </c>
      <c r="B917" s="560" t="s">
        <v>2177</v>
      </c>
      <c r="C917" s="560">
        <v>1</v>
      </c>
      <c r="D917" s="560">
        <v>8</v>
      </c>
      <c r="E917" s="331" t="s">
        <v>2384</v>
      </c>
      <c r="F917" s="332" t="str">
        <f>IF('確認申請書（建築）入力'!$AE$604="","",TEXT('確認申請書（建築）入力'!$AE$604,"#0.00"))</f>
        <v/>
      </c>
      <c r="G917" s="362"/>
      <c r="H917" s="362"/>
      <c r="I917" s="362"/>
      <c r="J917" s="362"/>
      <c r="K917" s="362"/>
      <c r="L917" s="362"/>
      <c r="M917" s="332"/>
      <c r="N917" s="332"/>
      <c r="O917" s="332"/>
      <c r="P917" s="332"/>
      <c r="Q917" s="332"/>
      <c r="R917" s="332"/>
      <c r="S917" s="332"/>
      <c r="T917" s="332"/>
      <c r="U917" s="332"/>
      <c r="V917" s="356"/>
    </row>
    <row r="918" spans="1:22" s="329" customFormat="1" ht="14.1" customHeight="1">
      <c r="A918" s="511">
        <f t="shared" si="18"/>
        <v>917</v>
      </c>
      <c r="B918" s="560" t="s">
        <v>2177</v>
      </c>
      <c r="C918" s="560">
        <v>1</v>
      </c>
      <c r="D918" s="560">
        <v>8</v>
      </c>
      <c r="E918" s="331" t="s">
        <v>2385</v>
      </c>
      <c r="F918" s="332" t="str">
        <f>IF('確認申請書（建築）入力'!$AE$605="","",TEXT('確認申請書（建築）入力'!$AE$605,"#0.00"))</f>
        <v/>
      </c>
      <c r="G918" s="362"/>
      <c r="H918" s="362"/>
      <c r="I918" s="362"/>
      <c r="J918" s="362"/>
      <c r="K918" s="362"/>
      <c r="L918" s="362"/>
      <c r="M918" s="332"/>
      <c r="N918" s="332"/>
      <c r="O918" s="332"/>
      <c r="P918" s="332"/>
      <c r="Q918" s="332"/>
      <c r="R918" s="332"/>
      <c r="S918" s="332"/>
      <c r="T918" s="332"/>
      <c r="U918" s="332"/>
      <c r="V918" s="356"/>
    </row>
    <row r="919" spans="1:22" s="329" customFormat="1" ht="14.1" customHeight="1">
      <c r="A919" s="511">
        <f t="shared" si="18"/>
        <v>918</v>
      </c>
      <c r="B919" s="560" t="s">
        <v>2177</v>
      </c>
      <c r="C919" s="560">
        <v>1</v>
      </c>
      <c r="D919" s="560">
        <v>8</v>
      </c>
      <c r="E919" s="331" t="s">
        <v>2386</v>
      </c>
      <c r="F919" s="332" t="str">
        <f>IF('確認申請書（建築）入力'!$AE$606="","",TEXT('確認申請書（建築）入力'!$AE$606,"#0.00"))</f>
        <v/>
      </c>
      <c r="G919" s="362"/>
      <c r="H919" s="362"/>
      <c r="I919" s="362"/>
      <c r="J919" s="362"/>
      <c r="K919" s="362"/>
      <c r="L919" s="362"/>
      <c r="M919" s="332"/>
      <c r="N919" s="332"/>
      <c r="O919" s="332"/>
      <c r="P919" s="332"/>
      <c r="Q919" s="332"/>
      <c r="R919" s="332"/>
      <c r="S919" s="332"/>
      <c r="T919" s="332"/>
      <c r="U919" s="332"/>
      <c r="V919" s="356"/>
    </row>
    <row r="920" spans="1:22" s="329" customFormat="1" ht="14.1" customHeight="1">
      <c r="A920" s="511">
        <f t="shared" si="18"/>
        <v>919</v>
      </c>
      <c r="B920" s="560" t="s">
        <v>2177</v>
      </c>
      <c r="C920" s="560">
        <v>1</v>
      </c>
      <c r="D920" s="560">
        <v>8</v>
      </c>
      <c r="E920" s="331" t="s">
        <v>2389</v>
      </c>
      <c r="F920" s="332" t="str">
        <f>IF('確認申請書（建築）入力'!$AE$607="","",TEXT('確認申請書（建築）入力'!$AE$607,"#0.00"))</f>
        <v/>
      </c>
      <c r="G920" s="362"/>
      <c r="H920" s="362"/>
      <c r="I920" s="362"/>
      <c r="J920" s="362"/>
      <c r="K920" s="362"/>
      <c r="L920" s="362"/>
      <c r="M920" s="332"/>
      <c r="N920" s="332"/>
      <c r="O920" s="332"/>
      <c r="P920" s="332"/>
      <c r="Q920" s="332"/>
      <c r="R920" s="332"/>
      <c r="S920" s="332"/>
      <c r="T920" s="332"/>
      <c r="U920" s="332"/>
      <c r="V920" s="356"/>
    </row>
    <row r="921" spans="1:22" s="329" customFormat="1" ht="14.1" customHeight="1">
      <c r="A921" s="511">
        <f t="shared" si="18"/>
        <v>920</v>
      </c>
      <c r="B921" s="560" t="s">
        <v>2177</v>
      </c>
      <c r="C921" s="560">
        <v>1</v>
      </c>
      <c r="D921" s="560">
        <v>8</v>
      </c>
      <c r="E921" s="331" t="s">
        <v>1702</v>
      </c>
      <c r="F921" s="332" t="str">
        <f>IF('確認申請書（建築）入力'!$N$609="","",'確認申請書（建築）入力'!$N$609)</f>
        <v/>
      </c>
      <c r="G921" s="332"/>
      <c r="H921" s="332"/>
      <c r="I921" s="332"/>
      <c r="J921" s="332"/>
      <c r="K921" s="332"/>
      <c r="L921" s="332"/>
      <c r="M921" s="332"/>
      <c r="N921" s="332"/>
      <c r="O921" s="332"/>
      <c r="P921" s="332"/>
      <c r="Q921" s="332"/>
      <c r="R921" s="332"/>
      <c r="S921" s="332"/>
      <c r="T921" s="332"/>
      <c r="U921" s="332"/>
      <c r="V921" s="356"/>
    </row>
    <row r="922" spans="1:22" s="329" customFormat="1" ht="14.1" customHeight="1" thickBot="1">
      <c r="A922" s="512">
        <f t="shared" si="18"/>
        <v>921</v>
      </c>
      <c r="B922" s="561" t="s">
        <v>2177</v>
      </c>
      <c r="C922" s="561">
        <v>1</v>
      </c>
      <c r="D922" s="561">
        <v>8</v>
      </c>
      <c r="E922" s="346" t="s">
        <v>1701</v>
      </c>
      <c r="F922" s="347" t="str">
        <f>IF('確認申請書（建築）入力'!$N$612="","",'確認申請書（建築）入力'!$N$612)</f>
        <v/>
      </c>
      <c r="G922" s="347"/>
      <c r="H922" s="347"/>
      <c r="I922" s="347"/>
      <c r="J922" s="347"/>
      <c r="K922" s="347"/>
      <c r="L922" s="347"/>
      <c r="M922" s="347"/>
      <c r="N922" s="347"/>
      <c r="O922" s="347"/>
      <c r="P922" s="347"/>
      <c r="Q922" s="347"/>
      <c r="R922" s="347"/>
      <c r="S922" s="347"/>
      <c r="T922" s="347"/>
      <c r="U922" s="347"/>
      <c r="V922" s="363"/>
    </row>
    <row r="923" spans="1:22" s="329" customFormat="1" ht="14.1" customHeight="1">
      <c r="A923" s="519">
        <f t="shared" si="18"/>
        <v>922</v>
      </c>
      <c r="B923" s="562" t="s">
        <v>2177</v>
      </c>
      <c r="C923" s="562">
        <v>2</v>
      </c>
      <c r="D923" s="562">
        <v>8</v>
      </c>
      <c r="E923" s="357" t="s">
        <v>2054</v>
      </c>
      <c r="F923" s="366">
        <f>'建築物別概要（追加）入力'!$E$251</f>
        <v>2</v>
      </c>
      <c r="G923" s="366"/>
      <c r="H923" s="358"/>
      <c r="I923" s="358"/>
      <c r="J923" s="358"/>
      <c r="K923" s="358"/>
      <c r="L923" s="358"/>
      <c r="M923" s="358"/>
      <c r="N923" s="358"/>
      <c r="O923" s="358"/>
      <c r="P923" s="358"/>
      <c r="Q923" s="358"/>
      <c r="R923" s="358"/>
      <c r="S923" s="358"/>
      <c r="T923" s="358"/>
      <c r="U923" s="358"/>
      <c r="V923" s="367"/>
    </row>
    <row r="924" spans="1:22" s="329" customFormat="1" ht="14.1" customHeight="1">
      <c r="A924" s="511">
        <f t="shared" si="18"/>
        <v>923</v>
      </c>
      <c r="B924" s="560" t="s">
        <v>2177</v>
      </c>
      <c r="C924" s="560">
        <v>2</v>
      </c>
      <c r="D924" s="560">
        <v>8</v>
      </c>
      <c r="E924" s="331" t="s">
        <v>89</v>
      </c>
      <c r="F924" s="343" t="str">
        <f>IF('建築物別概要（追加）入力'!$E$252="","",'建築物別概要（追加）入力'!$E$252)</f>
        <v/>
      </c>
      <c r="G924" s="343"/>
      <c r="H924" s="332"/>
      <c r="I924" s="332"/>
      <c r="J924" s="332"/>
      <c r="K924" s="332"/>
      <c r="L924" s="332"/>
      <c r="M924" s="332"/>
      <c r="N924" s="332"/>
      <c r="O924" s="332"/>
      <c r="P924" s="332"/>
      <c r="Q924" s="332"/>
      <c r="R924" s="332"/>
      <c r="S924" s="332"/>
      <c r="T924" s="332"/>
      <c r="U924" s="332"/>
      <c r="V924" s="356"/>
    </row>
    <row r="925" spans="1:22" s="329" customFormat="1" ht="14.1" customHeight="1">
      <c r="A925" s="511">
        <f t="shared" si="18"/>
        <v>924</v>
      </c>
      <c r="B925" s="560" t="s">
        <v>2177</v>
      </c>
      <c r="C925" s="560">
        <v>2</v>
      </c>
      <c r="D925" s="560">
        <v>8</v>
      </c>
      <c r="E925" s="331" t="s">
        <v>2269</v>
      </c>
      <c r="F925" s="341" t="str">
        <f>IF('建築物別概要（追加）入力'!$E$253="","",'建築物別概要（追加）入力'!$E$253)</f>
        <v/>
      </c>
      <c r="G925" s="341"/>
      <c r="H925" s="332"/>
      <c r="I925" s="332"/>
      <c r="J925" s="332"/>
      <c r="K925" s="332"/>
      <c r="L925" s="332"/>
      <c r="M925" s="332"/>
      <c r="N925" s="332"/>
      <c r="O925" s="332"/>
      <c r="P925" s="332"/>
      <c r="Q925" s="332"/>
      <c r="R925" s="332"/>
      <c r="S925" s="332"/>
      <c r="T925" s="332"/>
      <c r="U925" s="332"/>
      <c r="V925" s="356"/>
    </row>
    <row r="926" spans="1:22" s="329" customFormat="1" ht="14.1" customHeight="1">
      <c r="A926" s="511">
        <f t="shared" si="18"/>
        <v>925</v>
      </c>
      <c r="B926" s="560" t="s">
        <v>2177</v>
      </c>
      <c r="C926" s="560">
        <v>2</v>
      </c>
      <c r="D926" s="560">
        <v>8</v>
      </c>
      <c r="E926" s="331" t="s">
        <v>2270</v>
      </c>
      <c r="F926" s="341" t="str">
        <f>IF('建築物別概要（追加）入力'!$E$254="","",'建築物別概要（追加）入力'!$E$254)</f>
        <v/>
      </c>
      <c r="G926" s="341"/>
      <c r="H926" s="332"/>
      <c r="I926" s="332"/>
      <c r="J926" s="332"/>
      <c r="K926" s="332"/>
      <c r="L926" s="332"/>
      <c r="M926" s="332"/>
      <c r="N926" s="332"/>
      <c r="O926" s="332"/>
      <c r="P926" s="332"/>
      <c r="Q926" s="332"/>
      <c r="R926" s="332"/>
      <c r="S926" s="332"/>
      <c r="T926" s="332"/>
      <c r="U926" s="332"/>
      <c r="V926" s="356"/>
    </row>
    <row r="927" spans="1:22" s="329" customFormat="1" ht="14.1" customHeight="1">
      <c r="A927" s="511">
        <f t="shared" si="18"/>
        <v>926</v>
      </c>
      <c r="B927" s="560" t="s">
        <v>2177</v>
      </c>
      <c r="C927" s="560">
        <v>2</v>
      </c>
      <c r="D927" s="560">
        <v>8</v>
      </c>
      <c r="E927" s="331" t="s">
        <v>2271</v>
      </c>
      <c r="F927" s="341" t="str">
        <f>IF('建築物別概要（追加）入力'!$E$255="","",'建築物別概要（追加）入力'!$E$255)</f>
        <v/>
      </c>
      <c r="G927" s="341"/>
      <c r="H927" s="332"/>
      <c r="I927" s="332"/>
      <c r="J927" s="332"/>
      <c r="K927" s="332"/>
      <c r="L927" s="332"/>
      <c r="M927" s="332"/>
      <c r="N927" s="332"/>
      <c r="O927" s="332"/>
      <c r="P927" s="332"/>
      <c r="Q927" s="332"/>
      <c r="R927" s="332"/>
      <c r="S927" s="332"/>
      <c r="T927" s="332"/>
      <c r="U927" s="332"/>
      <c r="V927" s="356"/>
    </row>
    <row r="928" spans="1:22" s="329" customFormat="1" ht="14.1" customHeight="1">
      <c r="A928" s="511">
        <f t="shared" si="18"/>
        <v>927</v>
      </c>
      <c r="B928" s="560" t="s">
        <v>2177</v>
      </c>
      <c r="C928" s="560">
        <v>2</v>
      </c>
      <c r="D928" s="560">
        <v>8</v>
      </c>
      <c r="E928" s="331" t="s">
        <v>2272</v>
      </c>
      <c r="F928" s="341" t="str">
        <f>IF('建築物別概要（追加）入力'!$E$256="","",'建築物別概要（追加）入力'!$E$256)</f>
        <v/>
      </c>
      <c r="G928" s="341"/>
      <c r="H928" s="332"/>
      <c r="I928" s="332"/>
      <c r="J928" s="332"/>
      <c r="K928" s="332"/>
      <c r="L928" s="332"/>
      <c r="M928" s="332"/>
      <c r="N928" s="332"/>
      <c r="O928" s="332"/>
      <c r="P928" s="332"/>
      <c r="Q928" s="332"/>
      <c r="R928" s="332"/>
      <c r="S928" s="332"/>
      <c r="T928" s="332"/>
      <c r="U928" s="332"/>
      <c r="V928" s="356"/>
    </row>
    <row r="929" spans="1:22" s="329" customFormat="1" ht="14.1" customHeight="1">
      <c r="A929" s="511">
        <f t="shared" si="18"/>
        <v>928</v>
      </c>
      <c r="B929" s="560" t="s">
        <v>2177</v>
      </c>
      <c r="C929" s="560">
        <v>2</v>
      </c>
      <c r="D929" s="560">
        <v>8</v>
      </c>
      <c r="E929" s="331" t="s">
        <v>2268</v>
      </c>
      <c r="F929" s="341" t="str">
        <f>IF($G$929=TRUE,"有",IF($H$929=TRUE,"無",""))</f>
        <v/>
      </c>
      <c r="G929" s="337" t="b">
        <v>0</v>
      </c>
      <c r="H929" s="337" t="b">
        <v>0</v>
      </c>
      <c r="I929" s="332"/>
      <c r="J929" s="332"/>
      <c r="K929" s="332"/>
      <c r="L929" s="332"/>
      <c r="M929" s="332"/>
      <c r="N929" s="332"/>
      <c r="O929" s="332"/>
      <c r="P929" s="332"/>
      <c r="Q929" s="332"/>
      <c r="R929" s="332"/>
      <c r="S929" s="332"/>
      <c r="T929" s="332"/>
      <c r="U929" s="332"/>
      <c r="V929" s="356"/>
    </row>
    <row r="930" spans="1:22" s="329" customFormat="1" ht="14.1" customHeight="1">
      <c r="A930" s="511">
        <f t="shared" si="18"/>
        <v>929</v>
      </c>
      <c r="B930" s="560" t="s">
        <v>2177</v>
      </c>
      <c r="C930" s="560">
        <v>2</v>
      </c>
      <c r="D930" s="560">
        <v>8</v>
      </c>
      <c r="E930" s="331" t="s">
        <v>2372</v>
      </c>
      <c r="F930" s="332" t="str">
        <f>IF($G$930=1,"",INDEX(主要用途!$C$2:$C$63,$G$930))</f>
        <v/>
      </c>
      <c r="G930" s="344">
        <v>1</v>
      </c>
      <c r="H930" s="344"/>
      <c r="I930" s="344"/>
      <c r="J930" s="344"/>
      <c r="K930" s="344"/>
      <c r="L930" s="344"/>
      <c r="M930" s="332"/>
      <c r="N930" s="332"/>
      <c r="O930" s="332"/>
      <c r="P930" s="332"/>
      <c r="Q930" s="355"/>
      <c r="R930" s="332"/>
      <c r="S930" s="332"/>
      <c r="T930" s="332"/>
      <c r="U930" s="332"/>
      <c r="V930" s="356"/>
    </row>
    <row r="931" spans="1:22" s="329" customFormat="1" ht="14.1" customHeight="1">
      <c r="A931" s="511">
        <f t="shared" si="18"/>
        <v>930</v>
      </c>
      <c r="B931" s="560" t="s">
        <v>2177</v>
      </c>
      <c r="C931" s="560">
        <v>2</v>
      </c>
      <c r="D931" s="560">
        <v>8</v>
      </c>
      <c r="E931" s="331" t="s">
        <v>2373</v>
      </c>
      <c r="F931" s="332" t="str">
        <f>IF($G$931=1,"",INDEX(主要用途!$C$2:$C$63,$G$931))</f>
        <v/>
      </c>
      <c r="G931" s="344">
        <v>1</v>
      </c>
      <c r="H931" s="344"/>
      <c r="I931" s="344"/>
      <c r="J931" s="344"/>
      <c r="K931" s="344"/>
      <c r="L931" s="344"/>
      <c r="M931" s="332"/>
      <c r="N931" s="332"/>
      <c r="O931" s="332"/>
      <c r="P931" s="332"/>
      <c r="Q931" s="355"/>
      <c r="R931" s="332"/>
      <c r="S931" s="332"/>
      <c r="T931" s="332"/>
      <c r="U931" s="332"/>
      <c r="V931" s="356"/>
    </row>
    <row r="932" spans="1:22" s="329" customFormat="1" ht="14.1" customHeight="1">
      <c r="A932" s="511">
        <f t="shared" si="18"/>
        <v>931</v>
      </c>
      <c r="B932" s="560" t="s">
        <v>2177</v>
      </c>
      <c r="C932" s="560">
        <v>2</v>
      </c>
      <c r="D932" s="560">
        <v>8</v>
      </c>
      <c r="E932" s="331" t="s">
        <v>2374</v>
      </c>
      <c r="F932" s="332" t="str">
        <f>IF($G$932=1,"",INDEX(主要用途!$C$2:$C$63,$G$932))</f>
        <v/>
      </c>
      <c r="G932" s="344">
        <v>1</v>
      </c>
      <c r="H932" s="344"/>
      <c r="I932" s="344"/>
      <c r="J932" s="344"/>
      <c r="K932" s="344"/>
      <c r="L932" s="344"/>
      <c r="M932" s="332"/>
      <c r="N932" s="332"/>
      <c r="O932" s="332"/>
      <c r="P932" s="332"/>
      <c r="Q932" s="355"/>
      <c r="R932" s="332"/>
      <c r="S932" s="332"/>
      <c r="T932" s="332"/>
      <c r="U932" s="332"/>
      <c r="V932" s="356"/>
    </row>
    <row r="933" spans="1:22" s="329" customFormat="1" ht="14.1" customHeight="1">
      <c r="A933" s="511">
        <f t="shared" si="18"/>
        <v>932</v>
      </c>
      <c r="B933" s="560" t="s">
        <v>2177</v>
      </c>
      <c r="C933" s="560">
        <v>2</v>
      </c>
      <c r="D933" s="560">
        <v>8</v>
      </c>
      <c r="E933" s="331" t="s">
        <v>2375</v>
      </c>
      <c r="F933" s="332" t="str">
        <f>IF($G$933=1,"",INDEX(主要用途!$C$2:$C$63,$G$933))</f>
        <v/>
      </c>
      <c r="G933" s="344">
        <v>1</v>
      </c>
      <c r="H933" s="344"/>
      <c r="I933" s="344"/>
      <c r="J933" s="344"/>
      <c r="K933" s="344"/>
      <c r="L933" s="344"/>
      <c r="M933" s="332"/>
      <c r="N933" s="332"/>
      <c r="O933" s="332"/>
      <c r="P933" s="332"/>
      <c r="Q933" s="355"/>
      <c r="R933" s="332"/>
      <c r="S933" s="332"/>
      <c r="T933" s="332"/>
      <c r="U933" s="332"/>
      <c r="V933" s="356"/>
    </row>
    <row r="934" spans="1:22" s="329" customFormat="1" ht="14.1" customHeight="1">
      <c r="A934" s="511">
        <f t="shared" si="18"/>
        <v>933</v>
      </c>
      <c r="B934" s="560" t="s">
        <v>2177</v>
      </c>
      <c r="C934" s="560">
        <v>2</v>
      </c>
      <c r="D934" s="560">
        <v>8</v>
      </c>
      <c r="E934" s="331" t="s">
        <v>2376</v>
      </c>
      <c r="F934" s="332" t="str">
        <f>IF($G$934=1,"",INDEX(主要用途!$C$2:$C$63,$G$934))</f>
        <v/>
      </c>
      <c r="G934" s="344">
        <v>1</v>
      </c>
      <c r="H934" s="344"/>
      <c r="I934" s="344"/>
      <c r="J934" s="344"/>
      <c r="K934" s="344"/>
      <c r="L934" s="344"/>
      <c r="M934" s="332"/>
      <c r="N934" s="332"/>
      <c r="O934" s="332"/>
      <c r="P934" s="332"/>
      <c r="Q934" s="355"/>
      <c r="R934" s="332"/>
      <c r="S934" s="332"/>
      <c r="T934" s="332"/>
      <c r="U934" s="332"/>
      <c r="V934" s="356"/>
    </row>
    <row r="935" spans="1:22" s="329" customFormat="1" ht="14.1" customHeight="1">
      <c r="A935" s="511">
        <f t="shared" si="18"/>
        <v>934</v>
      </c>
      <c r="B935" s="560" t="s">
        <v>2177</v>
      </c>
      <c r="C935" s="560">
        <v>2</v>
      </c>
      <c r="D935" s="560">
        <v>8</v>
      </c>
      <c r="E935" s="331" t="s">
        <v>2387</v>
      </c>
      <c r="F935" s="332" t="str">
        <f>IF($G$935=1,"",INDEX(主要用途!$C$2:$C$63,$G$935))</f>
        <v/>
      </c>
      <c r="G935" s="344">
        <v>1</v>
      </c>
      <c r="H935" s="344"/>
      <c r="I935" s="344"/>
      <c r="J935" s="344"/>
      <c r="K935" s="344"/>
      <c r="L935" s="344"/>
      <c r="M935" s="332"/>
      <c r="N935" s="332"/>
      <c r="O935" s="332"/>
      <c r="P935" s="332"/>
      <c r="Q935" s="355"/>
      <c r="R935" s="332"/>
      <c r="S935" s="332"/>
      <c r="T935" s="332"/>
      <c r="U935" s="332"/>
      <c r="V935" s="356"/>
    </row>
    <row r="936" spans="1:22" s="329" customFormat="1" ht="14.1" customHeight="1">
      <c r="A936" s="511">
        <f t="shared" si="18"/>
        <v>935</v>
      </c>
      <c r="B936" s="560" t="s">
        <v>2177</v>
      </c>
      <c r="C936" s="560">
        <v>2</v>
      </c>
      <c r="D936" s="560">
        <v>8</v>
      </c>
      <c r="E936" s="331" t="s">
        <v>2377</v>
      </c>
      <c r="F936" s="332" t="str">
        <f>IF('建築物別概要（追加）入力'!$K$260="","",'建築物別概要（追加）入力'!$K$260)</f>
        <v/>
      </c>
      <c r="G936" s="344"/>
      <c r="H936" s="344"/>
      <c r="I936" s="344"/>
      <c r="J936" s="344"/>
      <c r="K936" s="344"/>
      <c r="L936" s="344"/>
      <c r="M936" s="332"/>
      <c r="N936" s="332"/>
      <c r="O936" s="332"/>
      <c r="P936" s="332"/>
      <c r="Q936" s="332"/>
      <c r="R936" s="332"/>
      <c r="S936" s="332"/>
      <c r="T936" s="332"/>
      <c r="U936" s="332"/>
      <c r="V936" s="356"/>
    </row>
    <row r="937" spans="1:22" s="329" customFormat="1" ht="14.1" customHeight="1">
      <c r="A937" s="511">
        <f t="shared" si="18"/>
        <v>936</v>
      </c>
      <c r="B937" s="560" t="s">
        <v>2177</v>
      </c>
      <c r="C937" s="560">
        <v>2</v>
      </c>
      <c r="D937" s="560">
        <v>8</v>
      </c>
      <c r="E937" s="331" t="s">
        <v>2378</v>
      </c>
      <c r="F937" s="332" t="str">
        <f>IF('建築物別概要（追加）入力'!$K$261="","",'建築物別概要（追加）入力'!$K$261)</f>
        <v/>
      </c>
      <c r="G937" s="332"/>
      <c r="H937" s="332"/>
      <c r="I937" s="332"/>
      <c r="J937" s="332"/>
      <c r="K937" s="332"/>
      <c r="L937" s="332"/>
      <c r="M937" s="332"/>
      <c r="N937" s="332"/>
      <c r="O937" s="332"/>
      <c r="P937" s="332"/>
      <c r="Q937" s="332"/>
      <c r="R937" s="332"/>
      <c r="S937" s="332"/>
      <c r="T937" s="332"/>
      <c r="U937" s="332"/>
      <c r="V937" s="356"/>
    </row>
    <row r="938" spans="1:22" s="329" customFormat="1" ht="14.1" customHeight="1">
      <c r="A938" s="511">
        <f t="shared" si="18"/>
        <v>937</v>
      </c>
      <c r="B938" s="560" t="s">
        <v>2177</v>
      </c>
      <c r="C938" s="560">
        <v>2</v>
      </c>
      <c r="D938" s="560">
        <v>8</v>
      </c>
      <c r="E938" s="331" t="s">
        <v>2381</v>
      </c>
      <c r="F938" s="332" t="str">
        <f>IF('建築物別概要（追加）入力'!$K$262="","",'建築物別概要（追加）入力'!$K$262)</f>
        <v/>
      </c>
      <c r="G938" s="332"/>
      <c r="H938" s="332"/>
      <c r="I938" s="332"/>
      <c r="J938" s="332"/>
      <c r="K938" s="332"/>
      <c r="L938" s="332"/>
      <c r="M938" s="332"/>
      <c r="N938" s="332"/>
      <c r="O938" s="332"/>
      <c r="P938" s="332"/>
      <c r="Q938" s="332"/>
      <c r="R938" s="332"/>
      <c r="S938" s="332"/>
      <c r="T938" s="332"/>
      <c r="U938" s="332"/>
      <c r="V938" s="356"/>
    </row>
    <row r="939" spans="1:22" s="329" customFormat="1" ht="14.1" customHeight="1">
      <c r="A939" s="511">
        <f t="shared" si="18"/>
        <v>938</v>
      </c>
      <c r="B939" s="560" t="s">
        <v>2177</v>
      </c>
      <c r="C939" s="560">
        <v>2</v>
      </c>
      <c r="D939" s="560">
        <v>8</v>
      </c>
      <c r="E939" s="331" t="s">
        <v>2379</v>
      </c>
      <c r="F939" s="332" t="str">
        <f>IF('建築物別概要（追加）入力'!$K$263="","",'建築物別概要（追加）入力'!$K$263)</f>
        <v/>
      </c>
      <c r="G939" s="332"/>
      <c r="H939" s="332"/>
      <c r="I939" s="332"/>
      <c r="J939" s="332"/>
      <c r="K939" s="332"/>
      <c r="L939" s="332"/>
      <c r="M939" s="332"/>
      <c r="N939" s="332"/>
      <c r="O939" s="332"/>
      <c r="P939" s="332"/>
      <c r="Q939" s="332"/>
      <c r="R939" s="332"/>
      <c r="S939" s="332"/>
      <c r="T939" s="332"/>
      <c r="U939" s="332"/>
      <c r="V939" s="356"/>
    </row>
    <row r="940" spans="1:22" s="329" customFormat="1" ht="14.1" customHeight="1">
      <c r="A940" s="511">
        <f t="shared" si="18"/>
        <v>939</v>
      </c>
      <c r="B940" s="560" t="s">
        <v>2177</v>
      </c>
      <c r="C940" s="560">
        <v>2</v>
      </c>
      <c r="D940" s="560">
        <v>8</v>
      </c>
      <c r="E940" s="331" t="s">
        <v>2380</v>
      </c>
      <c r="F940" s="332" t="str">
        <f>IF('建築物別概要（追加）入力'!$K$264="","",'建築物別概要（追加）入力'!$K$264)</f>
        <v/>
      </c>
      <c r="G940" s="332"/>
      <c r="H940" s="332"/>
      <c r="I940" s="332"/>
      <c r="J940" s="332"/>
      <c r="K940" s="332"/>
      <c r="L940" s="332"/>
      <c r="M940" s="332"/>
      <c r="N940" s="332"/>
      <c r="O940" s="332"/>
      <c r="P940" s="332"/>
      <c r="Q940" s="332"/>
      <c r="R940" s="332"/>
      <c r="S940" s="332"/>
      <c r="T940" s="332"/>
      <c r="U940" s="332"/>
      <c r="V940" s="356"/>
    </row>
    <row r="941" spans="1:22" s="329" customFormat="1" ht="14.1" customHeight="1">
      <c r="A941" s="511">
        <f t="shared" si="18"/>
        <v>940</v>
      </c>
      <c r="B941" s="560" t="s">
        <v>2177</v>
      </c>
      <c r="C941" s="560">
        <v>2</v>
      </c>
      <c r="D941" s="560">
        <v>8</v>
      </c>
      <c r="E941" s="331" t="s">
        <v>2388</v>
      </c>
      <c r="F941" s="332" t="str">
        <f>IF('建築物別概要（追加）入力'!$K$265="","",'建築物別概要（追加）入力'!$K$265)</f>
        <v/>
      </c>
      <c r="G941" s="332"/>
      <c r="H941" s="332"/>
      <c r="I941" s="332"/>
      <c r="J941" s="332"/>
      <c r="K941" s="332"/>
      <c r="L941" s="332"/>
      <c r="M941" s="332"/>
      <c r="N941" s="332"/>
      <c r="O941" s="332"/>
      <c r="P941" s="332"/>
      <c r="Q941" s="332"/>
      <c r="R941" s="332"/>
      <c r="S941" s="332"/>
      <c r="T941" s="332"/>
      <c r="U941" s="332"/>
      <c r="V941" s="356"/>
    </row>
    <row r="942" spans="1:22" s="329" customFormat="1" ht="14.1" customHeight="1">
      <c r="A942" s="511">
        <f t="shared" si="18"/>
        <v>941</v>
      </c>
      <c r="B942" s="560" t="s">
        <v>2177</v>
      </c>
      <c r="C942" s="560">
        <v>2</v>
      </c>
      <c r="D942" s="560">
        <v>8</v>
      </c>
      <c r="E942" s="331" t="s">
        <v>2382</v>
      </c>
      <c r="F942" s="332" t="str">
        <f>IF('建築物別概要（追加）入力'!$V$260="","",TEXT('建築物別概要（追加）入力'!$V$260,"#0.00"))</f>
        <v/>
      </c>
      <c r="G942" s="362"/>
      <c r="H942" s="362"/>
      <c r="I942" s="362"/>
      <c r="J942" s="362"/>
      <c r="K942" s="362"/>
      <c r="L942" s="362"/>
      <c r="M942" s="332"/>
      <c r="N942" s="332"/>
      <c r="O942" s="332"/>
      <c r="P942" s="332"/>
      <c r="Q942" s="332"/>
      <c r="R942" s="332"/>
      <c r="S942" s="332"/>
      <c r="T942" s="332"/>
      <c r="U942" s="332"/>
      <c r="V942" s="356"/>
    </row>
    <row r="943" spans="1:22" s="329" customFormat="1" ht="14.1" customHeight="1">
      <c r="A943" s="511">
        <f t="shared" si="18"/>
        <v>942</v>
      </c>
      <c r="B943" s="560" t="s">
        <v>2177</v>
      </c>
      <c r="C943" s="560">
        <v>2</v>
      </c>
      <c r="D943" s="560">
        <v>8</v>
      </c>
      <c r="E943" s="331" t="s">
        <v>2383</v>
      </c>
      <c r="F943" s="332" t="str">
        <f>IF('建築物別概要（追加）入力'!$V$261="","",TEXT('建築物別概要（追加）入力'!$V$261,"#0.00"))</f>
        <v/>
      </c>
      <c r="G943" s="362"/>
      <c r="H943" s="362"/>
      <c r="I943" s="362"/>
      <c r="J943" s="362"/>
      <c r="K943" s="362"/>
      <c r="L943" s="362"/>
      <c r="M943" s="332"/>
      <c r="N943" s="332"/>
      <c r="O943" s="332"/>
      <c r="P943" s="332"/>
      <c r="Q943" s="332"/>
      <c r="R943" s="332"/>
      <c r="S943" s="332"/>
      <c r="T943" s="332"/>
      <c r="U943" s="332"/>
      <c r="V943" s="356"/>
    </row>
    <row r="944" spans="1:22" s="329" customFormat="1" ht="14.1" customHeight="1">
      <c r="A944" s="511">
        <f t="shared" si="18"/>
        <v>943</v>
      </c>
      <c r="B944" s="560" t="s">
        <v>2177</v>
      </c>
      <c r="C944" s="560">
        <v>2</v>
      </c>
      <c r="D944" s="560">
        <v>8</v>
      </c>
      <c r="E944" s="331" t="s">
        <v>2384</v>
      </c>
      <c r="F944" s="332" t="str">
        <f>IF('建築物別概要（追加）入力'!$V$262="","",TEXT('建築物別概要（追加）入力'!$V$262,"#0.00"))</f>
        <v/>
      </c>
      <c r="G944" s="362"/>
      <c r="H944" s="362"/>
      <c r="I944" s="362"/>
      <c r="J944" s="362"/>
      <c r="K944" s="362"/>
      <c r="L944" s="362"/>
      <c r="M944" s="332"/>
      <c r="N944" s="332"/>
      <c r="O944" s="332"/>
      <c r="P944" s="332"/>
      <c r="Q944" s="332"/>
      <c r="R944" s="332"/>
      <c r="S944" s="332"/>
      <c r="T944" s="332"/>
      <c r="U944" s="332"/>
      <c r="V944" s="356"/>
    </row>
    <row r="945" spans="1:22" s="329" customFormat="1" ht="14.1" customHeight="1">
      <c r="A945" s="511">
        <f t="shared" si="18"/>
        <v>944</v>
      </c>
      <c r="B945" s="560" t="s">
        <v>2177</v>
      </c>
      <c r="C945" s="560">
        <v>2</v>
      </c>
      <c r="D945" s="560">
        <v>8</v>
      </c>
      <c r="E945" s="331" t="s">
        <v>2385</v>
      </c>
      <c r="F945" s="332" t="str">
        <f>IF('建築物別概要（追加）入力'!$V$263="","",TEXT('建築物別概要（追加）入力'!$V$263,"#0.00"))</f>
        <v/>
      </c>
      <c r="G945" s="362"/>
      <c r="H945" s="362"/>
      <c r="I945" s="362"/>
      <c r="J945" s="362"/>
      <c r="K945" s="362"/>
      <c r="L945" s="362"/>
      <c r="M945" s="332"/>
      <c r="N945" s="332"/>
      <c r="O945" s="332"/>
      <c r="P945" s="332"/>
      <c r="Q945" s="332"/>
      <c r="R945" s="332"/>
      <c r="S945" s="332"/>
      <c r="T945" s="332"/>
      <c r="U945" s="332"/>
      <c r="V945" s="356"/>
    </row>
    <row r="946" spans="1:22" s="329" customFormat="1" ht="14.1" customHeight="1">
      <c r="A946" s="511">
        <f t="shared" si="18"/>
        <v>945</v>
      </c>
      <c r="B946" s="560" t="s">
        <v>2177</v>
      </c>
      <c r="C946" s="560">
        <v>2</v>
      </c>
      <c r="D946" s="560">
        <v>8</v>
      </c>
      <c r="E946" s="331" t="s">
        <v>2386</v>
      </c>
      <c r="F946" s="332" t="str">
        <f>IF('建築物別概要（追加）入力'!$V$264="","",TEXT('建築物別概要（追加）入力'!$V$264,"#0.00"))</f>
        <v/>
      </c>
      <c r="G946" s="362"/>
      <c r="H946" s="362"/>
      <c r="I946" s="362"/>
      <c r="J946" s="362"/>
      <c r="K946" s="362"/>
      <c r="L946" s="362"/>
      <c r="M946" s="332"/>
      <c r="N946" s="332"/>
      <c r="O946" s="332"/>
      <c r="P946" s="332"/>
      <c r="Q946" s="332"/>
      <c r="R946" s="332"/>
      <c r="S946" s="332"/>
      <c r="T946" s="332"/>
      <c r="U946" s="332"/>
      <c r="V946" s="356"/>
    </row>
    <row r="947" spans="1:22" s="329" customFormat="1" ht="14.1" customHeight="1">
      <c r="A947" s="511">
        <f t="shared" si="18"/>
        <v>946</v>
      </c>
      <c r="B947" s="560" t="s">
        <v>2177</v>
      </c>
      <c r="C947" s="560">
        <v>2</v>
      </c>
      <c r="D947" s="560">
        <v>8</v>
      </c>
      <c r="E947" s="331" t="s">
        <v>2389</v>
      </c>
      <c r="F947" s="332" t="str">
        <f>IF('建築物別概要（追加）入力'!$V$265="","",TEXT('建築物別概要（追加）入力'!$V$265,"#0.00"))</f>
        <v/>
      </c>
      <c r="G947" s="362"/>
      <c r="H947" s="362"/>
      <c r="I947" s="362"/>
      <c r="J947" s="362"/>
      <c r="K947" s="362"/>
      <c r="L947" s="362"/>
      <c r="M947" s="332"/>
      <c r="N947" s="332"/>
      <c r="O947" s="332"/>
      <c r="P947" s="332"/>
      <c r="Q947" s="332"/>
      <c r="R947" s="332"/>
      <c r="S947" s="332"/>
      <c r="T947" s="332"/>
      <c r="U947" s="332"/>
      <c r="V947" s="356"/>
    </row>
    <row r="948" spans="1:22" s="329" customFormat="1" ht="14.1" customHeight="1">
      <c r="A948" s="511">
        <f t="shared" si="18"/>
        <v>947</v>
      </c>
      <c r="B948" s="560" t="s">
        <v>2177</v>
      </c>
      <c r="C948" s="560">
        <v>2</v>
      </c>
      <c r="D948" s="560">
        <v>8</v>
      </c>
      <c r="E948" s="331" t="s">
        <v>1702</v>
      </c>
      <c r="F948" s="332" t="str">
        <f>IF('建築物別概要（追加）入力'!$E$267="","",'建築物別概要（追加）入力'!$E$267)</f>
        <v/>
      </c>
      <c r="G948" s="332"/>
      <c r="H948" s="332"/>
      <c r="I948" s="332"/>
      <c r="J948" s="332"/>
      <c r="K948" s="332"/>
      <c r="L948" s="332"/>
      <c r="M948" s="332"/>
      <c r="N948" s="332"/>
      <c r="O948" s="332"/>
      <c r="P948" s="332"/>
      <c r="Q948" s="332"/>
      <c r="R948" s="332"/>
      <c r="S948" s="332"/>
      <c r="T948" s="332"/>
      <c r="U948" s="332"/>
      <c r="V948" s="356"/>
    </row>
    <row r="949" spans="1:22" s="329" customFormat="1" ht="14.1" customHeight="1" thickBot="1">
      <c r="A949" s="512">
        <f t="shared" si="18"/>
        <v>948</v>
      </c>
      <c r="B949" s="561" t="s">
        <v>2177</v>
      </c>
      <c r="C949" s="561">
        <v>2</v>
      </c>
      <c r="D949" s="561">
        <v>8</v>
      </c>
      <c r="E949" s="346" t="s">
        <v>1701</v>
      </c>
      <c r="F949" s="347" t="str">
        <f>IF('建築物別概要（追加）入力'!$E$270="","",'建築物別概要（追加）入力'!$E$270)</f>
        <v/>
      </c>
      <c r="G949" s="347"/>
      <c r="H949" s="347"/>
      <c r="I949" s="347"/>
      <c r="J949" s="347"/>
      <c r="K949" s="347"/>
      <c r="L949" s="347"/>
      <c r="M949" s="347"/>
      <c r="N949" s="347"/>
      <c r="O949" s="347"/>
      <c r="P949" s="347"/>
      <c r="Q949" s="347"/>
      <c r="R949" s="347"/>
      <c r="S949" s="347"/>
      <c r="T949" s="347"/>
      <c r="U949" s="347"/>
      <c r="V949" s="363"/>
    </row>
    <row r="950" spans="1:22" s="329" customFormat="1" ht="14.1" customHeight="1">
      <c r="A950" s="519">
        <f t="shared" si="18"/>
        <v>949</v>
      </c>
      <c r="B950" s="562" t="s">
        <v>2177</v>
      </c>
      <c r="C950" s="562">
        <v>3</v>
      </c>
      <c r="D950" s="562">
        <v>8</v>
      </c>
      <c r="E950" s="357" t="s">
        <v>2054</v>
      </c>
      <c r="F950" s="366">
        <f>'建築物別概要（追加）入力'!$E524</f>
        <v>3</v>
      </c>
      <c r="G950" s="366"/>
      <c r="H950" s="358"/>
      <c r="I950" s="358"/>
      <c r="J950" s="358"/>
      <c r="K950" s="358"/>
      <c r="L950" s="358"/>
      <c r="M950" s="358"/>
      <c r="N950" s="358"/>
      <c r="O950" s="358"/>
      <c r="P950" s="358"/>
      <c r="Q950" s="358"/>
      <c r="R950" s="358"/>
      <c r="S950" s="358"/>
      <c r="T950" s="358"/>
      <c r="U950" s="358"/>
      <c r="V950" s="367"/>
    </row>
    <row r="951" spans="1:22" s="329" customFormat="1" ht="14.1" customHeight="1">
      <c r="A951" s="511">
        <f t="shared" si="18"/>
        <v>950</v>
      </c>
      <c r="B951" s="560" t="s">
        <v>2177</v>
      </c>
      <c r="C951" s="560">
        <v>3</v>
      </c>
      <c r="D951" s="560">
        <v>8</v>
      </c>
      <c r="E951" s="331" t="s">
        <v>89</v>
      </c>
      <c r="F951" s="343" t="str">
        <f>IF('建築物別概要（追加）入力'!$E525="","",'建築物別概要（追加）入力'!$E525)</f>
        <v/>
      </c>
      <c r="G951" s="343"/>
      <c r="H951" s="332"/>
      <c r="I951" s="332"/>
      <c r="J951" s="332"/>
      <c r="K951" s="332"/>
      <c r="L951" s="332"/>
      <c r="M951" s="332"/>
      <c r="N951" s="332"/>
      <c r="O951" s="332"/>
      <c r="P951" s="332"/>
      <c r="Q951" s="332"/>
      <c r="R951" s="332"/>
      <c r="S951" s="332"/>
      <c r="T951" s="332"/>
      <c r="U951" s="332"/>
      <c r="V951" s="356"/>
    </row>
    <row r="952" spans="1:22" s="329" customFormat="1" ht="14.1" customHeight="1">
      <c r="A952" s="511">
        <f t="shared" si="18"/>
        <v>951</v>
      </c>
      <c r="B952" s="560" t="s">
        <v>2177</v>
      </c>
      <c r="C952" s="560">
        <v>3</v>
      </c>
      <c r="D952" s="560">
        <v>8</v>
      </c>
      <c r="E952" s="331" t="s">
        <v>2269</v>
      </c>
      <c r="F952" s="341" t="str">
        <f>IF('建築物別概要（追加）入力'!$E526="","",'建築物別概要（追加）入力'!$E526)</f>
        <v/>
      </c>
      <c r="G952" s="341"/>
      <c r="H952" s="332"/>
      <c r="I952" s="332"/>
      <c r="J952" s="332"/>
      <c r="K952" s="332"/>
      <c r="L952" s="332"/>
      <c r="M952" s="332"/>
      <c r="N952" s="332"/>
      <c r="O952" s="332"/>
      <c r="P952" s="332"/>
      <c r="Q952" s="332"/>
      <c r="R952" s="332"/>
      <c r="S952" s="332"/>
      <c r="T952" s="332"/>
      <c r="U952" s="332"/>
      <c r="V952" s="356"/>
    </row>
    <row r="953" spans="1:22" s="329" customFormat="1" ht="14.1" customHeight="1">
      <c r="A953" s="511">
        <f t="shared" si="18"/>
        <v>952</v>
      </c>
      <c r="B953" s="560" t="s">
        <v>2177</v>
      </c>
      <c r="C953" s="560">
        <v>3</v>
      </c>
      <c r="D953" s="560">
        <v>8</v>
      </c>
      <c r="E953" s="331" t="s">
        <v>2270</v>
      </c>
      <c r="F953" s="341" t="str">
        <f>IF('建築物別概要（追加）入力'!$E527="","",'建築物別概要（追加）入力'!$E527)</f>
        <v/>
      </c>
      <c r="G953" s="341"/>
      <c r="H953" s="332"/>
      <c r="I953" s="332"/>
      <c r="J953" s="332"/>
      <c r="K953" s="332"/>
      <c r="L953" s="332"/>
      <c r="M953" s="332"/>
      <c r="N953" s="332"/>
      <c r="O953" s="332"/>
      <c r="P953" s="332"/>
      <c r="Q953" s="332"/>
      <c r="R953" s="332"/>
      <c r="S953" s="332"/>
      <c r="T953" s="332"/>
      <c r="U953" s="332"/>
      <c r="V953" s="356"/>
    </row>
    <row r="954" spans="1:22" s="329" customFormat="1" ht="14.1" customHeight="1">
      <c r="A954" s="511">
        <f t="shared" si="18"/>
        <v>953</v>
      </c>
      <c r="B954" s="560" t="s">
        <v>2177</v>
      </c>
      <c r="C954" s="560">
        <v>3</v>
      </c>
      <c r="D954" s="560">
        <v>8</v>
      </c>
      <c r="E954" s="331" t="s">
        <v>2271</v>
      </c>
      <c r="F954" s="341" t="str">
        <f>IF('建築物別概要（追加）入力'!$E528="","",'建築物別概要（追加）入力'!$E528)</f>
        <v/>
      </c>
      <c r="G954" s="341"/>
      <c r="H954" s="332"/>
      <c r="I954" s="332"/>
      <c r="J954" s="332"/>
      <c r="K954" s="332"/>
      <c r="L954" s="332"/>
      <c r="M954" s="332"/>
      <c r="N954" s="332"/>
      <c r="O954" s="332"/>
      <c r="P954" s="332"/>
      <c r="Q954" s="332"/>
      <c r="R954" s="332"/>
      <c r="S954" s="332"/>
      <c r="T954" s="332"/>
      <c r="U954" s="332"/>
      <c r="V954" s="356"/>
    </row>
    <row r="955" spans="1:22" s="329" customFormat="1" ht="14.1" customHeight="1">
      <c r="A955" s="511">
        <f t="shared" si="18"/>
        <v>954</v>
      </c>
      <c r="B955" s="560" t="s">
        <v>2177</v>
      </c>
      <c r="C955" s="560">
        <v>3</v>
      </c>
      <c r="D955" s="560">
        <v>8</v>
      </c>
      <c r="E955" s="331" t="s">
        <v>2272</v>
      </c>
      <c r="F955" s="341" t="str">
        <f>IF('建築物別概要（追加）入力'!$E529="","",'建築物別概要（追加）入力'!$E529)</f>
        <v/>
      </c>
      <c r="G955" s="341"/>
      <c r="H955" s="332"/>
      <c r="I955" s="332"/>
      <c r="J955" s="332"/>
      <c r="K955" s="332"/>
      <c r="L955" s="332"/>
      <c r="M955" s="332"/>
      <c r="N955" s="332"/>
      <c r="O955" s="332"/>
      <c r="P955" s="332"/>
      <c r="Q955" s="332"/>
      <c r="R955" s="332"/>
      <c r="S955" s="332"/>
      <c r="T955" s="332"/>
      <c r="U955" s="332"/>
      <c r="V955" s="356"/>
    </row>
    <row r="956" spans="1:22" s="329" customFormat="1" ht="14.1" customHeight="1">
      <c r="A956" s="511">
        <f t="shared" si="18"/>
        <v>955</v>
      </c>
      <c r="B956" s="560" t="s">
        <v>2177</v>
      </c>
      <c r="C956" s="560">
        <v>3</v>
      </c>
      <c r="D956" s="560">
        <v>8</v>
      </c>
      <c r="E956" s="331" t="s">
        <v>2268</v>
      </c>
      <c r="F956" s="341" t="str">
        <f>IF($G$956=TRUE,"有",IF($H$956=TRUE,"無",""))</f>
        <v/>
      </c>
      <c r="G956" s="337" t="b">
        <v>0</v>
      </c>
      <c r="H956" s="337" t="b">
        <v>0</v>
      </c>
      <c r="I956" s="332"/>
      <c r="J956" s="332"/>
      <c r="K956" s="332"/>
      <c r="L956" s="332"/>
      <c r="M956" s="332"/>
      <c r="N956" s="332"/>
      <c r="O956" s="332"/>
      <c r="P956" s="332"/>
      <c r="Q956" s="332"/>
      <c r="R956" s="332"/>
      <c r="S956" s="332"/>
      <c r="T956" s="332"/>
      <c r="U956" s="332"/>
      <c r="V956" s="356"/>
    </row>
    <row r="957" spans="1:22" s="329" customFormat="1" ht="14.1" customHeight="1">
      <c r="A957" s="511">
        <f t="shared" si="18"/>
        <v>956</v>
      </c>
      <c r="B957" s="560" t="s">
        <v>2177</v>
      </c>
      <c r="C957" s="560">
        <v>3</v>
      </c>
      <c r="D957" s="560">
        <v>8</v>
      </c>
      <c r="E957" s="331" t="s">
        <v>2372</v>
      </c>
      <c r="F957" s="332" t="str">
        <f>IF($G$930=1,"",INDEX(主要用途!$C$2:$C$63,$G$930))</f>
        <v/>
      </c>
      <c r="G957" s="344">
        <v>1</v>
      </c>
      <c r="H957" s="344"/>
      <c r="I957" s="344"/>
      <c r="J957" s="344"/>
      <c r="K957" s="344"/>
      <c r="L957" s="344"/>
      <c r="M957" s="332"/>
      <c r="N957" s="332"/>
      <c r="O957" s="332"/>
      <c r="P957" s="332"/>
      <c r="Q957" s="355"/>
      <c r="R957" s="332"/>
      <c r="S957" s="332"/>
      <c r="T957" s="332"/>
      <c r="U957" s="332"/>
      <c r="V957" s="356"/>
    </row>
    <row r="958" spans="1:22" s="329" customFormat="1" ht="14.1" customHeight="1">
      <c r="A958" s="511">
        <f t="shared" si="18"/>
        <v>957</v>
      </c>
      <c r="B958" s="560" t="s">
        <v>2177</v>
      </c>
      <c r="C958" s="560">
        <v>3</v>
      </c>
      <c r="D958" s="560">
        <v>8</v>
      </c>
      <c r="E958" s="331" t="s">
        <v>2373</v>
      </c>
      <c r="F958" s="332" t="str">
        <f>IF($G$931=1,"",INDEX(主要用途!$C$2:$C$63,$G$931))</f>
        <v/>
      </c>
      <c r="G958" s="344">
        <v>1</v>
      </c>
      <c r="H958" s="344"/>
      <c r="I958" s="344"/>
      <c r="J958" s="344"/>
      <c r="K958" s="344"/>
      <c r="L958" s="344"/>
      <c r="M958" s="332"/>
      <c r="N958" s="332"/>
      <c r="O958" s="332"/>
      <c r="P958" s="332"/>
      <c r="Q958" s="355"/>
      <c r="R958" s="332"/>
      <c r="S958" s="332"/>
      <c r="T958" s="332"/>
      <c r="U958" s="332"/>
      <c r="V958" s="356"/>
    </row>
    <row r="959" spans="1:22" s="329" customFormat="1" ht="14.1" customHeight="1">
      <c r="A959" s="511">
        <f t="shared" si="18"/>
        <v>958</v>
      </c>
      <c r="B959" s="560" t="s">
        <v>2177</v>
      </c>
      <c r="C959" s="560">
        <v>3</v>
      </c>
      <c r="D959" s="560">
        <v>8</v>
      </c>
      <c r="E959" s="331" t="s">
        <v>2374</v>
      </c>
      <c r="F959" s="332" t="str">
        <f>IF($G$932=1,"",INDEX(主要用途!$C$2:$C$63,$G$932))</f>
        <v/>
      </c>
      <c r="G959" s="344">
        <v>1</v>
      </c>
      <c r="H959" s="344"/>
      <c r="I959" s="344"/>
      <c r="J959" s="344"/>
      <c r="K959" s="344"/>
      <c r="L959" s="344"/>
      <c r="M959" s="332"/>
      <c r="N959" s="332"/>
      <c r="O959" s="332"/>
      <c r="P959" s="332"/>
      <c r="Q959" s="355"/>
      <c r="R959" s="332"/>
      <c r="S959" s="332"/>
      <c r="T959" s="332"/>
      <c r="U959" s="332"/>
      <c r="V959" s="356"/>
    </row>
    <row r="960" spans="1:22" s="329" customFormat="1" ht="14.1" customHeight="1">
      <c r="A960" s="511">
        <f t="shared" si="18"/>
        <v>959</v>
      </c>
      <c r="B960" s="560" t="s">
        <v>2177</v>
      </c>
      <c r="C960" s="560">
        <v>3</v>
      </c>
      <c r="D960" s="560">
        <v>8</v>
      </c>
      <c r="E960" s="331" t="s">
        <v>2375</v>
      </c>
      <c r="F960" s="332" t="str">
        <f>IF($G$933=1,"",INDEX(主要用途!$C$2:$C$63,$G$933))</f>
        <v/>
      </c>
      <c r="G960" s="344">
        <v>1</v>
      </c>
      <c r="H960" s="344"/>
      <c r="I960" s="344"/>
      <c r="J960" s="344"/>
      <c r="K960" s="344"/>
      <c r="L960" s="344"/>
      <c r="M960" s="332"/>
      <c r="N960" s="332"/>
      <c r="O960" s="332"/>
      <c r="P960" s="332"/>
      <c r="Q960" s="355"/>
      <c r="R960" s="332"/>
      <c r="S960" s="332"/>
      <c r="T960" s="332"/>
      <c r="U960" s="332"/>
      <c r="V960" s="356"/>
    </row>
    <row r="961" spans="1:22" s="329" customFormat="1" ht="14.1" customHeight="1">
      <c r="A961" s="511">
        <f t="shared" si="18"/>
        <v>960</v>
      </c>
      <c r="B961" s="560" t="s">
        <v>2177</v>
      </c>
      <c r="C961" s="560">
        <v>3</v>
      </c>
      <c r="D961" s="560">
        <v>8</v>
      </c>
      <c r="E961" s="331" t="s">
        <v>2376</v>
      </c>
      <c r="F961" s="332" t="str">
        <f>IF($G$934=1,"",INDEX(主要用途!$C$2:$C$63,$G$934))</f>
        <v/>
      </c>
      <c r="G961" s="344">
        <v>1</v>
      </c>
      <c r="H961" s="344"/>
      <c r="I961" s="344"/>
      <c r="J961" s="344"/>
      <c r="K961" s="344"/>
      <c r="L961" s="344"/>
      <c r="M961" s="332"/>
      <c r="N961" s="332"/>
      <c r="O961" s="332"/>
      <c r="P961" s="332"/>
      <c r="Q961" s="355"/>
      <c r="R961" s="332"/>
      <c r="S961" s="332"/>
      <c r="T961" s="332"/>
      <c r="U961" s="332"/>
      <c r="V961" s="356"/>
    </row>
    <row r="962" spans="1:22" s="329" customFormat="1" ht="14.1" customHeight="1">
      <c r="A962" s="511">
        <f t="shared" si="18"/>
        <v>961</v>
      </c>
      <c r="B962" s="560" t="s">
        <v>2177</v>
      </c>
      <c r="C962" s="560">
        <v>3</v>
      </c>
      <c r="D962" s="560">
        <v>8</v>
      </c>
      <c r="E962" s="331" t="s">
        <v>2387</v>
      </c>
      <c r="F962" s="332" t="str">
        <f>IF($G$935=1,"",INDEX(主要用途!$C$2:$C$63,$G$935))</f>
        <v/>
      </c>
      <c r="G962" s="344">
        <v>1</v>
      </c>
      <c r="H962" s="344"/>
      <c r="I962" s="344"/>
      <c r="J962" s="344"/>
      <c r="K962" s="344"/>
      <c r="L962" s="344"/>
      <c r="M962" s="332"/>
      <c r="N962" s="332"/>
      <c r="O962" s="332"/>
      <c r="P962" s="332"/>
      <c r="Q962" s="355"/>
      <c r="R962" s="332"/>
      <c r="S962" s="332"/>
      <c r="T962" s="332"/>
      <c r="U962" s="332"/>
      <c r="V962" s="356"/>
    </row>
    <row r="963" spans="1:22" s="329" customFormat="1" ht="14.1" customHeight="1">
      <c r="A963" s="511">
        <f t="shared" ref="A963:A976" si="19">A962+1</f>
        <v>962</v>
      </c>
      <c r="B963" s="560" t="s">
        <v>2177</v>
      </c>
      <c r="C963" s="560">
        <v>3</v>
      </c>
      <c r="D963" s="560">
        <v>8</v>
      </c>
      <c r="E963" s="331" t="s">
        <v>2377</v>
      </c>
      <c r="F963" s="332" t="str">
        <f>IF('建築物別概要（追加）入力'!$K$533="","",'建築物別概要（追加）入力'!$K$533)</f>
        <v/>
      </c>
      <c r="G963" s="344"/>
      <c r="H963" s="344"/>
      <c r="I963" s="344"/>
      <c r="J963" s="344"/>
      <c r="K963" s="344"/>
      <c r="L963" s="344"/>
      <c r="M963" s="332"/>
      <c r="N963" s="332"/>
      <c r="O963" s="332"/>
      <c r="P963" s="332"/>
      <c r="Q963" s="332"/>
      <c r="R963" s="332"/>
      <c r="S963" s="332"/>
      <c r="T963" s="332"/>
      <c r="U963" s="332"/>
      <c r="V963" s="356"/>
    </row>
    <row r="964" spans="1:22" s="329" customFormat="1" ht="14.1" customHeight="1">
      <c r="A964" s="511">
        <f t="shared" si="19"/>
        <v>963</v>
      </c>
      <c r="B964" s="560" t="s">
        <v>2177</v>
      </c>
      <c r="C964" s="560">
        <v>3</v>
      </c>
      <c r="D964" s="560">
        <v>8</v>
      </c>
      <c r="E964" s="331" t="s">
        <v>2378</v>
      </c>
      <c r="F964" s="332" t="str">
        <f>IF('建築物別概要（追加）入力'!$K$534="","",'建築物別概要（追加）入力'!$K$534)</f>
        <v/>
      </c>
      <c r="G964" s="332"/>
      <c r="H964" s="332"/>
      <c r="I964" s="332"/>
      <c r="J964" s="332"/>
      <c r="K964" s="332"/>
      <c r="L964" s="332"/>
      <c r="M964" s="332"/>
      <c r="N964" s="332"/>
      <c r="O964" s="332"/>
      <c r="P964" s="332"/>
      <c r="Q964" s="332"/>
      <c r="R964" s="332"/>
      <c r="S964" s="332"/>
      <c r="T964" s="332"/>
      <c r="U964" s="332"/>
      <c r="V964" s="356"/>
    </row>
    <row r="965" spans="1:22" s="329" customFormat="1" ht="14.1" customHeight="1">
      <c r="A965" s="511">
        <f t="shared" si="19"/>
        <v>964</v>
      </c>
      <c r="B965" s="560" t="s">
        <v>2177</v>
      </c>
      <c r="C965" s="560">
        <v>3</v>
      </c>
      <c r="D965" s="560">
        <v>8</v>
      </c>
      <c r="E965" s="331" t="s">
        <v>2381</v>
      </c>
      <c r="F965" s="332" t="str">
        <f>IF('建築物別概要（追加）入力'!$K$535="","",'建築物別概要（追加）入力'!$K$535)</f>
        <v/>
      </c>
      <c r="G965" s="332"/>
      <c r="H965" s="332"/>
      <c r="I965" s="332"/>
      <c r="J965" s="332"/>
      <c r="K965" s="332"/>
      <c r="L965" s="332"/>
      <c r="M965" s="332"/>
      <c r="N965" s="332"/>
      <c r="O965" s="332"/>
      <c r="P965" s="332"/>
      <c r="Q965" s="332"/>
      <c r="R965" s="332"/>
      <c r="S965" s="332"/>
      <c r="T965" s="332"/>
      <c r="U965" s="332"/>
      <c r="V965" s="356"/>
    </row>
    <row r="966" spans="1:22" s="329" customFormat="1" ht="14.1" customHeight="1">
      <c r="A966" s="511">
        <f t="shared" si="19"/>
        <v>965</v>
      </c>
      <c r="B966" s="560" t="s">
        <v>2177</v>
      </c>
      <c r="C966" s="560">
        <v>3</v>
      </c>
      <c r="D966" s="560">
        <v>8</v>
      </c>
      <c r="E966" s="331" t="s">
        <v>2379</v>
      </c>
      <c r="F966" s="332" t="str">
        <f>IF('建築物別概要（追加）入力'!$K$536="","",'建築物別概要（追加）入力'!$K$536)</f>
        <v/>
      </c>
      <c r="G966" s="332"/>
      <c r="H966" s="332"/>
      <c r="I966" s="332"/>
      <c r="J966" s="332"/>
      <c r="K966" s="332"/>
      <c r="L966" s="332"/>
      <c r="M966" s="332"/>
      <c r="N966" s="332"/>
      <c r="O966" s="332"/>
      <c r="P966" s="332"/>
      <c r="Q966" s="332"/>
      <c r="R966" s="332"/>
      <c r="S966" s="332"/>
      <c r="T966" s="332"/>
      <c r="U966" s="332"/>
      <c r="V966" s="356"/>
    </row>
    <row r="967" spans="1:22" s="329" customFormat="1" ht="14.1" customHeight="1">
      <c r="A967" s="511">
        <f t="shared" si="19"/>
        <v>966</v>
      </c>
      <c r="B967" s="560" t="s">
        <v>2177</v>
      </c>
      <c r="C967" s="560">
        <v>3</v>
      </c>
      <c r="D967" s="560">
        <v>8</v>
      </c>
      <c r="E967" s="331" t="s">
        <v>2380</v>
      </c>
      <c r="F967" s="332" t="str">
        <f>IF('建築物別概要（追加）入力'!$K$537="","",'建築物別概要（追加）入力'!$K$537)</f>
        <v/>
      </c>
      <c r="G967" s="332"/>
      <c r="H967" s="332"/>
      <c r="I967" s="332"/>
      <c r="J967" s="332"/>
      <c r="K967" s="332"/>
      <c r="L967" s="332"/>
      <c r="M967" s="332"/>
      <c r="N967" s="332"/>
      <c r="O967" s="332"/>
      <c r="P967" s="332"/>
      <c r="Q967" s="332"/>
      <c r="R967" s="332"/>
      <c r="S967" s="332"/>
      <c r="T967" s="332"/>
      <c r="U967" s="332"/>
      <c r="V967" s="356"/>
    </row>
    <row r="968" spans="1:22" s="329" customFormat="1" ht="14.1" customHeight="1">
      <c r="A968" s="511">
        <f t="shared" si="19"/>
        <v>967</v>
      </c>
      <c r="B968" s="560" t="s">
        <v>2177</v>
      </c>
      <c r="C968" s="560">
        <v>3</v>
      </c>
      <c r="D968" s="560">
        <v>8</v>
      </c>
      <c r="E968" s="331" t="s">
        <v>2388</v>
      </c>
      <c r="F968" s="332" t="str">
        <f>IF('建築物別概要（追加）入力'!$K$538="","",'建築物別概要（追加）入力'!$K$538)</f>
        <v/>
      </c>
      <c r="G968" s="332"/>
      <c r="H968" s="332"/>
      <c r="I968" s="332"/>
      <c r="J968" s="332"/>
      <c r="K968" s="332"/>
      <c r="L968" s="332"/>
      <c r="M968" s="332"/>
      <c r="N968" s="332"/>
      <c r="O968" s="332"/>
      <c r="P968" s="332"/>
      <c r="Q968" s="332"/>
      <c r="R968" s="332"/>
      <c r="S968" s="332"/>
      <c r="T968" s="332"/>
      <c r="U968" s="332"/>
      <c r="V968" s="356"/>
    </row>
    <row r="969" spans="1:22" s="329" customFormat="1" ht="14.1" customHeight="1">
      <c r="A969" s="511">
        <f t="shared" si="19"/>
        <v>968</v>
      </c>
      <c r="B969" s="560" t="s">
        <v>2177</v>
      </c>
      <c r="C969" s="560">
        <v>3</v>
      </c>
      <c r="D969" s="560">
        <v>8</v>
      </c>
      <c r="E969" s="331" t="s">
        <v>2382</v>
      </c>
      <c r="F969" s="332" t="str">
        <f>IF('建築物別概要（追加）入力'!$V$533="","",TEXT('建築物別概要（追加）入力'!$V$533,"#0.00"))</f>
        <v/>
      </c>
      <c r="G969" s="362"/>
      <c r="H969" s="362"/>
      <c r="I969" s="362"/>
      <c r="J969" s="362"/>
      <c r="K969" s="362"/>
      <c r="L969" s="362"/>
      <c r="M969" s="332"/>
      <c r="N969" s="332"/>
      <c r="O969" s="332"/>
      <c r="P969" s="332"/>
      <c r="Q969" s="332"/>
      <c r="R969" s="332"/>
      <c r="S969" s="332"/>
      <c r="T969" s="332"/>
      <c r="U969" s="332"/>
      <c r="V969" s="356"/>
    </row>
    <row r="970" spans="1:22" s="329" customFormat="1" ht="14.1" customHeight="1">
      <c r="A970" s="511">
        <f t="shared" si="19"/>
        <v>969</v>
      </c>
      <c r="B970" s="560" t="s">
        <v>2177</v>
      </c>
      <c r="C970" s="560">
        <v>3</v>
      </c>
      <c r="D970" s="560">
        <v>8</v>
      </c>
      <c r="E970" s="331" t="s">
        <v>2383</v>
      </c>
      <c r="F970" s="332" t="str">
        <f>IF('建築物別概要（追加）入力'!$V$534="","",TEXT('建築物別概要（追加）入力'!$V$534,"#0.00"))</f>
        <v/>
      </c>
      <c r="G970" s="362"/>
      <c r="H970" s="362"/>
      <c r="I970" s="362"/>
      <c r="J970" s="362"/>
      <c r="K970" s="362"/>
      <c r="L970" s="362"/>
      <c r="M970" s="332"/>
      <c r="N970" s="332"/>
      <c r="O970" s="332"/>
      <c r="P970" s="332"/>
      <c r="Q970" s="332"/>
      <c r="R970" s="332"/>
      <c r="S970" s="332"/>
      <c r="T970" s="332"/>
      <c r="U970" s="332"/>
      <c r="V970" s="356"/>
    </row>
    <row r="971" spans="1:22" s="329" customFormat="1" ht="14.1" customHeight="1">
      <c r="A971" s="511">
        <f t="shared" si="19"/>
        <v>970</v>
      </c>
      <c r="B971" s="560" t="s">
        <v>2177</v>
      </c>
      <c r="C971" s="560">
        <v>3</v>
      </c>
      <c r="D971" s="560">
        <v>8</v>
      </c>
      <c r="E971" s="331" t="s">
        <v>2384</v>
      </c>
      <c r="F971" s="332" t="str">
        <f>IF('建築物別概要（追加）入力'!$V$535="","",TEXT('建築物別概要（追加）入力'!$V$535,"#0.00"))</f>
        <v/>
      </c>
      <c r="G971" s="362"/>
      <c r="H971" s="362"/>
      <c r="I971" s="362"/>
      <c r="J971" s="362"/>
      <c r="K971" s="362"/>
      <c r="L971" s="362"/>
      <c r="M971" s="332"/>
      <c r="N971" s="332"/>
      <c r="O971" s="332"/>
      <c r="P971" s="332"/>
      <c r="Q971" s="332"/>
      <c r="R971" s="332"/>
      <c r="S971" s="332"/>
      <c r="T971" s="332"/>
      <c r="U971" s="332"/>
      <c r="V971" s="356"/>
    </row>
    <row r="972" spans="1:22" s="329" customFormat="1" ht="14.1" customHeight="1">
      <c r="A972" s="511">
        <f t="shared" si="19"/>
        <v>971</v>
      </c>
      <c r="B972" s="560" t="s">
        <v>2177</v>
      </c>
      <c r="C972" s="560">
        <v>3</v>
      </c>
      <c r="D972" s="560">
        <v>8</v>
      </c>
      <c r="E972" s="331" t="s">
        <v>2385</v>
      </c>
      <c r="F972" s="332" t="str">
        <f>IF('建築物別概要（追加）入力'!$V$536="","",TEXT('建築物別概要（追加）入力'!$V$536,"#0.00"))</f>
        <v/>
      </c>
      <c r="G972" s="362"/>
      <c r="H972" s="362"/>
      <c r="I972" s="362"/>
      <c r="J972" s="362"/>
      <c r="K972" s="362"/>
      <c r="L972" s="362"/>
      <c r="M972" s="332"/>
      <c r="N972" s="332"/>
      <c r="O972" s="332"/>
      <c r="P972" s="332"/>
      <c r="Q972" s="332"/>
      <c r="R972" s="332"/>
      <c r="S972" s="332"/>
      <c r="T972" s="332"/>
      <c r="U972" s="332"/>
      <c r="V972" s="356"/>
    </row>
    <row r="973" spans="1:22" s="329" customFormat="1" ht="14.1" customHeight="1">
      <c r="A973" s="511">
        <f t="shared" si="19"/>
        <v>972</v>
      </c>
      <c r="B973" s="560" t="s">
        <v>2177</v>
      </c>
      <c r="C973" s="560">
        <v>3</v>
      </c>
      <c r="D973" s="560">
        <v>8</v>
      </c>
      <c r="E973" s="331" t="s">
        <v>2386</v>
      </c>
      <c r="F973" s="332" t="str">
        <f>IF('建築物別概要（追加）入力'!$V$537="","",TEXT('建築物別概要（追加）入力'!$V$537,"#0.00"))</f>
        <v/>
      </c>
      <c r="G973" s="362"/>
      <c r="H973" s="362"/>
      <c r="I973" s="362"/>
      <c r="J973" s="362"/>
      <c r="K973" s="362"/>
      <c r="L973" s="362"/>
      <c r="M973" s="332"/>
      <c r="N973" s="332"/>
      <c r="O973" s="332"/>
      <c r="P973" s="332"/>
      <c r="Q973" s="332"/>
      <c r="R973" s="332"/>
      <c r="S973" s="332"/>
      <c r="T973" s="332"/>
      <c r="U973" s="332"/>
      <c r="V973" s="356"/>
    </row>
    <row r="974" spans="1:22" s="329" customFormat="1" ht="14.1" customHeight="1">
      <c r="A974" s="511">
        <f t="shared" si="19"/>
        <v>973</v>
      </c>
      <c r="B974" s="560" t="s">
        <v>2177</v>
      </c>
      <c r="C974" s="560">
        <v>3</v>
      </c>
      <c r="D974" s="560">
        <v>8</v>
      </c>
      <c r="E974" s="331" t="s">
        <v>2389</v>
      </c>
      <c r="F974" s="332" t="str">
        <f>IF('建築物別概要（追加）入力'!$V$538="","",TEXT('建築物別概要（追加）入力'!$V$538,"#0.00"))</f>
        <v/>
      </c>
      <c r="G974" s="362"/>
      <c r="H974" s="362"/>
      <c r="I974" s="362"/>
      <c r="J974" s="362"/>
      <c r="K974" s="362"/>
      <c r="L974" s="362"/>
      <c r="M974" s="332"/>
      <c r="N974" s="332"/>
      <c r="O974" s="332"/>
      <c r="P974" s="332"/>
      <c r="Q974" s="332"/>
      <c r="R974" s="332"/>
      <c r="S974" s="332"/>
      <c r="T974" s="332"/>
      <c r="U974" s="332"/>
      <c r="V974" s="356"/>
    </row>
    <row r="975" spans="1:22" s="329" customFormat="1" ht="14.1" customHeight="1">
      <c r="A975" s="511">
        <f t="shared" si="19"/>
        <v>974</v>
      </c>
      <c r="B975" s="560" t="s">
        <v>2177</v>
      </c>
      <c r="C975" s="560">
        <v>3</v>
      </c>
      <c r="D975" s="560">
        <v>8</v>
      </c>
      <c r="E975" s="331" t="s">
        <v>1702</v>
      </c>
      <c r="F975" s="332" t="str">
        <f>IF('建築物別概要（追加）入力'!$E$540="","",'建築物別概要（追加）入力'!$E$540)</f>
        <v/>
      </c>
      <c r="G975" s="332"/>
      <c r="H975" s="332"/>
      <c r="I975" s="332"/>
      <c r="J975" s="332"/>
      <c r="K975" s="332"/>
      <c r="L975" s="332"/>
      <c r="M975" s="332"/>
      <c r="N975" s="332"/>
      <c r="O975" s="332"/>
      <c r="P975" s="332"/>
      <c r="Q975" s="332"/>
      <c r="R975" s="332"/>
      <c r="S975" s="332"/>
      <c r="T975" s="332"/>
      <c r="U975" s="332"/>
      <c r="V975" s="356"/>
    </row>
    <row r="976" spans="1:22" s="329" customFormat="1" ht="14.1" customHeight="1" thickBot="1">
      <c r="A976" s="512">
        <f t="shared" si="19"/>
        <v>975</v>
      </c>
      <c r="B976" s="561" t="s">
        <v>2177</v>
      </c>
      <c r="C976" s="561">
        <v>3</v>
      </c>
      <c r="D976" s="561">
        <v>8</v>
      </c>
      <c r="E976" s="346" t="s">
        <v>1701</v>
      </c>
      <c r="F976" s="347" t="str">
        <f>IF('建築物別概要（追加）入力'!$E$543="","",'建築物別概要（追加）入力'!$E$543)</f>
        <v/>
      </c>
      <c r="G976" s="347"/>
      <c r="H976" s="347"/>
      <c r="I976" s="347"/>
      <c r="J976" s="347"/>
      <c r="K976" s="347"/>
      <c r="L976" s="347"/>
      <c r="M976" s="347"/>
      <c r="N976" s="347"/>
      <c r="O976" s="347"/>
      <c r="P976" s="347"/>
      <c r="Q976" s="347"/>
      <c r="R976" s="347"/>
      <c r="S976" s="347"/>
      <c r="T976" s="347"/>
      <c r="U976" s="347"/>
      <c r="V976" s="363"/>
    </row>
  </sheetData>
  <autoFilter ref="A1:V976" xr:uid="{00000000-0009-0000-0000-000042000000}"/>
  <sortState xmlns:xlrd2="http://schemas.microsoft.com/office/spreadsheetml/2017/richdata2" ref="A3:V976">
    <sortCondition ref="C884:C895"/>
  </sortState>
  <phoneticPr fontId="2"/>
  <hyperlinks>
    <hyperlink ref="A1" location="作業メニュー!A1" display="出力列順" xr:uid="{00000000-0004-0000-4200-000000000000}"/>
  </hyperlinks>
  <printOptions horizontalCentered="1" headings="1" gridLines="1"/>
  <pageMargins left="0.39370078740157483" right="0.39370078740157483" top="0.39370078740157483" bottom="0.39370078740157483" header="0.51181102362204722" footer="0.51181102362204722"/>
  <pageSetup paperSize="9" scale="5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3">
    <pageSetUpPr fitToPage="1"/>
  </sheetPr>
  <dimension ref="A1:AH226"/>
  <sheetViews>
    <sheetView zoomScaleNormal="100" workbookViewId="0">
      <pane ySplit="1" topLeftCell="A2" activePane="bottomLeft" state="frozen"/>
      <selection pane="bottomLeft" activeCell="A2" sqref="A2"/>
    </sheetView>
  </sheetViews>
  <sheetFormatPr defaultColWidth="2.875" defaultRowHeight="18" customHeight="1"/>
  <cols>
    <col min="1" max="1" width="10.625" style="697" customWidth="1"/>
    <col min="2" max="16384" width="2.875" style="306"/>
  </cols>
  <sheetData>
    <row r="1" spans="1:19" s="320" customFormat="1" ht="24" customHeight="1" thickBot="1">
      <c r="A1" s="696" t="s">
        <v>1971</v>
      </c>
      <c r="G1" s="1437" t="s">
        <v>66</v>
      </c>
      <c r="H1" s="1437"/>
      <c r="I1" s="1437"/>
      <c r="J1" s="1437"/>
      <c r="S1" s="324"/>
    </row>
    <row r="2" spans="1:19" ht="18" customHeight="1" thickTop="1">
      <c r="A2" s="697" t="s">
        <v>1970</v>
      </c>
    </row>
    <row r="3" spans="1:19" ht="18" customHeight="1">
      <c r="A3" s="697">
        <v>38875</v>
      </c>
      <c r="B3" s="306" t="s">
        <v>1969</v>
      </c>
    </row>
    <row r="4" spans="1:19" ht="18" customHeight="1">
      <c r="A4" s="697">
        <v>38882</v>
      </c>
      <c r="B4" s="306" t="s">
        <v>1968</v>
      </c>
    </row>
    <row r="5" spans="1:19" ht="18" customHeight="1">
      <c r="B5" s="306" t="s">
        <v>1967</v>
      </c>
    </row>
    <row r="6" spans="1:19" ht="18" customHeight="1">
      <c r="A6" s="697">
        <v>38979</v>
      </c>
      <c r="B6" s="306" t="s">
        <v>1966</v>
      </c>
    </row>
    <row r="7" spans="1:19" ht="18" customHeight="1">
      <c r="A7" s="697">
        <v>39000</v>
      </c>
      <c r="B7" s="306" t="s">
        <v>1965</v>
      </c>
    </row>
    <row r="8" spans="1:19" ht="18" customHeight="1">
      <c r="A8" s="697">
        <v>39017</v>
      </c>
      <c r="B8" s="306" t="s">
        <v>1964</v>
      </c>
    </row>
    <row r="9" spans="1:19" ht="18" customHeight="1">
      <c r="A9" s="697">
        <v>39052</v>
      </c>
      <c r="B9" s="306" t="s">
        <v>1963</v>
      </c>
    </row>
    <row r="11" spans="1:19" ht="18" customHeight="1">
      <c r="A11" s="697" t="s">
        <v>1962</v>
      </c>
    </row>
    <row r="12" spans="1:19" ht="18" customHeight="1">
      <c r="A12" s="697">
        <v>39105</v>
      </c>
      <c r="B12" s="306" t="s">
        <v>1961</v>
      </c>
    </row>
    <row r="13" spans="1:19" ht="18" customHeight="1">
      <c r="B13" s="306" t="s">
        <v>1960</v>
      </c>
    </row>
    <row r="14" spans="1:19" ht="18" customHeight="1">
      <c r="B14" s="306" t="s">
        <v>1959</v>
      </c>
    </row>
    <row r="15" spans="1:19" ht="18" customHeight="1">
      <c r="B15" s="306" t="s">
        <v>1958</v>
      </c>
    </row>
    <row r="16" spans="1:19" ht="18" customHeight="1">
      <c r="B16" s="306" t="s">
        <v>1957</v>
      </c>
    </row>
    <row r="17" spans="1:2" ht="18" customHeight="1">
      <c r="B17" s="306" t="s">
        <v>1956</v>
      </c>
    </row>
    <row r="18" spans="1:2" ht="18" customHeight="1">
      <c r="B18" s="306" t="s">
        <v>1955</v>
      </c>
    </row>
    <row r="19" spans="1:2" ht="18" customHeight="1">
      <c r="A19" s="697">
        <v>39122</v>
      </c>
      <c r="B19" s="306" t="s">
        <v>1954</v>
      </c>
    </row>
    <row r="20" spans="1:2" ht="18" customHeight="1">
      <c r="A20" s="697">
        <v>39139</v>
      </c>
      <c r="B20" s="306" t="s">
        <v>1953</v>
      </c>
    </row>
    <row r="21" spans="1:2" ht="18" customHeight="1">
      <c r="B21" s="306" t="s">
        <v>1952</v>
      </c>
    </row>
    <row r="22" spans="1:2" ht="18" customHeight="1">
      <c r="B22" s="306" t="s">
        <v>1951</v>
      </c>
    </row>
    <row r="23" spans="1:2" ht="18" customHeight="1">
      <c r="B23" s="306" t="s">
        <v>1950</v>
      </c>
    </row>
    <row r="24" spans="1:2" ht="18" customHeight="1">
      <c r="B24" s="306" t="s">
        <v>1949</v>
      </c>
    </row>
    <row r="25" spans="1:2" ht="18" customHeight="1">
      <c r="A25" s="697">
        <v>39173</v>
      </c>
      <c r="B25" s="306" t="s">
        <v>1948</v>
      </c>
    </row>
    <row r="26" spans="1:2" ht="18" customHeight="1">
      <c r="A26" s="697">
        <v>39245</v>
      </c>
      <c r="B26" s="306" t="s">
        <v>1947</v>
      </c>
    </row>
    <row r="27" spans="1:2" ht="18" customHeight="1">
      <c r="A27" s="697">
        <v>39252</v>
      </c>
      <c r="B27" s="306" t="s">
        <v>1946</v>
      </c>
    </row>
    <row r="28" spans="1:2" ht="18" customHeight="1">
      <c r="A28" s="697">
        <v>39266</v>
      </c>
      <c r="B28" s="306" t="s">
        <v>1945</v>
      </c>
    </row>
    <row r="29" spans="1:2" ht="18" customHeight="1">
      <c r="A29" s="697">
        <v>39269</v>
      </c>
      <c r="B29" s="306" t="s">
        <v>1944</v>
      </c>
    </row>
    <row r="30" spans="1:2" ht="18" customHeight="1">
      <c r="A30" s="697">
        <v>39275</v>
      </c>
      <c r="B30" s="306" t="s">
        <v>1943</v>
      </c>
    </row>
    <row r="31" spans="1:2" ht="18" customHeight="1">
      <c r="B31" s="306" t="s">
        <v>1942</v>
      </c>
    </row>
    <row r="32" spans="1:2" ht="18" customHeight="1">
      <c r="A32" s="697">
        <v>39296</v>
      </c>
      <c r="B32" s="306" t="s">
        <v>1941</v>
      </c>
    </row>
    <row r="33" spans="1:2" ht="18" customHeight="1">
      <c r="B33" s="306" t="s">
        <v>1940</v>
      </c>
    </row>
    <row r="34" spans="1:2" ht="18" customHeight="1">
      <c r="B34" s="306" t="s">
        <v>1939</v>
      </c>
    </row>
    <row r="35" spans="1:2" ht="18" customHeight="1">
      <c r="B35" s="306" t="s">
        <v>1938</v>
      </c>
    </row>
    <row r="36" spans="1:2" ht="18" customHeight="1">
      <c r="B36" s="306" t="s">
        <v>1937</v>
      </c>
    </row>
    <row r="37" spans="1:2" ht="18" customHeight="1">
      <c r="A37" s="697">
        <v>39300</v>
      </c>
      <c r="B37" s="306" t="s">
        <v>1936</v>
      </c>
    </row>
    <row r="38" spans="1:2" ht="18" customHeight="1">
      <c r="B38" s="306" t="s">
        <v>1935</v>
      </c>
    </row>
    <row r="39" spans="1:2" ht="18" customHeight="1">
      <c r="A39" s="697">
        <v>39321</v>
      </c>
      <c r="B39" s="306" t="s">
        <v>1934</v>
      </c>
    </row>
    <row r="40" spans="1:2" ht="18" customHeight="1">
      <c r="A40" s="697">
        <v>39343</v>
      </c>
      <c r="B40" s="306" t="s">
        <v>1933</v>
      </c>
    </row>
    <row r="41" spans="1:2" ht="18" customHeight="1">
      <c r="A41" s="697">
        <v>39360</v>
      </c>
      <c r="B41" s="306" t="s">
        <v>1932</v>
      </c>
    </row>
    <row r="42" spans="1:2" ht="18" customHeight="1">
      <c r="A42" s="697">
        <v>39400</v>
      </c>
      <c r="B42" s="306" t="s">
        <v>1931</v>
      </c>
    </row>
    <row r="44" spans="1:2" ht="18" customHeight="1">
      <c r="A44" s="697" t="s">
        <v>1930</v>
      </c>
    </row>
    <row r="45" spans="1:2" ht="18" customHeight="1">
      <c r="A45" s="697">
        <v>39552</v>
      </c>
      <c r="B45" s="306" t="s">
        <v>1929</v>
      </c>
    </row>
    <row r="46" spans="1:2" ht="18" customHeight="1">
      <c r="A46" s="697">
        <v>39560</v>
      </c>
      <c r="B46" s="306" t="s">
        <v>1928</v>
      </c>
    </row>
    <row r="47" spans="1:2" ht="18" customHeight="1">
      <c r="A47" s="697">
        <v>39619</v>
      </c>
      <c r="B47" s="306" t="s">
        <v>1927</v>
      </c>
    </row>
    <row r="48" spans="1:2" ht="18" customHeight="1">
      <c r="B48" s="306" t="s">
        <v>1926</v>
      </c>
    </row>
    <row r="49" spans="1:8" ht="18" customHeight="1">
      <c r="B49" s="306" t="s">
        <v>1925</v>
      </c>
    </row>
    <row r="50" spans="1:8" ht="18" customHeight="1">
      <c r="B50" s="306" t="s">
        <v>1924</v>
      </c>
    </row>
    <row r="51" spans="1:8" ht="18" customHeight="1">
      <c r="B51" s="306" t="s">
        <v>1923</v>
      </c>
    </row>
    <row r="52" spans="1:8" ht="18" customHeight="1">
      <c r="B52" s="306" t="s">
        <v>1922</v>
      </c>
    </row>
    <row r="53" spans="1:8" ht="18" customHeight="1">
      <c r="B53" s="306" t="s">
        <v>1916</v>
      </c>
    </row>
    <row r="54" spans="1:8" ht="18" customHeight="1">
      <c r="B54" s="306" t="s">
        <v>1921</v>
      </c>
    </row>
    <row r="55" spans="1:8" ht="18" customHeight="1">
      <c r="B55" s="306" t="s">
        <v>1920</v>
      </c>
    </row>
    <row r="56" spans="1:8" ht="18" customHeight="1">
      <c r="B56" s="306" t="s">
        <v>1919</v>
      </c>
    </row>
    <row r="57" spans="1:8" ht="18" customHeight="1">
      <c r="B57" s="306" t="s">
        <v>1918</v>
      </c>
      <c r="H57" s="306" t="s">
        <v>1917</v>
      </c>
    </row>
    <row r="58" spans="1:8" ht="18" customHeight="1">
      <c r="A58" s="697">
        <v>39645</v>
      </c>
      <c r="B58" s="306" t="s">
        <v>1916</v>
      </c>
      <c r="H58" s="306" t="s">
        <v>1915</v>
      </c>
    </row>
    <row r="59" spans="1:8" ht="18" customHeight="1">
      <c r="A59" s="697" t="s">
        <v>1914</v>
      </c>
    </row>
    <row r="60" spans="1:8" ht="18" customHeight="1">
      <c r="A60" s="697">
        <v>39819</v>
      </c>
      <c r="B60" s="306" t="s">
        <v>1910</v>
      </c>
    </row>
    <row r="61" spans="1:8" ht="18" customHeight="1">
      <c r="B61" s="306" t="s">
        <v>1913</v>
      </c>
    </row>
    <row r="62" spans="1:8" ht="18" customHeight="1">
      <c r="A62" s="697">
        <v>39868</v>
      </c>
      <c r="B62" s="306" t="s">
        <v>1912</v>
      </c>
    </row>
    <row r="63" spans="1:8" ht="18" customHeight="1">
      <c r="B63" s="306" t="s">
        <v>1911</v>
      </c>
    </row>
    <row r="64" spans="1:8" ht="18" customHeight="1">
      <c r="A64" s="697">
        <v>40127</v>
      </c>
      <c r="B64" s="306" t="s">
        <v>1910</v>
      </c>
    </row>
    <row r="65" spans="1:2" ht="18" customHeight="1">
      <c r="B65" s="306" t="s">
        <v>1898</v>
      </c>
    </row>
    <row r="66" spans="1:2" ht="18" customHeight="1">
      <c r="B66" s="306" t="s">
        <v>1909</v>
      </c>
    </row>
    <row r="67" spans="1:2" ht="18" customHeight="1">
      <c r="A67" s="697" t="s">
        <v>1908</v>
      </c>
    </row>
    <row r="68" spans="1:2" ht="18" customHeight="1">
      <c r="A68" s="697">
        <v>40240</v>
      </c>
      <c r="B68" s="306" t="s">
        <v>1907</v>
      </c>
    </row>
    <row r="69" spans="1:2" ht="18" customHeight="1">
      <c r="A69" s="697">
        <v>40323</v>
      </c>
      <c r="B69" s="306" t="s">
        <v>1906</v>
      </c>
    </row>
    <row r="70" spans="1:2" ht="18" customHeight="1">
      <c r="B70" s="306" t="s">
        <v>1894</v>
      </c>
    </row>
    <row r="71" spans="1:2" ht="18" customHeight="1">
      <c r="B71" s="306" t="s">
        <v>1893</v>
      </c>
    </row>
    <row r="72" spans="1:2" ht="18" customHeight="1">
      <c r="A72" s="697">
        <v>40328</v>
      </c>
      <c r="B72" s="306" t="s">
        <v>1905</v>
      </c>
    </row>
    <row r="73" spans="1:2" ht="18" customHeight="1">
      <c r="A73" s="697" t="s">
        <v>1904</v>
      </c>
    </row>
    <row r="74" spans="1:2" ht="18" customHeight="1">
      <c r="A74" s="697">
        <v>40948</v>
      </c>
      <c r="B74" s="306" t="s">
        <v>1903</v>
      </c>
    </row>
    <row r="75" spans="1:2" ht="18" customHeight="1">
      <c r="A75" s="697">
        <v>41172</v>
      </c>
      <c r="B75" s="306" t="s">
        <v>1902</v>
      </c>
    </row>
    <row r="76" spans="1:2" ht="18" customHeight="1">
      <c r="B76" s="306" t="s">
        <v>1901</v>
      </c>
    </row>
    <row r="77" spans="1:2" ht="18" customHeight="1">
      <c r="A77" s="697" t="s">
        <v>1900</v>
      </c>
    </row>
    <row r="78" spans="1:2" ht="18" customHeight="1">
      <c r="A78" s="697" t="s">
        <v>1899</v>
      </c>
    </row>
    <row r="79" spans="1:2" ht="18" customHeight="1">
      <c r="A79" s="697">
        <v>41730</v>
      </c>
      <c r="B79" s="306" t="s">
        <v>1898</v>
      </c>
    </row>
    <row r="80" spans="1:2" ht="18" customHeight="1">
      <c r="B80" s="306" t="s">
        <v>1897</v>
      </c>
    </row>
    <row r="81" spans="1:25" ht="18" customHeight="1">
      <c r="B81" s="306" t="s">
        <v>1896</v>
      </c>
    </row>
    <row r="82" spans="1:25" ht="18" customHeight="1">
      <c r="B82" s="306" t="s">
        <v>1895</v>
      </c>
    </row>
    <row r="83" spans="1:25" ht="18" customHeight="1">
      <c r="B83" s="306" t="s">
        <v>1894</v>
      </c>
    </row>
    <row r="84" spans="1:25" ht="18" customHeight="1">
      <c r="B84" s="306" t="s">
        <v>1893</v>
      </c>
    </row>
    <row r="85" spans="1:25" ht="18" customHeight="1">
      <c r="A85" s="697">
        <v>41821</v>
      </c>
      <c r="B85" s="325" t="s">
        <v>2002</v>
      </c>
    </row>
    <row r="86" spans="1:25" ht="18" customHeight="1">
      <c r="B86" s="325" t="s">
        <v>1892</v>
      </c>
    </row>
    <row r="87" spans="1:25" ht="18" customHeight="1">
      <c r="A87" s="697">
        <v>41852</v>
      </c>
      <c r="B87" s="325" t="s">
        <v>1891</v>
      </c>
    </row>
    <row r="88" spans="1:25" ht="18" customHeight="1">
      <c r="A88" s="697">
        <v>41992</v>
      </c>
      <c r="B88" s="306" t="s">
        <v>2031</v>
      </c>
    </row>
    <row r="89" spans="1:25" ht="18" customHeight="1">
      <c r="B89" s="306" t="s">
        <v>2032</v>
      </c>
    </row>
    <row r="90" spans="1:25" ht="18" customHeight="1">
      <c r="A90" s="697" t="s">
        <v>2245</v>
      </c>
    </row>
    <row r="91" spans="1:25" ht="18" customHeight="1">
      <c r="A91" s="697">
        <v>42156</v>
      </c>
      <c r="B91" s="306" t="s">
        <v>2260</v>
      </c>
    </row>
    <row r="92" spans="1:25" ht="18" customHeight="1">
      <c r="C92" s="306" t="s">
        <v>2247</v>
      </c>
      <c r="F92" s="306" t="s">
        <v>2248</v>
      </c>
      <c r="N92" s="306" t="s">
        <v>2246</v>
      </c>
    </row>
    <row r="93" spans="1:25" ht="18" customHeight="1">
      <c r="C93" s="306" t="s">
        <v>2249</v>
      </c>
      <c r="F93" s="587" t="s">
        <v>2250</v>
      </c>
    </row>
    <row r="94" spans="1:25" ht="18" customHeight="1">
      <c r="G94" s="306" t="s">
        <v>2251</v>
      </c>
      <c r="Y94" s="306" t="s">
        <v>2253</v>
      </c>
    </row>
    <row r="95" spans="1:25" ht="18" customHeight="1">
      <c r="G95" s="306" t="s">
        <v>2252</v>
      </c>
      <c r="U95" s="306" t="s">
        <v>2246</v>
      </c>
    </row>
    <row r="96" spans="1:25" ht="18" customHeight="1">
      <c r="C96" s="306" t="s">
        <v>2256</v>
      </c>
      <c r="F96" s="306" t="s">
        <v>2257</v>
      </c>
      <c r="K96" s="306" t="s">
        <v>2253</v>
      </c>
    </row>
    <row r="97" spans="1:34" ht="18" customHeight="1">
      <c r="F97" s="306" t="s">
        <v>2258</v>
      </c>
    </row>
    <row r="98" spans="1:34" ht="18" customHeight="1">
      <c r="G98" s="306" t="s">
        <v>2369</v>
      </c>
      <c r="AH98" s="306" t="s">
        <v>2259</v>
      </c>
    </row>
    <row r="99" spans="1:34" ht="18" customHeight="1">
      <c r="G99" s="306" t="s">
        <v>2368</v>
      </c>
      <c r="J99" s="306" t="s">
        <v>2253</v>
      </c>
    </row>
    <row r="100" spans="1:34" ht="18" customHeight="1">
      <c r="C100" s="306" t="s">
        <v>2254</v>
      </c>
      <c r="F100" s="306" t="s">
        <v>2255</v>
      </c>
    </row>
    <row r="101" spans="1:34" ht="18" customHeight="1">
      <c r="B101" s="306" t="s">
        <v>2261</v>
      </c>
      <c r="D101" s="306" t="s">
        <v>2262</v>
      </c>
    </row>
    <row r="102" spans="1:34" ht="18" customHeight="1">
      <c r="D102" s="306" t="s">
        <v>2263</v>
      </c>
    </row>
    <row r="103" spans="1:34" ht="18" customHeight="1">
      <c r="D103" s="306" t="s">
        <v>2264</v>
      </c>
    </row>
    <row r="104" spans="1:34" ht="18" customHeight="1">
      <c r="D104" s="306" t="s">
        <v>2265</v>
      </c>
    </row>
    <row r="105" spans="1:34" ht="18" customHeight="1">
      <c r="B105" s="306" t="s">
        <v>2365</v>
      </c>
      <c r="I105" s="306" t="s">
        <v>2366</v>
      </c>
    </row>
    <row r="107" spans="1:34" ht="18" customHeight="1">
      <c r="A107" s="697">
        <v>42257</v>
      </c>
      <c r="B107" s="306" t="s">
        <v>2397</v>
      </c>
    </row>
    <row r="108" spans="1:34" ht="18" customHeight="1">
      <c r="A108" s="697">
        <v>42278</v>
      </c>
      <c r="B108" s="306" t="s">
        <v>2398</v>
      </c>
    </row>
    <row r="109" spans="1:34" ht="18" customHeight="1">
      <c r="A109" s="697" t="s">
        <v>2399</v>
      </c>
    </row>
    <row r="110" spans="1:34" ht="18" customHeight="1">
      <c r="A110" s="697">
        <v>42370</v>
      </c>
      <c r="B110" s="306" t="s">
        <v>2400</v>
      </c>
    </row>
    <row r="111" spans="1:34" ht="18" customHeight="1">
      <c r="B111" s="306" t="s">
        <v>2401</v>
      </c>
    </row>
    <row r="112" spans="1:34" ht="18" customHeight="1">
      <c r="A112" s="697">
        <v>42430</v>
      </c>
      <c r="B112" s="306" t="s">
        <v>2402</v>
      </c>
      <c r="E112" s="306" t="s">
        <v>2403</v>
      </c>
      <c r="F112" s="306" t="s">
        <v>2404</v>
      </c>
    </row>
    <row r="113" spans="1:11" ht="18" customHeight="1">
      <c r="B113" s="306" t="s">
        <v>2405</v>
      </c>
    </row>
    <row r="114" spans="1:11" ht="18" customHeight="1">
      <c r="B114" s="306" t="s">
        <v>2406</v>
      </c>
      <c r="E114" s="306" t="s">
        <v>2407</v>
      </c>
    </row>
    <row r="115" spans="1:11" ht="18" customHeight="1">
      <c r="B115" s="306" t="s">
        <v>2408</v>
      </c>
    </row>
    <row r="116" spans="1:11" ht="18" customHeight="1">
      <c r="A116" s="697">
        <v>42522</v>
      </c>
      <c r="B116" s="306" t="s">
        <v>2420</v>
      </c>
      <c r="E116" s="306" t="s">
        <v>2421</v>
      </c>
    </row>
    <row r="117" spans="1:11" ht="18" customHeight="1">
      <c r="B117" s="306" t="s">
        <v>2422</v>
      </c>
      <c r="C117" s="306" t="s">
        <v>2423</v>
      </c>
    </row>
    <row r="118" spans="1:11" ht="18" customHeight="1">
      <c r="B118" s="306" t="s">
        <v>2424</v>
      </c>
      <c r="D118" s="306" t="s">
        <v>2425</v>
      </c>
    </row>
    <row r="119" spans="1:11" ht="18" customHeight="1">
      <c r="B119" s="306" t="s">
        <v>2426</v>
      </c>
      <c r="C119" s="306" t="s">
        <v>2427</v>
      </c>
    </row>
    <row r="120" spans="1:11" ht="18" customHeight="1">
      <c r="C120" s="306" t="s">
        <v>2428</v>
      </c>
    </row>
    <row r="121" spans="1:11" ht="18" customHeight="1">
      <c r="B121" s="306" t="s">
        <v>2429</v>
      </c>
    </row>
    <row r="122" spans="1:11" ht="18" customHeight="1">
      <c r="C122" s="306" t="s">
        <v>2430</v>
      </c>
    </row>
    <row r="123" spans="1:11" ht="18" customHeight="1">
      <c r="A123" s="697">
        <v>42541</v>
      </c>
      <c r="B123" s="306" t="s">
        <v>2443</v>
      </c>
    </row>
    <row r="124" spans="1:11" ht="18" customHeight="1">
      <c r="C124" s="306" t="s">
        <v>2444</v>
      </c>
      <c r="G124" s="306" t="s">
        <v>2445</v>
      </c>
      <c r="H124" s="306" t="s">
        <v>2446</v>
      </c>
    </row>
    <row r="125" spans="1:11" ht="18" customHeight="1">
      <c r="A125" s="697">
        <v>42583</v>
      </c>
      <c r="B125" s="306" t="s">
        <v>2447</v>
      </c>
      <c r="G125" s="587" t="s">
        <v>2448</v>
      </c>
    </row>
    <row r="126" spans="1:11" ht="18" customHeight="1">
      <c r="A126" s="697">
        <v>42644</v>
      </c>
      <c r="B126" s="306" t="s">
        <v>2482</v>
      </c>
      <c r="K126" s="306" t="s">
        <v>2486</v>
      </c>
    </row>
    <row r="127" spans="1:11" ht="18" customHeight="1">
      <c r="B127" s="697"/>
      <c r="C127" s="306" t="s">
        <v>2487</v>
      </c>
    </row>
    <row r="128" spans="1:11" ht="18" customHeight="1">
      <c r="B128" s="697"/>
      <c r="C128" s="306" t="s">
        <v>2483</v>
      </c>
    </row>
    <row r="129" spans="1:3" ht="18" customHeight="1">
      <c r="B129" s="697"/>
      <c r="C129" s="306" t="s">
        <v>2488</v>
      </c>
    </row>
    <row r="130" spans="1:3" ht="18" customHeight="1">
      <c r="B130" s="697"/>
      <c r="C130" s="306" t="s">
        <v>2484</v>
      </c>
    </row>
    <row r="131" spans="1:3" ht="18" customHeight="1">
      <c r="B131" s="697"/>
      <c r="C131" s="306" t="s">
        <v>2485</v>
      </c>
    </row>
    <row r="132" spans="1:3" ht="18" customHeight="1">
      <c r="A132" s="725">
        <v>42675</v>
      </c>
      <c r="B132" s="306" t="s">
        <v>2467</v>
      </c>
    </row>
    <row r="133" spans="1:3" ht="18" customHeight="1">
      <c r="B133" s="697"/>
      <c r="C133" s="306" t="s">
        <v>2469</v>
      </c>
    </row>
    <row r="134" spans="1:3" ht="18" customHeight="1">
      <c r="B134" s="697"/>
      <c r="C134" s="306" t="s">
        <v>2468</v>
      </c>
    </row>
    <row r="135" spans="1:3" ht="18" customHeight="1">
      <c r="B135" s="697"/>
      <c r="C135" s="306" t="s">
        <v>2472</v>
      </c>
    </row>
    <row r="136" spans="1:3" ht="18" customHeight="1">
      <c r="B136" s="697"/>
      <c r="C136" s="306" t="s">
        <v>2470</v>
      </c>
    </row>
    <row r="137" spans="1:3" ht="18" customHeight="1">
      <c r="B137" s="697"/>
      <c r="C137" s="306" t="s">
        <v>2471</v>
      </c>
    </row>
    <row r="138" spans="1:3" ht="18" customHeight="1">
      <c r="B138" s="697"/>
      <c r="C138" s="306" t="s">
        <v>2473</v>
      </c>
    </row>
    <row r="139" spans="1:3" ht="18" customHeight="1">
      <c r="B139" s="697"/>
      <c r="C139" s="306" t="s">
        <v>2474</v>
      </c>
    </row>
    <row r="140" spans="1:3" ht="18" customHeight="1">
      <c r="B140" s="697"/>
      <c r="C140" s="306" t="s">
        <v>2475</v>
      </c>
    </row>
    <row r="141" spans="1:3" ht="18" customHeight="1">
      <c r="B141" s="697"/>
      <c r="C141" s="306" t="s">
        <v>2476</v>
      </c>
    </row>
    <row r="142" spans="1:3" ht="18" customHeight="1">
      <c r="B142" s="697"/>
      <c r="C142" s="306" t="s">
        <v>2477</v>
      </c>
    </row>
    <row r="143" spans="1:3" ht="18" customHeight="1">
      <c r="B143" s="697"/>
      <c r="C143" s="306" t="s">
        <v>2478</v>
      </c>
    </row>
    <row r="144" spans="1:3" ht="18" customHeight="1">
      <c r="B144" s="697"/>
      <c r="C144" s="306" t="s">
        <v>2479</v>
      </c>
    </row>
    <row r="145" spans="1:3" ht="18" customHeight="1">
      <c r="B145" s="306" t="s">
        <v>2497</v>
      </c>
    </row>
    <row r="146" spans="1:3" ht="18" customHeight="1">
      <c r="A146" s="697" t="s">
        <v>2753</v>
      </c>
    </row>
    <row r="147" spans="1:3" ht="18" customHeight="1">
      <c r="A147" s="697">
        <v>42736</v>
      </c>
      <c r="B147" s="306" t="s">
        <v>2754</v>
      </c>
    </row>
    <row r="148" spans="1:3" ht="18" customHeight="1">
      <c r="A148" s="697">
        <v>42795</v>
      </c>
      <c r="B148" s="306" t="s">
        <v>2868</v>
      </c>
    </row>
    <row r="149" spans="1:3" ht="18" customHeight="1">
      <c r="C149" s="306" t="s">
        <v>2869</v>
      </c>
    </row>
    <row r="150" spans="1:3" ht="18" customHeight="1">
      <c r="A150" s="697">
        <v>43040</v>
      </c>
      <c r="B150" s="306" t="s">
        <v>2887</v>
      </c>
    </row>
    <row r="151" spans="1:3" ht="18" customHeight="1">
      <c r="A151" s="697" t="s">
        <v>2891</v>
      </c>
    </row>
    <row r="152" spans="1:3" ht="18" customHeight="1">
      <c r="A152" s="697">
        <v>43252</v>
      </c>
      <c r="B152" s="306" t="s">
        <v>2892</v>
      </c>
    </row>
    <row r="153" spans="1:3" ht="18" customHeight="1">
      <c r="A153" s="697">
        <v>43368</v>
      </c>
      <c r="B153" s="306" t="s">
        <v>2909</v>
      </c>
    </row>
    <row r="154" spans="1:3" ht="18" customHeight="1">
      <c r="C154" s="306" t="s">
        <v>2910</v>
      </c>
    </row>
    <row r="155" spans="1:3" ht="18" customHeight="1">
      <c r="C155" s="306" t="s">
        <v>2911</v>
      </c>
    </row>
    <row r="156" spans="1:3" ht="18" customHeight="1">
      <c r="C156" s="306" t="s">
        <v>2264</v>
      </c>
    </row>
    <row r="157" spans="1:3" ht="18" customHeight="1">
      <c r="C157" s="306" t="s">
        <v>2912</v>
      </c>
    </row>
    <row r="158" spans="1:3" ht="18" customHeight="1">
      <c r="A158" s="697" t="s">
        <v>2925</v>
      </c>
    </row>
    <row r="159" spans="1:3" ht="18" customHeight="1">
      <c r="A159" s="697">
        <v>43586</v>
      </c>
      <c r="B159" s="306" t="s">
        <v>2926</v>
      </c>
    </row>
    <row r="160" spans="1:3" ht="18" customHeight="1">
      <c r="A160" s="697">
        <v>43641</v>
      </c>
      <c r="B160" s="306" t="s">
        <v>2949</v>
      </c>
    </row>
    <row r="161" spans="1:14" ht="18" customHeight="1">
      <c r="B161" s="697"/>
      <c r="C161" s="306" t="s">
        <v>2948</v>
      </c>
    </row>
    <row r="162" spans="1:14" ht="18" customHeight="1">
      <c r="B162" s="697"/>
      <c r="C162" s="306" t="s">
        <v>3010</v>
      </c>
    </row>
    <row r="163" spans="1:14" ht="18" customHeight="1">
      <c r="C163" s="306" t="s">
        <v>3042</v>
      </c>
    </row>
    <row r="164" spans="1:14" ht="18" customHeight="1">
      <c r="C164" s="306" t="s">
        <v>3043</v>
      </c>
    </row>
    <row r="165" spans="1:14" ht="18" customHeight="1">
      <c r="A165" s="697" t="s">
        <v>3051</v>
      </c>
    </row>
    <row r="166" spans="1:14" ht="18" customHeight="1">
      <c r="A166" s="697">
        <v>43922</v>
      </c>
      <c r="B166" s="306" t="s">
        <v>3052</v>
      </c>
      <c r="H166" s="306" t="s">
        <v>3053</v>
      </c>
    </row>
    <row r="167" spans="1:14" ht="18" customHeight="1">
      <c r="B167" s="306" t="s">
        <v>3070</v>
      </c>
      <c r="G167" s="306" t="s">
        <v>3071</v>
      </c>
    </row>
    <row r="168" spans="1:14" ht="18" customHeight="1">
      <c r="B168" s="306" t="s">
        <v>3072</v>
      </c>
      <c r="G168" s="306" t="s">
        <v>3074</v>
      </c>
    </row>
    <row r="169" spans="1:14" ht="18" customHeight="1">
      <c r="B169" s="306" t="s">
        <v>2476</v>
      </c>
      <c r="G169" s="306" t="s">
        <v>3075</v>
      </c>
    </row>
    <row r="170" spans="1:14" ht="18" customHeight="1">
      <c r="B170" s="306" t="s">
        <v>3073</v>
      </c>
      <c r="G170" s="306" t="s">
        <v>3076</v>
      </c>
    </row>
    <row r="171" spans="1:14" ht="18" customHeight="1">
      <c r="A171" s="697">
        <v>43997</v>
      </c>
      <c r="B171" s="306" t="s">
        <v>3242</v>
      </c>
      <c r="G171" s="306" t="s">
        <v>3243</v>
      </c>
    </row>
    <row r="172" spans="1:14" ht="18" customHeight="1">
      <c r="A172" s="697">
        <v>44075</v>
      </c>
      <c r="B172" s="306" t="s">
        <v>3295</v>
      </c>
      <c r="I172" s="306" t="s">
        <v>3243</v>
      </c>
    </row>
    <row r="173" spans="1:14" ht="18" customHeight="1">
      <c r="B173" s="306" t="s">
        <v>3296</v>
      </c>
      <c r="I173" s="306" t="s">
        <v>3243</v>
      </c>
    </row>
    <row r="174" spans="1:14" ht="18" customHeight="1">
      <c r="B174" s="306" t="s">
        <v>3297</v>
      </c>
      <c r="I174" s="306" t="s">
        <v>3243</v>
      </c>
    </row>
    <row r="175" spans="1:14" ht="18" customHeight="1">
      <c r="B175" s="306" t="s">
        <v>3298</v>
      </c>
      <c r="I175" s="306" t="s">
        <v>3243</v>
      </c>
    </row>
    <row r="176" spans="1:14" ht="18" customHeight="1">
      <c r="B176" s="306" t="s">
        <v>3309</v>
      </c>
      <c r="E176" s="306" t="s">
        <v>3310</v>
      </c>
      <c r="H176" s="306" t="s">
        <v>3311</v>
      </c>
      <c r="L176" s="306" t="s">
        <v>3312</v>
      </c>
      <c r="N176" s="306" t="s">
        <v>3313</v>
      </c>
    </row>
    <row r="177" spans="1:14" ht="18" customHeight="1">
      <c r="H177" s="306" t="s">
        <v>3314</v>
      </c>
      <c r="M177" s="306" t="s">
        <v>3315</v>
      </c>
      <c r="N177" s="306" t="s">
        <v>3316</v>
      </c>
    </row>
    <row r="178" spans="1:14" ht="18" customHeight="1">
      <c r="H178" s="306" t="s">
        <v>3317</v>
      </c>
      <c r="M178" s="306" t="s">
        <v>3318</v>
      </c>
      <c r="N178" s="306" t="s">
        <v>3316</v>
      </c>
    </row>
    <row r="179" spans="1:14" ht="18" customHeight="1">
      <c r="A179" s="697">
        <v>44081</v>
      </c>
      <c r="B179" s="306" t="s">
        <v>3326</v>
      </c>
      <c r="H179" s="306" t="s">
        <v>3243</v>
      </c>
    </row>
    <row r="180" spans="1:14" ht="18" customHeight="1">
      <c r="B180" s="306" t="s">
        <v>3327</v>
      </c>
      <c r="H180" s="306" t="s">
        <v>3243</v>
      </c>
    </row>
    <row r="181" spans="1:14" ht="18" customHeight="1">
      <c r="A181" s="697" t="s">
        <v>3346</v>
      </c>
    </row>
    <row r="182" spans="1:14" ht="18" customHeight="1">
      <c r="A182" s="697">
        <v>44188</v>
      </c>
      <c r="B182" s="306" t="s">
        <v>3334</v>
      </c>
    </row>
    <row r="183" spans="1:14" ht="18" customHeight="1">
      <c r="B183" s="306" t="s">
        <v>3333</v>
      </c>
    </row>
    <row r="184" spans="1:14" ht="18" customHeight="1">
      <c r="B184" s="306" t="s">
        <v>2484</v>
      </c>
    </row>
    <row r="185" spans="1:14" ht="18" customHeight="1">
      <c r="B185" s="306" t="s">
        <v>2485</v>
      </c>
    </row>
    <row r="186" spans="1:14" ht="18" customHeight="1">
      <c r="B186" s="306" t="s">
        <v>3335</v>
      </c>
    </row>
    <row r="187" spans="1:14" ht="18" customHeight="1">
      <c r="B187" s="306" t="s">
        <v>3336</v>
      </c>
    </row>
    <row r="188" spans="1:14" ht="18" customHeight="1">
      <c r="B188" s="306" t="s">
        <v>3337</v>
      </c>
    </row>
    <row r="189" spans="1:14" ht="18" customHeight="1">
      <c r="A189" s="697">
        <v>44214</v>
      </c>
      <c r="B189" s="306" t="s">
        <v>3408</v>
      </c>
    </row>
    <row r="190" spans="1:14" ht="18" customHeight="1">
      <c r="B190" s="306" t="s">
        <v>3409</v>
      </c>
    </row>
    <row r="191" spans="1:14" ht="18" customHeight="1">
      <c r="B191" s="306" t="s">
        <v>2468</v>
      </c>
    </row>
    <row r="192" spans="1:14" ht="18" customHeight="1">
      <c r="B192" s="306" t="s">
        <v>2447</v>
      </c>
    </row>
    <row r="193" spans="1:2" ht="18" customHeight="1">
      <c r="B193" s="306" t="s">
        <v>2476</v>
      </c>
    </row>
    <row r="194" spans="1:2" ht="18" customHeight="1">
      <c r="B194" s="306" t="s">
        <v>2477</v>
      </c>
    </row>
    <row r="195" spans="1:2" ht="18" customHeight="1">
      <c r="B195" s="306" t="s">
        <v>3410</v>
      </c>
    </row>
    <row r="196" spans="1:2" ht="18" customHeight="1">
      <c r="B196" s="306" t="s">
        <v>3295</v>
      </c>
    </row>
    <row r="197" spans="1:2" ht="18" customHeight="1">
      <c r="B197" s="306" t="s">
        <v>3411</v>
      </c>
    </row>
    <row r="198" spans="1:2" ht="18" customHeight="1">
      <c r="B198" s="306" t="s">
        <v>2473</v>
      </c>
    </row>
    <row r="199" spans="1:2" ht="18" customHeight="1">
      <c r="B199" s="306" t="s">
        <v>2474</v>
      </c>
    </row>
    <row r="200" spans="1:2" ht="18" customHeight="1">
      <c r="B200" s="306" t="s">
        <v>3414</v>
      </c>
    </row>
    <row r="201" spans="1:2" ht="18" customHeight="1">
      <c r="B201" s="306" t="s">
        <v>3415</v>
      </c>
    </row>
    <row r="202" spans="1:2" ht="18" customHeight="1">
      <c r="B202" s="306" t="s">
        <v>3416</v>
      </c>
    </row>
    <row r="203" spans="1:2" ht="18" customHeight="1">
      <c r="A203" s="697">
        <v>44287</v>
      </c>
      <c r="B203" s="306" t="s">
        <v>3425</v>
      </c>
    </row>
    <row r="204" spans="1:2" ht="18" customHeight="1">
      <c r="B204" s="306" t="s">
        <v>3421</v>
      </c>
    </row>
    <row r="205" spans="1:2" ht="18" customHeight="1">
      <c r="B205" s="306" t="s">
        <v>3422</v>
      </c>
    </row>
    <row r="206" spans="1:2" ht="18" customHeight="1">
      <c r="B206" s="306" t="s">
        <v>3423</v>
      </c>
    </row>
    <row r="207" spans="1:2" ht="18" customHeight="1">
      <c r="B207" s="306" t="s">
        <v>3424</v>
      </c>
    </row>
    <row r="208" spans="1:2" ht="18" customHeight="1">
      <c r="A208" s="697">
        <v>44378</v>
      </c>
      <c r="B208" s="306" t="s">
        <v>3428</v>
      </c>
    </row>
    <row r="209" spans="1:2" ht="18" customHeight="1">
      <c r="B209" s="306" t="s">
        <v>3295</v>
      </c>
    </row>
    <row r="210" spans="1:2" ht="18" customHeight="1">
      <c r="B210" s="306" t="s">
        <v>2470</v>
      </c>
    </row>
    <row r="211" spans="1:2" ht="18" customHeight="1">
      <c r="A211" s="697">
        <v>44409</v>
      </c>
      <c r="B211" s="306" t="s">
        <v>3428</v>
      </c>
    </row>
    <row r="212" spans="1:2" ht="18" customHeight="1">
      <c r="B212" s="306" t="s">
        <v>3434</v>
      </c>
    </row>
    <row r="213" spans="1:2" ht="18" customHeight="1">
      <c r="A213" s="697" t="s">
        <v>3520</v>
      </c>
    </row>
    <row r="214" spans="1:2" ht="18" customHeight="1">
      <c r="A214" s="697">
        <v>44652</v>
      </c>
      <c r="B214" s="306" t="s">
        <v>3428</v>
      </c>
    </row>
    <row r="215" spans="1:2" ht="18" customHeight="1">
      <c r="B215" s="306" t="s">
        <v>3070</v>
      </c>
    </row>
    <row r="216" spans="1:2" ht="18" customHeight="1">
      <c r="B216" s="306" t="s">
        <v>3335</v>
      </c>
    </row>
    <row r="217" spans="1:2" ht="18" customHeight="1">
      <c r="A217" s="697" t="s">
        <v>3609</v>
      </c>
    </row>
    <row r="218" spans="1:2" ht="18" customHeight="1">
      <c r="A218" s="697">
        <v>45017</v>
      </c>
      <c r="B218" s="306" t="s">
        <v>3428</v>
      </c>
    </row>
    <row r="219" spans="1:2" ht="18" customHeight="1">
      <c r="B219" s="306" t="s">
        <v>2262</v>
      </c>
    </row>
    <row r="220" spans="1:2" ht="18" customHeight="1">
      <c r="B220" s="306" t="s">
        <v>2263</v>
      </c>
    </row>
    <row r="221" spans="1:2" ht="18" customHeight="1">
      <c r="B221" s="306" t="s">
        <v>3070</v>
      </c>
    </row>
    <row r="222" spans="1:2" ht="18" customHeight="1">
      <c r="A222" s="697">
        <v>45078</v>
      </c>
      <c r="B222" s="306" t="s">
        <v>3633</v>
      </c>
    </row>
    <row r="223" spans="1:2" ht="18" customHeight="1">
      <c r="B223" s="306" t="s">
        <v>3634</v>
      </c>
    </row>
    <row r="224" spans="1:2" ht="18" customHeight="1">
      <c r="A224" s="697" t="s">
        <v>3635</v>
      </c>
    </row>
    <row r="225" spans="1:4" ht="18" customHeight="1">
      <c r="A225" s="697">
        <v>45383</v>
      </c>
      <c r="B225" s="306" t="s">
        <v>2176</v>
      </c>
      <c r="D225" s="306" t="s">
        <v>3636</v>
      </c>
    </row>
    <row r="226" spans="1:4" ht="18" customHeight="1">
      <c r="D226" s="306" t="s">
        <v>3637</v>
      </c>
    </row>
  </sheetData>
  <mergeCells count="1">
    <mergeCell ref="G1:J1"/>
  </mergeCells>
  <phoneticPr fontId="2"/>
  <hyperlinks>
    <hyperlink ref="G1:J1" location="作業メニュー!A1" display="作業メニュー" xr:uid="{00000000-0004-0000-4300-000000000000}"/>
  </hyperlinks>
  <printOptions horizontalCentered="1"/>
  <pageMargins left="0.39370078740157483" right="0.39370078740157483" top="0.78740157480314965" bottom="0.39370078740157483" header="0.59055118110236227" footer="0.19685039370078741"/>
  <pageSetup paperSize="9" fitToHeight="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4"/>
  <dimension ref="A1:Y102"/>
  <sheetViews>
    <sheetView workbookViewId="0"/>
  </sheetViews>
  <sheetFormatPr defaultColWidth="9" defaultRowHeight="14.25"/>
  <cols>
    <col min="1" max="1" width="4.625" style="507" customWidth="1"/>
    <col min="2" max="2" width="29.5" style="494" bestFit="1" customWidth="1"/>
    <col min="3" max="3" width="9" style="494" customWidth="1"/>
    <col min="4" max="16384" width="9" style="495"/>
  </cols>
  <sheetData>
    <row r="1" spans="1:25" s="504" customFormat="1" ht="38.25" customHeight="1" thickBot="1">
      <c r="A1" s="506" t="s">
        <v>1991</v>
      </c>
      <c r="B1" s="503"/>
      <c r="C1" s="503"/>
      <c r="G1" s="323" t="s">
        <v>66</v>
      </c>
      <c r="H1" s="323"/>
      <c r="I1" s="323"/>
      <c r="J1" s="323"/>
      <c r="S1" s="505"/>
      <c r="T1" s="320" t="s">
        <v>565</v>
      </c>
    </row>
    <row r="2" spans="1:25" ht="14.25" customHeight="1" thickTop="1">
      <c r="A2" s="495"/>
    </row>
    <row r="3" spans="1:25" ht="14.25" customHeight="1">
      <c r="A3" s="495" t="s">
        <v>1990</v>
      </c>
    </row>
    <row r="4" spans="1:25" ht="14.25" customHeight="1"/>
    <row r="5" spans="1:25" ht="14.25" customHeight="1">
      <c r="B5" s="495" t="s">
        <v>62</v>
      </c>
      <c r="C5" s="494" t="s">
        <v>1973</v>
      </c>
      <c r="D5" s="494"/>
      <c r="J5" s="295"/>
      <c r="K5" s="295"/>
      <c r="L5" s="295"/>
      <c r="M5" s="295"/>
      <c r="N5" s="295"/>
      <c r="O5" s="295"/>
      <c r="P5" s="295"/>
      <c r="Q5" s="295"/>
      <c r="R5" s="295"/>
      <c r="S5" s="295"/>
      <c r="T5" s="295"/>
      <c r="U5" s="295"/>
      <c r="V5" s="295"/>
      <c r="W5" s="295"/>
      <c r="X5" s="295"/>
      <c r="Y5" s="295"/>
    </row>
    <row r="6" spans="1:25" ht="14.25" customHeight="1">
      <c r="B6" s="495" t="s">
        <v>60</v>
      </c>
      <c r="C6" s="494" t="s">
        <v>1973</v>
      </c>
      <c r="D6" s="494"/>
      <c r="K6" s="295"/>
      <c r="L6" s="295"/>
      <c r="M6" s="295"/>
      <c r="N6" s="295"/>
      <c r="O6" s="295"/>
      <c r="P6" s="295"/>
      <c r="Q6" s="295"/>
      <c r="R6" s="295"/>
      <c r="S6" s="295"/>
      <c r="T6" s="295"/>
      <c r="U6" s="295"/>
      <c r="V6" s="295"/>
      <c r="W6" s="295"/>
      <c r="X6" s="295"/>
      <c r="Y6" s="295"/>
    </row>
    <row r="7" spans="1:25" ht="14.25" customHeight="1">
      <c r="B7" s="495" t="s">
        <v>1989</v>
      </c>
      <c r="D7" s="494"/>
      <c r="E7" s="494" t="s">
        <v>1985</v>
      </c>
      <c r="K7" s="295"/>
      <c r="L7" s="295"/>
      <c r="M7" s="295"/>
      <c r="N7" s="295"/>
      <c r="O7" s="295"/>
      <c r="P7" s="295"/>
      <c r="Q7" s="295"/>
      <c r="R7" s="295"/>
      <c r="S7" s="295"/>
      <c r="T7" s="295"/>
      <c r="U7" s="295"/>
      <c r="V7" s="295"/>
      <c r="W7" s="295"/>
      <c r="X7" s="295"/>
      <c r="Y7" s="295"/>
    </row>
    <row r="8" spans="1:25" ht="14.25" customHeight="1">
      <c r="B8" s="495" t="s">
        <v>61</v>
      </c>
      <c r="C8" s="494" t="s">
        <v>1973</v>
      </c>
      <c r="D8" s="494" t="s">
        <v>1972</v>
      </c>
      <c r="G8" s="296"/>
      <c r="H8" s="296"/>
      <c r="I8" s="296"/>
      <c r="J8" s="295"/>
      <c r="K8" s="295"/>
      <c r="L8" s="295"/>
      <c r="M8" s="295"/>
      <c r="N8" s="295"/>
      <c r="O8" s="295"/>
      <c r="P8" s="295"/>
      <c r="Q8" s="295"/>
      <c r="R8" s="295"/>
      <c r="S8" s="295"/>
      <c r="T8" s="295"/>
      <c r="U8" s="295"/>
      <c r="V8" s="295"/>
      <c r="W8" s="295"/>
      <c r="X8" s="295"/>
      <c r="Y8" s="295"/>
    </row>
    <row r="9" spans="1:25" ht="14.25" customHeight="1">
      <c r="B9" s="295"/>
      <c r="C9" s="496"/>
      <c r="D9" s="496"/>
      <c r="E9" s="295"/>
      <c r="F9" s="295"/>
      <c r="G9" s="295"/>
      <c r="H9" s="295"/>
      <c r="I9" s="295"/>
      <c r="J9" s="295"/>
      <c r="K9" s="295"/>
      <c r="L9" s="295"/>
      <c r="M9" s="295"/>
      <c r="N9" s="295"/>
      <c r="O9" s="295"/>
      <c r="P9" s="295"/>
      <c r="Q9" s="295"/>
      <c r="R9" s="295"/>
      <c r="S9" s="295"/>
      <c r="T9" s="295"/>
      <c r="U9" s="295"/>
      <c r="V9" s="295"/>
      <c r="W9" s="295"/>
      <c r="X9" s="295"/>
      <c r="Y9" s="295"/>
    </row>
    <row r="10" spans="1:25" ht="14.25" customHeight="1">
      <c r="A10" s="508" t="s">
        <v>2008</v>
      </c>
      <c r="B10" s="495" t="s">
        <v>1988</v>
      </c>
      <c r="C10" s="494" t="s">
        <v>1973</v>
      </c>
      <c r="D10" s="494" t="s">
        <v>1972</v>
      </c>
      <c r="E10" s="494" t="s">
        <v>1985</v>
      </c>
      <c r="H10" s="295"/>
      <c r="I10" s="295"/>
      <c r="J10" s="295"/>
      <c r="P10" s="295"/>
      <c r="Q10" s="295"/>
      <c r="R10" s="295"/>
      <c r="S10" s="295"/>
    </row>
    <row r="11" spans="1:25" ht="14.25" customHeight="1">
      <c r="B11" s="495" t="s">
        <v>51</v>
      </c>
      <c r="D11" s="494"/>
      <c r="H11" s="295"/>
      <c r="I11" s="295"/>
      <c r="J11" s="295"/>
      <c r="O11" s="296"/>
      <c r="P11" s="295"/>
      <c r="Q11" s="295"/>
      <c r="R11" s="295"/>
      <c r="S11" s="295"/>
    </row>
    <row r="12" spans="1:25" ht="14.25" customHeight="1">
      <c r="B12" s="495" t="s">
        <v>50</v>
      </c>
      <c r="C12" s="494" t="s">
        <v>1973</v>
      </c>
      <c r="D12" s="494" t="s">
        <v>1972</v>
      </c>
      <c r="E12" s="494" t="s">
        <v>1985</v>
      </c>
      <c r="G12" s="295"/>
      <c r="H12" s="295"/>
      <c r="I12" s="295"/>
      <c r="J12" s="295"/>
      <c r="P12" s="295"/>
      <c r="Q12" s="295"/>
      <c r="R12" s="295"/>
      <c r="S12" s="295"/>
    </row>
    <row r="13" spans="1:25" ht="14.25" customHeight="1">
      <c r="B13" s="495" t="s">
        <v>40</v>
      </c>
      <c r="C13" s="494" t="s">
        <v>1973</v>
      </c>
      <c r="D13" s="494" t="s">
        <v>1972</v>
      </c>
      <c r="G13" s="295"/>
      <c r="H13" s="295"/>
      <c r="I13" s="295"/>
      <c r="J13" s="295"/>
      <c r="P13" s="295"/>
      <c r="Q13" s="295"/>
      <c r="R13" s="295"/>
      <c r="S13" s="295"/>
    </row>
    <row r="14" spans="1:25" ht="14.25" customHeight="1">
      <c r="B14" s="495" t="s">
        <v>1986</v>
      </c>
      <c r="D14" s="494"/>
      <c r="E14" s="494" t="s">
        <v>1985</v>
      </c>
      <c r="G14" s="295"/>
      <c r="H14" s="295"/>
      <c r="I14" s="295"/>
      <c r="J14" s="295"/>
      <c r="P14" s="295"/>
      <c r="Q14" s="295"/>
      <c r="R14" s="295"/>
      <c r="S14" s="295"/>
    </row>
    <row r="15" spans="1:25" ht="14.25" customHeight="1">
      <c r="A15" s="508" t="s">
        <v>884</v>
      </c>
      <c r="B15" s="495" t="s">
        <v>43</v>
      </c>
      <c r="C15" s="494" t="s">
        <v>1973</v>
      </c>
      <c r="D15" s="494" t="s">
        <v>1972</v>
      </c>
      <c r="H15" s="295"/>
      <c r="I15" s="295"/>
      <c r="J15" s="295"/>
      <c r="P15" s="295"/>
      <c r="Q15" s="295"/>
      <c r="R15" s="295"/>
      <c r="S15" s="295"/>
    </row>
    <row r="16" spans="1:25" ht="14.25" customHeight="1">
      <c r="B16" s="495" t="s">
        <v>34</v>
      </c>
      <c r="C16" s="494" t="s">
        <v>1973</v>
      </c>
      <c r="D16" s="494" t="s">
        <v>1972</v>
      </c>
      <c r="G16" s="295"/>
      <c r="H16" s="295"/>
      <c r="I16" s="295"/>
      <c r="J16" s="295"/>
      <c r="P16" s="295"/>
      <c r="Q16" s="295"/>
      <c r="R16" s="295"/>
      <c r="S16" s="295"/>
    </row>
    <row r="17" spans="1:25" ht="14.25" customHeight="1">
      <c r="A17" s="508" t="s">
        <v>882</v>
      </c>
      <c r="B17" s="495" t="s">
        <v>38</v>
      </c>
      <c r="C17" s="494" t="s">
        <v>1973</v>
      </c>
      <c r="D17" s="494" t="s">
        <v>1972</v>
      </c>
      <c r="G17" s="497"/>
      <c r="H17" s="295"/>
      <c r="I17" s="295"/>
      <c r="J17" s="295"/>
      <c r="O17" s="295"/>
      <c r="P17" s="295"/>
      <c r="Q17" s="295"/>
      <c r="R17" s="295"/>
      <c r="S17" s="295"/>
    </row>
    <row r="18" spans="1:25" ht="14.25" customHeight="1">
      <c r="B18" s="495" t="s">
        <v>34</v>
      </c>
      <c r="C18" s="494" t="s">
        <v>1973</v>
      </c>
      <c r="D18" s="494" t="s">
        <v>1972</v>
      </c>
      <c r="G18" s="295"/>
      <c r="H18" s="295"/>
      <c r="I18" s="295"/>
      <c r="J18" s="295"/>
      <c r="O18" s="295"/>
      <c r="P18" s="295"/>
      <c r="Q18" s="295"/>
      <c r="R18" s="295"/>
      <c r="S18" s="295"/>
      <c r="W18" s="295"/>
    </row>
    <row r="19" spans="1:25" ht="14.25" customHeight="1">
      <c r="A19" s="508" t="s">
        <v>881</v>
      </c>
      <c r="B19" s="495" t="s">
        <v>32</v>
      </c>
      <c r="C19" s="494" t="s">
        <v>1973</v>
      </c>
      <c r="D19" s="494" t="s">
        <v>1972</v>
      </c>
      <c r="H19" s="295"/>
      <c r="I19" s="295"/>
      <c r="J19" s="295"/>
      <c r="R19" s="295"/>
      <c r="S19" s="295"/>
      <c r="W19" s="295"/>
    </row>
    <row r="20" spans="1:25" ht="14.25" customHeight="1">
      <c r="B20" s="498" t="s">
        <v>29</v>
      </c>
      <c r="C20" s="495"/>
      <c r="D20" s="499"/>
      <c r="E20" s="500"/>
      <c r="F20" s="500"/>
      <c r="G20" s="296"/>
      <c r="H20" s="295"/>
      <c r="I20" s="295"/>
      <c r="J20" s="295"/>
      <c r="R20" s="295"/>
      <c r="S20" s="295"/>
    </row>
    <row r="21" spans="1:25" ht="14.25" customHeight="1">
      <c r="B21" s="495" t="s">
        <v>12</v>
      </c>
      <c r="C21" s="494" t="s">
        <v>1973</v>
      </c>
      <c r="D21" s="494" t="s">
        <v>1972</v>
      </c>
      <c r="G21" s="295"/>
      <c r="H21" s="295"/>
      <c r="I21" s="295"/>
      <c r="J21" s="295"/>
      <c r="O21" s="295"/>
      <c r="P21" s="295"/>
      <c r="Q21" s="295"/>
      <c r="R21" s="295"/>
      <c r="S21" s="295"/>
    </row>
    <row r="22" spans="1:25" ht="14.25" customHeight="1">
      <c r="A22" s="508" t="s">
        <v>879</v>
      </c>
      <c r="B22" s="495" t="s">
        <v>24</v>
      </c>
      <c r="C22" s="494" t="s">
        <v>1973</v>
      </c>
      <c r="D22" s="494" t="s">
        <v>1972</v>
      </c>
      <c r="H22" s="295"/>
      <c r="I22" s="295"/>
      <c r="J22" s="295"/>
      <c r="R22" s="295"/>
      <c r="S22" s="295"/>
    </row>
    <row r="23" spans="1:25" ht="14.25" customHeight="1">
      <c r="B23" s="271" t="s">
        <v>1987</v>
      </c>
      <c r="D23" s="501"/>
      <c r="E23" s="271"/>
      <c r="F23" s="271"/>
      <c r="G23" s="295"/>
      <c r="H23" s="295"/>
      <c r="I23" s="295"/>
      <c r="J23" s="295"/>
      <c r="R23" s="295"/>
      <c r="S23" s="295"/>
    </row>
    <row r="24" spans="1:25" ht="14.25" customHeight="1">
      <c r="B24" s="495" t="s">
        <v>12</v>
      </c>
      <c r="C24" s="494" t="s">
        <v>1973</v>
      </c>
      <c r="D24" s="494" t="s">
        <v>1972</v>
      </c>
      <c r="G24" s="295"/>
      <c r="H24" s="295"/>
      <c r="I24" s="295"/>
      <c r="J24" s="295"/>
      <c r="L24" s="295"/>
      <c r="M24" s="295"/>
      <c r="N24" s="295"/>
      <c r="O24" s="295"/>
      <c r="P24" s="295"/>
      <c r="Q24" s="295"/>
      <c r="R24" s="295"/>
      <c r="S24" s="295"/>
    </row>
    <row r="25" spans="1:25" ht="14.25" customHeight="1">
      <c r="A25" s="508" t="s">
        <v>2009</v>
      </c>
      <c r="B25" s="495" t="s">
        <v>53</v>
      </c>
      <c r="C25" s="494" t="s">
        <v>1973</v>
      </c>
      <c r="D25" s="494" t="s">
        <v>1972</v>
      </c>
      <c r="E25" s="295"/>
      <c r="F25" s="295"/>
      <c r="G25" s="295"/>
      <c r="H25" s="295"/>
      <c r="I25" s="295"/>
      <c r="J25" s="295"/>
      <c r="R25" s="295"/>
      <c r="S25" s="295"/>
    </row>
    <row r="26" spans="1:25" ht="14.25" customHeight="1">
      <c r="B26" s="495" t="s">
        <v>51</v>
      </c>
      <c r="D26" s="496"/>
      <c r="E26" s="295"/>
      <c r="F26" s="295"/>
      <c r="G26" s="295"/>
      <c r="H26" s="295"/>
      <c r="I26" s="295"/>
      <c r="J26" s="295"/>
      <c r="R26" s="295"/>
      <c r="S26" s="295"/>
    </row>
    <row r="27" spans="1:25" ht="14.25" customHeight="1">
      <c r="B27" s="495" t="s">
        <v>50</v>
      </c>
      <c r="C27" s="494" t="s">
        <v>1973</v>
      </c>
      <c r="D27" s="494" t="s">
        <v>1972</v>
      </c>
      <c r="E27" s="295"/>
      <c r="F27" s="295"/>
      <c r="G27" s="295"/>
      <c r="H27" s="295"/>
      <c r="I27" s="295"/>
      <c r="J27" s="295"/>
      <c r="K27" s="502"/>
      <c r="L27" s="296"/>
      <c r="M27" s="296"/>
      <c r="N27" s="296"/>
      <c r="O27" s="296"/>
      <c r="P27" s="296"/>
      <c r="Q27" s="296"/>
      <c r="R27" s="296"/>
      <c r="S27" s="295"/>
    </row>
    <row r="28" spans="1:25" ht="14.25" customHeight="1">
      <c r="B28" s="495" t="s">
        <v>40</v>
      </c>
      <c r="C28" s="494" t="s">
        <v>1973</v>
      </c>
      <c r="D28" s="494" t="s">
        <v>1972</v>
      </c>
      <c r="E28" s="295"/>
      <c r="F28" s="295"/>
      <c r="G28" s="295"/>
      <c r="H28" s="295"/>
      <c r="I28" s="295"/>
      <c r="J28" s="295"/>
      <c r="K28" s="295"/>
      <c r="L28" s="295"/>
      <c r="M28" s="295"/>
      <c r="N28" s="295"/>
      <c r="O28" s="295"/>
      <c r="P28" s="295"/>
      <c r="Q28" s="295"/>
      <c r="R28" s="295"/>
      <c r="S28" s="295"/>
      <c r="T28" s="295"/>
      <c r="U28" s="295"/>
      <c r="V28" s="295"/>
      <c r="W28" s="295"/>
      <c r="X28" s="295"/>
      <c r="Y28" s="295"/>
    </row>
    <row r="29" spans="1:25" ht="14.25" customHeight="1">
      <c r="A29" s="508" t="s">
        <v>2010</v>
      </c>
      <c r="B29" s="495" t="s">
        <v>15</v>
      </c>
      <c r="C29" s="494" t="s">
        <v>1973</v>
      </c>
      <c r="D29" s="494" t="s">
        <v>1972</v>
      </c>
      <c r="E29" s="295"/>
      <c r="F29" s="295"/>
      <c r="G29" s="295"/>
      <c r="H29" s="295"/>
      <c r="I29" s="295"/>
      <c r="J29" s="295"/>
      <c r="K29" s="295"/>
      <c r="L29" s="295"/>
      <c r="M29" s="295"/>
      <c r="N29" s="295"/>
      <c r="O29" s="295"/>
      <c r="P29" s="295"/>
      <c r="Q29" s="295"/>
      <c r="R29" s="295"/>
      <c r="S29" s="295"/>
      <c r="T29" s="295"/>
      <c r="U29" s="295"/>
      <c r="V29" s="295"/>
      <c r="W29" s="295"/>
      <c r="X29" s="295"/>
      <c r="Y29" s="295"/>
    </row>
    <row r="30" spans="1:25" ht="14.25" customHeight="1">
      <c r="B30" s="495" t="s">
        <v>14</v>
      </c>
      <c r="D30" s="496"/>
      <c r="E30" s="295"/>
      <c r="F30" s="295"/>
      <c r="G30" s="295"/>
      <c r="H30" s="295"/>
      <c r="I30" s="295"/>
      <c r="J30" s="295"/>
      <c r="K30" s="295"/>
      <c r="L30" s="295"/>
      <c r="M30" s="295"/>
      <c r="N30" s="295"/>
      <c r="O30" s="295"/>
      <c r="P30" s="295"/>
      <c r="Q30" s="295"/>
      <c r="R30" s="295"/>
      <c r="S30" s="295"/>
      <c r="T30" s="295"/>
      <c r="U30" s="295"/>
      <c r="V30" s="295"/>
      <c r="W30" s="295"/>
      <c r="X30" s="295"/>
      <c r="Y30" s="295"/>
    </row>
    <row r="31" spans="1:25" ht="14.25" customHeight="1">
      <c r="B31" s="495" t="s">
        <v>13</v>
      </c>
      <c r="C31" s="494" t="s">
        <v>1973</v>
      </c>
      <c r="D31" s="494" t="s">
        <v>1972</v>
      </c>
      <c r="E31" s="295"/>
      <c r="F31" s="295"/>
      <c r="G31" s="295"/>
      <c r="H31" s="295"/>
      <c r="I31" s="295"/>
      <c r="J31" s="295"/>
      <c r="K31" s="295"/>
      <c r="L31" s="295"/>
      <c r="M31" s="295"/>
      <c r="N31" s="295"/>
      <c r="O31" s="295"/>
      <c r="P31" s="295"/>
      <c r="Q31" s="295"/>
      <c r="R31" s="295"/>
      <c r="S31" s="295"/>
      <c r="T31" s="295"/>
      <c r="U31" s="295"/>
      <c r="V31" s="295"/>
      <c r="W31" s="295"/>
      <c r="X31" s="295"/>
      <c r="Y31" s="295"/>
    </row>
    <row r="32" spans="1:25" ht="14.25" customHeight="1">
      <c r="B32" s="495" t="s">
        <v>12</v>
      </c>
      <c r="C32" s="494" t="s">
        <v>1973</v>
      </c>
      <c r="D32" s="494" t="s">
        <v>1972</v>
      </c>
      <c r="E32" s="295"/>
      <c r="F32" s="295"/>
      <c r="G32" s="295"/>
      <c r="H32" s="295"/>
      <c r="I32" s="295"/>
      <c r="J32" s="295"/>
      <c r="K32" s="295"/>
      <c r="L32" s="295"/>
      <c r="M32" s="295"/>
      <c r="N32" s="295"/>
      <c r="O32" s="295"/>
      <c r="P32" s="295"/>
      <c r="Q32" s="295"/>
      <c r="R32" s="295"/>
      <c r="S32" s="295"/>
      <c r="T32" s="295"/>
      <c r="U32" s="295"/>
      <c r="V32" s="295"/>
      <c r="W32" s="295"/>
      <c r="X32" s="295"/>
      <c r="Y32" s="295"/>
    </row>
    <row r="33" spans="1:25" ht="14.25" customHeight="1">
      <c r="A33" s="508" t="s">
        <v>2011</v>
      </c>
      <c r="B33" s="495" t="s">
        <v>46</v>
      </c>
      <c r="C33" s="494" t="s">
        <v>1973</v>
      </c>
      <c r="D33" s="494" t="s">
        <v>1972</v>
      </c>
      <c r="E33" s="494" t="s">
        <v>1985</v>
      </c>
      <c r="I33" s="295"/>
      <c r="J33" s="295"/>
      <c r="L33" s="295"/>
      <c r="M33" s="295"/>
      <c r="N33" s="295"/>
      <c r="O33" s="295"/>
      <c r="P33" s="295"/>
      <c r="Q33" s="295"/>
      <c r="R33" s="295"/>
      <c r="S33" s="295"/>
      <c r="T33" s="295"/>
      <c r="U33" s="295"/>
      <c r="V33" s="295"/>
      <c r="W33" s="295"/>
      <c r="X33" s="295"/>
      <c r="Y33" s="295"/>
    </row>
    <row r="34" spans="1:25" ht="14.25" customHeight="1">
      <c r="B34" s="495" t="s">
        <v>51</v>
      </c>
      <c r="D34" s="494"/>
      <c r="F34" s="295"/>
      <c r="G34" s="295"/>
      <c r="H34" s="295"/>
      <c r="I34" s="295"/>
      <c r="J34" s="295"/>
      <c r="L34" s="295"/>
      <c r="M34" s="295"/>
      <c r="N34" s="295"/>
      <c r="O34" s="295"/>
      <c r="P34" s="295"/>
      <c r="Q34" s="295"/>
      <c r="R34" s="295"/>
      <c r="S34" s="295"/>
      <c r="T34" s="295"/>
      <c r="U34" s="295"/>
      <c r="V34" s="295"/>
      <c r="W34" s="295"/>
      <c r="X34" s="295"/>
      <c r="Y34" s="295"/>
    </row>
    <row r="35" spans="1:25" ht="14.25" customHeight="1">
      <c r="B35" s="495" t="s">
        <v>50</v>
      </c>
      <c r="C35" s="494" t="s">
        <v>1973</v>
      </c>
      <c r="D35" s="494" t="s">
        <v>1972</v>
      </c>
      <c r="E35" s="494" t="s">
        <v>1985</v>
      </c>
      <c r="F35" s="295"/>
      <c r="G35" s="295"/>
      <c r="H35" s="295"/>
      <c r="I35" s="295"/>
      <c r="J35" s="295"/>
      <c r="K35" s="295"/>
      <c r="L35" s="295"/>
      <c r="M35" s="295"/>
      <c r="N35" s="295"/>
      <c r="O35" s="295"/>
      <c r="P35" s="295"/>
      <c r="Q35" s="295"/>
      <c r="R35" s="295"/>
      <c r="S35" s="295"/>
      <c r="T35" s="295"/>
      <c r="U35" s="295"/>
      <c r="V35" s="295"/>
      <c r="W35" s="295"/>
      <c r="X35" s="295"/>
      <c r="Y35" s="295"/>
    </row>
    <row r="36" spans="1:25" ht="14.25" customHeight="1">
      <c r="B36" s="495" t="s">
        <v>1986</v>
      </c>
      <c r="D36" s="494"/>
      <c r="E36" s="494" t="s">
        <v>1985</v>
      </c>
      <c r="G36" s="295"/>
      <c r="H36" s="295"/>
      <c r="I36" s="295"/>
      <c r="J36" s="295"/>
      <c r="P36" s="295"/>
      <c r="Q36" s="295"/>
      <c r="R36" s="295"/>
      <c r="S36" s="295"/>
    </row>
    <row r="37" spans="1:25" ht="14.25" customHeight="1">
      <c r="A37" s="508" t="s">
        <v>2012</v>
      </c>
      <c r="B37" s="495" t="s">
        <v>36</v>
      </c>
      <c r="C37" s="494" t="s">
        <v>1973</v>
      </c>
      <c r="D37" s="494" t="s">
        <v>1972</v>
      </c>
      <c r="E37" s="494"/>
    </row>
    <row r="38" spans="1:25" ht="14.25" customHeight="1">
      <c r="A38" s="508" t="s">
        <v>2013</v>
      </c>
      <c r="B38" s="495" t="s">
        <v>28</v>
      </c>
      <c r="C38" s="494" t="s">
        <v>1973</v>
      </c>
      <c r="D38" s="494" t="s">
        <v>1972</v>
      </c>
    </row>
    <row r="39" spans="1:25" ht="14.25" customHeight="1">
      <c r="B39" s="271" t="s">
        <v>26</v>
      </c>
      <c r="D39" s="494"/>
    </row>
    <row r="40" spans="1:25" ht="14.25" customHeight="1">
      <c r="A40" s="508" t="s">
        <v>2014</v>
      </c>
      <c r="B40" s="495" t="s">
        <v>23</v>
      </c>
      <c r="C40" s="494" t="s">
        <v>1973</v>
      </c>
      <c r="D40" s="494" t="s">
        <v>1972</v>
      </c>
    </row>
    <row r="41" spans="1:25" ht="14.25" customHeight="1">
      <c r="A41" s="508" t="s">
        <v>2015</v>
      </c>
      <c r="B41" s="495" t="s">
        <v>20</v>
      </c>
      <c r="C41" s="494" t="s">
        <v>1973</v>
      </c>
      <c r="D41" s="494" t="s">
        <v>1972</v>
      </c>
    </row>
    <row r="42" spans="1:25" ht="14.25" customHeight="1">
      <c r="A42" s="508" t="s">
        <v>2016</v>
      </c>
      <c r="B42" s="495" t="s">
        <v>52</v>
      </c>
      <c r="C42" s="494" t="s">
        <v>1984</v>
      </c>
      <c r="D42" s="494" t="s">
        <v>1972</v>
      </c>
    </row>
    <row r="43" spans="1:25" ht="14.25" customHeight="1">
      <c r="B43" s="495" t="s">
        <v>51</v>
      </c>
      <c r="D43" s="494"/>
    </row>
    <row r="44" spans="1:25" ht="14.25" customHeight="1">
      <c r="B44" s="495" t="s">
        <v>50</v>
      </c>
      <c r="C44" s="494" t="s">
        <v>1984</v>
      </c>
      <c r="D44" s="494" t="s">
        <v>1972</v>
      </c>
    </row>
    <row r="45" spans="1:25" ht="14.25" customHeight="1">
      <c r="A45" s="508" t="s">
        <v>2017</v>
      </c>
      <c r="B45" s="495" t="s">
        <v>45</v>
      </c>
      <c r="C45" s="494" t="s">
        <v>1984</v>
      </c>
      <c r="D45" s="494" t="s">
        <v>1972</v>
      </c>
      <c r="E45" s="494" t="s">
        <v>1983</v>
      </c>
    </row>
    <row r="46" spans="1:25" ht="14.25" customHeight="1">
      <c r="B46" s="495" t="s">
        <v>51</v>
      </c>
      <c r="D46" s="494"/>
    </row>
    <row r="47" spans="1:25" ht="14.25" customHeight="1">
      <c r="B47" s="495" t="s">
        <v>50</v>
      </c>
      <c r="C47" s="494" t="s">
        <v>1984</v>
      </c>
      <c r="D47" s="494" t="s">
        <v>1972</v>
      </c>
      <c r="E47" s="494" t="s">
        <v>1983</v>
      </c>
    </row>
    <row r="48" spans="1:25" ht="14.25" customHeight="1">
      <c r="A48" s="508" t="s">
        <v>2018</v>
      </c>
      <c r="B48" s="495" t="s">
        <v>35</v>
      </c>
      <c r="C48" s="494" t="s">
        <v>1973</v>
      </c>
      <c r="D48" s="494" t="s">
        <v>1972</v>
      </c>
    </row>
    <row r="49" spans="1:6" ht="14.25" customHeight="1">
      <c r="A49" s="508" t="s">
        <v>2019</v>
      </c>
      <c r="B49" s="495" t="s">
        <v>1982</v>
      </c>
      <c r="D49" s="494"/>
      <c r="E49" s="494" t="s">
        <v>1981</v>
      </c>
    </row>
    <row r="50" spans="1:6" ht="14.25" customHeight="1">
      <c r="A50" s="508" t="s">
        <v>2020</v>
      </c>
      <c r="B50" s="495" t="s">
        <v>33</v>
      </c>
      <c r="C50" s="494" t="s">
        <v>1973</v>
      </c>
      <c r="D50" s="494" t="s">
        <v>1972</v>
      </c>
    </row>
    <row r="51" spans="1:6" ht="14.25" customHeight="1">
      <c r="A51" s="508" t="s">
        <v>2021</v>
      </c>
      <c r="B51" s="495" t="s">
        <v>30</v>
      </c>
      <c r="C51" s="494" t="s">
        <v>1973</v>
      </c>
      <c r="D51" s="494" t="s">
        <v>1972</v>
      </c>
    </row>
    <row r="52" spans="1:6" ht="14.25" customHeight="1">
      <c r="A52" s="508" t="s">
        <v>2022</v>
      </c>
      <c r="B52" s="495" t="s">
        <v>27</v>
      </c>
      <c r="C52" s="494" t="s">
        <v>1973</v>
      </c>
      <c r="D52" s="494" t="s">
        <v>1972</v>
      </c>
    </row>
    <row r="53" spans="1:6" ht="14.25" customHeight="1">
      <c r="A53" s="508" t="s">
        <v>2023</v>
      </c>
      <c r="B53" s="495" t="s">
        <v>25</v>
      </c>
      <c r="C53" s="494" t="s">
        <v>1973</v>
      </c>
      <c r="D53" s="494" t="s">
        <v>1972</v>
      </c>
    </row>
    <row r="54" spans="1:6" ht="14.25" customHeight="1">
      <c r="A54" s="508" t="s">
        <v>2024</v>
      </c>
      <c r="B54" s="495" t="s">
        <v>1980</v>
      </c>
      <c r="C54" s="494" t="s">
        <v>1973</v>
      </c>
      <c r="D54" s="494" t="s">
        <v>1972</v>
      </c>
    </row>
    <row r="55" spans="1:6" ht="14.25" customHeight="1">
      <c r="A55" s="508" t="s">
        <v>2025</v>
      </c>
      <c r="B55" s="495" t="s">
        <v>1979</v>
      </c>
      <c r="C55" s="494" t="s">
        <v>1973</v>
      </c>
      <c r="D55" s="494" t="s">
        <v>1972</v>
      </c>
    </row>
    <row r="56" spans="1:6" ht="14.25" customHeight="1">
      <c r="A56" s="508" t="s">
        <v>2026</v>
      </c>
      <c r="B56" s="495" t="s">
        <v>21</v>
      </c>
      <c r="C56" s="494" t="s">
        <v>1973</v>
      </c>
      <c r="D56" s="494" t="s">
        <v>1972</v>
      </c>
    </row>
    <row r="57" spans="1:6" ht="14.25" customHeight="1">
      <c r="A57" s="508" t="s">
        <v>2027</v>
      </c>
      <c r="B57" s="495" t="s">
        <v>19</v>
      </c>
      <c r="C57" s="494" t="s">
        <v>1973</v>
      </c>
      <c r="D57" s="494" t="s">
        <v>1972</v>
      </c>
    </row>
    <row r="58" spans="1:6" ht="14.25" customHeight="1">
      <c r="A58" s="508" t="s">
        <v>2028</v>
      </c>
      <c r="B58" s="495" t="s">
        <v>18</v>
      </c>
      <c r="D58" s="494"/>
      <c r="E58" s="494" t="s">
        <v>1977</v>
      </c>
      <c r="F58" s="494" t="s">
        <v>1978</v>
      </c>
    </row>
    <row r="59" spans="1:6" ht="14.25" customHeight="1">
      <c r="A59" s="508" t="s">
        <v>2029</v>
      </c>
      <c r="B59" s="495" t="s">
        <v>16</v>
      </c>
      <c r="D59" s="494"/>
      <c r="E59" s="494" t="s">
        <v>1977</v>
      </c>
    </row>
    <row r="60" spans="1:6" ht="14.25" customHeight="1">
      <c r="A60" s="508" t="s">
        <v>2030</v>
      </c>
      <c r="B60" s="495" t="s">
        <v>1976</v>
      </c>
      <c r="D60" s="494"/>
      <c r="E60" s="494" t="s">
        <v>1975</v>
      </c>
    </row>
    <row r="61" spans="1:6" ht="14.25" customHeight="1">
      <c r="B61" s="493"/>
      <c r="D61" s="494"/>
    </row>
    <row r="62" spans="1:6" ht="14.25" customHeight="1">
      <c r="B62" s="495" t="s">
        <v>8</v>
      </c>
      <c r="C62" s="494" t="s">
        <v>1974</v>
      </c>
      <c r="D62" s="494" t="s">
        <v>1972</v>
      </c>
    </row>
    <row r="63" spans="1:6" ht="14.25" customHeight="1">
      <c r="B63" s="495" t="s">
        <v>7</v>
      </c>
      <c r="C63" s="494" t="s">
        <v>1973</v>
      </c>
      <c r="D63" s="494" t="s">
        <v>1972</v>
      </c>
    </row>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sheetData>
  <phoneticPr fontId="2"/>
  <hyperlinks>
    <hyperlink ref="G1:J1" location="作業メニュー!A1" display="作業メニュー" xr:uid="{00000000-0004-0000-4400-000000000000}"/>
  </hyperlink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AM634"/>
  <sheetViews>
    <sheetView showGridLines="0" zoomScale="90" zoomScaleNormal="90" zoomScaleSheetLayoutView="100" workbookViewId="0">
      <selection activeCell="W1" sqref="W1"/>
    </sheetView>
  </sheetViews>
  <sheetFormatPr defaultColWidth="3.375" defaultRowHeight="13.5"/>
  <cols>
    <col min="1" max="28" width="3.375" style="1"/>
    <col min="29" max="29" width="3.625" style="2084" customWidth="1"/>
    <col min="30" max="30" width="3.375" style="2079"/>
    <col min="31" max="35" width="3.375" style="1"/>
    <col min="36" max="36" width="0" style="1" hidden="1" customWidth="1"/>
    <col min="37" max="16384" width="3.375" style="1"/>
  </cols>
  <sheetData>
    <row r="1" spans="1:31" s="14" customFormat="1" ht="38.25" customHeight="1" thickBot="1">
      <c r="A1" s="75" t="s">
        <v>3643</v>
      </c>
      <c r="V1" s="12" t="s">
        <v>66</v>
      </c>
      <c r="W1" s="12"/>
      <c r="X1" s="12"/>
      <c r="Y1" s="12"/>
      <c r="AC1" s="1195"/>
      <c r="AD1" s="1195"/>
      <c r="AE1" s="74" t="s">
        <v>496</v>
      </c>
    </row>
    <row r="2" spans="1:31" ht="18" customHeight="1" thickTop="1">
      <c r="A2" s="61"/>
      <c r="B2" s="34" t="s">
        <v>2394</v>
      </c>
      <c r="C2" s="34"/>
      <c r="D2" s="34"/>
      <c r="E2" s="34"/>
      <c r="F2" s="2"/>
      <c r="G2" s="2"/>
      <c r="H2" s="2"/>
      <c r="I2" s="2"/>
      <c r="J2" s="2"/>
      <c r="K2" s="2"/>
      <c r="L2" s="2"/>
      <c r="M2" s="2"/>
      <c r="N2" s="2"/>
      <c r="O2" s="2"/>
      <c r="P2" s="2"/>
      <c r="Q2" s="2"/>
      <c r="R2" s="2"/>
      <c r="S2" s="2"/>
      <c r="T2" s="2"/>
      <c r="U2" s="2"/>
      <c r="V2" s="2"/>
      <c r="W2" s="2"/>
      <c r="X2" s="2"/>
      <c r="Y2" s="2"/>
      <c r="Z2" s="2"/>
      <c r="AA2" s="2"/>
    </row>
    <row r="3" spans="1:31" ht="18" customHeight="1">
      <c r="A3" s="61"/>
      <c r="B3" s="34"/>
      <c r="C3" s="34"/>
      <c r="D3" s="34"/>
      <c r="E3" s="34"/>
      <c r="F3" s="2"/>
      <c r="G3" s="2"/>
      <c r="H3" s="2"/>
      <c r="I3" s="2"/>
      <c r="J3" s="2"/>
      <c r="K3" s="2"/>
      <c r="L3" s="2"/>
      <c r="M3" s="2"/>
      <c r="N3" s="2"/>
      <c r="O3" s="2"/>
      <c r="P3" s="2"/>
      <c r="Q3" s="2"/>
      <c r="R3" s="2"/>
      <c r="S3" s="2"/>
      <c r="T3" s="2"/>
      <c r="U3" s="2"/>
      <c r="V3" s="2"/>
      <c r="W3" s="2"/>
      <c r="X3" s="2"/>
      <c r="Y3" s="2"/>
      <c r="Z3" s="2"/>
      <c r="AA3" s="2"/>
    </row>
    <row r="4" spans="1:31" ht="18" customHeight="1">
      <c r="A4" s="61"/>
      <c r="B4" s="34"/>
      <c r="C4" s="34"/>
      <c r="D4" s="34"/>
      <c r="E4" s="34"/>
      <c r="F4" s="2"/>
      <c r="G4" s="2"/>
      <c r="H4" s="2"/>
      <c r="I4" s="2"/>
      <c r="J4" s="2"/>
      <c r="K4" s="2"/>
      <c r="L4" s="2"/>
      <c r="M4" s="2"/>
      <c r="N4" s="2"/>
      <c r="O4" s="2"/>
      <c r="P4" s="2"/>
      <c r="Q4" s="2"/>
      <c r="R4" s="2"/>
      <c r="S4" s="2"/>
      <c r="T4" s="2"/>
      <c r="U4" s="2"/>
      <c r="V4" s="2"/>
      <c r="W4" s="2"/>
      <c r="X4" s="2"/>
      <c r="Y4" s="2"/>
      <c r="Z4" s="2"/>
      <c r="AA4" s="2"/>
    </row>
    <row r="5" spans="1:31" ht="18" customHeight="1">
      <c r="A5" s="2"/>
      <c r="B5" s="1496" t="s">
        <v>449</v>
      </c>
      <c r="C5" s="1496"/>
      <c r="D5" s="1496"/>
      <c r="E5" s="1496"/>
      <c r="F5" s="1496"/>
      <c r="G5" s="1496"/>
      <c r="H5" s="1496"/>
      <c r="I5" s="1496"/>
      <c r="J5" s="1496"/>
      <c r="K5" s="1496"/>
      <c r="L5" s="1496"/>
      <c r="M5" s="1496"/>
      <c r="N5" s="1496"/>
      <c r="O5" s="1496"/>
      <c r="P5" s="1496"/>
      <c r="Q5" s="1496"/>
      <c r="R5" s="1496"/>
      <c r="S5" s="1496"/>
      <c r="T5" s="1496"/>
      <c r="U5" s="1496"/>
      <c r="V5" s="1496"/>
      <c r="W5" s="1496"/>
      <c r="X5" s="1496"/>
      <c r="Y5" s="1496"/>
      <c r="Z5" s="1496"/>
      <c r="AA5" s="1496"/>
    </row>
    <row r="6" spans="1:31" ht="18" customHeight="1">
      <c r="A6" s="2"/>
      <c r="B6" s="2"/>
      <c r="C6" s="2"/>
      <c r="D6" s="2"/>
      <c r="E6" s="2"/>
      <c r="F6" s="2"/>
      <c r="G6" s="2"/>
      <c r="H6" s="2"/>
      <c r="I6" s="2"/>
      <c r="J6" s="2"/>
      <c r="K6" s="2"/>
      <c r="L6" s="2"/>
      <c r="M6" s="2"/>
      <c r="N6" s="2"/>
      <c r="O6" s="2"/>
      <c r="P6" s="2"/>
      <c r="Q6" s="2"/>
      <c r="R6" s="2"/>
      <c r="S6" s="2"/>
      <c r="T6" s="2"/>
      <c r="U6" s="2"/>
      <c r="V6" s="2"/>
      <c r="W6" s="2"/>
      <c r="X6" s="2"/>
      <c r="Y6" s="2"/>
      <c r="Z6" s="2"/>
      <c r="AA6" s="2"/>
    </row>
    <row r="7" spans="1:31" ht="18" customHeight="1">
      <c r="A7" s="2"/>
      <c r="B7" s="2"/>
      <c r="C7" s="2"/>
      <c r="D7" s="2"/>
      <c r="E7" s="2"/>
      <c r="F7" s="2"/>
      <c r="G7" s="2"/>
      <c r="H7" s="2"/>
      <c r="I7" s="2"/>
      <c r="J7" s="2"/>
      <c r="K7" s="2"/>
      <c r="L7" s="2"/>
      <c r="M7" s="3"/>
      <c r="N7" s="2" t="s">
        <v>448</v>
      </c>
      <c r="O7" s="2"/>
      <c r="P7" s="3"/>
      <c r="Q7" s="3"/>
      <c r="R7" s="2"/>
      <c r="S7" s="2"/>
      <c r="T7" s="2"/>
      <c r="U7" s="2"/>
      <c r="V7" s="2"/>
      <c r="W7" s="2"/>
      <c r="X7" s="2"/>
      <c r="Y7" s="2"/>
      <c r="Z7" s="2"/>
      <c r="AA7" s="2"/>
    </row>
    <row r="8" spans="1:31" ht="18" customHeight="1">
      <c r="A8" s="2"/>
      <c r="B8" s="2"/>
      <c r="C8" s="2"/>
      <c r="D8" s="2"/>
      <c r="E8" s="2"/>
      <c r="F8" s="2"/>
      <c r="G8" s="2"/>
      <c r="H8" s="2"/>
      <c r="I8" s="2"/>
      <c r="J8" s="2"/>
      <c r="K8" s="2"/>
      <c r="L8" s="2"/>
      <c r="M8" s="2"/>
      <c r="N8" s="2"/>
      <c r="O8" s="2"/>
      <c r="P8" s="2"/>
      <c r="Q8" s="2"/>
      <c r="R8" s="2"/>
      <c r="S8" s="2"/>
      <c r="T8" s="2"/>
      <c r="U8" s="2"/>
      <c r="V8" s="2"/>
      <c r="W8" s="2"/>
      <c r="X8" s="2"/>
      <c r="Y8" s="2"/>
      <c r="Z8" s="2"/>
      <c r="AA8" s="2"/>
    </row>
    <row r="9" spans="1:31" ht="18" customHeight="1">
      <c r="A9" s="2"/>
      <c r="B9" s="2"/>
      <c r="C9" s="2" t="s">
        <v>447</v>
      </c>
      <c r="D9" s="2"/>
      <c r="E9" s="2"/>
      <c r="F9" s="2"/>
      <c r="G9" s="2"/>
      <c r="H9" s="2"/>
      <c r="I9" s="2"/>
      <c r="J9" s="2"/>
      <c r="K9" s="2"/>
      <c r="L9" s="2"/>
      <c r="M9" s="2"/>
      <c r="N9" s="2"/>
      <c r="O9" s="2"/>
      <c r="P9" s="2"/>
      <c r="Q9" s="2"/>
      <c r="R9" s="2"/>
      <c r="S9" s="2"/>
      <c r="T9" s="2"/>
      <c r="U9" s="2"/>
      <c r="V9" s="2"/>
      <c r="W9" s="2"/>
      <c r="X9" s="2"/>
      <c r="Y9" s="2"/>
      <c r="Z9" s="2"/>
      <c r="AA9" s="2"/>
    </row>
    <row r="10" spans="1:31" ht="18" customHeight="1">
      <c r="A10" s="2"/>
      <c r="B10" s="2"/>
      <c r="C10" s="2" t="s">
        <v>446</v>
      </c>
      <c r="D10" s="2"/>
      <c r="E10" s="2"/>
      <c r="F10" s="2"/>
      <c r="G10" s="2"/>
      <c r="H10" s="2"/>
      <c r="I10" s="2"/>
      <c r="J10" s="2"/>
      <c r="K10" s="2"/>
      <c r="L10" s="2"/>
      <c r="M10" s="2"/>
      <c r="N10" s="2"/>
      <c r="O10" s="2"/>
      <c r="P10" s="2"/>
      <c r="Q10" s="2"/>
      <c r="R10" s="2"/>
      <c r="S10" s="2"/>
      <c r="T10" s="2"/>
      <c r="U10" s="2"/>
      <c r="V10" s="2"/>
      <c r="W10" s="2"/>
      <c r="X10" s="2"/>
      <c r="Y10" s="2"/>
      <c r="Z10" s="2"/>
      <c r="AA10" s="2"/>
    </row>
    <row r="11" spans="1:31" ht="18"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spans="1:31" ht="18" customHeight="1">
      <c r="A12" s="2"/>
      <c r="C12" s="2"/>
      <c r="D12" s="2"/>
      <c r="E12" s="2"/>
      <c r="F12" s="2"/>
      <c r="G12" s="2"/>
      <c r="H12" s="2"/>
      <c r="I12" s="2"/>
      <c r="J12" s="2"/>
      <c r="K12" s="2"/>
      <c r="L12" s="2"/>
      <c r="M12" s="2"/>
      <c r="N12" s="2"/>
      <c r="O12" s="2"/>
      <c r="P12" s="2"/>
      <c r="Q12" s="2"/>
      <c r="R12" s="2"/>
      <c r="S12" s="2"/>
      <c r="T12" s="2"/>
      <c r="U12" s="2"/>
      <c r="V12" s="2"/>
      <c r="W12" s="2"/>
      <c r="X12" s="2"/>
      <c r="Y12" s="2"/>
      <c r="Z12" s="2"/>
      <c r="AA12" s="2"/>
    </row>
    <row r="13" spans="1:31" ht="18" customHeight="1">
      <c r="A13" s="2"/>
      <c r="B13" s="1515" t="str">
        <f>IF('確認申請書（建築）入力'!$M$4=0,"",'確認申請書（建築）入力'!$M$4)</f>
        <v>指定確認検査機関
　株式会社東日本住宅評価センター　様</v>
      </c>
      <c r="C13" s="1515"/>
      <c r="D13" s="1515"/>
      <c r="E13" s="1515"/>
      <c r="F13" s="1515"/>
      <c r="G13" s="1515"/>
      <c r="H13" s="1515"/>
      <c r="I13" s="1515"/>
      <c r="J13" s="1515"/>
      <c r="K13" s="1515"/>
      <c r="L13" s="1515"/>
      <c r="M13" s="1515"/>
      <c r="N13" s="1515"/>
      <c r="O13" s="1515"/>
      <c r="P13" s="1515"/>
      <c r="Q13" s="1515"/>
      <c r="R13" s="2"/>
      <c r="S13" s="2"/>
      <c r="T13" s="2"/>
      <c r="U13" s="2"/>
      <c r="V13" s="2"/>
      <c r="W13" s="2"/>
      <c r="X13" s="2"/>
      <c r="Y13" s="2"/>
      <c r="Z13" s="2"/>
      <c r="AA13" s="2"/>
    </row>
    <row r="14" spans="1:31" ht="18" customHeight="1">
      <c r="A14" s="2"/>
      <c r="B14" s="1515"/>
      <c r="C14" s="1515"/>
      <c r="D14" s="1515"/>
      <c r="E14" s="1515"/>
      <c r="F14" s="1515"/>
      <c r="G14" s="1515"/>
      <c r="H14" s="1515"/>
      <c r="I14" s="1515"/>
      <c r="J14" s="1515"/>
      <c r="K14" s="1515"/>
      <c r="L14" s="1515"/>
      <c r="M14" s="1515"/>
      <c r="N14" s="1515"/>
      <c r="O14" s="1515"/>
      <c r="P14" s="1515"/>
      <c r="Q14" s="1515"/>
      <c r="R14" s="2"/>
      <c r="S14" s="2"/>
      <c r="T14" s="2"/>
      <c r="U14" s="2"/>
      <c r="V14" s="2"/>
      <c r="W14" s="2"/>
      <c r="X14" s="2"/>
      <c r="Y14" s="2"/>
      <c r="Z14" s="2"/>
      <c r="AA14" s="2"/>
    </row>
    <row r="15" spans="1:31" ht="18" customHeight="1">
      <c r="A15" s="2"/>
      <c r="B15" s="2"/>
      <c r="C15" s="2"/>
      <c r="D15" s="2"/>
      <c r="E15" s="2"/>
      <c r="F15" s="2"/>
      <c r="G15" s="2"/>
      <c r="H15" s="2"/>
      <c r="I15" s="2"/>
      <c r="J15" s="2"/>
      <c r="K15" s="2"/>
      <c r="L15" s="2"/>
      <c r="M15" s="2"/>
      <c r="N15" s="2"/>
      <c r="O15" s="2"/>
      <c r="P15" s="70"/>
      <c r="Q15" s="70"/>
      <c r="R15" s="70"/>
      <c r="S15" s="70"/>
      <c r="T15" s="70"/>
      <c r="U15" s="70"/>
      <c r="V15" s="70"/>
      <c r="W15" s="70"/>
      <c r="X15" s="70"/>
      <c r="Y15" s="70"/>
      <c r="Z15" s="70"/>
      <c r="AA15" s="70"/>
    </row>
    <row r="16" spans="1:31" ht="18" customHeight="1">
      <c r="A16" s="2"/>
      <c r="B16" s="8"/>
      <c r="C16" s="8"/>
      <c r="D16" s="8"/>
      <c r="E16" s="8"/>
      <c r="F16" s="8"/>
      <c r="G16" s="8"/>
      <c r="H16" s="8"/>
      <c r="I16" s="8"/>
      <c r="J16" s="8"/>
      <c r="K16" s="8"/>
      <c r="L16" s="8"/>
      <c r="M16" s="8"/>
      <c r="N16" s="8"/>
      <c r="O16" s="8"/>
      <c r="P16" s="8"/>
      <c r="Q16" s="8"/>
      <c r="R16" s="2"/>
      <c r="S16" s="2"/>
      <c r="T16" s="1505" t="str">
        <f>IF(OR(項目一覧!$C$168=0,項目一覧!$C$168=""),"　　　　　年　　　　月　　　　日",IF(項目一覧!$C$168&gt;=DATE(2019,5,1),"令和"&amp;IF(YEAR(項目一覧!$C$168)-2018=1,"元",YEAR(項目一覧!$C$168)-2018)&amp;"年"&amp;MONTH(項目一覧!$C$168)&amp;"月"&amp;DAY(項目一覧!$C$168)&amp;"日",項目一覧!$C$168))</f>
        <v>　　　　　年　　　　月　　　　日</v>
      </c>
      <c r="U16" s="1505"/>
      <c r="V16" s="1505"/>
      <c r="W16" s="1505"/>
      <c r="X16" s="1505"/>
      <c r="Y16" s="1505"/>
      <c r="Z16" s="1505"/>
      <c r="AA16" s="1505"/>
      <c r="AB16" s="1505"/>
    </row>
    <row r="17" spans="1:36" ht="18" customHeight="1">
      <c r="A17" s="2"/>
      <c r="B17" s="8"/>
      <c r="C17" s="8"/>
      <c r="D17" s="8"/>
      <c r="E17" s="8"/>
      <c r="F17" s="8"/>
      <c r="G17" s="8"/>
      <c r="H17" s="8"/>
      <c r="I17" s="8"/>
      <c r="J17" s="8"/>
      <c r="K17" s="8"/>
      <c r="L17" s="8"/>
      <c r="M17" s="8"/>
      <c r="N17" s="8"/>
      <c r="O17" s="8"/>
      <c r="P17" s="8"/>
      <c r="Q17" s="8"/>
      <c r="R17" s="2"/>
      <c r="S17" s="2"/>
      <c r="T17" s="2"/>
      <c r="U17" s="73"/>
      <c r="AB17" s="73"/>
    </row>
    <row r="18" spans="1:36" ht="18"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36" ht="18" customHeight="1">
      <c r="A19" s="2"/>
      <c r="B19" s="2"/>
      <c r="C19" s="2"/>
      <c r="D19" s="2"/>
      <c r="E19" s="2"/>
      <c r="F19" s="2"/>
      <c r="G19" s="2"/>
      <c r="H19" s="2"/>
      <c r="I19" s="2"/>
      <c r="J19" s="2"/>
      <c r="K19" s="2"/>
      <c r="L19" s="2"/>
      <c r="M19" s="2"/>
      <c r="N19" s="2"/>
      <c r="O19" s="2"/>
      <c r="P19" s="60" t="str">
        <f>項目一覧!$C$183</f>
        <v/>
      </c>
      <c r="Q19" s="70"/>
      <c r="R19" s="70"/>
      <c r="S19" s="70"/>
      <c r="T19" s="70"/>
      <c r="U19" s="70"/>
      <c r="V19" s="70"/>
      <c r="W19" s="70"/>
      <c r="X19" s="70"/>
      <c r="Y19" s="70"/>
      <c r="Z19" s="70"/>
      <c r="AA19" s="70"/>
      <c r="AB19" s="2"/>
    </row>
    <row r="20" spans="1:36" ht="18" customHeight="1">
      <c r="A20" s="2"/>
      <c r="B20" s="2"/>
      <c r="C20" s="2"/>
      <c r="D20" s="2"/>
      <c r="E20" s="2"/>
      <c r="F20" s="2"/>
      <c r="G20" s="2"/>
      <c r="H20" s="2"/>
      <c r="I20" s="2"/>
      <c r="J20" s="1550" t="s">
        <v>3638</v>
      </c>
      <c r="K20" s="1550"/>
      <c r="L20" s="1550"/>
      <c r="M20" s="1550" t="s">
        <v>2453</v>
      </c>
      <c r="N20" s="1550"/>
      <c r="O20" s="1550"/>
      <c r="P20" s="60" t="str">
        <f>項目一覧!$C$4</f>
        <v/>
      </c>
      <c r="Q20" s="2"/>
      <c r="R20" s="2"/>
      <c r="S20" s="2"/>
      <c r="T20" s="2"/>
      <c r="U20" s="2"/>
      <c r="V20" s="2"/>
      <c r="W20" s="2"/>
      <c r="X20" s="2"/>
      <c r="AA20" s="2"/>
    </row>
    <row r="21" spans="1:36" ht="18" customHeight="1">
      <c r="A21" s="2"/>
      <c r="B21" s="2"/>
      <c r="C21" s="2"/>
      <c r="D21" s="2"/>
      <c r="E21" s="2"/>
      <c r="F21" s="2"/>
      <c r="G21" s="2"/>
      <c r="H21" s="2"/>
      <c r="I21" s="2"/>
      <c r="J21" s="2"/>
      <c r="K21" s="2"/>
      <c r="L21" s="2"/>
      <c r="M21" s="2"/>
      <c r="N21" s="2"/>
      <c r="O21" s="2"/>
      <c r="P21" s="70"/>
      <c r="Q21" s="70"/>
      <c r="R21" s="70"/>
      <c r="S21" s="70"/>
      <c r="T21" s="70"/>
      <c r="U21" s="70"/>
      <c r="V21" s="70"/>
      <c r="W21" s="70"/>
      <c r="X21" s="70"/>
      <c r="Y21" s="70"/>
      <c r="Z21" s="70"/>
      <c r="AA21" s="70"/>
      <c r="AB21" s="70"/>
    </row>
    <row r="22" spans="1:36" ht="18" customHeight="1">
      <c r="A22" s="2"/>
      <c r="B22" s="2"/>
      <c r="C22" s="2"/>
      <c r="D22" s="2"/>
      <c r="E22" s="2"/>
      <c r="F22" s="2"/>
      <c r="G22" s="2"/>
      <c r="H22" s="2"/>
      <c r="I22" s="2"/>
      <c r="J22" s="2"/>
      <c r="K22" s="2"/>
      <c r="L22" s="2"/>
      <c r="M22" s="1550" t="str">
        <f>IF(AJ22=TRUE,"氏名　","")</f>
        <v/>
      </c>
      <c r="N22" s="1550"/>
      <c r="O22" s="1550"/>
      <c r="P22" s="60" t="str">
        <f>IF(AJ22=TRUE,項目一覧!$C$173,"")</f>
        <v/>
      </c>
      <c r="Q22" s="2"/>
      <c r="R22" s="2"/>
      <c r="S22" s="2"/>
      <c r="T22" s="2"/>
      <c r="U22" s="2"/>
      <c r="V22" s="2"/>
      <c r="W22" s="2"/>
      <c r="X22" s="2"/>
      <c r="AA22" s="2"/>
      <c r="AE22" s="2"/>
      <c r="AJ22" s="61" t="b">
        <v>0</v>
      </c>
    </row>
    <row r="23" spans="1:36" ht="18" customHeight="1">
      <c r="A23" s="2"/>
      <c r="B23" s="2"/>
      <c r="C23" s="2"/>
      <c r="D23" s="2"/>
      <c r="E23" s="2"/>
      <c r="F23" s="2"/>
      <c r="G23" s="2"/>
      <c r="H23" s="2"/>
      <c r="I23" s="2"/>
      <c r="P23" s="70"/>
      <c r="Q23" s="70"/>
      <c r="R23" s="70"/>
      <c r="S23" s="70"/>
      <c r="T23" s="70"/>
      <c r="U23" s="70"/>
      <c r="V23" s="70"/>
      <c r="W23" s="70"/>
      <c r="X23" s="70"/>
      <c r="Y23" s="70"/>
      <c r="Z23" s="70"/>
      <c r="AA23" s="70"/>
      <c r="AB23" s="70"/>
    </row>
    <row r="24" spans="1:36" ht="18" customHeight="1">
      <c r="A24" s="2"/>
      <c r="B24" s="2"/>
      <c r="C24" s="2"/>
      <c r="D24" s="2"/>
      <c r="E24" s="2"/>
      <c r="F24" s="2"/>
      <c r="G24" s="2"/>
      <c r="H24" s="2"/>
      <c r="I24" s="2"/>
      <c r="J24" s="2"/>
      <c r="K24" s="2"/>
      <c r="L24" s="2"/>
      <c r="M24" s="1550" t="str">
        <f>IF(AJ24=TRUE,"氏名　","")</f>
        <v/>
      </c>
      <c r="N24" s="1550"/>
      <c r="O24" s="1550"/>
      <c r="P24" s="2" t="str">
        <f>IF(AJ24=TRUE,項目一覧!$C$178,"")</f>
        <v/>
      </c>
      <c r="Q24" s="2"/>
      <c r="R24" s="2"/>
      <c r="S24" s="2"/>
      <c r="T24" s="2"/>
      <c r="U24" s="2"/>
      <c r="V24" s="2"/>
      <c r="W24" s="2"/>
      <c r="X24" s="2"/>
      <c r="AA24" s="2"/>
      <c r="AJ24" s="1196" t="b">
        <v>0</v>
      </c>
    </row>
    <row r="25" spans="1:36" ht="18" customHeight="1">
      <c r="A25" s="2"/>
      <c r="B25" s="2"/>
      <c r="C25" s="2"/>
      <c r="D25" s="2"/>
      <c r="E25" s="2"/>
      <c r="F25" s="2"/>
      <c r="G25" s="2"/>
      <c r="H25" s="2"/>
      <c r="I25" s="2"/>
      <c r="J25" s="2"/>
      <c r="K25" s="2"/>
      <c r="L25" s="2"/>
      <c r="M25" s="2"/>
      <c r="N25" s="2"/>
      <c r="O25" s="2"/>
      <c r="P25" s="70"/>
      <c r="Q25" s="70"/>
      <c r="R25" s="70"/>
      <c r="S25" s="70"/>
      <c r="T25" s="70"/>
      <c r="U25" s="70"/>
      <c r="V25" s="70"/>
      <c r="W25" s="70"/>
      <c r="X25" s="70"/>
      <c r="Y25" s="70"/>
      <c r="Z25" s="70"/>
      <c r="AA25" s="70"/>
      <c r="AB25" s="70"/>
    </row>
    <row r="26" spans="1:36" ht="18" customHeight="1">
      <c r="A26" s="2"/>
      <c r="B26" s="2"/>
      <c r="C26" s="2"/>
      <c r="D26" s="2"/>
      <c r="E26" s="2"/>
      <c r="F26" s="2"/>
      <c r="G26" s="2"/>
      <c r="H26" s="2"/>
      <c r="I26" s="2"/>
      <c r="J26" s="2"/>
      <c r="K26" s="2"/>
      <c r="L26" s="2"/>
      <c r="M26" s="1550" t="str">
        <f>IF(AJ26=TRUE,"氏名　","")</f>
        <v/>
      </c>
      <c r="N26" s="1550"/>
      <c r="O26" s="1550"/>
      <c r="P26" s="2" t="str">
        <f>IF(AJ26=TRUE,項目一覧!$C$184,"")</f>
        <v/>
      </c>
      <c r="Q26" s="2"/>
      <c r="R26" s="2"/>
      <c r="S26" s="2"/>
      <c r="T26" s="2"/>
      <c r="U26" s="2"/>
      <c r="V26" s="2"/>
      <c r="W26" s="2"/>
      <c r="X26" s="2"/>
      <c r="AA26" s="2"/>
      <c r="AJ26" s="1196" t="b">
        <v>0</v>
      </c>
    </row>
    <row r="27" spans="1:36" ht="18" customHeight="1">
      <c r="A27" s="2"/>
      <c r="B27" s="2"/>
      <c r="C27" s="2"/>
      <c r="D27" s="2"/>
      <c r="E27" s="2"/>
      <c r="F27" s="2"/>
      <c r="G27" s="2"/>
      <c r="H27" s="2"/>
      <c r="I27" s="2"/>
      <c r="J27" s="2"/>
      <c r="K27" s="2"/>
      <c r="L27" s="2"/>
      <c r="M27" s="1197"/>
      <c r="N27" s="1197"/>
      <c r="O27" s="1197"/>
      <c r="P27" s="2"/>
      <c r="Q27" s="2"/>
      <c r="R27" s="2"/>
      <c r="S27" s="2"/>
      <c r="T27" s="2"/>
      <c r="U27" s="2"/>
      <c r="V27" s="2"/>
      <c r="W27" s="2"/>
      <c r="X27" s="2"/>
      <c r="AA27" s="2"/>
      <c r="AJ27" s="1196"/>
    </row>
    <row r="28" spans="1:36" ht="18" customHeight="1">
      <c r="A28" s="2"/>
      <c r="B28" s="2"/>
      <c r="C28" s="2"/>
      <c r="D28" s="2"/>
      <c r="E28" s="2"/>
      <c r="F28" s="2"/>
      <c r="G28" s="2"/>
      <c r="H28" s="2"/>
      <c r="I28" s="2"/>
      <c r="P28" s="70"/>
      <c r="Q28" s="70"/>
      <c r="R28" s="70"/>
      <c r="S28" s="70"/>
      <c r="T28" s="70"/>
      <c r="U28" s="70"/>
      <c r="V28" s="70"/>
      <c r="W28" s="70"/>
      <c r="X28" s="70"/>
      <c r="Y28" s="70"/>
      <c r="Z28" s="70"/>
      <c r="AA28" s="70"/>
      <c r="AB28" s="70"/>
    </row>
    <row r="29" spans="1:36" ht="18" customHeight="1">
      <c r="A29" s="42"/>
      <c r="B29" s="42"/>
      <c r="C29" s="42"/>
      <c r="D29" s="42"/>
      <c r="E29" s="42"/>
      <c r="F29" s="42"/>
      <c r="G29" s="42"/>
      <c r="H29" s="42"/>
      <c r="I29" s="42"/>
      <c r="J29" s="42"/>
      <c r="K29" s="42"/>
      <c r="L29" s="42"/>
      <c r="M29" s="42"/>
      <c r="N29" s="42"/>
      <c r="O29" s="42"/>
      <c r="P29" s="71"/>
      <c r="Q29" s="71"/>
      <c r="R29" s="71"/>
      <c r="S29" s="71"/>
      <c r="T29" s="71"/>
      <c r="U29" s="71"/>
      <c r="V29" s="71"/>
      <c r="W29" s="71"/>
      <c r="X29" s="71"/>
      <c r="Y29" s="71"/>
      <c r="Z29" s="71"/>
      <c r="AA29" s="71"/>
      <c r="AB29" s="50"/>
    </row>
    <row r="30" spans="1:36" ht="18" customHeight="1">
      <c r="A30" s="2"/>
      <c r="B30" s="2"/>
      <c r="C30" s="2"/>
      <c r="D30" s="2"/>
      <c r="E30" s="2"/>
      <c r="F30" s="2"/>
      <c r="G30" s="2"/>
      <c r="H30" s="2"/>
      <c r="I30" s="2"/>
      <c r="J30" s="2"/>
      <c r="K30" s="2"/>
      <c r="L30" s="2"/>
      <c r="M30" s="2"/>
      <c r="N30" s="2"/>
      <c r="O30" s="2"/>
      <c r="P30" s="60" t="str">
        <f>項目一覧!$C$30</f>
        <v/>
      </c>
      <c r="Q30" s="70"/>
      <c r="R30" s="70"/>
      <c r="S30" s="70"/>
      <c r="T30" s="70"/>
      <c r="U30" s="70"/>
      <c r="V30" s="70"/>
      <c r="W30" s="70"/>
      <c r="X30" s="70"/>
      <c r="Y30" s="70"/>
      <c r="Z30" s="70"/>
      <c r="AA30" s="70"/>
    </row>
    <row r="31" spans="1:36" ht="18" customHeight="1">
      <c r="A31" s="2"/>
      <c r="B31" s="2"/>
      <c r="C31" s="2"/>
      <c r="D31" s="2"/>
      <c r="E31" s="2"/>
      <c r="F31" s="2"/>
      <c r="G31" s="2"/>
      <c r="H31" s="2"/>
      <c r="I31" s="2"/>
      <c r="J31" s="2" t="s">
        <v>444</v>
      </c>
      <c r="K31" s="2"/>
      <c r="L31" s="2"/>
      <c r="M31" s="2"/>
      <c r="N31" s="2"/>
      <c r="O31" s="2"/>
      <c r="P31" s="60" t="str">
        <f>項目一覧!$C$25</f>
        <v/>
      </c>
      <c r="Q31" s="2"/>
      <c r="R31" s="2"/>
      <c r="S31" s="2"/>
      <c r="T31" s="2"/>
      <c r="U31" s="2"/>
      <c r="V31" s="2"/>
      <c r="W31" s="2"/>
      <c r="X31" s="2"/>
      <c r="AA31" s="2"/>
    </row>
    <row r="32" spans="1:36" ht="18" customHeight="1">
      <c r="A32" s="2"/>
      <c r="B32" s="2"/>
      <c r="C32" s="2"/>
      <c r="D32" s="2"/>
      <c r="E32" s="2"/>
      <c r="F32" s="2"/>
      <c r="G32" s="2"/>
      <c r="H32" s="2"/>
      <c r="I32" s="2"/>
      <c r="J32" s="2"/>
      <c r="K32" s="2"/>
      <c r="L32" s="2"/>
      <c r="M32" s="2"/>
      <c r="N32" s="2"/>
      <c r="O32" s="2"/>
      <c r="P32" s="2"/>
      <c r="Q32" s="2"/>
      <c r="R32" s="2"/>
      <c r="S32" s="2"/>
      <c r="T32" s="2"/>
      <c r="U32" s="2"/>
      <c r="V32" s="2"/>
      <c r="W32" s="2"/>
      <c r="X32" s="2"/>
      <c r="AA32" s="2"/>
    </row>
    <row r="33" spans="1:28" ht="18" customHeight="1">
      <c r="A33" s="2"/>
      <c r="B33" s="2"/>
      <c r="C33" s="2"/>
      <c r="D33" s="2"/>
      <c r="E33" s="2"/>
      <c r="F33" s="2"/>
      <c r="G33" s="2"/>
      <c r="H33" s="2"/>
      <c r="I33" s="2"/>
      <c r="J33" s="2"/>
      <c r="K33" s="2"/>
      <c r="L33" s="2"/>
      <c r="M33" s="2"/>
      <c r="N33" s="2"/>
      <c r="O33" s="2"/>
      <c r="P33" s="2"/>
      <c r="Q33" s="2"/>
      <c r="R33" s="2"/>
      <c r="S33" s="2"/>
      <c r="T33" s="2"/>
      <c r="U33" s="2"/>
      <c r="V33" s="2"/>
      <c r="W33" s="2"/>
      <c r="X33" s="2"/>
      <c r="AA33" s="2"/>
    </row>
    <row r="34" spans="1:28" ht="18" customHeight="1">
      <c r="A34" s="2"/>
      <c r="B34" s="2"/>
      <c r="C34" s="2"/>
      <c r="D34" s="2"/>
      <c r="E34" s="2"/>
      <c r="F34" s="2"/>
      <c r="G34" s="2"/>
      <c r="H34" s="2"/>
      <c r="I34" s="2"/>
      <c r="J34" s="2"/>
      <c r="K34" s="2"/>
      <c r="L34" s="2"/>
      <c r="M34" s="2"/>
      <c r="N34" s="2"/>
      <c r="O34" s="2"/>
      <c r="P34" s="2"/>
      <c r="Q34" s="2"/>
      <c r="R34" s="2"/>
      <c r="S34" s="2"/>
      <c r="T34" s="2"/>
      <c r="U34" s="2"/>
      <c r="V34" s="2"/>
      <c r="W34" s="2"/>
      <c r="X34" s="2"/>
      <c r="AA34" s="2"/>
    </row>
    <row r="35" spans="1:28" ht="18" customHeight="1">
      <c r="A35" s="2"/>
      <c r="B35" s="2"/>
      <c r="C35" s="2"/>
      <c r="D35" s="2"/>
      <c r="E35" s="2"/>
      <c r="F35" s="2"/>
      <c r="G35" s="2"/>
      <c r="H35" s="2"/>
      <c r="I35" s="2"/>
      <c r="J35" s="2"/>
      <c r="K35" s="2"/>
      <c r="L35" s="2"/>
      <c r="M35" s="2"/>
      <c r="N35" s="2"/>
      <c r="O35" s="2"/>
      <c r="P35" s="2"/>
      <c r="Q35" s="2"/>
      <c r="R35" s="2"/>
      <c r="S35" s="2"/>
      <c r="T35" s="2"/>
      <c r="U35" s="2"/>
      <c r="V35" s="2"/>
      <c r="W35" s="2"/>
      <c r="X35" s="2"/>
      <c r="AA35" s="2"/>
    </row>
    <row r="36" spans="1:28" ht="18" customHeight="1">
      <c r="A36" s="2"/>
      <c r="B36" s="2"/>
      <c r="C36" s="2"/>
      <c r="D36" s="2"/>
      <c r="E36" s="2"/>
      <c r="F36" s="2"/>
      <c r="G36" s="2"/>
      <c r="H36" s="2"/>
      <c r="I36" s="2"/>
      <c r="J36" s="2"/>
      <c r="K36" s="2"/>
      <c r="L36" s="2"/>
      <c r="M36" s="2"/>
      <c r="N36" s="2"/>
      <c r="O36" s="2"/>
      <c r="P36" s="2"/>
      <c r="Q36" s="2"/>
      <c r="R36" s="2"/>
      <c r="S36" s="2"/>
      <c r="T36" s="2"/>
      <c r="U36" s="2"/>
      <c r="V36" s="2"/>
      <c r="W36" s="2"/>
      <c r="X36" s="2"/>
      <c r="AA36" s="2"/>
    </row>
    <row r="37" spans="1:28" ht="18" customHeight="1">
      <c r="A37" s="2"/>
      <c r="B37" s="2"/>
      <c r="C37" s="2"/>
      <c r="D37" s="2"/>
      <c r="E37" s="2"/>
      <c r="F37" s="2"/>
      <c r="G37" s="2"/>
      <c r="H37" s="2"/>
      <c r="I37" s="2"/>
      <c r="J37" s="2"/>
      <c r="K37" s="2"/>
      <c r="L37" s="2"/>
      <c r="M37" s="2"/>
      <c r="N37" s="2"/>
      <c r="O37" s="2"/>
      <c r="P37" s="69"/>
      <c r="Q37" s="69"/>
      <c r="R37" s="69"/>
      <c r="S37" s="69"/>
      <c r="T37" s="69"/>
      <c r="U37" s="69"/>
      <c r="V37" s="69"/>
      <c r="W37" s="69"/>
      <c r="X37" s="69"/>
      <c r="Y37" s="69"/>
      <c r="Z37" s="69"/>
      <c r="AA37" s="69"/>
      <c r="AB37" s="2"/>
    </row>
    <row r="38" spans="1:28" ht="24" customHeight="1">
      <c r="A38" s="2"/>
      <c r="B38" s="1509" t="s">
        <v>443</v>
      </c>
      <c r="C38" s="1510"/>
      <c r="D38" s="1510"/>
      <c r="E38" s="1510"/>
      <c r="F38" s="1510"/>
      <c r="G38" s="1510"/>
      <c r="H38" s="1511"/>
      <c r="I38" s="68" t="s">
        <v>442</v>
      </c>
      <c r="J38" s="24"/>
      <c r="K38" s="24"/>
      <c r="L38" s="24"/>
      <c r="M38" s="24"/>
      <c r="N38" s="67"/>
      <c r="O38" s="1509" t="s">
        <v>441</v>
      </c>
      <c r="P38" s="1510"/>
      <c r="Q38" s="1510"/>
      <c r="R38" s="1510"/>
      <c r="S38" s="1510"/>
      <c r="T38" s="1511"/>
      <c r="U38" s="1509" t="s">
        <v>440</v>
      </c>
      <c r="V38" s="1510"/>
      <c r="W38" s="1510"/>
      <c r="X38" s="1510"/>
      <c r="Y38" s="1510"/>
      <c r="Z38" s="1510"/>
      <c r="AA38" s="1510"/>
      <c r="AB38" s="1511"/>
    </row>
    <row r="39" spans="1:28" ht="24" customHeight="1">
      <c r="A39" s="2"/>
      <c r="B39" s="1506"/>
      <c r="C39" s="1507"/>
      <c r="D39" s="1507"/>
      <c r="E39" s="1507"/>
      <c r="F39" s="1507"/>
      <c r="G39" s="1507"/>
      <c r="H39" s="1508"/>
      <c r="I39" s="2"/>
      <c r="J39" s="2"/>
      <c r="K39" s="2"/>
      <c r="L39" s="2"/>
      <c r="M39" s="2"/>
      <c r="N39" s="55"/>
      <c r="O39" s="1531" t="s">
        <v>439</v>
      </c>
      <c r="P39" s="1532"/>
      <c r="Q39" s="1532"/>
      <c r="R39" s="1532"/>
      <c r="S39" s="1532"/>
      <c r="T39" s="1533"/>
      <c r="U39" s="1509" t="s">
        <v>2929</v>
      </c>
      <c r="V39" s="1510"/>
      <c r="W39" s="1510"/>
      <c r="X39" s="1510"/>
      <c r="Y39" s="1510"/>
      <c r="Z39" s="1510"/>
      <c r="AA39" s="1510"/>
      <c r="AB39" s="1511"/>
    </row>
    <row r="40" spans="1:28" ht="24" customHeight="1">
      <c r="A40" s="2"/>
      <c r="B40" s="54"/>
      <c r="C40" s="2"/>
      <c r="D40" s="2"/>
      <c r="E40" s="2"/>
      <c r="F40" s="2"/>
      <c r="G40" s="2"/>
      <c r="H40" s="56"/>
      <c r="I40" s="2"/>
      <c r="J40" s="2"/>
      <c r="K40" s="2"/>
      <c r="L40" s="2"/>
      <c r="M40" s="2"/>
      <c r="N40" s="55"/>
      <c r="O40" s="1498"/>
      <c r="P40" s="1499"/>
      <c r="Q40" s="1499"/>
      <c r="R40" s="1499"/>
      <c r="S40" s="1499"/>
      <c r="T40" s="1500"/>
      <c r="U40" s="1522" t="s">
        <v>2902</v>
      </c>
      <c r="V40" s="1523"/>
      <c r="W40" s="1523"/>
      <c r="X40" s="1523"/>
      <c r="Y40" s="1523"/>
      <c r="Z40" s="1523"/>
      <c r="AA40" s="1523"/>
      <c r="AB40" s="1524"/>
    </row>
    <row r="41" spans="1:28" ht="24" customHeight="1">
      <c r="A41" s="2"/>
      <c r="B41" s="54"/>
      <c r="C41" s="2"/>
      <c r="D41" s="2"/>
      <c r="E41" s="2"/>
      <c r="F41" s="2"/>
      <c r="G41" s="2"/>
      <c r="H41" s="56"/>
      <c r="I41" s="2"/>
      <c r="J41" s="2"/>
      <c r="K41" s="2"/>
      <c r="L41" s="2"/>
      <c r="M41" s="2"/>
      <c r="N41" s="55"/>
      <c r="O41" s="1498"/>
      <c r="P41" s="1499"/>
      <c r="Q41" s="1499"/>
      <c r="R41" s="1499"/>
      <c r="S41" s="1499"/>
      <c r="T41" s="1500"/>
      <c r="U41" s="1525"/>
      <c r="V41" s="1526"/>
      <c r="W41" s="1526"/>
      <c r="X41" s="1526"/>
      <c r="Y41" s="1526"/>
      <c r="Z41" s="1526"/>
      <c r="AA41" s="1526"/>
      <c r="AB41" s="1527"/>
    </row>
    <row r="42" spans="1:28" ht="18" customHeight="1">
      <c r="A42" s="2"/>
      <c r="B42" s="54"/>
      <c r="C42" s="2"/>
      <c r="D42" s="2"/>
      <c r="E42" s="2"/>
      <c r="F42" s="2"/>
      <c r="G42" s="2"/>
      <c r="H42" s="56"/>
      <c r="I42" s="2"/>
      <c r="J42" s="2"/>
      <c r="K42" s="2"/>
      <c r="L42" s="2"/>
      <c r="M42" s="2"/>
      <c r="N42" s="55"/>
      <c r="O42" s="1498"/>
      <c r="P42" s="1499"/>
      <c r="Q42" s="1499"/>
      <c r="R42" s="1499"/>
      <c r="S42" s="1499"/>
      <c r="T42" s="1500"/>
      <c r="U42" s="66"/>
      <c r="V42" s="59"/>
      <c r="W42" s="59"/>
      <c r="X42" s="59"/>
      <c r="Y42" s="59"/>
      <c r="Z42" s="59"/>
      <c r="AA42" s="59"/>
      <c r="AB42" s="65"/>
    </row>
    <row r="43" spans="1:28" ht="18" customHeight="1">
      <c r="A43" s="2"/>
      <c r="B43" s="54"/>
      <c r="C43" s="2"/>
      <c r="D43" s="2"/>
      <c r="E43" s="2"/>
      <c r="F43" s="2"/>
      <c r="G43" s="2"/>
      <c r="H43" s="56"/>
      <c r="I43" s="2"/>
      <c r="J43" s="2"/>
      <c r="K43" s="2"/>
      <c r="L43" s="2"/>
      <c r="M43" s="2"/>
      <c r="N43" s="55"/>
      <c r="O43" s="1498"/>
      <c r="P43" s="1499"/>
      <c r="Q43" s="1499"/>
      <c r="R43" s="1499"/>
      <c r="S43" s="1499"/>
      <c r="T43" s="1500"/>
      <c r="U43" s="1498" t="s">
        <v>2481</v>
      </c>
      <c r="V43" s="1499"/>
      <c r="W43" s="1499"/>
      <c r="X43" s="1499"/>
      <c r="Y43" s="1499"/>
      <c r="Z43" s="1499"/>
      <c r="AA43" s="1499"/>
      <c r="AB43" s="1500"/>
    </row>
    <row r="44" spans="1:28" ht="18" customHeight="1">
      <c r="A44" s="2"/>
      <c r="B44" s="52"/>
      <c r="C44" s="30"/>
      <c r="D44" s="30"/>
      <c r="E44" s="30"/>
      <c r="F44" s="30"/>
      <c r="G44" s="30"/>
      <c r="H44" s="53"/>
      <c r="I44" s="30"/>
      <c r="J44" s="30"/>
      <c r="K44" s="30"/>
      <c r="L44" s="30"/>
      <c r="M44" s="30"/>
      <c r="N44" s="53"/>
      <c r="O44" s="1501"/>
      <c r="P44" s="1502"/>
      <c r="Q44" s="1502"/>
      <c r="R44" s="1502"/>
      <c r="S44" s="1502"/>
      <c r="T44" s="1503"/>
      <c r="U44" s="1501"/>
      <c r="V44" s="1502"/>
      <c r="W44" s="1502"/>
      <c r="X44" s="1502"/>
      <c r="Y44" s="1502"/>
      <c r="Z44" s="1502"/>
      <c r="AA44" s="1502"/>
      <c r="AB44" s="1503"/>
    </row>
    <row r="45" spans="1:28" ht="18" customHeight="1">
      <c r="A45" s="2"/>
      <c r="B45" s="2"/>
      <c r="C45" s="2"/>
      <c r="D45" s="2"/>
      <c r="E45" s="2"/>
      <c r="F45" s="2"/>
      <c r="G45" s="2"/>
      <c r="H45" s="2"/>
      <c r="I45" s="2"/>
      <c r="J45" s="2"/>
      <c r="K45" s="2"/>
      <c r="L45" s="2"/>
      <c r="M45" s="2"/>
      <c r="N45" s="2"/>
      <c r="O45" s="2"/>
      <c r="P45" s="2"/>
      <c r="Q45" s="2"/>
      <c r="R45" s="2"/>
      <c r="S45" s="2"/>
      <c r="T45" s="2"/>
      <c r="U45" s="8"/>
      <c r="V45" s="8"/>
      <c r="W45" s="8"/>
      <c r="X45" s="8"/>
      <c r="Y45" s="8"/>
      <c r="Z45" s="8"/>
      <c r="AA45" s="8"/>
      <c r="AB45" s="8"/>
    </row>
    <row r="46" spans="1:28" ht="18" customHeight="1">
      <c r="A46" s="2"/>
      <c r="B46" s="2"/>
      <c r="C46" s="2"/>
      <c r="D46" s="2"/>
      <c r="E46" s="2"/>
      <c r="F46" s="2"/>
      <c r="G46" s="2"/>
      <c r="H46" s="2"/>
      <c r="I46" s="2"/>
      <c r="J46" s="2"/>
      <c r="K46" s="2"/>
      <c r="L46" s="2"/>
      <c r="M46" s="2"/>
      <c r="N46" s="2"/>
      <c r="O46" s="2"/>
      <c r="P46" s="2"/>
      <c r="Q46" s="2"/>
      <c r="R46" s="2"/>
      <c r="S46" s="2"/>
      <c r="T46" s="2"/>
      <c r="U46" s="8"/>
      <c r="V46" s="8"/>
      <c r="W46" s="8"/>
      <c r="X46" s="8"/>
      <c r="Y46" s="8"/>
      <c r="Z46" s="8"/>
      <c r="AA46" s="8"/>
      <c r="AB46" s="8"/>
    </row>
    <row r="47" spans="1:28" ht="18" customHeight="1">
      <c r="A47" s="2"/>
      <c r="B47" s="2"/>
      <c r="C47" s="2"/>
      <c r="D47" s="2"/>
      <c r="E47" s="2"/>
      <c r="F47" s="2"/>
      <c r="G47" s="2"/>
      <c r="H47" s="2"/>
      <c r="I47" s="2"/>
      <c r="J47" s="2"/>
      <c r="K47" s="2"/>
      <c r="L47" s="2"/>
      <c r="M47" s="2"/>
      <c r="N47" s="2"/>
      <c r="O47" s="2"/>
      <c r="P47" s="2"/>
      <c r="Q47" s="2"/>
      <c r="R47" s="2"/>
      <c r="S47" s="2"/>
      <c r="T47" s="2"/>
      <c r="U47" s="8"/>
      <c r="V47" s="8"/>
      <c r="W47" s="8"/>
      <c r="X47" s="8"/>
      <c r="Y47" s="8"/>
      <c r="Z47" s="8"/>
      <c r="AA47" s="8"/>
      <c r="AB47" s="8"/>
    </row>
    <row r="48" spans="1:28" ht="15.95" customHeight="1">
      <c r="A48" s="2"/>
      <c r="B48" s="2"/>
      <c r="C48" s="2"/>
      <c r="D48" s="2"/>
      <c r="E48" s="2"/>
      <c r="F48" s="2"/>
      <c r="G48" s="2"/>
      <c r="H48" s="2"/>
      <c r="I48" s="2"/>
      <c r="J48" s="2"/>
      <c r="K48" s="2"/>
      <c r="L48" s="2"/>
      <c r="M48" s="2"/>
      <c r="N48" s="2"/>
      <c r="O48" s="2"/>
      <c r="P48" s="2"/>
      <c r="Q48" s="2"/>
      <c r="R48" s="2"/>
      <c r="S48" s="2"/>
      <c r="T48" s="2"/>
      <c r="U48" s="8"/>
      <c r="V48" s="8"/>
      <c r="W48" s="8"/>
      <c r="X48" s="8"/>
      <c r="Y48" s="8"/>
      <c r="Z48" s="8"/>
      <c r="AA48" s="8"/>
      <c r="AB48" s="8"/>
    </row>
    <row r="49" spans="1:28" ht="15.95" customHeight="1">
      <c r="A49" s="1497" t="s">
        <v>438</v>
      </c>
      <c r="B49" s="1497"/>
      <c r="C49" s="1497"/>
      <c r="D49" s="1497"/>
      <c r="E49" s="1497"/>
      <c r="F49" s="1497"/>
      <c r="G49" s="1497"/>
      <c r="H49" s="1497"/>
      <c r="I49" s="1497"/>
      <c r="J49" s="1497"/>
      <c r="K49" s="1497"/>
      <c r="L49" s="1497"/>
      <c r="M49" s="1497"/>
      <c r="N49" s="1497"/>
      <c r="O49" s="1497"/>
      <c r="P49" s="1497"/>
      <c r="Q49" s="1497"/>
      <c r="R49" s="1497"/>
      <c r="S49" s="1497"/>
      <c r="T49" s="1497"/>
      <c r="U49" s="1497"/>
      <c r="V49" s="1497"/>
      <c r="W49" s="1497"/>
      <c r="X49" s="1497"/>
      <c r="Y49" s="1497"/>
      <c r="Z49" s="1497"/>
      <c r="AA49" s="1497"/>
    </row>
    <row r="50" spans="1:28" ht="15.95" customHeight="1">
      <c r="A50" s="15"/>
      <c r="B50" s="15" t="s">
        <v>437</v>
      </c>
      <c r="C50" s="15"/>
      <c r="D50" s="15"/>
      <c r="E50" s="15"/>
      <c r="F50" s="15"/>
      <c r="G50" s="15"/>
      <c r="H50" s="15"/>
      <c r="I50" s="15"/>
      <c r="J50" s="15"/>
      <c r="K50" s="15"/>
      <c r="L50" s="15"/>
      <c r="M50" s="15"/>
      <c r="N50" s="15"/>
      <c r="O50" s="15"/>
      <c r="P50" s="15"/>
      <c r="Q50" s="15"/>
      <c r="R50" s="15"/>
      <c r="S50" s="15"/>
      <c r="T50" s="15"/>
      <c r="U50" s="15"/>
      <c r="V50" s="15"/>
      <c r="W50" s="15"/>
      <c r="X50" s="15"/>
      <c r="Y50" s="15"/>
      <c r="Z50" s="15"/>
      <c r="AA50" s="15"/>
    </row>
    <row r="51" spans="1:28" ht="15.95" customHeight="1">
      <c r="A51" s="6" t="s">
        <v>202</v>
      </c>
      <c r="B51" s="3" t="s">
        <v>436</v>
      </c>
      <c r="C51" s="3"/>
      <c r="D51" s="3"/>
      <c r="E51" s="3"/>
      <c r="F51" s="3"/>
      <c r="G51" s="3"/>
      <c r="H51" s="3"/>
      <c r="I51" s="3"/>
      <c r="J51" s="3"/>
      <c r="K51" s="3"/>
      <c r="L51" s="3"/>
      <c r="M51" s="3"/>
      <c r="N51" s="3"/>
      <c r="O51" s="3"/>
      <c r="P51" s="3"/>
      <c r="Q51" s="3"/>
      <c r="R51" s="3"/>
      <c r="S51" s="3"/>
      <c r="T51" s="3"/>
      <c r="U51" s="16"/>
      <c r="V51" s="16"/>
      <c r="W51" s="16"/>
      <c r="X51" s="16"/>
      <c r="Y51" s="16"/>
      <c r="Z51" s="16"/>
      <c r="AA51" s="16"/>
    </row>
    <row r="52" spans="1:28" ht="18" customHeight="1">
      <c r="A52" s="6"/>
      <c r="B52" s="3" t="s">
        <v>435</v>
      </c>
      <c r="C52" s="3"/>
      <c r="D52" s="3"/>
      <c r="E52" s="3"/>
      <c r="F52" s="3"/>
      <c r="G52" s="3"/>
      <c r="H52" s="3" t="str">
        <f>IF(項目一覧!$C$21=0,"",項目一覧!$C$21&amp;"  ")&amp;IF(項目一覧!$C$5=0,"",項目一覧!$C$5)</f>
        <v xml:space="preserve">  </v>
      </c>
      <c r="J52" s="3"/>
      <c r="K52" s="3"/>
      <c r="L52" s="3"/>
      <c r="M52" s="3"/>
      <c r="N52" s="3"/>
      <c r="O52" s="3"/>
      <c r="P52" s="3"/>
      <c r="Q52" s="3"/>
      <c r="R52" s="3"/>
      <c r="S52" s="3"/>
      <c r="T52" s="3"/>
      <c r="U52" s="3"/>
      <c r="V52" s="3"/>
      <c r="W52" s="3"/>
      <c r="X52" s="3"/>
      <c r="Y52" s="3"/>
      <c r="Z52" s="3"/>
      <c r="AA52" s="3"/>
    </row>
    <row r="53" spans="1:28" ht="18" customHeight="1">
      <c r="A53" s="6"/>
      <c r="B53" s="3" t="s">
        <v>412</v>
      </c>
      <c r="C53" s="3"/>
      <c r="D53" s="3"/>
      <c r="E53" s="3"/>
      <c r="F53" s="3"/>
      <c r="G53" s="3"/>
      <c r="H53" s="3" t="str">
        <f>IF(項目一覧!$C$183=0,"",項目一覧!$C$183&amp;"  ")&amp;IF(項目一覧!$C$4=0,"",項目一覧!$C$4)</f>
        <v xml:space="preserve">  </v>
      </c>
      <c r="J53" s="3"/>
      <c r="K53" s="3"/>
      <c r="L53" s="3"/>
      <c r="M53" s="3"/>
      <c r="N53" s="3"/>
      <c r="O53" s="3"/>
      <c r="P53" s="3"/>
      <c r="Q53" s="3"/>
      <c r="R53" s="3"/>
      <c r="S53" s="3"/>
      <c r="T53" s="3"/>
      <c r="U53" s="3"/>
      <c r="V53" s="3"/>
      <c r="W53" s="3"/>
      <c r="X53" s="3"/>
      <c r="Y53" s="3"/>
      <c r="Z53" s="3"/>
      <c r="AA53" s="3"/>
    </row>
    <row r="54" spans="1:28" ht="18" customHeight="1">
      <c r="A54" s="6"/>
      <c r="B54" s="3" t="s">
        <v>403</v>
      </c>
      <c r="C54" s="3"/>
      <c r="D54" s="3"/>
      <c r="E54" s="3"/>
      <c r="F54" s="3"/>
      <c r="G54" s="3"/>
      <c r="H54" s="18" t="str">
        <f>項目一覧!$C$6</f>
        <v/>
      </c>
      <c r="I54" s="41"/>
      <c r="J54" s="18"/>
      <c r="K54" s="18"/>
      <c r="L54" s="18"/>
      <c r="M54" s="18"/>
      <c r="N54" s="18"/>
      <c r="O54" s="18"/>
      <c r="P54" s="18"/>
      <c r="Q54" s="18"/>
      <c r="R54" s="18"/>
      <c r="S54" s="18"/>
      <c r="T54" s="18"/>
      <c r="U54" s="18"/>
      <c r="V54" s="18"/>
      <c r="W54" s="18"/>
      <c r="X54" s="18"/>
      <c r="Y54" s="18"/>
      <c r="Z54" s="18"/>
      <c r="AA54" s="18"/>
      <c r="AB54" s="41"/>
    </row>
    <row r="55" spans="1:28" ht="18" customHeight="1">
      <c r="A55" s="6"/>
      <c r="B55" s="3" t="s">
        <v>434</v>
      </c>
      <c r="C55" s="3"/>
      <c r="D55" s="3"/>
      <c r="E55" s="3"/>
      <c r="F55" s="3"/>
      <c r="G55" s="3"/>
      <c r="H55" s="1489" t="str">
        <f>項目一覧!$C$7</f>
        <v/>
      </c>
      <c r="I55" s="1489"/>
      <c r="J55" s="1489"/>
      <c r="K55" s="1489"/>
      <c r="L55" s="1489"/>
      <c r="M55" s="1489"/>
      <c r="N55" s="1489"/>
      <c r="O55" s="1489"/>
      <c r="P55" s="1489"/>
      <c r="Q55" s="1489"/>
      <c r="R55" s="1489"/>
      <c r="S55" s="1489"/>
      <c r="T55" s="1489"/>
      <c r="U55" s="1489"/>
      <c r="V55" s="1489"/>
      <c r="W55" s="1489"/>
      <c r="X55" s="1489"/>
      <c r="Y55" s="1489"/>
      <c r="Z55" s="1489"/>
      <c r="AA55" s="1489"/>
      <c r="AB55" s="1489"/>
    </row>
    <row r="56" spans="1:28" ht="18" customHeight="1">
      <c r="A56" s="32"/>
      <c r="B56" s="15" t="s">
        <v>401</v>
      </c>
      <c r="C56" s="15"/>
      <c r="D56" s="15"/>
      <c r="E56" s="15"/>
      <c r="F56" s="15"/>
      <c r="G56" s="15"/>
      <c r="H56" s="27" t="str">
        <f>項目一覧!$C$8</f>
        <v/>
      </c>
      <c r="I56" s="39"/>
      <c r="J56" s="27"/>
      <c r="K56" s="27"/>
      <c r="L56" s="27"/>
      <c r="M56" s="27"/>
      <c r="N56" s="27"/>
      <c r="O56" s="27"/>
      <c r="P56" s="27"/>
      <c r="Q56" s="27"/>
      <c r="R56" s="27"/>
      <c r="S56" s="27"/>
      <c r="T56" s="27"/>
      <c r="U56" s="27"/>
      <c r="V56" s="27"/>
      <c r="W56" s="27"/>
      <c r="X56" s="27"/>
      <c r="Y56" s="27"/>
      <c r="Z56" s="27"/>
      <c r="AA56" s="27"/>
      <c r="AB56" s="41"/>
    </row>
    <row r="57" spans="1:28" ht="15.95" customHeight="1">
      <c r="A57" s="6" t="s">
        <v>202</v>
      </c>
      <c r="B57" s="3" t="s">
        <v>433</v>
      </c>
      <c r="C57" s="3"/>
      <c r="D57" s="3"/>
      <c r="E57" s="3"/>
      <c r="F57" s="3"/>
      <c r="G57" s="3"/>
      <c r="H57" s="3"/>
      <c r="I57" s="3"/>
      <c r="J57" s="3"/>
      <c r="K57" s="3"/>
      <c r="L57" s="3"/>
      <c r="M57" s="3"/>
      <c r="N57" s="3"/>
      <c r="O57" s="3"/>
      <c r="P57" s="3"/>
      <c r="Q57" s="3"/>
      <c r="R57" s="3"/>
      <c r="S57" s="3"/>
      <c r="T57" s="3"/>
      <c r="U57" s="3"/>
      <c r="V57" s="3"/>
      <c r="W57" s="3"/>
      <c r="X57" s="3"/>
      <c r="Y57" s="3"/>
      <c r="Z57" s="3"/>
      <c r="AA57" s="3"/>
    </row>
    <row r="58" spans="1:28" ht="18" customHeight="1">
      <c r="A58" s="6"/>
      <c r="B58" s="3" t="s">
        <v>413</v>
      </c>
      <c r="C58" s="3"/>
      <c r="D58" s="3"/>
      <c r="E58" s="3"/>
      <c r="F58" s="3"/>
      <c r="G58" s="3"/>
      <c r="H58" s="46" t="str">
        <f>IF(項目一覧!$C$9=0,"","("&amp;項目一覧!$C$9&amp;") 建築士  （"&amp;項目一覧!$C$10&amp;"）登録　第　 "&amp;項目一覧!$C$11&amp;"　号")</f>
        <v>() 建築士  （）登録　第　 　号</v>
      </c>
      <c r="J58" s="3"/>
      <c r="K58" s="3"/>
      <c r="L58" s="3"/>
      <c r="M58" s="3"/>
      <c r="N58" s="3"/>
      <c r="O58" s="3"/>
      <c r="P58" s="3"/>
      <c r="Q58" s="3"/>
      <c r="R58" s="3"/>
      <c r="S58" s="3"/>
      <c r="T58" s="3"/>
      <c r="U58" s="3"/>
      <c r="V58" s="3"/>
      <c r="W58" s="3"/>
      <c r="X58" s="3"/>
      <c r="Y58" s="3"/>
      <c r="Z58" s="3"/>
      <c r="AA58" s="3"/>
    </row>
    <row r="59" spans="1:28" ht="18" customHeight="1">
      <c r="A59" s="6"/>
      <c r="B59" s="3" t="s">
        <v>412</v>
      </c>
      <c r="C59" s="3"/>
      <c r="D59" s="3"/>
      <c r="E59" s="3"/>
      <c r="F59" s="3"/>
      <c r="G59" s="3"/>
      <c r="H59" s="18" t="str">
        <f>項目一覧!$C$12</f>
        <v/>
      </c>
      <c r="I59" s="41"/>
      <c r="J59" s="18"/>
      <c r="K59" s="18"/>
      <c r="L59" s="18"/>
      <c r="M59" s="18"/>
      <c r="N59" s="18"/>
      <c r="O59" s="18"/>
      <c r="P59" s="18"/>
      <c r="Q59" s="18"/>
      <c r="R59" s="18"/>
      <c r="S59" s="18"/>
      <c r="T59" s="18"/>
      <c r="U59" s="18"/>
      <c r="V59" s="18"/>
      <c r="W59" s="18"/>
      <c r="X59" s="18"/>
      <c r="Y59" s="18"/>
      <c r="Z59" s="18"/>
      <c r="AA59" s="18"/>
      <c r="AB59" s="41"/>
    </row>
    <row r="60" spans="1:28" ht="18" customHeight="1">
      <c r="A60" s="6"/>
      <c r="B60" s="3" t="s">
        <v>411</v>
      </c>
      <c r="C60" s="3"/>
      <c r="D60" s="3"/>
      <c r="E60" s="3"/>
      <c r="F60" s="3"/>
      <c r="G60" s="3"/>
      <c r="H60" s="48" t="str">
        <f>IF(項目一覧!$C$13=0,"","("&amp;項目一覧!$C$13&amp;") 建築士事務所  （"&amp;項目一覧!$C$14&amp;"）知事登録　第　 "&amp;項目一覧!$C$15&amp;"　号")</f>
        <v>() 建築士事務所  （）知事登録　第　 　号</v>
      </c>
      <c r="I60" s="41"/>
      <c r="J60" s="18"/>
      <c r="K60" s="18"/>
      <c r="L60" s="18"/>
      <c r="M60" s="18"/>
      <c r="N60" s="18"/>
      <c r="O60" s="18"/>
      <c r="P60" s="18"/>
      <c r="Q60" s="18"/>
      <c r="R60" s="18"/>
      <c r="S60" s="18"/>
      <c r="T60" s="18"/>
      <c r="U60" s="18"/>
      <c r="V60" s="18"/>
      <c r="W60" s="18"/>
      <c r="X60" s="18"/>
      <c r="Y60" s="18"/>
      <c r="Z60" s="18"/>
      <c r="AA60" s="18"/>
      <c r="AB60" s="41"/>
    </row>
    <row r="61" spans="1:28" ht="18" customHeight="1">
      <c r="A61" s="6"/>
      <c r="B61" s="3"/>
      <c r="C61" s="3"/>
      <c r="D61" s="3"/>
      <c r="E61" s="3"/>
      <c r="F61" s="3"/>
      <c r="G61" s="3"/>
      <c r="H61" s="18" t="str">
        <f>項目一覧!$C$16</f>
        <v/>
      </c>
      <c r="I61" s="41"/>
      <c r="J61" s="18"/>
      <c r="K61" s="18"/>
      <c r="L61" s="18"/>
      <c r="M61" s="18"/>
      <c r="N61" s="18"/>
      <c r="O61" s="18"/>
      <c r="P61" s="18"/>
      <c r="Q61" s="18"/>
      <c r="R61" s="18"/>
      <c r="S61" s="18"/>
      <c r="T61" s="18"/>
      <c r="U61" s="18"/>
      <c r="V61" s="18"/>
      <c r="W61" s="18"/>
      <c r="X61" s="18"/>
      <c r="Y61" s="18"/>
      <c r="Z61" s="18"/>
      <c r="AA61" s="18"/>
      <c r="AB61" s="41"/>
    </row>
    <row r="62" spans="1:28" ht="18" customHeight="1">
      <c r="A62" s="6"/>
      <c r="B62" s="3" t="s">
        <v>410</v>
      </c>
      <c r="C62" s="3"/>
      <c r="D62" s="3"/>
      <c r="E62" s="3"/>
      <c r="F62" s="3"/>
      <c r="G62" s="3"/>
      <c r="H62" s="18" t="str">
        <f>項目一覧!$C$17</f>
        <v/>
      </c>
      <c r="I62" s="41"/>
      <c r="J62" s="18"/>
      <c r="K62" s="18"/>
      <c r="L62" s="18"/>
      <c r="M62" s="18"/>
      <c r="N62" s="18"/>
      <c r="O62" s="18"/>
      <c r="P62" s="18"/>
      <c r="Q62" s="18"/>
      <c r="R62" s="18"/>
      <c r="S62" s="18"/>
      <c r="T62" s="18"/>
      <c r="U62" s="18"/>
      <c r="V62" s="18"/>
      <c r="W62" s="18"/>
      <c r="X62" s="18"/>
      <c r="Y62" s="18"/>
      <c r="Z62" s="18"/>
      <c r="AA62" s="18"/>
      <c r="AB62" s="41"/>
    </row>
    <row r="63" spans="1:28" ht="18" customHeight="1">
      <c r="A63" s="6"/>
      <c r="B63" s="3" t="s">
        <v>409</v>
      </c>
      <c r="C63" s="3"/>
      <c r="D63" s="3"/>
      <c r="E63" s="3"/>
      <c r="F63" s="3"/>
      <c r="G63" s="3"/>
      <c r="H63" s="1489" t="str">
        <f>項目一覧!$C$18</f>
        <v/>
      </c>
      <c r="I63" s="1489"/>
      <c r="J63" s="1489"/>
      <c r="K63" s="1489"/>
      <c r="L63" s="1489"/>
      <c r="M63" s="1489"/>
      <c r="N63" s="1489"/>
      <c r="O63" s="1489"/>
      <c r="P63" s="1489"/>
      <c r="Q63" s="1489"/>
      <c r="R63" s="1489"/>
      <c r="S63" s="1489"/>
      <c r="T63" s="1489"/>
      <c r="U63" s="1489"/>
      <c r="V63" s="1489"/>
      <c r="W63" s="1489"/>
      <c r="X63" s="1489"/>
      <c r="Y63" s="1489"/>
      <c r="Z63" s="1489"/>
      <c r="AA63" s="1489"/>
      <c r="AB63" s="1489"/>
    </row>
    <row r="64" spans="1:28" ht="18" customHeight="1">
      <c r="A64" s="32"/>
      <c r="B64" s="15" t="s">
        <v>408</v>
      </c>
      <c r="C64" s="15"/>
      <c r="D64" s="15"/>
      <c r="E64" s="15"/>
      <c r="F64" s="15"/>
      <c r="G64" s="15"/>
      <c r="H64" s="27" t="str">
        <f>項目一覧!$C$19</f>
        <v/>
      </c>
      <c r="I64" s="39"/>
      <c r="J64" s="27"/>
      <c r="K64" s="27"/>
      <c r="L64" s="27"/>
      <c r="M64" s="27"/>
      <c r="N64" s="27"/>
      <c r="O64" s="27"/>
      <c r="P64" s="27"/>
      <c r="Q64" s="27"/>
      <c r="R64" s="27"/>
      <c r="S64" s="27"/>
      <c r="T64" s="27"/>
      <c r="U64" s="27"/>
      <c r="V64" s="27"/>
      <c r="W64" s="27"/>
      <c r="X64" s="27"/>
      <c r="Y64" s="27"/>
      <c r="Z64" s="27"/>
      <c r="AA64" s="27"/>
      <c r="AB64" s="41"/>
    </row>
    <row r="65" spans="1:29" ht="15.95" customHeight="1">
      <c r="A65" s="6" t="s">
        <v>202</v>
      </c>
      <c r="B65" s="3" t="s">
        <v>432</v>
      </c>
      <c r="C65" s="3"/>
      <c r="D65" s="3"/>
      <c r="E65" s="3"/>
      <c r="F65" s="3"/>
      <c r="G65" s="3"/>
      <c r="H65" s="3"/>
      <c r="I65" s="3"/>
      <c r="J65" s="3"/>
      <c r="K65" s="3"/>
      <c r="L65" s="3"/>
      <c r="M65" s="3"/>
      <c r="N65" s="3"/>
      <c r="O65" s="3"/>
      <c r="P65" s="3"/>
      <c r="Q65" s="3"/>
      <c r="R65" s="3"/>
      <c r="S65" s="3"/>
      <c r="T65" s="3"/>
      <c r="U65" s="3"/>
      <c r="V65" s="3"/>
      <c r="W65" s="3"/>
      <c r="X65" s="3"/>
      <c r="Y65" s="3"/>
      <c r="Z65" s="3"/>
      <c r="AA65" s="3"/>
    </row>
    <row r="66" spans="1:29" ht="15.95" customHeight="1">
      <c r="A66" s="6"/>
      <c r="B66" s="3" t="s">
        <v>431</v>
      </c>
      <c r="C66" s="3"/>
      <c r="D66" s="3"/>
      <c r="E66" s="3"/>
      <c r="F66" s="3"/>
      <c r="G66" s="3"/>
      <c r="H66" s="3"/>
      <c r="I66" s="3"/>
      <c r="J66" s="3"/>
      <c r="K66" s="3"/>
      <c r="L66" s="3"/>
      <c r="M66" s="3"/>
      <c r="N66" s="3"/>
      <c r="O66" s="3"/>
      <c r="P66" s="3"/>
      <c r="Q66" s="3"/>
      <c r="R66" s="3"/>
      <c r="S66" s="3"/>
      <c r="T66" s="3"/>
      <c r="U66" s="3"/>
      <c r="V66" s="3"/>
      <c r="W66" s="3"/>
      <c r="X66" s="3"/>
      <c r="Y66" s="3"/>
      <c r="Z66" s="3"/>
      <c r="AA66" s="3"/>
    </row>
    <row r="67" spans="1:29" ht="18" customHeight="1">
      <c r="A67" s="6"/>
      <c r="B67" s="3" t="s">
        <v>413</v>
      </c>
      <c r="C67" s="3"/>
      <c r="D67" s="3"/>
      <c r="E67" s="3"/>
      <c r="F67" s="3"/>
      <c r="G67" s="3"/>
      <c r="H67" s="48" t="str">
        <f>IF(項目一覧!$C$22=0,"","("&amp;項目一覧!$C$22&amp;") 建築士  （"&amp;項目一覧!$C$23&amp;"）登録　第　 "&amp;項目一覧!$C$24&amp;"　号")</f>
        <v>() 建築士  （）登録　第　 　号</v>
      </c>
      <c r="I67" s="41"/>
      <c r="J67" s="18"/>
      <c r="K67" s="18"/>
      <c r="L67" s="18"/>
      <c r="M67" s="18"/>
      <c r="N67" s="18"/>
      <c r="O67" s="18"/>
      <c r="P67" s="18"/>
      <c r="Q67" s="18"/>
      <c r="R67" s="18"/>
      <c r="S67" s="18"/>
      <c r="T67" s="18"/>
      <c r="U67" s="18"/>
      <c r="V67" s="18"/>
      <c r="W67" s="18"/>
      <c r="X67" s="18"/>
      <c r="Y67" s="18"/>
      <c r="Z67" s="18"/>
      <c r="AA67" s="18"/>
      <c r="AB67" s="41"/>
    </row>
    <row r="68" spans="1:29" ht="18" customHeight="1">
      <c r="A68" s="6"/>
      <c r="B68" s="3" t="s">
        <v>412</v>
      </c>
      <c r="C68" s="3"/>
      <c r="D68" s="3"/>
      <c r="E68" s="3"/>
      <c r="F68" s="3"/>
      <c r="G68" s="3"/>
      <c r="H68" s="18" t="str">
        <f>項目一覧!$C$25</f>
        <v/>
      </c>
      <c r="I68" s="41"/>
      <c r="J68" s="18"/>
      <c r="K68" s="18"/>
      <c r="L68" s="18"/>
      <c r="M68" s="18"/>
      <c r="N68" s="18"/>
      <c r="O68" s="18"/>
      <c r="P68" s="18"/>
      <c r="Q68" s="18"/>
      <c r="R68" s="18"/>
      <c r="S68" s="18"/>
      <c r="T68" s="18"/>
      <c r="U68" s="18"/>
      <c r="V68" s="18"/>
      <c r="W68" s="18"/>
      <c r="X68" s="18"/>
      <c r="Y68" s="18"/>
      <c r="Z68" s="18"/>
      <c r="AA68" s="18"/>
      <c r="AB68" s="41"/>
    </row>
    <row r="69" spans="1:29" ht="18" customHeight="1">
      <c r="A69" s="7"/>
      <c r="B69" s="3" t="s">
        <v>411</v>
      </c>
      <c r="C69" s="3"/>
      <c r="D69" s="3"/>
      <c r="E69" s="3"/>
      <c r="F69" s="3"/>
      <c r="G69" s="3"/>
      <c r="H69" s="43" t="str">
        <f>IF(項目一覧!$C$27=0,"","("&amp;項目一覧!$C$27&amp;") 建築士事務所  （"&amp;項目一覧!$C$28&amp;"）知事登録　第　 "&amp;項目一覧!$C$29&amp;"　号")</f>
        <v>() 建築士事務所  （）知事登録　第　 　号</v>
      </c>
      <c r="I69" s="41"/>
      <c r="J69" s="41"/>
      <c r="K69" s="41"/>
      <c r="L69" s="41"/>
      <c r="M69" s="41"/>
      <c r="N69" s="41"/>
      <c r="O69" s="41"/>
      <c r="P69" s="41"/>
      <c r="Q69" s="41"/>
      <c r="R69" s="41"/>
      <c r="S69" s="41"/>
      <c r="T69" s="41"/>
      <c r="U69" s="41"/>
      <c r="V69" s="41"/>
      <c r="W69" s="41"/>
      <c r="X69" s="41"/>
      <c r="Y69" s="41"/>
      <c r="Z69" s="41"/>
      <c r="AA69" s="41"/>
      <c r="AB69" s="41"/>
    </row>
    <row r="70" spans="1:29" ht="18" customHeight="1">
      <c r="A70" s="7"/>
      <c r="B70" s="3"/>
      <c r="C70" s="3"/>
      <c r="D70" s="3"/>
      <c r="E70" s="3"/>
      <c r="F70" s="3"/>
      <c r="G70" s="3"/>
      <c r="H70" s="18" t="str">
        <f>項目一覧!$C$30</f>
        <v/>
      </c>
      <c r="I70" s="41"/>
      <c r="J70" s="18"/>
      <c r="K70" s="18"/>
      <c r="L70" s="18"/>
      <c r="M70" s="18"/>
      <c r="N70" s="18"/>
      <c r="O70" s="18"/>
      <c r="P70" s="18"/>
      <c r="Q70" s="18"/>
      <c r="R70" s="18"/>
      <c r="S70" s="18"/>
      <c r="T70" s="18"/>
      <c r="U70" s="18"/>
      <c r="V70" s="18"/>
      <c r="W70" s="18"/>
      <c r="X70" s="18"/>
      <c r="Y70" s="18"/>
      <c r="Z70" s="18"/>
      <c r="AA70" s="18"/>
      <c r="AB70" s="41"/>
    </row>
    <row r="71" spans="1:29" ht="18" customHeight="1">
      <c r="A71" s="7"/>
      <c r="B71" s="3" t="s">
        <v>410</v>
      </c>
      <c r="C71" s="3"/>
      <c r="D71" s="3"/>
      <c r="E71" s="3"/>
      <c r="F71" s="3"/>
      <c r="G71" s="3"/>
      <c r="H71" s="18" t="str">
        <f>項目一覧!$C$31</f>
        <v/>
      </c>
      <c r="I71" s="41"/>
      <c r="J71" s="18"/>
      <c r="K71" s="18"/>
      <c r="L71" s="18"/>
      <c r="M71" s="18"/>
      <c r="N71" s="18"/>
      <c r="O71" s="18"/>
      <c r="P71" s="18"/>
      <c r="Q71" s="18"/>
      <c r="R71" s="18"/>
      <c r="S71" s="18"/>
      <c r="T71" s="18"/>
      <c r="U71" s="18"/>
      <c r="V71" s="18"/>
      <c r="W71" s="18"/>
      <c r="X71" s="18"/>
      <c r="Y71" s="18"/>
      <c r="Z71" s="18"/>
      <c r="AA71" s="18"/>
      <c r="AB71" s="41"/>
    </row>
    <row r="72" spans="1:29" ht="18" customHeight="1">
      <c r="A72" s="7"/>
      <c r="B72" s="3" t="s">
        <v>409</v>
      </c>
      <c r="C72" s="3"/>
      <c r="D72" s="3"/>
      <c r="E72" s="3"/>
      <c r="F72" s="3"/>
      <c r="G72" s="3"/>
      <c r="H72" s="1489" t="str">
        <f>項目一覧!$C$32</f>
        <v/>
      </c>
      <c r="I72" s="1489"/>
      <c r="J72" s="1489"/>
      <c r="K72" s="1489"/>
      <c r="L72" s="1489"/>
      <c r="M72" s="1489"/>
      <c r="N72" s="1489"/>
      <c r="O72" s="1489"/>
      <c r="P72" s="1489"/>
      <c r="Q72" s="1489"/>
      <c r="R72" s="1489"/>
      <c r="S72" s="1489"/>
      <c r="T72" s="1489"/>
      <c r="U72" s="1489"/>
      <c r="V72" s="1489"/>
      <c r="W72" s="1489"/>
      <c r="X72" s="1489"/>
      <c r="Y72" s="1489"/>
      <c r="Z72" s="1489"/>
      <c r="AA72" s="1489"/>
      <c r="AB72" s="1489"/>
    </row>
    <row r="73" spans="1:29" ht="18" customHeight="1">
      <c r="A73" s="7"/>
      <c r="B73" s="3" t="s">
        <v>408</v>
      </c>
      <c r="C73" s="3"/>
      <c r="D73" s="3"/>
      <c r="E73" s="3"/>
      <c r="F73" s="3"/>
      <c r="G73" s="3"/>
      <c r="H73" s="18" t="str">
        <f>項目一覧!$C$33</f>
        <v/>
      </c>
      <c r="I73" s="41"/>
      <c r="J73" s="18"/>
      <c r="K73" s="18"/>
      <c r="L73" s="18"/>
      <c r="M73" s="18"/>
      <c r="N73" s="18"/>
      <c r="O73" s="18"/>
      <c r="P73" s="18"/>
      <c r="Q73" s="18"/>
      <c r="R73" s="18"/>
      <c r="S73" s="18"/>
      <c r="T73" s="18"/>
      <c r="U73" s="18"/>
      <c r="V73" s="18"/>
      <c r="W73" s="18"/>
      <c r="X73" s="18"/>
      <c r="Y73" s="18"/>
      <c r="Z73" s="18"/>
      <c r="AA73" s="18"/>
      <c r="AB73" s="41"/>
    </row>
    <row r="74" spans="1:29" ht="18" customHeight="1">
      <c r="A74" s="7"/>
      <c r="B74" s="34" t="s">
        <v>429</v>
      </c>
      <c r="C74" s="3"/>
      <c r="D74" s="3"/>
      <c r="E74" s="3"/>
      <c r="F74" s="3"/>
      <c r="G74" s="3"/>
      <c r="H74" s="18"/>
      <c r="I74" s="41"/>
      <c r="J74" s="1514" t="str">
        <f>項目一覧!$C$35</f>
        <v/>
      </c>
      <c r="K74" s="1514"/>
      <c r="L74" s="1514"/>
      <c r="M74" s="1514"/>
      <c r="N74" s="1514"/>
      <c r="O74" s="1514"/>
      <c r="P74" s="1514"/>
      <c r="Q74" s="1514"/>
      <c r="R74" s="1514"/>
      <c r="S74" s="1514"/>
      <c r="T74" s="1514"/>
      <c r="U74" s="1514"/>
      <c r="V74" s="1514"/>
      <c r="W74" s="1514"/>
      <c r="X74" s="1514"/>
      <c r="Y74" s="1514"/>
      <c r="Z74" s="1514"/>
      <c r="AA74" s="1514"/>
      <c r="AB74" s="1514"/>
      <c r="AC74" s="2080"/>
    </row>
    <row r="75" spans="1:29" ht="18" customHeight="1">
      <c r="A75" s="7"/>
      <c r="B75" s="3"/>
      <c r="C75" s="3"/>
      <c r="D75" s="3"/>
      <c r="E75" s="3"/>
      <c r="F75" s="3"/>
      <c r="G75" s="3"/>
      <c r="H75" s="18"/>
      <c r="I75" s="44"/>
      <c r="J75" s="1514"/>
      <c r="K75" s="1514"/>
      <c r="L75" s="1514"/>
      <c r="M75" s="1514"/>
      <c r="N75" s="1514"/>
      <c r="O75" s="1514"/>
      <c r="P75" s="1514"/>
      <c r="Q75" s="1514"/>
      <c r="R75" s="1514"/>
      <c r="S75" s="1514"/>
      <c r="T75" s="1514"/>
      <c r="U75" s="1514"/>
      <c r="V75" s="1514"/>
      <c r="W75" s="1514"/>
      <c r="X75" s="1514"/>
      <c r="Y75" s="1514"/>
      <c r="Z75" s="1514"/>
      <c r="AA75" s="1514"/>
      <c r="AB75" s="1514"/>
      <c r="AC75" s="2080"/>
    </row>
    <row r="76" spans="1:29" ht="15.95" customHeight="1">
      <c r="A76" s="6"/>
      <c r="B76" s="3" t="s">
        <v>430</v>
      </c>
      <c r="C76" s="3"/>
      <c r="D76" s="3"/>
      <c r="E76" s="3"/>
      <c r="F76" s="3"/>
      <c r="G76" s="3"/>
      <c r="H76" s="18"/>
      <c r="I76" s="18"/>
      <c r="J76" s="18"/>
      <c r="K76" s="18"/>
      <c r="L76" s="18"/>
      <c r="M76" s="18"/>
      <c r="N76" s="18"/>
      <c r="O76" s="18"/>
      <c r="P76" s="18"/>
      <c r="Q76" s="18"/>
      <c r="R76" s="18"/>
      <c r="S76" s="18"/>
      <c r="T76" s="18"/>
      <c r="U76" s="18"/>
      <c r="V76" s="18"/>
      <c r="W76" s="18"/>
      <c r="X76" s="18"/>
      <c r="Y76" s="18"/>
      <c r="Z76" s="18"/>
      <c r="AA76" s="18"/>
      <c r="AB76" s="41"/>
    </row>
    <row r="77" spans="1:29" ht="18" customHeight="1">
      <c r="A77" s="6"/>
      <c r="B77" s="3" t="s">
        <v>413</v>
      </c>
      <c r="C77" s="3"/>
      <c r="D77" s="3"/>
      <c r="E77" s="3"/>
      <c r="F77" s="3"/>
      <c r="G77" s="3"/>
      <c r="H77" s="48" t="str">
        <f>IF(項目一覧!$C$189=0,"","("&amp;項目一覧!$C$189&amp;") 建築士  （"&amp;項目一覧!$C$190&amp;"）登録　第　 "&amp;項目一覧!$C$191&amp;"　号")</f>
        <v>() 建築士  （）登録　第　 　号</v>
      </c>
      <c r="I77" s="41"/>
      <c r="J77" s="18"/>
      <c r="K77" s="18"/>
      <c r="L77" s="18"/>
      <c r="M77" s="18"/>
      <c r="N77" s="18"/>
      <c r="O77" s="18"/>
      <c r="P77" s="18"/>
      <c r="Q77" s="18"/>
      <c r="R77" s="18"/>
      <c r="S77" s="18"/>
      <c r="T77" s="18"/>
      <c r="U77" s="18"/>
      <c r="V77" s="18"/>
      <c r="W77" s="18"/>
      <c r="X77" s="18"/>
      <c r="Y77" s="18"/>
      <c r="Z77" s="18"/>
      <c r="AA77" s="18"/>
      <c r="AB77" s="41"/>
    </row>
    <row r="78" spans="1:29" ht="18" customHeight="1">
      <c r="A78" s="6"/>
      <c r="B78" s="3" t="s">
        <v>412</v>
      </c>
      <c r="C78" s="3"/>
      <c r="D78" s="3"/>
      <c r="E78" s="3"/>
      <c r="F78" s="3"/>
      <c r="G78" s="3"/>
      <c r="H78" s="18" t="str">
        <f>項目一覧!$C$192</f>
        <v/>
      </c>
      <c r="I78" s="41"/>
      <c r="J78" s="18"/>
      <c r="K78" s="18"/>
      <c r="L78" s="18"/>
      <c r="M78" s="18"/>
      <c r="N78" s="18"/>
      <c r="O78" s="18"/>
      <c r="P78" s="18"/>
      <c r="Q78" s="18"/>
      <c r="R78" s="18"/>
      <c r="S78" s="18"/>
      <c r="T78" s="18"/>
      <c r="U78" s="18"/>
      <c r="V78" s="18"/>
      <c r="W78" s="18"/>
      <c r="X78" s="18"/>
      <c r="Y78" s="18"/>
      <c r="Z78" s="18"/>
      <c r="AA78" s="18"/>
      <c r="AB78" s="41"/>
    </row>
    <row r="79" spans="1:29" ht="18" customHeight="1">
      <c r="A79" s="7"/>
      <c r="B79" s="3" t="s">
        <v>411</v>
      </c>
      <c r="C79" s="3"/>
      <c r="D79" s="3"/>
      <c r="E79" s="3"/>
      <c r="F79" s="3"/>
      <c r="G79" s="3"/>
      <c r="H79" s="43" t="str">
        <f>IF(項目一覧!$C$194=0,"","("&amp;項目一覧!$C$194&amp;") 建築士事務所  （"&amp;項目一覧!$C$195&amp;"）知事登録　第　 "&amp;項目一覧!$C$196&amp;"　号")</f>
        <v>() 建築士事務所  （）知事登録　第　 　号</v>
      </c>
      <c r="I79" s="41"/>
      <c r="J79" s="41"/>
      <c r="K79" s="41"/>
      <c r="L79" s="41"/>
      <c r="M79" s="41"/>
      <c r="N79" s="41"/>
      <c r="O79" s="41"/>
      <c r="P79" s="41"/>
      <c r="Q79" s="41"/>
      <c r="R79" s="41"/>
      <c r="S79" s="41"/>
      <c r="T79" s="41"/>
      <c r="U79" s="41"/>
      <c r="V79" s="41"/>
      <c r="W79" s="41"/>
      <c r="X79" s="41"/>
      <c r="Y79" s="41"/>
      <c r="Z79" s="41"/>
      <c r="AA79" s="41"/>
      <c r="AB79" s="41"/>
    </row>
    <row r="80" spans="1:29" ht="18" customHeight="1">
      <c r="A80" s="7"/>
      <c r="B80" s="3"/>
      <c r="C80" s="3"/>
      <c r="D80" s="3"/>
      <c r="E80" s="3"/>
      <c r="F80" s="3"/>
      <c r="G80" s="3"/>
      <c r="H80" s="18" t="str">
        <f>項目一覧!$C$197</f>
        <v/>
      </c>
      <c r="I80" s="41"/>
      <c r="J80" s="18"/>
      <c r="K80" s="18"/>
      <c r="L80" s="18"/>
      <c r="M80" s="18"/>
      <c r="N80" s="18"/>
      <c r="O80" s="18"/>
      <c r="P80" s="18"/>
      <c r="Q80" s="18"/>
      <c r="R80" s="18"/>
      <c r="S80" s="18"/>
      <c r="T80" s="18"/>
      <c r="U80" s="18"/>
      <c r="V80" s="18"/>
      <c r="W80" s="18"/>
      <c r="X80" s="18"/>
      <c r="Y80" s="18"/>
      <c r="Z80" s="18"/>
      <c r="AA80" s="18"/>
      <c r="AB80" s="41"/>
    </row>
    <row r="81" spans="1:30" ht="18" customHeight="1">
      <c r="A81" s="7"/>
      <c r="B81" s="3" t="s">
        <v>410</v>
      </c>
      <c r="C81" s="3"/>
      <c r="D81" s="3"/>
      <c r="E81" s="3"/>
      <c r="F81" s="3"/>
      <c r="G81" s="3"/>
      <c r="H81" s="18" t="str">
        <f>項目一覧!$C$198</f>
        <v/>
      </c>
      <c r="I81" s="41"/>
      <c r="J81" s="18"/>
      <c r="K81" s="18"/>
      <c r="L81" s="18"/>
      <c r="M81" s="18"/>
      <c r="N81" s="18"/>
      <c r="O81" s="18"/>
      <c r="P81" s="18"/>
      <c r="Q81" s="18"/>
      <c r="R81" s="18"/>
      <c r="S81" s="18"/>
      <c r="T81" s="18"/>
      <c r="U81" s="18"/>
      <c r="V81" s="18"/>
      <c r="W81" s="18"/>
      <c r="X81" s="18"/>
      <c r="Y81" s="18"/>
      <c r="Z81" s="18"/>
      <c r="AA81" s="18"/>
      <c r="AB81" s="41"/>
    </row>
    <row r="82" spans="1:30" ht="18" customHeight="1">
      <c r="A82" s="7"/>
      <c r="B82" s="3" t="s">
        <v>409</v>
      </c>
      <c r="C82" s="3"/>
      <c r="D82" s="3"/>
      <c r="E82" s="3"/>
      <c r="F82" s="3"/>
      <c r="G82" s="3"/>
      <c r="H82" s="1489" t="str">
        <f>項目一覧!$C$199</f>
        <v/>
      </c>
      <c r="I82" s="1489"/>
      <c r="J82" s="1489"/>
      <c r="K82" s="1489"/>
      <c r="L82" s="1489"/>
      <c r="M82" s="1489"/>
      <c r="N82" s="1489"/>
      <c r="O82" s="1489"/>
      <c r="P82" s="1489"/>
      <c r="Q82" s="1489"/>
      <c r="R82" s="1489"/>
      <c r="S82" s="1489"/>
      <c r="T82" s="1489"/>
      <c r="U82" s="1489"/>
      <c r="V82" s="1489"/>
      <c r="W82" s="1489"/>
      <c r="X82" s="1489"/>
      <c r="Y82" s="1489"/>
      <c r="Z82" s="1489"/>
      <c r="AA82" s="1489"/>
      <c r="AB82" s="1489"/>
    </row>
    <row r="83" spans="1:30" ht="18" customHeight="1">
      <c r="A83" s="7"/>
      <c r="B83" s="3" t="s">
        <v>408</v>
      </c>
      <c r="C83" s="3"/>
      <c r="D83" s="3"/>
      <c r="E83" s="3"/>
      <c r="F83" s="3"/>
      <c r="G83" s="3"/>
      <c r="H83" s="18" t="str">
        <f>項目一覧!$C$200</f>
        <v/>
      </c>
      <c r="I83" s="41"/>
      <c r="J83" s="18"/>
      <c r="K83" s="18"/>
      <c r="L83" s="18"/>
      <c r="M83" s="18"/>
      <c r="N83" s="18"/>
      <c r="O83" s="18"/>
      <c r="P83" s="18"/>
      <c r="Q83" s="18"/>
      <c r="R83" s="18"/>
      <c r="S83" s="18"/>
      <c r="T83" s="18"/>
      <c r="U83" s="18"/>
      <c r="V83" s="18"/>
      <c r="W83" s="18"/>
      <c r="X83" s="18"/>
      <c r="Y83" s="18"/>
      <c r="Z83" s="18"/>
      <c r="AA83" s="18"/>
      <c r="AB83" s="41"/>
    </row>
    <row r="84" spans="1:30" ht="18" customHeight="1">
      <c r="A84" s="7"/>
      <c r="B84" s="34" t="s">
        <v>429</v>
      </c>
      <c r="C84" s="3"/>
      <c r="D84" s="3"/>
      <c r="E84" s="3"/>
      <c r="F84" s="3"/>
      <c r="G84" s="3"/>
      <c r="H84" s="3"/>
      <c r="I84" s="3"/>
      <c r="J84" s="1514" t="str">
        <f>項目一覧!$C$202</f>
        <v/>
      </c>
      <c r="K84" s="1514"/>
      <c r="L84" s="1514"/>
      <c r="M84" s="1514"/>
      <c r="N84" s="1514"/>
      <c r="O84" s="1514"/>
      <c r="P84" s="1514"/>
      <c r="Q84" s="1514"/>
      <c r="R84" s="1514"/>
      <c r="S84" s="1514"/>
      <c r="T84" s="1514"/>
      <c r="U84" s="1514"/>
      <c r="V84" s="1514"/>
      <c r="W84" s="1514"/>
      <c r="X84" s="1514"/>
      <c r="Y84" s="1514"/>
      <c r="Z84" s="1514"/>
      <c r="AA84" s="1514"/>
      <c r="AB84" s="47"/>
      <c r="AC84" s="2080"/>
      <c r="AD84" s="2080"/>
    </row>
    <row r="85" spans="1:30" ht="18" customHeight="1">
      <c r="A85" s="6"/>
      <c r="B85" s="3"/>
      <c r="C85" s="3"/>
      <c r="D85" s="3"/>
      <c r="E85" s="3"/>
      <c r="F85" s="3"/>
      <c r="G85" s="3"/>
      <c r="H85" s="3"/>
      <c r="I85" s="3"/>
      <c r="J85" s="1514"/>
      <c r="K85" s="1514"/>
      <c r="L85" s="1514"/>
      <c r="M85" s="1514"/>
      <c r="N85" s="1514"/>
      <c r="O85" s="1514"/>
      <c r="P85" s="1514"/>
      <c r="Q85" s="1514"/>
      <c r="R85" s="1514"/>
      <c r="S85" s="1514"/>
      <c r="T85" s="1514"/>
      <c r="U85" s="1514"/>
      <c r="V85" s="1514"/>
      <c r="W85" s="1514"/>
      <c r="X85" s="1514"/>
      <c r="Y85" s="1514"/>
      <c r="Z85" s="1514"/>
      <c r="AA85" s="1514"/>
      <c r="AB85" s="47"/>
      <c r="AC85" s="2080"/>
      <c r="AD85" s="2080"/>
    </row>
    <row r="86" spans="1:30" ht="18" customHeight="1">
      <c r="A86" s="6"/>
      <c r="B86" s="3" t="s">
        <v>413</v>
      </c>
      <c r="C86" s="3"/>
      <c r="D86" s="3"/>
      <c r="E86" s="3"/>
      <c r="F86" s="3"/>
      <c r="G86" s="3"/>
      <c r="H86" s="48" t="str">
        <f>IF(項目一覧!$C$203=0,"","("&amp;項目一覧!$C$203&amp;") 建築士  （"&amp;項目一覧!$C$204&amp;"）登録　第　 "&amp;項目一覧!$C$205&amp;"　号")</f>
        <v>() 建築士  （）登録　第　 　号</v>
      </c>
      <c r="I86" s="41"/>
      <c r="J86" s="18"/>
      <c r="K86" s="18"/>
      <c r="L86" s="18"/>
      <c r="M86" s="18"/>
      <c r="N86" s="18"/>
      <c r="O86" s="18"/>
      <c r="P86" s="18"/>
      <c r="Q86" s="18"/>
      <c r="R86" s="18"/>
      <c r="S86" s="18"/>
      <c r="T86" s="18"/>
      <c r="U86" s="18"/>
      <c r="V86" s="18"/>
      <c r="W86" s="18"/>
      <c r="X86" s="18"/>
      <c r="Y86" s="18"/>
      <c r="Z86" s="18"/>
      <c r="AA86" s="18"/>
      <c r="AB86" s="41"/>
    </row>
    <row r="87" spans="1:30" ht="18" customHeight="1">
      <c r="A87" s="6"/>
      <c r="B87" s="3" t="s">
        <v>412</v>
      </c>
      <c r="C87" s="3"/>
      <c r="D87" s="3"/>
      <c r="E87" s="3"/>
      <c r="F87" s="3"/>
      <c r="G87" s="3"/>
      <c r="H87" s="18" t="str">
        <f>項目一覧!$C$206</f>
        <v/>
      </c>
      <c r="I87" s="41"/>
      <c r="J87" s="18"/>
      <c r="K87" s="18"/>
      <c r="L87" s="18"/>
      <c r="M87" s="18"/>
      <c r="N87" s="18"/>
      <c r="O87" s="18"/>
      <c r="P87" s="18"/>
      <c r="Q87" s="18"/>
      <c r="R87" s="18"/>
      <c r="S87" s="18"/>
      <c r="T87" s="18"/>
      <c r="U87" s="18"/>
      <c r="V87" s="18"/>
      <c r="W87" s="18"/>
      <c r="X87" s="18"/>
      <c r="Y87" s="18"/>
      <c r="Z87" s="18"/>
      <c r="AA87" s="18"/>
      <c r="AB87" s="41"/>
    </row>
    <row r="88" spans="1:30" ht="18" customHeight="1">
      <c r="A88" s="7"/>
      <c r="B88" s="3" t="s">
        <v>411</v>
      </c>
      <c r="C88" s="3"/>
      <c r="D88" s="3"/>
      <c r="E88" s="3"/>
      <c r="F88" s="3"/>
      <c r="G88" s="3"/>
      <c r="H88" s="43" t="str">
        <f>IF(項目一覧!$C$208=0,"","("&amp;項目一覧!$C$208&amp;") 建築士事務所  （"&amp;項目一覧!$C$209&amp;"）知事登録　第　 "&amp;項目一覧!$C$210&amp;"　号")</f>
        <v>() 建築士事務所  （）知事登録　第　 　号</v>
      </c>
      <c r="I88" s="41"/>
      <c r="J88" s="41"/>
      <c r="K88" s="41"/>
      <c r="L88" s="41"/>
      <c r="M88" s="41"/>
      <c r="N88" s="41"/>
      <c r="O88" s="41"/>
      <c r="P88" s="41"/>
      <c r="Q88" s="41"/>
      <c r="R88" s="41"/>
      <c r="S88" s="41"/>
      <c r="T88" s="41"/>
      <c r="U88" s="41"/>
      <c r="V88" s="41"/>
      <c r="W88" s="41"/>
      <c r="X88" s="41"/>
      <c r="Y88" s="41"/>
      <c r="Z88" s="41"/>
      <c r="AA88" s="41"/>
      <c r="AB88" s="41"/>
    </row>
    <row r="89" spans="1:30" ht="18" customHeight="1">
      <c r="A89" s="7"/>
      <c r="B89" s="3"/>
      <c r="C89" s="3"/>
      <c r="D89" s="3"/>
      <c r="E89" s="3"/>
      <c r="F89" s="3"/>
      <c r="G89" s="3"/>
      <c r="H89" s="18" t="str">
        <f>項目一覧!$C$211</f>
        <v/>
      </c>
      <c r="I89" s="41"/>
      <c r="J89" s="18"/>
      <c r="K89" s="18"/>
      <c r="L89" s="18"/>
      <c r="M89" s="18"/>
      <c r="N89" s="18"/>
      <c r="O89" s="18"/>
      <c r="P89" s="18"/>
      <c r="Q89" s="18"/>
      <c r="R89" s="18"/>
      <c r="S89" s="18"/>
      <c r="T89" s="18"/>
      <c r="U89" s="18"/>
      <c r="V89" s="18"/>
      <c r="W89" s="18"/>
      <c r="X89" s="18"/>
      <c r="Y89" s="18"/>
      <c r="Z89" s="18"/>
      <c r="AA89" s="18"/>
      <c r="AB89" s="41"/>
    </row>
    <row r="90" spans="1:30" ht="18" customHeight="1">
      <c r="A90" s="7"/>
      <c r="B90" s="3" t="s">
        <v>410</v>
      </c>
      <c r="C90" s="3"/>
      <c r="D90" s="3"/>
      <c r="E90" s="3"/>
      <c r="F90" s="3"/>
      <c r="G90" s="3"/>
      <c r="H90" s="18" t="str">
        <f>項目一覧!$C$212</f>
        <v/>
      </c>
      <c r="I90" s="41"/>
      <c r="J90" s="18"/>
      <c r="K90" s="18"/>
      <c r="L90" s="18"/>
      <c r="M90" s="18"/>
      <c r="N90" s="18"/>
      <c r="O90" s="18"/>
      <c r="P90" s="18"/>
      <c r="Q90" s="18"/>
      <c r="R90" s="18"/>
      <c r="S90" s="18"/>
      <c r="T90" s="18"/>
      <c r="U90" s="18"/>
      <c r="V90" s="18"/>
      <c r="W90" s="18"/>
      <c r="X90" s="18"/>
      <c r="Y90" s="18"/>
      <c r="Z90" s="18"/>
      <c r="AA90" s="18"/>
      <c r="AB90" s="41"/>
    </row>
    <row r="91" spans="1:30" ht="18" customHeight="1">
      <c r="A91" s="7"/>
      <c r="B91" s="3" t="s">
        <v>409</v>
      </c>
      <c r="C91" s="3"/>
      <c r="D91" s="3"/>
      <c r="E91" s="3"/>
      <c r="F91" s="3"/>
      <c r="G91" s="3"/>
      <c r="H91" s="1489" t="str">
        <f>項目一覧!$C$213</f>
        <v/>
      </c>
      <c r="I91" s="1489"/>
      <c r="J91" s="1489"/>
      <c r="K91" s="1489"/>
      <c r="L91" s="1489"/>
      <c r="M91" s="1489"/>
      <c r="N91" s="1489"/>
      <c r="O91" s="1489"/>
      <c r="P91" s="1489"/>
      <c r="Q91" s="1489"/>
      <c r="R91" s="1489"/>
      <c r="S91" s="1489"/>
      <c r="T91" s="1489"/>
      <c r="U91" s="1489"/>
      <c r="V91" s="1489"/>
      <c r="W91" s="1489"/>
      <c r="X91" s="1489"/>
      <c r="Y91" s="1489"/>
      <c r="Z91" s="1489"/>
      <c r="AA91" s="1489"/>
      <c r="AB91" s="1489"/>
    </row>
    <row r="92" spans="1:30" ht="18" customHeight="1">
      <c r="A92" s="7"/>
      <c r="B92" s="3" t="s">
        <v>408</v>
      </c>
      <c r="C92" s="3"/>
      <c r="D92" s="3"/>
      <c r="E92" s="3"/>
      <c r="F92" s="3"/>
      <c r="G92" s="3"/>
      <c r="H92" s="18" t="str">
        <f>項目一覧!$C$214</f>
        <v/>
      </c>
      <c r="I92" s="41"/>
      <c r="J92" s="18"/>
      <c r="K92" s="18"/>
      <c r="L92" s="18"/>
      <c r="M92" s="18"/>
      <c r="N92" s="18"/>
      <c r="O92" s="18"/>
      <c r="P92" s="18"/>
      <c r="Q92" s="18"/>
      <c r="R92" s="18"/>
      <c r="S92" s="18"/>
      <c r="T92" s="18"/>
      <c r="U92" s="18"/>
      <c r="V92" s="18"/>
      <c r="W92" s="18"/>
      <c r="X92" s="18"/>
      <c r="Y92" s="18"/>
      <c r="Z92" s="18"/>
      <c r="AA92" s="18"/>
      <c r="AB92" s="41"/>
    </row>
    <row r="93" spans="1:30" ht="18" customHeight="1">
      <c r="A93" s="7"/>
      <c r="B93" s="34" t="s">
        <v>429</v>
      </c>
      <c r="C93" s="3"/>
      <c r="D93" s="3"/>
      <c r="E93" s="3"/>
      <c r="F93" s="3"/>
      <c r="G93" s="3"/>
      <c r="H93" s="18"/>
      <c r="I93" s="18"/>
      <c r="J93" s="1514" t="str">
        <f>項目一覧!$C$216</f>
        <v/>
      </c>
      <c r="K93" s="1514"/>
      <c r="L93" s="1514"/>
      <c r="M93" s="1514"/>
      <c r="N93" s="1514"/>
      <c r="O93" s="1514"/>
      <c r="P93" s="1514"/>
      <c r="Q93" s="1514"/>
      <c r="R93" s="1514"/>
      <c r="S93" s="1514"/>
      <c r="T93" s="1514"/>
      <c r="U93" s="1514"/>
      <c r="V93" s="1514"/>
      <c r="W93" s="1514"/>
      <c r="X93" s="1514"/>
      <c r="Y93" s="1514"/>
      <c r="Z93" s="1514"/>
      <c r="AA93" s="1514"/>
      <c r="AB93" s="44"/>
      <c r="AC93" s="2080"/>
      <c r="AD93" s="2080"/>
    </row>
    <row r="94" spans="1:30" ht="18" customHeight="1">
      <c r="A94" s="6"/>
      <c r="B94" s="3"/>
      <c r="C94" s="3"/>
      <c r="D94" s="3"/>
      <c r="E94" s="3"/>
      <c r="F94" s="3"/>
      <c r="G94" s="3"/>
      <c r="H94" s="18"/>
      <c r="I94" s="18"/>
      <c r="J94" s="1514"/>
      <c r="K94" s="1514"/>
      <c r="L94" s="1514"/>
      <c r="M94" s="1514"/>
      <c r="N94" s="1514"/>
      <c r="O94" s="1514"/>
      <c r="P94" s="1514"/>
      <c r="Q94" s="1514"/>
      <c r="R94" s="1514"/>
      <c r="S94" s="1514"/>
      <c r="T94" s="1514"/>
      <c r="U94" s="1514"/>
      <c r="V94" s="1514"/>
      <c r="W94" s="1514"/>
      <c r="X94" s="1514"/>
      <c r="Y94" s="1514"/>
      <c r="Z94" s="1514"/>
      <c r="AA94" s="1514"/>
      <c r="AB94" s="44"/>
      <c r="AC94" s="2080"/>
      <c r="AD94" s="2080"/>
    </row>
    <row r="95" spans="1:30" ht="18" customHeight="1">
      <c r="A95" s="6"/>
      <c r="B95" s="3" t="s">
        <v>413</v>
      </c>
      <c r="C95" s="3"/>
      <c r="D95" s="3"/>
      <c r="E95" s="3"/>
      <c r="F95" s="3"/>
      <c r="G95" s="3"/>
      <c r="H95" s="48" t="str">
        <f>IF(項目一覧!$C$217=0,"","("&amp;項目一覧!$C$217&amp;") 建築士  （"&amp;項目一覧!$C$218&amp;"）登録　第　 "&amp;項目一覧!$C$219&amp;"　号")</f>
        <v>() 建築士  （）登録　第　 　号</v>
      </c>
      <c r="I95" s="41"/>
      <c r="J95" s="18"/>
      <c r="K95" s="18"/>
      <c r="L95" s="18"/>
      <c r="M95" s="18"/>
      <c r="N95" s="18"/>
      <c r="O95" s="18"/>
      <c r="P95" s="18"/>
      <c r="Q95" s="18"/>
      <c r="R95" s="18"/>
      <c r="S95" s="18"/>
      <c r="T95" s="18"/>
      <c r="U95" s="18"/>
      <c r="V95" s="18"/>
      <c r="W95" s="18"/>
      <c r="X95" s="18"/>
      <c r="Y95" s="18"/>
      <c r="Z95" s="18"/>
      <c r="AA95" s="18"/>
      <c r="AB95" s="41"/>
    </row>
    <row r="96" spans="1:30" ht="18" customHeight="1">
      <c r="A96" s="6"/>
      <c r="B96" s="3" t="s">
        <v>412</v>
      </c>
      <c r="C96" s="3"/>
      <c r="D96" s="3"/>
      <c r="E96" s="3"/>
      <c r="F96" s="3"/>
      <c r="G96" s="3"/>
      <c r="H96" s="18" t="str">
        <f>項目一覧!$C$220</f>
        <v/>
      </c>
      <c r="I96" s="41"/>
      <c r="J96" s="18"/>
      <c r="K96" s="18"/>
      <c r="L96" s="18"/>
      <c r="M96" s="18"/>
      <c r="N96" s="18"/>
      <c r="O96" s="18"/>
      <c r="P96" s="18"/>
      <c r="Q96" s="18"/>
      <c r="R96" s="18"/>
      <c r="S96" s="18"/>
      <c r="T96" s="18"/>
      <c r="U96" s="18"/>
      <c r="V96" s="18"/>
      <c r="W96" s="18"/>
      <c r="X96" s="18"/>
      <c r="Y96" s="18"/>
      <c r="Z96" s="18"/>
      <c r="AA96" s="18"/>
      <c r="AB96" s="41"/>
    </row>
    <row r="97" spans="1:30" ht="18" customHeight="1">
      <c r="A97" s="7"/>
      <c r="B97" s="3" t="s">
        <v>411</v>
      </c>
      <c r="C97" s="3"/>
      <c r="D97" s="3"/>
      <c r="E97" s="3"/>
      <c r="F97" s="3"/>
      <c r="G97" s="3"/>
      <c r="H97" s="43" t="str">
        <f>IF(項目一覧!$C$222=0,"","("&amp;項目一覧!$C$222&amp;") 建築士事務所  （"&amp;項目一覧!$C$223&amp;"）知事登録　第　 "&amp;項目一覧!$C$224&amp;"　号")</f>
        <v>() 建築士事務所  （）知事登録　第　 　号</v>
      </c>
      <c r="I97" s="41"/>
      <c r="J97" s="41"/>
      <c r="K97" s="41"/>
      <c r="L97" s="41"/>
      <c r="M97" s="41"/>
      <c r="N97" s="41"/>
      <c r="O97" s="41"/>
      <c r="P97" s="41"/>
      <c r="Q97" s="41"/>
      <c r="R97" s="41"/>
      <c r="S97" s="41"/>
      <c r="T97" s="41"/>
      <c r="U97" s="41"/>
      <c r="V97" s="41"/>
      <c r="W97" s="41"/>
      <c r="X97" s="41"/>
      <c r="Y97" s="41"/>
      <c r="Z97" s="41"/>
      <c r="AA97" s="41"/>
      <c r="AB97" s="41"/>
    </row>
    <row r="98" spans="1:30" ht="18" customHeight="1">
      <c r="A98" s="7"/>
      <c r="B98" s="3"/>
      <c r="C98" s="3"/>
      <c r="D98" s="3"/>
      <c r="E98" s="3"/>
      <c r="F98" s="3"/>
      <c r="G98" s="3"/>
      <c r="H98" s="18" t="str">
        <f>項目一覧!$C$225</f>
        <v/>
      </c>
      <c r="I98" s="41"/>
      <c r="J98" s="18"/>
      <c r="K98" s="18"/>
      <c r="L98" s="18"/>
      <c r="M98" s="18"/>
      <c r="N98" s="18"/>
      <c r="O98" s="18"/>
      <c r="P98" s="18"/>
      <c r="Q98" s="18"/>
      <c r="R98" s="18"/>
      <c r="S98" s="18"/>
      <c r="T98" s="18"/>
      <c r="U98" s="18"/>
      <c r="V98" s="18"/>
      <c r="W98" s="18"/>
      <c r="X98" s="18"/>
      <c r="Y98" s="18"/>
      <c r="Z98" s="18"/>
      <c r="AA98" s="18"/>
      <c r="AB98" s="41"/>
    </row>
    <row r="99" spans="1:30" ht="18" customHeight="1">
      <c r="A99" s="7"/>
      <c r="B99" s="3" t="s">
        <v>410</v>
      </c>
      <c r="C99" s="3"/>
      <c r="D99" s="3"/>
      <c r="E99" s="3"/>
      <c r="F99" s="3"/>
      <c r="G99" s="3"/>
      <c r="H99" s="18" t="str">
        <f>項目一覧!$C$226</f>
        <v/>
      </c>
      <c r="I99" s="41"/>
      <c r="J99" s="18"/>
      <c r="K99" s="18"/>
      <c r="L99" s="18"/>
      <c r="M99" s="18"/>
      <c r="N99" s="18"/>
      <c r="O99" s="18"/>
      <c r="P99" s="18"/>
      <c r="Q99" s="18"/>
      <c r="R99" s="18"/>
      <c r="S99" s="18"/>
      <c r="T99" s="18"/>
      <c r="U99" s="18"/>
      <c r="V99" s="18"/>
      <c r="W99" s="18"/>
      <c r="X99" s="18"/>
      <c r="Y99" s="18"/>
      <c r="Z99" s="18"/>
      <c r="AA99" s="18"/>
      <c r="AB99" s="41"/>
    </row>
    <row r="100" spans="1:30" ht="18" customHeight="1">
      <c r="A100" s="7"/>
      <c r="B100" s="3" t="s">
        <v>409</v>
      </c>
      <c r="C100" s="3"/>
      <c r="D100" s="3"/>
      <c r="E100" s="3"/>
      <c r="F100" s="3"/>
      <c r="G100" s="3"/>
      <c r="H100" s="1489" t="str">
        <f>項目一覧!$C$227</f>
        <v/>
      </c>
      <c r="I100" s="1489"/>
      <c r="J100" s="1489"/>
      <c r="K100" s="1489"/>
      <c r="L100" s="1489"/>
      <c r="M100" s="1489"/>
      <c r="N100" s="1489"/>
      <c r="O100" s="1489"/>
      <c r="P100" s="1489"/>
      <c r="Q100" s="1489"/>
      <c r="R100" s="1489"/>
      <c r="S100" s="1489"/>
      <c r="T100" s="1489"/>
      <c r="U100" s="1489"/>
      <c r="V100" s="1489"/>
      <c r="W100" s="1489"/>
      <c r="X100" s="1489"/>
      <c r="Y100" s="1489"/>
      <c r="Z100" s="1489"/>
      <c r="AA100" s="1489"/>
      <c r="AB100" s="1489"/>
    </row>
    <row r="101" spans="1:30" ht="18" customHeight="1">
      <c r="A101" s="7"/>
      <c r="B101" s="3" t="s">
        <v>408</v>
      </c>
      <c r="C101" s="3"/>
      <c r="D101" s="3"/>
      <c r="E101" s="3"/>
      <c r="F101" s="3"/>
      <c r="G101" s="3"/>
      <c r="H101" s="18" t="str">
        <f>項目一覧!$C$228</f>
        <v/>
      </c>
      <c r="I101" s="41"/>
      <c r="J101" s="18"/>
      <c r="K101" s="18"/>
      <c r="L101" s="18"/>
      <c r="M101" s="18"/>
      <c r="N101" s="18"/>
      <c r="O101" s="18"/>
      <c r="P101" s="18"/>
      <c r="Q101" s="18"/>
      <c r="R101" s="18"/>
      <c r="S101" s="18"/>
      <c r="T101" s="18"/>
      <c r="U101" s="18"/>
      <c r="V101" s="18"/>
      <c r="W101" s="18"/>
      <c r="X101" s="18"/>
      <c r="Y101" s="18"/>
      <c r="Z101" s="18"/>
      <c r="AA101" s="18"/>
      <c r="AB101" s="41"/>
    </row>
    <row r="102" spans="1:30" ht="18" customHeight="1">
      <c r="A102" s="7"/>
      <c r="B102" s="34" t="s">
        <v>429</v>
      </c>
      <c r="C102" s="3"/>
      <c r="D102" s="3"/>
      <c r="E102" s="3"/>
      <c r="F102" s="3"/>
      <c r="G102" s="3"/>
      <c r="H102" s="3"/>
      <c r="I102" s="3"/>
      <c r="J102" s="1514" t="str">
        <f>項目一覧!$C$230</f>
        <v/>
      </c>
      <c r="K102" s="1514"/>
      <c r="L102" s="1514"/>
      <c r="M102" s="1514"/>
      <c r="N102" s="1514"/>
      <c r="O102" s="1514"/>
      <c r="P102" s="1514"/>
      <c r="Q102" s="1514"/>
      <c r="R102" s="1514"/>
      <c r="S102" s="1514"/>
      <c r="T102" s="1514"/>
      <c r="U102" s="1514"/>
      <c r="V102" s="1514"/>
      <c r="W102" s="1514"/>
      <c r="X102" s="1514"/>
      <c r="Y102" s="1514"/>
      <c r="Z102" s="1514"/>
      <c r="AA102" s="1514"/>
      <c r="AB102" s="47"/>
      <c r="AC102" s="2080"/>
      <c r="AD102" s="2080"/>
    </row>
    <row r="103" spans="1:30" ht="18" customHeight="1">
      <c r="A103" s="7"/>
      <c r="B103" s="3"/>
      <c r="C103" s="3"/>
      <c r="D103" s="3"/>
      <c r="E103" s="3"/>
      <c r="F103" s="3"/>
      <c r="G103" s="3"/>
      <c r="H103" s="3"/>
      <c r="I103" s="3"/>
      <c r="J103" s="1514"/>
      <c r="K103" s="1514"/>
      <c r="L103" s="1514"/>
      <c r="M103" s="1514"/>
      <c r="N103" s="1514"/>
      <c r="O103" s="1514"/>
      <c r="P103" s="1514"/>
      <c r="Q103" s="1514"/>
      <c r="R103" s="1514"/>
      <c r="S103" s="1514"/>
      <c r="T103" s="1514"/>
      <c r="U103" s="1514"/>
      <c r="V103" s="1514"/>
      <c r="W103" s="1514"/>
      <c r="X103" s="1514"/>
      <c r="Y103" s="1514"/>
      <c r="Z103" s="1514"/>
      <c r="AA103" s="1514"/>
      <c r="AB103" s="47"/>
      <c r="AC103" s="2080"/>
      <c r="AD103" s="2080"/>
    </row>
    <row r="104" spans="1:30" ht="15.95" customHeight="1">
      <c r="A104" s="7"/>
      <c r="B104" s="3" t="s">
        <v>226</v>
      </c>
      <c r="C104" s="3"/>
      <c r="D104" s="3"/>
      <c r="E104" s="3"/>
      <c r="F104" s="3"/>
      <c r="G104" s="3"/>
      <c r="H104" s="51"/>
      <c r="I104" s="51"/>
      <c r="J104" s="51"/>
      <c r="K104" s="51"/>
      <c r="L104" s="51"/>
      <c r="M104" s="51"/>
      <c r="N104" s="51"/>
      <c r="O104" s="51"/>
      <c r="P104" s="51"/>
      <c r="Q104" s="51"/>
      <c r="R104" s="51"/>
      <c r="S104" s="51"/>
      <c r="T104" s="51"/>
      <c r="U104" s="51"/>
      <c r="V104" s="51"/>
      <c r="W104" s="51"/>
      <c r="X104" s="51"/>
      <c r="Y104" s="51"/>
      <c r="Z104" s="51"/>
      <c r="AA104" s="51"/>
      <c r="AB104" s="51"/>
    </row>
    <row r="105" spans="1:30" ht="15.95" customHeight="1">
      <c r="A105" s="7"/>
      <c r="B105" s="3" t="s">
        <v>225</v>
      </c>
      <c r="C105" s="3"/>
      <c r="D105" s="3"/>
      <c r="E105" s="3"/>
      <c r="F105" s="3"/>
      <c r="G105" s="3"/>
      <c r="H105" s="51"/>
      <c r="I105" s="51"/>
      <c r="J105" s="51"/>
      <c r="K105" s="51"/>
      <c r="L105" s="51"/>
      <c r="M105" s="51"/>
      <c r="N105" s="51"/>
      <c r="O105" s="51"/>
      <c r="P105" s="51"/>
      <c r="Q105" s="51"/>
      <c r="R105" s="51"/>
      <c r="S105" s="51"/>
      <c r="T105" s="51"/>
      <c r="U105" s="51"/>
      <c r="V105" s="51"/>
      <c r="W105" s="51"/>
      <c r="X105" s="51"/>
      <c r="Y105" s="51"/>
      <c r="Z105" s="51"/>
      <c r="AA105" s="51"/>
      <c r="AB105" s="51"/>
    </row>
    <row r="106" spans="1:30" ht="18" customHeight="1">
      <c r="A106" s="7"/>
      <c r="B106" s="6" t="str">
        <f>IF(項目一覧!$D$316=TRUE,"■","□")</f>
        <v>□</v>
      </c>
      <c r="C106" s="3" t="s">
        <v>428</v>
      </c>
      <c r="D106" s="3"/>
      <c r="E106" s="3"/>
      <c r="F106" s="3"/>
      <c r="G106" s="3"/>
      <c r="H106" s="51"/>
      <c r="I106" s="51"/>
      <c r="J106" s="51"/>
      <c r="K106" s="51"/>
      <c r="L106" s="51"/>
      <c r="M106" s="51"/>
      <c r="N106" s="51"/>
      <c r="O106" s="51"/>
      <c r="P106" s="51"/>
      <c r="Q106" s="51"/>
      <c r="R106" s="51"/>
      <c r="S106" s="51"/>
      <c r="T106" s="51"/>
      <c r="U106" s="51"/>
      <c r="V106" s="51"/>
      <c r="W106" s="51"/>
      <c r="X106" s="51"/>
      <c r="Y106" s="51"/>
      <c r="Z106" s="51"/>
      <c r="AA106" s="51"/>
      <c r="AB106" s="51"/>
    </row>
    <row r="107" spans="1:30" ht="18" customHeight="1">
      <c r="A107" s="7"/>
      <c r="B107" s="7"/>
      <c r="C107" s="3" t="s">
        <v>405</v>
      </c>
      <c r="D107" s="3"/>
      <c r="E107" s="3"/>
      <c r="F107" s="3"/>
      <c r="G107" s="3"/>
      <c r="H107" s="18" t="str">
        <f>項目一覧!$C$317</f>
        <v/>
      </c>
      <c r="I107" s="51"/>
      <c r="J107" s="51"/>
      <c r="K107" s="51"/>
      <c r="L107" s="51"/>
      <c r="M107" s="51"/>
      <c r="N107" s="51"/>
      <c r="O107" s="51"/>
      <c r="P107" s="51"/>
      <c r="Q107" s="51"/>
      <c r="R107" s="51"/>
      <c r="S107" s="51"/>
      <c r="T107" s="51"/>
      <c r="U107" s="51"/>
      <c r="V107" s="51"/>
      <c r="W107" s="51"/>
      <c r="X107" s="51"/>
      <c r="Y107" s="51"/>
      <c r="Z107" s="51"/>
      <c r="AA107" s="51"/>
      <c r="AB107" s="51"/>
    </row>
    <row r="108" spans="1:30" ht="18" customHeight="1">
      <c r="A108" s="7"/>
      <c r="B108" s="7"/>
      <c r="C108" s="3" t="s">
        <v>423</v>
      </c>
      <c r="D108" s="3"/>
      <c r="E108" s="3"/>
      <c r="F108" s="3" t="s">
        <v>426</v>
      </c>
      <c r="G108" s="3"/>
      <c r="H108" s="3"/>
      <c r="I108" s="51"/>
      <c r="J108" s="51"/>
      <c r="K108" s="51"/>
      <c r="L108" s="51"/>
      <c r="M108" s="18" t="str">
        <f>項目一覧!$C$318</f>
        <v/>
      </c>
      <c r="N108" s="3"/>
      <c r="O108" s="51" t="s">
        <v>113</v>
      </c>
      <c r="P108" s="51"/>
      <c r="Q108" s="51"/>
      <c r="R108" s="51"/>
      <c r="S108" s="51"/>
      <c r="T108" s="51"/>
      <c r="U108" s="51"/>
      <c r="V108" s="51"/>
      <c r="W108" s="51"/>
      <c r="X108" s="51"/>
      <c r="Y108" s="51"/>
      <c r="Z108" s="51"/>
    </row>
    <row r="109" spans="1:30" ht="18" customHeight="1">
      <c r="A109" s="7"/>
      <c r="B109" s="6" t="str">
        <f>IF(項目一覧!$D$319=TRUE,"■","□")</f>
        <v>□</v>
      </c>
      <c r="C109" s="3" t="s">
        <v>427</v>
      </c>
      <c r="D109" s="3"/>
      <c r="E109" s="3"/>
      <c r="F109" s="3"/>
      <c r="G109" s="3"/>
      <c r="H109" s="51"/>
      <c r="I109" s="51"/>
      <c r="J109" s="51"/>
      <c r="K109" s="51"/>
      <c r="L109" s="51"/>
      <c r="M109" s="51"/>
      <c r="N109" s="51"/>
      <c r="O109" s="51"/>
      <c r="P109" s="51"/>
      <c r="Q109" s="51"/>
      <c r="R109" s="51"/>
      <c r="S109" s="51"/>
      <c r="T109" s="51"/>
      <c r="U109" s="51"/>
      <c r="V109" s="51"/>
      <c r="W109" s="51"/>
      <c r="X109" s="51"/>
      <c r="Y109" s="51"/>
    </row>
    <row r="110" spans="1:30" ht="18" customHeight="1">
      <c r="A110" s="7"/>
      <c r="B110" s="7"/>
      <c r="C110" s="3" t="s">
        <v>405</v>
      </c>
      <c r="D110" s="3"/>
      <c r="E110" s="3"/>
      <c r="F110" s="3"/>
      <c r="G110" s="3"/>
      <c r="H110" s="18" t="str">
        <f>項目一覧!$C$320</f>
        <v/>
      </c>
      <c r="I110" s="51"/>
      <c r="J110" s="51"/>
      <c r="K110" s="51"/>
      <c r="L110" s="51"/>
      <c r="M110" s="51"/>
      <c r="N110" s="51"/>
      <c r="O110" s="51"/>
      <c r="P110" s="51"/>
      <c r="Q110" s="51"/>
      <c r="R110" s="51"/>
      <c r="S110" s="51"/>
      <c r="T110" s="51"/>
      <c r="U110" s="51"/>
      <c r="V110" s="51"/>
      <c r="W110" s="51"/>
      <c r="X110" s="51"/>
      <c r="Y110" s="51"/>
    </row>
    <row r="111" spans="1:30" ht="18" customHeight="1">
      <c r="A111" s="7"/>
      <c r="B111" s="7"/>
      <c r="C111" s="3" t="s">
        <v>423</v>
      </c>
      <c r="D111" s="3"/>
      <c r="E111" s="3"/>
      <c r="F111" s="3" t="s">
        <v>426</v>
      </c>
      <c r="G111" s="3"/>
      <c r="H111" s="3"/>
      <c r="I111" s="51"/>
      <c r="J111" s="51"/>
      <c r="K111" s="51"/>
      <c r="L111" s="51"/>
      <c r="M111" s="18" t="str">
        <f>項目一覧!$C$321</f>
        <v/>
      </c>
      <c r="N111" s="3"/>
      <c r="O111" s="51" t="s">
        <v>113</v>
      </c>
      <c r="P111" s="51"/>
      <c r="Q111" s="51"/>
      <c r="R111" s="51"/>
      <c r="S111" s="51"/>
      <c r="T111" s="51"/>
      <c r="U111" s="51"/>
      <c r="V111" s="51"/>
      <c r="W111" s="51"/>
      <c r="X111" s="51"/>
      <c r="Y111" s="51"/>
      <c r="Z111" s="51"/>
    </row>
    <row r="112" spans="1:30" ht="18" customHeight="1">
      <c r="A112" s="7"/>
      <c r="B112" s="6" t="s">
        <v>2298</v>
      </c>
      <c r="C112" s="3" t="s">
        <v>425</v>
      </c>
      <c r="D112" s="3"/>
      <c r="E112" s="3"/>
      <c r="F112" s="3"/>
      <c r="G112" s="3"/>
      <c r="H112" s="51"/>
      <c r="I112" s="51"/>
      <c r="J112" s="51"/>
      <c r="K112" s="51"/>
      <c r="L112" s="51"/>
      <c r="M112" s="51"/>
      <c r="N112" s="51"/>
      <c r="O112" s="51"/>
      <c r="P112" s="51"/>
      <c r="Q112" s="51"/>
      <c r="R112" s="51"/>
      <c r="S112" s="51"/>
      <c r="T112" s="51"/>
      <c r="U112" s="51"/>
      <c r="V112" s="51"/>
      <c r="W112" s="51"/>
      <c r="X112" s="51"/>
      <c r="Y112" s="51"/>
    </row>
    <row r="113" spans="1:28" ht="18" customHeight="1">
      <c r="A113" s="7"/>
      <c r="B113" s="7"/>
      <c r="C113" s="3" t="s">
        <v>405</v>
      </c>
      <c r="D113" s="3"/>
      <c r="E113" s="3"/>
      <c r="F113" s="3"/>
      <c r="G113" s="3"/>
      <c r="H113" s="3"/>
      <c r="I113" s="51"/>
      <c r="J113" s="51"/>
      <c r="K113" s="51"/>
      <c r="L113" s="51"/>
      <c r="M113" s="51"/>
      <c r="N113" s="51"/>
      <c r="O113" s="51"/>
      <c r="P113" s="51"/>
      <c r="Q113" s="51"/>
      <c r="R113" s="51"/>
      <c r="S113" s="51"/>
      <c r="T113" s="51"/>
      <c r="U113" s="51"/>
      <c r="V113" s="51"/>
      <c r="W113" s="51"/>
      <c r="X113" s="51"/>
      <c r="Y113" s="51"/>
    </row>
    <row r="114" spans="1:28" ht="18" customHeight="1">
      <c r="A114" s="7"/>
      <c r="B114" s="7"/>
      <c r="C114" s="3" t="s">
        <v>423</v>
      </c>
      <c r="D114" s="3"/>
      <c r="E114" s="3"/>
      <c r="F114" s="3" t="s">
        <v>422</v>
      </c>
      <c r="G114" s="3"/>
      <c r="H114" s="3"/>
      <c r="I114" s="51"/>
      <c r="J114" s="51"/>
      <c r="K114" s="51"/>
      <c r="L114" s="51"/>
      <c r="M114" s="37"/>
      <c r="N114" s="3"/>
      <c r="O114" s="51" t="s">
        <v>113</v>
      </c>
      <c r="P114" s="51"/>
      <c r="Q114" s="51"/>
      <c r="R114" s="51"/>
      <c r="S114" s="51"/>
      <c r="T114" s="51"/>
      <c r="U114" s="51"/>
      <c r="V114" s="51"/>
      <c r="W114" s="51"/>
      <c r="X114" s="51"/>
      <c r="Y114" s="51"/>
      <c r="Z114" s="51"/>
    </row>
    <row r="115" spans="1:28" ht="18" customHeight="1">
      <c r="A115" s="7"/>
      <c r="B115" s="7"/>
      <c r="C115" s="3" t="s">
        <v>405</v>
      </c>
      <c r="D115" s="3"/>
      <c r="E115" s="3"/>
      <c r="F115" s="3"/>
      <c r="G115" s="3"/>
      <c r="H115" s="3"/>
      <c r="I115" s="51"/>
      <c r="J115" s="51"/>
      <c r="K115" s="51"/>
      <c r="L115" s="51"/>
      <c r="M115" s="51"/>
      <c r="N115" s="51"/>
      <c r="O115" s="51"/>
      <c r="P115" s="51"/>
      <c r="Q115" s="51"/>
      <c r="R115" s="51"/>
      <c r="S115" s="51"/>
      <c r="T115" s="51"/>
      <c r="U115" s="51"/>
      <c r="V115" s="51"/>
      <c r="W115" s="51"/>
      <c r="X115" s="51"/>
      <c r="Y115" s="51"/>
    </row>
    <row r="116" spans="1:28" ht="18" customHeight="1">
      <c r="A116" s="7"/>
      <c r="B116" s="7"/>
      <c r="C116" s="3" t="s">
        <v>423</v>
      </c>
      <c r="D116" s="3"/>
      <c r="E116" s="3"/>
      <c r="F116" s="3" t="s">
        <v>422</v>
      </c>
      <c r="G116" s="3"/>
      <c r="H116" s="3"/>
      <c r="I116" s="51"/>
      <c r="J116" s="51"/>
      <c r="K116" s="51"/>
      <c r="L116" s="51"/>
      <c r="M116" s="37"/>
      <c r="N116" s="3"/>
      <c r="O116" s="51" t="s">
        <v>113</v>
      </c>
      <c r="P116" s="51"/>
      <c r="Q116" s="51"/>
      <c r="R116" s="51"/>
      <c r="S116" s="51"/>
      <c r="T116" s="51"/>
      <c r="U116" s="51"/>
      <c r="V116" s="51"/>
      <c r="W116" s="51"/>
      <c r="X116" s="51"/>
      <c r="Y116" s="51"/>
      <c r="Z116" s="51"/>
    </row>
    <row r="117" spans="1:28" ht="18" customHeight="1">
      <c r="A117" s="7"/>
      <c r="B117" s="7"/>
      <c r="C117" s="3" t="s">
        <v>405</v>
      </c>
      <c r="D117" s="3"/>
      <c r="E117" s="3"/>
      <c r="F117" s="3"/>
      <c r="G117" s="3"/>
      <c r="H117" s="3"/>
      <c r="I117" s="51"/>
      <c r="J117" s="51"/>
      <c r="K117" s="51"/>
      <c r="L117" s="51"/>
      <c r="M117" s="51"/>
      <c r="N117" s="51"/>
      <c r="O117" s="51"/>
      <c r="P117" s="51"/>
      <c r="Q117" s="51"/>
      <c r="R117" s="51"/>
      <c r="S117" s="51"/>
      <c r="T117" s="51"/>
      <c r="U117" s="51"/>
      <c r="V117" s="51"/>
      <c r="W117" s="51"/>
      <c r="X117" s="51"/>
      <c r="Y117" s="51"/>
    </row>
    <row r="118" spans="1:28" ht="18" customHeight="1">
      <c r="A118" s="7"/>
      <c r="B118" s="7"/>
      <c r="C118" s="3" t="s">
        <v>423</v>
      </c>
      <c r="D118" s="3"/>
      <c r="E118" s="3"/>
      <c r="F118" s="3" t="s">
        <v>422</v>
      </c>
      <c r="G118" s="3"/>
      <c r="H118" s="3"/>
      <c r="I118" s="51"/>
      <c r="J118" s="51"/>
      <c r="K118" s="51"/>
      <c r="L118" s="51"/>
      <c r="M118" s="37"/>
      <c r="N118" s="3"/>
      <c r="O118" s="51" t="s">
        <v>113</v>
      </c>
      <c r="P118" s="51"/>
      <c r="Q118" s="51"/>
      <c r="R118" s="51"/>
      <c r="S118" s="51"/>
      <c r="T118" s="51"/>
      <c r="U118" s="51"/>
      <c r="V118" s="51"/>
      <c r="W118" s="51"/>
      <c r="X118" s="51"/>
      <c r="Y118" s="51"/>
      <c r="Z118" s="51"/>
    </row>
    <row r="119" spans="1:28" ht="18" customHeight="1">
      <c r="A119" s="7"/>
      <c r="B119" s="6" t="s">
        <v>2298</v>
      </c>
      <c r="C119" s="3" t="s">
        <v>424</v>
      </c>
      <c r="D119" s="3"/>
      <c r="E119" s="3"/>
      <c r="F119" s="3"/>
      <c r="G119" s="3"/>
      <c r="H119" s="51"/>
      <c r="I119" s="51"/>
      <c r="J119" s="51"/>
      <c r="K119" s="51"/>
      <c r="L119" s="51"/>
      <c r="M119" s="51"/>
      <c r="N119" s="51"/>
      <c r="O119" s="51"/>
      <c r="P119" s="51"/>
      <c r="Q119" s="51"/>
      <c r="R119" s="51"/>
      <c r="S119" s="51"/>
      <c r="T119" s="51"/>
      <c r="U119" s="51"/>
      <c r="V119" s="51"/>
      <c r="W119" s="51"/>
      <c r="X119" s="51"/>
      <c r="Y119" s="51"/>
    </row>
    <row r="120" spans="1:28" ht="18" customHeight="1">
      <c r="A120" s="7"/>
      <c r="B120" s="7"/>
      <c r="C120" s="3" t="s">
        <v>405</v>
      </c>
      <c r="D120" s="3"/>
      <c r="E120" s="3"/>
      <c r="F120" s="3"/>
      <c r="G120" s="3"/>
      <c r="H120" s="3"/>
      <c r="I120" s="51"/>
      <c r="J120" s="51"/>
      <c r="K120" s="51"/>
      <c r="L120" s="51"/>
      <c r="M120" s="51"/>
      <c r="N120" s="51"/>
      <c r="O120" s="51"/>
      <c r="P120" s="51"/>
      <c r="Q120" s="51"/>
      <c r="R120" s="51"/>
      <c r="S120" s="51"/>
      <c r="T120" s="51"/>
      <c r="U120" s="51"/>
      <c r="V120" s="51"/>
      <c r="W120" s="51"/>
      <c r="X120" s="51"/>
      <c r="Y120" s="51"/>
    </row>
    <row r="121" spans="1:28" ht="18" customHeight="1">
      <c r="A121" s="7"/>
      <c r="B121" s="7"/>
      <c r="C121" s="3" t="s">
        <v>423</v>
      </c>
      <c r="D121" s="3"/>
      <c r="E121" s="3"/>
      <c r="F121" s="3" t="s">
        <v>422</v>
      </c>
      <c r="G121" s="3"/>
      <c r="H121" s="3"/>
      <c r="I121" s="51"/>
      <c r="J121" s="51"/>
      <c r="K121" s="51"/>
      <c r="L121" s="51"/>
      <c r="M121" s="37"/>
      <c r="N121" s="3"/>
      <c r="O121" s="51" t="s">
        <v>113</v>
      </c>
      <c r="P121" s="51"/>
      <c r="Q121" s="51"/>
      <c r="R121" s="51"/>
      <c r="S121" s="51"/>
      <c r="T121" s="51"/>
      <c r="U121" s="51"/>
      <c r="V121" s="51"/>
      <c r="W121" s="51"/>
      <c r="X121" s="51"/>
      <c r="Y121" s="51"/>
      <c r="Z121" s="51"/>
    </row>
    <row r="122" spans="1:28" ht="18" customHeight="1">
      <c r="A122" s="7"/>
      <c r="B122" s="7"/>
      <c r="C122" s="3" t="s">
        <v>405</v>
      </c>
      <c r="D122" s="3"/>
      <c r="E122" s="3"/>
      <c r="F122" s="3"/>
      <c r="G122" s="3"/>
      <c r="H122" s="3"/>
      <c r="I122" s="51"/>
      <c r="J122" s="51"/>
      <c r="K122" s="51"/>
      <c r="L122" s="51"/>
      <c r="M122" s="51"/>
      <c r="N122" s="51"/>
      <c r="O122" s="51"/>
      <c r="P122" s="51"/>
      <c r="Q122" s="51"/>
      <c r="R122" s="51"/>
      <c r="S122" s="51"/>
      <c r="T122" s="51"/>
      <c r="U122" s="51"/>
      <c r="V122" s="51"/>
      <c r="W122" s="51"/>
      <c r="X122" s="51"/>
      <c r="Y122" s="51"/>
    </row>
    <row r="123" spans="1:28" ht="18" customHeight="1">
      <c r="A123" s="7"/>
      <c r="B123" s="7"/>
      <c r="C123" s="3" t="s">
        <v>423</v>
      </c>
      <c r="D123" s="3"/>
      <c r="E123" s="3"/>
      <c r="F123" s="3" t="s">
        <v>422</v>
      </c>
      <c r="G123" s="3"/>
      <c r="H123" s="3"/>
      <c r="I123" s="51"/>
      <c r="J123" s="51"/>
      <c r="K123" s="51"/>
      <c r="L123" s="51"/>
      <c r="M123" s="37"/>
      <c r="N123" s="3"/>
      <c r="O123" s="51" t="s">
        <v>113</v>
      </c>
      <c r="P123" s="51"/>
      <c r="Q123" s="51"/>
      <c r="R123" s="51"/>
      <c r="S123" s="51"/>
      <c r="T123" s="51"/>
      <c r="U123" s="51"/>
      <c r="V123" s="51"/>
      <c r="W123" s="51"/>
      <c r="X123" s="51"/>
      <c r="Y123" s="51"/>
      <c r="Z123" s="51"/>
    </row>
    <row r="124" spans="1:28" ht="18" customHeight="1">
      <c r="A124" s="7"/>
      <c r="B124" s="7"/>
      <c r="C124" s="3" t="s">
        <v>405</v>
      </c>
      <c r="D124" s="3"/>
      <c r="E124" s="3"/>
      <c r="F124" s="3"/>
      <c r="G124" s="3"/>
      <c r="H124" s="3"/>
      <c r="I124" s="51"/>
      <c r="J124" s="51"/>
      <c r="K124" s="51"/>
      <c r="L124" s="51"/>
      <c r="M124" s="51"/>
      <c r="N124" s="51"/>
      <c r="O124" s="51"/>
      <c r="P124" s="51"/>
      <c r="Q124" s="51"/>
      <c r="R124" s="51"/>
      <c r="S124" s="51"/>
      <c r="T124" s="51"/>
      <c r="U124" s="51"/>
      <c r="V124" s="51"/>
      <c r="W124" s="51"/>
      <c r="X124" s="51"/>
      <c r="Y124" s="51"/>
    </row>
    <row r="125" spans="1:28" ht="18" customHeight="1">
      <c r="A125" s="7"/>
      <c r="B125" s="7"/>
      <c r="C125" s="3" t="s">
        <v>423</v>
      </c>
      <c r="D125" s="3"/>
      <c r="E125" s="3"/>
      <c r="F125" s="3" t="s">
        <v>422</v>
      </c>
      <c r="G125" s="3"/>
      <c r="H125" s="3"/>
      <c r="I125" s="51"/>
      <c r="J125" s="51"/>
      <c r="K125" s="51"/>
      <c r="L125" s="51"/>
      <c r="M125" s="37"/>
      <c r="N125" s="3"/>
      <c r="O125" s="51" t="s">
        <v>113</v>
      </c>
      <c r="P125" s="51"/>
      <c r="Q125" s="51"/>
      <c r="R125" s="51"/>
      <c r="S125" s="51"/>
      <c r="T125" s="51"/>
      <c r="U125" s="51"/>
      <c r="V125" s="51"/>
      <c r="W125" s="51"/>
      <c r="X125" s="51"/>
      <c r="Y125" s="51"/>
      <c r="Z125" s="51"/>
    </row>
    <row r="126" spans="1:28" ht="18" customHeight="1">
      <c r="A126" s="31"/>
      <c r="B126" s="15"/>
      <c r="C126" s="15"/>
      <c r="D126" s="15"/>
      <c r="E126" s="15"/>
      <c r="F126" s="15"/>
      <c r="G126" s="15"/>
      <c r="H126" s="64"/>
      <c r="I126" s="64"/>
      <c r="J126" s="64"/>
      <c r="K126" s="64"/>
      <c r="L126" s="64"/>
      <c r="M126" s="64"/>
      <c r="N126" s="64"/>
      <c r="O126" s="64"/>
      <c r="P126" s="64"/>
      <c r="Q126" s="64"/>
      <c r="R126" s="64"/>
      <c r="S126" s="64"/>
      <c r="T126" s="64"/>
      <c r="U126" s="64"/>
      <c r="V126" s="64"/>
      <c r="W126" s="64"/>
      <c r="X126" s="64"/>
      <c r="Y126" s="64"/>
      <c r="Z126" s="64"/>
      <c r="AA126" s="64"/>
      <c r="AB126" s="64"/>
    </row>
    <row r="127" spans="1:28" ht="15.95" customHeight="1">
      <c r="A127" s="6" t="s">
        <v>450</v>
      </c>
      <c r="B127" s="3" t="s">
        <v>421</v>
      </c>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8" ht="18" customHeight="1">
      <c r="A128" s="6"/>
      <c r="B128" s="3" t="s">
        <v>420</v>
      </c>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9" ht="18" customHeight="1">
      <c r="A129" s="7"/>
      <c r="B129" s="3" t="s">
        <v>405</v>
      </c>
      <c r="C129" s="3"/>
      <c r="D129" s="3"/>
      <c r="E129" s="3"/>
      <c r="F129" s="3"/>
      <c r="G129" s="3"/>
      <c r="H129" s="18" t="str">
        <f>項目一覧!$C$36</f>
        <v/>
      </c>
      <c r="I129" s="41"/>
      <c r="J129" s="18"/>
      <c r="K129" s="18"/>
      <c r="L129" s="18"/>
      <c r="M129" s="18"/>
      <c r="N129" s="18"/>
      <c r="O129" s="18"/>
      <c r="P129" s="18"/>
      <c r="Q129" s="18"/>
      <c r="R129" s="18"/>
      <c r="S129" s="18"/>
      <c r="T129" s="18"/>
      <c r="U129" s="18"/>
      <c r="V129" s="18"/>
      <c r="W129" s="18"/>
      <c r="X129" s="18"/>
      <c r="Y129" s="18"/>
      <c r="Z129" s="18"/>
      <c r="AA129" s="18"/>
      <c r="AB129" s="41"/>
      <c r="AC129" s="2085"/>
    </row>
    <row r="130" spans="1:29" ht="18" customHeight="1">
      <c r="A130" s="7"/>
      <c r="B130" s="3" t="s">
        <v>418</v>
      </c>
      <c r="C130" s="3"/>
      <c r="D130" s="3"/>
      <c r="E130" s="3"/>
      <c r="F130" s="3"/>
      <c r="G130" s="3"/>
      <c r="H130" s="18" t="str">
        <f>項目一覧!$C$37</f>
        <v/>
      </c>
      <c r="I130" s="41"/>
      <c r="J130" s="18"/>
      <c r="K130" s="18"/>
      <c r="L130" s="18"/>
      <c r="M130" s="18"/>
      <c r="N130" s="18"/>
      <c r="O130" s="18"/>
      <c r="P130" s="18"/>
      <c r="Q130" s="18"/>
      <c r="R130" s="18"/>
      <c r="S130" s="18"/>
      <c r="T130" s="18"/>
      <c r="U130" s="18"/>
      <c r="V130" s="18"/>
      <c r="W130" s="18"/>
      <c r="X130" s="18"/>
      <c r="Y130" s="18"/>
      <c r="Z130" s="18"/>
      <c r="AA130" s="18"/>
      <c r="AB130" s="41"/>
      <c r="AC130" s="2085"/>
    </row>
    <row r="131" spans="1:29" ht="18" customHeight="1">
      <c r="A131" s="7"/>
      <c r="B131" s="3" t="s">
        <v>403</v>
      </c>
      <c r="C131" s="3"/>
      <c r="D131" s="3"/>
      <c r="E131" s="3"/>
      <c r="F131" s="3"/>
      <c r="G131" s="3"/>
      <c r="H131" s="18" t="str">
        <f>項目一覧!$C$38</f>
        <v/>
      </c>
      <c r="I131" s="41"/>
      <c r="J131" s="18"/>
      <c r="K131" s="18"/>
      <c r="L131" s="18"/>
      <c r="M131" s="18"/>
      <c r="N131" s="18"/>
      <c r="O131" s="18"/>
      <c r="P131" s="18"/>
      <c r="Q131" s="18"/>
      <c r="R131" s="18"/>
      <c r="S131" s="18"/>
      <c r="T131" s="18"/>
      <c r="U131" s="18"/>
      <c r="V131" s="18"/>
      <c r="W131" s="18"/>
      <c r="X131" s="18"/>
      <c r="Y131" s="18"/>
      <c r="Z131" s="18"/>
      <c r="AA131" s="18"/>
      <c r="AB131" s="41"/>
      <c r="AC131" s="2085"/>
    </row>
    <row r="132" spans="1:29" ht="18" customHeight="1">
      <c r="A132" s="7"/>
      <c r="B132" s="3" t="s">
        <v>402</v>
      </c>
      <c r="C132" s="3"/>
      <c r="D132" s="3"/>
      <c r="E132" s="3"/>
      <c r="F132" s="3"/>
      <c r="G132" s="3"/>
      <c r="H132" s="1489" t="str">
        <f>項目一覧!$C$39</f>
        <v/>
      </c>
      <c r="I132" s="1489"/>
      <c r="J132" s="1489"/>
      <c r="K132" s="1489"/>
      <c r="L132" s="1489"/>
      <c r="M132" s="1489"/>
      <c r="N132" s="1489"/>
      <c r="O132" s="1489"/>
      <c r="P132" s="1489"/>
      <c r="Q132" s="1489"/>
      <c r="R132" s="1489"/>
      <c r="S132" s="1489"/>
      <c r="T132" s="1489"/>
      <c r="U132" s="1489"/>
      <c r="V132" s="1489"/>
      <c r="W132" s="1489"/>
      <c r="X132" s="1489"/>
      <c r="Y132" s="1489"/>
      <c r="Z132" s="1489"/>
      <c r="AA132" s="1489"/>
      <c r="AB132" s="1489"/>
      <c r="AC132" s="2085"/>
    </row>
    <row r="133" spans="1:29" ht="18" customHeight="1">
      <c r="A133" s="7"/>
      <c r="B133" s="3" t="s">
        <v>401</v>
      </c>
      <c r="C133" s="3"/>
      <c r="D133" s="3"/>
      <c r="E133" s="3"/>
      <c r="F133" s="3"/>
      <c r="G133" s="3"/>
      <c r="H133" s="18" t="str">
        <f>項目一覧!$C$40</f>
        <v/>
      </c>
      <c r="I133" s="41"/>
      <c r="J133" s="18"/>
      <c r="K133" s="18"/>
      <c r="L133" s="18"/>
      <c r="M133" s="18"/>
      <c r="N133" s="18"/>
      <c r="O133" s="18"/>
      <c r="P133" s="18"/>
      <c r="Q133" s="18"/>
      <c r="R133" s="18"/>
      <c r="S133" s="18"/>
      <c r="T133" s="18"/>
      <c r="U133" s="18"/>
      <c r="V133" s="18"/>
      <c r="W133" s="18"/>
      <c r="X133" s="18"/>
      <c r="Y133" s="18"/>
      <c r="Z133" s="18"/>
      <c r="AA133" s="18"/>
      <c r="AB133" s="41"/>
      <c r="AC133" s="2085"/>
    </row>
    <row r="134" spans="1:29" ht="18" customHeight="1">
      <c r="A134" s="7"/>
      <c r="B134" s="3" t="s">
        <v>417</v>
      </c>
      <c r="C134" s="3"/>
      <c r="D134" s="3"/>
      <c r="E134" s="3"/>
      <c r="F134" s="3"/>
      <c r="G134" s="3"/>
      <c r="H134" s="1512" t="str">
        <f>項目一覧!$C$41</f>
        <v/>
      </c>
      <c r="I134" s="1512"/>
      <c r="J134" s="1512"/>
      <c r="K134" s="1512"/>
      <c r="L134" s="1512"/>
      <c r="M134" s="1512"/>
      <c r="N134" s="1512"/>
      <c r="O134" s="1512"/>
      <c r="P134" s="1512"/>
      <c r="Q134" s="1512"/>
      <c r="R134" s="1512"/>
      <c r="S134" s="18"/>
      <c r="T134" s="18"/>
      <c r="U134" s="18"/>
      <c r="V134" s="18"/>
      <c r="W134" s="18"/>
      <c r="X134" s="18"/>
      <c r="Y134" s="18"/>
      <c r="Z134" s="18"/>
      <c r="AA134" s="18"/>
      <c r="AB134" s="41"/>
      <c r="AC134" s="2085"/>
    </row>
    <row r="135" spans="1:29" ht="18" customHeight="1">
      <c r="A135" s="7"/>
      <c r="B135" s="34" t="s">
        <v>416</v>
      </c>
      <c r="C135" s="3"/>
      <c r="D135" s="3"/>
      <c r="E135" s="3"/>
      <c r="F135" s="3"/>
      <c r="G135" s="3"/>
      <c r="H135" s="18"/>
      <c r="I135" s="2088" t="str">
        <f>項目一覧!$C$42</f>
        <v/>
      </c>
      <c r="J135" s="2088"/>
      <c r="K135" s="2088"/>
      <c r="L135" s="2088"/>
      <c r="M135" s="2088"/>
      <c r="N135" s="2088"/>
      <c r="O135" s="2088"/>
      <c r="P135" s="2088"/>
      <c r="Q135" s="2088"/>
      <c r="R135" s="2088"/>
      <c r="S135" s="2088"/>
      <c r="T135" s="2088"/>
      <c r="U135" s="2088"/>
      <c r="V135" s="2088"/>
      <c r="W135" s="2088"/>
      <c r="X135" s="2088"/>
      <c r="Y135" s="2088"/>
      <c r="Z135" s="2088"/>
      <c r="AA135" s="2088"/>
      <c r="AB135" s="2088"/>
      <c r="AC135" s="2088"/>
    </row>
    <row r="136" spans="1:29" ht="18" customHeight="1">
      <c r="A136" s="7"/>
      <c r="B136" s="3"/>
      <c r="C136" s="3"/>
      <c r="D136" s="3"/>
      <c r="E136" s="3"/>
      <c r="F136" s="3"/>
      <c r="G136" s="3"/>
      <c r="H136" s="18"/>
      <c r="I136" s="2088"/>
      <c r="J136" s="2088"/>
      <c r="K136" s="2088"/>
      <c r="L136" s="2088"/>
      <c r="M136" s="2088"/>
      <c r="N136" s="2088"/>
      <c r="O136" s="2088"/>
      <c r="P136" s="2088"/>
      <c r="Q136" s="2088"/>
      <c r="R136" s="2088"/>
      <c r="S136" s="2088"/>
      <c r="T136" s="2088"/>
      <c r="U136" s="2088"/>
      <c r="V136" s="2088"/>
      <c r="W136" s="2088"/>
      <c r="X136" s="2088"/>
      <c r="Y136" s="2088"/>
      <c r="Z136" s="2088"/>
      <c r="AA136" s="2088"/>
      <c r="AB136" s="2088"/>
      <c r="AC136" s="2088"/>
    </row>
    <row r="137" spans="1:29" ht="18" customHeight="1">
      <c r="A137" s="6"/>
      <c r="B137" s="3" t="s">
        <v>419</v>
      </c>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9" ht="18" customHeight="1">
      <c r="A138" s="7"/>
      <c r="B138" s="3" t="s">
        <v>405</v>
      </c>
      <c r="C138" s="3"/>
      <c r="D138" s="3"/>
      <c r="E138" s="3"/>
      <c r="F138" s="3"/>
      <c r="G138" s="3"/>
      <c r="H138" s="18" t="str">
        <f>項目一覧!$C$231</f>
        <v/>
      </c>
      <c r="I138" s="41"/>
      <c r="J138" s="18"/>
      <c r="K138" s="18"/>
      <c r="L138" s="18"/>
      <c r="M138" s="18"/>
      <c r="N138" s="18"/>
      <c r="O138" s="18"/>
      <c r="P138" s="18"/>
      <c r="Q138" s="18"/>
      <c r="R138" s="18"/>
      <c r="S138" s="18"/>
      <c r="T138" s="18"/>
      <c r="U138" s="18"/>
      <c r="V138" s="18"/>
      <c r="W138" s="18"/>
      <c r="X138" s="18"/>
      <c r="Y138" s="18"/>
      <c r="Z138" s="18"/>
      <c r="AA138" s="18"/>
      <c r="AB138" s="41"/>
      <c r="AC138" s="2085"/>
    </row>
    <row r="139" spans="1:29" ht="18" customHeight="1">
      <c r="A139" s="7"/>
      <c r="B139" s="3" t="s">
        <v>418</v>
      </c>
      <c r="C139" s="3"/>
      <c r="D139" s="3"/>
      <c r="E139" s="3"/>
      <c r="F139" s="3"/>
      <c r="G139" s="3"/>
      <c r="H139" s="18" t="str">
        <f>項目一覧!$C$232</f>
        <v/>
      </c>
      <c r="I139" s="41"/>
      <c r="J139" s="18"/>
      <c r="K139" s="18"/>
      <c r="L139" s="18"/>
      <c r="M139" s="18"/>
      <c r="N139" s="18"/>
      <c r="O139" s="18"/>
      <c r="P139" s="18"/>
      <c r="Q139" s="18"/>
      <c r="R139" s="18"/>
      <c r="S139" s="18"/>
      <c r="T139" s="18"/>
      <c r="U139" s="18"/>
      <c r="V139" s="18"/>
      <c r="W139" s="18"/>
      <c r="X139" s="18"/>
      <c r="Y139" s="18"/>
      <c r="Z139" s="18"/>
      <c r="AA139" s="18"/>
      <c r="AB139" s="41"/>
      <c r="AC139" s="2085"/>
    </row>
    <row r="140" spans="1:29" ht="18" customHeight="1">
      <c r="A140" s="7"/>
      <c r="B140" s="3" t="s">
        <v>403</v>
      </c>
      <c r="C140" s="3"/>
      <c r="D140" s="3"/>
      <c r="E140" s="3"/>
      <c r="F140" s="3"/>
      <c r="G140" s="3"/>
      <c r="H140" s="18" t="str">
        <f>項目一覧!$C$233</f>
        <v/>
      </c>
      <c r="I140" s="41"/>
      <c r="J140" s="18"/>
      <c r="K140" s="18"/>
      <c r="L140" s="18"/>
      <c r="M140" s="18"/>
      <c r="N140" s="18"/>
      <c r="O140" s="18"/>
      <c r="P140" s="18"/>
      <c r="Q140" s="18"/>
      <c r="R140" s="18"/>
      <c r="S140" s="18"/>
      <c r="T140" s="18"/>
      <c r="U140" s="18"/>
      <c r="V140" s="18"/>
      <c r="W140" s="18"/>
      <c r="X140" s="18"/>
      <c r="Y140" s="18"/>
      <c r="Z140" s="18"/>
      <c r="AA140" s="18"/>
      <c r="AB140" s="41"/>
      <c r="AC140" s="2085"/>
    </row>
    <row r="141" spans="1:29" ht="18" customHeight="1">
      <c r="A141" s="7"/>
      <c r="B141" s="3" t="s">
        <v>402</v>
      </c>
      <c r="C141" s="3"/>
      <c r="D141" s="3"/>
      <c r="E141" s="3"/>
      <c r="F141" s="3"/>
      <c r="G141" s="3"/>
      <c r="H141" s="1489" t="str">
        <f>項目一覧!$C$234</f>
        <v/>
      </c>
      <c r="I141" s="1489"/>
      <c r="J141" s="1489"/>
      <c r="K141" s="1489"/>
      <c r="L141" s="1489"/>
      <c r="M141" s="1489"/>
      <c r="N141" s="1489"/>
      <c r="O141" s="1489"/>
      <c r="P141" s="1489"/>
      <c r="Q141" s="1489"/>
      <c r="R141" s="1489"/>
      <c r="S141" s="1489"/>
      <c r="T141" s="1489"/>
      <c r="U141" s="1489"/>
      <c r="V141" s="1489"/>
      <c r="W141" s="1489"/>
      <c r="X141" s="1489"/>
      <c r="Y141" s="1489"/>
      <c r="Z141" s="1489"/>
      <c r="AA141" s="1489"/>
      <c r="AB141" s="1489"/>
      <c r="AC141" s="2085"/>
    </row>
    <row r="142" spans="1:29" ht="18" customHeight="1">
      <c r="A142" s="7"/>
      <c r="B142" s="3" t="s">
        <v>401</v>
      </c>
      <c r="C142" s="3"/>
      <c r="D142" s="3"/>
      <c r="E142" s="3"/>
      <c r="F142" s="3"/>
      <c r="G142" s="3"/>
      <c r="H142" s="18" t="str">
        <f>項目一覧!$C$235</f>
        <v/>
      </c>
      <c r="I142" s="41"/>
      <c r="J142" s="18"/>
      <c r="K142" s="18"/>
      <c r="L142" s="18"/>
      <c r="M142" s="18"/>
      <c r="N142" s="18"/>
      <c r="O142" s="18"/>
      <c r="P142" s="18"/>
      <c r="Q142" s="18"/>
      <c r="R142" s="18"/>
      <c r="S142" s="18"/>
      <c r="T142" s="18"/>
      <c r="U142" s="18"/>
      <c r="V142" s="18"/>
      <c r="W142" s="18"/>
      <c r="X142" s="18"/>
      <c r="Y142" s="18"/>
      <c r="Z142" s="18"/>
      <c r="AA142" s="18"/>
      <c r="AB142" s="41"/>
      <c r="AC142" s="2085"/>
    </row>
    <row r="143" spans="1:29" ht="18" customHeight="1">
      <c r="A143" s="7"/>
      <c r="B143" s="3" t="s">
        <v>417</v>
      </c>
      <c r="C143" s="3"/>
      <c r="D143" s="3"/>
      <c r="E143" s="3"/>
      <c r="F143" s="3"/>
      <c r="G143" s="3"/>
      <c r="H143" s="18" t="str">
        <f>項目一覧!$C$236</f>
        <v/>
      </c>
      <c r="I143" s="41"/>
      <c r="J143" s="18"/>
      <c r="K143" s="18"/>
      <c r="L143" s="18"/>
      <c r="M143" s="18"/>
      <c r="N143" s="18"/>
      <c r="O143" s="18"/>
      <c r="P143" s="18"/>
      <c r="Q143" s="18"/>
      <c r="R143" s="18"/>
      <c r="S143" s="18"/>
      <c r="T143" s="18"/>
      <c r="U143" s="18"/>
      <c r="V143" s="18"/>
      <c r="W143" s="18"/>
      <c r="X143" s="18"/>
      <c r="Y143" s="18"/>
      <c r="Z143" s="18"/>
      <c r="AA143" s="18"/>
      <c r="AB143" s="41"/>
      <c r="AC143" s="2085"/>
    </row>
    <row r="144" spans="1:29" ht="18" customHeight="1">
      <c r="A144" s="7"/>
      <c r="B144" s="34" t="s">
        <v>416</v>
      </c>
      <c r="C144" s="3"/>
      <c r="D144" s="3"/>
      <c r="E144" s="3"/>
      <c r="F144" s="3"/>
      <c r="G144" s="3"/>
      <c r="H144" s="18"/>
      <c r="I144" s="2088" t="str">
        <f>項目一覧!$C$237</f>
        <v/>
      </c>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row>
    <row r="145" spans="1:29" ht="18" customHeight="1">
      <c r="A145" s="6"/>
      <c r="B145" s="3"/>
      <c r="C145" s="3"/>
      <c r="D145" s="3"/>
      <c r="E145" s="3"/>
      <c r="F145" s="3"/>
      <c r="G145" s="3"/>
      <c r="H145" s="1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row>
    <row r="146" spans="1:29" ht="18" customHeight="1">
      <c r="A146" s="7"/>
      <c r="B146" s="3" t="s">
        <v>405</v>
      </c>
      <c r="C146" s="3"/>
      <c r="D146" s="3"/>
      <c r="E146" s="3"/>
      <c r="F146" s="3"/>
      <c r="G146" s="3"/>
      <c r="H146" s="18" t="str">
        <f>項目一覧!$C$238</f>
        <v/>
      </c>
      <c r="I146" s="41"/>
      <c r="J146" s="18"/>
      <c r="K146" s="18"/>
      <c r="L146" s="18"/>
      <c r="M146" s="18"/>
      <c r="N146" s="18"/>
      <c r="O146" s="18"/>
      <c r="P146" s="18"/>
      <c r="Q146" s="18"/>
      <c r="R146" s="18"/>
      <c r="S146" s="18"/>
      <c r="T146" s="18"/>
      <c r="U146" s="18"/>
      <c r="V146" s="18"/>
      <c r="W146" s="18"/>
      <c r="X146" s="18"/>
      <c r="Y146" s="18"/>
      <c r="Z146" s="18"/>
      <c r="AA146" s="18"/>
      <c r="AB146" s="41"/>
      <c r="AC146" s="2085"/>
    </row>
    <row r="147" spans="1:29" ht="18" customHeight="1">
      <c r="A147" s="7"/>
      <c r="B147" s="3" t="s">
        <v>418</v>
      </c>
      <c r="C147" s="3"/>
      <c r="D147" s="3"/>
      <c r="E147" s="3"/>
      <c r="F147" s="3"/>
      <c r="G147" s="3"/>
      <c r="H147" s="18" t="str">
        <f>項目一覧!$C$239</f>
        <v/>
      </c>
      <c r="I147" s="41"/>
      <c r="J147" s="18"/>
      <c r="K147" s="18"/>
      <c r="L147" s="18"/>
      <c r="M147" s="18"/>
      <c r="N147" s="18"/>
      <c r="O147" s="18"/>
      <c r="P147" s="18"/>
      <c r="Q147" s="18"/>
      <c r="R147" s="18"/>
      <c r="S147" s="18"/>
      <c r="T147" s="18"/>
      <c r="U147" s="18"/>
      <c r="V147" s="18"/>
      <c r="W147" s="18"/>
      <c r="X147" s="18"/>
      <c r="Y147" s="18"/>
      <c r="Z147" s="18"/>
      <c r="AA147" s="18"/>
      <c r="AB147" s="41"/>
      <c r="AC147" s="2085"/>
    </row>
    <row r="148" spans="1:29" ht="18" customHeight="1">
      <c r="A148" s="7"/>
      <c r="B148" s="3" t="s">
        <v>403</v>
      </c>
      <c r="C148" s="3"/>
      <c r="D148" s="3"/>
      <c r="E148" s="3"/>
      <c r="F148" s="3"/>
      <c r="G148" s="3"/>
      <c r="H148" s="18" t="str">
        <f>項目一覧!$C$240</f>
        <v/>
      </c>
      <c r="I148" s="41"/>
      <c r="J148" s="18"/>
      <c r="K148" s="18"/>
      <c r="L148" s="18"/>
      <c r="M148" s="18"/>
      <c r="N148" s="18"/>
      <c r="O148" s="18"/>
      <c r="P148" s="18"/>
      <c r="Q148" s="18"/>
      <c r="R148" s="18"/>
      <c r="S148" s="18"/>
      <c r="T148" s="18"/>
      <c r="U148" s="18"/>
      <c r="V148" s="18"/>
      <c r="W148" s="18"/>
      <c r="X148" s="18"/>
      <c r="Y148" s="18"/>
      <c r="Z148" s="18"/>
      <c r="AA148" s="18"/>
      <c r="AB148" s="41"/>
      <c r="AC148" s="2085"/>
    </row>
    <row r="149" spans="1:29" ht="18" customHeight="1">
      <c r="A149" s="7"/>
      <c r="B149" s="3" t="s">
        <v>402</v>
      </c>
      <c r="C149" s="3"/>
      <c r="D149" s="3"/>
      <c r="E149" s="3"/>
      <c r="F149" s="3"/>
      <c r="G149" s="3"/>
      <c r="H149" s="1489" t="str">
        <f>項目一覧!$C$241</f>
        <v/>
      </c>
      <c r="I149" s="1489"/>
      <c r="J149" s="1489"/>
      <c r="K149" s="1489"/>
      <c r="L149" s="1489"/>
      <c r="M149" s="1489"/>
      <c r="N149" s="1489"/>
      <c r="O149" s="1489"/>
      <c r="P149" s="1489"/>
      <c r="Q149" s="1489"/>
      <c r="R149" s="1489"/>
      <c r="S149" s="1489"/>
      <c r="T149" s="1489"/>
      <c r="U149" s="1489"/>
      <c r="V149" s="1489"/>
      <c r="W149" s="1489"/>
      <c r="X149" s="1489"/>
      <c r="Y149" s="1489"/>
      <c r="Z149" s="1489"/>
      <c r="AA149" s="1489"/>
      <c r="AB149" s="1489"/>
      <c r="AC149" s="2085"/>
    </row>
    <row r="150" spans="1:29" ht="18" customHeight="1">
      <c r="A150" s="7"/>
      <c r="B150" s="3" t="s">
        <v>401</v>
      </c>
      <c r="C150" s="3"/>
      <c r="D150" s="3"/>
      <c r="E150" s="3"/>
      <c r="F150" s="3"/>
      <c r="G150" s="3"/>
      <c r="H150" s="18" t="str">
        <f>項目一覧!$C$242</f>
        <v/>
      </c>
      <c r="I150" s="41"/>
      <c r="J150" s="18"/>
      <c r="K150" s="18"/>
      <c r="L150" s="18"/>
      <c r="M150" s="18"/>
      <c r="N150" s="18"/>
      <c r="O150" s="18"/>
      <c r="P150" s="18"/>
      <c r="Q150" s="18"/>
      <c r="R150" s="18"/>
      <c r="S150" s="18"/>
      <c r="T150" s="18"/>
      <c r="U150" s="18"/>
      <c r="V150" s="18"/>
      <c r="W150" s="18"/>
      <c r="X150" s="18"/>
      <c r="Y150" s="18"/>
      <c r="Z150" s="18"/>
      <c r="AA150" s="18"/>
      <c r="AB150" s="41"/>
      <c r="AC150" s="2085"/>
    </row>
    <row r="151" spans="1:29" ht="18" customHeight="1">
      <c r="A151" s="7"/>
      <c r="B151" s="3" t="s">
        <v>417</v>
      </c>
      <c r="C151" s="3"/>
      <c r="D151" s="3"/>
      <c r="E151" s="3"/>
      <c r="F151" s="3"/>
      <c r="G151" s="3"/>
      <c r="H151" s="18" t="str">
        <f>項目一覧!$C$243</f>
        <v/>
      </c>
      <c r="I151" s="41"/>
      <c r="J151" s="18"/>
      <c r="K151" s="18"/>
      <c r="L151" s="18"/>
      <c r="M151" s="18"/>
      <c r="N151" s="18"/>
      <c r="O151" s="18"/>
      <c r="P151" s="18"/>
      <c r="Q151" s="18"/>
      <c r="R151" s="18"/>
      <c r="S151" s="18"/>
      <c r="T151" s="18"/>
      <c r="U151" s="18"/>
      <c r="V151" s="18"/>
      <c r="W151" s="18"/>
      <c r="X151" s="18"/>
      <c r="Y151" s="18"/>
      <c r="Z151" s="18"/>
      <c r="AA151" s="18"/>
      <c r="AB151" s="41"/>
      <c r="AC151" s="2085"/>
    </row>
    <row r="152" spans="1:29" ht="18" customHeight="1">
      <c r="A152" s="7"/>
      <c r="B152" s="34" t="s">
        <v>416</v>
      </c>
      <c r="C152" s="3"/>
      <c r="D152" s="3"/>
      <c r="E152" s="3"/>
      <c r="F152" s="3"/>
      <c r="G152" s="3"/>
      <c r="H152" s="18"/>
      <c r="I152" s="2088" t="str">
        <f>項目一覧!$C$244</f>
        <v/>
      </c>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row>
    <row r="153" spans="1:29" ht="18" customHeight="1">
      <c r="A153" s="6"/>
      <c r="B153" s="3"/>
      <c r="C153" s="3"/>
      <c r="D153" s="3"/>
      <c r="E153" s="3"/>
      <c r="F153" s="3"/>
      <c r="G153" s="3"/>
      <c r="H153" s="18"/>
      <c r="I153" s="2088"/>
      <c r="J153" s="2088"/>
      <c r="K153" s="2088"/>
      <c r="L153" s="2088"/>
      <c r="M153" s="2088"/>
      <c r="N153" s="2088"/>
      <c r="O153" s="2088"/>
      <c r="P153" s="2088"/>
      <c r="Q153" s="2088"/>
      <c r="R153" s="2088"/>
      <c r="S153" s="2088"/>
      <c r="T153" s="2088"/>
      <c r="U153" s="2088"/>
      <c r="V153" s="2088"/>
      <c r="W153" s="2088"/>
      <c r="X153" s="2088"/>
      <c r="Y153" s="2088"/>
      <c r="Z153" s="2088"/>
      <c r="AA153" s="2088"/>
      <c r="AB153" s="2088"/>
      <c r="AC153" s="2088"/>
    </row>
    <row r="154" spans="1:29" ht="18" customHeight="1">
      <c r="A154" s="7"/>
      <c r="B154" s="3" t="s">
        <v>405</v>
      </c>
      <c r="C154" s="3"/>
      <c r="D154" s="3"/>
      <c r="E154" s="3"/>
      <c r="F154" s="3"/>
      <c r="G154" s="3"/>
      <c r="H154" s="18" t="str">
        <f>項目一覧!$C$245</f>
        <v/>
      </c>
      <c r="I154" s="41"/>
      <c r="J154" s="18"/>
      <c r="K154" s="18"/>
      <c r="L154" s="18"/>
      <c r="M154" s="18"/>
      <c r="N154" s="18"/>
      <c r="O154" s="18"/>
      <c r="P154" s="18"/>
      <c r="Q154" s="18"/>
      <c r="R154" s="18"/>
      <c r="S154" s="18"/>
      <c r="T154" s="18"/>
      <c r="U154" s="18"/>
      <c r="V154" s="18"/>
      <c r="W154" s="18"/>
      <c r="X154" s="18"/>
      <c r="Y154" s="18"/>
      <c r="Z154" s="18"/>
      <c r="AA154" s="18"/>
      <c r="AB154" s="41"/>
      <c r="AC154" s="2085"/>
    </row>
    <row r="155" spans="1:29" ht="18" customHeight="1">
      <c r="A155" s="7"/>
      <c r="B155" s="3" t="s">
        <v>418</v>
      </c>
      <c r="C155" s="3"/>
      <c r="D155" s="3"/>
      <c r="E155" s="3"/>
      <c r="F155" s="3"/>
      <c r="G155" s="3"/>
      <c r="H155" s="18" t="str">
        <f>項目一覧!$C$246</f>
        <v/>
      </c>
      <c r="I155" s="41"/>
      <c r="J155" s="18"/>
      <c r="K155" s="18"/>
      <c r="L155" s="18"/>
      <c r="M155" s="18"/>
      <c r="N155" s="18"/>
      <c r="O155" s="18"/>
      <c r="P155" s="18"/>
      <c r="Q155" s="18"/>
      <c r="R155" s="18"/>
      <c r="S155" s="18"/>
      <c r="T155" s="18"/>
      <c r="U155" s="18"/>
      <c r="V155" s="18"/>
      <c r="W155" s="18"/>
      <c r="X155" s="18"/>
      <c r="Y155" s="18"/>
      <c r="Z155" s="18"/>
      <c r="AA155" s="18"/>
      <c r="AB155" s="41"/>
      <c r="AC155" s="2085"/>
    </row>
    <row r="156" spans="1:29" ht="18" customHeight="1">
      <c r="A156" s="7"/>
      <c r="B156" s="3" t="s">
        <v>403</v>
      </c>
      <c r="C156" s="3"/>
      <c r="D156" s="3"/>
      <c r="E156" s="3"/>
      <c r="F156" s="3"/>
      <c r="G156" s="3"/>
      <c r="H156" s="18" t="str">
        <f>項目一覧!$C$247</f>
        <v/>
      </c>
      <c r="I156" s="41"/>
      <c r="J156" s="18"/>
      <c r="K156" s="18"/>
      <c r="L156" s="18"/>
      <c r="M156" s="18"/>
      <c r="N156" s="18"/>
      <c r="O156" s="18"/>
      <c r="P156" s="18"/>
      <c r="Q156" s="18"/>
      <c r="R156" s="18"/>
      <c r="S156" s="18"/>
      <c r="T156" s="18"/>
      <c r="U156" s="18"/>
      <c r="V156" s="18"/>
      <c r="W156" s="18"/>
      <c r="X156" s="18"/>
      <c r="Y156" s="18"/>
      <c r="Z156" s="18"/>
      <c r="AA156" s="18"/>
      <c r="AB156" s="41"/>
      <c r="AC156" s="2085"/>
    </row>
    <row r="157" spans="1:29" ht="18" customHeight="1">
      <c r="A157" s="7"/>
      <c r="B157" s="3" t="s">
        <v>402</v>
      </c>
      <c r="C157" s="3"/>
      <c r="D157" s="3"/>
      <c r="E157" s="3"/>
      <c r="F157" s="3"/>
      <c r="G157" s="3"/>
      <c r="H157" s="1489" t="str">
        <f>項目一覧!$C$248</f>
        <v/>
      </c>
      <c r="I157" s="1489"/>
      <c r="J157" s="1489"/>
      <c r="K157" s="1489"/>
      <c r="L157" s="1489"/>
      <c r="M157" s="1489"/>
      <c r="N157" s="1489"/>
      <c r="O157" s="1489"/>
      <c r="P157" s="1489"/>
      <c r="Q157" s="1489"/>
      <c r="R157" s="1489"/>
      <c r="S157" s="1489"/>
      <c r="T157" s="1489"/>
      <c r="U157" s="1489"/>
      <c r="V157" s="1489"/>
      <c r="W157" s="1489"/>
      <c r="X157" s="1489"/>
      <c r="Y157" s="1489"/>
      <c r="Z157" s="1489"/>
      <c r="AA157" s="1489"/>
      <c r="AB157" s="1489"/>
      <c r="AC157" s="2085"/>
    </row>
    <row r="158" spans="1:29" ht="18" customHeight="1">
      <c r="A158" s="7"/>
      <c r="B158" s="3" t="s">
        <v>401</v>
      </c>
      <c r="C158" s="3"/>
      <c r="D158" s="3"/>
      <c r="E158" s="3"/>
      <c r="F158" s="3"/>
      <c r="G158" s="3"/>
      <c r="H158" s="18" t="str">
        <f>項目一覧!$C$249</f>
        <v/>
      </c>
      <c r="I158" s="41"/>
      <c r="J158" s="18"/>
      <c r="K158" s="18"/>
      <c r="L158" s="18"/>
      <c r="M158" s="18"/>
      <c r="N158" s="18"/>
      <c r="O158" s="18"/>
      <c r="P158" s="18"/>
      <c r="Q158" s="18"/>
      <c r="R158" s="18"/>
      <c r="S158" s="18"/>
      <c r="T158" s="18"/>
      <c r="U158" s="18"/>
      <c r="V158" s="18"/>
      <c r="W158" s="18"/>
      <c r="X158" s="18"/>
      <c r="Y158" s="18"/>
      <c r="Z158" s="18"/>
      <c r="AA158" s="18"/>
      <c r="AB158" s="41"/>
      <c r="AC158" s="2085"/>
    </row>
    <row r="159" spans="1:29" ht="18" customHeight="1">
      <c r="A159" s="7"/>
      <c r="B159" s="3" t="s">
        <v>417</v>
      </c>
      <c r="C159" s="3"/>
      <c r="D159" s="3"/>
      <c r="E159" s="3"/>
      <c r="F159" s="3"/>
      <c r="G159" s="3"/>
      <c r="H159" s="18" t="str">
        <f>項目一覧!$C$250</f>
        <v/>
      </c>
      <c r="I159" s="41"/>
      <c r="J159" s="18"/>
      <c r="K159" s="18"/>
      <c r="L159" s="18"/>
      <c r="M159" s="18"/>
      <c r="N159" s="18"/>
      <c r="O159" s="18"/>
      <c r="P159" s="18"/>
      <c r="Q159" s="18"/>
      <c r="R159" s="18"/>
      <c r="S159" s="18"/>
      <c r="T159" s="18"/>
      <c r="U159" s="18"/>
      <c r="V159" s="18"/>
      <c r="W159" s="18"/>
      <c r="X159" s="18"/>
      <c r="Y159" s="18"/>
      <c r="Z159" s="18"/>
      <c r="AA159" s="18"/>
      <c r="AB159" s="41"/>
      <c r="AC159" s="2085"/>
    </row>
    <row r="160" spans="1:29" ht="18" customHeight="1">
      <c r="A160" s="7"/>
      <c r="B160" s="34" t="s">
        <v>416</v>
      </c>
      <c r="C160" s="3"/>
      <c r="D160" s="3"/>
      <c r="E160" s="3"/>
      <c r="F160" s="3"/>
      <c r="G160" s="3"/>
      <c r="H160" s="18"/>
      <c r="I160" s="2088" t="str">
        <f>項目一覧!$C$251</f>
        <v/>
      </c>
      <c r="J160" s="2088"/>
      <c r="K160" s="2088"/>
      <c r="L160" s="2088"/>
      <c r="M160" s="2088"/>
      <c r="N160" s="2088"/>
      <c r="O160" s="2088"/>
      <c r="P160" s="2088"/>
      <c r="Q160" s="2088"/>
      <c r="R160" s="2088"/>
      <c r="S160" s="2088"/>
      <c r="T160" s="2088"/>
      <c r="U160" s="2088"/>
      <c r="V160" s="2088"/>
      <c r="W160" s="2088"/>
      <c r="X160" s="2088"/>
      <c r="Y160" s="2088"/>
      <c r="Z160" s="2088"/>
      <c r="AA160" s="2088"/>
      <c r="AB160" s="2088"/>
      <c r="AC160" s="2088"/>
    </row>
    <row r="161" spans="1:29" ht="18" customHeight="1">
      <c r="A161" s="31"/>
      <c r="B161" s="15"/>
      <c r="C161" s="15"/>
      <c r="D161" s="15"/>
      <c r="E161" s="15"/>
      <c r="F161" s="15"/>
      <c r="G161" s="15"/>
      <c r="H161" s="27"/>
      <c r="I161" s="2089"/>
      <c r="J161" s="2089"/>
      <c r="K161" s="2089"/>
      <c r="L161" s="2089"/>
      <c r="M161" s="2089"/>
      <c r="N161" s="2089"/>
      <c r="O161" s="2089"/>
      <c r="P161" s="2089"/>
      <c r="Q161" s="2089"/>
      <c r="R161" s="2089"/>
      <c r="S161" s="2089"/>
      <c r="T161" s="2089"/>
      <c r="U161" s="2089"/>
      <c r="V161" s="2089"/>
      <c r="W161" s="2089"/>
      <c r="X161" s="2089"/>
      <c r="Y161" s="2089"/>
      <c r="Z161" s="2089"/>
      <c r="AA161" s="2089"/>
      <c r="AB161" s="2089"/>
      <c r="AC161" s="2089"/>
    </row>
    <row r="162" spans="1:29" ht="15.95" customHeight="1">
      <c r="A162" s="6" t="s">
        <v>311</v>
      </c>
      <c r="B162" s="3" t="s">
        <v>415</v>
      </c>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9" ht="15.95" customHeight="1">
      <c r="A163" s="6"/>
      <c r="B163" s="3" t="s">
        <v>214</v>
      </c>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9" ht="18" customHeight="1">
      <c r="A164" s="7"/>
      <c r="B164" s="3" t="s">
        <v>413</v>
      </c>
      <c r="C164" s="3"/>
      <c r="D164" s="3"/>
      <c r="E164" s="3"/>
      <c r="F164" s="3"/>
      <c r="G164" s="3"/>
      <c r="H164" s="48" t="str">
        <f>IF(項目一覧!$C$43=0,"","("&amp;項目一覧!$C$43&amp;") 建築士  （"&amp;項目一覧!$C$44&amp;"）登録　第　 "&amp;項目一覧!$C$45&amp;"　号")</f>
        <v>() 建築士  （）登録　第　 　号</v>
      </c>
      <c r="I164" s="41"/>
      <c r="J164" s="18"/>
      <c r="K164" s="18"/>
      <c r="L164" s="18"/>
      <c r="M164" s="18"/>
      <c r="N164" s="18"/>
      <c r="O164" s="18"/>
      <c r="P164" s="18"/>
      <c r="Q164" s="18"/>
      <c r="R164" s="18"/>
      <c r="S164" s="18"/>
      <c r="T164" s="18"/>
      <c r="U164" s="18"/>
      <c r="V164" s="18"/>
      <c r="W164" s="18"/>
      <c r="X164" s="18"/>
      <c r="Y164" s="18"/>
      <c r="Z164" s="18"/>
      <c r="AA164" s="18"/>
      <c r="AB164" s="41"/>
    </row>
    <row r="165" spans="1:29" ht="18" customHeight="1">
      <c r="A165" s="7"/>
      <c r="B165" s="3" t="s">
        <v>412</v>
      </c>
      <c r="C165" s="3"/>
      <c r="D165" s="3"/>
      <c r="E165" s="3"/>
      <c r="F165" s="3"/>
      <c r="G165" s="3"/>
      <c r="H165" s="18" t="str">
        <f>項目一覧!$C$46</f>
        <v/>
      </c>
      <c r="I165" s="41"/>
      <c r="J165" s="18"/>
      <c r="K165" s="18"/>
      <c r="L165" s="18"/>
      <c r="M165" s="18"/>
      <c r="N165" s="18"/>
      <c r="O165" s="18"/>
      <c r="P165" s="18"/>
      <c r="Q165" s="18"/>
      <c r="R165" s="18"/>
      <c r="S165" s="18"/>
      <c r="T165" s="18"/>
      <c r="U165" s="18"/>
      <c r="V165" s="18"/>
      <c r="W165" s="18"/>
      <c r="X165" s="18"/>
      <c r="Y165" s="18"/>
      <c r="Z165" s="18"/>
      <c r="AA165" s="18"/>
      <c r="AB165" s="41"/>
    </row>
    <row r="166" spans="1:29" ht="18" customHeight="1">
      <c r="A166" s="7"/>
      <c r="B166" s="3" t="s">
        <v>411</v>
      </c>
      <c r="C166" s="3"/>
      <c r="D166" s="3"/>
      <c r="E166" s="3"/>
      <c r="F166" s="3"/>
      <c r="G166" s="3"/>
      <c r="H166" s="48" t="str">
        <f>IF(項目一覧!$C$47=0,"","("&amp;項目一覧!$C$47&amp;") 建築士事務所  （"&amp;項目一覧!$C$48&amp;"）知事登録　第　 "&amp;項目一覧!$C$49&amp;"　号")</f>
        <v>() 建築士事務所  （）知事登録　第　 　号</v>
      </c>
      <c r="I166" s="41"/>
      <c r="J166" s="18"/>
      <c r="K166" s="18"/>
      <c r="L166" s="18"/>
      <c r="M166" s="18"/>
      <c r="N166" s="18"/>
      <c r="O166" s="18"/>
      <c r="P166" s="18"/>
      <c r="Q166" s="18"/>
      <c r="R166" s="18"/>
      <c r="S166" s="18"/>
      <c r="T166" s="18"/>
      <c r="U166" s="18"/>
      <c r="V166" s="18"/>
      <c r="W166" s="18"/>
      <c r="X166" s="18"/>
      <c r="Y166" s="18"/>
      <c r="Z166" s="18"/>
      <c r="AA166" s="18"/>
      <c r="AB166" s="41"/>
    </row>
    <row r="167" spans="1:29" ht="18" customHeight="1">
      <c r="A167" s="7"/>
      <c r="B167" s="3"/>
      <c r="C167" s="3"/>
      <c r="D167" s="3"/>
      <c r="E167" s="3"/>
      <c r="F167" s="3"/>
      <c r="G167" s="3"/>
      <c r="H167" s="18" t="str">
        <f>項目一覧!$C$50</f>
        <v/>
      </c>
      <c r="I167" s="41"/>
      <c r="J167" s="18"/>
      <c r="K167" s="18"/>
      <c r="L167" s="18"/>
      <c r="M167" s="18"/>
      <c r="N167" s="18"/>
      <c r="O167" s="18"/>
      <c r="P167" s="18"/>
      <c r="Q167" s="18"/>
      <c r="R167" s="18"/>
      <c r="S167" s="18"/>
      <c r="T167" s="18"/>
      <c r="U167" s="18"/>
      <c r="V167" s="18"/>
      <c r="W167" s="18"/>
      <c r="X167" s="18"/>
      <c r="Y167" s="18"/>
      <c r="Z167" s="18"/>
      <c r="AA167" s="18"/>
      <c r="AB167" s="41"/>
    </row>
    <row r="168" spans="1:29" ht="18" customHeight="1">
      <c r="A168" s="7"/>
      <c r="B168" s="3" t="s">
        <v>410</v>
      </c>
      <c r="C168" s="3"/>
      <c r="D168" s="3"/>
      <c r="E168" s="3"/>
      <c r="F168" s="3"/>
      <c r="G168" s="3"/>
      <c r="H168" s="18" t="str">
        <f>項目一覧!$C$51</f>
        <v/>
      </c>
      <c r="I168" s="41"/>
      <c r="J168" s="18"/>
      <c r="K168" s="18"/>
      <c r="L168" s="18"/>
      <c r="M168" s="18"/>
      <c r="N168" s="18"/>
      <c r="O168" s="18"/>
      <c r="P168" s="18"/>
      <c r="Q168" s="18"/>
      <c r="R168" s="18"/>
      <c r="S168" s="18"/>
      <c r="T168" s="18"/>
      <c r="U168" s="18"/>
      <c r="V168" s="18"/>
      <c r="W168" s="18"/>
      <c r="X168" s="18"/>
      <c r="Y168" s="18"/>
      <c r="Z168" s="18"/>
      <c r="AA168" s="18"/>
      <c r="AB168" s="41"/>
    </row>
    <row r="169" spans="1:29" ht="18" customHeight="1">
      <c r="A169" s="7"/>
      <c r="B169" s="3" t="s">
        <v>409</v>
      </c>
      <c r="C169" s="3"/>
      <c r="D169" s="3"/>
      <c r="E169" s="3"/>
      <c r="F169" s="3"/>
      <c r="G169" s="3"/>
      <c r="H169" s="1489" t="str">
        <f>項目一覧!$C$52</f>
        <v/>
      </c>
      <c r="I169" s="1489"/>
      <c r="J169" s="1489"/>
      <c r="K169" s="1489"/>
      <c r="L169" s="1489"/>
      <c r="M169" s="1489"/>
      <c r="N169" s="1489"/>
      <c r="O169" s="1489"/>
      <c r="P169" s="1489"/>
      <c r="Q169" s="1489"/>
      <c r="R169" s="1489"/>
      <c r="S169" s="1489"/>
      <c r="T169" s="1489"/>
      <c r="U169" s="1489"/>
      <c r="V169" s="1489"/>
      <c r="W169" s="1489"/>
      <c r="X169" s="1489"/>
      <c r="Y169" s="1489"/>
      <c r="Z169" s="1489"/>
      <c r="AA169" s="1489"/>
      <c r="AB169" s="1489"/>
    </row>
    <row r="170" spans="1:29" ht="18" customHeight="1">
      <c r="A170" s="7"/>
      <c r="B170" s="3" t="s">
        <v>408</v>
      </c>
      <c r="C170" s="3"/>
      <c r="D170" s="3"/>
      <c r="E170" s="3"/>
      <c r="F170" s="3"/>
      <c r="G170" s="3"/>
      <c r="H170" s="18" t="str">
        <f>項目一覧!$C$53</f>
        <v/>
      </c>
      <c r="I170" s="41"/>
      <c r="J170" s="18"/>
      <c r="K170" s="18"/>
      <c r="L170" s="18"/>
      <c r="M170" s="18"/>
      <c r="N170" s="18"/>
      <c r="O170" s="18"/>
      <c r="P170" s="18"/>
      <c r="Q170" s="18"/>
      <c r="R170" s="18"/>
      <c r="S170" s="18"/>
      <c r="T170" s="18"/>
      <c r="U170" s="18"/>
      <c r="V170" s="18"/>
      <c r="W170" s="18"/>
      <c r="X170" s="18"/>
      <c r="Y170" s="18"/>
      <c r="Z170" s="18"/>
      <c r="AA170" s="18"/>
      <c r="AB170" s="41"/>
    </row>
    <row r="171" spans="1:29" ht="18" customHeight="1">
      <c r="A171" s="7"/>
      <c r="B171" s="45" t="s">
        <v>407</v>
      </c>
      <c r="C171" s="3"/>
      <c r="D171" s="3"/>
      <c r="E171" s="3"/>
      <c r="F171" s="3"/>
      <c r="G171" s="3"/>
      <c r="H171" s="18"/>
      <c r="I171" s="1490" t="str">
        <f>項目一覧!$C$54</f>
        <v/>
      </c>
      <c r="J171" s="1490"/>
      <c r="K171" s="1490"/>
      <c r="L171" s="1490"/>
      <c r="M171" s="1490"/>
      <c r="N171" s="1490"/>
      <c r="O171" s="1490"/>
      <c r="P171" s="1490"/>
      <c r="Q171" s="1490"/>
      <c r="R171" s="1490"/>
      <c r="S171" s="1490"/>
      <c r="T171" s="1490"/>
      <c r="U171" s="1490"/>
      <c r="V171" s="1490"/>
      <c r="W171" s="1490"/>
      <c r="X171" s="1490"/>
      <c r="Y171" s="1490"/>
      <c r="Z171" s="1490"/>
      <c r="AA171" s="1490"/>
      <c r="AB171" s="1490"/>
    </row>
    <row r="172" spans="1:29" ht="18" customHeight="1">
      <c r="A172" s="7"/>
      <c r="B172" s="34"/>
      <c r="C172" s="3"/>
      <c r="D172" s="3"/>
      <c r="E172" s="3"/>
      <c r="F172" s="3"/>
      <c r="G172" s="3"/>
      <c r="H172" s="18"/>
      <c r="I172" s="1490"/>
      <c r="J172" s="1490"/>
      <c r="K172" s="1490"/>
      <c r="L172" s="1490"/>
      <c r="M172" s="1490"/>
      <c r="N172" s="1490"/>
      <c r="O172" s="1490"/>
      <c r="P172" s="1490"/>
      <c r="Q172" s="1490"/>
      <c r="R172" s="1490"/>
      <c r="S172" s="1490"/>
      <c r="T172" s="1490"/>
      <c r="U172" s="1490"/>
      <c r="V172" s="1490"/>
      <c r="W172" s="1490"/>
      <c r="X172" s="1490"/>
      <c r="Y172" s="1490"/>
      <c r="Z172" s="1490"/>
      <c r="AA172" s="1490"/>
      <c r="AB172" s="1490"/>
    </row>
    <row r="173" spans="1:29" ht="15.95" customHeight="1">
      <c r="A173" s="6"/>
      <c r="B173" s="3" t="s">
        <v>414</v>
      </c>
      <c r="C173" s="3"/>
      <c r="D173" s="3"/>
      <c r="E173" s="3"/>
      <c r="F173" s="3"/>
      <c r="G173" s="3"/>
      <c r="H173" s="18"/>
      <c r="I173" s="18"/>
      <c r="J173" s="18"/>
      <c r="K173" s="18"/>
      <c r="L173" s="18"/>
      <c r="M173" s="18"/>
      <c r="N173" s="18"/>
      <c r="O173" s="18"/>
      <c r="P173" s="18"/>
      <c r="Q173" s="18"/>
      <c r="R173" s="18"/>
      <c r="S173" s="18"/>
      <c r="T173" s="18"/>
      <c r="U173" s="18"/>
      <c r="V173" s="18"/>
      <c r="W173" s="18"/>
      <c r="X173" s="18"/>
      <c r="Y173" s="18"/>
      <c r="Z173" s="18"/>
      <c r="AA173" s="18"/>
      <c r="AB173" s="41"/>
    </row>
    <row r="174" spans="1:29" ht="18" customHeight="1">
      <c r="A174" s="7"/>
      <c r="B174" s="3" t="s">
        <v>413</v>
      </c>
      <c r="C174" s="3"/>
      <c r="D174" s="3"/>
      <c r="E174" s="3"/>
      <c r="F174" s="3"/>
      <c r="G174" s="3"/>
      <c r="H174" s="48" t="str">
        <f>IF(項目一覧!$C$252=0,"","("&amp;項目一覧!$C$252&amp;") 建築士  （"&amp;項目一覧!$C$253&amp;"）登録　第　 "&amp;項目一覧!$C$254&amp;"　号")</f>
        <v>() 建築士  （）登録　第　 　号</v>
      </c>
      <c r="I174" s="41"/>
      <c r="J174" s="18"/>
      <c r="K174" s="18"/>
      <c r="L174" s="18"/>
      <c r="M174" s="18"/>
      <c r="N174" s="18"/>
      <c r="O174" s="18"/>
      <c r="P174" s="18"/>
      <c r="Q174" s="18"/>
      <c r="R174" s="18"/>
      <c r="S174" s="18"/>
      <c r="T174" s="18"/>
      <c r="U174" s="18"/>
      <c r="V174" s="18"/>
      <c r="W174" s="18"/>
      <c r="X174" s="18"/>
      <c r="Y174" s="18"/>
      <c r="Z174" s="18"/>
      <c r="AA174" s="18"/>
      <c r="AB174" s="41"/>
    </row>
    <row r="175" spans="1:29" ht="18" customHeight="1">
      <c r="A175" s="7"/>
      <c r="B175" s="3" t="s">
        <v>412</v>
      </c>
      <c r="C175" s="3"/>
      <c r="D175" s="3"/>
      <c r="E175" s="3"/>
      <c r="F175" s="3"/>
      <c r="G175" s="3"/>
      <c r="H175" s="18" t="str">
        <f>項目一覧!$C$255</f>
        <v/>
      </c>
      <c r="I175" s="41"/>
      <c r="J175" s="18"/>
      <c r="K175" s="18"/>
      <c r="L175" s="18"/>
      <c r="M175" s="18"/>
      <c r="N175" s="18"/>
      <c r="O175" s="18"/>
      <c r="P175" s="18"/>
      <c r="Q175" s="18"/>
      <c r="R175" s="18"/>
      <c r="S175" s="18"/>
      <c r="T175" s="18"/>
      <c r="U175" s="18"/>
      <c r="V175" s="18"/>
      <c r="W175" s="18"/>
      <c r="X175" s="18"/>
      <c r="Y175" s="18"/>
      <c r="Z175" s="18"/>
      <c r="AA175" s="18"/>
      <c r="AB175" s="41"/>
    </row>
    <row r="176" spans="1:29" ht="18" customHeight="1">
      <c r="A176" s="7"/>
      <c r="B176" s="3" t="s">
        <v>411</v>
      </c>
      <c r="C176" s="3"/>
      <c r="D176" s="3"/>
      <c r="E176" s="3"/>
      <c r="F176" s="3"/>
      <c r="G176" s="3"/>
      <c r="H176" s="48" t="str">
        <f>IF(項目一覧!$C$256=0,"","("&amp;項目一覧!$C$256&amp;") 建築士事務所  （"&amp;項目一覧!$C$257&amp;"）知事登録　第　 "&amp;項目一覧!$C$258&amp;"　号")</f>
        <v>() 建築士事務所  （）知事登録　第　 　号</v>
      </c>
      <c r="I176" s="41"/>
      <c r="J176" s="18"/>
      <c r="K176" s="18"/>
      <c r="L176" s="18"/>
      <c r="M176" s="18"/>
      <c r="N176" s="18"/>
      <c r="O176" s="18"/>
      <c r="P176" s="18"/>
      <c r="Q176" s="18"/>
      <c r="R176" s="18"/>
      <c r="S176" s="18"/>
      <c r="T176" s="18"/>
      <c r="U176" s="18"/>
      <c r="V176" s="18"/>
      <c r="W176" s="18"/>
      <c r="X176" s="18"/>
      <c r="Y176" s="18"/>
      <c r="Z176" s="18"/>
      <c r="AA176" s="18"/>
      <c r="AB176" s="41"/>
    </row>
    <row r="177" spans="1:28" ht="18" customHeight="1">
      <c r="A177" s="7"/>
      <c r="B177" s="3"/>
      <c r="C177" s="3"/>
      <c r="D177" s="3"/>
      <c r="E177" s="3"/>
      <c r="F177" s="3"/>
      <c r="G177" s="3"/>
      <c r="H177" s="18" t="str">
        <f>項目一覧!$C$259</f>
        <v/>
      </c>
      <c r="I177" s="41"/>
      <c r="J177" s="18"/>
      <c r="K177" s="18"/>
      <c r="L177" s="18"/>
      <c r="M177" s="18"/>
      <c r="N177" s="18"/>
      <c r="O177" s="18"/>
      <c r="P177" s="18"/>
      <c r="Q177" s="18"/>
      <c r="R177" s="18"/>
      <c r="S177" s="18"/>
      <c r="T177" s="18"/>
      <c r="U177" s="18"/>
      <c r="V177" s="18"/>
      <c r="W177" s="18"/>
      <c r="X177" s="18"/>
      <c r="Y177" s="18"/>
      <c r="Z177" s="18"/>
      <c r="AA177" s="18"/>
      <c r="AB177" s="41"/>
    </row>
    <row r="178" spans="1:28" ht="18" customHeight="1">
      <c r="A178" s="7"/>
      <c r="B178" s="3" t="s">
        <v>410</v>
      </c>
      <c r="C178" s="3"/>
      <c r="D178" s="3"/>
      <c r="E178" s="3"/>
      <c r="F178" s="3"/>
      <c r="G178" s="3"/>
      <c r="H178" s="18" t="str">
        <f>項目一覧!$C$260</f>
        <v/>
      </c>
      <c r="I178" s="41"/>
      <c r="J178" s="18"/>
      <c r="K178" s="18"/>
      <c r="L178" s="18"/>
      <c r="M178" s="18"/>
      <c r="N178" s="18"/>
      <c r="O178" s="18"/>
      <c r="P178" s="18"/>
      <c r="Q178" s="18"/>
      <c r="R178" s="18"/>
      <c r="S178" s="18"/>
      <c r="T178" s="18"/>
      <c r="U178" s="18"/>
      <c r="V178" s="18"/>
      <c r="W178" s="18"/>
      <c r="X178" s="18"/>
      <c r="Y178" s="18"/>
      <c r="Z178" s="18"/>
      <c r="AA178" s="18"/>
      <c r="AB178" s="41"/>
    </row>
    <row r="179" spans="1:28" ht="18" customHeight="1">
      <c r="A179" s="7"/>
      <c r="B179" s="3" t="s">
        <v>409</v>
      </c>
      <c r="C179" s="3"/>
      <c r="D179" s="3"/>
      <c r="E179" s="3"/>
      <c r="F179" s="3"/>
      <c r="G179" s="3"/>
      <c r="H179" s="1489" t="str">
        <f>項目一覧!$C$261</f>
        <v/>
      </c>
      <c r="I179" s="1489"/>
      <c r="J179" s="1489"/>
      <c r="K179" s="1489"/>
      <c r="L179" s="1489"/>
      <c r="M179" s="1489"/>
      <c r="N179" s="1489"/>
      <c r="O179" s="1489"/>
      <c r="P179" s="1489"/>
      <c r="Q179" s="1489"/>
      <c r="R179" s="1489"/>
      <c r="S179" s="1489"/>
      <c r="T179" s="1489"/>
      <c r="U179" s="1489"/>
      <c r="V179" s="1489"/>
      <c r="W179" s="1489"/>
      <c r="X179" s="1489"/>
      <c r="Y179" s="1489"/>
      <c r="Z179" s="1489"/>
      <c r="AA179" s="1489"/>
      <c r="AB179" s="1489"/>
    </row>
    <row r="180" spans="1:28" ht="18" customHeight="1">
      <c r="A180" s="7"/>
      <c r="B180" s="3" t="s">
        <v>408</v>
      </c>
      <c r="C180" s="3"/>
      <c r="D180" s="3"/>
      <c r="E180" s="3"/>
      <c r="F180" s="3"/>
      <c r="G180" s="3"/>
      <c r="H180" s="18" t="str">
        <f>項目一覧!$C$262</f>
        <v/>
      </c>
      <c r="I180" s="41"/>
      <c r="J180" s="18"/>
      <c r="K180" s="18"/>
      <c r="L180" s="18"/>
      <c r="M180" s="18"/>
      <c r="N180" s="18"/>
      <c r="O180" s="18"/>
      <c r="P180" s="18"/>
      <c r="Q180" s="18"/>
      <c r="R180" s="18"/>
      <c r="S180" s="18"/>
      <c r="T180" s="18"/>
      <c r="U180" s="18"/>
      <c r="V180" s="18"/>
      <c r="W180" s="18"/>
      <c r="X180" s="18"/>
      <c r="Y180" s="18"/>
      <c r="Z180" s="18"/>
      <c r="AA180" s="18"/>
      <c r="AB180" s="41"/>
    </row>
    <row r="181" spans="1:28" ht="18" customHeight="1">
      <c r="A181" s="7"/>
      <c r="B181" s="45" t="s">
        <v>407</v>
      </c>
      <c r="C181" s="3"/>
      <c r="D181" s="3"/>
      <c r="E181" s="3"/>
      <c r="F181" s="3"/>
      <c r="G181" s="3"/>
      <c r="H181" s="18"/>
      <c r="I181" s="1490" t="str">
        <f>項目一覧!$C$263</f>
        <v/>
      </c>
      <c r="J181" s="1490"/>
      <c r="K181" s="1490"/>
      <c r="L181" s="1490"/>
      <c r="M181" s="1490"/>
      <c r="N181" s="1490"/>
      <c r="O181" s="1490"/>
      <c r="P181" s="1490"/>
      <c r="Q181" s="1490"/>
      <c r="R181" s="1490"/>
      <c r="S181" s="1490"/>
      <c r="T181" s="1490"/>
      <c r="U181" s="1490"/>
      <c r="V181" s="1490"/>
      <c r="W181" s="1490"/>
      <c r="X181" s="1490"/>
      <c r="Y181" s="1490"/>
      <c r="Z181" s="1490"/>
      <c r="AA181" s="1490"/>
      <c r="AB181" s="1490"/>
    </row>
    <row r="182" spans="1:28" ht="18" customHeight="1">
      <c r="A182" s="6"/>
      <c r="B182" s="3"/>
      <c r="C182" s="3"/>
      <c r="D182" s="3"/>
      <c r="E182" s="3"/>
      <c r="F182" s="3"/>
      <c r="G182" s="3"/>
      <c r="H182" s="18"/>
      <c r="I182" s="1490"/>
      <c r="J182" s="1490"/>
      <c r="K182" s="1490"/>
      <c r="L182" s="1490"/>
      <c r="M182" s="1490"/>
      <c r="N182" s="1490"/>
      <c r="O182" s="1490"/>
      <c r="P182" s="1490"/>
      <c r="Q182" s="1490"/>
      <c r="R182" s="1490"/>
      <c r="S182" s="1490"/>
      <c r="T182" s="1490"/>
      <c r="U182" s="1490"/>
      <c r="V182" s="1490"/>
      <c r="W182" s="1490"/>
      <c r="X182" s="1490"/>
      <c r="Y182" s="1490"/>
      <c r="Z182" s="1490"/>
      <c r="AA182" s="1490"/>
      <c r="AB182" s="1490"/>
    </row>
    <row r="183" spans="1:28" ht="18" customHeight="1">
      <c r="A183" s="7"/>
      <c r="B183" s="3" t="s">
        <v>413</v>
      </c>
      <c r="C183" s="3"/>
      <c r="D183" s="3"/>
      <c r="E183" s="3"/>
      <c r="F183" s="3"/>
      <c r="G183" s="3"/>
      <c r="H183" s="48" t="str">
        <f>IF(項目一覧!$C$264=0,"","("&amp;項目一覧!$C$264&amp;") 建築士  （"&amp;項目一覧!$C$265&amp;"）登録　第　 "&amp;項目一覧!$C$266&amp;"　号")</f>
        <v>() 建築士  （）登録　第　 　号</v>
      </c>
      <c r="I183" s="41"/>
      <c r="J183" s="18"/>
      <c r="K183" s="18"/>
      <c r="L183" s="18"/>
      <c r="M183" s="18"/>
      <c r="N183" s="18"/>
      <c r="O183" s="18"/>
      <c r="P183" s="18"/>
      <c r="Q183" s="18"/>
      <c r="R183" s="18"/>
      <c r="S183" s="18"/>
      <c r="T183" s="18"/>
      <c r="U183" s="18"/>
      <c r="V183" s="18"/>
      <c r="W183" s="18"/>
      <c r="X183" s="18"/>
      <c r="Y183" s="18"/>
      <c r="Z183" s="18"/>
      <c r="AA183" s="18"/>
      <c r="AB183" s="41"/>
    </row>
    <row r="184" spans="1:28" ht="18" customHeight="1">
      <c r="A184" s="7"/>
      <c r="B184" s="3" t="s">
        <v>412</v>
      </c>
      <c r="C184" s="3"/>
      <c r="D184" s="3"/>
      <c r="E184" s="3"/>
      <c r="F184" s="3"/>
      <c r="G184" s="3"/>
      <c r="H184" s="18" t="str">
        <f>項目一覧!$C$267</f>
        <v/>
      </c>
      <c r="I184" s="41"/>
      <c r="J184" s="18"/>
      <c r="K184" s="18"/>
      <c r="L184" s="18"/>
      <c r="M184" s="18"/>
      <c r="N184" s="18"/>
      <c r="O184" s="18"/>
      <c r="P184" s="18"/>
      <c r="Q184" s="18"/>
      <c r="R184" s="18"/>
      <c r="S184" s="18"/>
      <c r="T184" s="18"/>
      <c r="U184" s="18"/>
      <c r="V184" s="18"/>
      <c r="W184" s="18"/>
      <c r="X184" s="18"/>
      <c r="Y184" s="18"/>
      <c r="Z184" s="18"/>
      <c r="AA184" s="18"/>
      <c r="AB184" s="41"/>
    </row>
    <row r="185" spans="1:28" ht="18" customHeight="1">
      <c r="A185" s="7"/>
      <c r="B185" s="3" t="s">
        <v>411</v>
      </c>
      <c r="C185" s="3"/>
      <c r="D185" s="3"/>
      <c r="E185" s="3"/>
      <c r="F185" s="3"/>
      <c r="G185" s="3"/>
      <c r="H185" s="48" t="str">
        <f>IF(項目一覧!$C$268=0,"","("&amp;項目一覧!$C$268&amp;") 建築士事務所  （"&amp;項目一覧!$C$269&amp;"）知事登録　第　 "&amp;項目一覧!$C$270&amp;"　号")</f>
        <v>() 建築士事務所  （）知事登録　第　 　号</v>
      </c>
      <c r="I185" s="41"/>
      <c r="J185" s="18"/>
      <c r="K185" s="18"/>
      <c r="L185" s="18"/>
      <c r="M185" s="18"/>
      <c r="N185" s="18"/>
      <c r="O185" s="18"/>
      <c r="P185" s="18"/>
      <c r="Q185" s="18"/>
      <c r="R185" s="18"/>
      <c r="S185" s="18"/>
      <c r="T185" s="18"/>
      <c r="U185" s="18"/>
      <c r="V185" s="18"/>
      <c r="W185" s="18"/>
      <c r="X185" s="18"/>
      <c r="Y185" s="18"/>
      <c r="Z185" s="18"/>
      <c r="AA185" s="18"/>
      <c r="AB185" s="41"/>
    </row>
    <row r="186" spans="1:28" ht="18" customHeight="1">
      <c r="A186" s="7"/>
      <c r="B186" s="3"/>
      <c r="C186" s="3"/>
      <c r="D186" s="3"/>
      <c r="E186" s="3"/>
      <c r="F186" s="3"/>
      <c r="G186" s="3"/>
      <c r="H186" s="18" t="str">
        <f>項目一覧!$C$271</f>
        <v/>
      </c>
      <c r="I186" s="41"/>
      <c r="J186" s="18"/>
      <c r="K186" s="18"/>
      <c r="L186" s="18"/>
      <c r="M186" s="18"/>
      <c r="N186" s="18"/>
      <c r="O186" s="18"/>
      <c r="P186" s="18"/>
      <c r="Q186" s="18"/>
      <c r="R186" s="18"/>
      <c r="S186" s="18"/>
      <c r="T186" s="18"/>
      <c r="U186" s="18"/>
      <c r="V186" s="18"/>
      <c r="W186" s="18"/>
      <c r="X186" s="18"/>
      <c r="Y186" s="18"/>
      <c r="Z186" s="18"/>
      <c r="AA186" s="18"/>
      <c r="AB186" s="41"/>
    </row>
    <row r="187" spans="1:28" ht="18" customHeight="1">
      <c r="A187" s="7"/>
      <c r="B187" s="3" t="s">
        <v>410</v>
      </c>
      <c r="C187" s="3"/>
      <c r="D187" s="3"/>
      <c r="E187" s="3"/>
      <c r="F187" s="3"/>
      <c r="G187" s="3"/>
      <c r="H187" s="18" t="str">
        <f>項目一覧!$C$272</f>
        <v/>
      </c>
      <c r="I187" s="41"/>
      <c r="J187" s="18"/>
      <c r="K187" s="18"/>
      <c r="L187" s="18"/>
      <c r="M187" s="18"/>
      <c r="N187" s="18"/>
      <c r="O187" s="18"/>
      <c r="P187" s="18"/>
      <c r="Q187" s="18"/>
      <c r="R187" s="18"/>
      <c r="S187" s="18"/>
      <c r="T187" s="18"/>
      <c r="U187" s="18"/>
      <c r="V187" s="18"/>
      <c r="W187" s="18"/>
      <c r="X187" s="18"/>
      <c r="Y187" s="18"/>
      <c r="Z187" s="18"/>
      <c r="AA187" s="18"/>
      <c r="AB187" s="41"/>
    </row>
    <row r="188" spans="1:28" ht="18" customHeight="1">
      <c r="A188" s="7"/>
      <c r="B188" s="3" t="s">
        <v>409</v>
      </c>
      <c r="C188" s="3"/>
      <c r="D188" s="3"/>
      <c r="E188" s="3"/>
      <c r="F188" s="3"/>
      <c r="G188" s="3"/>
      <c r="H188" s="1489" t="str">
        <f>項目一覧!$C$273</f>
        <v/>
      </c>
      <c r="I188" s="1489"/>
      <c r="J188" s="1489"/>
      <c r="K188" s="1489"/>
      <c r="L188" s="1489"/>
      <c r="M188" s="1489"/>
      <c r="N188" s="1489"/>
      <c r="O188" s="1489"/>
      <c r="P188" s="1489"/>
      <c r="Q188" s="1489"/>
      <c r="R188" s="1489"/>
      <c r="S188" s="1489"/>
      <c r="T188" s="1489"/>
      <c r="U188" s="1489"/>
      <c r="V188" s="1489"/>
      <c r="W188" s="1489"/>
      <c r="X188" s="1489"/>
      <c r="Y188" s="1489"/>
      <c r="Z188" s="1489"/>
      <c r="AA188" s="1489"/>
      <c r="AB188" s="1489"/>
    </row>
    <row r="189" spans="1:28" ht="18" customHeight="1">
      <c r="A189" s="7"/>
      <c r="B189" s="3" t="s">
        <v>408</v>
      </c>
      <c r="C189" s="3"/>
      <c r="D189" s="3"/>
      <c r="E189" s="3"/>
      <c r="F189" s="3"/>
      <c r="G189" s="3"/>
      <c r="H189" s="18" t="str">
        <f>項目一覧!$C$274</f>
        <v/>
      </c>
      <c r="I189" s="41"/>
      <c r="J189" s="18"/>
      <c r="K189" s="18"/>
      <c r="L189" s="18"/>
      <c r="M189" s="18"/>
      <c r="N189" s="18"/>
      <c r="O189" s="18"/>
      <c r="P189" s="18"/>
      <c r="Q189" s="18"/>
      <c r="R189" s="18"/>
      <c r="S189" s="18"/>
      <c r="T189" s="18"/>
      <c r="U189" s="18"/>
      <c r="V189" s="18"/>
      <c r="W189" s="18"/>
      <c r="X189" s="18"/>
      <c r="Y189" s="18"/>
      <c r="Z189" s="18"/>
      <c r="AA189" s="18"/>
      <c r="AB189" s="41"/>
    </row>
    <row r="190" spans="1:28" ht="18" customHeight="1">
      <c r="A190" s="7"/>
      <c r="B190" s="45" t="s">
        <v>407</v>
      </c>
      <c r="C190" s="3"/>
      <c r="D190" s="3"/>
      <c r="E190" s="3"/>
      <c r="F190" s="3"/>
      <c r="G190" s="3"/>
      <c r="H190" s="18"/>
      <c r="I190" s="1490" t="str">
        <f>項目一覧!$C$275</f>
        <v/>
      </c>
      <c r="J190" s="1490"/>
      <c r="K190" s="1490"/>
      <c r="L190" s="1490"/>
      <c r="M190" s="1490"/>
      <c r="N190" s="1490"/>
      <c r="O190" s="1490"/>
      <c r="P190" s="1490"/>
      <c r="Q190" s="1490"/>
      <c r="R190" s="1490"/>
      <c r="S190" s="1490"/>
      <c r="T190" s="1490"/>
      <c r="U190" s="1490"/>
      <c r="V190" s="1490"/>
      <c r="W190" s="1490"/>
      <c r="X190" s="1490"/>
      <c r="Y190" s="1490"/>
      <c r="Z190" s="1490"/>
      <c r="AA190" s="1490"/>
      <c r="AB190" s="1490"/>
    </row>
    <row r="191" spans="1:28" ht="18" customHeight="1">
      <c r="A191" s="6"/>
      <c r="B191" s="3"/>
      <c r="C191" s="3"/>
      <c r="D191" s="3"/>
      <c r="E191" s="3"/>
      <c r="F191" s="3"/>
      <c r="G191" s="3"/>
      <c r="H191" s="18"/>
      <c r="I191" s="1490"/>
      <c r="J191" s="1490"/>
      <c r="K191" s="1490"/>
      <c r="L191" s="1490"/>
      <c r="M191" s="1490"/>
      <c r="N191" s="1490"/>
      <c r="O191" s="1490"/>
      <c r="P191" s="1490"/>
      <c r="Q191" s="1490"/>
      <c r="R191" s="1490"/>
      <c r="S191" s="1490"/>
      <c r="T191" s="1490"/>
      <c r="U191" s="1490"/>
      <c r="V191" s="1490"/>
      <c r="W191" s="1490"/>
      <c r="X191" s="1490"/>
      <c r="Y191" s="1490"/>
      <c r="Z191" s="1490"/>
      <c r="AA191" s="1490"/>
      <c r="AB191" s="1490"/>
    </row>
    <row r="192" spans="1:28" ht="18" customHeight="1">
      <c r="A192" s="7"/>
      <c r="B192" s="3" t="s">
        <v>413</v>
      </c>
      <c r="C192" s="3"/>
      <c r="D192" s="3"/>
      <c r="E192" s="3"/>
      <c r="F192" s="3"/>
      <c r="G192" s="3"/>
      <c r="H192" s="48" t="str">
        <f>IF(項目一覧!$C$276=0,"","("&amp;項目一覧!$C$276&amp;") 建築士  （"&amp;項目一覧!$C$277&amp;"）登録　第　 "&amp;項目一覧!$C$278&amp;"　号")</f>
        <v>() 建築士  （）登録　第　 　号</v>
      </c>
      <c r="I192" s="41"/>
      <c r="J192" s="18"/>
      <c r="K192" s="18"/>
      <c r="L192" s="18"/>
      <c r="M192" s="18"/>
      <c r="N192" s="18"/>
      <c r="O192" s="18"/>
      <c r="P192" s="18"/>
      <c r="Q192" s="18"/>
      <c r="R192" s="18"/>
      <c r="S192" s="18"/>
      <c r="T192" s="18"/>
      <c r="U192" s="18"/>
      <c r="V192" s="18"/>
      <c r="W192" s="18"/>
      <c r="X192" s="18"/>
      <c r="Y192" s="18"/>
      <c r="Z192" s="18"/>
      <c r="AA192" s="18"/>
      <c r="AB192" s="41"/>
    </row>
    <row r="193" spans="1:28" ht="18" customHeight="1">
      <c r="A193" s="7"/>
      <c r="B193" s="3" t="s">
        <v>412</v>
      </c>
      <c r="C193" s="3"/>
      <c r="D193" s="3"/>
      <c r="E193" s="3"/>
      <c r="F193" s="3"/>
      <c r="G193" s="3"/>
      <c r="H193" s="18" t="str">
        <f>項目一覧!$C$279</f>
        <v/>
      </c>
      <c r="I193" s="41"/>
      <c r="J193" s="18"/>
      <c r="K193" s="18"/>
      <c r="L193" s="18"/>
      <c r="M193" s="18"/>
      <c r="N193" s="18"/>
      <c r="O193" s="18"/>
      <c r="P193" s="18"/>
      <c r="Q193" s="18"/>
      <c r="R193" s="18"/>
      <c r="S193" s="18"/>
      <c r="T193" s="18"/>
      <c r="U193" s="18"/>
      <c r="V193" s="18"/>
      <c r="W193" s="18"/>
      <c r="X193" s="18"/>
      <c r="Y193" s="18"/>
      <c r="Z193" s="18"/>
      <c r="AA193" s="18"/>
      <c r="AB193" s="41"/>
    </row>
    <row r="194" spans="1:28" ht="18" customHeight="1">
      <c r="A194" s="7"/>
      <c r="B194" s="3" t="s">
        <v>411</v>
      </c>
      <c r="C194" s="3"/>
      <c r="D194" s="3"/>
      <c r="E194" s="3"/>
      <c r="F194" s="3"/>
      <c r="G194" s="3"/>
      <c r="H194" s="48" t="str">
        <f>IF(項目一覧!$C$280=0,"","("&amp;項目一覧!$C$280&amp;") 建築士事務所  （"&amp;項目一覧!$C$281&amp;"）知事登録　第　 "&amp;項目一覧!$C$282&amp;"　号")</f>
        <v>() 建築士事務所  （）知事登録　第　 　号</v>
      </c>
      <c r="I194" s="41"/>
      <c r="J194" s="18"/>
      <c r="K194" s="18"/>
      <c r="L194" s="18"/>
      <c r="M194" s="18"/>
      <c r="N194" s="18"/>
      <c r="O194" s="18"/>
      <c r="P194" s="18"/>
      <c r="Q194" s="18"/>
      <c r="R194" s="18"/>
      <c r="S194" s="18"/>
      <c r="T194" s="18"/>
      <c r="U194" s="18"/>
      <c r="V194" s="18"/>
      <c r="W194" s="18"/>
      <c r="X194" s="18"/>
      <c r="Y194" s="18"/>
      <c r="Z194" s="18"/>
      <c r="AA194" s="18"/>
      <c r="AB194" s="41"/>
    </row>
    <row r="195" spans="1:28" ht="18" customHeight="1">
      <c r="A195" s="7"/>
      <c r="B195" s="3"/>
      <c r="C195" s="3"/>
      <c r="D195" s="3"/>
      <c r="E195" s="3"/>
      <c r="F195" s="3"/>
      <c r="G195" s="3"/>
      <c r="H195" s="18" t="str">
        <f>項目一覧!$C$283</f>
        <v/>
      </c>
      <c r="I195" s="41"/>
      <c r="J195" s="18"/>
      <c r="K195" s="18"/>
      <c r="L195" s="18"/>
      <c r="M195" s="18"/>
      <c r="N195" s="18"/>
      <c r="O195" s="18"/>
      <c r="P195" s="18"/>
      <c r="Q195" s="18"/>
      <c r="R195" s="18"/>
      <c r="S195" s="18"/>
      <c r="T195" s="18"/>
      <c r="U195" s="18"/>
      <c r="V195" s="18"/>
      <c r="W195" s="18"/>
      <c r="X195" s="18"/>
      <c r="Y195" s="18"/>
      <c r="Z195" s="18"/>
      <c r="AA195" s="18"/>
      <c r="AB195" s="41"/>
    </row>
    <row r="196" spans="1:28" ht="18" customHeight="1">
      <c r="A196" s="7"/>
      <c r="B196" s="3" t="s">
        <v>410</v>
      </c>
      <c r="C196" s="3"/>
      <c r="D196" s="3"/>
      <c r="E196" s="3"/>
      <c r="F196" s="3"/>
      <c r="G196" s="3"/>
      <c r="H196" s="18" t="str">
        <f>項目一覧!$C$284</f>
        <v/>
      </c>
      <c r="I196" s="41"/>
      <c r="J196" s="18"/>
      <c r="K196" s="18"/>
      <c r="L196" s="18"/>
      <c r="M196" s="18"/>
      <c r="N196" s="18"/>
      <c r="O196" s="18"/>
      <c r="P196" s="18"/>
      <c r="Q196" s="18"/>
      <c r="R196" s="18"/>
      <c r="S196" s="18"/>
      <c r="T196" s="18"/>
      <c r="U196" s="18"/>
      <c r="V196" s="18"/>
      <c r="W196" s="18"/>
      <c r="X196" s="18"/>
      <c r="Y196" s="18"/>
      <c r="Z196" s="18"/>
      <c r="AA196" s="18"/>
      <c r="AB196" s="41"/>
    </row>
    <row r="197" spans="1:28" ht="18" customHeight="1">
      <c r="A197" s="7"/>
      <c r="B197" s="3" t="s">
        <v>409</v>
      </c>
      <c r="C197" s="3"/>
      <c r="D197" s="3"/>
      <c r="E197" s="3"/>
      <c r="F197" s="3"/>
      <c r="G197" s="3"/>
      <c r="H197" s="1489" t="str">
        <f>項目一覧!$C$285</f>
        <v/>
      </c>
      <c r="I197" s="1489"/>
      <c r="J197" s="1489"/>
      <c r="K197" s="1489"/>
      <c r="L197" s="1489"/>
      <c r="M197" s="1489"/>
      <c r="N197" s="1489"/>
      <c r="O197" s="1489"/>
      <c r="P197" s="1489"/>
      <c r="Q197" s="1489"/>
      <c r="R197" s="1489"/>
      <c r="S197" s="1489"/>
      <c r="T197" s="1489"/>
      <c r="U197" s="1489"/>
      <c r="V197" s="1489"/>
      <c r="W197" s="1489"/>
      <c r="X197" s="1489"/>
      <c r="Y197" s="1489"/>
      <c r="Z197" s="1489"/>
      <c r="AA197" s="1489"/>
      <c r="AB197" s="1489"/>
    </row>
    <row r="198" spans="1:28" ht="18" customHeight="1">
      <c r="A198" s="7"/>
      <c r="B198" s="3" t="s">
        <v>408</v>
      </c>
      <c r="C198" s="3"/>
      <c r="D198" s="3"/>
      <c r="E198" s="3"/>
      <c r="F198" s="3"/>
      <c r="G198" s="3"/>
      <c r="H198" s="18" t="str">
        <f>項目一覧!$C$286</f>
        <v/>
      </c>
      <c r="I198" s="41"/>
      <c r="J198" s="18"/>
      <c r="K198" s="18"/>
      <c r="L198" s="18"/>
      <c r="M198" s="18"/>
      <c r="N198" s="18"/>
      <c r="O198" s="18"/>
      <c r="P198" s="18"/>
      <c r="Q198" s="18"/>
      <c r="R198" s="18"/>
      <c r="S198" s="18"/>
      <c r="T198" s="18"/>
      <c r="U198" s="18"/>
      <c r="V198" s="18"/>
      <c r="W198" s="18"/>
      <c r="X198" s="18"/>
      <c r="Y198" s="18"/>
      <c r="Z198" s="18"/>
      <c r="AA198" s="18"/>
      <c r="AB198" s="41"/>
    </row>
    <row r="199" spans="1:28" ht="18" customHeight="1">
      <c r="A199" s="7"/>
      <c r="B199" s="45" t="s">
        <v>407</v>
      </c>
      <c r="C199" s="3"/>
      <c r="D199" s="3"/>
      <c r="E199" s="3"/>
      <c r="F199" s="3"/>
      <c r="G199" s="3"/>
      <c r="H199" s="18"/>
      <c r="I199" s="1490" t="str">
        <f>項目一覧!$C$287</f>
        <v/>
      </c>
      <c r="J199" s="1490"/>
      <c r="K199" s="1490"/>
      <c r="L199" s="1490"/>
      <c r="M199" s="1490"/>
      <c r="N199" s="1490"/>
      <c r="O199" s="1490"/>
      <c r="P199" s="1490"/>
      <c r="Q199" s="1490"/>
      <c r="R199" s="1490"/>
      <c r="S199" s="1490"/>
      <c r="T199" s="1490"/>
      <c r="U199" s="1490"/>
      <c r="V199" s="1490"/>
      <c r="W199" s="1490"/>
      <c r="X199" s="1490"/>
      <c r="Y199" s="1490"/>
      <c r="Z199" s="1490"/>
      <c r="AA199" s="1490"/>
      <c r="AB199" s="1490"/>
    </row>
    <row r="200" spans="1:28" ht="18" customHeight="1">
      <c r="A200" s="31"/>
      <c r="B200" s="15"/>
      <c r="C200" s="15"/>
      <c r="D200" s="15"/>
      <c r="E200" s="15"/>
      <c r="F200" s="15"/>
      <c r="G200" s="15"/>
      <c r="H200" s="27"/>
      <c r="I200" s="1513"/>
      <c r="J200" s="1513"/>
      <c r="K200" s="1513"/>
      <c r="L200" s="1513"/>
      <c r="M200" s="1513"/>
      <c r="N200" s="1513"/>
      <c r="O200" s="1513"/>
      <c r="P200" s="1513"/>
      <c r="Q200" s="1513"/>
      <c r="R200" s="1513"/>
      <c r="S200" s="1513"/>
      <c r="T200" s="1513"/>
      <c r="U200" s="1513"/>
      <c r="V200" s="1513"/>
      <c r="W200" s="1513"/>
      <c r="X200" s="1513"/>
      <c r="Y200" s="1513"/>
      <c r="Z200" s="1513"/>
      <c r="AA200" s="1513"/>
      <c r="AB200" s="1513"/>
    </row>
    <row r="201" spans="1:28" ht="15.95" customHeight="1">
      <c r="A201" s="6" t="s">
        <v>311</v>
      </c>
      <c r="B201" s="3" t="s">
        <v>406</v>
      </c>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8" ht="18" customHeight="1">
      <c r="A202" s="7"/>
      <c r="B202" s="3" t="s">
        <v>405</v>
      </c>
      <c r="C202" s="3"/>
      <c r="D202" s="3"/>
      <c r="E202" s="3"/>
      <c r="F202" s="18"/>
      <c r="G202" s="18"/>
      <c r="H202" s="18" t="str">
        <f>項目一覧!$C$55</f>
        <v/>
      </c>
      <c r="I202" s="41"/>
      <c r="J202" s="18"/>
      <c r="K202" s="18"/>
      <c r="L202" s="18"/>
      <c r="M202" s="18"/>
      <c r="N202" s="18"/>
      <c r="O202" s="18"/>
      <c r="P202" s="18"/>
      <c r="Q202" s="18"/>
      <c r="R202" s="18"/>
      <c r="S202" s="18"/>
      <c r="T202" s="18"/>
      <c r="U202" s="18"/>
      <c r="V202" s="2087"/>
      <c r="W202" s="2087"/>
      <c r="X202" s="2087"/>
      <c r="Y202" s="18"/>
      <c r="Z202" s="18"/>
      <c r="AA202" s="18"/>
      <c r="AB202" s="41"/>
    </row>
    <row r="203" spans="1:28" ht="18" customHeight="1">
      <c r="A203" s="7"/>
      <c r="B203" s="3" t="s">
        <v>404</v>
      </c>
      <c r="C203" s="3"/>
      <c r="D203" s="3"/>
      <c r="E203" s="3"/>
      <c r="F203" s="18"/>
      <c r="G203" s="18"/>
      <c r="H203" s="43" t="str">
        <f>IF(項目一覧!$C$56=0,"","建設業の許可   ("&amp;項目一覧!$C$56&amp;")  第  （"&amp;項目一覧!$C$57&amp;"）　　 "&amp;項目一覧!$C$58&amp;"　号")</f>
        <v>建設業の許可   ()  第  （）　　 　号</v>
      </c>
      <c r="I203" s="41"/>
      <c r="J203" s="18"/>
      <c r="K203" s="18"/>
      <c r="L203" s="18"/>
      <c r="M203" s="18"/>
      <c r="N203" s="18"/>
      <c r="O203" s="18"/>
      <c r="P203" s="18"/>
      <c r="Q203" s="18"/>
      <c r="R203" s="18"/>
      <c r="S203" s="18"/>
      <c r="T203" s="18"/>
      <c r="U203" s="18"/>
      <c r="V203" s="18"/>
      <c r="W203" s="18"/>
      <c r="X203" s="18"/>
      <c r="Y203" s="18"/>
      <c r="Z203" s="18"/>
      <c r="AA203" s="18"/>
      <c r="AB203" s="41"/>
    </row>
    <row r="204" spans="1:28" ht="18" customHeight="1">
      <c r="A204" s="7"/>
      <c r="B204" s="3"/>
      <c r="C204" s="3"/>
      <c r="D204" s="3"/>
      <c r="E204" s="3"/>
      <c r="F204" s="18"/>
      <c r="G204" s="18"/>
      <c r="H204" s="18" t="str">
        <f>項目一覧!$C$59</f>
        <v/>
      </c>
      <c r="I204" s="41"/>
      <c r="J204" s="18"/>
      <c r="K204" s="18"/>
      <c r="L204" s="18"/>
      <c r="M204" s="18"/>
      <c r="N204" s="18"/>
      <c r="O204" s="18"/>
      <c r="P204" s="18"/>
      <c r="Q204" s="18"/>
      <c r="R204" s="18"/>
      <c r="S204" s="18"/>
      <c r="T204" s="18"/>
      <c r="U204" s="18"/>
      <c r="V204" s="18"/>
      <c r="W204" s="18"/>
      <c r="X204" s="18"/>
      <c r="Y204" s="18"/>
      <c r="Z204" s="18"/>
      <c r="AA204" s="18"/>
      <c r="AB204" s="41"/>
    </row>
    <row r="205" spans="1:28" ht="18" customHeight="1">
      <c r="A205" s="7"/>
      <c r="B205" s="3" t="s">
        <v>403</v>
      </c>
      <c r="C205" s="3"/>
      <c r="D205" s="3"/>
      <c r="E205" s="3"/>
      <c r="F205" s="18"/>
      <c r="G205" s="18"/>
      <c r="H205" s="18" t="str">
        <f>項目一覧!$C$60</f>
        <v/>
      </c>
      <c r="I205" s="41"/>
      <c r="J205" s="18"/>
      <c r="K205" s="18"/>
      <c r="L205" s="18"/>
      <c r="M205" s="18"/>
      <c r="N205" s="18"/>
      <c r="O205" s="18"/>
      <c r="P205" s="18"/>
      <c r="Q205" s="18"/>
      <c r="R205" s="18"/>
      <c r="S205" s="18"/>
      <c r="T205" s="18"/>
      <c r="U205" s="18"/>
      <c r="V205" s="18"/>
      <c r="W205" s="18"/>
      <c r="X205" s="18"/>
      <c r="Y205" s="18"/>
      <c r="Z205" s="18"/>
      <c r="AA205" s="18"/>
      <c r="AB205" s="41"/>
    </row>
    <row r="206" spans="1:28" ht="18" customHeight="1">
      <c r="A206" s="7"/>
      <c r="B206" s="3" t="s">
        <v>402</v>
      </c>
      <c r="C206" s="3"/>
      <c r="D206" s="3"/>
      <c r="E206" s="3"/>
      <c r="F206" s="18"/>
      <c r="G206" s="18"/>
      <c r="H206" s="1489" t="str">
        <f>項目一覧!$C$61</f>
        <v/>
      </c>
      <c r="I206" s="1489"/>
      <c r="J206" s="1489"/>
      <c r="K206" s="1489"/>
      <c r="L206" s="1489"/>
      <c r="M206" s="1489"/>
      <c r="N206" s="1489"/>
      <c r="O206" s="1489"/>
      <c r="P206" s="1489"/>
      <c r="Q206" s="1489"/>
      <c r="R206" s="1489"/>
      <c r="S206" s="1489"/>
      <c r="T206" s="1489"/>
      <c r="U206" s="1489"/>
      <c r="V206" s="1489"/>
      <c r="W206" s="1489"/>
      <c r="X206" s="1489"/>
      <c r="Y206" s="1489"/>
      <c r="Z206" s="1489"/>
      <c r="AA206" s="1489"/>
      <c r="AB206" s="1489"/>
    </row>
    <row r="207" spans="1:28" ht="18" customHeight="1">
      <c r="A207" s="3"/>
      <c r="B207" s="3" t="s">
        <v>401</v>
      </c>
      <c r="C207" s="3"/>
      <c r="D207" s="3"/>
      <c r="E207" s="3"/>
      <c r="F207" s="18"/>
      <c r="G207" s="18"/>
      <c r="H207" s="18" t="str">
        <f>項目一覧!$C$62</f>
        <v/>
      </c>
      <c r="I207" s="41"/>
      <c r="J207" s="18"/>
      <c r="K207" s="18"/>
      <c r="L207" s="18"/>
      <c r="M207" s="18"/>
      <c r="N207" s="18"/>
      <c r="O207" s="18"/>
      <c r="P207" s="18"/>
      <c r="Q207" s="18"/>
      <c r="R207" s="18"/>
      <c r="S207" s="18"/>
      <c r="T207" s="18"/>
      <c r="U207" s="18"/>
      <c r="V207" s="18"/>
      <c r="W207" s="18"/>
      <c r="X207" s="18"/>
      <c r="Y207" s="18"/>
      <c r="Z207" s="18"/>
      <c r="AA207" s="18"/>
      <c r="AB207" s="41"/>
    </row>
    <row r="208" spans="1:28" ht="9.9499999999999993" customHeight="1">
      <c r="A208" s="3"/>
      <c r="B208" s="3"/>
      <c r="C208" s="3"/>
      <c r="D208" s="3"/>
      <c r="E208" s="3"/>
      <c r="F208" s="18"/>
      <c r="G208" s="18"/>
      <c r="H208" s="18"/>
      <c r="I208" s="41"/>
      <c r="J208" s="18"/>
      <c r="K208" s="18"/>
      <c r="L208" s="18"/>
      <c r="M208" s="18"/>
      <c r="N208" s="18"/>
      <c r="O208" s="18"/>
      <c r="P208" s="18"/>
      <c r="Q208" s="18"/>
      <c r="R208" s="18"/>
      <c r="S208" s="18"/>
      <c r="T208" s="18"/>
      <c r="U208" s="18"/>
      <c r="V208" s="18"/>
      <c r="W208" s="18"/>
      <c r="X208" s="18"/>
      <c r="Y208" s="18"/>
      <c r="Z208" s="18"/>
      <c r="AA208" s="18"/>
      <c r="AB208" s="41"/>
    </row>
    <row r="209" spans="1:28" ht="17.100000000000001" customHeight="1">
      <c r="A209" s="3"/>
      <c r="B209" s="3" t="s">
        <v>3554</v>
      </c>
      <c r="C209" s="3"/>
      <c r="D209" s="3"/>
      <c r="E209" s="3"/>
      <c r="F209" s="18"/>
      <c r="G209" s="18"/>
      <c r="H209" s="18"/>
      <c r="I209" s="41"/>
      <c r="J209" s="18"/>
      <c r="K209" s="18"/>
      <c r="L209" s="18"/>
      <c r="M209" s="18"/>
      <c r="N209" s="18"/>
      <c r="O209" s="18"/>
      <c r="P209" s="18"/>
      <c r="Q209" s="18"/>
      <c r="R209" s="18"/>
      <c r="S209" s="18"/>
      <c r="T209" s="18"/>
      <c r="U209" s="18"/>
      <c r="V209" s="18"/>
      <c r="W209" s="18"/>
      <c r="X209" s="18"/>
      <c r="Y209" s="18"/>
      <c r="Z209" s="18"/>
      <c r="AA209" s="18"/>
      <c r="AB209" s="18"/>
    </row>
    <row r="210" spans="1:28" ht="17.100000000000001" customHeight="1">
      <c r="A210" s="7"/>
      <c r="B210" s="3" t="s">
        <v>405</v>
      </c>
      <c r="C210" s="3"/>
      <c r="D210" s="3"/>
      <c r="E210" s="3"/>
      <c r="F210" s="18"/>
      <c r="G210" s="18"/>
      <c r="H210" s="18" t="str">
        <f>項目一覧!C363</f>
        <v/>
      </c>
      <c r="I210" s="41"/>
      <c r="J210" s="18"/>
      <c r="K210" s="18"/>
      <c r="L210" s="18"/>
      <c r="M210" s="18"/>
      <c r="N210" s="18"/>
      <c r="O210" s="18"/>
      <c r="P210" s="18"/>
      <c r="Q210" s="18"/>
      <c r="R210" s="18"/>
      <c r="S210" s="18"/>
      <c r="T210" s="18"/>
      <c r="U210" s="18"/>
      <c r="V210" s="18"/>
      <c r="W210" s="18"/>
      <c r="X210" s="18"/>
      <c r="Y210" s="18"/>
      <c r="Z210" s="18"/>
      <c r="AA210" s="18"/>
      <c r="AB210" s="41"/>
    </row>
    <row r="211" spans="1:28" ht="17.100000000000001" customHeight="1">
      <c r="A211" s="7"/>
      <c r="B211" s="3" t="s">
        <v>404</v>
      </c>
      <c r="C211" s="3"/>
      <c r="D211" s="3"/>
      <c r="E211" s="3"/>
      <c r="F211" s="18"/>
      <c r="G211" s="18"/>
      <c r="H211" s="43" t="str">
        <f>IF(項目一覧!C363=0,"","建設業の許可   ("&amp;項目一覧!C364&amp;")  第  （"&amp;項目一覧!C365&amp;"）　　 "&amp;項目一覧!C366&amp;"　号")</f>
        <v>建設業の許可   ()  第  （）　　 　号</v>
      </c>
      <c r="I211" s="41"/>
      <c r="J211" s="18"/>
      <c r="K211" s="18"/>
      <c r="L211" s="18"/>
      <c r="M211" s="18"/>
      <c r="N211" s="18"/>
      <c r="O211" s="18"/>
      <c r="P211" s="18"/>
      <c r="Q211" s="18"/>
      <c r="R211" s="18"/>
      <c r="S211" s="18"/>
      <c r="T211" s="18"/>
      <c r="U211" s="18"/>
      <c r="V211" s="18"/>
      <c r="W211" s="18"/>
      <c r="X211" s="18"/>
      <c r="Y211" s="18"/>
      <c r="Z211" s="18"/>
      <c r="AA211" s="18"/>
      <c r="AB211" s="41"/>
    </row>
    <row r="212" spans="1:28" ht="17.100000000000001" customHeight="1">
      <c r="A212" s="7"/>
      <c r="B212" s="3"/>
      <c r="C212" s="3"/>
      <c r="D212" s="3"/>
      <c r="E212" s="3"/>
      <c r="F212" s="18"/>
      <c r="G212" s="18"/>
      <c r="H212" s="18" t="str">
        <f>項目一覧!C367</f>
        <v/>
      </c>
      <c r="I212" s="41"/>
      <c r="J212" s="18"/>
      <c r="K212" s="18"/>
      <c r="L212" s="18"/>
      <c r="M212" s="18"/>
      <c r="N212" s="18"/>
      <c r="O212" s="18"/>
      <c r="P212" s="18"/>
      <c r="Q212" s="18"/>
      <c r="R212" s="18"/>
      <c r="S212" s="18"/>
      <c r="T212" s="18"/>
      <c r="U212" s="18"/>
      <c r="V212" s="18"/>
      <c r="W212" s="18"/>
      <c r="X212" s="18"/>
      <c r="Y212" s="18"/>
      <c r="Z212" s="18"/>
      <c r="AA212" s="18"/>
      <c r="AB212" s="41"/>
    </row>
    <row r="213" spans="1:28" ht="17.100000000000001" customHeight="1">
      <c r="A213" s="7"/>
      <c r="B213" s="3" t="s">
        <v>403</v>
      </c>
      <c r="C213" s="3"/>
      <c r="D213" s="3"/>
      <c r="E213" s="3"/>
      <c r="F213" s="18"/>
      <c r="G213" s="18"/>
      <c r="H213" s="18" t="str">
        <f>項目一覧!C368</f>
        <v/>
      </c>
      <c r="I213" s="41"/>
      <c r="J213" s="18"/>
      <c r="K213" s="18"/>
      <c r="L213" s="18"/>
      <c r="M213" s="18"/>
      <c r="N213" s="18"/>
      <c r="O213" s="18"/>
      <c r="P213" s="18"/>
      <c r="Q213" s="18"/>
      <c r="R213" s="18"/>
      <c r="S213" s="18"/>
      <c r="T213" s="18"/>
      <c r="U213" s="18"/>
      <c r="V213" s="18"/>
      <c r="W213" s="18"/>
      <c r="X213" s="18"/>
      <c r="Y213" s="18"/>
      <c r="Z213" s="18"/>
      <c r="AA213" s="18"/>
      <c r="AB213" s="41"/>
    </row>
    <row r="214" spans="1:28" ht="17.100000000000001" customHeight="1">
      <c r="A214" s="7"/>
      <c r="B214" s="3" t="s">
        <v>402</v>
      </c>
      <c r="C214" s="3"/>
      <c r="D214" s="3"/>
      <c r="E214" s="3"/>
      <c r="F214" s="18"/>
      <c r="G214" s="18"/>
      <c r="H214" s="1489" t="str">
        <f>項目一覧!C369</f>
        <v/>
      </c>
      <c r="I214" s="1489"/>
      <c r="J214" s="1489"/>
      <c r="K214" s="1489"/>
      <c r="L214" s="1489"/>
      <c r="M214" s="1489"/>
      <c r="N214" s="1489"/>
      <c r="O214" s="1489"/>
      <c r="P214" s="1489"/>
      <c r="Q214" s="1489"/>
      <c r="R214" s="1489"/>
      <c r="S214" s="1489"/>
      <c r="T214" s="1489"/>
      <c r="U214" s="1489"/>
      <c r="V214" s="1489"/>
      <c r="W214" s="1489"/>
      <c r="X214" s="1489"/>
      <c r="Y214" s="1489"/>
      <c r="Z214" s="1489"/>
      <c r="AA214" s="1489"/>
      <c r="AB214" s="1489"/>
    </row>
    <row r="215" spans="1:28" ht="17.100000000000001" customHeight="1">
      <c r="A215" s="984"/>
      <c r="B215" s="984" t="s">
        <v>401</v>
      </c>
      <c r="C215" s="984"/>
      <c r="D215" s="984"/>
      <c r="E215" s="984"/>
      <c r="F215" s="1165"/>
      <c r="G215" s="1165"/>
      <c r="H215" s="1165" t="str">
        <f>項目一覧!C370</f>
        <v/>
      </c>
      <c r="I215" s="986"/>
      <c r="J215" s="1165"/>
      <c r="K215" s="1165"/>
      <c r="L215" s="1165"/>
      <c r="M215" s="1165"/>
      <c r="N215" s="1165"/>
      <c r="O215" s="1165"/>
      <c r="P215" s="1165"/>
      <c r="Q215" s="1165"/>
      <c r="R215" s="1165"/>
      <c r="S215" s="1165"/>
      <c r="T215" s="1165"/>
      <c r="U215" s="1165"/>
      <c r="V215" s="1165"/>
      <c r="W215" s="1165"/>
      <c r="X215" s="1165"/>
      <c r="Y215" s="1165"/>
      <c r="Z215" s="1165"/>
      <c r="AA215" s="1165"/>
      <c r="AB215" s="1165"/>
    </row>
    <row r="216" spans="1:28" ht="18" customHeight="1">
      <c r="A216" s="17" t="s">
        <v>111</v>
      </c>
      <c r="B216" s="16" t="s">
        <v>2039</v>
      </c>
      <c r="C216" s="3"/>
      <c r="D216" s="3"/>
      <c r="E216" s="3"/>
      <c r="F216" s="18"/>
      <c r="G216" s="18"/>
      <c r="H216" s="18"/>
      <c r="I216" s="41"/>
      <c r="J216" s="18"/>
      <c r="K216" s="18"/>
      <c r="L216" s="62"/>
      <c r="M216" s="18"/>
      <c r="N216" s="18"/>
      <c r="O216" s="530"/>
      <c r="P216" s="18"/>
      <c r="Q216" s="18"/>
      <c r="R216" s="18"/>
      <c r="S216" s="18"/>
      <c r="T216" s="18"/>
      <c r="U216" s="18"/>
      <c r="V216" s="18"/>
      <c r="W216" s="18"/>
      <c r="X216" s="18"/>
      <c r="Y216" s="18"/>
      <c r="Z216" s="18"/>
      <c r="AA216" s="18"/>
      <c r="AB216" s="18"/>
    </row>
    <row r="217" spans="1:28" ht="18" customHeight="1">
      <c r="A217" s="6"/>
      <c r="B217" s="3"/>
      <c r="C217" s="62" t="str">
        <f>IF(項目一覧!$D$342=TRUE,"■","□")</f>
        <v>□</v>
      </c>
      <c r="D217" s="18" t="s">
        <v>2040</v>
      </c>
      <c r="E217" s="18"/>
      <c r="F217" s="18"/>
      <c r="G217" s="530" t="s">
        <v>2043</v>
      </c>
      <c r="H217" s="18" t="str">
        <f>IF(項目一覧!$C$343="","",項目一覧!$C$343)</f>
        <v/>
      </c>
      <c r="I217" s="41"/>
      <c r="J217" s="18"/>
      <c r="K217" s="18"/>
      <c r="L217" s="62"/>
      <c r="M217" s="18"/>
      <c r="N217" s="18"/>
      <c r="O217" s="530"/>
      <c r="P217" s="18"/>
      <c r="Q217" s="18"/>
      <c r="R217" s="18"/>
      <c r="S217" s="18"/>
      <c r="T217" s="18"/>
      <c r="U217" s="18"/>
      <c r="V217" s="18"/>
      <c r="W217" s="18"/>
      <c r="X217" s="18"/>
      <c r="Y217" s="18"/>
      <c r="Z217" s="18" t="s">
        <v>2047</v>
      </c>
      <c r="AA217" s="18"/>
      <c r="AB217" s="18"/>
    </row>
    <row r="218" spans="1:28" ht="18" customHeight="1">
      <c r="A218" s="3"/>
      <c r="B218" s="3"/>
      <c r="C218" s="62" t="str">
        <f>IF(項目一覧!$E$342=TRUE,"■","□")</f>
        <v>□</v>
      </c>
      <c r="D218" s="18" t="s">
        <v>2041</v>
      </c>
      <c r="E218" s="3"/>
      <c r="F218" s="18"/>
      <c r="G218" s="530" t="s">
        <v>2043</v>
      </c>
      <c r="H218" s="18" t="str">
        <f>IF(項目一覧!$C$344="","",項目一覧!$C$344)</f>
        <v/>
      </c>
      <c r="I218" s="41"/>
      <c r="J218" s="18"/>
      <c r="K218" s="18"/>
      <c r="L218" s="62"/>
      <c r="M218" s="18"/>
      <c r="N218" s="18"/>
      <c r="O218" s="530"/>
      <c r="P218" s="18"/>
      <c r="Q218" s="18"/>
      <c r="R218" s="18"/>
      <c r="S218" s="18"/>
      <c r="T218" s="18"/>
      <c r="U218" s="18"/>
      <c r="V218" s="18"/>
      <c r="W218" s="18"/>
      <c r="X218" s="18"/>
      <c r="Y218" s="18"/>
      <c r="Z218" s="18" t="s">
        <v>2047</v>
      </c>
      <c r="AA218" s="18"/>
      <c r="AB218" s="18"/>
    </row>
    <row r="219" spans="1:28" ht="18" customHeight="1">
      <c r="A219" s="15"/>
      <c r="B219" s="15"/>
      <c r="C219" s="956" t="str">
        <f>IF(項目一覧!$F$342=TRUE,"■","□")</f>
        <v>□</v>
      </c>
      <c r="D219" s="27" t="s">
        <v>2042</v>
      </c>
      <c r="E219" s="15"/>
      <c r="F219" s="27"/>
      <c r="G219" s="27"/>
      <c r="H219" s="27"/>
      <c r="I219" s="39"/>
      <c r="J219" s="27"/>
      <c r="K219" s="27"/>
      <c r="L219" s="956"/>
      <c r="M219" s="27"/>
      <c r="N219" s="27"/>
      <c r="O219" s="27"/>
      <c r="P219" s="27"/>
      <c r="Q219" s="27"/>
      <c r="R219" s="27"/>
      <c r="S219" s="27"/>
      <c r="T219" s="27"/>
      <c r="U219" s="27"/>
      <c r="V219" s="27"/>
      <c r="W219" s="27"/>
      <c r="X219" s="27"/>
      <c r="Y219" s="27"/>
      <c r="Z219" s="27"/>
      <c r="AA219" s="27"/>
      <c r="AB219" s="27"/>
    </row>
    <row r="220" spans="1:28" ht="18" customHeight="1">
      <c r="A220" s="6" t="s">
        <v>111</v>
      </c>
      <c r="B220" s="3" t="s">
        <v>2768</v>
      </c>
      <c r="C220" s="3"/>
      <c r="D220" s="3"/>
      <c r="E220" s="3"/>
      <c r="F220" s="18"/>
      <c r="G220" s="18"/>
      <c r="H220" s="18"/>
      <c r="I220" s="41"/>
      <c r="J220" s="18"/>
      <c r="K220" s="18"/>
      <c r="N220" s="18"/>
      <c r="AB220" s="18"/>
    </row>
    <row r="221" spans="1:28" ht="18" customHeight="1">
      <c r="A221" s="6"/>
      <c r="B221" s="3"/>
      <c r="C221" s="62" t="str">
        <f>IF(項目一覧!$D$349=TRUE,"■","□")</f>
        <v>□</v>
      </c>
      <c r="D221" s="18" t="s">
        <v>2874</v>
      </c>
      <c r="E221" s="18"/>
      <c r="F221" s="530"/>
      <c r="G221" s="530" t="s">
        <v>2043</v>
      </c>
      <c r="H221" s="3" t="str">
        <f>項目一覧!$C$350&amp;"　"&amp;項目一覧!$C$351</f>
        <v>　</v>
      </c>
      <c r="I221" s="41"/>
      <c r="J221" s="18"/>
      <c r="K221" s="18"/>
      <c r="L221" s="62"/>
      <c r="M221" s="18"/>
      <c r="N221" s="18"/>
      <c r="O221" s="530"/>
      <c r="P221" s="123"/>
      <c r="Q221" s="123"/>
      <c r="R221" s="123"/>
      <c r="S221" s="123"/>
      <c r="T221" s="123"/>
      <c r="U221" s="123"/>
      <c r="V221" s="123"/>
      <c r="W221" s="123"/>
      <c r="X221" s="123"/>
      <c r="Y221" s="123"/>
      <c r="Z221" s="18" t="s">
        <v>2047</v>
      </c>
      <c r="AA221" s="18"/>
      <c r="AB221" s="18"/>
    </row>
    <row r="222" spans="1:28" ht="18" customHeight="1">
      <c r="A222" s="3"/>
      <c r="B222" s="3"/>
      <c r="C222" s="62" t="str">
        <f>IF(項目一覧!$E$349=TRUE,"■","□")</f>
        <v>□</v>
      </c>
      <c r="D222" s="18" t="s">
        <v>2875</v>
      </c>
      <c r="E222" s="18"/>
      <c r="F222" s="530"/>
      <c r="G222" s="530" t="s">
        <v>2043</v>
      </c>
      <c r="H222" s="3" t="str">
        <f>項目一覧!$C$352&amp;"　"&amp;項目一覧!$C$353</f>
        <v>　</v>
      </c>
      <c r="I222" s="41"/>
      <c r="J222" s="18"/>
      <c r="K222" s="18"/>
      <c r="L222" s="62"/>
      <c r="M222" s="18"/>
      <c r="N222" s="18"/>
      <c r="O222" s="530"/>
      <c r="P222" s="123"/>
      <c r="Q222" s="123"/>
      <c r="R222" s="123"/>
      <c r="S222" s="123"/>
      <c r="T222" s="123"/>
      <c r="U222" s="123"/>
      <c r="V222" s="123"/>
      <c r="W222" s="123"/>
      <c r="X222" s="123"/>
      <c r="Y222" s="123"/>
      <c r="Z222" s="18" t="s">
        <v>2047</v>
      </c>
      <c r="AA222" s="18"/>
      <c r="AB222" s="18"/>
    </row>
    <row r="223" spans="1:28" ht="18" customHeight="1">
      <c r="A223" s="3"/>
      <c r="B223" s="3"/>
      <c r="C223" s="62" t="str">
        <f>IF(項目一覧!$F$349=TRUE,"■","□")</f>
        <v>□</v>
      </c>
      <c r="D223" s="18" t="s">
        <v>2763</v>
      </c>
      <c r="E223" s="18"/>
      <c r="F223" s="955"/>
      <c r="G223" s="955" t="s">
        <v>2043</v>
      </c>
      <c r="H223" s="1504" t="str">
        <f>項目一覧!$C$354</f>
        <v/>
      </c>
      <c r="I223" s="1504"/>
      <c r="J223" s="1504"/>
      <c r="K223" s="1504"/>
      <c r="L223" s="1504"/>
      <c r="M223" s="1504"/>
      <c r="N223" s="1504"/>
      <c r="O223" s="1504"/>
      <c r="P223" s="1504"/>
      <c r="Q223" s="1504"/>
      <c r="R223" s="1504"/>
      <c r="S223" s="1504"/>
      <c r="T223" s="1504"/>
      <c r="U223" s="1504"/>
      <c r="V223" s="1504"/>
      <c r="W223" s="1504"/>
      <c r="X223" s="1504"/>
      <c r="Y223" s="1504"/>
      <c r="Z223" s="27" t="s">
        <v>2047</v>
      </c>
      <c r="AA223" s="18"/>
      <c r="AB223" s="27"/>
    </row>
    <row r="224" spans="1:28" ht="18" customHeight="1">
      <c r="A224" s="659" t="s">
        <v>311</v>
      </c>
      <c r="B224" s="628" t="s">
        <v>2769</v>
      </c>
      <c r="C224" s="1166"/>
      <c r="D224" s="1166"/>
      <c r="E224" s="1166"/>
      <c r="F224" s="1529" t="str">
        <f>項目一覧!$C$66</f>
        <v/>
      </c>
      <c r="G224" s="1529"/>
      <c r="H224" s="1529"/>
      <c r="I224" s="1529"/>
      <c r="J224" s="1529"/>
      <c r="K224" s="1529"/>
      <c r="L224" s="1529"/>
      <c r="M224" s="1529"/>
      <c r="N224" s="1529"/>
      <c r="O224" s="1529"/>
      <c r="P224" s="1529"/>
      <c r="Q224" s="1529"/>
      <c r="R224" s="1529"/>
      <c r="S224" s="1529"/>
      <c r="T224" s="1529"/>
      <c r="U224" s="1529"/>
      <c r="V224" s="1529"/>
      <c r="W224" s="1529"/>
      <c r="X224" s="1529"/>
      <c r="Y224" s="1529"/>
      <c r="Z224" s="1529"/>
      <c r="AA224" s="1529"/>
      <c r="AB224" s="1167"/>
    </row>
    <row r="225" spans="1:29" ht="18" customHeight="1">
      <c r="A225" s="1168"/>
      <c r="B225" s="987"/>
      <c r="C225" s="987"/>
      <c r="D225" s="987"/>
      <c r="E225" s="987"/>
      <c r="F225" s="1530"/>
      <c r="G225" s="1530"/>
      <c r="H225" s="1530"/>
      <c r="I225" s="1530"/>
      <c r="J225" s="1530"/>
      <c r="K225" s="1530"/>
      <c r="L225" s="1530"/>
      <c r="M225" s="1530"/>
      <c r="N225" s="1530"/>
      <c r="O225" s="1530"/>
      <c r="P225" s="1530"/>
      <c r="Q225" s="1530"/>
      <c r="R225" s="1530"/>
      <c r="S225" s="1530"/>
      <c r="T225" s="1530"/>
      <c r="U225" s="1530"/>
      <c r="V225" s="1530"/>
      <c r="W225" s="1530"/>
      <c r="X225" s="1530"/>
      <c r="Y225" s="1530"/>
      <c r="Z225" s="1530"/>
      <c r="AA225" s="1530"/>
      <c r="AB225" s="986"/>
    </row>
    <row r="226" spans="1:29" ht="15.95" customHeight="1">
      <c r="A226" s="3"/>
      <c r="B226" s="3"/>
      <c r="C226" s="3"/>
      <c r="D226" s="3"/>
      <c r="E226" s="3"/>
      <c r="F226" s="18"/>
      <c r="G226" s="18"/>
      <c r="H226" s="18"/>
      <c r="I226" s="18"/>
      <c r="J226" s="18"/>
      <c r="K226" s="18"/>
      <c r="L226" s="18"/>
      <c r="M226" s="18"/>
      <c r="N226" s="18"/>
      <c r="O226" s="18"/>
      <c r="P226" s="18"/>
      <c r="Q226" s="18"/>
      <c r="R226" s="18"/>
      <c r="S226" s="18"/>
      <c r="T226" s="18"/>
      <c r="U226" s="18"/>
      <c r="V226" s="18"/>
      <c r="W226" s="18"/>
      <c r="X226" s="18"/>
      <c r="Y226" s="18"/>
      <c r="Z226" s="18"/>
      <c r="AA226" s="18"/>
      <c r="AB226" s="41"/>
      <c r="AC226" s="2086"/>
    </row>
    <row r="227" spans="1:29" ht="15.95" customHeight="1">
      <c r="A227" s="6"/>
      <c r="B227" s="3"/>
      <c r="C227" s="3"/>
      <c r="D227" s="3"/>
      <c r="E227" s="3"/>
      <c r="F227" s="18"/>
      <c r="G227" s="18"/>
      <c r="H227" s="18"/>
      <c r="I227" s="18"/>
      <c r="J227" s="18"/>
      <c r="K227" s="18"/>
      <c r="L227" s="18"/>
      <c r="M227" s="18"/>
      <c r="N227" s="18"/>
      <c r="O227" s="18"/>
      <c r="P227" s="18"/>
      <c r="Q227" s="18"/>
      <c r="R227" s="18"/>
      <c r="S227" s="18"/>
      <c r="T227" s="18"/>
      <c r="U227" s="18"/>
      <c r="V227" s="18"/>
      <c r="W227" s="18"/>
      <c r="X227" s="18"/>
      <c r="Y227" s="18"/>
      <c r="Z227" s="18"/>
      <c r="AA227" s="18"/>
      <c r="AB227" s="41"/>
      <c r="AC227" s="2086"/>
    </row>
    <row r="228" spans="1:29" ht="18" customHeight="1">
      <c r="A228" s="6"/>
      <c r="B228" s="3"/>
      <c r="C228" s="3"/>
      <c r="D228" s="3"/>
      <c r="E228" s="3"/>
      <c r="F228" s="18"/>
      <c r="G228" s="18"/>
      <c r="H228" s="18"/>
      <c r="I228" s="41"/>
      <c r="J228" s="18"/>
      <c r="K228" s="18"/>
      <c r="L228" s="18"/>
      <c r="M228" s="18"/>
      <c r="N228" s="18"/>
      <c r="O228" s="18"/>
      <c r="P228" s="18"/>
      <c r="Q228" s="18"/>
      <c r="R228" s="18"/>
      <c r="S228" s="18"/>
      <c r="T228" s="18"/>
      <c r="U228" s="18"/>
      <c r="V228" s="18"/>
      <c r="W228" s="18"/>
      <c r="X228" s="18"/>
      <c r="Y228" s="18"/>
      <c r="Z228" s="18"/>
      <c r="AA228" s="18"/>
      <c r="AB228" s="41"/>
      <c r="AC228" s="2086"/>
    </row>
    <row r="229" spans="1:29" ht="18" customHeight="1">
      <c r="A229" s="6"/>
      <c r="B229" s="3"/>
      <c r="C229" s="3"/>
      <c r="D229" s="3"/>
      <c r="E229" s="3"/>
      <c r="F229" s="18"/>
      <c r="G229" s="18"/>
      <c r="H229" s="18"/>
      <c r="I229" s="41"/>
      <c r="J229" s="18"/>
      <c r="K229" s="18"/>
      <c r="L229" s="18"/>
      <c r="M229" s="18"/>
      <c r="N229" s="18"/>
      <c r="O229" s="18"/>
      <c r="P229" s="18"/>
      <c r="Q229" s="18"/>
      <c r="R229" s="18"/>
      <c r="S229" s="18"/>
      <c r="T229" s="18"/>
      <c r="U229" s="18"/>
      <c r="V229" s="18"/>
      <c r="W229" s="18"/>
      <c r="X229" s="18"/>
      <c r="Y229" s="18"/>
      <c r="Z229" s="18"/>
      <c r="AA229" s="18"/>
      <c r="AB229" s="41"/>
      <c r="AC229" s="2086"/>
    </row>
    <row r="230" spans="1:29" ht="18" customHeight="1">
      <c r="A230" s="6"/>
      <c r="B230" s="3"/>
      <c r="C230" s="3"/>
      <c r="D230" s="3"/>
      <c r="E230" s="3"/>
      <c r="F230" s="18"/>
      <c r="G230" s="18"/>
      <c r="H230" s="18"/>
      <c r="I230" s="41"/>
      <c r="J230" s="18"/>
      <c r="K230" s="18"/>
      <c r="L230" s="18"/>
      <c r="M230" s="18"/>
      <c r="N230" s="18"/>
      <c r="O230" s="18"/>
      <c r="P230" s="18"/>
      <c r="Q230" s="18"/>
      <c r="R230" s="18"/>
      <c r="S230" s="18"/>
      <c r="T230" s="18"/>
      <c r="U230" s="18"/>
      <c r="V230" s="18"/>
      <c r="W230" s="18"/>
      <c r="X230" s="18"/>
      <c r="Y230" s="18"/>
      <c r="Z230" s="18"/>
      <c r="AA230" s="18"/>
      <c r="AB230" s="41"/>
      <c r="AC230" s="2086"/>
    </row>
    <row r="231" spans="1:29" ht="18" customHeight="1">
      <c r="A231" s="6"/>
      <c r="B231" s="3"/>
      <c r="C231" s="3"/>
      <c r="D231" s="3"/>
      <c r="E231" s="3"/>
      <c r="F231" s="18"/>
      <c r="G231" s="18"/>
      <c r="H231" s="1488"/>
      <c r="I231" s="1488"/>
      <c r="J231" s="1488"/>
      <c r="K231" s="1488"/>
      <c r="L231" s="1488"/>
      <c r="M231" s="1488"/>
      <c r="N231" s="1488"/>
      <c r="O231" s="1488"/>
      <c r="P231" s="1488"/>
      <c r="Q231" s="1488"/>
      <c r="R231" s="1488"/>
      <c r="S231" s="1488"/>
      <c r="T231" s="1488"/>
      <c r="U231" s="1488"/>
      <c r="V231" s="1488"/>
      <c r="W231" s="1488"/>
      <c r="X231" s="1488"/>
      <c r="Y231" s="1488"/>
      <c r="Z231" s="1488"/>
      <c r="AA231" s="1488"/>
      <c r="AB231" s="1488"/>
      <c r="AC231" s="2086"/>
    </row>
    <row r="232" spans="1:29" ht="18" customHeight="1">
      <c r="A232" s="6"/>
      <c r="B232" s="3"/>
      <c r="C232" s="3"/>
      <c r="D232" s="3"/>
      <c r="E232" s="3"/>
      <c r="F232" s="18"/>
      <c r="G232" s="18"/>
      <c r="H232" s="18"/>
      <c r="I232" s="41"/>
      <c r="J232" s="18"/>
      <c r="K232" s="18"/>
      <c r="L232" s="18"/>
      <c r="M232" s="18"/>
      <c r="N232" s="18"/>
      <c r="O232" s="18"/>
      <c r="P232" s="18"/>
      <c r="Q232" s="18"/>
      <c r="R232" s="18"/>
      <c r="S232" s="18"/>
      <c r="T232" s="18"/>
      <c r="U232" s="18"/>
      <c r="V232" s="18"/>
      <c r="W232" s="18"/>
      <c r="X232" s="18"/>
      <c r="Y232" s="18"/>
      <c r="Z232" s="18"/>
      <c r="AA232" s="18"/>
      <c r="AB232" s="41"/>
      <c r="AC232" s="2086"/>
    </row>
    <row r="233" spans="1:29" ht="15.95" customHeight="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2086"/>
    </row>
    <row r="234" spans="1:29" ht="15.95" customHeight="1">
      <c r="A234" s="6"/>
      <c r="B234" s="3"/>
      <c r="C234" s="3"/>
      <c r="D234" s="3"/>
      <c r="E234" s="3"/>
      <c r="F234" s="18"/>
      <c r="G234" s="18"/>
      <c r="H234" s="18"/>
      <c r="I234" s="18"/>
      <c r="J234" s="18"/>
      <c r="K234" s="18"/>
      <c r="L234" s="18"/>
      <c r="M234" s="18"/>
      <c r="N234" s="18"/>
      <c r="O234" s="18"/>
      <c r="P234" s="18"/>
      <c r="Q234" s="18"/>
      <c r="R234" s="18"/>
      <c r="S234" s="18"/>
      <c r="T234" s="18"/>
      <c r="U234" s="18"/>
      <c r="V234" s="18"/>
      <c r="W234" s="18"/>
      <c r="X234" s="18"/>
      <c r="Y234" s="18"/>
      <c r="Z234" s="18"/>
      <c r="AA234" s="18"/>
      <c r="AB234" s="41"/>
      <c r="AC234" s="2086"/>
    </row>
    <row r="235" spans="1:29" ht="18" customHeight="1">
      <c r="A235" s="6"/>
      <c r="B235" s="3"/>
      <c r="C235" s="3"/>
      <c r="D235" s="3"/>
      <c r="E235" s="3"/>
      <c r="F235" s="18"/>
      <c r="G235" s="18"/>
      <c r="H235" s="18"/>
      <c r="I235" s="18"/>
      <c r="J235" s="18"/>
      <c r="K235" s="18"/>
      <c r="L235" s="18"/>
      <c r="M235" s="18"/>
      <c r="N235" s="18"/>
      <c r="O235" s="18"/>
      <c r="P235" s="18"/>
      <c r="Q235" s="18"/>
      <c r="R235" s="18"/>
      <c r="S235" s="18"/>
      <c r="T235" s="18"/>
      <c r="U235" s="18"/>
      <c r="V235" s="18"/>
      <c r="W235" s="18"/>
      <c r="X235" s="18"/>
      <c r="Y235" s="18"/>
      <c r="Z235" s="18"/>
      <c r="AA235" s="18"/>
      <c r="AB235" s="41"/>
      <c r="AC235" s="2086"/>
    </row>
    <row r="236" spans="1:29" ht="18" customHeight="1">
      <c r="A236" s="6"/>
      <c r="B236" s="3"/>
      <c r="C236" s="3"/>
      <c r="D236" s="3"/>
      <c r="E236" s="3"/>
      <c r="F236" s="18"/>
      <c r="G236" s="18"/>
      <c r="H236" s="18"/>
      <c r="I236" s="18"/>
      <c r="J236" s="18"/>
      <c r="K236" s="18"/>
      <c r="L236" s="18"/>
      <c r="M236" s="18"/>
      <c r="N236" s="18"/>
      <c r="O236" s="18"/>
      <c r="P236" s="18"/>
      <c r="Q236" s="18"/>
      <c r="R236" s="18"/>
      <c r="S236" s="18"/>
      <c r="T236" s="18"/>
      <c r="U236" s="18"/>
      <c r="V236" s="18"/>
      <c r="W236" s="18"/>
      <c r="X236" s="18"/>
      <c r="Y236" s="18"/>
      <c r="Z236" s="18"/>
      <c r="AA236" s="18"/>
      <c r="AB236" s="41"/>
      <c r="AC236" s="2086"/>
    </row>
    <row r="237" spans="1:29" ht="18" customHeight="1">
      <c r="A237" s="6"/>
      <c r="B237" s="3"/>
      <c r="C237" s="3"/>
      <c r="D237" s="3"/>
      <c r="E237" s="3"/>
      <c r="F237" s="3"/>
      <c r="G237" s="3"/>
      <c r="H237" s="18"/>
      <c r="I237" s="18"/>
      <c r="J237" s="18"/>
      <c r="K237" s="18"/>
      <c r="L237" s="18"/>
      <c r="M237" s="18"/>
      <c r="N237" s="18"/>
      <c r="O237" s="18"/>
      <c r="P237" s="18"/>
      <c r="Q237" s="18"/>
      <c r="R237" s="18"/>
      <c r="S237" s="18"/>
      <c r="T237" s="18"/>
      <c r="U237" s="18"/>
      <c r="V237" s="18"/>
      <c r="W237" s="18"/>
      <c r="X237" s="18"/>
      <c r="Y237" s="18"/>
      <c r="Z237" s="18"/>
      <c r="AA237" s="18"/>
      <c r="AB237" s="41"/>
      <c r="AC237" s="2086"/>
    </row>
    <row r="238" spans="1:29" ht="18" customHeight="1">
      <c r="A238" s="6"/>
      <c r="B238" s="3"/>
      <c r="C238" s="3"/>
      <c r="D238" s="3"/>
      <c r="E238" s="3"/>
      <c r="F238" s="3"/>
      <c r="G238" s="3"/>
      <c r="H238" s="1488"/>
      <c r="I238" s="1488"/>
      <c r="J238" s="1488"/>
      <c r="K238" s="1488"/>
      <c r="L238" s="1488"/>
      <c r="M238" s="1488"/>
      <c r="N238" s="1488"/>
      <c r="O238" s="1488"/>
      <c r="P238" s="1488"/>
      <c r="Q238" s="1488"/>
      <c r="R238" s="1488"/>
      <c r="S238" s="1488"/>
      <c r="T238" s="1488"/>
      <c r="U238" s="1488"/>
      <c r="V238" s="1488"/>
      <c r="W238" s="1488"/>
      <c r="X238" s="1488"/>
      <c r="Y238" s="1488"/>
      <c r="Z238" s="1488"/>
      <c r="AA238" s="1488"/>
      <c r="AB238" s="1488"/>
      <c r="AC238" s="2086"/>
    </row>
    <row r="239" spans="1:29" ht="18" customHeight="1">
      <c r="A239" s="6"/>
      <c r="B239" s="3"/>
      <c r="C239" s="3"/>
      <c r="D239" s="3"/>
      <c r="E239" s="3"/>
      <c r="F239" s="3"/>
      <c r="G239" s="3"/>
      <c r="H239" s="18"/>
      <c r="I239" s="18"/>
      <c r="J239" s="18"/>
      <c r="K239" s="18"/>
      <c r="L239" s="18"/>
      <c r="M239" s="18"/>
      <c r="N239" s="18"/>
      <c r="O239" s="18"/>
      <c r="P239" s="18"/>
      <c r="Q239" s="18"/>
      <c r="R239" s="18"/>
      <c r="S239" s="18"/>
      <c r="T239" s="18"/>
      <c r="U239" s="18"/>
      <c r="V239" s="18"/>
      <c r="W239" s="18"/>
      <c r="X239" s="18"/>
      <c r="Y239" s="18"/>
      <c r="Z239" s="18"/>
      <c r="AA239" s="18"/>
      <c r="AB239" s="41"/>
      <c r="AC239" s="2086"/>
    </row>
    <row r="240" spans="1:29" ht="15.95" customHeight="1">
      <c r="H240" s="41"/>
      <c r="I240" s="41"/>
      <c r="J240" s="41"/>
      <c r="K240" s="41"/>
      <c r="L240" s="41"/>
      <c r="M240" s="41"/>
      <c r="N240" s="41"/>
      <c r="O240" s="41"/>
      <c r="P240" s="41"/>
      <c r="Q240" s="41"/>
      <c r="R240" s="41"/>
      <c r="S240" s="41"/>
      <c r="T240" s="41"/>
      <c r="U240" s="41"/>
      <c r="V240" s="41"/>
      <c r="W240" s="41"/>
      <c r="X240" s="41"/>
      <c r="Y240" s="41"/>
      <c r="Z240" s="41"/>
      <c r="AA240" s="41"/>
      <c r="AB240" s="41"/>
      <c r="AC240" s="2086"/>
    </row>
    <row r="241" spans="1:29" ht="15.95" customHeight="1">
      <c r="A241" s="6"/>
      <c r="B241" s="3"/>
      <c r="C241" s="3"/>
      <c r="D241" s="3"/>
      <c r="E241" s="3"/>
      <c r="F241" s="3"/>
      <c r="G241" s="3"/>
      <c r="H241" s="18"/>
      <c r="I241" s="18"/>
      <c r="J241" s="18"/>
      <c r="K241" s="18"/>
      <c r="L241" s="18"/>
      <c r="M241" s="18"/>
      <c r="N241" s="18"/>
      <c r="O241" s="18"/>
      <c r="P241" s="18"/>
      <c r="Q241" s="18"/>
      <c r="R241" s="18"/>
      <c r="S241" s="18"/>
      <c r="T241" s="18"/>
      <c r="U241" s="18"/>
      <c r="V241" s="18"/>
      <c r="W241" s="18"/>
      <c r="X241" s="18"/>
      <c r="Y241" s="18"/>
      <c r="Z241" s="18"/>
      <c r="AA241" s="18"/>
      <c r="AB241" s="41"/>
      <c r="AC241" s="2086"/>
    </row>
    <row r="242" spans="1:29" ht="18" customHeight="1">
      <c r="A242" s="6"/>
      <c r="B242" s="3"/>
      <c r="C242" s="3"/>
      <c r="D242" s="3"/>
      <c r="E242" s="3"/>
      <c r="F242" s="3"/>
      <c r="G242" s="3"/>
      <c r="H242" s="18"/>
      <c r="I242" s="18"/>
      <c r="J242" s="18"/>
      <c r="K242" s="18"/>
      <c r="L242" s="18"/>
      <c r="M242" s="18"/>
      <c r="N242" s="18"/>
      <c r="O242" s="18"/>
      <c r="P242" s="18"/>
      <c r="Q242" s="18"/>
      <c r="R242" s="18"/>
      <c r="S242" s="18"/>
      <c r="T242" s="18"/>
      <c r="U242" s="18"/>
      <c r="V242" s="18"/>
      <c r="W242" s="18"/>
      <c r="X242" s="18"/>
      <c r="Y242" s="18"/>
      <c r="Z242" s="18"/>
      <c r="AA242" s="18"/>
      <c r="AB242" s="41"/>
      <c r="AC242" s="2086"/>
    </row>
    <row r="243" spans="1:29" ht="18" customHeight="1">
      <c r="A243" s="6"/>
      <c r="B243" s="3"/>
      <c r="C243" s="3"/>
      <c r="D243" s="3"/>
      <c r="E243" s="3"/>
      <c r="F243" s="3"/>
      <c r="G243" s="3"/>
      <c r="H243" s="18"/>
      <c r="I243" s="18"/>
      <c r="J243" s="18"/>
      <c r="K243" s="18"/>
      <c r="L243" s="18"/>
      <c r="M243" s="18"/>
      <c r="N243" s="18"/>
      <c r="O243" s="18"/>
      <c r="P243" s="18"/>
      <c r="Q243" s="18"/>
      <c r="R243" s="18"/>
      <c r="S243" s="18"/>
      <c r="T243" s="18"/>
      <c r="U243" s="18"/>
      <c r="V243" s="18"/>
      <c r="W243" s="18"/>
      <c r="X243" s="18"/>
      <c r="Y243" s="18"/>
      <c r="Z243" s="18"/>
      <c r="AA243" s="18"/>
      <c r="AB243" s="41"/>
      <c r="AC243" s="2086"/>
    </row>
    <row r="244" spans="1:29" ht="18" customHeight="1">
      <c r="A244" s="6"/>
      <c r="B244" s="3"/>
      <c r="C244" s="3"/>
      <c r="D244" s="3"/>
      <c r="E244" s="3"/>
      <c r="F244" s="3"/>
      <c r="G244" s="3"/>
      <c r="H244" s="18"/>
      <c r="I244" s="18"/>
      <c r="J244" s="18"/>
      <c r="K244" s="18"/>
      <c r="L244" s="18"/>
      <c r="M244" s="18"/>
      <c r="N244" s="18"/>
      <c r="O244" s="18"/>
      <c r="P244" s="18"/>
      <c r="Q244" s="18"/>
      <c r="R244" s="18"/>
      <c r="S244" s="18"/>
      <c r="T244" s="18"/>
      <c r="U244" s="18"/>
      <c r="V244" s="18"/>
      <c r="W244" s="18"/>
      <c r="X244" s="18"/>
      <c r="Y244" s="18"/>
      <c r="Z244" s="18"/>
      <c r="AA244" s="18"/>
      <c r="AB244" s="41"/>
      <c r="AC244" s="2086"/>
    </row>
    <row r="245" spans="1:29" ht="18" customHeight="1">
      <c r="A245" s="6"/>
      <c r="B245" s="3"/>
      <c r="C245" s="3"/>
      <c r="D245" s="3"/>
      <c r="E245" s="3"/>
      <c r="F245" s="3"/>
      <c r="G245" s="3"/>
      <c r="H245" s="1488"/>
      <c r="I245" s="1488"/>
      <c r="J245" s="1488"/>
      <c r="K245" s="1488"/>
      <c r="L245" s="1488"/>
      <c r="M245" s="1488"/>
      <c r="N245" s="1488"/>
      <c r="O245" s="1488"/>
      <c r="P245" s="1488"/>
      <c r="Q245" s="1488"/>
      <c r="R245" s="1488"/>
      <c r="S245" s="1488"/>
      <c r="T245" s="1488"/>
      <c r="U245" s="1488"/>
      <c r="V245" s="1488"/>
      <c r="W245" s="1488"/>
      <c r="X245" s="1488"/>
      <c r="Y245" s="1488"/>
      <c r="Z245" s="1488"/>
      <c r="AA245" s="1488"/>
      <c r="AB245" s="1488"/>
      <c r="AC245" s="2086"/>
    </row>
    <row r="246" spans="1:29" ht="18" customHeight="1">
      <c r="A246" s="6"/>
      <c r="B246" s="3"/>
      <c r="C246" s="3"/>
      <c r="D246" s="3"/>
      <c r="E246" s="3"/>
      <c r="F246" s="3"/>
      <c r="G246" s="3"/>
      <c r="H246" s="18"/>
      <c r="I246" s="3"/>
      <c r="J246" s="3"/>
      <c r="K246" s="3"/>
      <c r="L246" s="3"/>
      <c r="M246" s="3"/>
      <c r="N246" s="3"/>
      <c r="O246" s="3"/>
      <c r="P246" s="3"/>
      <c r="Q246" s="3"/>
      <c r="R246" s="3"/>
      <c r="S246" s="3"/>
      <c r="T246" s="3"/>
      <c r="U246" s="3"/>
      <c r="V246" s="3"/>
      <c r="W246" s="3"/>
      <c r="X246" s="3"/>
      <c r="Y246" s="3"/>
      <c r="Z246" s="3"/>
      <c r="AA246" s="3"/>
      <c r="AC246" s="2086"/>
    </row>
    <row r="247" spans="1:29" ht="18" customHeight="1"/>
    <row r="248" spans="1:29" ht="15.95" customHeight="1">
      <c r="A248" s="1497" t="s">
        <v>399</v>
      </c>
      <c r="B248" s="1497"/>
      <c r="C248" s="1497"/>
      <c r="D248" s="1497"/>
      <c r="E248" s="1497"/>
      <c r="F248" s="1497"/>
      <c r="G248" s="1497"/>
      <c r="H248" s="1497"/>
      <c r="I248" s="1497"/>
      <c r="J248" s="1497"/>
      <c r="K248" s="1497"/>
      <c r="L248" s="1497"/>
      <c r="M248" s="1497"/>
      <c r="N248" s="1497"/>
      <c r="O248" s="1497"/>
      <c r="P248" s="1497"/>
      <c r="Q248" s="1497"/>
      <c r="R248" s="1497"/>
      <c r="S248" s="1497"/>
      <c r="T248" s="1497"/>
      <c r="U248" s="1497"/>
      <c r="V248" s="1497"/>
      <c r="W248" s="1497"/>
      <c r="X248" s="1497"/>
      <c r="Y248" s="1497"/>
      <c r="Z248" s="1497"/>
      <c r="AA248" s="1497"/>
    </row>
    <row r="249" spans="1:29" ht="15.95" customHeight="1">
      <c r="A249" s="15"/>
      <c r="B249" s="15" t="s">
        <v>195</v>
      </c>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row>
    <row r="250" spans="1:29" ht="15" customHeight="1">
      <c r="A250" s="17" t="s">
        <v>311</v>
      </c>
      <c r="B250" s="16" t="s">
        <v>398</v>
      </c>
      <c r="C250" s="16"/>
      <c r="D250" s="16"/>
      <c r="E250" s="16"/>
      <c r="F250" s="16"/>
      <c r="G250" s="1459" t="str">
        <f>IF(項目一覧!$C$69=0,"",IF(項目一覧!$C$71=0,項目一覧!$C$69&amp;項目一覧!$C$70,項目一覧!$C$69&amp;項目一覧!$C$70&amp;項目一覧!$C$71))</f>
        <v/>
      </c>
      <c r="H250" s="1459"/>
      <c r="I250" s="1459"/>
      <c r="J250" s="1459"/>
      <c r="K250" s="1459"/>
      <c r="L250" s="1459"/>
      <c r="M250" s="1459"/>
      <c r="N250" s="1459"/>
      <c r="O250" s="1459"/>
      <c r="P250" s="1459"/>
      <c r="Q250" s="1459"/>
      <c r="R250" s="1459"/>
      <c r="S250" s="1459"/>
      <c r="T250" s="1459"/>
      <c r="U250" s="1459"/>
      <c r="V250" s="1459"/>
      <c r="W250" s="1459"/>
      <c r="X250" s="1459"/>
      <c r="Y250" s="1459"/>
      <c r="Z250" s="1459"/>
      <c r="AA250" s="1459"/>
    </row>
    <row r="251" spans="1:29" ht="15" customHeight="1">
      <c r="A251" s="6"/>
      <c r="B251" s="3"/>
      <c r="C251" s="3"/>
      <c r="D251" s="3"/>
      <c r="E251" s="3"/>
      <c r="F251" s="3"/>
      <c r="G251" s="1491"/>
      <c r="H251" s="1491"/>
      <c r="I251" s="1491"/>
      <c r="J251" s="1491"/>
      <c r="K251" s="1491"/>
      <c r="L251" s="1491"/>
      <c r="M251" s="1491"/>
      <c r="N251" s="1491"/>
      <c r="O251" s="1491"/>
      <c r="P251" s="1491"/>
      <c r="Q251" s="1491"/>
      <c r="R251" s="1491"/>
      <c r="S251" s="1491"/>
      <c r="T251" s="1491"/>
      <c r="U251" s="1491"/>
      <c r="V251" s="1491"/>
      <c r="W251" s="1491"/>
      <c r="X251" s="1491"/>
      <c r="Y251" s="1491"/>
      <c r="Z251" s="1491"/>
      <c r="AA251" s="1491"/>
    </row>
    <row r="252" spans="1:29" ht="15" customHeight="1">
      <c r="A252" s="32"/>
      <c r="B252" s="15"/>
      <c r="C252" s="15"/>
      <c r="D252" s="15"/>
      <c r="E252" s="15"/>
      <c r="F252" s="15"/>
      <c r="G252" s="1492"/>
      <c r="H252" s="1492"/>
      <c r="I252" s="1492"/>
      <c r="J252" s="1492"/>
      <c r="K252" s="1492"/>
      <c r="L252" s="1492"/>
      <c r="M252" s="1492"/>
      <c r="N252" s="1492"/>
      <c r="O252" s="1492"/>
      <c r="P252" s="1492"/>
      <c r="Q252" s="1492"/>
      <c r="R252" s="1492"/>
      <c r="S252" s="1492"/>
      <c r="T252" s="1492"/>
      <c r="U252" s="1492"/>
      <c r="V252" s="1492"/>
      <c r="W252" s="1492"/>
      <c r="X252" s="1492"/>
      <c r="Y252" s="1492"/>
      <c r="Z252" s="1492"/>
      <c r="AA252" s="1492"/>
    </row>
    <row r="253" spans="1:29" ht="15" customHeight="1">
      <c r="A253" s="17" t="s">
        <v>311</v>
      </c>
      <c r="B253" s="16" t="s">
        <v>397</v>
      </c>
      <c r="C253" s="16"/>
      <c r="D253" s="16"/>
      <c r="E253" s="16"/>
      <c r="F253" s="16"/>
      <c r="G253" s="1459" t="str">
        <f>IF(項目一覧!$C$72=0,"",IF(項目一覧!$C$74=0,項目一覧!$C$72&amp;項目一覧!$C$73,項目一覧!$C$72&amp;項目一覧!$C$73&amp;項目一覧!$C$74))</f>
        <v/>
      </c>
      <c r="H253" s="1459"/>
      <c r="I253" s="1459"/>
      <c r="J253" s="1459"/>
      <c r="K253" s="1459"/>
      <c r="L253" s="1459"/>
      <c r="M253" s="1459"/>
      <c r="N253" s="1459"/>
      <c r="O253" s="1459"/>
      <c r="P253" s="1459"/>
      <c r="Q253" s="1459"/>
      <c r="R253" s="1459"/>
      <c r="S253" s="1459"/>
      <c r="T253" s="1459"/>
      <c r="U253" s="1459"/>
      <c r="V253" s="1459"/>
      <c r="W253" s="1459"/>
      <c r="X253" s="1459"/>
      <c r="Y253" s="1459"/>
      <c r="Z253" s="1459"/>
      <c r="AA253" s="1459"/>
    </row>
    <row r="254" spans="1:29" ht="15" customHeight="1">
      <c r="A254" s="6"/>
      <c r="B254" s="3"/>
      <c r="C254" s="3"/>
      <c r="D254" s="3"/>
      <c r="E254" s="3"/>
      <c r="F254" s="3"/>
      <c r="G254" s="1491"/>
      <c r="H254" s="1491"/>
      <c r="I254" s="1491"/>
      <c r="J254" s="1491"/>
      <c r="K254" s="1491"/>
      <c r="L254" s="1491"/>
      <c r="M254" s="1491"/>
      <c r="N254" s="1491"/>
      <c r="O254" s="1491"/>
      <c r="P254" s="1491"/>
      <c r="Q254" s="1491"/>
      <c r="R254" s="1491"/>
      <c r="S254" s="1491"/>
      <c r="T254" s="1491"/>
      <c r="U254" s="1491"/>
      <c r="V254" s="1491"/>
      <c r="W254" s="1491"/>
      <c r="X254" s="1491"/>
      <c r="Y254" s="1491"/>
      <c r="Z254" s="1491"/>
      <c r="AA254" s="1491"/>
    </row>
    <row r="255" spans="1:29" ht="15" customHeight="1">
      <c r="A255" s="6"/>
      <c r="B255" s="3"/>
      <c r="C255" s="3"/>
      <c r="D255" s="3"/>
      <c r="E255" s="3"/>
      <c r="F255" s="3"/>
      <c r="G255" s="1492"/>
      <c r="H255" s="1492"/>
      <c r="I255" s="1492"/>
      <c r="J255" s="1492"/>
      <c r="K255" s="1492"/>
      <c r="L255" s="1492"/>
      <c r="M255" s="1492"/>
      <c r="N255" s="1492"/>
      <c r="O255" s="1492"/>
      <c r="P255" s="1492"/>
      <c r="Q255" s="1492"/>
      <c r="R255" s="1492"/>
      <c r="S255" s="1492"/>
      <c r="T255" s="1492"/>
      <c r="U255" s="1492"/>
      <c r="V255" s="1492"/>
      <c r="W255" s="1492"/>
      <c r="X255" s="1492"/>
      <c r="Y255" s="1492"/>
      <c r="Z255" s="1492"/>
      <c r="AA255" s="1492"/>
    </row>
    <row r="256" spans="1:29" ht="17.100000000000001" customHeight="1">
      <c r="A256" s="17" t="s">
        <v>311</v>
      </c>
      <c r="B256" s="16" t="s">
        <v>396</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spans="1:27" ht="17.100000000000001" customHeight="1">
      <c r="A257" s="6"/>
      <c r="B257" s="3"/>
      <c r="C257" s="3"/>
      <c r="D257" s="6" t="str">
        <f>IF(項目一覧!$D$75=TRUE,"■","□")</f>
        <v>□</v>
      </c>
      <c r="E257" s="3" t="s">
        <v>191</v>
      </c>
      <c r="F257" s="2"/>
      <c r="G257" s="3"/>
      <c r="H257" s="3"/>
      <c r="I257" s="3"/>
      <c r="J257" s="3"/>
      <c r="K257" s="3" t="str">
        <f>IF(項目一覧!$D$76=TRUE,"（■","（□")&amp;"市街化区域"</f>
        <v>（□市街化区域</v>
      </c>
      <c r="L257" s="3"/>
      <c r="M257" s="3"/>
      <c r="N257" s="3"/>
      <c r="O257" s="3"/>
      <c r="P257" s="3" t="str">
        <f>IF(項目一覧!$E$76=TRUE,"■","□")&amp;"市街化調整区域"</f>
        <v>□市街化調整区域</v>
      </c>
      <c r="Q257" s="3"/>
      <c r="R257" s="3"/>
      <c r="S257" s="3"/>
      <c r="T257" s="3"/>
      <c r="V257" s="3" t="str">
        <f>IF(項目一覧!$F$76=TRUE,"■","□")&amp;"区域区分非設定）"</f>
        <v>□区域区分非設定）</v>
      </c>
      <c r="W257" s="3"/>
      <c r="X257" s="3"/>
      <c r="Y257" s="3"/>
      <c r="Z257" s="6"/>
      <c r="AA257" s="3"/>
    </row>
    <row r="258" spans="1:27" ht="17.100000000000001" customHeight="1">
      <c r="A258" s="6"/>
      <c r="B258" s="3"/>
      <c r="C258" s="3"/>
      <c r="D258" s="6" t="str">
        <f>IF(項目一覧!$E$75=TRUE,"■","□")</f>
        <v>□</v>
      </c>
      <c r="E258" s="3" t="s">
        <v>395</v>
      </c>
      <c r="F258" s="2"/>
      <c r="G258" s="3"/>
      <c r="H258" s="15"/>
      <c r="I258" s="15"/>
      <c r="J258" s="15"/>
      <c r="K258" s="32" t="str">
        <f>IF(項目一覧!$F$75=TRUE,"■","□")</f>
        <v>□</v>
      </c>
      <c r="L258" s="15" t="s">
        <v>394</v>
      </c>
      <c r="O258" s="15"/>
      <c r="P258" s="15"/>
      <c r="Q258" s="15"/>
      <c r="R258" s="15"/>
      <c r="S258" s="15"/>
      <c r="T258" s="15"/>
      <c r="U258" s="15"/>
      <c r="V258" s="15"/>
      <c r="W258" s="15"/>
      <c r="X258" s="15"/>
      <c r="Y258" s="15"/>
      <c r="Z258" s="6"/>
      <c r="AA258" s="3"/>
    </row>
    <row r="259" spans="1:27" ht="18" customHeight="1">
      <c r="A259" s="22" t="s">
        <v>311</v>
      </c>
      <c r="B259" s="20" t="s">
        <v>393</v>
      </c>
      <c r="C259" s="20"/>
      <c r="D259" s="20"/>
      <c r="E259" s="20"/>
      <c r="F259" s="20"/>
      <c r="G259" s="20"/>
      <c r="H259" s="20"/>
      <c r="I259" s="22" t="str">
        <f>IF(項目一覧!$D$78=TRUE,"■","□")</f>
        <v>□</v>
      </c>
      <c r="J259" s="20" t="s">
        <v>183</v>
      </c>
      <c r="K259" s="20"/>
      <c r="L259" s="20"/>
      <c r="M259" s="20"/>
      <c r="N259" s="20"/>
      <c r="O259" s="22" t="str">
        <f>IF(項目一覧!$E$78=TRUE,"■","□")</f>
        <v>□</v>
      </c>
      <c r="P259" s="20" t="s">
        <v>182</v>
      </c>
      <c r="Q259" s="20"/>
      <c r="R259" s="20"/>
      <c r="S259" s="20"/>
      <c r="T259" s="20"/>
      <c r="U259" s="22" t="str">
        <f>IF(項目一覧!$F$78=TRUE,"■","□")</f>
        <v>□</v>
      </c>
      <c r="V259" s="20" t="s">
        <v>392</v>
      </c>
      <c r="W259" s="20"/>
      <c r="X259" s="15"/>
      <c r="Y259" s="15"/>
      <c r="Z259" s="20"/>
      <c r="AA259" s="20"/>
    </row>
    <row r="260" spans="1:27" ht="17.100000000000001" customHeight="1">
      <c r="A260" s="17" t="s">
        <v>311</v>
      </c>
      <c r="B260" s="16" t="s">
        <v>391</v>
      </c>
      <c r="C260" s="16"/>
      <c r="D260" s="16"/>
      <c r="E260" s="16"/>
      <c r="F260" s="16"/>
      <c r="G260" s="16"/>
      <c r="H260" s="16"/>
      <c r="I260" s="16"/>
      <c r="J260" s="16"/>
      <c r="K260" s="16"/>
      <c r="L260" s="16"/>
      <c r="N260" s="16"/>
      <c r="O260" s="16"/>
      <c r="P260" s="16"/>
      <c r="Q260" s="16"/>
      <c r="R260" s="16"/>
      <c r="S260" s="16"/>
      <c r="T260" s="16"/>
      <c r="U260" s="16"/>
      <c r="V260" s="16"/>
      <c r="W260" s="16"/>
      <c r="X260" s="16"/>
      <c r="Y260" s="16"/>
      <c r="Z260" s="16"/>
      <c r="AA260" s="16"/>
    </row>
    <row r="261" spans="1:27" ht="17.100000000000001" customHeight="1">
      <c r="A261" s="6"/>
      <c r="B261" s="3"/>
      <c r="C261" s="3"/>
      <c r="D261" s="1491" t="str">
        <f>IF(項目一覧!$C$80=0,"",項目一覧!$C$80&amp;"　 ")&amp;IF(項目一覧!$C$81=0,"",項目一覧!$C$81&amp;"　 ")&amp;IF(項目一覧!$C$82=0,"",項目一覧!$C$82&amp;"　 ")&amp;IF(項目一覧!$C$83=0,"",項目一覧!$C$83&amp;"　 ")&amp;IF(項目一覧!$C$84=0,"",項目一覧!$C$84&amp;"　 ")&amp;IF(項目一覧!$C$85=0,"",項目一覧!$C$85)</f>
        <v xml:space="preserve">　 　 　 　 　 </v>
      </c>
      <c r="E261" s="1520"/>
      <c r="F261" s="1520"/>
      <c r="G261" s="1520"/>
      <c r="H261" s="1520"/>
      <c r="I261" s="1520"/>
      <c r="J261" s="1520"/>
      <c r="K261" s="1520"/>
      <c r="L261" s="1520"/>
      <c r="M261" s="1520"/>
      <c r="N261" s="1520"/>
      <c r="O261" s="1520"/>
      <c r="P261" s="1520"/>
      <c r="Q261" s="1520"/>
      <c r="R261" s="1520"/>
      <c r="S261" s="1520"/>
      <c r="T261" s="1520"/>
      <c r="U261" s="1520"/>
      <c r="V261" s="1520"/>
      <c r="W261" s="1520"/>
      <c r="X261" s="1520"/>
      <c r="Y261" s="1520"/>
      <c r="Z261" s="1520"/>
      <c r="AA261" s="1520"/>
    </row>
    <row r="262" spans="1:27" ht="17.100000000000001" customHeight="1">
      <c r="A262" s="6"/>
      <c r="B262" s="3"/>
      <c r="C262" s="3"/>
      <c r="D262" s="1521"/>
      <c r="E262" s="1521"/>
      <c r="F262" s="1521"/>
      <c r="G262" s="1521"/>
      <c r="H262" s="1521"/>
      <c r="I262" s="1521"/>
      <c r="J262" s="1521"/>
      <c r="K262" s="1521"/>
      <c r="L262" s="1521"/>
      <c r="M262" s="1521"/>
      <c r="N262" s="1521"/>
      <c r="O262" s="1521"/>
      <c r="P262" s="1521"/>
      <c r="Q262" s="1521"/>
      <c r="R262" s="1521"/>
      <c r="S262" s="1521"/>
      <c r="T262" s="1521"/>
      <c r="U262" s="1521"/>
      <c r="V262" s="1521"/>
      <c r="W262" s="1521"/>
      <c r="X262" s="1521"/>
      <c r="Y262" s="1521"/>
      <c r="Z262" s="1521"/>
      <c r="AA262" s="1521"/>
    </row>
    <row r="263" spans="1:27" ht="17.100000000000001" customHeight="1">
      <c r="A263" s="17" t="s">
        <v>311</v>
      </c>
      <c r="B263" s="16" t="s">
        <v>390</v>
      </c>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spans="1:27" ht="17.100000000000001" customHeight="1">
      <c r="A264" s="6"/>
      <c r="B264" s="3" t="s">
        <v>389</v>
      </c>
      <c r="C264" s="3"/>
      <c r="D264" s="3"/>
      <c r="E264" s="3"/>
      <c r="F264" s="3"/>
      <c r="G264" s="3"/>
      <c r="H264" s="3"/>
      <c r="I264" s="3"/>
      <c r="J264" s="3"/>
      <c r="K264" s="3"/>
      <c r="L264" s="3"/>
      <c r="M264" s="3"/>
      <c r="N264" s="1518" t="str">
        <f>項目一覧!$C$86</f>
        <v/>
      </c>
      <c r="O264" s="1519"/>
      <c r="P264" s="1519"/>
      <c r="Q264" s="1519"/>
      <c r="R264" s="3" t="s">
        <v>387</v>
      </c>
      <c r="S264" s="3"/>
      <c r="T264" s="3"/>
      <c r="U264" s="3"/>
      <c r="V264" s="3"/>
      <c r="W264" s="3"/>
      <c r="X264" s="3"/>
      <c r="Y264" s="3"/>
      <c r="Z264" s="3"/>
      <c r="AA264" s="3"/>
    </row>
    <row r="265" spans="1:27" ht="17.100000000000001" customHeight="1">
      <c r="A265" s="6"/>
      <c r="B265" s="3" t="s">
        <v>388</v>
      </c>
      <c r="C265" s="3"/>
      <c r="D265" s="3"/>
      <c r="E265" s="3"/>
      <c r="F265" s="3"/>
      <c r="G265" s="3"/>
      <c r="H265" s="3"/>
      <c r="I265" s="3"/>
      <c r="J265" s="3"/>
      <c r="K265" s="3"/>
      <c r="L265" s="3"/>
      <c r="M265" s="3"/>
      <c r="N265" s="1516" t="str">
        <f>項目一覧!$C$87</f>
        <v/>
      </c>
      <c r="O265" s="1517"/>
      <c r="P265" s="1517"/>
      <c r="Q265" s="1517"/>
      <c r="R265" s="3" t="s">
        <v>387</v>
      </c>
      <c r="S265" s="3"/>
      <c r="T265" s="3"/>
      <c r="U265" s="3"/>
      <c r="V265" s="3"/>
      <c r="W265" s="3"/>
      <c r="X265" s="3"/>
      <c r="Y265" s="3"/>
      <c r="Z265" s="3"/>
      <c r="AA265" s="3"/>
    </row>
    <row r="266" spans="1:27" ht="15.95" customHeight="1">
      <c r="A266" s="17" t="s">
        <v>311</v>
      </c>
      <c r="B266" s="16" t="s">
        <v>386</v>
      </c>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spans="1:27" ht="18" customHeight="1">
      <c r="A267" s="6"/>
      <c r="B267" s="3" t="s">
        <v>385</v>
      </c>
      <c r="C267" s="3"/>
      <c r="D267" s="3"/>
      <c r="E267" s="3"/>
      <c r="F267" s="37" t="s">
        <v>377</v>
      </c>
      <c r="G267" s="5" t="s">
        <v>319</v>
      </c>
      <c r="H267" s="1461" t="str">
        <f>項目一覧!$C$88</f>
        <v/>
      </c>
      <c r="I267" s="1486"/>
      <c r="J267" s="1486"/>
      <c r="K267" s="1486"/>
      <c r="L267" s="5" t="s">
        <v>380</v>
      </c>
      <c r="M267" s="1461" t="str">
        <f>項目一覧!$C$89</f>
        <v/>
      </c>
      <c r="N267" s="1486"/>
      <c r="O267" s="1486"/>
      <c r="P267" s="1486"/>
      <c r="Q267" s="5" t="s">
        <v>380</v>
      </c>
      <c r="R267" s="1461" t="str">
        <f>項目一覧!$C$90</f>
        <v/>
      </c>
      <c r="S267" s="1486"/>
      <c r="T267" s="1486"/>
      <c r="U267" s="1486"/>
      <c r="V267" s="5" t="s">
        <v>380</v>
      </c>
      <c r="W267" s="1461" t="str">
        <f>項目一覧!$C$91</f>
        <v/>
      </c>
      <c r="X267" s="1486"/>
      <c r="Y267" s="1486"/>
      <c r="Z267" s="1486"/>
      <c r="AA267" s="7" t="s">
        <v>384</v>
      </c>
    </row>
    <row r="268" spans="1:27" ht="18" customHeight="1">
      <c r="A268" s="6"/>
      <c r="B268" s="3"/>
      <c r="C268" s="3"/>
      <c r="D268" s="3"/>
      <c r="E268" s="3"/>
      <c r="F268" s="37" t="s">
        <v>376</v>
      </c>
      <c r="G268" s="5" t="s">
        <v>319</v>
      </c>
      <c r="H268" s="1461" t="str">
        <f>項目一覧!$C$92</f>
        <v/>
      </c>
      <c r="I268" s="1486"/>
      <c r="J268" s="1486"/>
      <c r="K268" s="1486"/>
      <c r="L268" s="5" t="s">
        <v>380</v>
      </c>
      <c r="M268" s="1461" t="str">
        <f>項目一覧!$C$93</f>
        <v/>
      </c>
      <c r="N268" s="1486"/>
      <c r="O268" s="1486"/>
      <c r="P268" s="1486"/>
      <c r="Q268" s="5" t="s">
        <v>380</v>
      </c>
      <c r="R268" s="1461" t="str">
        <f>項目一覧!$C$94</f>
        <v/>
      </c>
      <c r="S268" s="1486"/>
      <c r="T268" s="1486"/>
      <c r="U268" s="1486"/>
      <c r="V268" s="5" t="s">
        <v>380</v>
      </c>
      <c r="W268" s="1461" t="str">
        <f>項目一覧!$C$95</f>
        <v/>
      </c>
      <c r="X268" s="1486"/>
      <c r="Y268" s="1486"/>
      <c r="Z268" s="1486"/>
      <c r="AA268" s="7" t="s">
        <v>384</v>
      </c>
    </row>
    <row r="269" spans="1:27" ht="18" customHeight="1">
      <c r="A269" s="6"/>
      <c r="B269" s="3" t="s">
        <v>383</v>
      </c>
      <c r="C269" s="3"/>
      <c r="D269" s="3"/>
      <c r="E269" s="3"/>
      <c r="F269" s="37"/>
      <c r="G269" s="5" t="s">
        <v>319</v>
      </c>
      <c r="H269" s="1482" t="str">
        <f>項目一覧!$C$96</f>
        <v/>
      </c>
      <c r="I269" s="1482"/>
      <c r="J269" s="1482"/>
      <c r="K269" s="1482"/>
      <c r="L269" s="5" t="s">
        <v>380</v>
      </c>
      <c r="M269" s="1482" t="str">
        <f>項目一覧!$C$97</f>
        <v/>
      </c>
      <c r="N269" s="1482"/>
      <c r="O269" s="1482"/>
      <c r="P269" s="1482"/>
      <c r="Q269" s="5" t="s">
        <v>380</v>
      </c>
      <c r="R269" s="1482" t="str">
        <f>項目一覧!$C$98</f>
        <v/>
      </c>
      <c r="S269" s="1482"/>
      <c r="T269" s="1482"/>
      <c r="U269" s="1482"/>
      <c r="V269" s="5" t="s">
        <v>380</v>
      </c>
      <c r="W269" s="1482" t="str">
        <f>項目一覧!$C$99</f>
        <v/>
      </c>
      <c r="X269" s="1493"/>
      <c r="Y269" s="1493"/>
      <c r="Z269" s="1493"/>
      <c r="AA269" s="7" t="s">
        <v>312</v>
      </c>
    </row>
    <row r="270" spans="1:27" ht="18" customHeight="1">
      <c r="A270" s="6"/>
      <c r="B270" s="3" t="s">
        <v>382</v>
      </c>
      <c r="C270" s="3"/>
      <c r="D270" s="3"/>
      <c r="E270" s="3"/>
      <c r="F270" s="37"/>
      <c r="G270" s="3"/>
      <c r="H270" s="3"/>
      <c r="I270" s="3"/>
      <c r="J270" s="3"/>
      <c r="K270" s="3"/>
      <c r="L270" s="3"/>
      <c r="M270" s="3"/>
      <c r="N270" s="3"/>
      <c r="O270" s="3"/>
      <c r="P270" s="3"/>
      <c r="Q270" s="3"/>
      <c r="R270" s="3"/>
      <c r="S270" s="3"/>
      <c r="T270" s="3"/>
      <c r="U270" s="3"/>
      <c r="V270" s="3"/>
      <c r="W270" s="3"/>
      <c r="X270" s="3"/>
      <c r="Y270" s="3"/>
      <c r="Z270" s="3"/>
      <c r="AA270" s="7"/>
    </row>
    <row r="271" spans="1:27" ht="18" customHeight="1">
      <c r="A271" s="6"/>
      <c r="B271" s="3"/>
      <c r="C271" s="3"/>
      <c r="D271" s="3"/>
      <c r="E271" s="3"/>
      <c r="F271" s="37"/>
      <c r="G271" s="5" t="s">
        <v>319</v>
      </c>
      <c r="H271" s="1461" t="str">
        <f>項目一覧!$C$100</f>
        <v/>
      </c>
      <c r="I271" s="1486"/>
      <c r="J271" s="1486"/>
      <c r="K271" s="1486"/>
      <c r="L271" s="5" t="s">
        <v>380</v>
      </c>
      <c r="M271" s="1461" t="str">
        <f>項目一覧!$C$101</f>
        <v/>
      </c>
      <c r="N271" s="1486"/>
      <c r="O271" s="1486"/>
      <c r="P271" s="1486"/>
      <c r="Q271" s="5" t="s">
        <v>380</v>
      </c>
      <c r="R271" s="1461" t="str">
        <f>項目一覧!$C$102</f>
        <v/>
      </c>
      <c r="S271" s="1486"/>
      <c r="T271" s="1486"/>
      <c r="U271" s="1486"/>
      <c r="V271" s="5" t="s">
        <v>380</v>
      </c>
      <c r="W271" s="1461" t="str">
        <f>項目一覧!$C$103</f>
        <v/>
      </c>
      <c r="X271" s="1486"/>
      <c r="Y271" s="1486"/>
      <c r="Z271" s="1486"/>
      <c r="AA271" s="7" t="s">
        <v>379</v>
      </c>
    </row>
    <row r="272" spans="1:27" ht="18" customHeight="1">
      <c r="A272" s="6"/>
      <c r="B272" s="3" t="s">
        <v>381</v>
      </c>
      <c r="C272" s="3"/>
      <c r="D272" s="3"/>
      <c r="E272" s="3"/>
      <c r="F272" s="37"/>
      <c r="G272" s="3"/>
      <c r="H272" s="3"/>
      <c r="I272" s="3"/>
      <c r="J272" s="3"/>
      <c r="K272" s="3"/>
      <c r="L272" s="3"/>
      <c r="M272" s="3"/>
      <c r="N272" s="3"/>
      <c r="O272" s="3"/>
      <c r="P272" s="3"/>
      <c r="Q272" s="3"/>
      <c r="R272" s="3"/>
      <c r="S272" s="3"/>
      <c r="T272" s="3"/>
      <c r="U272" s="3"/>
      <c r="V272" s="3"/>
      <c r="W272" s="2"/>
      <c r="X272" s="3"/>
      <c r="Y272" s="3"/>
      <c r="Z272" s="2"/>
      <c r="AA272" s="38"/>
    </row>
    <row r="273" spans="1:27" ht="18" customHeight="1">
      <c r="A273" s="6"/>
      <c r="B273" s="3"/>
      <c r="C273" s="3"/>
      <c r="D273" s="3"/>
      <c r="E273" s="3"/>
      <c r="F273" s="37"/>
      <c r="G273" s="5" t="s">
        <v>319</v>
      </c>
      <c r="H273" s="1461" t="str">
        <f>項目一覧!$C$104</f>
        <v/>
      </c>
      <c r="I273" s="1486"/>
      <c r="J273" s="1486"/>
      <c r="K273" s="1486"/>
      <c r="L273" s="5" t="s">
        <v>380</v>
      </c>
      <c r="M273" s="1461" t="str">
        <f>項目一覧!$C$105</f>
        <v/>
      </c>
      <c r="N273" s="1486"/>
      <c r="O273" s="1486"/>
      <c r="P273" s="1486"/>
      <c r="Q273" s="5" t="s">
        <v>380</v>
      </c>
      <c r="R273" s="1461" t="str">
        <f>項目一覧!$C$106</f>
        <v/>
      </c>
      <c r="S273" s="1486"/>
      <c r="T273" s="1486"/>
      <c r="U273" s="1486"/>
      <c r="V273" s="5" t="s">
        <v>380</v>
      </c>
      <c r="W273" s="1461" t="str">
        <f>項目一覧!$C$107</f>
        <v/>
      </c>
      <c r="X273" s="1486"/>
      <c r="Y273" s="1486"/>
      <c r="Z273" s="1486"/>
      <c r="AA273" s="7" t="s">
        <v>379</v>
      </c>
    </row>
    <row r="274" spans="1:27" ht="18" customHeight="1">
      <c r="A274" s="6"/>
      <c r="B274" s="3" t="s">
        <v>378</v>
      </c>
      <c r="C274" s="3"/>
      <c r="D274" s="3"/>
      <c r="E274" s="3"/>
      <c r="F274" s="3"/>
      <c r="G274" s="3"/>
      <c r="H274" s="3"/>
      <c r="I274" s="37" t="s">
        <v>377</v>
      </c>
      <c r="J274" s="3"/>
      <c r="K274" s="3"/>
      <c r="L274" s="3"/>
      <c r="M274" s="3"/>
      <c r="N274" s="1461" t="str">
        <f>項目一覧!$C$108</f>
        <v/>
      </c>
      <c r="O274" s="1486"/>
      <c r="P274" s="1486"/>
      <c r="Q274" s="1486"/>
      <c r="R274" s="3" t="s">
        <v>375</v>
      </c>
      <c r="S274" s="3"/>
      <c r="T274" s="3"/>
      <c r="U274" s="3"/>
      <c r="V274" s="3"/>
      <c r="W274" s="3"/>
      <c r="X274" s="2"/>
      <c r="Y274" s="3"/>
      <c r="Z274" s="3"/>
      <c r="AA274" s="3"/>
    </row>
    <row r="275" spans="1:27" ht="18" customHeight="1">
      <c r="A275" s="6"/>
      <c r="B275" s="3"/>
      <c r="C275" s="3"/>
      <c r="D275" s="3"/>
      <c r="E275" s="3"/>
      <c r="F275" s="3"/>
      <c r="G275" s="3"/>
      <c r="H275" s="3"/>
      <c r="I275" s="37" t="s">
        <v>376</v>
      </c>
      <c r="J275" s="3"/>
      <c r="K275" s="3"/>
      <c r="L275" s="3"/>
      <c r="M275" s="3"/>
      <c r="N275" s="1461" t="str">
        <f>項目一覧!$C$109</f>
        <v/>
      </c>
      <c r="O275" s="1486"/>
      <c r="P275" s="1486"/>
      <c r="Q275" s="1486"/>
      <c r="R275" s="3" t="s">
        <v>375</v>
      </c>
      <c r="S275" s="3"/>
      <c r="T275" s="3"/>
      <c r="U275" s="3"/>
      <c r="V275" s="3"/>
      <c r="W275" s="3"/>
      <c r="X275" s="3"/>
      <c r="Y275" s="3"/>
      <c r="Z275" s="3"/>
      <c r="AA275" s="3"/>
    </row>
    <row r="276" spans="1:27" ht="18" customHeight="1">
      <c r="A276" s="6"/>
      <c r="B276" s="3" t="s">
        <v>374</v>
      </c>
      <c r="C276" s="3"/>
      <c r="D276" s="3"/>
      <c r="E276" s="3"/>
      <c r="F276" s="3"/>
      <c r="G276" s="3"/>
      <c r="H276" s="3"/>
      <c r="I276" s="37"/>
      <c r="J276" s="3"/>
      <c r="K276" s="3"/>
      <c r="L276" s="3"/>
      <c r="M276" s="3"/>
      <c r="N276" s="3"/>
      <c r="O276" s="3"/>
      <c r="P276" s="3"/>
      <c r="Q276" s="1468" t="str">
        <f>項目一覧!$C$110</f>
        <v/>
      </c>
      <c r="R276" s="1497"/>
      <c r="S276" s="1497"/>
      <c r="T276" s="1497"/>
      <c r="U276" s="3" t="s">
        <v>372</v>
      </c>
      <c r="V276" s="3"/>
      <c r="W276" s="3"/>
      <c r="X276" s="3"/>
      <c r="Y276" s="3"/>
      <c r="Z276" s="3"/>
      <c r="AA276" s="3"/>
    </row>
    <row r="277" spans="1:27" ht="18" customHeight="1">
      <c r="A277" s="6"/>
      <c r="B277" s="3" t="s">
        <v>373</v>
      </c>
      <c r="C277" s="3"/>
      <c r="D277" s="3"/>
      <c r="E277" s="3"/>
      <c r="F277" s="3"/>
      <c r="G277" s="3"/>
      <c r="H277" s="3"/>
      <c r="I277" s="37"/>
      <c r="J277" s="3"/>
      <c r="K277" s="3"/>
      <c r="L277" s="3"/>
      <c r="M277" s="3"/>
      <c r="N277" s="3"/>
      <c r="O277" s="3"/>
      <c r="P277" s="3"/>
      <c r="Q277" s="1468" t="str">
        <f>項目一覧!$C$111</f>
        <v/>
      </c>
      <c r="R277" s="1497"/>
      <c r="S277" s="1497"/>
      <c r="T277" s="1497"/>
      <c r="U277" s="3" t="s">
        <v>372</v>
      </c>
      <c r="V277" s="3"/>
      <c r="W277" s="3"/>
      <c r="X277" s="3"/>
      <c r="Y277" s="3"/>
      <c r="Z277" s="3"/>
      <c r="AA277" s="3"/>
    </row>
    <row r="278" spans="1:27" ht="18" customHeight="1">
      <c r="A278" s="6"/>
      <c r="B278" s="3" t="s">
        <v>371</v>
      </c>
      <c r="C278" s="3"/>
      <c r="D278" s="3"/>
      <c r="E278" s="3"/>
      <c r="F278" s="18" t="str">
        <f>項目一覧!$C$112</f>
        <v/>
      </c>
      <c r="G278" s="3"/>
      <c r="H278" s="3"/>
      <c r="I278" s="3"/>
      <c r="J278" s="3"/>
      <c r="K278" s="3"/>
      <c r="L278" s="3"/>
      <c r="M278" s="3"/>
      <c r="N278" s="3"/>
      <c r="O278" s="3"/>
      <c r="P278" s="3"/>
      <c r="Q278" s="3"/>
      <c r="R278" s="3"/>
      <c r="S278" s="3"/>
      <c r="T278" s="3"/>
      <c r="U278" s="3"/>
      <c r="V278" s="3"/>
      <c r="W278" s="3"/>
      <c r="X278" s="3"/>
      <c r="Y278" s="3"/>
      <c r="Z278" s="3"/>
      <c r="AA278" s="3"/>
    </row>
    <row r="279" spans="1:27" ht="15" customHeight="1">
      <c r="A279" s="17" t="s">
        <v>311</v>
      </c>
      <c r="B279" s="16" t="s">
        <v>370</v>
      </c>
      <c r="C279" s="16"/>
      <c r="D279" s="16"/>
      <c r="E279" s="16"/>
      <c r="F279" s="16"/>
      <c r="G279" s="36" t="s">
        <v>369</v>
      </c>
      <c r="H279" s="16"/>
      <c r="I279" s="63" t="str">
        <f>項目一覧!$C$113</f>
        <v/>
      </c>
      <c r="J279" s="16"/>
      <c r="K279" s="16" t="s">
        <v>368</v>
      </c>
      <c r="L279" s="1487" t="str">
        <f>項目一覧!$C$114</f>
        <v/>
      </c>
      <c r="M279" s="1487"/>
      <c r="N279" s="1487"/>
      <c r="O279" s="1487"/>
      <c r="P279" s="1487"/>
      <c r="Q279" s="1487"/>
      <c r="R279" s="1487"/>
      <c r="S279" s="1487"/>
      <c r="T279" s="1487"/>
      <c r="U279" s="1487"/>
      <c r="V279" s="1487"/>
      <c r="W279" s="1487"/>
      <c r="X279" s="1487"/>
      <c r="Y279" s="1487"/>
      <c r="Z279" s="1487"/>
      <c r="AA279" s="1487"/>
    </row>
    <row r="280" spans="1:27" ht="15" customHeight="1">
      <c r="A280" s="6"/>
      <c r="B280" s="3"/>
      <c r="C280" s="3"/>
      <c r="D280" s="3"/>
      <c r="E280" s="3"/>
      <c r="F280" s="3"/>
      <c r="G280" s="9" t="str">
        <f>IF(I280=0,"","（区分")</f>
        <v>（区分</v>
      </c>
      <c r="H280" s="3"/>
      <c r="I280" s="18" t="str">
        <f>項目一覧!$C$337</f>
        <v/>
      </c>
      <c r="J280" s="3"/>
      <c r="K280" s="3" t="str">
        <f>IF(I280=0,"",")")</f>
        <v>)</v>
      </c>
      <c r="L280" s="1514" t="str">
        <f>項目一覧!$C$338</f>
        <v/>
      </c>
      <c r="M280" s="1514"/>
      <c r="N280" s="1514"/>
      <c r="O280" s="1514"/>
      <c r="P280" s="1514"/>
      <c r="Q280" s="1514"/>
      <c r="R280" s="1514"/>
      <c r="S280" s="1514"/>
      <c r="T280" s="1514"/>
      <c r="U280" s="1514"/>
      <c r="V280" s="1514"/>
      <c r="W280" s="1514"/>
      <c r="X280" s="1514"/>
      <c r="Y280" s="1514"/>
      <c r="Z280" s="1514"/>
      <c r="AA280" s="1514"/>
    </row>
    <row r="281" spans="1:27" ht="15" customHeight="1">
      <c r="A281" s="6"/>
      <c r="B281" s="3"/>
      <c r="C281" s="3"/>
      <c r="D281" s="3"/>
      <c r="E281" s="3"/>
      <c r="F281" s="3"/>
      <c r="G281" s="9" t="str">
        <f>IF(I281=0,"","（区分")</f>
        <v>（区分</v>
      </c>
      <c r="H281" s="3"/>
      <c r="I281" s="18" t="str">
        <f>項目一覧!$C$339</f>
        <v/>
      </c>
      <c r="J281" s="3"/>
      <c r="K281" s="3" t="str">
        <f>IF(I281=0,"",")")</f>
        <v>)</v>
      </c>
      <c r="L281" s="1514" t="str">
        <f>項目一覧!$C$340</f>
        <v/>
      </c>
      <c r="M281" s="1514"/>
      <c r="N281" s="1514"/>
      <c r="O281" s="1514"/>
      <c r="P281" s="1514"/>
      <c r="Q281" s="1514"/>
      <c r="R281" s="1514"/>
      <c r="S281" s="1514"/>
      <c r="T281" s="1514"/>
      <c r="U281" s="1514"/>
      <c r="V281" s="1514"/>
      <c r="W281" s="1514"/>
      <c r="X281" s="1514"/>
      <c r="Y281" s="1514"/>
      <c r="Z281" s="1514"/>
      <c r="AA281" s="1514"/>
    </row>
    <row r="282" spans="1:27" ht="15" customHeight="1">
      <c r="A282" s="6"/>
      <c r="B282" s="3"/>
      <c r="C282" s="3"/>
      <c r="D282" s="3"/>
      <c r="E282" s="3"/>
      <c r="F282" s="3"/>
      <c r="G282" s="9"/>
      <c r="H282" s="3"/>
      <c r="I282" s="3"/>
      <c r="J282" s="3"/>
      <c r="K282" s="3"/>
      <c r="L282" s="1481">
        <f>項目一覧!$C$115</f>
        <v>0</v>
      </c>
      <c r="M282" s="1481"/>
      <c r="N282" s="1481"/>
      <c r="O282" s="1481"/>
      <c r="P282" s="1481"/>
      <c r="Q282" s="1481"/>
      <c r="R282" s="1481"/>
      <c r="S282" s="1481"/>
      <c r="T282" s="1481"/>
      <c r="U282" s="1481"/>
      <c r="V282" s="1481"/>
      <c r="W282" s="1481"/>
      <c r="X282" s="1481"/>
      <c r="Y282" s="1481"/>
      <c r="Z282" s="1481"/>
      <c r="AA282" s="1481"/>
    </row>
    <row r="283" spans="1:27" ht="15.95" customHeight="1">
      <c r="A283" s="17" t="s">
        <v>311</v>
      </c>
      <c r="B283" s="16" t="s">
        <v>367</v>
      </c>
      <c r="C283" s="16"/>
      <c r="D283" s="16"/>
      <c r="E283" s="16"/>
      <c r="F283" s="16"/>
      <c r="G283" s="16"/>
      <c r="H283" s="16"/>
      <c r="I283" s="16"/>
      <c r="J283" s="16"/>
      <c r="K283" s="16"/>
      <c r="L283" s="3"/>
      <c r="M283" s="3"/>
      <c r="N283" s="3"/>
      <c r="O283" s="3"/>
      <c r="P283" s="3"/>
      <c r="Q283" s="3"/>
      <c r="R283" s="3"/>
      <c r="S283" s="3"/>
      <c r="T283" s="3"/>
      <c r="U283" s="3"/>
      <c r="V283" s="3"/>
      <c r="W283" s="3"/>
      <c r="X283" s="3"/>
      <c r="Y283" s="3"/>
      <c r="Z283" s="3"/>
      <c r="AA283" s="3"/>
    </row>
    <row r="284" spans="1:27" ht="18" customHeight="1">
      <c r="A284" s="6"/>
      <c r="B284" s="6" t="str">
        <f>IF(項目一覧!$D$116=TRUE,"■","□")</f>
        <v>□</v>
      </c>
      <c r="C284" s="3" t="s">
        <v>310</v>
      </c>
      <c r="D284" s="3"/>
      <c r="E284" s="6" t="str">
        <f>IF(項目一覧!$E$116=TRUE,"■","□")</f>
        <v>□</v>
      </c>
      <c r="F284" s="3" t="s">
        <v>309</v>
      </c>
      <c r="G284" s="3"/>
      <c r="H284" s="32" t="str">
        <f>IF(項目一覧!$F$116=TRUE,"■","□")</f>
        <v>□</v>
      </c>
      <c r="I284" s="15" t="s">
        <v>308</v>
      </c>
      <c r="J284" s="15"/>
      <c r="K284" s="32" t="str">
        <f>IF(項目一覧!$G$116=TRUE,"■","□")</f>
        <v>□</v>
      </c>
      <c r="L284" s="15" t="s">
        <v>307</v>
      </c>
      <c r="M284" s="15"/>
      <c r="N284" s="32" t="str">
        <f>IF(項目一覧!$H$116=TRUE,"■","□")</f>
        <v>□</v>
      </c>
      <c r="O284" s="15" t="s">
        <v>306</v>
      </c>
      <c r="P284" s="15"/>
      <c r="Q284" s="15"/>
      <c r="R284" s="32" t="str">
        <f>IF(項目一覧!$I$116=TRUE,"■","□")</f>
        <v>□</v>
      </c>
      <c r="S284" s="15" t="s">
        <v>305</v>
      </c>
      <c r="T284" s="15"/>
      <c r="U284" s="15"/>
      <c r="V284" s="15"/>
      <c r="W284" s="32" t="str">
        <f>IF(項目一覧!$J$116=TRUE,"■","□")</f>
        <v>□</v>
      </c>
      <c r="X284" s="31" t="s">
        <v>304</v>
      </c>
      <c r="Y284" s="15"/>
      <c r="Z284" s="15"/>
      <c r="AA284" s="30"/>
    </row>
    <row r="285" spans="1:27" ht="15.95" customHeight="1">
      <c r="A285" s="17" t="s">
        <v>344</v>
      </c>
      <c r="B285" s="16" t="s">
        <v>366</v>
      </c>
      <c r="C285" s="16"/>
      <c r="D285" s="16"/>
      <c r="E285" s="16"/>
      <c r="F285" s="16"/>
      <c r="G285" s="16"/>
      <c r="H285" s="2"/>
      <c r="I285" s="5" t="s">
        <v>338</v>
      </c>
      <c r="J285" s="1528" t="s">
        <v>109</v>
      </c>
      <c r="K285" s="1528"/>
      <c r="L285" s="1528"/>
      <c r="M285" s="1528"/>
      <c r="N285" s="1528"/>
      <c r="O285" s="5" t="s">
        <v>337</v>
      </c>
      <c r="P285" s="1528" t="s">
        <v>364</v>
      </c>
      <c r="Q285" s="1528"/>
      <c r="R285" s="1528"/>
      <c r="S285" s="1528"/>
      <c r="T285" s="1528"/>
      <c r="U285" s="5" t="s">
        <v>337</v>
      </c>
      <c r="V285" s="1528" t="s">
        <v>363</v>
      </c>
      <c r="W285" s="1528"/>
      <c r="X285" s="1528"/>
      <c r="Y285" s="1528"/>
      <c r="Z285" s="1528"/>
      <c r="AA285" s="7" t="s">
        <v>362</v>
      </c>
    </row>
    <row r="286" spans="1:27" ht="18" customHeight="1">
      <c r="A286" s="6"/>
      <c r="B286" s="3" t="s">
        <v>2299</v>
      </c>
      <c r="C286" s="3" t="s">
        <v>3621</v>
      </c>
      <c r="D286" s="3"/>
      <c r="E286" s="3"/>
      <c r="F286" s="3"/>
      <c r="G286" s="3"/>
      <c r="H286" s="2"/>
      <c r="I286" s="5" t="s">
        <v>338</v>
      </c>
      <c r="J286" s="1461" t="str">
        <f>項目一覧!$C$117</f>
        <v/>
      </c>
      <c r="K286" s="1461"/>
      <c r="L286" s="1461"/>
      <c r="M286" s="1461"/>
      <c r="N286" s="1461"/>
      <c r="O286" s="5" t="s">
        <v>337</v>
      </c>
      <c r="P286" s="1461" t="str">
        <f>項目一覧!$C$118</f>
        <v/>
      </c>
      <c r="Q286" s="1461"/>
      <c r="R286" s="1461"/>
      <c r="S286" s="1461"/>
      <c r="T286" s="1461"/>
      <c r="U286" s="5" t="s">
        <v>337</v>
      </c>
      <c r="V286" s="1461" t="str">
        <f>項目一覧!$C$119</f>
        <v/>
      </c>
      <c r="W286" s="1461"/>
      <c r="X286" s="1461"/>
      <c r="Y286" s="1461"/>
      <c r="Z286" s="1461"/>
      <c r="AA286" s="7" t="s">
        <v>350</v>
      </c>
    </row>
    <row r="287" spans="1:27" ht="17.100000000000001" customHeight="1">
      <c r="A287" s="6"/>
      <c r="B287" s="3" t="s">
        <v>2321</v>
      </c>
      <c r="C287" s="3" t="s">
        <v>3617</v>
      </c>
      <c r="D287" s="3"/>
      <c r="E287" s="3"/>
      <c r="F287" s="3"/>
      <c r="G287" s="3"/>
      <c r="H287" s="2"/>
    </row>
    <row r="288" spans="1:27" ht="17.100000000000001" customHeight="1">
      <c r="A288" s="6"/>
      <c r="B288" s="3"/>
      <c r="C288" s="3"/>
      <c r="D288" s="3"/>
      <c r="E288" s="3"/>
      <c r="F288" s="3"/>
      <c r="G288" s="3"/>
      <c r="H288" s="2"/>
      <c r="I288" s="5" t="s">
        <v>141</v>
      </c>
      <c r="J288" s="1495" t="str">
        <f>項目一覧!$C$374</f>
        <v/>
      </c>
      <c r="K288" s="1495"/>
      <c r="L288" s="1495"/>
      <c r="M288" s="1495"/>
      <c r="N288" s="1495"/>
      <c r="O288" s="5" t="s">
        <v>151</v>
      </c>
      <c r="P288" s="1495" t="str">
        <f>項目一覧!$C$375</f>
        <v/>
      </c>
      <c r="Q288" s="1495"/>
      <c r="R288" s="1495"/>
      <c r="S288" s="1495"/>
      <c r="T288" s="1495"/>
      <c r="U288" s="5" t="s">
        <v>151</v>
      </c>
      <c r="V288" s="1495" t="str">
        <f>項目一覧!$C$376</f>
        <v/>
      </c>
      <c r="W288" s="1495"/>
      <c r="X288" s="1495"/>
      <c r="Y288" s="1495"/>
      <c r="Z288" s="1495"/>
      <c r="AA288" s="7" t="s">
        <v>350</v>
      </c>
    </row>
    <row r="289" spans="1:27" ht="18" customHeight="1">
      <c r="A289" s="6"/>
      <c r="B289" s="3" t="s">
        <v>361</v>
      </c>
      <c r="C289" s="3" t="s">
        <v>3622</v>
      </c>
      <c r="D289" s="3"/>
      <c r="E289" s="3"/>
      <c r="F289" s="3"/>
      <c r="G289" s="3"/>
      <c r="H289" s="15"/>
      <c r="I289" s="35"/>
      <c r="J289" s="15"/>
      <c r="K289" s="1494" t="str">
        <f>項目一覧!$C$120</f>
        <v>0.00</v>
      </c>
      <c r="L289" s="1494"/>
      <c r="M289" s="1494"/>
      <c r="N289" s="1494"/>
      <c r="O289" s="35" t="s">
        <v>346</v>
      </c>
      <c r="P289" s="15"/>
      <c r="Q289" s="15"/>
      <c r="R289" s="15"/>
      <c r="S289" s="15"/>
      <c r="T289" s="15"/>
      <c r="U289" s="35"/>
      <c r="V289" s="15"/>
      <c r="W289" s="15"/>
      <c r="X289" s="15"/>
      <c r="Y289" s="15"/>
      <c r="Z289" s="15"/>
      <c r="AA289" s="35"/>
    </row>
    <row r="290" spans="1:27" ht="15.95" customHeight="1">
      <c r="A290" s="17" t="s">
        <v>344</v>
      </c>
      <c r="B290" s="16" t="s">
        <v>365</v>
      </c>
      <c r="C290" s="16"/>
      <c r="D290" s="16"/>
      <c r="E290" s="16"/>
      <c r="F290" s="16"/>
      <c r="G290" s="16"/>
      <c r="H290" s="2"/>
      <c r="I290" s="5" t="s">
        <v>338</v>
      </c>
      <c r="J290" s="1468" t="s">
        <v>109</v>
      </c>
      <c r="K290" s="1468"/>
      <c r="L290" s="1468"/>
      <c r="M290" s="1468"/>
      <c r="N290" s="1468"/>
      <c r="O290" s="5" t="s">
        <v>337</v>
      </c>
      <c r="P290" s="1468" t="s">
        <v>364</v>
      </c>
      <c r="Q290" s="1468"/>
      <c r="R290" s="1468"/>
      <c r="S290" s="1468"/>
      <c r="T290" s="1468"/>
      <c r="U290" s="5" t="s">
        <v>337</v>
      </c>
      <c r="V290" s="1468" t="s">
        <v>363</v>
      </c>
      <c r="W290" s="1468"/>
      <c r="X290" s="1468"/>
      <c r="Y290" s="1468"/>
      <c r="Z290" s="1468"/>
      <c r="AA290" s="7" t="s">
        <v>362</v>
      </c>
    </row>
    <row r="291" spans="1:27" ht="18" customHeight="1">
      <c r="A291" s="6"/>
      <c r="B291" s="3" t="s">
        <v>2322</v>
      </c>
      <c r="C291" s="3" t="s">
        <v>2323</v>
      </c>
      <c r="D291" s="3"/>
      <c r="E291" s="3"/>
      <c r="F291" s="3"/>
      <c r="G291" s="3"/>
      <c r="H291" s="5"/>
      <c r="I291" s="5" t="s">
        <v>338</v>
      </c>
      <c r="J291" s="1461" t="str">
        <f>項目一覧!$C$121</f>
        <v/>
      </c>
      <c r="K291" s="1461"/>
      <c r="L291" s="1461"/>
      <c r="M291" s="1461"/>
      <c r="N291" s="1461"/>
      <c r="O291" s="5" t="s">
        <v>337</v>
      </c>
      <c r="P291" s="1461" t="str">
        <f>項目一覧!$C$122</f>
        <v/>
      </c>
      <c r="Q291" s="1461"/>
      <c r="R291" s="1461"/>
      <c r="S291" s="1461"/>
      <c r="T291" s="1461"/>
      <c r="U291" s="5" t="s">
        <v>337</v>
      </c>
      <c r="V291" s="1461" t="str">
        <f>項目一覧!$C$123</f>
        <v/>
      </c>
      <c r="W291" s="1461"/>
      <c r="X291" s="1461"/>
      <c r="Y291" s="1461"/>
      <c r="Z291" s="1461"/>
      <c r="AA291" s="7" t="s">
        <v>350</v>
      </c>
    </row>
    <row r="292" spans="1:27" ht="18" customHeight="1">
      <c r="A292" s="6"/>
      <c r="B292" s="3" t="s">
        <v>2342</v>
      </c>
      <c r="C292" s="3" t="s">
        <v>2915</v>
      </c>
      <c r="D292" s="3"/>
      <c r="E292" s="3"/>
      <c r="F292" s="3"/>
      <c r="G292" s="3"/>
      <c r="H292" s="5"/>
      <c r="I292" s="5"/>
      <c r="J292" s="521"/>
      <c r="K292" s="521"/>
      <c r="L292" s="521"/>
      <c r="M292" s="521"/>
      <c r="N292" s="521"/>
      <c r="O292" s="5"/>
      <c r="P292" s="521"/>
      <c r="Q292" s="521"/>
      <c r="R292" s="521"/>
      <c r="S292" s="521"/>
      <c r="T292" s="521"/>
      <c r="U292" s="5"/>
      <c r="V292" s="521"/>
      <c r="W292" s="521"/>
      <c r="X292" s="521"/>
      <c r="Y292" s="521"/>
      <c r="Z292" s="521"/>
      <c r="AA292" s="7"/>
    </row>
    <row r="293" spans="1:27" ht="18" customHeight="1">
      <c r="A293" s="6"/>
      <c r="C293" s="3"/>
      <c r="D293" s="3"/>
      <c r="E293" s="3"/>
      <c r="F293" s="3"/>
      <c r="G293" s="3"/>
      <c r="H293" s="5"/>
      <c r="I293" s="5" t="s">
        <v>338</v>
      </c>
      <c r="J293" s="1461" t="str">
        <f>項目一覧!$C$124</f>
        <v/>
      </c>
      <c r="K293" s="1461"/>
      <c r="L293" s="1461"/>
      <c r="M293" s="1461"/>
      <c r="N293" s="1461"/>
      <c r="O293" s="5" t="s">
        <v>337</v>
      </c>
      <c r="P293" s="1461" t="str">
        <f>項目一覧!$C$125</f>
        <v/>
      </c>
      <c r="Q293" s="1461"/>
      <c r="R293" s="1461"/>
      <c r="S293" s="1461"/>
      <c r="T293" s="1461"/>
      <c r="U293" s="5" t="s">
        <v>337</v>
      </c>
      <c r="V293" s="1461" t="str">
        <f>項目一覧!$C$126</f>
        <v/>
      </c>
      <c r="W293" s="1461"/>
      <c r="X293" s="1461"/>
      <c r="Y293" s="1461"/>
      <c r="Z293" s="1461"/>
      <c r="AA293" s="7" t="s">
        <v>350</v>
      </c>
    </row>
    <row r="294" spans="1:27" ht="18" customHeight="1">
      <c r="A294" s="6"/>
      <c r="B294" s="3" t="s">
        <v>361</v>
      </c>
      <c r="C294" s="3" t="s">
        <v>360</v>
      </c>
      <c r="D294" s="3"/>
      <c r="E294" s="3"/>
      <c r="F294" s="3"/>
      <c r="G294" s="3"/>
      <c r="H294" s="5"/>
    </row>
    <row r="295" spans="1:27" ht="18" customHeight="1">
      <c r="A295" s="6"/>
      <c r="B295" s="3"/>
      <c r="C295" s="3"/>
      <c r="D295" s="3"/>
      <c r="E295" s="3"/>
      <c r="F295" s="3"/>
      <c r="G295" s="3"/>
      <c r="H295" s="5"/>
      <c r="I295" s="5" t="s">
        <v>338</v>
      </c>
      <c r="J295" s="1461" t="str">
        <f>項目一覧!$C$334</f>
        <v/>
      </c>
      <c r="K295" s="1461"/>
      <c r="L295" s="1461"/>
      <c r="M295" s="1461"/>
      <c r="N295" s="1461"/>
      <c r="O295" s="5" t="s">
        <v>337</v>
      </c>
      <c r="P295" s="1461" t="str">
        <f>項目一覧!$C$335</f>
        <v/>
      </c>
      <c r="Q295" s="1461"/>
      <c r="R295" s="1461"/>
      <c r="S295" s="1461"/>
      <c r="T295" s="1461"/>
      <c r="U295" s="5" t="s">
        <v>337</v>
      </c>
      <c r="V295" s="1461" t="str">
        <f>項目一覧!$C$336</f>
        <v/>
      </c>
      <c r="W295" s="1461"/>
      <c r="X295" s="1461"/>
      <c r="Y295" s="1461"/>
      <c r="Z295" s="1461"/>
      <c r="AA295" s="7" t="s">
        <v>350</v>
      </c>
    </row>
    <row r="296" spans="1:27" ht="18" customHeight="1">
      <c r="A296" s="6"/>
      <c r="B296" s="3" t="s">
        <v>492</v>
      </c>
      <c r="C296" s="3" t="s">
        <v>2916</v>
      </c>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8" customHeight="1">
      <c r="A297" s="6"/>
      <c r="B297" s="3"/>
      <c r="C297" s="3"/>
      <c r="D297" s="3"/>
      <c r="E297" s="3"/>
      <c r="F297" s="3"/>
      <c r="G297" s="3"/>
      <c r="H297" s="3"/>
      <c r="I297" s="5" t="s">
        <v>338</v>
      </c>
      <c r="J297" s="1461" t="str">
        <f>項目一覧!$C$127</f>
        <v/>
      </c>
      <c r="K297" s="1461"/>
      <c r="L297" s="1461"/>
      <c r="M297" s="1461"/>
      <c r="N297" s="1461"/>
      <c r="O297" s="5" t="s">
        <v>337</v>
      </c>
      <c r="P297" s="1461" t="str">
        <f>項目一覧!$C$128</f>
        <v/>
      </c>
      <c r="Q297" s="1461"/>
      <c r="R297" s="1461"/>
      <c r="S297" s="1461"/>
      <c r="T297" s="1461"/>
      <c r="U297" s="5" t="s">
        <v>337</v>
      </c>
      <c r="V297" s="1461" t="str">
        <f>項目一覧!$C$129</f>
        <v/>
      </c>
      <c r="W297" s="1461"/>
      <c r="X297" s="1461"/>
      <c r="Y297" s="1461"/>
      <c r="Z297" s="1461"/>
      <c r="AA297" s="7" t="s">
        <v>350</v>
      </c>
    </row>
    <row r="298" spans="1:27" ht="17.100000000000001" customHeight="1">
      <c r="A298" s="6"/>
      <c r="B298" s="3" t="s">
        <v>491</v>
      </c>
      <c r="C298" s="388" t="s">
        <v>3601</v>
      </c>
      <c r="D298" s="3"/>
      <c r="E298" s="3"/>
      <c r="F298" s="3"/>
      <c r="G298" s="3"/>
      <c r="H298" s="3"/>
      <c r="I298" s="5" t="s">
        <v>141</v>
      </c>
      <c r="J298" s="1534" t="str">
        <f>項目一覧!$C$368</f>
        <v/>
      </c>
      <c r="K298" s="1534"/>
      <c r="L298" s="1534"/>
      <c r="M298" s="1534"/>
      <c r="N298" s="1534"/>
      <c r="O298" s="5" t="s">
        <v>151</v>
      </c>
      <c r="P298" s="1534" t="str">
        <f>項目一覧!$C$369</f>
        <v/>
      </c>
      <c r="Q298" s="1534"/>
      <c r="R298" s="1534"/>
      <c r="S298" s="1534"/>
      <c r="T298" s="1534"/>
      <c r="U298" s="5" t="s">
        <v>151</v>
      </c>
      <c r="V298" s="1535" t="str">
        <f>項目一覧!$C$370</f>
        <v/>
      </c>
      <c r="W298" s="1535"/>
      <c r="X298" s="1535"/>
      <c r="Y298" s="1535"/>
      <c r="Z298" s="1535"/>
      <c r="AA298" s="7" t="s">
        <v>350</v>
      </c>
    </row>
    <row r="299" spans="1:27" ht="18" customHeight="1">
      <c r="A299" s="6"/>
      <c r="B299" s="3" t="s">
        <v>490</v>
      </c>
      <c r="C299" s="3" t="s">
        <v>357</v>
      </c>
      <c r="D299" s="3"/>
      <c r="E299" s="3"/>
      <c r="F299" s="3"/>
      <c r="G299" s="3"/>
      <c r="H299" s="3"/>
      <c r="I299" s="5" t="s">
        <v>338</v>
      </c>
      <c r="J299" s="1461" t="str">
        <f>項目一覧!$C$130</f>
        <v/>
      </c>
      <c r="K299" s="1461"/>
      <c r="L299" s="1461"/>
      <c r="M299" s="1461"/>
      <c r="N299" s="1461"/>
      <c r="O299" s="5" t="s">
        <v>337</v>
      </c>
      <c r="P299" s="1461" t="str">
        <f>項目一覧!$C$131</f>
        <v/>
      </c>
      <c r="Q299" s="1461"/>
      <c r="R299" s="1461"/>
      <c r="S299" s="1461"/>
      <c r="T299" s="1461"/>
      <c r="U299" s="5" t="s">
        <v>337</v>
      </c>
      <c r="V299" s="1461" t="str">
        <f>項目一覧!$C$132</f>
        <v/>
      </c>
      <c r="W299" s="1461"/>
      <c r="X299" s="1461"/>
      <c r="Y299" s="1461"/>
      <c r="Z299" s="1461"/>
      <c r="AA299" s="7" t="s">
        <v>350</v>
      </c>
    </row>
    <row r="300" spans="1:27" ht="18" customHeight="1">
      <c r="A300" s="6"/>
      <c r="B300" s="3" t="s">
        <v>489</v>
      </c>
      <c r="C300" s="3" t="s">
        <v>355</v>
      </c>
      <c r="D300" s="3"/>
      <c r="E300" s="3"/>
      <c r="F300" s="3"/>
      <c r="G300" s="3"/>
      <c r="H300" s="3"/>
      <c r="I300" s="5" t="s">
        <v>338</v>
      </c>
      <c r="J300" s="1461" t="str">
        <f>項目一覧!$C$322</f>
        <v/>
      </c>
      <c r="K300" s="1461"/>
      <c r="L300" s="1461"/>
      <c r="M300" s="1461"/>
      <c r="N300" s="1461"/>
      <c r="O300" s="5" t="s">
        <v>337</v>
      </c>
      <c r="P300" s="1461" t="str">
        <f>項目一覧!$C$323</f>
        <v/>
      </c>
      <c r="Q300" s="1461"/>
      <c r="R300" s="1461"/>
      <c r="S300" s="1461"/>
      <c r="T300" s="1461"/>
      <c r="U300" s="5" t="s">
        <v>337</v>
      </c>
      <c r="V300" s="1461" t="str">
        <f>項目一覧!$C$324</f>
        <v/>
      </c>
      <c r="W300" s="1461"/>
      <c r="X300" s="1461"/>
      <c r="Y300" s="1461"/>
      <c r="Z300" s="1461"/>
      <c r="AA300" s="7" t="s">
        <v>350</v>
      </c>
    </row>
    <row r="301" spans="1:27" ht="18" customHeight="1">
      <c r="A301" s="6"/>
      <c r="B301" s="3" t="s">
        <v>488</v>
      </c>
      <c r="C301" s="3" t="s">
        <v>354</v>
      </c>
      <c r="D301" s="3"/>
      <c r="E301" s="3"/>
      <c r="F301" s="3"/>
      <c r="G301" s="3"/>
      <c r="H301" s="3"/>
      <c r="I301" s="5" t="s">
        <v>338</v>
      </c>
      <c r="J301" s="1461" t="str">
        <f>項目一覧!$C$325</f>
        <v/>
      </c>
      <c r="K301" s="1461"/>
      <c r="L301" s="1461"/>
      <c r="M301" s="1461"/>
      <c r="N301" s="1461"/>
      <c r="O301" s="5" t="s">
        <v>337</v>
      </c>
      <c r="P301" s="1461" t="str">
        <f>項目一覧!$C$326</f>
        <v/>
      </c>
      <c r="Q301" s="1461"/>
      <c r="R301" s="1461"/>
      <c r="S301" s="1461"/>
      <c r="T301" s="1461"/>
      <c r="U301" s="5" t="s">
        <v>337</v>
      </c>
      <c r="V301" s="1461" t="str">
        <f>項目一覧!$C$327</f>
        <v/>
      </c>
      <c r="W301" s="1461"/>
      <c r="X301" s="1461"/>
      <c r="Y301" s="1461"/>
      <c r="Z301" s="1461"/>
      <c r="AA301" s="7" t="s">
        <v>350</v>
      </c>
    </row>
    <row r="302" spans="1:27" ht="18" customHeight="1">
      <c r="A302" s="6"/>
      <c r="B302" s="3" t="s">
        <v>487</v>
      </c>
      <c r="C302" s="3" t="s">
        <v>353</v>
      </c>
      <c r="D302" s="3"/>
      <c r="E302" s="3"/>
      <c r="F302" s="3"/>
      <c r="G302" s="3"/>
      <c r="H302" s="3"/>
      <c r="I302" s="5" t="s">
        <v>338</v>
      </c>
      <c r="J302" s="1461" t="str">
        <f>項目一覧!$C$328</f>
        <v/>
      </c>
      <c r="K302" s="1461"/>
      <c r="L302" s="1461"/>
      <c r="M302" s="1461"/>
      <c r="N302" s="1461"/>
      <c r="O302" s="5" t="s">
        <v>337</v>
      </c>
      <c r="P302" s="1461" t="str">
        <f>項目一覧!$C$329</f>
        <v/>
      </c>
      <c r="Q302" s="1461"/>
      <c r="R302" s="1461"/>
      <c r="S302" s="1461"/>
      <c r="T302" s="1461"/>
      <c r="U302" s="5" t="s">
        <v>337</v>
      </c>
      <c r="V302" s="1461" t="str">
        <f>項目一覧!$C$330</f>
        <v/>
      </c>
      <c r="W302" s="1461"/>
      <c r="X302" s="1461"/>
      <c r="Y302" s="1461"/>
      <c r="Z302" s="1461"/>
      <c r="AA302" s="7" t="s">
        <v>350</v>
      </c>
    </row>
    <row r="303" spans="1:27" ht="18" customHeight="1">
      <c r="A303" s="6"/>
      <c r="B303" s="3" t="s">
        <v>3603</v>
      </c>
      <c r="C303" s="3" t="s">
        <v>352</v>
      </c>
      <c r="D303" s="3"/>
      <c r="E303" s="3"/>
      <c r="F303" s="3"/>
      <c r="G303" s="3"/>
      <c r="H303" s="3"/>
      <c r="I303" s="5" t="s">
        <v>338</v>
      </c>
      <c r="J303" s="1461" t="str">
        <f>項目一覧!$C$331</f>
        <v/>
      </c>
      <c r="K303" s="1461"/>
      <c r="L303" s="1461"/>
      <c r="M303" s="1461"/>
      <c r="N303" s="1461"/>
      <c r="O303" s="5" t="s">
        <v>337</v>
      </c>
      <c r="P303" s="1461" t="str">
        <f>項目一覧!$C$332</f>
        <v/>
      </c>
      <c r="Q303" s="1461"/>
      <c r="R303" s="1461"/>
      <c r="S303" s="1461"/>
      <c r="T303" s="1461"/>
      <c r="U303" s="5" t="s">
        <v>337</v>
      </c>
      <c r="V303" s="1461" t="str">
        <f>項目一覧!$C$333</f>
        <v/>
      </c>
      <c r="W303" s="1461"/>
      <c r="X303" s="1461"/>
      <c r="Y303" s="1461"/>
      <c r="Z303" s="1461"/>
      <c r="AA303" s="7" t="s">
        <v>350</v>
      </c>
    </row>
    <row r="304" spans="1:27" ht="18" customHeight="1">
      <c r="A304" s="6"/>
      <c r="B304" s="3" t="s">
        <v>3604</v>
      </c>
      <c r="C304" s="3" t="s">
        <v>2900</v>
      </c>
      <c r="D304" s="3"/>
      <c r="E304" s="3"/>
      <c r="F304" s="3"/>
      <c r="G304" s="3"/>
      <c r="H304" s="3"/>
      <c r="I304" s="5" t="s">
        <v>338</v>
      </c>
      <c r="J304" s="1534" t="str">
        <f>項目一覧!$C$355</f>
        <v/>
      </c>
      <c r="K304" s="1534"/>
      <c r="L304" s="1534"/>
      <c r="M304" s="1534"/>
      <c r="N304" s="1534"/>
      <c r="O304" s="5" t="s">
        <v>337</v>
      </c>
      <c r="P304" s="1534" t="str">
        <f>項目一覧!$C$356</f>
        <v/>
      </c>
      <c r="Q304" s="1534"/>
      <c r="R304" s="1534"/>
      <c r="S304" s="1534"/>
      <c r="T304" s="1534"/>
      <c r="U304" s="5" t="s">
        <v>337</v>
      </c>
      <c r="V304" s="1535" t="str">
        <f>項目一覧!$C$357</f>
        <v/>
      </c>
      <c r="W304" s="1535"/>
      <c r="X304" s="1535"/>
      <c r="Y304" s="1535"/>
      <c r="Z304" s="1535"/>
      <c r="AA304" s="7" t="s">
        <v>350</v>
      </c>
    </row>
    <row r="305" spans="1:27" ht="17.100000000000001" customHeight="1">
      <c r="A305" s="6"/>
      <c r="B305" s="3" t="s">
        <v>3605</v>
      </c>
      <c r="C305" s="388" t="s">
        <v>3602</v>
      </c>
      <c r="D305" s="3"/>
      <c r="E305" s="3"/>
      <c r="F305" s="3"/>
      <c r="G305" s="3"/>
      <c r="H305" s="3"/>
      <c r="I305" s="5" t="s">
        <v>141</v>
      </c>
      <c r="J305" s="1534" t="str">
        <f>項目一覧!$C$371</f>
        <v/>
      </c>
      <c r="K305" s="1534"/>
      <c r="L305" s="1534"/>
      <c r="M305" s="1534"/>
      <c r="N305" s="1534"/>
      <c r="O305" s="5" t="s">
        <v>151</v>
      </c>
      <c r="P305" s="1534" t="str">
        <f>項目一覧!$C$372</f>
        <v/>
      </c>
      <c r="Q305" s="1534"/>
      <c r="R305" s="1534"/>
      <c r="S305" s="1534"/>
      <c r="T305" s="1534"/>
      <c r="U305" s="5" t="s">
        <v>151</v>
      </c>
      <c r="V305" s="1535" t="str">
        <f>項目一覧!$C$373</f>
        <v/>
      </c>
      <c r="W305" s="1535"/>
      <c r="X305" s="1535"/>
      <c r="Y305" s="1535"/>
      <c r="Z305" s="1535"/>
      <c r="AA305" s="7" t="s">
        <v>350</v>
      </c>
    </row>
    <row r="306" spans="1:27" ht="18" customHeight="1">
      <c r="A306" s="6"/>
      <c r="B306" s="3" t="s">
        <v>3606</v>
      </c>
      <c r="C306" s="3" t="s">
        <v>351</v>
      </c>
      <c r="D306" s="3"/>
      <c r="E306" s="3"/>
      <c r="F306" s="3"/>
      <c r="G306" s="3"/>
      <c r="H306" s="3"/>
      <c r="I306" s="5" t="s">
        <v>338</v>
      </c>
      <c r="J306" s="1461" t="str">
        <f>項目一覧!$C$133</f>
        <v/>
      </c>
      <c r="K306" s="1461"/>
      <c r="L306" s="1461"/>
      <c r="M306" s="1461"/>
      <c r="N306" s="1461"/>
      <c r="O306" s="5" t="s">
        <v>337</v>
      </c>
      <c r="P306" s="1461" t="str">
        <f>項目一覧!$C$134</f>
        <v/>
      </c>
      <c r="Q306" s="1461"/>
      <c r="R306" s="1461"/>
      <c r="S306" s="1461"/>
      <c r="T306" s="1461"/>
      <c r="U306" s="5" t="s">
        <v>337</v>
      </c>
      <c r="V306" s="1461" t="str">
        <f>項目一覧!$C$135</f>
        <v/>
      </c>
      <c r="W306" s="1461"/>
      <c r="X306" s="1461"/>
      <c r="Y306" s="1461"/>
      <c r="Z306" s="1461"/>
      <c r="AA306" s="7" t="s">
        <v>350</v>
      </c>
    </row>
    <row r="307" spans="1:27" ht="18" customHeight="1">
      <c r="A307" s="6"/>
      <c r="B307" s="3" t="s">
        <v>3607</v>
      </c>
      <c r="C307" s="3" t="s">
        <v>2917</v>
      </c>
      <c r="D307" s="3"/>
      <c r="E307" s="3"/>
      <c r="F307" s="3"/>
      <c r="G307" s="3"/>
      <c r="H307" s="3"/>
      <c r="I307" s="5" t="s">
        <v>141</v>
      </c>
      <c r="J307" s="1461" t="str">
        <f>項目一覧!$C$345</f>
        <v/>
      </c>
      <c r="K307" s="1461"/>
      <c r="L307" s="1461"/>
      <c r="M307" s="1461"/>
      <c r="N307" s="1461"/>
      <c r="O307" s="5" t="s">
        <v>151</v>
      </c>
      <c r="P307" s="1461" t="str">
        <f>項目一覧!$C$346</f>
        <v/>
      </c>
      <c r="Q307" s="1461"/>
      <c r="R307" s="1461"/>
      <c r="S307" s="1461"/>
      <c r="T307" s="1461"/>
      <c r="U307" s="5" t="s">
        <v>151</v>
      </c>
      <c r="V307" s="1540" t="str">
        <f>項目一覧!$C$347</f>
        <v/>
      </c>
      <c r="W307" s="1540"/>
      <c r="X307" s="1540"/>
      <c r="Y307" s="1540"/>
      <c r="Z307" s="1540"/>
      <c r="AA307" s="7" t="s">
        <v>350</v>
      </c>
    </row>
    <row r="308" spans="1:27" ht="18" customHeight="1">
      <c r="A308" s="6"/>
      <c r="B308" s="3" t="s">
        <v>3599</v>
      </c>
      <c r="C308" s="3" t="s">
        <v>349</v>
      </c>
      <c r="D308" s="3"/>
      <c r="E308" s="3"/>
      <c r="F308" s="3"/>
      <c r="G308" s="3"/>
      <c r="H308" s="3"/>
      <c r="I308" s="3"/>
      <c r="J308" s="3"/>
      <c r="K308" s="3"/>
      <c r="L308" s="3"/>
      <c r="M308" s="1468" t="str">
        <f>項目一覧!$C$136</f>
        <v/>
      </c>
      <c r="N308" s="1468"/>
      <c r="O308" s="1468"/>
      <c r="P308" s="1468"/>
      <c r="Q308" s="1468"/>
      <c r="R308" s="3" t="s">
        <v>348</v>
      </c>
      <c r="S308" s="3"/>
      <c r="T308" s="3"/>
      <c r="U308" s="3"/>
      <c r="V308" s="3"/>
      <c r="W308" s="3"/>
      <c r="X308" s="3"/>
      <c r="Y308" s="3"/>
      <c r="Z308" s="3"/>
      <c r="AA308" s="3"/>
    </row>
    <row r="309" spans="1:27" ht="18" customHeight="1">
      <c r="A309" s="32"/>
      <c r="B309" s="15" t="s">
        <v>3600</v>
      </c>
      <c r="C309" s="15" t="s">
        <v>347</v>
      </c>
      <c r="D309" s="15"/>
      <c r="E309" s="15"/>
      <c r="F309" s="15"/>
      <c r="G309" s="15"/>
      <c r="H309" s="15"/>
      <c r="I309" s="15"/>
      <c r="J309" s="15"/>
      <c r="K309" s="15"/>
      <c r="L309" s="15"/>
      <c r="M309" s="1494" t="str">
        <f>項目一覧!$C$137</f>
        <v/>
      </c>
      <c r="N309" s="1494"/>
      <c r="O309" s="1494"/>
      <c r="P309" s="1494"/>
      <c r="Q309" s="1494"/>
      <c r="R309" s="15" t="s">
        <v>346</v>
      </c>
      <c r="S309" s="15"/>
      <c r="T309" s="15"/>
      <c r="U309" s="15"/>
      <c r="V309" s="15"/>
      <c r="W309" s="15"/>
      <c r="X309" s="15"/>
      <c r="Y309" s="15"/>
      <c r="Z309" s="15"/>
      <c r="AA309" s="15"/>
    </row>
    <row r="310" spans="1:27" ht="15.95" customHeight="1">
      <c r="A310" s="6" t="s">
        <v>344</v>
      </c>
      <c r="B310" s="3" t="s">
        <v>345</v>
      </c>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8" customHeight="1">
      <c r="A311" s="6"/>
      <c r="B311" s="3" t="s">
        <v>2299</v>
      </c>
      <c r="C311" s="3" t="s">
        <v>2333</v>
      </c>
      <c r="D311" s="3"/>
      <c r="E311" s="3"/>
      <c r="F311" s="3"/>
      <c r="G311" s="3"/>
      <c r="H311" s="3"/>
      <c r="I311" s="3"/>
      <c r="J311" s="3"/>
      <c r="K311" s="3"/>
      <c r="L311" s="1538" t="str">
        <f>項目一覧!$C$138</f>
        <v xml:space="preserve"> </v>
      </c>
      <c r="M311" s="1538"/>
      <c r="N311" s="1538"/>
      <c r="O311" s="1538"/>
      <c r="P311" s="3"/>
      <c r="Q311" s="3"/>
      <c r="R311" s="3"/>
      <c r="S311" s="3"/>
      <c r="T311" s="3"/>
      <c r="U311" s="3"/>
      <c r="V311" s="3"/>
      <c r="W311" s="3"/>
      <c r="X311" s="3"/>
      <c r="Y311" s="3"/>
      <c r="Z311" s="3"/>
      <c r="AA311" s="3"/>
    </row>
    <row r="312" spans="1:27" ht="18" customHeight="1">
      <c r="A312" s="32"/>
      <c r="B312" s="15" t="s">
        <v>2321</v>
      </c>
      <c r="C312" s="15" t="s">
        <v>2334</v>
      </c>
      <c r="D312" s="15"/>
      <c r="E312" s="15"/>
      <c r="F312" s="15"/>
      <c r="G312" s="15"/>
      <c r="H312" s="15"/>
      <c r="I312" s="15"/>
      <c r="J312" s="15"/>
      <c r="K312" s="15"/>
      <c r="L312" s="1539" t="str">
        <f>項目一覧!$C$139</f>
        <v/>
      </c>
      <c r="M312" s="1539"/>
      <c r="N312" s="1539"/>
      <c r="O312" s="1539"/>
      <c r="P312" s="15"/>
      <c r="Q312" s="15"/>
      <c r="R312" s="15"/>
      <c r="S312" s="15"/>
      <c r="T312" s="15"/>
      <c r="U312" s="15"/>
      <c r="V312" s="15"/>
      <c r="W312" s="15"/>
      <c r="X312" s="15"/>
      <c r="Y312" s="15"/>
      <c r="Z312" s="15"/>
      <c r="AA312" s="15"/>
    </row>
    <row r="313" spans="1:27" ht="15.95" customHeight="1">
      <c r="A313" s="6" t="s">
        <v>344</v>
      </c>
      <c r="B313" s="3" t="s">
        <v>343</v>
      </c>
      <c r="C313" s="3"/>
      <c r="D313" s="3"/>
      <c r="E313" s="3"/>
      <c r="F313" s="3"/>
      <c r="G313" s="3"/>
      <c r="H313" s="3"/>
      <c r="I313" s="5" t="s">
        <v>295</v>
      </c>
      <c r="J313" s="1468" t="s">
        <v>342</v>
      </c>
      <c r="K313" s="1468"/>
      <c r="L313" s="1468"/>
      <c r="M313" s="1468"/>
      <c r="N313" s="1468"/>
      <c r="O313" s="5" t="s">
        <v>337</v>
      </c>
      <c r="P313" s="1468" t="s">
        <v>145</v>
      </c>
      <c r="Q313" s="1468"/>
      <c r="R313" s="1468"/>
      <c r="S313" s="1468"/>
      <c r="T313" s="1468"/>
      <c r="U313" s="3" t="s">
        <v>318</v>
      </c>
      <c r="V313" s="3"/>
      <c r="W313" s="3"/>
      <c r="X313" s="3"/>
      <c r="Y313" s="3"/>
      <c r="Z313" s="3"/>
      <c r="AA313" s="3"/>
    </row>
    <row r="314" spans="1:27" ht="18" customHeight="1">
      <c r="A314" s="6"/>
      <c r="B314" s="3" t="s">
        <v>2326</v>
      </c>
      <c r="C314" s="3" t="s">
        <v>2327</v>
      </c>
      <c r="D314" s="3"/>
      <c r="E314" s="3"/>
      <c r="F314" s="3"/>
      <c r="G314" s="3"/>
      <c r="H314" s="3"/>
      <c r="I314" s="5" t="s">
        <v>338</v>
      </c>
      <c r="J314" s="1537" t="str">
        <f>項目一覧!$C$140</f>
        <v/>
      </c>
      <c r="K314" s="1537"/>
      <c r="L314" s="1537"/>
      <c r="M314" s="1537"/>
      <c r="N314" s="1537"/>
      <c r="O314" s="5" t="s">
        <v>337</v>
      </c>
      <c r="P314" s="1537" t="str">
        <f>項目一覧!$C$141</f>
        <v/>
      </c>
      <c r="Q314" s="1537"/>
      <c r="R314" s="1537"/>
      <c r="S314" s="1537"/>
      <c r="T314" s="1537"/>
      <c r="U314" s="3" t="s">
        <v>341</v>
      </c>
      <c r="V314" s="3"/>
      <c r="W314" s="3"/>
      <c r="X314" s="3"/>
      <c r="Y314" s="3"/>
      <c r="Z314" s="3"/>
      <c r="AA314" s="3"/>
    </row>
    <row r="315" spans="1:27" ht="18" customHeight="1">
      <c r="A315" s="6"/>
      <c r="B315" s="3" t="s">
        <v>2328</v>
      </c>
      <c r="C315" s="3" t="s">
        <v>2329</v>
      </c>
      <c r="D315" s="3"/>
      <c r="E315" s="3"/>
      <c r="F315" s="3"/>
      <c r="G315" s="3" t="s">
        <v>339</v>
      </c>
      <c r="H315" s="3"/>
      <c r="I315" s="5" t="s">
        <v>338</v>
      </c>
      <c r="J315" s="1468" t="str">
        <f>項目一覧!C142</f>
        <v/>
      </c>
      <c r="K315" s="1468"/>
      <c r="L315" s="1468"/>
      <c r="M315" s="1468"/>
      <c r="N315" s="1468"/>
      <c r="O315" s="5" t="s">
        <v>337</v>
      </c>
      <c r="P315" s="1468" t="str">
        <f>項目一覧!C143</f>
        <v/>
      </c>
      <c r="Q315" s="1468"/>
      <c r="R315" s="1468"/>
      <c r="S315" s="1468"/>
      <c r="T315" s="1468"/>
      <c r="U315" s="3" t="s">
        <v>336</v>
      </c>
      <c r="V315" s="3"/>
      <c r="W315" s="3"/>
      <c r="X315" s="3"/>
      <c r="Y315" s="3"/>
      <c r="Z315" s="3"/>
      <c r="AA315" s="3"/>
    </row>
    <row r="316" spans="1:27" ht="18" customHeight="1">
      <c r="A316" s="6"/>
      <c r="B316" s="3"/>
      <c r="C316" s="3"/>
      <c r="D316" s="3"/>
      <c r="E316" s="3"/>
      <c r="F316" s="3"/>
      <c r="G316" s="3" t="s">
        <v>335</v>
      </c>
      <c r="H316" s="3"/>
      <c r="I316" s="5" t="s">
        <v>323</v>
      </c>
      <c r="J316" s="1468" t="str">
        <f>項目一覧!C144</f>
        <v/>
      </c>
      <c r="K316" s="1468"/>
      <c r="L316" s="1468"/>
      <c r="M316" s="1468"/>
      <c r="N316" s="1468"/>
      <c r="O316" s="5" t="s">
        <v>334</v>
      </c>
      <c r="P316" s="1468" t="str">
        <f>項目一覧!C145</f>
        <v/>
      </c>
      <c r="Q316" s="1468"/>
      <c r="R316" s="1468"/>
      <c r="S316" s="1468"/>
      <c r="T316" s="1468"/>
      <c r="U316" s="3" t="s">
        <v>324</v>
      </c>
      <c r="V316" s="3"/>
      <c r="W316" s="3"/>
      <c r="X316" s="3"/>
      <c r="Y316" s="3"/>
      <c r="Z316" s="3"/>
      <c r="AA316" s="3"/>
    </row>
    <row r="317" spans="1:27" ht="18" customHeight="1">
      <c r="A317" s="6"/>
      <c r="B317" s="3" t="s">
        <v>2330</v>
      </c>
      <c r="C317" s="3" t="s">
        <v>2331</v>
      </c>
      <c r="D317" s="3"/>
      <c r="E317" s="3"/>
      <c r="F317" s="3"/>
      <c r="G317" s="7"/>
      <c r="H317" s="3"/>
      <c r="I317" s="1512" t="str">
        <f>項目一覧!$C$146</f>
        <v/>
      </c>
      <c r="J317" s="1512"/>
      <c r="K317" s="1512"/>
      <c r="L317" s="1512"/>
      <c r="M317" s="1512"/>
      <c r="N317" s="1512"/>
      <c r="O317" s="1512"/>
      <c r="P317" s="1536" t="str">
        <f>IF(項目一覧!$C$149="","","一部　"&amp;項目一覧!$C$149)</f>
        <v/>
      </c>
      <c r="Q317" s="1536"/>
      <c r="R317" s="1536"/>
      <c r="S317" s="1536"/>
      <c r="T317" s="1536"/>
      <c r="U317" s="1536"/>
      <c r="V317" s="1536"/>
      <c r="W317" s="2"/>
      <c r="X317" s="3"/>
      <c r="Y317" s="3"/>
      <c r="Z317" s="3"/>
      <c r="AA317" s="3"/>
    </row>
    <row r="318" spans="1:27" ht="18" customHeight="1">
      <c r="A318" s="6"/>
      <c r="B318" s="3" t="s">
        <v>2324</v>
      </c>
      <c r="C318" s="3" t="s">
        <v>2325</v>
      </c>
      <c r="D318" s="3"/>
      <c r="E318" s="3"/>
      <c r="F318" s="3"/>
      <c r="G318" s="3"/>
      <c r="H318" s="3"/>
      <c r="I318" s="3"/>
      <c r="J318" s="3"/>
      <c r="K318" s="3"/>
      <c r="L318" s="3"/>
      <c r="M318" s="3"/>
      <c r="N318" s="3"/>
      <c r="O318" s="3"/>
      <c r="P318" s="3"/>
      <c r="Q318" s="6" t="str">
        <f>IF(項目一覧!$D$152=TRUE,"■","□")</f>
        <v>□</v>
      </c>
      <c r="R318" s="2" t="s">
        <v>332</v>
      </c>
      <c r="S318" s="2"/>
      <c r="T318" s="6" t="str">
        <f>IF(項目一覧!$E$152=TRUE,"■","□")</f>
        <v>□</v>
      </c>
      <c r="U318" s="2" t="s">
        <v>331</v>
      </c>
      <c r="V318" s="2"/>
      <c r="W318" s="3"/>
      <c r="X318" s="3"/>
      <c r="Y318" s="3"/>
      <c r="Z318" s="3"/>
      <c r="AA318" s="3"/>
    </row>
    <row r="319" spans="1:27" ht="18" customHeight="1">
      <c r="A319" s="6"/>
      <c r="B319" s="3" t="s">
        <v>2343</v>
      </c>
      <c r="C319" s="3" t="s">
        <v>2332</v>
      </c>
      <c r="D319" s="3"/>
      <c r="E319" s="3"/>
      <c r="F319" s="3"/>
      <c r="G319" s="3"/>
      <c r="H319" s="3"/>
      <c r="I319" s="3"/>
      <c r="J319" s="6"/>
      <c r="K319" s="3" t="str">
        <f>IF(項目一覧!$D$153=TRUE,"■","□")&amp;"道路高さ制限不適用 "&amp;IF(項目一覧!$E$153=TRUE,"■","□")&amp;"隣地高さ制限不適用"&amp;IF(項目一覧!$F$153=TRUE,"■","□")&amp;"北側高さ制限不適用"</f>
        <v>□道路高さ制限不適用 □隣地高さ制限不適用□北側高さ制限不適用</v>
      </c>
      <c r="L319" s="3"/>
      <c r="M319" s="3"/>
      <c r="N319" s="3"/>
      <c r="O319" s="3"/>
      <c r="P319" s="6"/>
      <c r="Q319" s="3"/>
      <c r="R319" s="2"/>
      <c r="S319" s="3"/>
      <c r="T319" s="3"/>
      <c r="U319" s="3"/>
      <c r="V319" s="6"/>
      <c r="W319" s="3"/>
      <c r="X319" s="3"/>
      <c r="Y319" s="2"/>
      <c r="Z319" s="3"/>
      <c r="AA319" s="3"/>
    </row>
    <row r="320" spans="1:27" ht="18" customHeight="1">
      <c r="A320" s="17" t="s">
        <v>327</v>
      </c>
      <c r="B320" s="16" t="s">
        <v>330</v>
      </c>
      <c r="C320" s="16"/>
      <c r="D320" s="16"/>
      <c r="E320" s="16"/>
      <c r="F320" s="16"/>
      <c r="G320" s="16"/>
      <c r="H320" s="1459" t="str">
        <f>項目一覧!$C$154</f>
        <v/>
      </c>
      <c r="I320" s="1459"/>
      <c r="J320" s="1459"/>
      <c r="K320" s="1459"/>
      <c r="L320" s="1459"/>
      <c r="M320" s="1459"/>
      <c r="N320" s="1459"/>
      <c r="O320" s="1459"/>
      <c r="P320" s="1459"/>
      <c r="Q320" s="1459"/>
      <c r="R320" s="1459"/>
      <c r="S320" s="1459"/>
      <c r="T320" s="1459"/>
      <c r="U320" s="1459"/>
      <c r="V320" s="1459"/>
      <c r="W320" s="1459"/>
      <c r="X320" s="1459"/>
      <c r="Y320" s="1459"/>
      <c r="Z320" s="1459"/>
      <c r="AA320" s="1459"/>
    </row>
    <row r="321" spans="1:27" ht="18" customHeight="1">
      <c r="A321" s="6"/>
      <c r="B321" s="3"/>
      <c r="C321" s="3"/>
      <c r="D321" s="3"/>
      <c r="E321" s="3"/>
      <c r="F321" s="3"/>
      <c r="G321" s="3"/>
      <c r="H321" s="1491"/>
      <c r="I321" s="1491"/>
      <c r="J321" s="1491"/>
      <c r="K321" s="1491"/>
      <c r="L321" s="1491"/>
      <c r="M321" s="1491"/>
      <c r="N321" s="1491"/>
      <c r="O321" s="1491"/>
      <c r="P321" s="1491"/>
      <c r="Q321" s="1491"/>
      <c r="R321" s="1491"/>
      <c r="S321" s="1491"/>
      <c r="T321" s="1491"/>
      <c r="U321" s="1491"/>
      <c r="V321" s="1491"/>
      <c r="W321" s="1491"/>
      <c r="X321" s="1491"/>
      <c r="Y321" s="1491"/>
      <c r="Z321" s="1491"/>
      <c r="AA321" s="1491"/>
    </row>
    <row r="322" spans="1:27" ht="18" customHeight="1">
      <c r="A322" s="6"/>
      <c r="B322" s="3"/>
      <c r="C322" s="3"/>
      <c r="D322" s="3"/>
      <c r="E322" s="3"/>
      <c r="F322" s="3"/>
      <c r="G322" s="3"/>
      <c r="H322" s="1492"/>
      <c r="I322" s="1492"/>
      <c r="J322" s="1492"/>
      <c r="K322" s="1492"/>
      <c r="L322" s="1492"/>
      <c r="M322" s="1492"/>
      <c r="N322" s="1492"/>
      <c r="O322" s="1492"/>
      <c r="P322" s="1492"/>
      <c r="Q322" s="1492"/>
      <c r="R322" s="1492"/>
      <c r="S322" s="1492"/>
      <c r="T322" s="1492"/>
      <c r="U322" s="1492"/>
      <c r="V322" s="1492"/>
      <c r="W322" s="1492"/>
      <c r="X322" s="1492"/>
      <c r="Y322" s="1492"/>
      <c r="Z322" s="1492"/>
      <c r="AA322" s="1492"/>
    </row>
    <row r="323" spans="1:27" ht="20.100000000000001" customHeight="1">
      <c r="A323" s="22" t="s">
        <v>327</v>
      </c>
      <c r="B323" s="20" t="s">
        <v>329</v>
      </c>
      <c r="C323" s="20"/>
      <c r="D323" s="20"/>
      <c r="E323" s="20"/>
      <c r="F323" s="20"/>
      <c r="G323" s="20"/>
      <c r="H323" s="20"/>
      <c r="I323" s="20"/>
      <c r="J323" s="20" t="str">
        <f>IF(項目一覧!$C$155="","",IF(項目一覧!$C$155&lt;DATE(2019,5,1),"平成","令和"))</f>
        <v/>
      </c>
      <c r="K323" s="20"/>
      <c r="L323" s="26" t="str">
        <f>IF(項目一覧!$C$155="","",IF(項目一覧!$C$155&lt;DATE(2019,5,1),YEAR(項目一覧!$C$155)-1988,IF(YEAR(項目一覧!$C$155)-2018=1,"元",YEAR(項目一覧!$C$155)-2018)))</f>
        <v/>
      </c>
      <c r="M323" s="20" t="s">
        <v>322</v>
      </c>
      <c r="N323" s="22" t="str">
        <f>IF(項目一覧!$C$155="","",MONTH(項目一覧!$C$155))</f>
        <v/>
      </c>
      <c r="O323" s="20" t="s">
        <v>321</v>
      </c>
      <c r="P323" s="22" t="str">
        <f>IF(項目一覧!$C$155="","",DAY(項目一覧!$C$155))</f>
        <v/>
      </c>
      <c r="Q323" s="20" t="s">
        <v>320</v>
      </c>
      <c r="R323" s="20"/>
      <c r="S323" s="24"/>
      <c r="T323" s="24"/>
      <c r="U323" s="20"/>
      <c r="V323" s="20"/>
      <c r="W323" s="20"/>
      <c r="X323" s="20"/>
      <c r="Y323" s="20"/>
      <c r="Z323" s="20"/>
      <c r="AA323" s="20"/>
    </row>
    <row r="324" spans="1:27" ht="20.100000000000001" customHeight="1">
      <c r="A324" s="22" t="s">
        <v>327</v>
      </c>
      <c r="B324" s="20" t="s">
        <v>328</v>
      </c>
      <c r="C324" s="20"/>
      <c r="D324" s="20"/>
      <c r="E324" s="20"/>
      <c r="F324" s="20"/>
      <c r="G324" s="20"/>
      <c r="H324" s="20"/>
      <c r="I324" s="20"/>
      <c r="J324" s="15" t="str">
        <f>IF(項目一覧!$C$156="","",IF(項目一覧!$C$156&lt;DATE(2019,5,1),"平成","令和"))</f>
        <v/>
      </c>
      <c r="K324" s="20"/>
      <c r="L324" s="26" t="str">
        <f>IF(項目一覧!$C$156="","",IF(項目一覧!$C$156&lt;DATE(2019,5,1),YEAR(項目一覧!$C$156)-1988,IF(YEAR(項目一覧!$C$156)-2018=1,"元",YEAR(項目一覧!$C$156)-2018)))</f>
        <v/>
      </c>
      <c r="M324" s="20" t="s">
        <v>322</v>
      </c>
      <c r="N324" s="22" t="str">
        <f>IF(項目一覧!$C$156="","",MONTH(項目一覧!$C$156))</f>
        <v/>
      </c>
      <c r="O324" s="20" t="s">
        <v>321</v>
      </c>
      <c r="P324" s="22" t="str">
        <f>IF(項目一覧!$C$156="","",DAY(項目一覧!$C$156))</f>
        <v/>
      </c>
      <c r="Q324" s="20" t="s">
        <v>320</v>
      </c>
      <c r="R324" s="20"/>
      <c r="S324" s="24"/>
      <c r="T324" s="24"/>
      <c r="U324" s="20"/>
      <c r="V324" s="20"/>
      <c r="W324" s="20"/>
      <c r="X324" s="20"/>
      <c r="Y324" s="20"/>
      <c r="Z324" s="20"/>
      <c r="AA324" s="20"/>
    </row>
    <row r="325" spans="1:27" ht="15.95" customHeight="1">
      <c r="A325" s="6" t="s">
        <v>327</v>
      </c>
      <c r="B325" s="3" t="s">
        <v>326</v>
      </c>
      <c r="C325" s="3"/>
      <c r="D325" s="3"/>
      <c r="E325" s="3"/>
      <c r="F325" s="3"/>
      <c r="G325" s="3"/>
      <c r="H325" s="3"/>
      <c r="I325" s="3"/>
      <c r="J325" s="3"/>
      <c r="K325" s="3"/>
      <c r="L325" s="5"/>
      <c r="M325" s="3"/>
      <c r="N325" s="3"/>
      <c r="O325" s="3"/>
      <c r="P325" s="3"/>
      <c r="Q325" s="3"/>
      <c r="R325" s="3"/>
      <c r="S325" s="2"/>
      <c r="T325" s="2"/>
      <c r="U325" s="3" t="s">
        <v>325</v>
      </c>
      <c r="V325" s="3"/>
      <c r="W325" s="3"/>
      <c r="X325" s="3"/>
      <c r="Y325" s="3"/>
      <c r="Z325" s="3"/>
      <c r="AA325" s="3"/>
    </row>
    <row r="326" spans="1:27" ht="18" customHeight="1">
      <c r="A326" s="6"/>
      <c r="B326" s="3"/>
      <c r="C326" s="3"/>
      <c r="D326" s="3"/>
      <c r="E326" s="5" t="s">
        <v>323</v>
      </c>
      <c r="F326" s="1457" t="str">
        <f>項目一覧!$C$157</f>
        <v/>
      </c>
      <c r="G326" s="1457"/>
      <c r="H326" s="1457"/>
      <c r="I326" s="5" t="s">
        <v>324</v>
      </c>
      <c r="J326" s="3" t="str">
        <f>IF(項目一覧!$C$158="","",IF(項目一覧!$C$158&lt;DATE(2019,5,1),"平成","令和"))</f>
        <v/>
      </c>
      <c r="K326" s="3"/>
      <c r="L326" s="5" t="str">
        <f>IF(項目一覧!$C$158="","",IF(項目一覧!$C$158&lt;DATE(2019,5,1),YEAR(項目一覧!$C$158)-1988,IF(YEAR(項目一覧!$C$158)-2018=1,"元",YEAR(項目一覧!$C$158)-2018)))</f>
        <v/>
      </c>
      <c r="M326" s="3" t="s">
        <v>322</v>
      </c>
      <c r="N326" s="3" t="str">
        <f>IF(項目一覧!$C$158="","",MONTH(項目一覧!$C$158))</f>
        <v/>
      </c>
      <c r="O326" s="3" t="s">
        <v>321</v>
      </c>
      <c r="P326" s="3" t="str">
        <f>IF(項目一覧!$C$158="","",DAY(項目一覧!$C$158))</f>
        <v/>
      </c>
      <c r="Q326" s="3" t="s">
        <v>320</v>
      </c>
      <c r="R326" s="5" t="s">
        <v>323</v>
      </c>
      <c r="S326" s="1541" t="str">
        <f>項目一覧!$C$159</f>
        <v/>
      </c>
      <c r="T326" s="1541"/>
      <c r="U326" s="1541"/>
      <c r="V326" s="1541"/>
      <c r="W326" s="1541"/>
      <c r="X326" s="1541"/>
      <c r="Y326" s="1541"/>
      <c r="Z326" s="1541"/>
      <c r="AA326" s="5" t="s">
        <v>324</v>
      </c>
    </row>
    <row r="327" spans="1:27" ht="18" customHeight="1">
      <c r="A327" s="2"/>
      <c r="B327" s="2"/>
      <c r="C327" s="2"/>
      <c r="D327" s="2"/>
      <c r="E327" s="5" t="s">
        <v>295</v>
      </c>
      <c r="F327" s="1457" t="str">
        <f>項目一覧!$C$160</f>
        <v/>
      </c>
      <c r="G327" s="1457"/>
      <c r="H327" s="1457"/>
      <c r="I327" s="5" t="s">
        <v>318</v>
      </c>
      <c r="J327" s="3" t="str">
        <f>IF(項目一覧!$C$161="","",IF(項目一覧!$C$161&lt;DATE(2019,5,1),"平成","令和"))</f>
        <v/>
      </c>
      <c r="K327" s="3"/>
      <c r="L327" s="5" t="str">
        <f>IF(項目一覧!$C$161="","",IF(項目一覧!$C$161&lt;DATE(2019,5,1),YEAR(項目一覧!$C$161)-1988,IF(YEAR(項目一覧!$C$161)-2018=1,"元",YEAR(項目一覧!$C$161)-2018)))</f>
        <v/>
      </c>
      <c r="M327" s="3" t="s">
        <v>322</v>
      </c>
      <c r="N327" s="3" t="str">
        <f>IF(項目一覧!$C$161="","",MONTH(項目一覧!$C$161))</f>
        <v/>
      </c>
      <c r="O327" s="3" t="s">
        <v>321</v>
      </c>
      <c r="P327" s="3" t="str">
        <f>IF(項目一覧!$C$161="","",DAY(項目一覧!$C$161))</f>
        <v/>
      </c>
      <c r="Q327" s="3" t="s">
        <v>320</v>
      </c>
      <c r="R327" s="5" t="s">
        <v>323</v>
      </c>
      <c r="S327" s="1541" t="str">
        <f>項目一覧!$C$162</f>
        <v/>
      </c>
      <c r="T327" s="1541"/>
      <c r="U327" s="1541"/>
      <c r="V327" s="1541"/>
      <c r="W327" s="1541"/>
      <c r="X327" s="1541"/>
      <c r="Y327" s="1541"/>
      <c r="Z327" s="1541"/>
      <c r="AA327" s="33" t="s">
        <v>318</v>
      </c>
    </row>
    <row r="328" spans="1:27" ht="18" customHeight="1">
      <c r="A328" s="2"/>
      <c r="B328" s="2"/>
      <c r="C328" s="2"/>
      <c r="D328" s="2"/>
      <c r="E328" s="5" t="s">
        <v>295</v>
      </c>
      <c r="F328" s="1543" t="str">
        <f>項目一覧!$C$163</f>
        <v/>
      </c>
      <c r="G328" s="1543"/>
      <c r="H328" s="1543"/>
      <c r="I328" s="5" t="s">
        <v>318</v>
      </c>
      <c r="J328" s="3" t="str">
        <f>IF(項目一覧!$C$164="","",IF(項目一覧!$C$164&lt;DATE(2019,5,1),"平成","令和"))</f>
        <v/>
      </c>
      <c r="K328" s="3"/>
      <c r="L328" s="5" t="str">
        <f>IF(項目一覧!$C$164="","",IF(項目一覧!$C$164&lt;DATE(2019,5,1),YEAR(項目一覧!$C$164)-1988,IF(YEAR(項目一覧!$C$164)-2018=1,"元",YEAR(項目一覧!$C$164)-2018)))</f>
        <v/>
      </c>
      <c r="M328" s="3" t="s">
        <v>322</v>
      </c>
      <c r="N328" s="3" t="str">
        <f>IF(項目一覧!$C$164="","",MONTH(項目一覧!$C$164))</f>
        <v/>
      </c>
      <c r="O328" s="3" t="s">
        <v>321</v>
      </c>
      <c r="P328" s="3" t="str">
        <f>IF(項目一覧!$C$164="","",DAY(項目一覧!$C$164))</f>
        <v/>
      </c>
      <c r="Q328" s="3" t="s">
        <v>320</v>
      </c>
      <c r="R328" s="5" t="s">
        <v>319</v>
      </c>
      <c r="S328" s="1542" t="str">
        <f>項目一覧!$C$165</f>
        <v/>
      </c>
      <c r="T328" s="1542"/>
      <c r="U328" s="1542"/>
      <c r="V328" s="1542"/>
      <c r="W328" s="1542"/>
      <c r="X328" s="1542"/>
      <c r="Y328" s="1542"/>
      <c r="Z328" s="1542"/>
      <c r="AA328" s="33" t="s">
        <v>318</v>
      </c>
    </row>
    <row r="329" spans="1:27" ht="18" customHeight="1">
      <c r="A329" s="17" t="s">
        <v>311</v>
      </c>
      <c r="B329" s="16" t="s">
        <v>317</v>
      </c>
      <c r="C329" s="16"/>
      <c r="D329" s="16"/>
      <c r="E329" s="16"/>
      <c r="F329" s="16"/>
      <c r="G329" s="16"/>
      <c r="H329" s="16"/>
      <c r="I329" s="1544" t="str">
        <f>項目一覧!$C$166</f>
        <v/>
      </c>
      <c r="J329" s="1544"/>
      <c r="K329" s="1544"/>
      <c r="L329" s="1544"/>
      <c r="M329" s="1544"/>
      <c r="N329" s="1544"/>
      <c r="O329" s="1544"/>
      <c r="P329" s="1544"/>
      <c r="Q329" s="1544"/>
      <c r="R329" s="1544"/>
      <c r="S329" s="1544"/>
      <c r="T329" s="1544"/>
      <c r="U329" s="1544"/>
      <c r="V329" s="1544"/>
      <c r="W329" s="1544"/>
      <c r="X329" s="1544"/>
      <c r="Y329" s="1544"/>
      <c r="Z329" s="1544"/>
      <c r="AA329" s="1544"/>
    </row>
    <row r="330" spans="1:27" ht="18" customHeight="1">
      <c r="A330" s="2"/>
      <c r="B330" s="2"/>
      <c r="C330" s="2"/>
      <c r="D330" s="2"/>
      <c r="E330" s="2"/>
      <c r="F330" s="2"/>
      <c r="G330" s="2"/>
      <c r="H330" s="2"/>
      <c r="I330" s="1545"/>
      <c r="J330" s="1545"/>
      <c r="K330" s="1545"/>
      <c r="L330" s="1545"/>
      <c r="M330" s="1545"/>
      <c r="N330" s="1545"/>
      <c r="O330" s="1545"/>
      <c r="P330" s="1545"/>
      <c r="Q330" s="1545"/>
      <c r="R330" s="1545"/>
      <c r="S330" s="1545"/>
      <c r="T330" s="1545"/>
      <c r="U330" s="1545"/>
      <c r="V330" s="1545"/>
      <c r="W330" s="1545"/>
      <c r="X330" s="1545"/>
      <c r="Y330" s="1545"/>
      <c r="Z330" s="1545"/>
      <c r="AA330" s="1545"/>
    </row>
    <row r="331" spans="1:27" ht="18" customHeight="1">
      <c r="A331" s="17" t="s">
        <v>311</v>
      </c>
      <c r="B331" s="16" t="s">
        <v>316</v>
      </c>
      <c r="C331" s="16"/>
      <c r="D331" s="16"/>
      <c r="E331" s="16"/>
      <c r="F331" s="16"/>
      <c r="G331" s="16"/>
      <c r="H331" s="16"/>
      <c r="I331" s="1544" t="str">
        <f>項目一覧!$C$167</f>
        <v/>
      </c>
      <c r="J331" s="1552"/>
      <c r="K331" s="1552"/>
      <c r="L331" s="1552"/>
      <c r="M331" s="1552"/>
      <c r="N331" s="1552"/>
      <c r="O331" s="1552"/>
      <c r="P331" s="1552"/>
      <c r="Q331" s="1552"/>
      <c r="R331" s="1552"/>
      <c r="S331" s="1552"/>
      <c r="T331" s="1552"/>
      <c r="U331" s="1552"/>
      <c r="V331" s="1552"/>
      <c r="W331" s="1552"/>
      <c r="X331" s="1552"/>
      <c r="Y331" s="1552"/>
      <c r="Z331" s="1552"/>
      <c r="AA331" s="1552"/>
    </row>
    <row r="332" spans="1:27" ht="18" customHeight="1">
      <c r="A332" s="30"/>
      <c r="B332" s="30"/>
      <c r="C332" s="30"/>
      <c r="D332" s="30"/>
      <c r="E332" s="30"/>
      <c r="F332" s="30"/>
      <c r="G332" s="30"/>
      <c r="H332" s="30"/>
      <c r="I332" s="1521"/>
      <c r="J332" s="1521"/>
      <c r="K332" s="1521"/>
      <c r="L332" s="1521"/>
      <c r="M332" s="1521"/>
      <c r="N332" s="1521"/>
      <c r="O332" s="1521"/>
      <c r="P332" s="1521"/>
      <c r="Q332" s="1521"/>
      <c r="R332" s="1521"/>
      <c r="S332" s="1521"/>
      <c r="T332" s="1521"/>
      <c r="U332" s="1521"/>
      <c r="V332" s="1521"/>
      <c r="W332" s="1521"/>
      <c r="X332" s="1521"/>
      <c r="Y332" s="1521"/>
      <c r="Z332" s="1521"/>
      <c r="AA332" s="1521"/>
    </row>
    <row r="333" spans="1:27" ht="18" customHeight="1">
      <c r="A333" s="2"/>
      <c r="B333" s="2"/>
      <c r="C333" s="2"/>
      <c r="D333" s="2"/>
      <c r="E333" s="2"/>
      <c r="F333" s="2"/>
      <c r="G333" s="2"/>
      <c r="H333" s="2"/>
    </row>
    <row r="334" spans="1:27" ht="15.95" customHeight="1">
      <c r="A334" s="1497" t="s">
        <v>315</v>
      </c>
      <c r="B334" s="1497"/>
      <c r="C334" s="1497"/>
      <c r="D334" s="1497"/>
      <c r="E334" s="1497"/>
      <c r="F334" s="1497"/>
      <c r="G334" s="1497"/>
      <c r="H334" s="1497"/>
      <c r="I334" s="1497"/>
      <c r="J334" s="1497"/>
      <c r="K334" s="1497"/>
      <c r="L334" s="1497"/>
      <c r="M334" s="1497"/>
      <c r="N334" s="1497"/>
      <c r="O334" s="1497"/>
      <c r="P334" s="1497"/>
      <c r="Q334" s="1497"/>
      <c r="R334" s="1497"/>
      <c r="S334" s="1497"/>
      <c r="T334" s="1497"/>
      <c r="U334" s="1497"/>
      <c r="V334" s="1497"/>
      <c r="W334" s="1497"/>
      <c r="X334" s="1497"/>
      <c r="Y334" s="1497"/>
      <c r="Z334" s="1497"/>
      <c r="AA334" s="1497"/>
    </row>
    <row r="335" spans="1:27" ht="15.95" customHeight="1">
      <c r="A335" s="3"/>
      <c r="B335" s="3" t="s">
        <v>314</v>
      </c>
      <c r="C335" s="3"/>
      <c r="D335" s="3"/>
      <c r="E335" s="3"/>
      <c r="F335" s="15"/>
      <c r="G335" s="15"/>
      <c r="H335" s="15"/>
      <c r="I335" s="15"/>
      <c r="J335" s="15"/>
      <c r="K335" s="15"/>
      <c r="L335" s="15"/>
      <c r="M335" s="3"/>
      <c r="N335" s="3"/>
      <c r="O335" s="3"/>
      <c r="P335" s="3"/>
      <c r="Q335" s="3"/>
      <c r="R335" s="3"/>
      <c r="S335" s="3"/>
      <c r="T335" s="3"/>
      <c r="U335" s="3"/>
      <c r="V335" s="3"/>
      <c r="W335" s="3"/>
      <c r="X335" s="3"/>
      <c r="Y335" s="3"/>
      <c r="Z335" s="3"/>
      <c r="AA335" s="3"/>
    </row>
    <row r="336" spans="1:27" ht="21.95" customHeight="1">
      <c r="A336" s="22" t="s">
        <v>311</v>
      </c>
      <c r="B336" s="20" t="s">
        <v>134</v>
      </c>
      <c r="C336" s="20"/>
      <c r="D336" s="20"/>
      <c r="E336" s="20"/>
      <c r="F336" s="1548">
        <f>項目一覧②!$F$2</f>
        <v>1</v>
      </c>
      <c r="G336" s="1548"/>
      <c r="H336" s="1548"/>
      <c r="I336" s="1548"/>
      <c r="K336" s="15"/>
      <c r="L336" s="15"/>
      <c r="M336" s="20"/>
      <c r="N336" s="20"/>
      <c r="O336" s="20"/>
      <c r="P336" s="20"/>
      <c r="Q336" s="20"/>
      <c r="R336" s="20"/>
      <c r="S336" s="20"/>
      <c r="T336" s="20"/>
      <c r="U336" s="20"/>
      <c r="V336" s="20"/>
      <c r="W336" s="20"/>
      <c r="X336" s="20"/>
      <c r="Y336" s="20"/>
      <c r="Z336" s="20"/>
      <c r="AA336" s="20"/>
    </row>
    <row r="337" spans="1:39" ht="15.95" customHeight="1">
      <c r="A337" s="17" t="s">
        <v>311</v>
      </c>
      <c r="B337" s="16" t="s">
        <v>313</v>
      </c>
      <c r="C337" s="16"/>
      <c r="D337" s="16"/>
      <c r="E337" s="16" t="s">
        <v>167</v>
      </c>
      <c r="F337" s="16"/>
      <c r="G337" s="1546" t="str">
        <f>項目一覧②!$F$3</f>
        <v/>
      </c>
      <c r="H337" s="1546"/>
      <c r="I337" s="63" t="s">
        <v>312</v>
      </c>
      <c r="J337" s="1547" t="str">
        <f>項目一覧②!$F$6</f>
        <v/>
      </c>
      <c r="K337" s="1547"/>
      <c r="L337" s="1547"/>
      <c r="M337" s="1547"/>
      <c r="N337" s="1547"/>
      <c r="O337" s="1547"/>
      <c r="P337" s="1547"/>
      <c r="Q337" s="1547"/>
      <c r="R337" s="1547"/>
      <c r="S337" s="1547"/>
      <c r="T337" s="1547"/>
      <c r="U337" s="1547"/>
      <c r="V337" s="1547"/>
      <c r="W337" s="1547"/>
      <c r="X337" s="1547"/>
      <c r="Y337" s="1547"/>
      <c r="Z337" s="1547"/>
      <c r="AA337" s="1547"/>
    </row>
    <row r="338" spans="1:39" ht="15.95" customHeight="1">
      <c r="A338" s="3"/>
      <c r="B338" s="3"/>
      <c r="C338" s="3"/>
      <c r="D338" s="3"/>
      <c r="E338" s="3" t="s">
        <v>167</v>
      </c>
      <c r="F338" s="3"/>
      <c r="G338" s="1457" t="str">
        <f>項目一覧②!$F$4</f>
        <v/>
      </c>
      <c r="H338" s="1457"/>
      <c r="I338" s="18" t="s">
        <v>312</v>
      </c>
      <c r="J338" s="1512" t="str">
        <f>項目一覧②!$F$7</f>
        <v/>
      </c>
      <c r="K338" s="1512"/>
      <c r="L338" s="1512"/>
      <c r="M338" s="1512"/>
      <c r="N338" s="1512"/>
      <c r="O338" s="1512"/>
      <c r="P338" s="1512"/>
      <c r="Q338" s="1512"/>
      <c r="R338" s="1512"/>
      <c r="S338" s="1512"/>
      <c r="T338" s="1512"/>
      <c r="U338" s="1512"/>
      <c r="V338" s="1512"/>
      <c r="W338" s="1512"/>
      <c r="X338" s="1512"/>
      <c r="Y338" s="1512"/>
      <c r="Z338" s="1512"/>
      <c r="AA338" s="1512"/>
    </row>
    <row r="339" spans="1:39" ht="15.95" customHeight="1">
      <c r="A339" s="3"/>
      <c r="B339" s="3"/>
      <c r="C339" s="3"/>
      <c r="D339" s="3"/>
      <c r="E339" s="3" t="s">
        <v>167</v>
      </c>
      <c r="F339" s="3"/>
      <c r="G339" s="1457" t="str">
        <f>項目一覧②!$F$5</f>
        <v/>
      </c>
      <c r="H339" s="1457"/>
      <c r="I339" s="18" t="s">
        <v>312</v>
      </c>
      <c r="J339" s="1512" t="str">
        <f>項目一覧②!$F$8</f>
        <v/>
      </c>
      <c r="K339" s="1512"/>
      <c r="L339" s="1512"/>
      <c r="M339" s="1512"/>
      <c r="N339" s="1512"/>
      <c r="O339" s="1512"/>
      <c r="P339" s="1512"/>
      <c r="Q339" s="1512"/>
      <c r="R339" s="1512"/>
      <c r="S339" s="1512"/>
      <c r="T339" s="1512"/>
      <c r="U339" s="1512"/>
      <c r="V339" s="1512"/>
      <c r="W339" s="1512"/>
      <c r="X339" s="1512"/>
      <c r="Y339" s="1512"/>
      <c r="Z339" s="1512"/>
      <c r="AA339" s="1512"/>
    </row>
    <row r="340" spans="1:39" ht="15.95" customHeight="1">
      <c r="A340" s="3"/>
      <c r="B340" s="3"/>
      <c r="C340" s="3"/>
      <c r="D340" s="3"/>
      <c r="E340" s="3" t="s">
        <v>167</v>
      </c>
      <c r="F340" s="3"/>
      <c r="G340" s="3"/>
      <c r="H340" s="3"/>
      <c r="I340" s="3" t="s">
        <v>312</v>
      </c>
      <c r="J340" s="3"/>
      <c r="K340" s="3"/>
      <c r="L340" s="3"/>
      <c r="M340" s="3"/>
      <c r="N340" s="3"/>
      <c r="O340" s="3"/>
      <c r="P340" s="3"/>
      <c r="Q340" s="3"/>
      <c r="R340" s="3"/>
      <c r="S340" s="3"/>
      <c r="T340" s="3"/>
      <c r="U340" s="3"/>
      <c r="V340" s="3"/>
      <c r="W340" s="3"/>
      <c r="X340" s="3"/>
      <c r="Y340" s="3"/>
      <c r="Z340" s="3"/>
      <c r="AA340" s="3"/>
    </row>
    <row r="341" spans="1:39" ht="15.95" customHeight="1">
      <c r="A341" s="17" t="s">
        <v>311</v>
      </c>
      <c r="B341" s="16" t="s">
        <v>131</v>
      </c>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39" ht="15.95" customHeight="1">
      <c r="A342" s="6"/>
      <c r="B342" s="6" t="str">
        <f>IF(項目一覧②!$G$9=TRUE,"■","□")</f>
        <v>□</v>
      </c>
      <c r="C342" s="3" t="s">
        <v>310</v>
      </c>
      <c r="D342" s="3"/>
      <c r="E342" s="6" t="str">
        <f>IF(項目一覧②!$H$9=TRUE,"■","□")</f>
        <v>□</v>
      </c>
      <c r="F342" s="3" t="s">
        <v>309</v>
      </c>
      <c r="G342" s="3"/>
      <c r="H342" s="32" t="str">
        <f>IF(項目一覧②!$I$9=TRUE,"■","□")</f>
        <v>□</v>
      </c>
      <c r="I342" s="15" t="s">
        <v>308</v>
      </c>
      <c r="J342" s="15"/>
      <c r="K342" s="32" t="str">
        <f>IF(項目一覧②!$J$9=TRUE,"■","□")</f>
        <v>□</v>
      </c>
      <c r="L342" s="15" t="s">
        <v>307</v>
      </c>
      <c r="M342" s="15"/>
      <c r="N342" s="32" t="str">
        <f>IF(項目一覧②!$K$9=TRUE,"■","□")</f>
        <v>□</v>
      </c>
      <c r="O342" s="15" t="s">
        <v>306</v>
      </c>
      <c r="P342" s="15"/>
      <c r="Q342" s="15"/>
      <c r="R342" s="32" t="str">
        <f>IF(項目一覧②!$L$9=TRUE,"■","□")</f>
        <v>□</v>
      </c>
      <c r="S342" s="15" t="s">
        <v>305</v>
      </c>
      <c r="T342" s="15"/>
      <c r="U342" s="15"/>
      <c r="V342" s="15"/>
      <c r="W342" s="32" t="str">
        <f>IF(項目一覧②!$M$9=TRUE,"■","□")</f>
        <v>□</v>
      </c>
      <c r="X342" s="31" t="s">
        <v>304</v>
      </c>
      <c r="Y342" s="15"/>
      <c r="Z342" s="15"/>
      <c r="AA342" s="30"/>
    </row>
    <row r="343" spans="1:39" ht="21.95" customHeight="1">
      <c r="A343" s="22" t="s">
        <v>271</v>
      </c>
      <c r="B343" s="20" t="s">
        <v>123</v>
      </c>
      <c r="C343" s="20"/>
      <c r="D343" s="20"/>
      <c r="E343" s="20"/>
      <c r="F343" s="20"/>
      <c r="G343" s="20"/>
      <c r="H343" s="20" t="str">
        <f>項目一覧②!$F$10&amp;IF(項目一覧②!$F$875="","","　一部　"&amp;項目一覧②!$F$875)</f>
        <v/>
      </c>
      <c r="I343" s="20"/>
      <c r="J343" s="20"/>
      <c r="K343" s="20"/>
      <c r="L343" s="20"/>
      <c r="M343" s="20"/>
      <c r="N343" s="20"/>
      <c r="O343" s="20"/>
      <c r="P343" s="20"/>
      <c r="Q343" s="20"/>
      <c r="R343" s="20"/>
      <c r="S343" s="20"/>
      <c r="T343" s="20"/>
      <c r="U343" s="20"/>
      <c r="V343" s="20"/>
      <c r="W343" s="20"/>
      <c r="X343" s="20"/>
      <c r="Y343" s="20"/>
      <c r="Z343" s="20"/>
      <c r="AA343" s="20"/>
    </row>
    <row r="344" spans="1:39" s="384" customFormat="1" ht="15.95" customHeight="1">
      <c r="A344" s="403" t="s">
        <v>111</v>
      </c>
      <c r="B344" s="388" t="s">
        <v>2996</v>
      </c>
      <c r="C344" s="388"/>
      <c r="D344" s="388"/>
      <c r="E344" s="388"/>
      <c r="F344" s="388"/>
      <c r="R344" s="10"/>
      <c r="S344" s="10"/>
      <c r="T344" s="10"/>
      <c r="U344" s="10"/>
      <c r="V344" s="10"/>
      <c r="W344" s="10"/>
      <c r="X344" s="10"/>
      <c r="Y344" s="10"/>
      <c r="Z344" s="10"/>
      <c r="AA344" s="10"/>
      <c r="AB344" s="10"/>
      <c r="AC344" s="2081"/>
      <c r="AD344" s="2081"/>
      <c r="AE344" s="10"/>
      <c r="AF344" s="10"/>
    </row>
    <row r="345" spans="1:39" s="384" customFormat="1" ht="15.95" customHeight="1">
      <c r="A345" s="403"/>
      <c r="B345" s="388"/>
      <c r="C345" s="388"/>
      <c r="D345" s="388"/>
      <c r="E345" s="428" t="str">
        <f>IF(項目一覧②!$G$821=TRUE,"■","□")</f>
        <v>□</v>
      </c>
      <c r="F345" s="10" t="s">
        <v>2950</v>
      </c>
      <c r="G345" s="10"/>
      <c r="H345" s="10"/>
      <c r="I345" s="10" t="s">
        <v>3639</v>
      </c>
      <c r="L345" s="10"/>
      <c r="M345" s="10"/>
      <c r="N345" s="10"/>
      <c r="O345" s="10"/>
      <c r="P345" s="10"/>
      <c r="Q345" s="10"/>
      <c r="R345" s="10"/>
      <c r="S345" s="10"/>
      <c r="T345" s="10"/>
      <c r="U345" s="10"/>
      <c r="V345" s="10"/>
      <c r="W345" s="10"/>
      <c r="X345" s="10"/>
      <c r="Y345" s="10"/>
      <c r="Z345" s="10"/>
      <c r="AA345" s="10"/>
      <c r="AB345" s="10"/>
      <c r="AC345" s="2081"/>
      <c r="AD345" s="2081"/>
    </row>
    <row r="346" spans="1:39" s="384" customFormat="1" ht="15.95" customHeight="1">
      <c r="A346" s="403"/>
      <c r="B346" s="388"/>
      <c r="C346" s="388"/>
      <c r="D346" s="388"/>
      <c r="E346" s="428" t="str">
        <f>IF(項目一覧②!$G$878=TRUE,"■","□")</f>
        <v>□</v>
      </c>
      <c r="F346" s="10" t="s">
        <v>2950</v>
      </c>
      <c r="G346" s="10"/>
      <c r="H346" s="10"/>
      <c r="I346" s="10" t="s">
        <v>3640</v>
      </c>
      <c r="L346" s="10"/>
      <c r="M346" s="10"/>
      <c r="N346" s="10"/>
      <c r="O346" s="10"/>
      <c r="P346" s="10"/>
      <c r="Q346" s="10"/>
      <c r="R346" s="10"/>
      <c r="S346" s="10"/>
      <c r="T346" s="10"/>
      <c r="U346" s="10"/>
      <c r="V346" s="10"/>
      <c r="W346" s="10"/>
      <c r="X346" s="10"/>
      <c r="Y346" s="10"/>
      <c r="Z346" s="10"/>
      <c r="AA346" s="10"/>
      <c r="AB346" s="10"/>
      <c r="AC346" s="2081"/>
      <c r="AD346" s="2081"/>
    </row>
    <row r="347" spans="1:39" s="384" customFormat="1" ht="15.95" customHeight="1">
      <c r="A347" s="403"/>
      <c r="B347" s="388"/>
      <c r="C347" s="388"/>
      <c r="D347" s="388"/>
      <c r="E347" s="428" t="str">
        <f>IF(項目一覧②!$G$822=TRUE,"■","□")</f>
        <v>□</v>
      </c>
      <c r="F347" s="10" t="s">
        <v>3660</v>
      </c>
      <c r="G347" s="10"/>
      <c r="H347" s="10"/>
      <c r="I347" s="10"/>
      <c r="J347" s="428"/>
      <c r="K347" s="10"/>
      <c r="L347" s="10"/>
      <c r="M347" s="10"/>
      <c r="N347" s="10"/>
      <c r="O347" s="10"/>
      <c r="P347" s="10"/>
      <c r="Q347" s="10"/>
      <c r="R347" s="10"/>
      <c r="S347" s="10"/>
      <c r="T347" s="10"/>
      <c r="U347" s="10"/>
      <c r="V347" s="10"/>
      <c r="W347" s="10"/>
      <c r="X347" s="10"/>
      <c r="Y347" s="10"/>
      <c r="Z347" s="10"/>
      <c r="AA347" s="10"/>
      <c r="AB347" s="10"/>
      <c r="AC347" s="2081"/>
      <c r="AD347" s="2081"/>
    </row>
    <row r="348" spans="1:39" s="384" customFormat="1" ht="15.95" customHeight="1">
      <c r="A348" s="403"/>
      <c r="B348" s="388"/>
      <c r="C348" s="388"/>
      <c r="D348" s="388"/>
      <c r="E348" s="428" t="str">
        <f>IF(項目一覧②!$G$823=TRUE,"■","□")</f>
        <v>□</v>
      </c>
      <c r="F348" s="10" t="s">
        <v>2951</v>
      </c>
      <c r="G348" s="10"/>
      <c r="H348" s="10"/>
      <c r="I348" s="10"/>
      <c r="K348" s="10"/>
      <c r="L348" s="420"/>
      <c r="M348" s="1294"/>
      <c r="N348" s="1294"/>
      <c r="O348" s="10"/>
      <c r="P348" s="10"/>
      <c r="Q348" s="10"/>
      <c r="R348" s="10"/>
      <c r="S348" s="10"/>
      <c r="T348" s="10"/>
      <c r="U348" s="10"/>
      <c r="V348" s="10"/>
      <c r="W348" s="10"/>
      <c r="X348" s="10"/>
      <c r="Y348" s="10"/>
      <c r="Z348" s="10"/>
      <c r="AA348" s="10"/>
      <c r="AB348" s="10"/>
      <c r="AC348" s="2081"/>
      <c r="AD348" s="2081"/>
      <c r="AE348" s="520"/>
    </row>
    <row r="349" spans="1:39" s="384" customFormat="1" ht="15.95" customHeight="1">
      <c r="A349" s="403"/>
      <c r="B349" s="388"/>
      <c r="C349" s="388"/>
      <c r="D349" s="388"/>
      <c r="E349" s="428" t="str">
        <f>IF(項目一覧②!$G$824=TRUE,"■","□")</f>
        <v>□</v>
      </c>
      <c r="F349" s="10" t="s">
        <v>2952</v>
      </c>
      <c r="G349" s="10"/>
      <c r="H349" s="10"/>
      <c r="I349" s="10"/>
      <c r="J349" s="10"/>
      <c r="K349" s="10"/>
      <c r="L349" s="10"/>
      <c r="M349" s="10"/>
      <c r="N349" s="10"/>
      <c r="O349" s="10"/>
      <c r="P349" s="10"/>
      <c r="Q349" s="10"/>
      <c r="R349" s="10"/>
      <c r="S349" s="10"/>
      <c r="T349" s="10"/>
      <c r="U349" s="10"/>
      <c r="V349" s="10"/>
      <c r="W349" s="10"/>
      <c r="X349" s="10"/>
      <c r="Y349" s="10"/>
      <c r="Z349" s="10"/>
      <c r="AA349" s="10"/>
      <c r="AB349" s="10"/>
      <c r="AC349" s="2081"/>
      <c r="AD349" s="2081"/>
      <c r="AE349" s="520"/>
    </row>
    <row r="350" spans="1:39" s="384" customFormat="1" ht="15.95" customHeight="1">
      <c r="A350" s="403"/>
      <c r="B350" s="388"/>
      <c r="C350" s="388"/>
      <c r="D350" s="388"/>
      <c r="E350" s="428" t="str">
        <f>IF(項目一覧②!$G$825=TRUE,"■","□")</f>
        <v>□</v>
      </c>
      <c r="F350" s="10" t="s">
        <v>2953</v>
      </c>
      <c r="G350" s="10"/>
      <c r="H350" s="10"/>
      <c r="I350" s="10"/>
      <c r="J350" s="10"/>
      <c r="K350" s="10"/>
      <c r="L350" s="10"/>
      <c r="M350" s="10"/>
      <c r="N350" s="10"/>
      <c r="O350" s="10"/>
      <c r="P350" s="10"/>
      <c r="Q350" s="10"/>
      <c r="R350" s="10"/>
      <c r="S350" s="10"/>
      <c r="T350" s="10"/>
      <c r="U350" s="10"/>
      <c r="V350" s="10"/>
      <c r="W350" s="10"/>
      <c r="X350" s="10"/>
      <c r="Y350" s="10"/>
      <c r="Z350" s="10"/>
      <c r="AA350" s="10"/>
      <c r="AB350" s="10"/>
      <c r="AC350" s="2081"/>
      <c r="AD350" s="2081"/>
      <c r="AE350" s="520"/>
    </row>
    <row r="351" spans="1:39" s="384" customFormat="1" ht="15.95" customHeight="1">
      <c r="A351" s="980"/>
      <c r="B351" s="981"/>
      <c r="C351" s="981"/>
      <c r="D351" s="981"/>
      <c r="E351" s="983" t="str">
        <f>IF(項目一覧②!$G$857=TRUE,"■","□")</f>
        <v>□</v>
      </c>
      <c r="F351" s="982" t="s">
        <v>1374</v>
      </c>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2081"/>
      <c r="AD351" s="2081"/>
      <c r="AE351" s="520"/>
    </row>
    <row r="352" spans="1:39" s="384" customFormat="1" ht="15.95" customHeight="1">
      <c r="A352" s="403" t="s">
        <v>111</v>
      </c>
      <c r="B352" s="388" t="s">
        <v>2997</v>
      </c>
      <c r="C352" s="388"/>
      <c r="D352" s="388"/>
      <c r="E352" s="388"/>
      <c r="F352" s="388"/>
      <c r="G352" s="388"/>
      <c r="H352" s="388"/>
      <c r="I352" s="388"/>
      <c r="J352" s="388"/>
      <c r="K352" s="388"/>
      <c r="L352" s="388"/>
      <c r="M352" s="10"/>
      <c r="N352" s="10"/>
      <c r="O352" s="10"/>
      <c r="P352" s="10"/>
      <c r="Q352" s="10"/>
      <c r="R352" s="10"/>
      <c r="S352" s="10"/>
      <c r="T352" s="10"/>
      <c r="U352" s="10"/>
      <c r="V352" s="10"/>
      <c r="W352" s="10"/>
      <c r="X352" s="10"/>
      <c r="Y352" s="10"/>
      <c r="Z352" s="10"/>
      <c r="AA352" s="10"/>
      <c r="AB352" s="10"/>
      <c r="AC352" s="2081"/>
      <c r="AD352" s="2081"/>
      <c r="AE352" s="10"/>
      <c r="AF352" s="10"/>
      <c r="AG352" s="10"/>
      <c r="AH352" s="10"/>
      <c r="AI352" s="10"/>
      <c r="AJ352" s="10"/>
      <c r="AK352" s="10"/>
      <c r="AL352" s="10"/>
      <c r="AM352" s="520"/>
    </row>
    <row r="353" spans="1:39" s="384" customFormat="1" ht="15.95" customHeight="1">
      <c r="A353" s="403"/>
      <c r="B353" s="388"/>
      <c r="C353" s="388"/>
      <c r="D353" s="388"/>
      <c r="E353" s="428" t="str">
        <f>IF(項目一覧②!$G$827=TRUE,"■","□")</f>
        <v>□</v>
      </c>
      <c r="F353" s="10" t="s">
        <v>2993</v>
      </c>
      <c r="G353" s="10"/>
      <c r="H353" s="10"/>
      <c r="I353" s="10"/>
      <c r="J353" s="10"/>
      <c r="K353" s="10"/>
      <c r="L353" s="10"/>
      <c r="M353" s="10"/>
      <c r="N353" s="10"/>
      <c r="O353" s="10"/>
      <c r="P353" s="10"/>
      <c r="Q353" s="10"/>
      <c r="R353" s="10"/>
      <c r="S353" s="10"/>
      <c r="T353" s="10"/>
      <c r="U353" s="10"/>
      <c r="V353" s="10"/>
      <c r="W353" s="10"/>
      <c r="X353" s="10"/>
      <c r="Y353" s="10"/>
      <c r="Z353" s="10"/>
      <c r="AA353" s="10"/>
      <c r="AB353" s="10"/>
      <c r="AC353" s="2081"/>
      <c r="AD353" s="2081"/>
      <c r="AE353" s="520"/>
    </row>
    <row r="354" spans="1:39" s="384" customFormat="1" ht="15.95" customHeight="1">
      <c r="A354" s="403"/>
      <c r="B354" s="388"/>
      <c r="C354" s="388"/>
      <c r="D354" s="388"/>
      <c r="E354" s="428" t="str">
        <f>IF(項目一覧②!$G$828=TRUE,"■","□")</f>
        <v>□</v>
      </c>
      <c r="F354" s="10" t="s">
        <v>2994</v>
      </c>
      <c r="G354" s="10"/>
      <c r="H354" s="10"/>
      <c r="I354" s="10"/>
      <c r="J354" s="10"/>
      <c r="K354" s="10"/>
      <c r="L354" s="10"/>
      <c r="M354" s="10"/>
      <c r="N354" s="10"/>
      <c r="O354" s="10"/>
      <c r="P354" s="10"/>
      <c r="Q354" s="10"/>
      <c r="R354" s="10"/>
      <c r="S354" s="10"/>
      <c r="T354" s="10"/>
      <c r="U354" s="10"/>
      <c r="V354" s="10"/>
      <c r="W354" s="10"/>
      <c r="X354" s="10"/>
      <c r="Y354" s="10"/>
      <c r="Z354" s="10"/>
      <c r="AA354" s="10"/>
      <c r="AB354" s="10"/>
      <c r="AC354" s="2081"/>
      <c r="AD354" s="2081"/>
      <c r="AE354" s="520"/>
    </row>
    <row r="355" spans="1:39" s="384" customFormat="1" ht="15.95" customHeight="1">
      <c r="A355" s="403"/>
      <c r="B355" s="388"/>
      <c r="C355" s="388"/>
      <c r="D355" s="388"/>
      <c r="E355" s="428" t="str">
        <f>IF(項目一覧②!$G$881=TRUE,"■","□")</f>
        <v>□</v>
      </c>
      <c r="F355" s="10" t="s">
        <v>3641</v>
      </c>
      <c r="G355" s="10"/>
      <c r="H355" s="10"/>
      <c r="I355" s="10"/>
      <c r="J355" s="10"/>
      <c r="K355" s="10"/>
      <c r="L355" s="10"/>
      <c r="M355" s="10"/>
      <c r="N355" s="10"/>
      <c r="O355" s="10"/>
      <c r="P355" s="10"/>
      <c r="Q355" s="10"/>
      <c r="R355" s="10"/>
      <c r="S355" s="10"/>
      <c r="T355" s="10"/>
      <c r="U355" s="10"/>
      <c r="V355" s="10"/>
      <c r="W355" s="10"/>
      <c r="X355" s="10"/>
      <c r="Y355" s="10"/>
      <c r="Z355" s="10"/>
      <c r="AA355" s="10"/>
      <c r="AB355" s="10"/>
      <c r="AC355" s="2081"/>
      <c r="AD355" s="2081"/>
      <c r="AE355" s="520"/>
    </row>
    <row r="356" spans="1:39" s="384" customFormat="1" ht="15.95" customHeight="1">
      <c r="A356" s="403"/>
      <c r="B356" s="388"/>
      <c r="C356" s="388"/>
      <c r="D356" s="388"/>
      <c r="E356" s="428" t="str">
        <f>IF(項目一覧②!$G$829=TRUE,"■","□")</f>
        <v>□</v>
      </c>
      <c r="F356" s="10" t="s">
        <v>2995</v>
      </c>
      <c r="G356" s="10"/>
      <c r="H356" s="10"/>
      <c r="I356" s="10"/>
      <c r="J356" s="10"/>
      <c r="K356" s="10"/>
      <c r="L356" s="10"/>
      <c r="M356" s="10"/>
      <c r="N356" s="10"/>
      <c r="O356" s="10"/>
      <c r="P356" s="10"/>
      <c r="Q356" s="10"/>
      <c r="R356" s="10"/>
      <c r="S356" s="10"/>
      <c r="T356" s="10"/>
      <c r="U356" s="10"/>
      <c r="V356" s="10"/>
      <c r="W356" s="10"/>
      <c r="X356" s="10"/>
      <c r="Y356" s="10"/>
      <c r="Z356" s="10"/>
      <c r="AA356" s="10"/>
      <c r="AB356" s="10"/>
      <c r="AC356" s="2081"/>
      <c r="AD356" s="2081"/>
      <c r="AE356" s="520"/>
    </row>
    <row r="357" spans="1:39" s="384" customFormat="1" ht="15.95" customHeight="1">
      <c r="A357" s="403"/>
      <c r="B357" s="388"/>
      <c r="C357" s="388"/>
      <c r="D357" s="388"/>
      <c r="E357" s="428" t="str">
        <f>IF(項目一覧②!$G$858=TRUE,"■","□")</f>
        <v>□</v>
      </c>
      <c r="F357" s="10" t="s">
        <v>1374</v>
      </c>
      <c r="G357" s="10"/>
      <c r="H357" s="10"/>
      <c r="I357" s="10"/>
      <c r="J357" s="10"/>
      <c r="K357" s="10"/>
      <c r="L357" s="10"/>
      <c r="M357" s="10"/>
      <c r="N357" s="10"/>
      <c r="O357" s="10"/>
      <c r="P357" s="10"/>
      <c r="Q357" s="10"/>
      <c r="R357" s="10"/>
      <c r="S357" s="10"/>
      <c r="T357" s="10"/>
      <c r="U357" s="10"/>
      <c r="V357" s="10"/>
      <c r="W357" s="10"/>
      <c r="X357" s="10"/>
      <c r="Y357" s="10"/>
      <c r="Z357" s="10"/>
      <c r="AA357" s="10"/>
      <c r="AB357" s="10"/>
      <c r="AC357" s="2081"/>
      <c r="AD357" s="2081"/>
      <c r="AE357" s="520"/>
    </row>
    <row r="358" spans="1:39" s="384" customFormat="1" ht="15.95" customHeight="1">
      <c r="A358" s="980"/>
      <c r="B358" s="981"/>
      <c r="C358" s="981"/>
      <c r="D358" s="981"/>
      <c r="E358" s="983" t="str">
        <f>IF(項目一覧②!$G$859=TRUE,"■","□")</f>
        <v>□</v>
      </c>
      <c r="F358" s="982" t="s">
        <v>3055</v>
      </c>
      <c r="G358" s="982"/>
      <c r="H358" s="982"/>
      <c r="I358" s="982"/>
      <c r="J358" s="982"/>
      <c r="K358" s="982"/>
      <c r="L358" s="982"/>
      <c r="M358" s="982"/>
      <c r="N358" s="982"/>
      <c r="O358" s="982"/>
      <c r="P358" s="982"/>
      <c r="Q358" s="982"/>
      <c r="R358" s="982"/>
      <c r="S358" s="982"/>
      <c r="T358" s="982"/>
      <c r="U358" s="982"/>
      <c r="V358" s="982"/>
      <c r="W358" s="982"/>
      <c r="X358" s="982"/>
      <c r="Y358" s="982"/>
      <c r="Z358" s="982"/>
      <c r="AA358" s="982"/>
      <c r="AB358" s="982"/>
      <c r="AC358" s="2081"/>
      <c r="AD358" s="2081"/>
      <c r="AE358" s="520"/>
    </row>
    <row r="359" spans="1:39" s="384" customFormat="1" ht="15.95" customHeight="1">
      <c r="A359" s="403" t="s">
        <v>111</v>
      </c>
      <c r="B359" s="388" t="s">
        <v>3068</v>
      </c>
      <c r="C359" s="388"/>
      <c r="D359" s="388"/>
      <c r="E359" s="388"/>
      <c r="F359" s="388"/>
      <c r="G359" s="388"/>
      <c r="H359" s="388"/>
      <c r="I359" s="388"/>
      <c r="J359" s="388"/>
      <c r="K359" s="388"/>
      <c r="L359" s="388"/>
      <c r="M359" s="10"/>
      <c r="N359" s="10"/>
      <c r="O359" s="10"/>
      <c r="P359" s="10"/>
      <c r="Q359" s="10"/>
      <c r="R359" s="10"/>
      <c r="S359" s="10"/>
      <c r="T359" s="10"/>
      <c r="U359" s="10"/>
      <c r="V359" s="10"/>
      <c r="W359" s="10"/>
      <c r="X359" s="10"/>
      <c r="Y359" s="10"/>
      <c r="Z359" s="10"/>
      <c r="AA359" s="10"/>
      <c r="AB359" s="10"/>
      <c r="AC359" s="2081"/>
      <c r="AD359" s="2081"/>
      <c r="AE359" s="10"/>
      <c r="AF359" s="10"/>
      <c r="AG359" s="10"/>
      <c r="AH359" s="10"/>
      <c r="AI359" s="10"/>
      <c r="AJ359" s="10"/>
      <c r="AK359" s="10"/>
      <c r="AL359" s="10"/>
      <c r="AM359" s="520"/>
    </row>
    <row r="360" spans="1:39" s="384" customFormat="1" ht="15.95" customHeight="1">
      <c r="A360" s="403"/>
      <c r="B360" s="388"/>
      <c r="C360" s="388"/>
      <c r="D360" s="388"/>
      <c r="E360" s="428" t="str">
        <f>IF(項目一覧②!$G$860=TRUE,"■","□")</f>
        <v>□</v>
      </c>
      <c r="F360" s="10" t="s">
        <v>3060</v>
      </c>
      <c r="G360" s="10"/>
      <c r="H360" s="10"/>
      <c r="I360" s="10"/>
      <c r="J360" s="428" t="str">
        <f>IF(項目一覧②!$G$830=TRUE,"■","□")</f>
        <v>□</v>
      </c>
      <c r="K360" s="10" t="s">
        <v>2959</v>
      </c>
      <c r="M360" s="10"/>
      <c r="N360" s="10"/>
      <c r="O360" s="10"/>
      <c r="P360" s="428" t="str">
        <f>IF(項目一覧②!$G$861=TRUE,"■","□")</f>
        <v>□</v>
      </c>
      <c r="Q360" s="10" t="s">
        <v>3059</v>
      </c>
      <c r="T360" s="10"/>
      <c r="U360" s="10"/>
      <c r="V360" s="428" t="str">
        <f>IF(項目一覧②!$G$831=TRUE,"■","□")</f>
        <v>□</v>
      </c>
      <c r="W360" s="10" t="s">
        <v>3011</v>
      </c>
      <c r="Z360" s="10"/>
      <c r="AA360" s="10"/>
      <c r="AB360" s="10"/>
      <c r="AC360" s="2081"/>
      <c r="AD360" s="2081"/>
      <c r="AE360" s="520"/>
    </row>
    <row r="361" spans="1:39" s="384" customFormat="1" ht="15.95" customHeight="1">
      <c r="A361" s="980"/>
      <c r="B361" s="981"/>
      <c r="C361" s="981"/>
      <c r="D361" s="981"/>
      <c r="E361" s="983" t="str">
        <f>IF(項目一覧②!$G$832=TRUE,"■","□")</f>
        <v>□</v>
      </c>
      <c r="F361" s="982" t="s">
        <v>1374</v>
      </c>
      <c r="G361" s="982"/>
      <c r="H361" s="982"/>
      <c r="I361" s="982"/>
      <c r="J361" s="983" t="str">
        <f>IF(項目一覧②!$G$862=TRUE,"■","□")</f>
        <v>□</v>
      </c>
      <c r="K361" s="982" t="s">
        <v>3057</v>
      </c>
      <c r="L361" s="982"/>
      <c r="M361" s="982"/>
      <c r="N361" s="982"/>
      <c r="O361" s="982"/>
      <c r="P361" s="982"/>
      <c r="Q361" s="982"/>
      <c r="R361" s="983"/>
      <c r="S361" s="982"/>
      <c r="T361" s="982"/>
      <c r="U361" s="982"/>
      <c r="V361" s="982"/>
      <c r="W361" s="982"/>
      <c r="X361" s="982"/>
      <c r="Y361" s="982"/>
      <c r="Z361" s="982"/>
      <c r="AA361" s="982"/>
      <c r="AB361" s="982"/>
      <c r="AC361" s="2081"/>
      <c r="AD361" s="2081"/>
      <c r="AE361" s="520"/>
    </row>
    <row r="362" spans="1:39" ht="15.95" customHeight="1">
      <c r="A362" s="17" t="s">
        <v>271</v>
      </c>
      <c r="B362" s="16" t="s">
        <v>2998</v>
      </c>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39" ht="15.95" customHeight="1">
      <c r="A363" s="3"/>
      <c r="B363" s="3" t="s">
        <v>2344</v>
      </c>
      <c r="C363" s="3" t="s">
        <v>2335</v>
      </c>
      <c r="D363" s="3"/>
      <c r="E363" s="3"/>
      <c r="F363" s="3"/>
      <c r="G363" s="3"/>
      <c r="H363" s="3"/>
      <c r="I363" s="3"/>
      <c r="J363" s="3"/>
      <c r="K363" s="1468" t="str">
        <f>項目一覧②!$F$13</f>
        <v/>
      </c>
      <c r="L363" s="1468"/>
      <c r="M363" s="1468"/>
      <c r="N363" s="3"/>
      <c r="O363" s="3"/>
      <c r="P363" s="3"/>
      <c r="Q363" s="3"/>
      <c r="R363" s="3"/>
      <c r="S363" s="3"/>
      <c r="T363" s="3"/>
      <c r="U363" s="3"/>
      <c r="V363" s="3"/>
      <c r="W363" s="3"/>
      <c r="X363" s="3"/>
      <c r="Y363" s="3"/>
      <c r="Z363" s="3"/>
      <c r="AA363" s="3"/>
    </row>
    <row r="364" spans="1:39" ht="15.95" customHeight="1">
      <c r="A364" s="3"/>
      <c r="B364" s="3" t="s">
        <v>2345</v>
      </c>
      <c r="C364" s="3" t="s">
        <v>2336</v>
      </c>
      <c r="D364" s="3"/>
      <c r="E364" s="3"/>
      <c r="F364" s="3"/>
      <c r="G364" s="3"/>
      <c r="H364" s="3"/>
      <c r="I364" s="3"/>
      <c r="J364" s="3"/>
      <c r="K364" s="1468" t="str">
        <f>項目一覧②!$F$14</f>
        <v/>
      </c>
      <c r="L364" s="1468"/>
      <c r="M364" s="1468"/>
      <c r="N364" s="3"/>
      <c r="O364" s="3"/>
      <c r="P364" s="3"/>
      <c r="Q364" s="3"/>
      <c r="R364" s="3"/>
      <c r="S364" s="3"/>
      <c r="T364" s="3"/>
      <c r="U364" s="3"/>
      <c r="V364" s="3"/>
      <c r="W364" s="3"/>
      <c r="X364" s="3"/>
      <c r="Y364" s="3"/>
      <c r="Z364" s="3"/>
      <c r="AA364" s="3"/>
    </row>
    <row r="365" spans="1:39" ht="15.95" customHeight="1">
      <c r="A365" s="3"/>
      <c r="B365" s="3" t="s">
        <v>2346</v>
      </c>
      <c r="C365" s="3" t="s">
        <v>2338</v>
      </c>
      <c r="D365" s="3"/>
      <c r="E365" s="3"/>
      <c r="F365" s="3"/>
      <c r="G365" s="3"/>
      <c r="H365" s="3"/>
      <c r="I365" s="3"/>
      <c r="J365" s="3"/>
      <c r="K365" s="1468" t="str">
        <f>項目一覧②!$F$15</f>
        <v/>
      </c>
      <c r="L365" s="1468"/>
      <c r="M365" s="1468"/>
      <c r="N365" s="3"/>
      <c r="O365" s="3"/>
      <c r="P365" s="3"/>
      <c r="Q365" s="3"/>
      <c r="R365" s="3"/>
      <c r="S365" s="3"/>
      <c r="T365" s="3"/>
      <c r="U365" s="3"/>
      <c r="V365" s="3"/>
      <c r="W365" s="3"/>
      <c r="X365" s="3"/>
      <c r="Y365" s="3"/>
      <c r="Z365" s="3"/>
      <c r="AA365" s="3"/>
    </row>
    <row r="366" spans="1:39" ht="15.95" customHeight="1">
      <c r="A366" s="3"/>
      <c r="B366" s="3" t="s">
        <v>2324</v>
      </c>
      <c r="C366" s="3" t="s">
        <v>2339</v>
      </c>
      <c r="D366" s="3"/>
      <c r="E366" s="3"/>
      <c r="F366" s="3"/>
      <c r="G366" s="3"/>
      <c r="H366" s="3"/>
      <c r="I366" s="3"/>
      <c r="J366" s="3"/>
      <c r="K366" s="1494" t="str">
        <f>項目一覧②!$F$16</f>
        <v/>
      </c>
      <c r="L366" s="1494"/>
      <c r="M366" s="1494"/>
      <c r="N366" s="3"/>
      <c r="O366" s="3"/>
      <c r="P366" s="3"/>
      <c r="Q366" s="3"/>
      <c r="R366" s="3"/>
      <c r="S366" s="3"/>
      <c r="T366" s="3"/>
      <c r="U366" s="3"/>
      <c r="V366" s="3"/>
      <c r="W366" s="3"/>
      <c r="X366" s="3"/>
      <c r="Y366" s="3"/>
      <c r="Z366" s="3"/>
      <c r="AA366" s="3"/>
    </row>
    <row r="367" spans="1:39" ht="15.95" customHeight="1">
      <c r="A367" s="17" t="s">
        <v>271</v>
      </c>
      <c r="B367" s="16" t="s">
        <v>2999</v>
      </c>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39" ht="15.95" customHeight="1">
      <c r="A368" s="3"/>
      <c r="B368" s="3" t="s">
        <v>2299</v>
      </c>
      <c r="C368" s="3" t="s">
        <v>2327</v>
      </c>
      <c r="D368" s="3"/>
      <c r="E368" s="3"/>
      <c r="F368" s="3"/>
      <c r="G368" s="3"/>
      <c r="H368" s="3"/>
      <c r="I368" s="3"/>
      <c r="J368" s="3"/>
      <c r="K368" s="1537" t="str">
        <f>項目一覧②!$F$17</f>
        <v/>
      </c>
      <c r="L368" s="1537"/>
      <c r="M368" s="1537"/>
      <c r="N368" s="1537"/>
      <c r="O368" s="3" t="s">
        <v>269</v>
      </c>
      <c r="P368" s="3"/>
      <c r="Q368" s="3"/>
      <c r="R368" s="3"/>
      <c r="S368" s="3"/>
      <c r="T368" s="3"/>
      <c r="U368" s="3"/>
      <c r="V368" s="3"/>
      <c r="W368" s="3"/>
      <c r="X368" s="3"/>
      <c r="Y368" s="3"/>
      <c r="Z368" s="3"/>
      <c r="AA368" s="3"/>
    </row>
    <row r="369" spans="1:27" ht="15.95" customHeight="1">
      <c r="A369" s="15"/>
      <c r="B369" s="15" t="s">
        <v>2347</v>
      </c>
      <c r="C369" s="15" t="s">
        <v>2340</v>
      </c>
      <c r="D369" s="15"/>
      <c r="E369" s="15"/>
      <c r="F369" s="15"/>
      <c r="G369" s="15"/>
      <c r="H369" s="15"/>
      <c r="I369" s="15"/>
      <c r="J369" s="15"/>
      <c r="K369" s="1551" t="str">
        <f>項目一覧②!$F$18</f>
        <v/>
      </c>
      <c r="L369" s="1551"/>
      <c r="M369" s="1551"/>
      <c r="N369" s="1551"/>
      <c r="O369" s="3" t="s">
        <v>269</v>
      </c>
      <c r="P369" s="15"/>
      <c r="Q369" s="15"/>
      <c r="R369" s="15"/>
      <c r="S369" s="15"/>
      <c r="T369" s="15"/>
      <c r="U369" s="15"/>
      <c r="V369" s="15"/>
      <c r="W369" s="15"/>
      <c r="X369" s="15"/>
      <c r="Y369" s="15"/>
      <c r="Z369" s="15"/>
      <c r="AA369" s="15"/>
    </row>
    <row r="370" spans="1:27" ht="21.95" customHeight="1">
      <c r="A370" s="22" t="s">
        <v>271</v>
      </c>
      <c r="B370" s="20" t="s">
        <v>3000</v>
      </c>
      <c r="C370" s="20"/>
      <c r="D370" s="20"/>
      <c r="E370" s="20"/>
      <c r="F370" s="20"/>
      <c r="G370" s="20"/>
      <c r="H370" s="29" t="str">
        <f>項目一覧②!$F$19</f>
        <v/>
      </c>
      <c r="I370" s="20"/>
      <c r="J370" s="20"/>
      <c r="K370" s="20"/>
      <c r="L370" s="20"/>
      <c r="M370" s="20"/>
      <c r="N370" s="20"/>
      <c r="O370" s="20"/>
      <c r="P370" s="20"/>
      <c r="Q370" s="20"/>
      <c r="R370" s="20"/>
      <c r="S370" s="20"/>
      <c r="T370" s="20"/>
      <c r="U370" s="20"/>
      <c r="V370" s="20"/>
      <c r="W370" s="20"/>
      <c r="X370" s="20"/>
      <c r="Y370" s="20"/>
      <c r="Z370" s="20"/>
      <c r="AA370" s="20"/>
    </row>
    <row r="371" spans="1:27" ht="15.95" customHeight="1">
      <c r="A371" s="17" t="s">
        <v>271</v>
      </c>
      <c r="B371" s="16" t="s">
        <v>3001</v>
      </c>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ht="15.95" customHeight="1">
      <c r="A372" s="6"/>
      <c r="B372" s="3" t="s">
        <v>2299</v>
      </c>
      <c r="C372" s="3" t="s">
        <v>2300</v>
      </c>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95" customHeight="1">
      <c r="A373" s="3"/>
      <c r="C373" s="3"/>
      <c r="D373" s="3"/>
      <c r="E373" s="3"/>
      <c r="F373" s="3"/>
      <c r="G373" s="3"/>
      <c r="H373" s="3"/>
      <c r="I373" s="3"/>
      <c r="J373" s="3"/>
      <c r="K373" s="3"/>
      <c r="L373" s="3"/>
      <c r="M373" s="3"/>
      <c r="N373" s="3"/>
      <c r="O373" s="3"/>
      <c r="P373" s="3"/>
      <c r="Q373" s="3"/>
      <c r="R373" s="3"/>
      <c r="S373" s="3"/>
      <c r="T373" s="3"/>
      <c r="U373" s="6" t="str">
        <f>IF(項目一覧②!$G$20=TRUE,"■","□")</f>
        <v>□</v>
      </c>
      <c r="V373" s="3" t="s">
        <v>268</v>
      </c>
      <c r="W373" s="3"/>
      <c r="X373" s="6" t="str">
        <f>IF(項目一覧②!$H$20=TRUE,"■","□")</f>
        <v>□</v>
      </c>
      <c r="Y373" s="3" t="s">
        <v>267</v>
      </c>
      <c r="Z373" s="3"/>
      <c r="AA373" s="3"/>
    </row>
    <row r="374" spans="1:27" ht="15.95" customHeight="1">
      <c r="A374" s="3"/>
      <c r="B374" s="2" t="s">
        <v>2220</v>
      </c>
      <c r="C374" s="3" t="s">
        <v>2221</v>
      </c>
      <c r="D374" s="3"/>
      <c r="E374" s="3"/>
      <c r="F374" s="3"/>
      <c r="G374" s="3"/>
      <c r="H374" s="3"/>
      <c r="I374" s="3"/>
      <c r="J374" s="3"/>
      <c r="K374" s="3"/>
      <c r="L374" s="3"/>
      <c r="M374" s="3"/>
      <c r="N374" s="3"/>
      <c r="O374" s="3"/>
      <c r="P374" s="3"/>
      <c r="Q374" s="3"/>
      <c r="R374" s="3"/>
      <c r="S374" s="3"/>
      <c r="T374" s="3"/>
      <c r="U374" s="6" t="str">
        <f>IF(項目一覧②!$G$21=TRUE,"■","□")</f>
        <v>□</v>
      </c>
      <c r="V374" s="3" t="s">
        <v>268</v>
      </c>
      <c r="W374" s="3"/>
      <c r="X374" s="6" t="str">
        <f>IF(項目一覧②!$H$21=TRUE,"■","□")</f>
        <v>□</v>
      </c>
      <c r="Y374" s="3" t="s">
        <v>85</v>
      </c>
      <c r="Z374" s="3"/>
      <c r="AA374" s="3"/>
    </row>
    <row r="375" spans="1:27" ht="15.95" customHeight="1">
      <c r="A375" s="3"/>
      <c r="B375" s="3" t="s">
        <v>361</v>
      </c>
      <c r="C375" s="3" t="s">
        <v>2431</v>
      </c>
      <c r="D375" s="3"/>
      <c r="E375" s="3"/>
      <c r="F375" s="3"/>
      <c r="G375" s="3"/>
      <c r="H375" s="3"/>
      <c r="I375" s="3"/>
      <c r="J375" s="3"/>
      <c r="K375" s="3"/>
      <c r="L375" s="3"/>
      <c r="M375" s="3"/>
      <c r="N375" s="3"/>
      <c r="O375" s="3"/>
      <c r="P375" s="3"/>
      <c r="Q375" s="3"/>
      <c r="R375" s="3"/>
      <c r="S375" s="3"/>
      <c r="T375" s="3"/>
      <c r="U375" s="6"/>
      <c r="V375" s="3"/>
      <c r="W375" s="3"/>
      <c r="X375" s="6"/>
      <c r="Y375" s="3"/>
      <c r="Z375" s="3"/>
      <c r="AA375" s="3"/>
    </row>
    <row r="376" spans="1:27" ht="15.95" customHeight="1">
      <c r="A376" s="3"/>
      <c r="B376" s="3"/>
      <c r="C376" s="3"/>
      <c r="D376" s="3"/>
      <c r="E376" s="3"/>
      <c r="F376" s="3"/>
      <c r="G376" s="3"/>
      <c r="H376" s="3"/>
      <c r="I376" s="3"/>
      <c r="J376" s="3"/>
      <c r="K376" s="3"/>
      <c r="L376" s="3" t="str">
        <f>IF(項目一覧②!$F$22="","第　　　　　　　　　　号","第   "&amp;項目一覧②!$F$22&amp;"   号")</f>
        <v>第　　　　　　　　　　号</v>
      </c>
      <c r="M376" s="3"/>
      <c r="N376" s="3"/>
      <c r="O376" s="3"/>
      <c r="P376" s="3"/>
      <c r="Q376" s="3"/>
      <c r="R376" s="3"/>
      <c r="S376" s="3"/>
      <c r="T376" s="3"/>
      <c r="U376" s="3"/>
      <c r="V376" s="3"/>
      <c r="W376" s="3"/>
      <c r="X376" s="3"/>
      <c r="Y376" s="3"/>
      <c r="Z376" s="3"/>
      <c r="AA376" s="3"/>
    </row>
    <row r="377" spans="1:27" ht="15.95" customHeight="1">
      <c r="A377" s="3"/>
      <c r="B377" s="3" t="s">
        <v>359</v>
      </c>
      <c r="C377" s="3" t="s">
        <v>2413</v>
      </c>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95" customHeight="1">
      <c r="A378" s="3"/>
      <c r="B378" s="3"/>
      <c r="C378" s="3"/>
      <c r="D378" s="3"/>
      <c r="E378" s="3"/>
      <c r="F378" s="3"/>
      <c r="G378" s="3"/>
      <c r="H378" s="3"/>
      <c r="I378" s="3"/>
      <c r="J378" s="3"/>
      <c r="K378" s="3"/>
      <c r="L378" s="3" t="str">
        <f>IF(項目一覧②!$F$23="","第　　　　　　　　　　号","第   "&amp;項目一覧②!$F$23&amp;"   号")</f>
        <v>第　　　　　　　　　　号</v>
      </c>
      <c r="M378" s="3"/>
      <c r="N378" s="3"/>
      <c r="O378" s="3"/>
      <c r="P378" s="3"/>
      <c r="Q378" s="3"/>
      <c r="R378" s="3"/>
      <c r="S378" s="3"/>
      <c r="T378" s="3"/>
      <c r="U378" s="3"/>
      <c r="V378" s="3"/>
      <c r="W378" s="3"/>
      <c r="X378" s="3"/>
      <c r="Y378" s="3"/>
      <c r="Z378" s="3"/>
      <c r="AA378" s="3"/>
    </row>
    <row r="379" spans="1:27" ht="15.95" customHeight="1">
      <c r="A379" s="3"/>
      <c r="B379" s="3" t="s">
        <v>358</v>
      </c>
      <c r="C379" s="3" t="s">
        <v>2414</v>
      </c>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95" customHeight="1">
      <c r="A380" s="3"/>
      <c r="C380" s="3"/>
      <c r="D380" s="3"/>
      <c r="E380" s="3"/>
      <c r="F380" s="3"/>
      <c r="G380" s="5" t="str">
        <f>IF(項目一覧②!$G$815=TRUE,"■","□")</f>
        <v>□</v>
      </c>
      <c r="H380" s="388" t="s">
        <v>2439</v>
      </c>
      <c r="I380" s="3"/>
      <c r="J380" s="3"/>
      <c r="K380" s="3"/>
      <c r="L380" s="3"/>
      <c r="M380" s="3"/>
      <c r="N380" s="3"/>
      <c r="O380" s="3"/>
      <c r="P380" s="3"/>
      <c r="Q380" s="3"/>
      <c r="R380" s="3"/>
      <c r="S380" s="3"/>
      <c r="T380" s="3"/>
      <c r="U380" s="3"/>
      <c r="V380" s="3"/>
      <c r="W380" s="3"/>
      <c r="X380" s="3"/>
      <c r="Y380" s="3"/>
      <c r="Z380" s="3"/>
      <c r="AA380" s="3"/>
    </row>
    <row r="381" spans="1:27" ht="15.95" customHeight="1">
      <c r="A381" s="3"/>
      <c r="B381" s="3"/>
      <c r="C381" s="3"/>
      <c r="D381" s="3"/>
      <c r="E381" s="3"/>
      <c r="F381" s="3"/>
      <c r="G381" s="5" t="str">
        <f>IF(項目一覧②!$G$816=TRUE,"■","□")</f>
        <v>□</v>
      </c>
      <c r="H381" s="388" t="s">
        <v>2440</v>
      </c>
      <c r="I381" s="3"/>
      <c r="J381" s="3"/>
      <c r="K381" s="3"/>
      <c r="L381" s="3"/>
      <c r="M381" s="3"/>
      <c r="N381" s="3"/>
      <c r="O381" s="3"/>
      <c r="P381" s="3"/>
      <c r="Q381" s="3"/>
      <c r="R381" s="3"/>
      <c r="S381" s="3"/>
      <c r="T381" s="3"/>
      <c r="U381" s="3"/>
      <c r="V381" s="3"/>
      <c r="W381" s="3"/>
      <c r="X381" s="3"/>
      <c r="Y381" s="3"/>
      <c r="Z381" s="3"/>
      <c r="AA381" s="3"/>
    </row>
    <row r="382" spans="1:27" ht="15.95" customHeight="1">
      <c r="A382" s="3"/>
      <c r="B382" s="3" t="s">
        <v>356</v>
      </c>
      <c r="C382" s="3" t="s">
        <v>2441</v>
      </c>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95" customHeight="1">
      <c r="A383" s="15"/>
      <c r="B383" s="15"/>
      <c r="C383" s="15"/>
      <c r="D383" s="15"/>
      <c r="E383" s="15"/>
      <c r="F383" s="15"/>
      <c r="G383" s="15"/>
      <c r="H383" s="15"/>
      <c r="I383" s="15"/>
      <c r="J383" s="15"/>
      <c r="K383" s="15"/>
      <c r="L383" s="15" t="str">
        <f>IF(項目一覧②!$F$24="","","第   "&amp;項目一覧②!$F$24&amp;"   号")</f>
        <v/>
      </c>
      <c r="M383" s="15"/>
      <c r="N383" s="15"/>
      <c r="O383" s="15"/>
      <c r="P383" s="15"/>
      <c r="Q383" s="15"/>
      <c r="R383" s="15"/>
      <c r="S383" s="15"/>
      <c r="T383" s="15"/>
      <c r="U383" s="15"/>
      <c r="V383" s="15"/>
      <c r="W383" s="15"/>
      <c r="X383" s="15"/>
      <c r="Y383" s="15"/>
      <c r="Z383" s="15"/>
      <c r="AA383" s="15"/>
    </row>
    <row r="384" spans="1:27" ht="15.95" customHeight="1">
      <c r="A384" s="6" t="s">
        <v>277</v>
      </c>
      <c r="B384" s="3" t="s">
        <v>3002</v>
      </c>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95" customHeight="1">
      <c r="A385" s="3"/>
      <c r="B385" s="3" t="s">
        <v>302</v>
      </c>
      <c r="C385" s="3"/>
      <c r="D385" s="3"/>
      <c r="E385" s="3"/>
      <c r="F385" s="3"/>
      <c r="G385" s="3"/>
      <c r="H385" s="3"/>
      <c r="I385" s="5" t="s">
        <v>297</v>
      </c>
      <c r="J385" s="1468" t="s">
        <v>301</v>
      </c>
      <c r="K385" s="1468"/>
      <c r="L385" s="1468"/>
      <c r="M385" s="1468"/>
      <c r="N385" s="5" t="s">
        <v>296</v>
      </c>
      <c r="O385" s="5" t="s">
        <v>297</v>
      </c>
      <c r="P385" s="1468" t="s">
        <v>300</v>
      </c>
      <c r="Q385" s="1468"/>
      <c r="R385" s="1468"/>
      <c r="S385" s="1468"/>
      <c r="T385" s="5" t="s">
        <v>296</v>
      </c>
      <c r="U385" s="5" t="s">
        <v>297</v>
      </c>
      <c r="V385" s="1468" t="s">
        <v>299</v>
      </c>
      <c r="W385" s="1468"/>
      <c r="X385" s="1468"/>
      <c r="Y385" s="1468"/>
      <c r="Z385" s="7" t="s">
        <v>296</v>
      </c>
      <c r="AA385" s="3"/>
    </row>
    <row r="386" spans="1:27" ht="15.95" customHeight="1">
      <c r="A386" s="3"/>
      <c r="B386" s="3"/>
      <c r="C386" s="3"/>
      <c r="D386" s="5" t="s">
        <v>297</v>
      </c>
      <c r="E386" s="1457" t="str">
        <f>項目一覧②!$F$25</f>
        <v/>
      </c>
      <c r="F386" s="1457"/>
      <c r="G386" s="5" t="s">
        <v>296</v>
      </c>
      <c r="H386" s="3"/>
      <c r="I386" s="5" t="s">
        <v>297</v>
      </c>
      <c r="J386" s="1461" t="str">
        <f>項目一覧②!$F$32</f>
        <v/>
      </c>
      <c r="K386" s="1461"/>
      <c r="L386" s="1461"/>
      <c r="M386" s="1461"/>
      <c r="N386" s="5" t="s">
        <v>296</v>
      </c>
      <c r="O386" s="5" t="s">
        <v>297</v>
      </c>
      <c r="P386" s="1456" t="str">
        <f>項目一覧②!$F$39</f>
        <v/>
      </c>
      <c r="Q386" s="1456"/>
      <c r="R386" s="1456"/>
      <c r="S386" s="1456"/>
      <c r="T386" s="5" t="s">
        <v>296</v>
      </c>
      <c r="U386" s="5" t="s">
        <v>297</v>
      </c>
      <c r="V386" s="1456" t="str">
        <f>項目一覧②!$F$46</f>
        <v/>
      </c>
      <c r="W386" s="1456"/>
      <c r="X386" s="1456"/>
      <c r="Y386" s="1456"/>
      <c r="Z386" s="3" t="s">
        <v>280</v>
      </c>
      <c r="AA386" s="3"/>
    </row>
    <row r="387" spans="1:27" ht="15.95" customHeight="1">
      <c r="A387" s="3"/>
      <c r="B387" s="3"/>
      <c r="C387" s="3"/>
      <c r="D387" s="5" t="s">
        <v>297</v>
      </c>
      <c r="E387" s="1457" t="str">
        <f>項目一覧②!$F$26</f>
        <v/>
      </c>
      <c r="F387" s="1457"/>
      <c r="G387" s="5" t="s">
        <v>296</v>
      </c>
      <c r="H387" s="3"/>
      <c r="I387" s="5" t="s">
        <v>297</v>
      </c>
      <c r="J387" s="1461" t="str">
        <f>項目一覧②!$F$33</f>
        <v/>
      </c>
      <c r="K387" s="1461"/>
      <c r="L387" s="1461"/>
      <c r="M387" s="1461"/>
      <c r="N387" s="5" t="s">
        <v>296</v>
      </c>
      <c r="O387" s="5" t="s">
        <v>297</v>
      </c>
      <c r="P387" s="1456" t="str">
        <f>項目一覧②!$F$40</f>
        <v/>
      </c>
      <c r="Q387" s="1456"/>
      <c r="R387" s="1456"/>
      <c r="S387" s="1456"/>
      <c r="T387" s="5" t="s">
        <v>296</v>
      </c>
      <c r="U387" s="5" t="s">
        <v>297</v>
      </c>
      <c r="V387" s="1456" t="str">
        <f>項目一覧②!$F$47</f>
        <v/>
      </c>
      <c r="W387" s="1456"/>
      <c r="X387" s="1456"/>
      <c r="Y387" s="1456"/>
      <c r="Z387" s="3" t="s">
        <v>280</v>
      </c>
      <c r="AA387" s="3"/>
    </row>
    <row r="388" spans="1:27" ht="15.95" customHeight="1">
      <c r="A388" s="3"/>
      <c r="B388" s="3"/>
      <c r="C388" s="3"/>
      <c r="D388" s="5" t="s">
        <v>297</v>
      </c>
      <c r="E388" s="1457" t="str">
        <f>項目一覧②!$F$27</f>
        <v/>
      </c>
      <c r="F388" s="1457"/>
      <c r="G388" s="5" t="s">
        <v>296</v>
      </c>
      <c r="H388" s="3"/>
      <c r="I388" s="5" t="s">
        <v>297</v>
      </c>
      <c r="J388" s="1461" t="str">
        <f>項目一覧②!$F$34</f>
        <v/>
      </c>
      <c r="K388" s="1461"/>
      <c r="L388" s="1461"/>
      <c r="M388" s="1461"/>
      <c r="N388" s="5" t="s">
        <v>296</v>
      </c>
      <c r="O388" s="5" t="s">
        <v>297</v>
      </c>
      <c r="P388" s="1456" t="str">
        <f>項目一覧②!$F$41</f>
        <v/>
      </c>
      <c r="Q388" s="1456"/>
      <c r="R388" s="1456"/>
      <c r="S388" s="1456"/>
      <c r="T388" s="5" t="s">
        <v>296</v>
      </c>
      <c r="U388" s="5" t="s">
        <v>297</v>
      </c>
      <c r="V388" s="1456" t="str">
        <f>項目一覧②!$F$48</f>
        <v/>
      </c>
      <c r="W388" s="1456"/>
      <c r="X388" s="1456"/>
      <c r="Y388" s="1456"/>
      <c r="Z388" s="3" t="s">
        <v>280</v>
      </c>
      <c r="AA388" s="3"/>
    </row>
    <row r="389" spans="1:27" ht="15.95" customHeight="1">
      <c r="A389" s="3"/>
      <c r="B389" s="3"/>
      <c r="C389" s="3"/>
      <c r="D389" s="5" t="s">
        <v>297</v>
      </c>
      <c r="E389" s="1457" t="str">
        <f>項目一覧②!$F$28</f>
        <v/>
      </c>
      <c r="F389" s="1457"/>
      <c r="G389" s="5" t="s">
        <v>296</v>
      </c>
      <c r="H389" s="3"/>
      <c r="I389" s="5" t="s">
        <v>297</v>
      </c>
      <c r="J389" s="1461" t="str">
        <f>項目一覧②!$F$35</f>
        <v/>
      </c>
      <c r="K389" s="1461"/>
      <c r="L389" s="1461"/>
      <c r="M389" s="1461"/>
      <c r="N389" s="5" t="s">
        <v>296</v>
      </c>
      <c r="O389" s="5" t="s">
        <v>297</v>
      </c>
      <c r="P389" s="1456" t="str">
        <f>項目一覧②!$F$42</f>
        <v/>
      </c>
      <c r="Q389" s="1456"/>
      <c r="R389" s="1456"/>
      <c r="S389" s="1456"/>
      <c r="T389" s="5" t="s">
        <v>296</v>
      </c>
      <c r="U389" s="5" t="s">
        <v>297</v>
      </c>
      <c r="V389" s="1456" t="str">
        <f>項目一覧②!$F$49</f>
        <v/>
      </c>
      <c r="W389" s="1456"/>
      <c r="X389" s="1456"/>
      <c r="Y389" s="1456"/>
      <c r="Z389" s="3" t="s">
        <v>280</v>
      </c>
      <c r="AA389" s="3"/>
    </row>
    <row r="390" spans="1:27" ht="15.95" customHeight="1">
      <c r="A390" s="3"/>
      <c r="B390" s="3"/>
      <c r="C390" s="3"/>
      <c r="D390" s="5" t="s">
        <v>297</v>
      </c>
      <c r="E390" s="1457" t="str">
        <f>項目一覧②!$F$29</f>
        <v/>
      </c>
      <c r="F390" s="1457"/>
      <c r="G390" s="5" t="s">
        <v>296</v>
      </c>
      <c r="H390" s="3"/>
      <c r="I390" s="5" t="s">
        <v>297</v>
      </c>
      <c r="J390" s="1461" t="str">
        <f>項目一覧②!$F$36</f>
        <v/>
      </c>
      <c r="K390" s="1461"/>
      <c r="L390" s="1461"/>
      <c r="M390" s="1461"/>
      <c r="N390" s="5" t="s">
        <v>296</v>
      </c>
      <c r="O390" s="5" t="s">
        <v>297</v>
      </c>
      <c r="P390" s="1456" t="str">
        <f>項目一覧②!$F$43</f>
        <v/>
      </c>
      <c r="Q390" s="1456"/>
      <c r="R390" s="1456"/>
      <c r="S390" s="1456"/>
      <c r="T390" s="5" t="s">
        <v>296</v>
      </c>
      <c r="U390" s="5" t="s">
        <v>297</v>
      </c>
      <c r="V390" s="1456" t="str">
        <f>項目一覧②!$F$50</f>
        <v/>
      </c>
      <c r="W390" s="1456"/>
      <c r="X390" s="1456"/>
      <c r="Y390" s="1456"/>
      <c r="Z390" s="3" t="s">
        <v>280</v>
      </c>
      <c r="AA390" s="3"/>
    </row>
    <row r="391" spans="1:27" ht="15.95" customHeight="1">
      <c r="A391" s="3"/>
      <c r="B391" s="3"/>
      <c r="C391" s="3"/>
      <c r="D391" s="5" t="s">
        <v>297</v>
      </c>
      <c r="E391" s="1457" t="str">
        <f>項目一覧②!$F$30</f>
        <v/>
      </c>
      <c r="F391" s="1457"/>
      <c r="G391" s="5" t="s">
        <v>296</v>
      </c>
      <c r="H391" s="3"/>
      <c r="I391" s="5" t="s">
        <v>297</v>
      </c>
      <c r="J391" s="1461" t="str">
        <f>項目一覧②!$F$37</f>
        <v/>
      </c>
      <c r="K391" s="1461"/>
      <c r="L391" s="1461"/>
      <c r="M391" s="1461"/>
      <c r="N391" s="5" t="s">
        <v>296</v>
      </c>
      <c r="O391" s="5" t="s">
        <v>297</v>
      </c>
      <c r="P391" s="1456" t="str">
        <f>項目一覧②!$F$44</f>
        <v/>
      </c>
      <c r="Q391" s="1456"/>
      <c r="R391" s="1456"/>
      <c r="S391" s="1456"/>
      <c r="T391" s="5" t="s">
        <v>296</v>
      </c>
      <c r="U391" s="5" t="s">
        <v>297</v>
      </c>
      <c r="V391" s="1456" t="str">
        <f>項目一覧②!$F$51</f>
        <v/>
      </c>
      <c r="W391" s="1456"/>
      <c r="X391" s="1456"/>
      <c r="Y391" s="1456"/>
      <c r="Z391" s="3" t="s">
        <v>280</v>
      </c>
      <c r="AA391" s="3"/>
    </row>
    <row r="392" spans="1:27" ht="15.95" customHeight="1">
      <c r="A392" s="3"/>
      <c r="B392" s="3"/>
      <c r="C392" s="3"/>
      <c r="D392" s="5" t="s">
        <v>141</v>
      </c>
      <c r="E392" s="1457" t="str">
        <f>項目一覧②!$F$31</f>
        <v/>
      </c>
      <c r="F392" s="1457"/>
      <c r="G392" s="5" t="s">
        <v>69</v>
      </c>
      <c r="H392" s="3"/>
      <c r="I392" s="5" t="s">
        <v>141</v>
      </c>
      <c r="J392" s="1461" t="str">
        <f>項目一覧②!$F$38</f>
        <v/>
      </c>
      <c r="K392" s="1461"/>
      <c r="L392" s="1461"/>
      <c r="M392" s="1461"/>
      <c r="N392" s="5" t="s">
        <v>69</v>
      </c>
      <c r="O392" s="5" t="s">
        <v>141</v>
      </c>
      <c r="P392" s="1461" t="str">
        <f>項目一覧②!$F$45</f>
        <v/>
      </c>
      <c r="Q392" s="1461"/>
      <c r="R392" s="1461"/>
      <c r="S392" s="1461"/>
      <c r="T392" s="5" t="s">
        <v>69</v>
      </c>
      <c r="U392" s="5" t="s">
        <v>141</v>
      </c>
      <c r="V392" s="1461" t="str">
        <f>項目一覧②!$F$52</f>
        <v/>
      </c>
      <c r="W392" s="1461"/>
      <c r="X392" s="1461"/>
      <c r="Y392" s="1461"/>
      <c r="Z392" s="3" t="s">
        <v>254</v>
      </c>
      <c r="AA392" s="3"/>
    </row>
    <row r="393" spans="1:27" ht="15.95" customHeight="1">
      <c r="A393" s="3"/>
      <c r="B393" s="3"/>
      <c r="C393" s="3"/>
      <c r="D393" s="5" t="s">
        <v>141</v>
      </c>
      <c r="E393" s="1457" t="str">
        <f>項目一覧②!$F$884</f>
        <v/>
      </c>
      <c r="F393" s="1457"/>
      <c r="G393" s="5" t="s">
        <v>69</v>
      </c>
      <c r="H393" s="3"/>
      <c r="I393" s="5" t="s">
        <v>141</v>
      </c>
      <c r="J393" s="1461" t="str">
        <f>項目一覧②!$F$885</f>
        <v/>
      </c>
      <c r="K393" s="1461"/>
      <c r="L393" s="1461"/>
      <c r="M393" s="1461"/>
      <c r="N393" s="5" t="s">
        <v>69</v>
      </c>
      <c r="O393" s="5" t="s">
        <v>141</v>
      </c>
      <c r="P393" s="1461" t="str">
        <f>項目一覧②!$F$886</f>
        <v/>
      </c>
      <c r="Q393" s="1461"/>
      <c r="R393" s="1461"/>
      <c r="S393" s="1461"/>
      <c r="T393" s="5" t="s">
        <v>69</v>
      </c>
      <c r="U393" s="5" t="s">
        <v>141</v>
      </c>
      <c r="V393" s="1461" t="str">
        <f>項目一覧②!$F$887</f>
        <v/>
      </c>
      <c r="W393" s="1461"/>
      <c r="X393" s="1461"/>
      <c r="Y393" s="1461"/>
      <c r="Z393" s="3" t="s">
        <v>254</v>
      </c>
      <c r="AA393" s="3"/>
    </row>
    <row r="394" spans="1:27" ht="15.95" customHeight="1">
      <c r="A394" s="984"/>
      <c r="B394" s="984" t="s">
        <v>298</v>
      </c>
      <c r="C394" s="984"/>
      <c r="D394" s="984"/>
      <c r="E394" s="984"/>
      <c r="F394" s="984"/>
      <c r="G394" s="984"/>
      <c r="H394" s="984"/>
      <c r="I394" s="988" t="s">
        <v>297</v>
      </c>
      <c r="J394" s="1549" t="str">
        <f>項目一覧②!$F$53</f>
        <v/>
      </c>
      <c r="K394" s="1549"/>
      <c r="L394" s="1549"/>
      <c r="M394" s="1549"/>
      <c r="N394" s="988" t="s">
        <v>296</v>
      </c>
      <c r="O394" s="988" t="s">
        <v>297</v>
      </c>
      <c r="P394" s="1471" t="str">
        <f>項目一覧②!$F$54</f>
        <v/>
      </c>
      <c r="Q394" s="1471"/>
      <c r="R394" s="1471"/>
      <c r="S394" s="1471"/>
      <c r="T394" s="988" t="s">
        <v>296</v>
      </c>
      <c r="U394" s="988" t="s">
        <v>295</v>
      </c>
      <c r="V394" s="1471" t="str">
        <f>項目一覧②!$F$55</f>
        <v/>
      </c>
      <c r="W394" s="1471"/>
      <c r="X394" s="1471"/>
      <c r="Y394" s="1471"/>
      <c r="Z394" s="984" t="s">
        <v>294</v>
      </c>
      <c r="AA394" s="984"/>
    </row>
    <row r="395" spans="1:27" ht="21.95" customHeight="1">
      <c r="A395" s="22" t="s">
        <v>277</v>
      </c>
      <c r="B395" s="20" t="s">
        <v>3003</v>
      </c>
      <c r="C395" s="20"/>
      <c r="D395" s="20"/>
      <c r="E395" s="20"/>
      <c r="F395" s="29" t="str">
        <f>項目一覧②!$F$56</f>
        <v/>
      </c>
      <c r="G395" s="20"/>
      <c r="H395" s="20"/>
      <c r="I395" s="20"/>
      <c r="J395" s="20"/>
      <c r="K395" s="20"/>
      <c r="L395" s="20"/>
      <c r="M395" s="20"/>
      <c r="N395" s="20"/>
      <c r="O395" s="20"/>
      <c r="P395" s="20"/>
      <c r="Q395" s="20"/>
      <c r="R395" s="20"/>
      <c r="S395" s="20"/>
      <c r="T395" s="20"/>
      <c r="U395" s="20"/>
      <c r="V395" s="20"/>
      <c r="W395" s="20"/>
      <c r="X395" s="20"/>
      <c r="Y395" s="20"/>
      <c r="Z395" s="20"/>
      <c r="AA395" s="20"/>
    </row>
    <row r="396" spans="1:27" ht="21.95" customHeight="1">
      <c r="A396" s="22" t="s">
        <v>277</v>
      </c>
      <c r="B396" s="20" t="s">
        <v>3004</v>
      </c>
      <c r="C396" s="20"/>
      <c r="D396" s="20"/>
      <c r="E396" s="20"/>
      <c r="F396" s="29" t="str">
        <f>項目一覧②!$F$57</f>
        <v/>
      </c>
      <c r="G396" s="20"/>
      <c r="H396" s="20"/>
      <c r="I396" s="20"/>
      <c r="J396" s="20"/>
      <c r="K396" s="20"/>
      <c r="L396" s="20"/>
      <c r="M396" s="20"/>
      <c r="N396" s="20"/>
      <c r="O396" s="20"/>
      <c r="P396" s="20"/>
      <c r="Q396" s="20"/>
      <c r="R396" s="20"/>
      <c r="S396" s="20"/>
      <c r="T396" s="20"/>
      <c r="U396" s="20"/>
      <c r="V396" s="20"/>
      <c r="W396" s="20"/>
      <c r="X396" s="20"/>
      <c r="Y396" s="20"/>
      <c r="Z396" s="20"/>
      <c r="AA396" s="20"/>
    </row>
    <row r="397" spans="1:27" ht="21.95" customHeight="1">
      <c r="A397" s="22" t="s">
        <v>277</v>
      </c>
      <c r="B397" s="20" t="s">
        <v>3005</v>
      </c>
      <c r="C397" s="20"/>
      <c r="D397" s="20"/>
      <c r="E397" s="20"/>
      <c r="F397" s="29" t="str">
        <f>項目一覧②!$F$58</f>
        <v/>
      </c>
      <c r="G397" s="20"/>
      <c r="H397" s="20"/>
      <c r="I397" s="20"/>
      <c r="J397" s="20"/>
      <c r="K397" s="20"/>
      <c r="L397" s="20"/>
      <c r="M397" s="20"/>
      <c r="N397" s="20"/>
      <c r="O397" s="20"/>
      <c r="P397" s="20"/>
      <c r="Q397" s="20"/>
      <c r="R397" s="20"/>
      <c r="S397" s="20"/>
      <c r="T397" s="20"/>
      <c r="U397" s="20"/>
      <c r="V397" s="20"/>
      <c r="W397" s="20"/>
      <c r="X397" s="20"/>
      <c r="Y397" s="20"/>
      <c r="Z397" s="20"/>
      <c r="AA397" s="20"/>
    </row>
    <row r="398" spans="1:27" ht="21.95" customHeight="1">
      <c r="A398" s="22" t="s">
        <v>277</v>
      </c>
      <c r="B398" s="20" t="s">
        <v>3006</v>
      </c>
      <c r="C398" s="20"/>
      <c r="D398" s="20"/>
      <c r="E398" s="20"/>
      <c r="F398" s="20"/>
      <c r="G398" s="20"/>
      <c r="H398" s="20"/>
      <c r="I398" s="20"/>
      <c r="J398" s="1473" t="str">
        <f>項目一覧②!$F$59</f>
        <v/>
      </c>
      <c r="K398" s="1473"/>
      <c r="L398" s="1473"/>
      <c r="M398" s="1473"/>
      <c r="N398" s="1473"/>
      <c r="O398" s="26" t="s">
        <v>293</v>
      </c>
      <c r="P398" s="20"/>
      <c r="Q398" s="20"/>
      <c r="R398" s="20"/>
      <c r="S398" s="20"/>
      <c r="T398" s="20"/>
      <c r="U398" s="20"/>
      <c r="V398" s="20"/>
      <c r="W398" s="20"/>
      <c r="X398" s="20"/>
      <c r="Y398" s="20"/>
      <c r="Z398" s="20"/>
      <c r="AA398" s="20"/>
    </row>
    <row r="399" spans="1:27" ht="21.95" customHeight="1">
      <c r="A399" s="22" t="s">
        <v>277</v>
      </c>
      <c r="B399" s="20" t="s">
        <v>3007</v>
      </c>
      <c r="C399" s="20"/>
      <c r="D399" s="20"/>
      <c r="E399" s="20"/>
      <c r="F399" s="20"/>
      <c r="G399" s="20"/>
      <c r="H399" s="20"/>
      <c r="I399" s="20"/>
      <c r="J399" s="20"/>
      <c r="K399" s="20"/>
      <c r="L399" s="1472" t="str">
        <f>項目一覧②!$F$60</f>
        <v/>
      </c>
      <c r="M399" s="1472"/>
      <c r="N399" s="1472"/>
      <c r="O399" s="1472"/>
      <c r="P399" s="1472"/>
      <c r="Q399" s="1472"/>
      <c r="R399" s="20"/>
      <c r="S399" s="20"/>
      <c r="T399" s="20"/>
      <c r="U399" s="20"/>
      <c r="V399" s="20"/>
      <c r="W399" s="20"/>
      <c r="X399" s="20"/>
      <c r="Y399" s="20"/>
      <c r="Z399" s="20"/>
      <c r="AA399" s="20"/>
    </row>
    <row r="400" spans="1:27" ht="15.95" customHeight="1">
      <c r="A400" s="17" t="s">
        <v>277</v>
      </c>
      <c r="B400" s="16" t="s">
        <v>3008</v>
      </c>
      <c r="C400" s="16"/>
      <c r="D400" s="16"/>
      <c r="E400" s="16"/>
      <c r="F400" s="16"/>
      <c r="G400" s="16"/>
      <c r="H400" s="16"/>
      <c r="I400" s="1459" t="str">
        <f>項目一覧②!$F$61</f>
        <v/>
      </c>
      <c r="J400" s="1459"/>
      <c r="K400" s="1459"/>
      <c r="L400" s="1459"/>
      <c r="M400" s="1459"/>
      <c r="N400" s="1459"/>
      <c r="O400" s="1459"/>
      <c r="P400" s="1459"/>
      <c r="Q400" s="1459"/>
      <c r="R400" s="1459"/>
      <c r="S400" s="1459"/>
      <c r="T400" s="1459"/>
      <c r="U400" s="1459"/>
      <c r="V400" s="1459"/>
      <c r="W400" s="1459"/>
      <c r="X400" s="1459"/>
      <c r="Y400" s="1459"/>
      <c r="Z400" s="1459"/>
      <c r="AA400" s="1459"/>
    </row>
    <row r="401" spans="1:28" ht="15.95" customHeight="1">
      <c r="A401" s="28"/>
      <c r="B401" s="28"/>
      <c r="C401" s="28"/>
      <c r="D401" s="28"/>
      <c r="E401" s="28"/>
      <c r="F401" s="28"/>
      <c r="G401" s="28"/>
      <c r="H401" s="28"/>
      <c r="I401" s="1474"/>
      <c r="J401" s="1474"/>
      <c r="K401" s="1474"/>
      <c r="L401" s="1474"/>
      <c r="M401" s="1474"/>
      <c r="N401" s="1474"/>
      <c r="O401" s="1474"/>
      <c r="P401" s="1474"/>
      <c r="Q401" s="1474"/>
      <c r="R401" s="1474"/>
      <c r="S401" s="1474"/>
      <c r="T401" s="1474"/>
      <c r="U401" s="1474"/>
      <c r="V401" s="1474"/>
      <c r="W401" s="1474"/>
      <c r="X401" s="1474"/>
      <c r="Y401" s="1474"/>
      <c r="Z401" s="1474"/>
      <c r="AA401" s="1474"/>
    </row>
    <row r="402" spans="1:28" ht="15.95" customHeight="1">
      <c r="A402" s="17" t="s">
        <v>277</v>
      </c>
      <c r="B402" s="16" t="s">
        <v>3009</v>
      </c>
      <c r="C402" s="16"/>
      <c r="D402" s="16"/>
      <c r="E402" s="16"/>
      <c r="F402" s="1459" t="str">
        <f>項目一覧②!$F$62</f>
        <v/>
      </c>
      <c r="G402" s="1459"/>
      <c r="H402" s="1459"/>
      <c r="I402" s="1459"/>
      <c r="J402" s="1459"/>
      <c r="K402" s="1459"/>
      <c r="L402" s="1459"/>
      <c r="M402" s="1459"/>
      <c r="N402" s="1459"/>
      <c r="O402" s="1459"/>
      <c r="P402" s="1459"/>
      <c r="Q402" s="1459"/>
      <c r="R402" s="1459"/>
      <c r="S402" s="1459"/>
      <c r="T402" s="1459"/>
      <c r="U402" s="1459"/>
      <c r="V402" s="1459"/>
      <c r="W402" s="1459"/>
      <c r="X402" s="1459"/>
      <c r="Y402" s="1459"/>
      <c r="Z402" s="1459"/>
      <c r="AA402" s="1459"/>
    </row>
    <row r="403" spans="1:28" ht="15.95" customHeight="1">
      <c r="A403" s="15"/>
      <c r="B403" s="15"/>
      <c r="C403" s="15"/>
      <c r="D403" s="15"/>
      <c r="E403" s="15"/>
      <c r="F403" s="1460"/>
      <c r="G403" s="1460"/>
      <c r="H403" s="1460"/>
      <c r="I403" s="1460"/>
      <c r="J403" s="1460"/>
      <c r="K403" s="1460"/>
      <c r="L403" s="1460"/>
      <c r="M403" s="1460"/>
      <c r="N403" s="1460"/>
      <c r="O403" s="1460"/>
      <c r="P403" s="1460"/>
      <c r="Q403" s="1460"/>
      <c r="R403" s="1460"/>
      <c r="S403" s="1460"/>
      <c r="T403" s="1460"/>
      <c r="U403" s="1460"/>
      <c r="V403" s="1460"/>
      <c r="W403" s="1460"/>
      <c r="X403" s="1460"/>
      <c r="Y403" s="1460"/>
      <c r="Z403" s="1460"/>
      <c r="AA403" s="1460"/>
    </row>
    <row r="404" spans="1:28" ht="15.95" customHeight="1">
      <c r="A404" s="3"/>
      <c r="B404" s="3"/>
      <c r="C404" s="3"/>
      <c r="D404" s="3"/>
      <c r="E404" s="3"/>
      <c r="F404" s="8"/>
      <c r="G404" s="8"/>
      <c r="H404" s="8"/>
      <c r="I404" s="8"/>
      <c r="J404" s="8"/>
      <c r="K404" s="8"/>
      <c r="L404" s="8"/>
      <c r="M404" s="8"/>
      <c r="N404" s="8"/>
      <c r="O404" s="8"/>
      <c r="P404" s="8"/>
      <c r="Q404" s="8"/>
      <c r="R404" s="8"/>
      <c r="S404" s="8"/>
      <c r="T404" s="8"/>
      <c r="U404" s="8"/>
      <c r="V404" s="8"/>
      <c r="W404" s="8"/>
      <c r="X404" s="8"/>
      <c r="Y404" s="8"/>
      <c r="Z404" s="8"/>
      <c r="AA404" s="8"/>
    </row>
    <row r="405" spans="1:28" ht="15.95" customHeight="1">
      <c r="A405" s="1468" t="s">
        <v>279</v>
      </c>
      <c r="B405" s="1468"/>
      <c r="C405" s="1468"/>
      <c r="D405" s="1468"/>
      <c r="E405" s="1468"/>
      <c r="F405" s="1468"/>
      <c r="G405" s="1468"/>
      <c r="H405" s="1468"/>
      <c r="I405" s="1468"/>
      <c r="J405" s="1468"/>
      <c r="K405" s="1468"/>
      <c r="L405" s="1468"/>
      <c r="M405" s="1468"/>
      <c r="N405" s="1468"/>
      <c r="O405" s="1468"/>
      <c r="P405" s="1468"/>
      <c r="Q405" s="1468"/>
      <c r="R405" s="1468"/>
      <c r="S405" s="1468"/>
      <c r="T405" s="1468"/>
      <c r="U405" s="1468"/>
      <c r="V405" s="1468"/>
      <c r="W405" s="1468"/>
      <c r="X405" s="1468"/>
      <c r="Y405" s="1468"/>
      <c r="Z405" s="1468"/>
      <c r="AA405" s="1468"/>
      <c r="AB405" s="2"/>
    </row>
    <row r="406" spans="1:28" ht="15.95" customHeight="1">
      <c r="A406" s="15"/>
      <c r="B406" s="15" t="s">
        <v>278</v>
      </c>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2"/>
    </row>
    <row r="407" spans="1:28" ht="21.95" customHeight="1">
      <c r="A407" s="22" t="s">
        <v>277</v>
      </c>
      <c r="B407" s="20" t="s">
        <v>134</v>
      </c>
      <c r="C407" s="20"/>
      <c r="D407" s="20"/>
      <c r="E407" s="20"/>
      <c r="F407" s="20"/>
      <c r="G407" s="24"/>
      <c r="H407" s="20"/>
      <c r="I407" s="20"/>
      <c r="J407" s="20"/>
      <c r="K407" s="20"/>
      <c r="L407" s="20"/>
      <c r="M407" s="20">
        <f>項目一覧②!$F$63</f>
        <v>1</v>
      </c>
      <c r="N407" s="20"/>
      <c r="O407" s="20"/>
      <c r="P407" s="20"/>
      <c r="Q407" s="20"/>
      <c r="R407" s="20"/>
      <c r="S407" s="20"/>
      <c r="T407" s="20"/>
      <c r="U407" s="20"/>
      <c r="V407" s="20"/>
      <c r="W407" s="20"/>
      <c r="X407" s="20"/>
      <c r="Y407" s="20"/>
      <c r="Z407" s="20"/>
      <c r="AA407" s="20"/>
      <c r="AB407" s="2"/>
    </row>
    <row r="408" spans="1:28" ht="21.95" customHeight="1">
      <c r="A408" s="22" t="s">
        <v>277</v>
      </c>
      <c r="B408" s="20" t="s">
        <v>276</v>
      </c>
      <c r="C408" s="20"/>
      <c r="D408" s="20"/>
      <c r="E408" s="20"/>
      <c r="F408" s="20"/>
      <c r="G408" s="2"/>
      <c r="H408" s="2"/>
      <c r="I408" s="20"/>
      <c r="J408" s="20"/>
      <c r="K408" s="1458" t="str">
        <f>項目一覧②!$F$64</f>
        <v/>
      </c>
      <c r="L408" s="1458"/>
      <c r="M408" s="1458"/>
      <c r="N408" s="26" t="s">
        <v>275</v>
      </c>
      <c r="O408" s="20"/>
      <c r="P408" s="20"/>
      <c r="Q408" s="20"/>
      <c r="R408" s="20"/>
      <c r="S408" s="20"/>
      <c r="T408" s="20"/>
      <c r="U408" s="20"/>
      <c r="V408" s="20"/>
      <c r="W408" s="20"/>
      <c r="X408" s="20"/>
      <c r="Y408" s="20"/>
      <c r="Z408" s="20"/>
      <c r="AA408" s="20"/>
      <c r="AB408" s="2"/>
    </row>
    <row r="409" spans="1:28" ht="21.95" customHeight="1">
      <c r="A409" s="22" t="s">
        <v>271</v>
      </c>
      <c r="B409" s="20" t="s">
        <v>274</v>
      </c>
      <c r="C409" s="20"/>
      <c r="D409" s="20"/>
      <c r="E409" s="20"/>
      <c r="F409" s="20"/>
      <c r="G409" s="20"/>
      <c r="H409" s="20"/>
      <c r="I409" s="20"/>
      <c r="J409" s="1473" t="str">
        <f>項目一覧②!$F$65</f>
        <v/>
      </c>
      <c r="K409" s="1473"/>
      <c r="L409" s="1473"/>
      <c r="M409" s="1473"/>
      <c r="N409" s="25" t="s">
        <v>269</v>
      </c>
      <c r="O409" s="20"/>
      <c r="P409" s="20"/>
      <c r="Q409" s="20"/>
      <c r="R409" s="20"/>
      <c r="S409" s="20"/>
      <c r="T409" s="20"/>
      <c r="U409" s="20"/>
      <c r="V409" s="20"/>
      <c r="W409" s="20"/>
      <c r="X409" s="20"/>
      <c r="Y409" s="20"/>
      <c r="Z409" s="20"/>
      <c r="AA409" s="20"/>
      <c r="AB409" s="2"/>
    </row>
    <row r="410" spans="1:28" ht="21.95" customHeight="1">
      <c r="A410" s="22" t="s">
        <v>271</v>
      </c>
      <c r="B410" s="20" t="s">
        <v>273</v>
      </c>
      <c r="C410" s="20"/>
      <c r="D410" s="20"/>
      <c r="E410" s="20"/>
      <c r="F410" s="20"/>
      <c r="G410" s="20"/>
      <c r="H410" s="20"/>
      <c r="I410" s="20"/>
      <c r="J410" s="1473" t="str">
        <f>項目一覧②!$F$66</f>
        <v/>
      </c>
      <c r="K410" s="1473"/>
      <c r="L410" s="1473"/>
      <c r="M410" s="1473"/>
      <c r="N410" s="4" t="s">
        <v>269</v>
      </c>
      <c r="O410" s="20"/>
      <c r="P410" s="20"/>
      <c r="Q410" s="20"/>
      <c r="R410" s="20"/>
      <c r="S410" s="20"/>
      <c r="T410" s="20"/>
      <c r="U410" s="20"/>
      <c r="V410" s="20"/>
      <c r="W410" s="20"/>
      <c r="X410" s="20"/>
      <c r="Y410" s="20"/>
      <c r="Z410" s="20"/>
      <c r="AA410" s="20"/>
      <c r="AB410" s="2"/>
    </row>
    <row r="411" spans="1:28" ht="21.95" customHeight="1">
      <c r="A411" s="22" t="s">
        <v>271</v>
      </c>
      <c r="B411" s="20" t="s">
        <v>272</v>
      </c>
      <c r="C411" s="20"/>
      <c r="D411" s="20"/>
      <c r="E411" s="20"/>
      <c r="F411" s="20"/>
      <c r="G411" s="20"/>
      <c r="H411" s="20"/>
      <c r="I411" s="20"/>
      <c r="J411" s="1473" t="str">
        <f>項目一覧②!$F$67</f>
        <v/>
      </c>
      <c r="K411" s="1473"/>
      <c r="L411" s="1473"/>
      <c r="M411" s="1473"/>
      <c r="N411" s="25" t="s">
        <v>269</v>
      </c>
      <c r="O411" s="20"/>
      <c r="P411" s="20"/>
      <c r="Q411" s="20"/>
      <c r="R411" s="20"/>
      <c r="S411" s="20"/>
      <c r="T411" s="20"/>
      <c r="U411" s="20"/>
      <c r="V411" s="20"/>
      <c r="W411" s="20"/>
      <c r="X411" s="20"/>
      <c r="Y411" s="20"/>
      <c r="Z411" s="20"/>
      <c r="AA411" s="20"/>
      <c r="AB411" s="2"/>
    </row>
    <row r="412" spans="1:28" ht="15.95" customHeight="1">
      <c r="A412" s="17" t="s">
        <v>271</v>
      </c>
      <c r="B412" s="16" t="s">
        <v>270</v>
      </c>
      <c r="C412" s="16"/>
      <c r="D412" s="16"/>
      <c r="E412" s="16"/>
      <c r="F412" s="16"/>
      <c r="G412" s="16"/>
      <c r="H412" s="16"/>
      <c r="I412" s="16"/>
      <c r="O412" s="16"/>
      <c r="P412" s="16"/>
      <c r="Q412" s="16"/>
      <c r="R412" s="16"/>
      <c r="S412" s="16"/>
      <c r="T412" s="16"/>
      <c r="U412" s="16"/>
      <c r="V412" s="16"/>
      <c r="W412" s="16"/>
      <c r="X412" s="16"/>
      <c r="Y412" s="16"/>
      <c r="Z412" s="16"/>
      <c r="AA412" s="16"/>
      <c r="AB412" s="2"/>
    </row>
    <row r="413" spans="1:28" ht="15.95" customHeight="1">
      <c r="A413" s="6"/>
      <c r="B413" s="3"/>
      <c r="C413" s="3" t="s">
        <v>2352</v>
      </c>
      <c r="D413" s="3" t="s">
        <v>2353</v>
      </c>
      <c r="E413" s="3"/>
      <c r="F413" s="3"/>
      <c r="G413" s="3"/>
      <c r="H413" s="3"/>
      <c r="I413" s="3"/>
      <c r="J413" s="1475" t="str">
        <f>項目一覧②!$F$68</f>
        <v/>
      </c>
      <c r="K413" s="1475"/>
      <c r="L413" s="1475"/>
      <c r="M413" s="1475"/>
      <c r="N413" s="4" t="s">
        <v>269</v>
      </c>
      <c r="O413" s="3"/>
      <c r="P413" s="3"/>
      <c r="Q413" s="3"/>
      <c r="R413" s="3"/>
      <c r="S413" s="3"/>
      <c r="T413" s="3"/>
      <c r="U413" s="3"/>
      <c r="V413" s="3"/>
      <c r="W413" s="3"/>
      <c r="X413" s="3"/>
      <c r="Y413" s="3"/>
      <c r="Z413" s="3"/>
      <c r="AA413" s="3"/>
      <c r="AB413" s="2"/>
    </row>
    <row r="414" spans="1:28" ht="15.95" customHeight="1">
      <c r="A414" s="6"/>
      <c r="B414" s="3"/>
      <c r="C414" s="3" t="s">
        <v>2354</v>
      </c>
      <c r="D414" s="3" t="s">
        <v>2355</v>
      </c>
      <c r="E414" s="3"/>
      <c r="F414" s="3"/>
      <c r="G414" s="3"/>
      <c r="H414" s="3"/>
      <c r="I414" s="3"/>
      <c r="J414" s="19"/>
      <c r="K414" s="19"/>
      <c r="L414" s="19"/>
      <c r="M414" s="19"/>
      <c r="N414" s="4"/>
      <c r="O414" s="4"/>
      <c r="P414" s="3"/>
      <c r="Q414" s="6" t="str">
        <f>IF(項目一覧②!$G$69=TRUE,"■","□")</f>
        <v>□</v>
      </c>
      <c r="R414" s="3" t="s">
        <v>268</v>
      </c>
      <c r="S414" s="3"/>
      <c r="T414" s="6" t="str">
        <f>IF(項目一覧②!$H$69=TRUE,"■","□")</f>
        <v>□</v>
      </c>
      <c r="U414" s="3" t="s">
        <v>267</v>
      </c>
      <c r="V414" s="3"/>
      <c r="W414" s="3"/>
      <c r="X414" s="3"/>
      <c r="Y414" s="3"/>
      <c r="Z414" s="3"/>
      <c r="AA414" s="3"/>
      <c r="AB414" s="3"/>
    </row>
    <row r="415" spans="1:28" ht="15.95" customHeight="1">
      <c r="A415" s="17" t="s">
        <v>277</v>
      </c>
      <c r="B415" s="16" t="s">
        <v>266</v>
      </c>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2"/>
    </row>
    <row r="416" spans="1:28" ht="15.95" customHeight="1">
      <c r="A416" s="3"/>
      <c r="B416" s="3"/>
      <c r="C416" s="3"/>
      <c r="D416" s="1468" t="s">
        <v>265</v>
      </c>
      <c r="E416" s="1468"/>
      <c r="F416" s="1468"/>
      <c r="G416" s="1468"/>
      <c r="H416" s="5"/>
      <c r="I416" s="1468" t="s">
        <v>264</v>
      </c>
      <c r="J416" s="1468"/>
      <c r="K416" s="1468"/>
      <c r="L416" s="1468"/>
      <c r="M416" s="1468"/>
      <c r="N416" s="1468"/>
      <c r="O416" s="1468"/>
      <c r="P416" s="1468"/>
      <c r="Q416" s="1468"/>
      <c r="R416" s="1468"/>
      <c r="S416" s="1468"/>
      <c r="T416" s="1468"/>
      <c r="U416" s="1468"/>
      <c r="V416" s="5"/>
      <c r="W416" s="5" t="s">
        <v>281</v>
      </c>
      <c r="X416" s="1468" t="s">
        <v>291</v>
      </c>
      <c r="Y416" s="1468"/>
      <c r="Z416" s="1468"/>
      <c r="AA416" s="3" t="s">
        <v>290</v>
      </c>
      <c r="AB416" s="2"/>
    </row>
    <row r="417" spans="1:28" ht="18" customHeight="1">
      <c r="A417" s="3"/>
      <c r="B417" s="3" t="s">
        <v>289</v>
      </c>
      <c r="C417" s="3"/>
      <c r="D417" s="5" t="s">
        <v>283</v>
      </c>
      <c r="E417" s="1462" t="str">
        <f>項目一覧②!$F$70</f>
        <v/>
      </c>
      <c r="F417" s="1462"/>
      <c r="G417" s="62" t="s">
        <v>282</v>
      </c>
      <c r="H417" s="18" t="str">
        <f>項目一覧②!$F$76</f>
        <v/>
      </c>
      <c r="J417" s="3"/>
      <c r="K417" s="3"/>
      <c r="L417" s="2"/>
      <c r="M417" s="3"/>
      <c r="N417" s="3"/>
      <c r="O417" s="3"/>
      <c r="P417" s="3"/>
      <c r="Q417" s="3"/>
      <c r="R417" s="2"/>
      <c r="S417" s="2"/>
      <c r="T417" s="2"/>
      <c r="U417" s="2"/>
      <c r="V417" s="5"/>
      <c r="W417" s="5" t="s">
        <v>281</v>
      </c>
      <c r="X417" s="1463" t="str">
        <f>項目一覧②!$F$82</f>
        <v/>
      </c>
      <c r="Y417" s="1463"/>
      <c r="Z417" s="1463"/>
      <c r="AA417" s="3" t="s">
        <v>280</v>
      </c>
      <c r="AB417" s="2"/>
    </row>
    <row r="418" spans="1:28" ht="18" customHeight="1">
      <c r="A418" s="3"/>
      <c r="B418" s="3" t="s">
        <v>288</v>
      </c>
      <c r="C418" s="3"/>
      <c r="D418" s="5" t="s">
        <v>283</v>
      </c>
      <c r="E418" s="1462" t="str">
        <f>項目一覧②!$F$71</f>
        <v/>
      </c>
      <c r="F418" s="1462"/>
      <c r="G418" s="62" t="s">
        <v>282</v>
      </c>
      <c r="H418" s="18" t="str">
        <f>項目一覧②!$F$77</f>
        <v/>
      </c>
      <c r="J418" s="3"/>
      <c r="K418" s="3"/>
      <c r="L418" s="2"/>
      <c r="M418" s="3"/>
      <c r="N418" s="3"/>
      <c r="O418" s="3"/>
      <c r="P418" s="3"/>
      <c r="Q418" s="3"/>
      <c r="R418" s="2"/>
      <c r="S418" s="2"/>
      <c r="T418" s="2"/>
      <c r="U418" s="2"/>
      <c r="V418" s="5"/>
      <c r="W418" s="5" t="s">
        <v>281</v>
      </c>
      <c r="X418" s="1463" t="str">
        <f>項目一覧②!$F$83</f>
        <v/>
      </c>
      <c r="Y418" s="1463"/>
      <c r="Z418" s="1463"/>
      <c r="AA418" s="3" t="s">
        <v>280</v>
      </c>
      <c r="AB418" s="2"/>
    </row>
    <row r="419" spans="1:28" ht="18" customHeight="1">
      <c r="A419" s="3"/>
      <c r="B419" s="3" t="s">
        <v>287</v>
      </c>
      <c r="C419" s="3"/>
      <c r="D419" s="5" t="s">
        <v>283</v>
      </c>
      <c r="E419" s="1462" t="str">
        <f>項目一覧②!$F$72</f>
        <v/>
      </c>
      <c r="F419" s="1462"/>
      <c r="G419" s="62" t="s">
        <v>282</v>
      </c>
      <c r="H419" s="18" t="str">
        <f>項目一覧②!$F$78</f>
        <v/>
      </c>
      <c r="J419" s="3"/>
      <c r="K419" s="3"/>
      <c r="L419" s="2"/>
      <c r="M419" s="3"/>
      <c r="N419" s="3"/>
      <c r="O419" s="3"/>
      <c r="P419" s="3"/>
      <c r="Q419" s="3"/>
      <c r="R419" s="2"/>
      <c r="S419" s="2"/>
      <c r="T419" s="2"/>
      <c r="U419" s="2"/>
      <c r="V419" s="5"/>
      <c r="W419" s="5" t="s">
        <v>281</v>
      </c>
      <c r="X419" s="1463" t="str">
        <f>項目一覧②!$F$84</f>
        <v/>
      </c>
      <c r="Y419" s="1463"/>
      <c r="Z419" s="1463"/>
      <c r="AA419" s="3" t="s">
        <v>280</v>
      </c>
      <c r="AB419" s="2"/>
    </row>
    <row r="420" spans="1:28" ht="18" customHeight="1">
      <c r="A420" s="3"/>
      <c r="B420" s="3" t="s">
        <v>286</v>
      </c>
      <c r="C420" s="3"/>
      <c r="D420" s="5" t="s">
        <v>283</v>
      </c>
      <c r="E420" s="1462" t="str">
        <f>項目一覧②!$F$73</f>
        <v/>
      </c>
      <c r="F420" s="1462"/>
      <c r="G420" s="62" t="s">
        <v>282</v>
      </c>
      <c r="H420" s="18" t="str">
        <f>項目一覧②!$F$79</f>
        <v/>
      </c>
      <c r="J420" s="3"/>
      <c r="K420" s="3"/>
      <c r="L420" s="2"/>
      <c r="M420" s="3"/>
      <c r="N420" s="3"/>
      <c r="O420" s="3"/>
      <c r="P420" s="3"/>
      <c r="Q420" s="3"/>
      <c r="R420" s="2"/>
      <c r="S420" s="2"/>
      <c r="T420" s="2"/>
      <c r="U420" s="2"/>
      <c r="V420" s="5"/>
      <c r="W420" s="5" t="s">
        <v>281</v>
      </c>
      <c r="X420" s="1463" t="str">
        <f>項目一覧②!$F$85</f>
        <v/>
      </c>
      <c r="Y420" s="1463"/>
      <c r="Z420" s="1463"/>
      <c r="AA420" s="3" t="s">
        <v>280</v>
      </c>
      <c r="AB420" s="2"/>
    </row>
    <row r="421" spans="1:28" ht="18" customHeight="1">
      <c r="A421" s="3"/>
      <c r="B421" s="3" t="s">
        <v>285</v>
      </c>
      <c r="C421" s="3"/>
      <c r="D421" s="5" t="s">
        <v>283</v>
      </c>
      <c r="E421" s="1462" t="str">
        <f>項目一覧②!$F$74</f>
        <v/>
      </c>
      <c r="F421" s="1462"/>
      <c r="G421" s="62" t="s">
        <v>282</v>
      </c>
      <c r="H421" s="18" t="str">
        <f>項目一覧②!$F$80</f>
        <v/>
      </c>
      <c r="J421" s="3"/>
      <c r="K421" s="3"/>
      <c r="L421" s="2"/>
      <c r="M421" s="3"/>
      <c r="N421" s="3"/>
      <c r="O421" s="3"/>
      <c r="P421" s="3"/>
      <c r="Q421" s="3"/>
      <c r="R421" s="2"/>
      <c r="S421" s="2"/>
      <c r="T421" s="2"/>
      <c r="U421" s="2"/>
      <c r="V421" s="5"/>
      <c r="W421" s="5" t="s">
        <v>281</v>
      </c>
      <c r="X421" s="1463" t="str">
        <f>項目一覧②!$F$86</f>
        <v/>
      </c>
      <c r="Y421" s="1463"/>
      <c r="Z421" s="1463"/>
      <c r="AA421" s="3" t="s">
        <v>280</v>
      </c>
      <c r="AB421" s="2"/>
    </row>
    <row r="422" spans="1:28" ht="18" customHeight="1">
      <c r="A422" s="15"/>
      <c r="B422" s="15" t="s">
        <v>284</v>
      </c>
      <c r="C422" s="15"/>
      <c r="D422" s="5" t="s">
        <v>283</v>
      </c>
      <c r="E422" s="1462" t="str">
        <f>項目一覧②!$F$75</f>
        <v/>
      </c>
      <c r="F422" s="1462"/>
      <c r="G422" s="62" t="s">
        <v>282</v>
      </c>
      <c r="H422" s="18" t="str">
        <f>項目一覧②!$F$81</f>
        <v/>
      </c>
      <c r="J422" s="15"/>
      <c r="K422" s="15"/>
      <c r="L422" s="2"/>
      <c r="M422" s="15"/>
      <c r="N422" s="15"/>
      <c r="O422" s="15"/>
      <c r="P422" s="15"/>
      <c r="Q422" s="15"/>
      <c r="R422" s="2"/>
      <c r="S422" s="2"/>
      <c r="T422" s="2"/>
      <c r="U422" s="2"/>
      <c r="V422" s="5"/>
      <c r="W422" s="5" t="s">
        <v>281</v>
      </c>
      <c r="X422" s="1467" t="str">
        <f>項目一覧②!$F$87</f>
        <v/>
      </c>
      <c r="Y422" s="1467"/>
      <c r="Z422" s="1467"/>
      <c r="AA422" s="3" t="s">
        <v>280</v>
      </c>
      <c r="AB422" s="2"/>
    </row>
    <row r="423" spans="1:28" ht="15.95" customHeight="1">
      <c r="A423" s="17" t="s">
        <v>277</v>
      </c>
      <c r="B423" s="16" t="s">
        <v>253</v>
      </c>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2"/>
    </row>
    <row r="424" spans="1:28" ht="15.95" customHeight="1">
      <c r="A424" s="6"/>
      <c r="B424" s="3"/>
      <c r="C424" s="3"/>
      <c r="D424" s="3"/>
      <c r="E424" s="3"/>
      <c r="F424" s="1464" t="str">
        <f>項目一覧②!$F$88</f>
        <v/>
      </c>
      <c r="G424" s="1464"/>
      <c r="H424" s="1464"/>
      <c r="I424" s="1464"/>
      <c r="J424" s="1464"/>
      <c r="K424" s="1464"/>
      <c r="L424" s="1464"/>
      <c r="M424" s="1464"/>
      <c r="N424" s="1464"/>
      <c r="O424" s="1464"/>
      <c r="P424" s="1464"/>
      <c r="Q424" s="1464"/>
      <c r="R424" s="1464"/>
      <c r="S424" s="1464"/>
      <c r="T424" s="1464"/>
      <c r="U424" s="1464"/>
      <c r="V424" s="1464"/>
      <c r="W424" s="1464"/>
      <c r="X424" s="1464"/>
      <c r="Y424" s="1464"/>
      <c r="Z424" s="1464"/>
      <c r="AA424" s="1464"/>
      <c r="AB424" s="2"/>
    </row>
    <row r="425" spans="1:28" ht="15.95" customHeight="1">
      <c r="A425" s="15"/>
      <c r="B425" s="15"/>
      <c r="C425" s="15"/>
      <c r="D425" s="15"/>
      <c r="E425" s="15"/>
      <c r="F425" s="1465"/>
      <c r="G425" s="1465"/>
      <c r="H425" s="1465"/>
      <c r="I425" s="1465"/>
      <c r="J425" s="1465"/>
      <c r="K425" s="1465"/>
      <c r="L425" s="1465"/>
      <c r="M425" s="1465"/>
      <c r="N425" s="1465"/>
      <c r="O425" s="1465"/>
      <c r="P425" s="1465"/>
      <c r="Q425" s="1465"/>
      <c r="R425" s="1465"/>
      <c r="S425" s="1465"/>
      <c r="T425" s="1465"/>
      <c r="U425" s="1465"/>
      <c r="V425" s="1465"/>
      <c r="W425" s="1465"/>
      <c r="X425" s="1465"/>
      <c r="Y425" s="1465"/>
      <c r="Z425" s="1465"/>
      <c r="AA425" s="1465"/>
      <c r="AB425" s="2"/>
    </row>
    <row r="426" spans="1:28" ht="15.95" customHeight="1">
      <c r="A426" s="6" t="s">
        <v>277</v>
      </c>
      <c r="B426" s="3" t="s">
        <v>252</v>
      </c>
      <c r="C426" s="3"/>
      <c r="D426" s="3"/>
      <c r="E426" s="3"/>
      <c r="F426" s="18"/>
      <c r="G426" s="18"/>
      <c r="H426" s="18"/>
      <c r="I426" s="18"/>
      <c r="J426" s="18"/>
      <c r="K426" s="18"/>
      <c r="L426" s="18"/>
      <c r="M426" s="18"/>
      <c r="N426" s="18"/>
      <c r="O426" s="18"/>
      <c r="P426" s="18"/>
      <c r="Q426" s="18"/>
      <c r="R426" s="18"/>
      <c r="S426" s="18"/>
      <c r="T426" s="18"/>
      <c r="U426" s="18"/>
      <c r="V426" s="18"/>
      <c r="W426" s="18"/>
      <c r="X426" s="18"/>
      <c r="Y426" s="18"/>
      <c r="Z426" s="18"/>
      <c r="AA426" s="18"/>
      <c r="AB426" s="2"/>
    </row>
    <row r="427" spans="1:28" ht="15.95" customHeight="1">
      <c r="A427" s="3"/>
      <c r="B427" s="3"/>
      <c r="C427" s="3"/>
      <c r="D427" s="3"/>
      <c r="E427" s="3"/>
      <c r="F427" s="1464" t="str">
        <f>項目一覧②!$F$89</f>
        <v/>
      </c>
      <c r="G427" s="1464"/>
      <c r="H427" s="1464"/>
      <c r="I427" s="1464"/>
      <c r="J427" s="1464"/>
      <c r="K427" s="1464"/>
      <c r="L427" s="1464"/>
      <c r="M427" s="1464"/>
      <c r="N427" s="1464"/>
      <c r="O427" s="1464"/>
      <c r="P427" s="1464"/>
      <c r="Q427" s="1464"/>
      <c r="R427" s="1464"/>
      <c r="S427" s="1464"/>
      <c r="T427" s="1464"/>
      <c r="U427" s="1464"/>
      <c r="V427" s="1464"/>
      <c r="W427" s="1464"/>
      <c r="X427" s="1464"/>
      <c r="Y427" s="1464"/>
      <c r="Z427" s="1464"/>
      <c r="AA427" s="1464"/>
      <c r="AB427" s="2"/>
    </row>
    <row r="428" spans="1:28" ht="15.95" customHeight="1">
      <c r="A428" s="15"/>
      <c r="B428" s="15"/>
      <c r="C428" s="15"/>
      <c r="D428" s="15"/>
      <c r="E428" s="15"/>
      <c r="F428" s="1465"/>
      <c r="G428" s="1465"/>
      <c r="H428" s="1465"/>
      <c r="I428" s="1465"/>
      <c r="J428" s="1465"/>
      <c r="K428" s="1465"/>
      <c r="L428" s="1465"/>
      <c r="M428" s="1465"/>
      <c r="N428" s="1465"/>
      <c r="O428" s="1465"/>
      <c r="P428" s="1465"/>
      <c r="Q428" s="1465"/>
      <c r="R428" s="1465"/>
      <c r="S428" s="1465"/>
      <c r="T428" s="1465"/>
      <c r="U428" s="1465"/>
      <c r="V428" s="1465"/>
      <c r="W428" s="1465"/>
      <c r="X428" s="1465"/>
      <c r="Y428" s="1465"/>
      <c r="Z428" s="1465"/>
      <c r="AA428" s="1465"/>
      <c r="AB428" s="2"/>
    </row>
    <row r="429" spans="1:28" ht="15.9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2"/>
    </row>
    <row r="430" spans="1:28" ht="15.95" customHeight="1">
      <c r="A430" s="1468" t="s">
        <v>279</v>
      </c>
      <c r="B430" s="1468"/>
      <c r="C430" s="1468"/>
      <c r="D430" s="1468"/>
      <c r="E430" s="1468"/>
      <c r="F430" s="1468"/>
      <c r="G430" s="1468"/>
      <c r="H430" s="1468"/>
      <c r="I430" s="1468"/>
      <c r="J430" s="1468"/>
      <c r="K430" s="1468"/>
      <c r="L430" s="1468"/>
      <c r="M430" s="1468"/>
      <c r="N430" s="1468"/>
      <c r="O430" s="1468"/>
      <c r="P430" s="1468"/>
      <c r="Q430" s="1468"/>
      <c r="R430" s="1468"/>
      <c r="S430" s="1468"/>
      <c r="T430" s="1468"/>
      <c r="U430" s="1468"/>
      <c r="V430" s="1468"/>
      <c r="W430" s="1468"/>
      <c r="X430" s="1468"/>
      <c r="Y430" s="1468"/>
      <c r="Z430" s="1468"/>
      <c r="AA430" s="1468"/>
      <c r="AB430" s="2"/>
    </row>
    <row r="431" spans="1:28" ht="15.95" customHeight="1">
      <c r="A431" s="15"/>
      <c r="B431" s="15" t="s">
        <v>278</v>
      </c>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2"/>
    </row>
    <row r="432" spans="1:28" ht="21.95" customHeight="1">
      <c r="A432" s="22" t="s">
        <v>277</v>
      </c>
      <c r="B432" s="20" t="s">
        <v>134</v>
      </c>
      <c r="C432" s="20"/>
      <c r="D432" s="20"/>
      <c r="E432" s="20"/>
      <c r="F432" s="20"/>
      <c r="G432" s="24"/>
      <c r="H432" s="20"/>
      <c r="I432" s="20"/>
      <c r="J432" s="20"/>
      <c r="K432" s="20"/>
      <c r="L432" s="1479">
        <f>項目一覧②!$F$90</f>
        <v>1</v>
      </c>
      <c r="M432" s="1479"/>
      <c r="N432" s="20"/>
      <c r="O432" s="20"/>
      <c r="P432" s="20"/>
      <c r="Q432" s="20"/>
      <c r="R432" s="20"/>
      <c r="S432" s="20"/>
      <c r="T432" s="20"/>
      <c r="U432" s="20"/>
      <c r="V432" s="20"/>
      <c r="W432" s="20"/>
      <c r="X432" s="20"/>
      <c r="Y432" s="20"/>
      <c r="Z432" s="20"/>
      <c r="AA432" s="20"/>
      <c r="AB432" s="2"/>
    </row>
    <row r="433" spans="1:28" ht="21.95" customHeight="1">
      <c r="A433" s="22" t="s">
        <v>277</v>
      </c>
      <c r="B433" s="20" t="s">
        <v>276</v>
      </c>
      <c r="C433" s="20"/>
      <c r="D433" s="20"/>
      <c r="E433" s="20"/>
      <c r="F433" s="20"/>
      <c r="G433" s="2"/>
      <c r="H433" s="2"/>
      <c r="I433" s="20"/>
      <c r="J433" s="20"/>
      <c r="K433" s="1458" t="str">
        <f>項目一覧②!$F$91</f>
        <v/>
      </c>
      <c r="L433" s="1458"/>
      <c r="M433" s="1458"/>
      <c r="N433" s="26" t="s">
        <v>275</v>
      </c>
      <c r="O433" s="20"/>
      <c r="P433" s="20"/>
      <c r="Q433" s="20"/>
      <c r="R433" s="20"/>
      <c r="S433" s="20"/>
      <c r="T433" s="20"/>
      <c r="U433" s="20"/>
      <c r="V433" s="20"/>
      <c r="W433" s="20"/>
      <c r="X433" s="20"/>
      <c r="Y433" s="20"/>
      <c r="Z433" s="20"/>
      <c r="AA433" s="20"/>
      <c r="AB433" s="2"/>
    </row>
    <row r="434" spans="1:28" ht="21.95" customHeight="1">
      <c r="A434" s="22" t="s">
        <v>271</v>
      </c>
      <c r="B434" s="20" t="s">
        <v>274</v>
      </c>
      <c r="C434" s="20"/>
      <c r="D434" s="20"/>
      <c r="E434" s="20"/>
      <c r="F434" s="20"/>
      <c r="G434" s="20"/>
      <c r="H434" s="20"/>
      <c r="I434" s="20"/>
      <c r="J434" s="1473" t="str">
        <f>項目一覧②!$F$92</f>
        <v/>
      </c>
      <c r="K434" s="1473"/>
      <c r="L434" s="1473"/>
      <c r="M434" s="1473"/>
      <c r="N434" s="25" t="s">
        <v>269</v>
      </c>
      <c r="O434" s="20"/>
      <c r="P434" s="20"/>
      <c r="Q434" s="20"/>
      <c r="R434" s="20"/>
      <c r="S434" s="20"/>
      <c r="T434" s="20"/>
      <c r="U434" s="20"/>
      <c r="V434" s="20"/>
      <c r="W434" s="20"/>
      <c r="X434" s="20"/>
      <c r="Y434" s="20"/>
      <c r="Z434" s="20"/>
      <c r="AA434" s="20"/>
      <c r="AB434" s="2"/>
    </row>
    <row r="435" spans="1:28" ht="21.95" customHeight="1">
      <c r="A435" s="22" t="s">
        <v>271</v>
      </c>
      <c r="B435" s="20" t="s">
        <v>273</v>
      </c>
      <c r="C435" s="20"/>
      <c r="D435" s="20"/>
      <c r="E435" s="20"/>
      <c r="F435" s="20"/>
      <c r="G435" s="20"/>
      <c r="H435" s="20"/>
      <c r="I435" s="20"/>
      <c r="J435" s="1473" t="str">
        <f>項目一覧②!$F$93</f>
        <v/>
      </c>
      <c r="K435" s="1473"/>
      <c r="L435" s="1473"/>
      <c r="M435" s="1473"/>
      <c r="N435" s="4" t="s">
        <v>269</v>
      </c>
      <c r="O435" s="20"/>
      <c r="P435" s="20"/>
      <c r="Q435" s="20"/>
      <c r="R435" s="20"/>
      <c r="S435" s="20"/>
      <c r="T435" s="20"/>
      <c r="U435" s="20"/>
      <c r="V435" s="20"/>
      <c r="W435" s="20"/>
      <c r="X435" s="20"/>
      <c r="Y435" s="20"/>
      <c r="Z435" s="20"/>
      <c r="AA435" s="20"/>
      <c r="AB435" s="2"/>
    </row>
    <row r="436" spans="1:28" ht="21.95" customHeight="1">
      <c r="A436" s="22" t="s">
        <v>271</v>
      </c>
      <c r="B436" s="20" t="s">
        <v>272</v>
      </c>
      <c r="C436" s="20"/>
      <c r="D436" s="20"/>
      <c r="E436" s="20"/>
      <c r="F436" s="20"/>
      <c r="G436" s="20"/>
      <c r="H436" s="20"/>
      <c r="I436" s="20"/>
      <c r="J436" s="1473" t="str">
        <f>項目一覧②!$F$94</f>
        <v/>
      </c>
      <c r="K436" s="1473"/>
      <c r="L436" s="1473"/>
      <c r="M436" s="1473"/>
      <c r="N436" s="25" t="s">
        <v>269</v>
      </c>
      <c r="O436" s="20"/>
      <c r="P436" s="20"/>
      <c r="Q436" s="20"/>
      <c r="R436" s="20"/>
      <c r="S436" s="20"/>
      <c r="T436" s="20"/>
      <c r="U436" s="20"/>
      <c r="V436" s="20"/>
      <c r="W436" s="20"/>
      <c r="X436" s="20"/>
      <c r="Y436" s="20"/>
      <c r="Z436" s="20"/>
      <c r="AA436" s="20"/>
      <c r="AB436" s="2"/>
    </row>
    <row r="437" spans="1:28" ht="15.95" customHeight="1">
      <c r="A437" s="17" t="s">
        <v>271</v>
      </c>
      <c r="B437" s="16" t="s">
        <v>270</v>
      </c>
      <c r="C437" s="16"/>
      <c r="D437" s="16"/>
      <c r="E437" s="16"/>
      <c r="F437" s="16"/>
      <c r="G437" s="16"/>
      <c r="H437" s="16"/>
      <c r="I437" s="16"/>
      <c r="O437" s="16"/>
      <c r="P437" s="16"/>
      <c r="Q437" s="16"/>
      <c r="R437" s="16"/>
      <c r="S437" s="16"/>
      <c r="T437" s="16"/>
      <c r="U437" s="16"/>
      <c r="V437" s="16"/>
      <c r="W437" s="16"/>
      <c r="X437" s="16"/>
      <c r="Y437" s="16"/>
      <c r="Z437" s="16"/>
      <c r="AA437" s="16"/>
      <c r="AB437" s="2"/>
    </row>
    <row r="438" spans="1:28" ht="15.95" customHeight="1">
      <c r="A438" s="6"/>
      <c r="B438" s="3"/>
      <c r="C438" s="3" t="s">
        <v>2352</v>
      </c>
      <c r="D438" s="3" t="s">
        <v>2353</v>
      </c>
      <c r="E438" s="3"/>
      <c r="F438" s="3"/>
      <c r="G438" s="3"/>
      <c r="H438" s="3"/>
      <c r="I438" s="3"/>
      <c r="J438" s="1475" t="str">
        <f>項目一覧②!$F$95</f>
        <v/>
      </c>
      <c r="K438" s="1475"/>
      <c r="L438" s="1475"/>
      <c r="M438" s="1475"/>
      <c r="N438" s="4" t="s">
        <v>269</v>
      </c>
      <c r="O438" s="3"/>
      <c r="P438" s="3"/>
      <c r="Q438" s="3"/>
      <c r="R438" s="3"/>
      <c r="S438" s="3"/>
      <c r="T438" s="3"/>
      <c r="U438" s="3"/>
      <c r="V438" s="3"/>
      <c r="W438" s="3"/>
      <c r="X438" s="3"/>
      <c r="Y438" s="3"/>
      <c r="Z438" s="3"/>
      <c r="AA438" s="3"/>
      <c r="AB438" s="2"/>
    </row>
    <row r="439" spans="1:28" ht="15.95" customHeight="1">
      <c r="A439" s="6"/>
      <c r="B439" s="3"/>
      <c r="C439" s="3" t="s">
        <v>2354</v>
      </c>
      <c r="D439" s="3" t="s">
        <v>2355</v>
      </c>
      <c r="E439" s="3"/>
      <c r="F439" s="3"/>
      <c r="G439" s="3"/>
      <c r="H439" s="3"/>
      <c r="I439" s="3"/>
      <c r="J439" s="19"/>
      <c r="K439" s="19"/>
      <c r="L439" s="19"/>
      <c r="M439" s="19"/>
      <c r="N439" s="4"/>
      <c r="O439" s="4"/>
      <c r="P439" s="3"/>
      <c r="Q439" s="6" t="str">
        <f>IF(項目一覧②!$G$96=TRUE,"■","□")</f>
        <v>□</v>
      </c>
      <c r="R439" s="3" t="s">
        <v>268</v>
      </c>
      <c r="S439" s="3"/>
      <c r="T439" s="6" t="str">
        <f>IF(項目一覧②!$H$96=TRUE,"■","□")</f>
        <v>□</v>
      </c>
      <c r="U439" s="3" t="s">
        <v>267</v>
      </c>
      <c r="V439" s="3"/>
      <c r="W439" s="3"/>
      <c r="X439" s="3"/>
      <c r="Y439" s="3"/>
      <c r="Z439" s="3"/>
      <c r="AA439" s="3"/>
      <c r="AB439" s="3"/>
    </row>
    <row r="440" spans="1:28" ht="15.95" customHeight="1">
      <c r="A440" s="17" t="s">
        <v>277</v>
      </c>
      <c r="B440" s="16" t="s">
        <v>266</v>
      </c>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2"/>
    </row>
    <row r="441" spans="1:28" ht="15.95" customHeight="1">
      <c r="A441" s="3"/>
      <c r="B441" s="3"/>
      <c r="C441" s="3"/>
      <c r="D441" s="1468" t="s">
        <v>265</v>
      </c>
      <c r="E441" s="1468"/>
      <c r="F441" s="1468"/>
      <c r="G441" s="1468"/>
      <c r="H441" s="5"/>
      <c r="I441" s="1468" t="s">
        <v>264</v>
      </c>
      <c r="J441" s="1468"/>
      <c r="K441" s="1468"/>
      <c r="L441" s="1468"/>
      <c r="M441" s="1468"/>
      <c r="N441" s="1468"/>
      <c r="O441" s="1468"/>
      <c r="P441" s="1468"/>
      <c r="Q441" s="1468"/>
      <c r="R441" s="1468"/>
      <c r="S441" s="1468"/>
      <c r="T441" s="1468"/>
      <c r="U441" s="1468"/>
      <c r="V441" s="5"/>
      <c r="W441" s="5" t="s">
        <v>281</v>
      </c>
      <c r="X441" s="1468" t="s">
        <v>291</v>
      </c>
      <c r="Y441" s="1468"/>
      <c r="Z441" s="1468"/>
      <c r="AA441" s="3" t="s">
        <v>290</v>
      </c>
      <c r="AB441" s="2"/>
    </row>
    <row r="442" spans="1:28" ht="18" customHeight="1">
      <c r="A442" s="3"/>
      <c r="B442" s="3" t="s">
        <v>289</v>
      </c>
      <c r="C442" s="3"/>
      <c r="D442" s="5" t="s">
        <v>283</v>
      </c>
      <c r="E442" s="1462" t="str">
        <f>項目一覧②!$F$97</f>
        <v/>
      </c>
      <c r="F442" s="1462"/>
      <c r="G442" s="62" t="s">
        <v>282</v>
      </c>
      <c r="H442" s="18" t="str">
        <f>項目一覧②!$F$103</f>
        <v/>
      </c>
      <c r="J442" s="3"/>
      <c r="K442" s="3"/>
      <c r="L442" s="2"/>
      <c r="M442" s="3"/>
      <c r="N442" s="3"/>
      <c r="O442" s="3"/>
      <c r="P442" s="3"/>
      <c r="Q442" s="3"/>
      <c r="R442" s="2"/>
      <c r="S442" s="2"/>
      <c r="T442" s="2"/>
      <c r="U442" s="2"/>
      <c r="V442" s="5"/>
      <c r="W442" s="5" t="s">
        <v>281</v>
      </c>
      <c r="X442" s="1463" t="str">
        <f>項目一覧②!$F$109</f>
        <v/>
      </c>
      <c r="Y442" s="1463"/>
      <c r="Z442" s="1463"/>
      <c r="AA442" s="3" t="s">
        <v>280</v>
      </c>
      <c r="AB442" s="2"/>
    </row>
    <row r="443" spans="1:28" ht="18" customHeight="1">
      <c r="A443" s="3"/>
      <c r="B443" s="3" t="s">
        <v>288</v>
      </c>
      <c r="C443" s="3"/>
      <c r="D443" s="5" t="s">
        <v>283</v>
      </c>
      <c r="E443" s="1462" t="str">
        <f>項目一覧②!$F$98</f>
        <v/>
      </c>
      <c r="F443" s="1462"/>
      <c r="G443" s="62" t="s">
        <v>282</v>
      </c>
      <c r="H443" s="18" t="str">
        <f>項目一覧②!$F$104</f>
        <v/>
      </c>
      <c r="J443" s="3"/>
      <c r="K443" s="3"/>
      <c r="L443" s="2"/>
      <c r="M443" s="3"/>
      <c r="N443" s="3"/>
      <c r="O443" s="3"/>
      <c r="P443" s="3"/>
      <c r="Q443" s="3"/>
      <c r="R443" s="2"/>
      <c r="S443" s="2"/>
      <c r="T443" s="2"/>
      <c r="U443" s="2"/>
      <c r="V443" s="5"/>
      <c r="W443" s="5" t="s">
        <v>281</v>
      </c>
      <c r="X443" s="1463" t="str">
        <f>項目一覧②!$F$110</f>
        <v/>
      </c>
      <c r="Y443" s="1463"/>
      <c r="Z443" s="1463"/>
      <c r="AA443" s="3" t="s">
        <v>280</v>
      </c>
      <c r="AB443" s="2"/>
    </row>
    <row r="444" spans="1:28" ht="18" customHeight="1">
      <c r="A444" s="3"/>
      <c r="B444" s="3" t="s">
        <v>287</v>
      </c>
      <c r="C444" s="3"/>
      <c r="D444" s="5" t="s">
        <v>283</v>
      </c>
      <c r="E444" s="1462" t="str">
        <f>項目一覧②!$F$99</f>
        <v/>
      </c>
      <c r="F444" s="1462"/>
      <c r="G444" s="62" t="s">
        <v>282</v>
      </c>
      <c r="H444" s="18" t="str">
        <f>項目一覧②!$F$105</f>
        <v/>
      </c>
      <c r="J444" s="3"/>
      <c r="K444" s="3"/>
      <c r="L444" s="2"/>
      <c r="M444" s="3"/>
      <c r="N444" s="3"/>
      <c r="O444" s="3"/>
      <c r="P444" s="3"/>
      <c r="Q444" s="3"/>
      <c r="R444" s="2"/>
      <c r="S444" s="2"/>
      <c r="T444" s="2"/>
      <c r="U444" s="2"/>
      <c r="V444" s="5"/>
      <c r="W444" s="5" t="s">
        <v>281</v>
      </c>
      <c r="X444" s="1463" t="str">
        <f>項目一覧②!$F$111</f>
        <v/>
      </c>
      <c r="Y444" s="1463"/>
      <c r="Z444" s="1463"/>
      <c r="AA444" s="3" t="s">
        <v>280</v>
      </c>
      <c r="AB444" s="2"/>
    </row>
    <row r="445" spans="1:28" ht="18" customHeight="1">
      <c r="A445" s="3"/>
      <c r="B445" s="3" t="s">
        <v>286</v>
      </c>
      <c r="C445" s="3"/>
      <c r="D445" s="5" t="s">
        <v>283</v>
      </c>
      <c r="E445" s="1462" t="str">
        <f>項目一覧②!$F$100</f>
        <v/>
      </c>
      <c r="F445" s="1462"/>
      <c r="G445" s="62" t="s">
        <v>282</v>
      </c>
      <c r="H445" s="18" t="str">
        <f>項目一覧②!$F$106</f>
        <v/>
      </c>
      <c r="J445" s="3"/>
      <c r="K445" s="3"/>
      <c r="L445" s="2"/>
      <c r="M445" s="3"/>
      <c r="N445" s="3"/>
      <c r="O445" s="3"/>
      <c r="P445" s="3"/>
      <c r="Q445" s="3"/>
      <c r="R445" s="2"/>
      <c r="S445" s="2"/>
      <c r="T445" s="2"/>
      <c r="U445" s="2"/>
      <c r="V445" s="5"/>
      <c r="W445" s="5" t="s">
        <v>281</v>
      </c>
      <c r="X445" s="1463" t="str">
        <f>項目一覧②!$F$112</f>
        <v/>
      </c>
      <c r="Y445" s="1463"/>
      <c r="Z445" s="1463"/>
      <c r="AA445" s="3" t="s">
        <v>280</v>
      </c>
      <c r="AB445" s="2"/>
    </row>
    <row r="446" spans="1:28" ht="18" customHeight="1">
      <c r="A446" s="3"/>
      <c r="B446" s="3" t="s">
        <v>285</v>
      </c>
      <c r="C446" s="3"/>
      <c r="D446" s="5" t="s">
        <v>283</v>
      </c>
      <c r="E446" s="1462" t="str">
        <f>項目一覧②!$F$101</f>
        <v/>
      </c>
      <c r="F446" s="1462"/>
      <c r="G446" s="62" t="s">
        <v>282</v>
      </c>
      <c r="H446" s="18" t="str">
        <f>項目一覧②!$F$107</f>
        <v/>
      </c>
      <c r="J446" s="3"/>
      <c r="K446" s="3"/>
      <c r="L446" s="2"/>
      <c r="M446" s="3"/>
      <c r="N446" s="3"/>
      <c r="O446" s="3"/>
      <c r="P446" s="3"/>
      <c r="Q446" s="3"/>
      <c r="R446" s="2"/>
      <c r="S446" s="2"/>
      <c r="T446" s="2"/>
      <c r="U446" s="2"/>
      <c r="V446" s="5"/>
      <c r="W446" s="5" t="s">
        <v>281</v>
      </c>
      <c r="X446" s="1463" t="str">
        <f>項目一覧②!$F$113</f>
        <v/>
      </c>
      <c r="Y446" s="1463"/>
      <c r="Z446" s="1463"/>
      <c r="AA446" s="3" t="s">
        <v>280</v>
      </c>
      <c r="AB446" s="2"/>
    </row>
    <row r="447" spans="1:28" ht="18" customHeight="1">
      <c r="A447" s="15"/>
      <c r="B447" s="15" t="s">
        <v>284</v>
      </c>
      <c r="C447" s="15"/>
      <c r="D447" s="5" t="s">
        <v>283</v>
      </c>
      <c r="E447" s="1462" t="str">
        <f>項目一覧②!$F$102</f>
        <v/>
      </c>
      <c r="F447" s="1462"/>
      <c r="G447" s="62" t="s">
        <v>282</v>
      </c>
      <c r="H447" s="18" t="str">
        <f>項目一覧②!$F$108</f>
        <v/>
      </c>
      <c r="J447" s="15"/>
      <c r="K447" s="15"/>
      <c r="L447" s="2"/>
      <c r="M447" s="15"/>
      <c r="N447" s="15"/>
      <c r="O447" s="15"/>
      <c r="P447" s="15"/>
      <c r="Q447" s="15"/>
      <c r="R447" s="2"/>
      <c r="S447" s="2"/>
      <c r="T447" s="2"/>
      <c r="U447" s="2"/>
      <c r="V447" s="5"/>
      <c r="W447" s="5" t="s">
        <v>281</v>
      </c>
      <c r="X447" s="1467" t="str">
        <f>項目一覧②!$F$114</f>
        <v/>
      </c>
      <c r="Y447" s="1467"/>
      <c r="Z447" s="1467"/>
      <c r="AA447" s="3" t="s">
        <v>280</v>
      </c>
      <c r="AB447" s="2"/>
    </row>
    <row r="448" spans="1:28" ht="15.95" customHeight="1">
      <c r="A448" s="17" t="s">
        <v>277</v>
      </c>
      <c r="B448" s="16" t="s">
        <v>253</v>
      </c>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2"/>
    </row>
    <row r="449" spans="1:28" ht="15.95" customHeight="1">
      <c r="A449" s="6"/>
      <c r="B449" s="3"/>
      <c r="C449" s="3"/>
      <c r="D449" s="3"/>
      <c r="E449" s="3"/>
      <c r="F449" s="1464" t="str">
        <f>項目一覧②!$F$115</f>
        <v/>
      </c>
      <c r="G449" s="1464"/>
      <c r="H449" s="1464"/>
      <c r="I449" s="1464"/>
      <c r="J449" s="1464"/>
      <c r="K449" s="1464"/>
      <c r="L449" s="1464"/>
      <c r="M449" s="1464"/>
      <c r="N449" s="1464"/>
      <c r="O449" s="1464"/>
      <c r="P449" s="1464"/>
      <c r="Q449" s="1464"/>
      <c r="R449" s="1464"/>
      <c r="S449" s="1464"/>
      <c r="T449" s="1464"/>
      <c r="U449" s="1464"/>
      <c r="V449" s="1464"/>
      <c r="W449" s="1464"/>
      <c r="X449" s="1464"/>
      <c r="Y449" s="1464"/>
      <c r="Z449" s="1464"/>
      <c r="AA449" s="1464"/>
      <c r="AB449" s="2"/>
    </row>
    <row r="450" spans="1:28" ht="15.95" customHeight="1">
      <c r="A450" s="15"/>
      <c r="B450" s="15"/>
      <c r="C450" s="15"/>
      <c r="D450" s="15"/>
      <c r="E450" s="15"/>
      <c r="F450" s="1465"/>
      <c r="G450" s="1465"/>
      <c r="H450" s="1465"/>
      <c r="I450" s="1465"/>
      <c r="J450" s="1465"/>
      <c r="K450" s="1465"/>
      <c r="L450" s="1465"/>
      <c r="M450" s="1465"/>
      <c r="N450" s="1465"/>
      <c r="O450" s="1465"/>
      <c r="P450" s="1465"/>
      <c r="Q450" s="1465"/>
      <c r="R450" s="1465"/>
      <c r="S450" s="1465"/>
      <c r="T450" s="1465"/>
      <c r="U450" s="1465"/>
      <c r="V450" s="1465"/>
      <c r="W450" s="1465"/>
      <c r="X450" s="1465"/>
      <c r="Y450" s="1465"/>
      <c r="Z450" s="1465"/>
      <c r="AA450" s="1465"/>
      <c r="AB450" s="2"/>
    </row>
    <row r="451" spans="1:28" ht="15.95" customHeight="1">
      <c r="A451" s="6" t="s">
        <v>277</v>
      </c>
      <c r="B451" s="3" t="s">
        <v>252</v>
      </c>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2"/>
    </row>
    <row r="452" spans="1:28" ht="15.95" customHeight="1">
      <c r="A452" s="3"/>
      <c r="B452" s="3"/>
      <c r="C452" s="3"/>
      <c r="D452" s="3"/>
      <c r="E452" s="3"/>
      <c r="F452" s="1464" t="str">
        <f>項目一覧②!$F$116</f>
        <v/>
      </c>
      <c r="G452" s="1464"/>
      <c r="H452" s="1464"/>
      <c r="I452" s="1464"/>
      <c r="J452" s="1464"/>
      <c r="K452" s="1464"/>
      <c r="L452" s="1464"/>
      <c r="M452" s="1464"/>
      <c r="N452" s="1464"/>
      <c r="O452" s="1464"/>
      <c r="P452" s="1464"/>
      <c r="Q452" s="1464"/>
      <c r="R452" s="1464"/>
      <c r="S452" s="1464"/>
      <c r="T452" s="1464"/>
      <c r="U452" s="1464"/>
      <c r="V452" s="1464"/>
      <c r="W452" s="1464"/>
      <c r="X452" s="1464"/>
      <c r="Y452" s="1464"/>
      <c r="Z452" s="1464"/>
      <c r="AA452" s="1464"/>
      <c r="AB452" s="2"/>
    </row>
    <row r="453" spans="1:28" ht="15.95" customHeight="1">
      <c r="A453" s="15"/>
      <c r="B453" s="15"/>
      <c r="C453" s="15"/>
      <c r="D453" s="15"/>
      <c r="E453" s="15"/>
      <c r="F453" s="1465"/>
      <c r="G453" s="1465"/>
      <c r="H453" s="1465"/>
      <c r="I453" s="1465"/>
      <c r="J453" s="1465"/>
      <c r="K453" s="1465"/>
      <c r="L453" s="1465"/>
      <c r="M453" s="1465"/>
      <c r="N453" s="1465"/>
      <c r="O453" s="1465"/>
      <c r="P453" s="1465"/>
      <c r="Q453" s="1465"/>
      <c r="R453" s="1465"/>
      <c r="S453" s="1465"/>
      <c r="T453" s="1465"/>
      <c r="U453" s="1465"/>
      <c r="V453" s="1465"/>
      <c r="W453" s="1465"/>
      <c r="X453" s="1465"/>
      <c r="Y453" s="1465"/>
      <c r="Z453" s="1465"/>
      <c r="AA453" s="1465"/>
      <c r="AB453" s="2"/>
    </row>
    <row r="454" spans="1:28"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2"/>
    </row>
    <row r="455" spans="1:28" ht="15.95" customHeight="1">
      <c r="A455" s="1468" t="s">
        <v>279</v>
      </c>
      <c r="B455" s="1468"/>
      <c r="C455" s="1468"/>
      <c r="D455" s="1468"/>
      <c r="E455" s="1468"/>
      <c r="F455" s="1468"/>
      <c r="G455" s="1468"/>
      <c r="H455" s="1468"/>
      <c r="I455" s="1468"/>
      <c r="J455" s="1468"/>
      <c r="K455" s="1468"/>
      <c r="L455" s="1468"/>
      <c r="M455" s="1468"/>
      <c r="N455" s="1468"/>
      <c r="O455" s="1468"/>
      <c r="P455" s="1468"/>
      <c r="Q455" s="1468"/>
      <c r="R455" s="1468"/>
      <c r="S455" s="1468"/>
      <c r="T455" s="1468"/>
      <c r="U455" s="1468"/>
      <c r="V455" s="1468"/>
      <c r="W455" s="1468"/>
      <c r="X455" s="1468"/>
      <c r="Y455" s="1468"/>
      <c r="Z455" s="1468"/>
      <c r="AA455" s="1468"/>
      <c r="AB455" s="2"/>
    </row>
    <row r="456" spans="1:28" ht="15.95" customHeight="1">
      <c r="A456" s="15"/>
      <c r="B456" s="15" t="s">
        <v>278</v>
      </c>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2"/>
    </row>
    <row r="457" spans="1:28" ht="21.95" customHeight="1">
      <c r="A457" s="22" t="s">
        <v>277</v>
      </c>
      <c r="B457" s="20" t="s">
        <v>134</v>
      </c>
      <c r="C457" s="20"/>
      <c r="D457" s="20"/>
      <c r="E457" s="20"/>
      <c r="F457" s="20"/>
      <c r="G457" s="24"/>
      <c r="H457" s="20"/>
      <c r="I457" s="20"/>
      <c r="J457" s="20"/>
      <c r="K457" s="20"/>
      <c r="L457" s="1479">
        <f>項目一覧②!$F$117</f>
        <v>1</v>
      </c>
      <c r="M457" s="1479"/>
      <c r="N457" s="20"/>
      <c r="O457" s="20"/>
      <c r="P457" s="20"/>
      <c r="Q457" s="20"/>
      <c r="R457" s="20"/>
      <c r="S457" s="20"/>
      <c r="T457" s="20"/>
      <c r="U457" s="20"/>
      <c r="V457" s="20"/>
      <c r="W457" s="20"/>
      <c r="X457" s="20"/>
      <c r="Y457" s="20"/>
      <c r="Z457" s="20"/>
      <c r="AA457" s="20"/>
      <c r="AB457" s="2"/>
    </row>
    <row r="458" spans="1:28" ht="21.95" customHeight="1">
      <c r="A458" s="22" t="s">
        <v>277</v>
      </c>
      <c r="B458" s="20" t="s">
        <v>276</v>
      </c>
      <c r="C458" s="20"/>
      <c r="D458" s="20"/>
      <c r="E458" s="20"/>
      <c r="F458" s="20"/>
      <c r="G458" s="2"/>
      <c r="H458" s="2"/>
      <c r="I458" s="20"/>
      <c r="J458" s="20"/>
      <c r="K458" s="1469" t="str">
        <f>項目一覧②!$F$118</f>
        <v/>
      </c>
      <c r="L458" s="1469"/>
      <c r="M458" s="1469"/>
      <c r="N458" s="20" t="s">
        <v>275</v>
      </c>
      <c r="O458" s="20"/>
      <c r="P458" s="20"/>
      <c r="Q458" s="20"/>
      <c r="R458" s="20"/>
      <c r="S458" s="20"/>
      <c r="T458" s="20"/>
      <c r="U458" s="20"/>
      <c r="V458" s="20"/>
      <c r="W458" s="20"/>
      <c r="X458" s="20"/>
      <c r="Y458" s="20"/>
      <c r="Z458" s="20"/>
      <c r="AA458" s="20"/>
      <c r="AB458" s="2"/>
    </row>
    <row r="459" spans="1:28" ht="21.95" customHeight="1">
      <c r="A459" s="22" t="s">
        <v>271</v>
      </c>
      <c r="B459" s="20" t="s">
        <v>274</v>
      </c>
      <c r="C459" s="20"/>
      <c r="D459" s="20"/>
      <c r="E459" s="20"/>
      <c r="F459" s="20"/>
      <c r="G459" s="20"/>
      <c r="H459" s="20"/>
      <c r="I459" s="20"/>
      <c r="J459" s="1473" t="str">
        <f>項目一覧②!$F$119</f>
        <v/>
      </c>
      <c r="K459" s="1473"/>
      <c r="L459" s="1473"/>
      <c r="M459" s="1473"/>
      <c r="N459" s="25" t="s">
        <v>269</v>
      </c>
      <c r="O459" s="20"/>
      <c r="P459" s="20"/>
      <c r="Q459" s="20"/>
      <c r="R459" s="20"/>
      <c r="S459" s="20"/>
      <c r="T459" s="20"/>
      <c r="U459" s="20"/>
      <c r="V459" s="20"/>
      <c r="W459" s="20"/>
      <c r="X459" s="20"/>
      <c r="Y459" s="20"/>
      <c r="Z459" s="20"/>
      <c r="AA459" s="20"/>
      <c r="AB459" s="2"/>
    </row>
    <row r="460" spans="1:28" ht="21.95" customHeight="1">
      <c r="A460" s="22" t="s">
        <v>271</v>
      </c>
      <c r="B460" s="20" t="s">
        <v>273</v>
      </c>
      <c r="C460" s="20"/>
      <c r="D460" s="20"/>
      <c r="E460" s="20"/>
      <c r="F460" s="20"/>
      <c r="G460" s="20"/>
      <c r="H460" s="20"/>
      <c r="I460" s="20"/>
      <c r="J460" s="1473" t="str">
        <f>項目一覧②!$F$120</f>
        <v/>
      </c>
      <c r="K460" s="1473"/>
      <c r="L460" s="1473"/>
      <c r="M460" s="1473"/>
      <c r="N460" s="4" t="s">
        <v>269</v>
      </c>
      <c r="O460" s="20"/>
      <c r="P460" s="20"/>
      <c r="Q460" s="20"/>
      <c r="R460" s="20"/>
      <c r="S460" s="20"/>
      <c r="T460" s="20"/>
      <c r="U460" s="20"/>
      <c r="V460" s="20"/>
      <c r="W460" s="20"/>
      <c r="X460" s="20"/>
      <c r="Y460" s="20"/>
      <c r="Z460" s="20"/>
      <c r="AA460" s="20"/>
      <c r="AB460" s="2"/>
    </row>
    <row r="461" spans="1:28" ht="21.95" customHeight="1">
      <c r="A461" s="22" t="s">
        <v>271</v>
      </c>
      <c r="B461" s="20" t="s">
        <v>272</v>
      </c>
      <c r="C461" s="20"/>
      <c r="D461" s="20"/>
      <c r="E461" s="20"/>
      <c r="F461" s="20"/>
      <c r="G461" s="20"/>
      <c r="H461" s="20"/>
      <c r="I461" s="20"/>
      <c r="J461" s="1473" t="str">
        <f>項目一覧②!$F$121</f>
        <v/>
      </c>
      <c r="K461" s="1473"/>
      <c r="L461" s="1473"/>
      <c r="M461" s="1473"/>
      <c r="N461" s="25" t="s">
        <v>269</v>
      </c>
      <c r="O461" s="20"/>
      <c r="P461" s="20"/>
      <c r="Q461" s="20"/>
      <c r="R461" s="20"/>
      <c r="S461" s="20"/>
      <c r="T461" s="20"/>
      <c r="U461" s="20"/>
      <c r="V461" s="20"/>
      <c r="W461" s="20"/>
      <c r="X461" s="20"/>
      <c r="Y461" s="20"/>
      <c r="Z461" s="20"/>
      <c r="AA461" s="20"/>
      <c r="AB461" s="2"/>
    </row>
    <row r="462" spans="1:28" ht="15.95" customHeight="1">
      <c r="A462" s="17" t="s">
        <v>271</v>
      </c>
      <c r="B462" s="16" t="s">
        <v>270</v>
      </c>
      <c r="C462" s="16"/>
      <c r="D462" s="16"/>
      <c r="E462" s="16"/>
      <c r="F462" s="16"/>
      <c r="G462" s="16"/>
      <c r="H462" s="16"/>
      <c r="I462" s="16"/>
      <c r="O462" s="16"/>
      <c r="P462" s="16"/>
      <c r="Q462" s="16"/>
      <c r="R462" s="16"/>
      <c r="S462" s="16"/>
      <c r="T462" s="16"/>
      <c r="U462" s="16"/>
      <c r="V462" s="16"/>
      <c r="W462" s="16"/>
      <c r="X462" s="16"/>
      <c r="Y462" s="16"/>
      <c r="Z462" s="16"/>
      <c r="AA462" s="16"/>
      <c r="AB462" s="2"/>
    </row>
    <row r="463" spans="1:28" ht="15.95" customHeight="1">
      <c r="A463" s="6"/>
      <c r="B463" s="3"/>
      <c r="C463" s="3" t="s">
        <v>2352</v>
      </c>
      <c r="D463" s="3" t="s">
        <v>2353</v>
      </c>
      <c r="E463" s="3"/>
      <c r="F463" s="3"/>
      <c r="G463" s="3"/>
      <c r="H463" s="3"/>
      <c r="I463" s="3"/>
      <c r="J463" s="1475" t="str">
        <f>項目一覧②!$F$122</f>
        <v/>
      </c>
      <c r="K463" s="1475"/>
      <c r="L463" s="1475"/>
      <c r="M463" s="1475"/>
      <c r="N463" s="4" t="s">
        <v>269</v>
      </c>
      <c r="O463" s="3"/>
      <c r="P463" s="3"/>
      <c r="Q463" s="3"/>
      <c r="R463" s="3"/>
      <c r="S463" s="3"/>
      <c r="T463" s="3"/>
      <c r="U463" s="3"/>
      <c r="V463" s="3"/>
      <c r="W463" s="3"/>
      <c r="X463" s="3"/>
      <c r="Y463" s="3"/>
      <c r="Z463" s="3"/>
      <c r="AA463" s="3"/>
      <c r="AB463" s="2"/>
    </row>
    <row r="464" spans="1:28" ht="15.95" customHeight="1">
      <c r="A464" s="6"/>
      <c r="B464" s="3"/>
      <c r="C464" s="3" t="s">
        <v>2354</v>
      </c>
      <c r="D464" s="3" t="s">
        <v>2355</v>
      </c>
      <c r="E464" s="3"/>
      <c r="F464" s="3"/>
      <c r="G464" s="3"/>
      <c r="H464" s="3"/>
      <c r="I464" s="3"/>
      <c r="J464" s="19"/>
      <c r="K464" s="19"/>
      <c r="L464" s="19"/>
      <c r="M464" s="19"/>
      <c r="N464" s="4"/>
      <c r="O464" s="4"/>
      <c r="P464" s="3"/>
      <c r="Q464" s="6" t="str">
        <f>IF(項目一覧②!$G$123=TRUE,"■","□")</f>
        <v>□</v>
      </c>
      <c r="R464" s="3" t="s">
        <v>268</v>
      </c>
      <c r="S464" s="3"/>
      <c r="T464" s="6" t="str">
        <f>IF(項目一覧②!$H$123=TRUE,"■","□")</f>
        <v>□</v>
      </c>
      <c r="U464" s="3" t="s">
        <v>267</v>
      </c>
      <c r="V464" s="3"/>
      <c r="W464" s="3"/>
      <c r="X464" s="3"/>
      <c r="Y464" s="3"/>
      <c r="Z464" s="3"/>
      <c r="AA464" s="3"/>
      <c r="AB464" s="3"/>
    </row>
    <row r="465" spans="1:28" ht="15.95" customHeight="1">
      <c r="A465" s="17" t="s">
        <v>277</v>
      </c>
      <c r="B465" s="16" t="s">
        <v>266</v>
      </c>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2"/>
    </row>
    <row r="466" spans="1:28" ht="15.95" customHeight="1">
      <c r="A466" s="3"/>
      <c r="B466" s="3"/>
      <c r="C466" s="3"/>
      <c r="D466" s="1468" t="s">
        <v>265</v>
      </c>
      <c r="E466" s="1468"/>
      <c r="F466" s="1468"/>
      <c r="G466" s="1468"/>
      <c r="H466" s="5"/>
      <c r="I466" s="1468" t="s">
        <v>264</v>
      </c>
      <c r="J466" s="1468"/>
      <c r="K466" s="1468"/>
      <c r="L466" s="1468"/>
      <c r="M466" s="1468"/>
      <c r="N466" s="1468"/>
      <c r="O466" s="1468"/>
      <c r="P466" s="1468"/>
      <c r="Q466" s="1468"/>
      <c r="R466" s="1468"/>
      <c r="S466" s="1468"/>
      <c r="T466" s="1468"/>
      <c r="U466" s="1468"/>
      <c r="V466" s="5"/>
      <c r="W466" s="5" t="s">
        <v>281</v>
      </c>
      <c r="X466" s="1468" t="s">
        <v>291</v>
      </c>
      <c r="Y466" s="1468"/>
      <c r="Z466" s="1468"/>
      <c r="AA466" s="3" t="s">
        <v>290</v>
      </c>
      <c r="AB466" s="2"/>
    </row>
    <row r="467" spans="1:28" ht="15.95" customHeight="1">
      <c r="A467" s="3"/>
      <c r="B467" s="3" t="s">
        <v>289</v>
      </c>
      <c r="C467" s="3"/>
      <c r="D467" s="5" t="s">
        <v>283</v>
      </c>
      <c r="E467" s="1462" t="str">
        <f>項目一覧②!$F$124</f>
        <v/>
      </c>
      <c r="F467" s="1462"/>
      <c r="G467" s="62" t="s">
        <v>282</v>
      </c>
      <c r="H467" s="18" t="str">
        <f>項目一覧②!$F$130</f>
        <v/>
      </c>
      <c r="J467" s="3"/>
      <c r="K467" s="3"/>
      <c r="L467" s="2"/>
      <c r="M467" s="3"/>
      <c r="N467" s="3"/>
      <c r="O467" s="3"/>
      <c r="P467" s="3"/>
      <c r="Q467" s="3"/>
      <c r="R467" s="2"/>
      <c r="S467" s="2"/>
      <c r="T467" s="2"/>
      <c r="U467" s="2"/>
      <c r="V467" s="5"/>
      <c r="W467" s="5" t="s">
        <v>281</v>
      </c>
      <c r="X467" s="1463" t="str">
        <f>項目一覧②!$F$136</f>
        <v/>
      </c>
      <c r="Y467" s="1463"/>
      <c r="Z467" s="1463"/>
      <c r="AA467" s="3" t="s">
        <v>280</v>
      </c>
      <c r="AB467" s="2"/>
    </row>
    <row r="468" spans="1:28" ht="15.95" customHeight="1">
      <c r="A468" s="3"/>
      <c r="B468" s="3" t="s">
        <v>288</v>
      </c>
      <c r="C468" s="3"/>
      <c r="D468" s="5" t="s">
        <v>283</v>
      </c>
      <c r="E468" s="1462" t="str">
        <f>項目一覧②!$F$125</f>
        <v/>
      </c>
      <c r="F468" s="1462"/>
      <c r="G468" s="62" t="s">
        <v>282</v>
      </c>
      <c r="H468" s="18" t="str">
        <f>項目一覧②!$F$131</f>
        <v/>
      </c>
      <c r="J468" s="3"/>
      <c r="K468" s="3"/>
      <c r="L468" s="2"/>
      <c r="M468" s="3"/>
      <c r="N468" s="3"/>
      <c r="O468" s="3"/>
      <c r="P468" s="3"/>
      <c r="Q468" s="3"/>
      <c r="R468" s="2"/>
      <c r="S468" s="2"/>
      <c r="T468" s="2"/>
      <c r="U468" s="2"/>
      <c r="V468" s="5"/>
      <c r="W468" s="5" t="s">
        <v>281</v>
      </c>
      <c r="X468" s="1463" t="str">
        <f>項目一覧②!$F$137</f>
        <v/>
      </c>
      <c r="Y468" s="1463"/>
      <c r="Z468" s="1463"/>
      <c r="AA468" s="3" t="s">
        <v>280</v>
      </c>
      <c r="AB468" s="2"/>
    </row>
    <row r="469" spans="1:28" ht="15.95" customHeight="1">
      <c r="A469" s="3"/>
      <c r="B469" s="3" t="s">
        <v>287</v>
      </c>
      <c r="C469" s="3"/>
      <c r="D469" s="5" t="s">
        <v>283</v>
      </c>
      <c r="E469" s="1462" t="str">
        <f>項目一覧②!$F$126</f>
        <v/>
      </c>
      <c r="F469" s="1462"/>
      <c r="G469" s="62" t="s">
        <v>282</v>
      </c>
      <c r="H469" s="18" t="str">
        <f>項目一覧②!$F$132</f>
        <v/>
      </c>
      <c r="J469" s="3"/>
      <c r="K469" s="3"/>
      <c r="L469" s="2"/>
      <c r="M469" s="3"/>
      <c r="N469" s="3"/>
      <c r="O469" s="3"/>
      <c r="P469" s="3"/>
      <c r="Q469" s="3"/>
      <c r="R469" s="2"/>
      <c r="S469" s="2"/>
      <c r="T469" s="2"/>
      <c r="U469" s="2"/>
      <c r="V469" s="5"/>
      <c r="W469" s="5" t="s">
        <v>281</v>
      </c>
      <c r="X469" s="1463" t="str">
        <f>項目一覧②!$F$138</f>
        <v/>
      </c>
      <c r="Y469" s="1463"/>
      <c r="Z469" s="1463"/>
      <c r="AA469" s="3" t="s">
        <v>280</v>
      </c>
      <c r="AB469" s="2"/>
    </row>
    <row r="470" spans="1:28" ht="15.95" customHeight="1">
      <c r="A470" s="3"/>
      <c r="B470" s="3" t="s">
        <v>286</v>
      </c>
      <c r="C470" s="3"/>
      <c r="D470" s="5" t="s">
        <v>283</v>
      </c>
      <c r="E470" s="1462" t="str">
        <f>項目一覧②!$F$127</f>
        <v/>
      </c>
      <c r="F470" s="1462"/>
      <c r="G470" s="62" t="s">
        <v>282</v>
      </c>
      <c r="H470" s="18" t="str">
        <f>項目一覧②!$F$133</f>
        <v/>
      </c>
      <c r="J470" s="3"/>
      <c r="K470" s="3"/>
      <c r="L470" s="2"/>
      <c r="M470" s="3"/>
      <c r="N470" s="3"/>
      <c r="O470" s="3"/>
      <c r="P470" s="3"/>
      <c r="Q470" s="3"/>
      <c r="R470" s="2"/>
      <c r="S470" s="2"/>
      <c r="T470" s="2"/>
      <c r="U470" s="2"/>
      <c r="V470" s="5"/>
      <c r="W470" s="5" t="s">
        <v>281</v>
      </c>
      <c r="X470" s="1463" t="str">
        <f>項目一覧②!$F$139</f>
        <v/>
      </c>
      <c r="Y470" s="1463"/>
      <c r="Z470" s="1463"/>
      <c r="AA470" s="3" t="s">
        <v>280</v>
      </c>
      <c r="AB470" s="2"/>
    </row>
    <row r="471" spans="1:28" ht="15.95" customHeight="1">
      <c r="A471" s="3"/>
      <c r="B471" s="3" t="s">
        <v>285</v>
      </c>
      <c r="C471" s="3"/>
      <c r="D471" s="5" t="s">
        <v>283</v>
      </c>
      <c r="E471" s="1462" t="str">
        <f>項目一覧②!$F$128</f>
        <v/>
      </c>
      <c r="F471" s="1462"/>
      <c r="G471" s="62" t="s">
        <v>282</v>
      </c>
      <c r="H471" s="18" t="str">
        <f>項目一覧②!$F$134</f>
        <v/>
      </c>
      <c r="J471" s="3"/>
      <c r="K471" s="3"/>
      <c r="L471" s="2"/>
      <c r="M471" s="3"/>
      <c r="N471" s="3"/>
      <c r="O471" s="3"/>
      <c r="P471" s="3"/>
      <c r="Q471" s="3"/>
      <c r="R471" s="2"/>
      <c r="S471" s="2"/>
      <c r="T471" s="2"/>
      <c r="U471" s="2"/>
      <c r="V471" s="5"/>
      <c r="W471" s="5" t="s">
        <v>281</v>
      </c>
      <c r="X471" s="1463" t="str">
        <f>項目一覧②!$F$140</f>
        <v/>
      </c>
      <c r="Y471" s="1463"/>
      <c r="Z471" s="1463"/>
      <c r="AA471" s="3" t="s">
        <v>280</v>
      </c>
      <c r="AB471" s="2"/>
    </row>
    <row r="472" spans="1:28" ht="15.95" customHeight="1">
      <c r="A472" s="15"/>
      <c r="B472" s="15" t="s">
        <v>284</v>
      </c>
      <c r="C472" s="15"/>
      <c r="D472" s="5" t="s">
        <v>283</v>
      </c>
      <c r="E472" s="1462" t="str">
        <f>項目一覧②!$F$129</f>
        <v/>
      </c>
      <c r="F472" s="1462"/>
      <c r="G472" s="62" t="s">
        <v>282</v>
      </c>
      <c r="H472" s="18" t="str">
        <f>項目一覧②!$F$135</f>
        <v/>
      </c>
      <c r="J472" s="15"/>
      <c r="K472" s="15"/>
      <c r="L472" s="2"/>
      <c r="M472" s="15"/>
      <c r="N472" s="15"/>
      <c r="O472" s="15"/>
      <c r="P472" s="15"/>
      <c r="Q472" s="15"/>
      <c r="R472" s="2"/>
      <c r="S472" s="2"/>
      <c r="T472" s="2"/>
      <c r="U472" s="2"/>
      <c r="V472" s="5"/>
      <c r="W472" s="5" t="s">
        <v>281</v>
      </c>
      <c r="X472" s="1467" t="str">
        <f>項目一覧②!$F$141</f>
        <v/>
      </c>
      <c r="Y472" s="1467"/>
      <c r="Z472" s="1467"/>
      <c r="AA472" s="3" t="s">
        <v>280</v>
      </c>
      <c r="AB472" s="2"/>
    </row>
    <row r="473" spans="1:28" ht="15.95" customHeight="1">
      <c r="A473" s="17" t="s">
        <v>277</v>
      </c>
      <c r="B473" s="16" t="s">
        <v>253</v>
      </c>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2"/>
    </row>
    <row r="474" spans="1:28" ht="15.95" customHeight="1">
      <c r="A474" s="6"/>
      <c r="B474" s="3"/>
      <c r="C474" s="3"/>
      <c r="D474" s="3"/>
      <c r="E474" s="3"/>
      <c r="F474" s="1464" t="str">
        <f>項目一覧②!$F$142</f>
        <v/>
      </c>
      <c r="G474" s="1464"/>
      <c r="H474" s="1464"/>
      <c r="I474" s="1464"/>
      <c r="J474" s="1464"/>
      <c r="K474" s="1464"/>
      <c r="L474" s="1464"/>
      <c r="M474" s="1464"/>
      <c r="N474" s="1464"/>
      <c r="O474" s="1464"/>
      <c r="P474" s="1464"/>
      <c r="Q474" s="1464"/>
      <c r="R474" s="1464"/>
      <c r="S474" s="1464"/>
      <c r="T474" s="1464"/>
      <c r="U474" s="1464"/>
      <c r="V474" s="1464"/>
      <c r="W474" s="1464"/>
      <c r="X474" s="1464"/>
      <c r="Y474" s="1464"/>
      <c r="Z474" s="1464"/>
      <c r="AA474" s="1464"/>
      <c r="AB474" s="2"/>
    </row>
    <row r="475" spans="1:28" ht="15.95" customHeight="1">
      <c r="A475" s="15"/>
      <c r="B475" s="15"/>
      <c r="C475" s="15"/>
      <c r="D475" s="15"/>
      <c r="E475" s="15"/>
      <c r="F475" s="1465"/>
      <c r="G475" s="1465"/>
      <c r="H475" s="1465"/>
      <c r="I475" s="1465"/>
      <c r="J475" s="1465"/>
      <c r="K475" s="1465"/>
      <c r="L475" s="1465"/>
      <c r="M475" s="1465"/>
      <c r="N475" s="1465"/>
      <c r="O475" s="1465"/>
      <c r="P475" s="1465"/>
      <c r="Q475" s="1465"/>
      <c r="R475" s="1465"/>
      <c r="S475" s="1465"/>
      <c r="T475" s="1465"/>
      <c r="U475" s="1465"/>
      <c r="V475" s="1465"/>
      <c r="W475" s="1465"/>
      <c r="X475" s="1465"/>
      <c r="Y475" s="1465"/>
      <c r="Z475" s="1465"/>
      <c r="AA475" s="1465"/>
      <c r="AB475" s="2"/>
    </row>
    <row r="476" spans="1:28" ht="15.95" customHeight="1">
      <c r="A476" s="6" t="s">
        <v>277</v>
      </c>
      <c r="B476" s="3" t="s">
        <v>252</v>
      </c>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2"/>
    </row>
    <row r="477" spans="1:28" ht="15.95" customHeight="1">
      <c r="A477" s="3"/>
      <c r="B477" s="3"/>
      <c r="C477" s="3"/>
      <c r="D477" s="3"/>
      <c r="E477" s="3"/>
      <c r="F477" s="1464" t="str">
        <f>項目一覧②!$F$143</f>
        <v/>
      </c>
      <c r="G477" s="1464"/>
      <c r="H477" s="1464"/>
      <c r="I477" s="1464"/>
      <c r="J477" s="1464"/>
      <c r="K477" s="1464"/>
      <c r="L477" s="1464"/>
      <c r="M477" s="1464"/>
      <c r="N477" s="1464"/>
      <c r="O477" s="1464"/>
      <c r="P477" s="1464"/>
      <c r="Q477" s="1464"/>
      <c r="R477" s="1464"/>
      <c r="S477" s="1464"/>
      <c r="T477" s="1464"/>
      <c r="U477" s="1464"/>
      <c r="V477" s="1464"/>
      <c r="W477" s="1464"/>
      <c r="X477" s="1464"/>
      <c r="Y477" s="1464"/>
      <c r="Z477" s="1464"/>
      <c r="AA477" s="1464"/>
      <c r="AB477" s="2"/>
    </row>
    <row r="478" spans="1:28" ht="15.95" customHeight="1">
      <c r="A478" s="15"/>
      <c r="B478" s="15"/>
      <c r="C478" s="15"/>
      <c r="D478" s="15"/>
      <c r="E478" s="15"/>
      <c r="F478" s="1465"/>
      <c r="G478" s="1465"/>
      <c r="H478" s="1465"/>
      <c r="I478" s="1465"/>
      <c r="J478" s="1465"/>
      <c r="K478" s="1465"/>
      <c r="L478" s="1465"/>
      <c r="M478" s="1465"/>
      <c r="N478" s="1465"/>
      <c r="O478" s="1465"/>
      <c r="P478" s="1465"/>
      <c r="Q478" s="1465"/>
      <c r="R478" s="1465"/>
      <c r="S478" s="1465"/>
      <c r="T478" s="1465"/>
      <c r="U478" s="1465"/>
      <c r="V478" s="1465"/>
      <c r="W478" s="1465"/>
      <c r="X478" s="1465"/>
      <c r="Y478" s="1465"/>
      <c r="Z478" s="1465"/>
      <c r="AA478" s="1465"/>
      <c r="AB478" s="2"/>
    </row>
    <row r="479" spans="1:28" ht="15.9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2"/>
    </row>
    <row r="480" spans="1:28" ht="15.95" customHeight="1">
      <c r="A480" s="1468" t="s">
        <v>279</v>
      </c>
      <c r="B480" s="1468"/>
      <c r="C480" s="1468"/>
      <c r="D480" s="1468"/>
      <c r="E480" s="1468"/>
      <c r="F480" s="1468"/>
      <c r="G480" s="1468"/>
      <c r="H480" s="1468"/>
      <c r="I480" s="1468"/>
      <c r="J480" s="1468"/>
      <c r="K480" s="1468"/>
      <c r="L480" s="1468"/>
      <c r="M480" s="1468"/>
      <c r="N480" s="1468"/>
      <c r="O480" s="1468"/>
      <c r="P480" s="1468"/>
      <c r="Q480" s="1468"/>
      <c r="R480" s="1468"/>
      <c r="S480" s="1468"/>
      <c r="T480" s="1468"/>
      <c r="U480" s="1468"/>
      <c r="V480" s="1468"/>
      <c r="W480" s="1468"/>
      <c r="X480" s="1468"/>
      <c r="Y480" s="1468"/>
      <c r="Z480" s="1468"/>
      <c r="AA480" s="1468"/>
      <c r="AB480" s="2"/>
    </row>
    <row r="481" spans="1:28" ht="15.95" customHeight="1">
      <c r="A481" s="15"/>
      <c r="B481" s="15" t="s">
        <v>278</v>
      </c>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2"/>
    </row>
    <row r="482" spans="1:28" ht="21.95" customHeight="1">
      <c r="A482" s="22" t="s">
        <v>277</v>
      </c>
      <c r="B482" s="20" t="s">
        <v>134</v>
      </c>
      <c r="C482" s="20"/>
      <c r="D482" s="20"/>
      <c r="E482" s="20"/>
      <c r="F482" s="20"/>
      <c r="G482" s="24"/>
      <c r="H482" s="20"/>
      <c r="I482" s="20"/>
      <c r="J482" s="20"/>
      <c r="K482" s="20"/>
      <c r="L482" s="20"/>
      <c r="M482" s="20">
        <f>項目一覧②!$F$144</f>
        <v>1</v>
      </c>
      <c r="N482" s="20"/>
      <c r="O482" s="20"/>
      <c r="P482" s="20"/>
      <c r="Q482" s="20"/>
      <c r="R482" s="20"/>
      <c r="S482" s="20"/>
      <c r="T482" s="20"/>
      <c r="U482" s="20"/>
      <c r="V482" s="20"/>
      <c r="W482" s="20"/>
      <c r="X482" s="20"/>
      <c r="Y482" s="20"/>
      <c r="Z482" s="20"/>
      <c r="AA482" s="20"/>
      <c r="AB482" s="2"/>
    </row>
    <row r="483" spans="1:28" ht="21.95" customHeight="1">
      <c r="A483" s="22" t="s">
        <v>277</v>
      </c>
      <c r="B483" s="20" t="s">
        <v>276</v>
      </c>
      <c r="C483" s="20"/>
      <c r="D483" s="20"/>
      <c r="E483" s="20"/>
      <c r="F483" s="20"/>
      <c r="G483" s="2"/>
      <c r="H483" s="2"/>
      <c r="I483" s="20"/>
      <c r="J483" s="20"/>
      <c r="K483" s="1469" t="str">
        <f>項目一覧②!$F$145</f>
        <v/>
      </c>
      <c r="L483" s="1469"/>
      <c r="M483" s="1469"/>
      <c r="N483" s="20" t="s">
        <v>275</v>
      </c>
      <c r="O483" s="20"/>
      <c r="P483" s="20"/>
      <c r="Q483" s="20"/>
      <c r="R483" s="20"/>
      <c r="S483" s="20"/>
      <c r="T483" s="20"/>
      <c r="U483" s="20"/>
      <c r="V483" s="20"/>
      <c r="W483" s="20"/>
      <c r="X483" s="20"/>
      <c r="Y483" s="20"/>
      <c r="Z483" s="20"/>
      <c r="AA483" s="20"/>
      <c r="AB483" s="2"/>
    </row>
    <row r="484" spans="1:28" ht="21.95" customHeight="1">
      <c r="A484" s="22" t="s">
        <v>271</v>
      </c>
      <c r="B484" s="20" t="s">
        <v>274</v>
      </c>
      <c r="C484" s="20"/>
      <c r="D484" s="20"/>
      <c r="E484" s="20"/>
      <c r="F484" s="20"/>
      <c r="G484" s="20"/>
      <c r="H484" s="20"/>
      <c r="I484" s="20"/>
      <c r="J484" s="1473" t="str">
        <f>項目一覧②!$F$146</f>
        <v/>
      </c>
      <c r="K484" s="1473"/>
      <c r="L484" s="1473"/>
      <c r="M484" s="1473"/>
      <c r="N484" s="25" t="s">
        <v>269</v>
      </c>
      <c r="O484" s="20"/>
      <c r="P484" s="20"/>
      <c r="Q484" s="20"/>
      <c r="R484" s="20"/>
      <c r="S484" s="20"/>
      <c r="T484" s="20"/>
      <c r="U484" s="20"/>
      <c r="V484" s="20"/>
      <c r="W484" s="20"/>
      <c r="X484" s="20"/>
      <c r="Y484" s="20"/>
      <c r="Z484" s="20"/>
      <c r="AA484" s="20"/>
      <c r="AB484" s="2"/>
    </row>
    <row r="485" spans="1:28" ht="21.95" customHeight="1">
      <c r="A485" s="22" t="s">
        <v>271</v>
      </c>
      <c r="B485" s="20" t="s">
        <v>273</v>
      </c>
      <c r="C485" s="20"/>
      <c r="D485" s="20"/>
      <c r="E485" s="20"/>
      <c r="F485" s="20"/>
      <c r="G485" s="20"/>
      <c r="H485" s="20"/>
      <c r="I485" s="20"/>
      <c r="J485" s="1473" t="str">
        <f>項目一覧②!$F$147</f>
        <v/>
      </c>
      <c r="K485" s="1473"/>
      <c r="L485" s="1473"/>
      <c r="M485" s="1473"/>
      <c r="N485" s="4" t="s">
        <v>269</v>
      </c>
      <c r="O485" s="20"/>
      <c r="P485" s="20"/>
      <c r="Q485" s="20"/>
      <c r="R485" s="20"/>
      <c r="S485" s="20"/>
      <c r="T485" s="20"/>
      <c r="U485" s="20"/>
      <c r="V485" s="20"/>
      <c r="W485" s="20"/>
      <c r="X485" s="20"/>
      <c r="Y485" s="20"/>
      <c r="Z485" s="20"/>
      <c r="AA485" s="20"/>
      <c r="AB485" s="2"/>
    </row>
    <row r="486" spans="1:28" ht="21.95" customHeight="1">
      <c r="A486" s="22" t="s">
        <v>271</v>
      </c>
      <c r="B486" s="20" t="s">
        <v>272</v>
      </c>
      <c r="C486" s="20"/>
      <c r="D486" s="20"/>
      <c r="E486" s="20"/>
      <c r="F486" s="20"/>
      <c r="G486" s="20"/>
      <c r="H486" s="20"/>
      <c r="I486" s="20"/>
      <c r="J486" s="1473" t="str">
        <f>項目一覧②!$F$148</f>
        <v/>
      </c>
      <c r="K486" s="1473"/>
      <c r="L486" s="1473"/>
      <c r="M486" s="1473"/>
      <c r="N486" s="25" t="s">
        <v>269</v>
      </c>
      <c r="O486" s="20"/>
      <c r="P486" s="20"/>
      <c r="Q486" s="20"/>
      <c r="R486" s="20"/>
      <c r="S486" s="20"/>
      <c r="T486" s="20"/>
      <c r="U486" s="20"/>
      <c r="V486" s="20"/>
      <c r="W486" s="20"/>
      <c r="X486" s="20"/>
      <c r="Y486" s="20"/>
      <c r="Z486" s="20"/>
      <c r="AA486" s="20"/>
      <c r="AB486" s="2"/>
    </row>
    <row r="487" spans="1:28" ht="15.95" customHeight="1">
      <c r="A487" s="17" t="s">
        <v>271</v>
      </c>
      <c r="B487" s="16" t="s">
        <v>270</v>
      </c>
      <c r="C487" s="16"/>
      <c r="D487" s="16"/>
      <c r="E487" s="16"/>
      <c r="F487" s="16"/>
      <c r="G487" s="16"/>
      <c r="H487" s="16"/>
      <c r="I487" s="16"/>
      <c r="O487" s="16"/>
      <c r="P487" s="16"/>
      <c r="Q487" s="16"/>
      <c r="R487" s="16"/>
      <c r="S487" s="16"/>
      <c r="T487" s="16"/>
      <c r="U487" s="16"/>
      <c r="V487" s="16"/>
      <c r="W487" s="16"/>
      <c r="X487" s="16"/>
      <c r="Y487" s="16"/>
      <c r="Z487" s="16"/>
      <c r="AA487" s="16"/>
      <c r="AB487" s="2"/>
    </row>
    <row r="488" spans="1:28" ht="15.95" customHeight="1">
      <c r="A488" s="6"/>
      <c r="B488" s="3"/>
      <c r="C488" s="3" t="s">
        <v>2352</v>
      </c>
      <c r="D488" s="3" t="s">
        <v>2353</v>
      </c>
      <c r="E488" s="3"/>
      <c r="F488" s="3"/>
      <c r="G488" s="3"/>
      <c r="H488" s="3"/>
      <c r="I488" s="3"/>
      <c r="J488" s="1475" t="str">
        <f>項目一覧②!$F$149</f>
        <v/>
      </c>
      <c r="K488" s="1475"/>
      <c r="L488" s="1475"/>
      <c r="M488" s="1475"/>
      <c r="N488" s="4" t="s">
        <v>269</v>
      </c>
      <c r="O488" s="3"/>
      <c r="P488" s="3"/>
      <c r="Q488" s="3"/>
      <c r="R488" s="3"/>
      <c r="S488" s="3"/>
      <c r="T488" s="3"/>
      <c r="U488" s="3"/>
      <c r="V488" s="3"/>
      <c r="W488" s="3"/>
      <c r="X488" s="3"/>
      <c r="Y488" s="3"/>
      <c r="Z488" s="3"/>
      <c r="AA488" s="3"/>
      <c r="AB488" s="2"/>
    </row>
    <row r="489" spans="1:28" ht="15.95" customHeight="1">
      <c r="A489" s="6"/>
      <c r="B489" s="3"/>
      <c r="C489" s="3" t="s">
        <v>2354</v>
      </c>
      <c r="D489" s="3" t="s">
        <v>2355</v>
      </c>
      <c r="E489" s="3"/>
      <c r="F489" s="3"/>
      <c r="G489" s="3"/>
      <c r="H489" s="3"/>
      <c r="I489" s="3"/>
      <c r="J489" s="19"/>
      <c r="K489" s="19"/>
      <c r="L489" s="19"/>
      <c r="M489" s="19"/>
      <c r="N489" s="4"/>
      <c r="O489" s="4"/>
      <c r="P489" s="3"/>
      <c r="Q489" s="6" t="str">
        <f>IF(項目一覧②!$G$150=TRUE,"■","□")</f>
        <v>□</v>
      </c>
      <c r="R489" s="3" t="s">
        <v>268</v>
      </c>
      <c r="S489" s="3"/>
      <c r="T489" s="6" t="str">
        <f>IF(項目一覧②!$H$150=TRUE,"■","□")</f>
        <v>□</v>
      </c>
      <c r="U489" s="3" t="s">
        <v>267</v>
      </c>
      <c r="V489" s="3"/>
      <c r="W489" s="3"/>
      <c r="X489" s="3"/>
      <c r="Y489" s="3"/>
      <c r="Z489" s="3"/>
      <c r="AA489" s="3"/>
      <c r="AB489" s="3"/>
    </row>
    <row r="490" spans="1:28" ht="15.95" customHeight="1">
      <c r="A490" s="17" t="s">
        <v>277</v>
      </c>
      <c r="B490" s="16" t="s">
        <v>266</v>
      </c>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2"/>
    </row>
    <row r="491" spans="1:28" ht="15.95" customHeight="1">
      <c r="A491" s="3"/>
      <c r="B491" s="3"/>
      <c r="C491" s="3"/>
      <c r="D491" s="1468" t="s">
        <v>265</v>
      </c>
      <c r="E491" s="1468"/>
      <c r="F491" s="1468"/>
      <c r="G491" s="1468"/>
      <c r="H491" s="5"/>
      <c r="I491" s="1468" t="s">
        <v>264</v>
      </c>
      <c r="J491" s="1468"/>
      <c r="K491" s="1468"/>
      <c r="L491" s="1468"/>
      <c r="M491" s="1468"/>
      <c r="N491" s="1468"/>
      <c r="O491" s="1468"/>
      <c r="P491" s="1468"/>
      <c r="Q491" s="1468"/>
      <c r="R491" s="1468"/>
      <c r="S491" s="1468"/>
      <c r="T491" s="1468"/>
      <c r="U491" s="1468"/>
      <c r="V491" s="5"/>
      <c r="W491" s="5" t="s">
        <v>281</v>
      </c>
      <c r="X491" s="1468" t="s">
        <v>291</v>
      </c>
      <c r="Y491" s="1468"/>
      <c r="Z491" s="1468"/>
      <c r="AA491" s="3" t="s">
        <v>290</v>
      </c>
      <c r="AB491" s="2"/>
    </row>
    <row r="492" spans="1:28" ht="15.95" customHeight="1">
      <c r="A492" s="3"/>
      <c r="B492" s="3" t="s">
        <v>289</v>
      </c>
      <c r="C492" s="3"/>
      <c r="D492" s="5" t="s">
        <v>283</v>
      </c>
      <c r="E492" s="1462" t="str">
        <f>項目一覧②!$F$151</f>
        <v/>
      </c>
      <c r="F492" s="1462"/>
      <c r="G492" s="62" t="s">
        <v>282</v>
      </c>
      <c r="H492" s="18" t="str">
        <f>項目一覧②!$F$157</f>
        <v/>
      </c>
      <c r="J492" s="3"/>
      <c r="K492" s="3"/>
      <c r="L492" s="2"/>
      <c r="M492" s="3"/>
      <c r="N492" s="3"/>
      <c r="O492" s="3"/>
      <c r="P492" s="3"/>
      <c r="Q492" s="3"/>
      <c r="R492" s="2"/>
      <c r="S492" s="2"/>
      <c r="T492" s="2"/>
      <c r="U492" s="2"/>
      <c r="V492" s="5"/>
      <c r="W492" s="5" t="s">
        <v>281</v>
      </c>
      <c r="X492" s="1463" t="str">
        <f>項目一覧②!$F$163</f>
        <v/>
      </c>
      <c r="Y492" s="1463"/>
      <c r="Z492" s="1463"/>
      <c r="AA492" s="3" t="s">
        <v>280</v>
      </c>
      <c r="AB492" s="2"/>
    </row>
    <row r="493" spans="1:28" ht="15.95" customHeight="1">
      <c r="A493" s="3"/>
      <c r="B493" s="3" t="s">
        <v>288</v>
      </c>
      <c r="C493" s="3"/>
      <c r="D493" s="5" t="s">
        <v>283</v>
      </c>
      <c r="E493" s="1462" t="str">
        <f>項目一覧②!$F$152</f>
        <v/>
      </c>
      <c r="F493" s="1462"/>
      <c r="G493" s="62" t="s">
        <v>282</v>
      </c>
      <c r="H493" s="18" t="str">
        <f>項目一覧②!$F$158</f>
        <v/>
      </c>
      <c r="J493" s="3"/>
      <c r="K493" s="3"/>
      <c r="L493" s="2"/>
      <c r="M493" s="3"/>
      <c r="N493" s="3"/>
      <c r="O493" s="3"/>
      <c r="P493" s="3"/>
      <c r="Q493" s="3"/>
      <c r="R493" s="2"/>
      <c r="S493" s="2"/>
      <c r="T493" s="2"/>
      <c r="U493" s="2"/>
      <c r="V493" s="5"/>
      <c r="W493" s="5" t="s">
        <v>281</v>
      </c>
      <c r="X493" s="1463" t="str">
        <f>項目一覧②!$F$164</f>
        <v/>
      </c>
      <c r="Y493" s="1463"/>
      <c r="Z493" s="1463"/>
      <c r="AA493" s="3" t="s">
        <v>280</v>
      </c>
      <c r="AB493" s="2"/>
    </row>
    <row r="494" spans="1:28" ht="15.95" customHeight="1">
      <c r="A494" s="3"/>
      <c r="B494" s="3" t="s">
        <v>287</v>
      </c>
      <c r="C494" s="3"/>
      <c r="D494" s="5" t="s">
        <v>283</v>
      </c>
      <c r="E494" s="1462" t="str">
        <f>項目一覧②!$F$153</f>
        <v/>
      </c>
      <c r="F494" s="1462"/>
      <c r="G494" s="62" t="s">
        <v>282</v>
      </c>
      <c r="H494" s="18" t="str">
        <f>項目一覧②!$F$159</f>
        <v/>
      </c>
      <c r="J494" s="3"/>
      <c r="K494" s="3"/>
      <c r="L494" s="2"/>
      <c r="M494" s="3"/>
      <c r="N494" s="3"/>
      <c r="O494" s="3"/>
      <c r="P494" s="3"/>
      <c r="Q494" s="3"/>
      <c r="R494" s="2"/>
      <c r="S494" s="2"/>
      <c r="T494" s="2"/>
      <c r="U494" s="2"/>
      <c r="V494" s="5"/>
      <c r="W494" s="5" t="s">
        <v>281</v>
      </c>
      <c r="X494" s="1463" t="str">
        <f>項目一覧②!$F$165</f>
        <v/>
      </c>
      <c r="Y494" s="1463"/>
      <c r="Z494" s="1463"/>
      <c r="AA494" s="3" t="s">
        <v>280</v>
      </c>
      <c r="AB494" s="2"/>
    </row>
    <row r="495" spans="1:28" ht="15.95" customHeight="1">
      <c r="A495" s="3"/>
      <c r="B495" s="3" t="s">
        <v>286</v>
      </c>
      <c r="C495" s="3"/>
      <c r="D495" s="5" t="s">
        <v>283</v>
      </c>
      <c r="E495" s="1462" t="str">
        <f>項目一覧②!$F$154</f>
        <v/>
      </c>
      <c r="F495" s="1462"/>
      <c r="G495" s="62" t="s">
        <v>282</v>
      </c>
      <c r="H495" s="18" t="str">
        <f>項目一覧②!$F$160</f>
        <v/>
      </c>
      <c r="J495" s="3"/>
      <c r="K495" s="3"/>
      <c r="L495" s="2"/>
      <c r="M495" s="3"/>
      <c r="N495" s="3"/>
      <c r="O495" s="3"/>
      <c r="P495" s="3"/>
      <c r="Q495" s="3"/>
      <c r="R495" s="2"/>
      <c r="S495" s="2"/>
      <c r="T495" s="2"/>
      <c r="U495" s="2"/>
      <c r="V495" s="5"/>
      <c r="W495" s="5" t="s">
        <v>281</v>
      </c>
      <c r="X495" s="1463" t="str">
        <f>項目一覧②!$F$166</f>
        <v/>
      </c>
      <c r="Y495" s="1463"/>
      <c r="Z495" s="1463"/>
      <c r="AA495" s="3" t="s">
        <v>280</v>
      </c>
      <c r="AB495" s="2"/>
    </row>
    <row r="496" spans="1:28" ht="15.95" customHeight="1">
      <c r="A496" s="3"/>
      <c r="B496" s="3" t="s">
        <v>285</v>
      </c>
      <c r="C496" s="3"/>
      <c r="D496" s="5" t="s">
        <v>283</v>
      </c>
      <c r="E496" s="1462" t="str">
        <f>項目一覧②!$F$155</f>
        <v/>
      </c>
      <c r="F496" s="1462"/>
      <c r="G496" s="62" t="s">
        <v>282</v>
      </c>
      <c r="H496" s="18" t="str">
        <f>項目一覧②!$F$161</f>
        <v/>
      </c>
      <c r="J496" s="3"/>
      <c r="K496" s="3"/>
      <c r="L496" s="2"/>
      <c r="M496" s="3"/>
      <c r="N496" s="3"/>
      <c r="O496" s="3"/>
      <c r="P496" s="3"/>
      <c r="Q496" s="3"/>
      <c r="R496" s="2"/>
      <c r="S496" s="2"/>
      <c r="T496" s="2"/>
      <c r="U496" s="2"/>
      <c r="V496" s="5"/>
      <c r="W496" s="5" t="s">
        <v>281</v>
      </c>
      <c r="X496" s="1463" t="str">
        <f>項目一覧②!$F$167</f>
        <v/>
      </c>
      <c r="Y496" s="1463"/>
      <c r="Z496" s="1463"/>
      <c r="AA496" s="3" t="s">
        <v>280</v>
      </c>
      <c r="AB496" s="2"/>
    </row>
    <row r="497" spans="1:28" ht="15.95" customHeight="1">
      <c r="A497" s="15"/>
      <c r="B497" s="15" t="s">
        <v>284</v>
      </c>
      <c r="C497" s="15"/>
      <c r="D497" s="5" t="s">
        <v>283</v>
      </c>
      <c r="E497" s="1462" t="str">
        <f>項目一覧②!$F$156</f>
        <v/>
      </c>
      <c r="F497" s="1462"/>
      <c r="G497" s="62" t="s">
        <v>282</v>
      </c>
      <c r="H497" s="18" t="str">
        <f>項目一覧②!$F$162</f>
        <v/>
      </c>
      <c r="J497" s="15"/>
      <c r="K497" s="15"/>
      <c r="L497" s="2"/>
      <c r="M497" s="15"/>
      <c r="N497" s="15"/>
      <c r="O497" s="15"/>
      <c r="P497" s="15"/>
      <c r="Q497" s="15"/>
      <c r="R497" s="2"/>
      <c r="S497" s="2"/>
      <c r="T497" s="2"/>
      <c r="U497" s="2"/>
      <c r="V497" s="5"/>
      <c r="W497" s="5" t="s">
        <v>281</v>
      </c>
      <c r="X497" s="1467" t="str">
        <f>項目一覧②!$F$168</f>
        <v/>
      </c>
      <c r="Y497" s="1467"/>
      <c r="Z497" s="1467"/>
      <c r="AA497" s="3" t="s">
        <v>280</v>
      </c>
      <c r="AB497" s="2"/>
    </row>
    <row r="498" spans="1:28" ht="15.95" customHeight="1">
      <c r="A498" s="17" t="s">
        <v>277</v>
      </c>
      <c r="B498" s="16" t="s">
        <v>253</v>
      </c>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2"/>
    </row>
    <row r="499" spans="1:28" ht="15.95" customHeight="1">
      <c r="A499" s="6"/>
      <c r="B499" s="3"/>
      <c r="C499" s="3"/>
      <c r="D499" s="3"/>
      <c r="E499" s="3"/>
      <c r="F499" s="1464" t="str">
        <f>項目一覧②!$F$169</f>
        <v/>
      </c>
      <c r="G499" s="1464"/>
      <c r="H499" s="1464"/>
      <c r="I499" s="1464"/>
      <c r="J499" s="1464"/>
      <c r="K499" s="1464"/>
      <c r="L499" s="1464"/>
      <c r="M499" s="1464"/>
      <c r="N499" s="1464"/>
      <c r="O499" s="1464"/>
      <c r="P499" s="1464"/>
      <c r="Q499" s="1464"/>
      <c r="R499" s="1464"/>
      <c r="S499" s="1464"/>
      <c r="T499" s="1464"/>
      <c r="U499" s="1464"/>
      <c r="V499" s="1464"/>
      <c r="W499" s="1464"/>
      <c r="X499" s="1464"/>
      <c r="Y499" s="1464"/>
      <c r="Z499" s="1464"/>
      <c r="AA499" s="1464"/>
      <c r="AB499" s="2"/>
    </row>
    <row r="500" spans="1:28" ht="15.95" customHeight="1">
      <c r="A500" s="15"/>
      <c r="B500" s="15"/>
      <c r="C500" s="15"/>
      <c r="D500" s="15"/>
      <c r="E500" s="15"/>
      <c r="F500" s="1465"/>
      <c r="G500" s="1465"/>
      <c r="H500" s="1465"/>
      <c r="I500" s="1465"/>
      <c r="J500" s="1465"/>
      <c r="K500" s="1465"/>
      <c r="L500" s="1465"/>
      <c r="M500" s="1465"/>
      <c r="N500" s="1465"/>
      <c r="O500" s="1465"/>
      <c r="P500" s="1465"/>
      <c r="Q500" s="1465"/>
      <c r="R500" s="1465"/>
      <c r="S500" s="1465"/>
      <c r="T500" s="1465"/>
      <c r="U500" s="1465"/>
      <c r="V500" s="1465"/>
      <c r="W500" s="1465"/>
      <c r="X500" s="1465"/>
      <c r="Y500" s="1465"/>
      <c r="Z500" s="1465"/>
      <c r="AA500" s="1465"/>
      <c r="AB500" s="2"/>
    </row>
    <row r="501" spans="1:28" ht="15.95" customHeight="1">
      <c r="A501" s="6" t="s">
        <v>277</v>
      </c>
      <c r="B501" s="3" t="s">
        <v>252</v>
      </c>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2"/>
    </row>
    <row r="502" spans="1:28" ht="15.95" customHeight="1">
      <c r="A502" s="3"/>
      <c r="B502" s="3"/>
      <c r="C502" s="3"/>
      <c r="D502" s="3"/>
      <c r="E502" s="3"/>
      <c r="F502" s="1464" t="str">
        <f>項目一覧②!$F$170</f>
        <v/>
      </c>
      <c r="G502" s="1464"/>
      <c r="H502" s="1464"/>
      <c r="I502" s="1464"/>
      <c r="J502" s="1464"/>
      <c r="K502" s="1464"/>
      <c r="L502" s="1464"/>
      <c r="M502" s="1464"/>
      <c r="N502" s="1464"/>
      <c r="O502" s="1464"/>
      <c r="P502" s="1464"/>
      <c r="Q502" s="1464"/>
      <c r="R502" s="1464"/>
      <c r="S502" s="1464"/>
      <c r="T502" s="1464"/>
      <c r="U502" s="1464"/>
      <c r="V502" s="1464"/>
      <c r="W502" s="1464"/>
      <c r="X502" s="1464"/>
      <c r="Y502" s="1464"/>
      <c r="Z502" s="1464"/>
      <c r="AA502" s="1464"/>
      <c r="AB502" s="2"/>
    </row>
    <row r="503" spans="1:28" ht="15.95" customHeight="1">
      <c r="A503" s="15"/>
      <c r="B503" s="15"/>
      <c r="C503" s="15"/>
      <c r="D503" s="15"/>
      <c r="E503" s="15"/>
      <c r="F503" s="1465"/>
      <c r="G503" s="1465"/>
      <c r="H503" s="1465"/>
      <c r="I503" s="1465"/>
      <c r="J503" s="1465"/>
      <c r="K503" s="1465"/>
      <c r="L503" s="1465"/>
      <c r="M503" s="1465"/>
      <c r="N503" s="1465"/>
      <c r="O503" s="1465"/>
      <c r="P503" s="1465"/>
      <c r="Q503" s="1465"/>
      <c r="R503" s="1465"/>
      <c r="S503" s="1465"/>
      <c r="T503" s="1465"/>
      <c r="U503" s="1465"/>
      <c r="V503" s="1465"/>
      <c r="W503" s="1465"/>
      <c r="X503" s="1465"/>
      <c r="Y503" s="1465"/>
      <c r="Z503" s="1465"/>
      <c r="AA503" s="1465"/>
      <c r="AB503" s="2"/>
    </row>
    <row r="504" spans="1:28"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2"/>
    </row>
    <row r="505" spans="1:28" ht="15.95" customHeight="1">
      <c r="A505" s="1468" t="s">
        <v>279</v>
      </c>
      <c r="B505" s="1468"/>
      <c r="C505" s="1468"/>
      <c r="D505" s="1468"/>
      <c r="E505" s="1468"/>
      <c r="F505" s="1468"/>
      <c r="G505" s="1468"/>
      <c r="H505" s="1468"/>
      <c r="I505" s="1468"/>
      <c r="J505" s="1468"/>
      <c r="K505" s="1468"/>
      <c r="L505" s="1468"/>
      <c r="M505" s="1468"/>
      <c r="N505" s="1468"/>
      <c r="O505" s="1468"/>
      <c r="P505" s="1468"/>
      <c r="Q505" s="1468"/>
      <c r="R505" s="1468"/>
      <c r="S505" s="1468"/>
      <c r="T505" s="1468"/>
      <c r="U505" s="1468"/>
      <c r="V505" s="1468"/>
      <c r="W505" s="1468"/>
      <c r="X505" s="1468"/>
      <c r="Y505" s="1468"/>
      <c r="Z505" s="1468"/>
      <c r="AA505" s="1468"/>
      <c r="AB505" s="2"/>
    </row>
    <row r="506" spans="1:28" ht="15.95" customHeight="1">
      <c r="A506" s="15"/>
      <c r="B506" s="15" t="s">
        <v>278</v>
      </c>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2"/>
    </row>
    <row r="507" spans="1:28" ht="21.95" customHeight="1">
      <c r="A507" s="22" t="s">
        <v>277</v>
      </c>
      <c r="B507" s="20" t="s">
        <v>134</v>
      </c>
      <c r="C507" s="20"/>
      <c r="D507" s="20"/>
      <c r="E507" s="20"/>
      <c r="F507" s="20"/>
      <c r="G507" s="24"/>
      <c r="H507" s="20"/>
      <c r="I507" s="20"/>
      <c r="J507" s="20"/>
      <c r="K507" s="20"/>
      <c r="L507" s="20"/>
      <c r="M507" s="20">
        <f>項目一覧②!$F$171</f>
        <v>1</v>
      </c>
      <c r="N507" s="20"/>
      <c r="O507" s="20"/>
      <c r="P507" s="20"/>
      <c r="Q507" s="20"/>
      <c r="R507" s="20"/>
      <c r="S507" s="20"/>
      <c r="T507" s="20"/>
      <c r="U507" s="20"/>
      <c r="V507" s="20"/>
      <c r="W507" s="20"/>
      <c r="X507" s="20"/>
      <c r="Y507" s="20"/>
      <c r="Z507" s="20"/>
      <c r="AA507" s="20"/>
      <c r="AB507" s="2"/>
    </row>
    <row r="508" spans="1:28" ht="21.95" customHeight="1">
      <c r="A508" s="22" t="s">
        <v>277</v>
      </c>
      <c r="B508" s="20" t="s">
        <v>276</v>
      </c>
      <c r="C508" s="20"/>
      <c r="D508" s="20"/>
      <c r="E508" s="20"/>
      <c r="F508" s="20"/>
      <c r="G508" s="2"/>
      <c r="H508" s="2"/>
      <c r="I508" s="20"/>
      <c r="J508" s="1469" t="str">
        <f>項目一覧②!$F$172</f>
        <v/>
      </c>
      <c r="K508" s="1469"/>
      <c r="L508" s="1469"/>
      <c r="M508" s="1469"/>
      <c r="N508" s="26" t="s">
        <v>275</v>
      </c>
      <c r="O508" s="20"/>
      <c r="P508" s="20"/>
      <c r="Q508" s="20"/>
      <c r="R508" s="20"/>
      <c r="S508" s="20"/>
      <c r="T508" s="20"/>
      <c r="U508" s="20"/>
      <c r="V508" s="20"/>
      <c r="W508" s="20"/>
      <c r="X508" s="20"/>
      <c r="Y508" s="20"/>
      <c r="Z508" s="20"/>
      <c r="AA508" s="20"/>
      <c r="AB508" s="2"/>
    </row>
    <row r="509" spans="1:28" ht="21.95" customHeight="1">
      <c r="A509" s="22" t="s">
        <v>271</v>
      </c>
      <c r="B509" s="20" t="s">
        <v>274</v>
      </c>
      <c r="C509" s="20"/>
      <c r="D509" s="20"/>
      <c r="E509" s="20"/>
      <c r="F509" s="20"/>
      <c r="G509" s="20"/>
      <c r="H509" s="20"/>
      <c r="I509" s="20"/>
      <c r="J509" s="1473" t="str">
        <f>項目一覧②!$F$173</f>
        <v/>
      </c>
      <c r="K509" s="1473"/>
      <c r="L509" s="1473"/>
      <c r="M509" s="1473"/>
      <c r="N509" s="25" t="s">
        <v>292</v>
      </c>
      <c r="O509" s="20"/>
      <c r="P509" s="20"/>
      <c r="Q509" s="20"/>
      <c r="R509" s="20"/>
      <c r="S509" s="20"/>
      <c r="T509" s="20"/>
      <c r="U509" s="20"/>
      <c r="V509" s="20"/>
      <c r="W509" s="20"/>
      <c r="X509" s="20"/>
      <c r="Y509" s="20"/>
      <c r="Z509" s="20"/>
      <c r="AA509" s="20"/>
      <c r="AB509" s="2"/>
    </row>
    <row r="510" spans="1:28" ht="21.95" customHeight="1">
      <c r="A510" s="22" t="s">
        <v>271</v>
      </c>
      <c r="B510" s="20" t="s">
        <v>273</v>
      </c>
      <c r="C510" s="20"/>
      <c r="D510" s="20"/>
      <c r="E510" s="20"/>
      <c r="F510" s="20"/>
      <c r="G510" s="20"/>
      <c r="H510" s="20"/>
      <c r="I510" s="20"/>
      <c r="J510" s="1473" t="str">
        <f>項目一覧②!$F$174</f>
        <v/>
      </c>
      <c r="K510" s="1473"/>
      <c r="L510" s="1473"/>
      <c r="M510" s="1473"/>
      <c r="N510" s="4" t="s">
        <v>292</v>
      </c>
      <c r="O510" s="20"/>
      <c r="P510" s="20"/>
      <c r="Q510" s="20"/>
      <c r="R510" s="20"/>
      <c r="S510" s="20"/>
      <c r="T510" s="20"/>
      <c r="U510" s="20"/>
      <c r="V510" s="20"/>
      <c r="W510" s="20"/>
      <c r="X510" s="20"/>
      <c r="Y510" s="20"/>
      <c r="Z510" s="20"/>
      <c r="AA510" s="20"/>
      <c r="AB510" s="2"/>
    </row>
    <row r="511" spans="1:28" ht="21.95" customHeight="1">
      <c r="A511" s="22" t="s">
        <v>271</v>
      </c>
      <c r="B511" s="20" t="s">
        <v>272</v>
      </c>
      <c r="C511" s="20"/>
      <c r="D511" s="20"/>
      <c r="E511" s="20"/>
      <c r="F511" s="20"/>
      <c r="G511" s="20"/>
      <c r="H511" s="20"/>
      <c r="I511" s="20"/>
      <c r="J511" s="1473" t="str">
        <f>項目一覧②!$F$175</f>
        <v/>
      </c>
      <c r="K511" s="1473"/>
      <c r="L511" s="1473"/>
      <c r="M511" s="1473"/>
      <c r="N511" s="25" t="s">
        <v>292</v>
      </c>
      <c r="O511" s="20"/>
      <c r="P511" s="20"/>
      <c r="Q511" s="20"/>
      <c r="R511" s="20"/>
      <c r="S511" s="20"/>
      <c r="T511" s="20"/>
      <c r="U511" s="20"/>
      <c r="V511" s="20"/>
      <c r="W511" s="20"/>
      <c r="X511" s="20"/>
      <c r="Y511" s="20"/>
      <c r="Z511" s="20"/>
      <c r="AA511" s="20"/>
      <c r="AB511" s="2"/>
    </row>
    <row r="512" spans="1:28" ht="15.95" customHeight="1">
      <c r="A512" s="17" t="s">
        <v>271</v>
      </c>
      <c r="B512" s="16" t="s">
        <v>270</v>
      </c>
      <c r="C512" s="16"/>
      <c r="D512" s="16"/>
      <c r="E512" s="16"/>
      <c r="F512" s="16"/>
      <c r="G512" s="16"/>
      <c r="H512" s="16"/>
      <c r="I512" s="16"/>
      <c r="O512" s="16"/>
      <c r="P512" s="16"/>
      <c r="Q512" s="16"/>
      <c r="R512" s="16"/>
      <c r="S512" s="16"/>
      <c r="T512" s="16"/>
      <c r="U512" s="16"/>
      <c r="V512" s="16"/>
      <c r="W512" s="16"/>
      <c r="X512" s="16"/>
      <c r="Y512" s="16"/>
      <c r="Z512" s="16"/>
      <c r="AA512" s="16"/>
      <c r="AB512" s="2"/>
    </row>
    <row r="513" spans="1:28" ht="15.95" customHeight="1">
      <c r="A513" s="6"/>
      <c r="B513" s="3"/>
      <c r="C513" s="3" t="s">
        <v>2352</v>
      </c>
      <c r="D513" s="3" t="s">
        <v>2353</v>
      </c>
      <c r="E513" s="3"/>
      <c r="F513" s="3"/>
      <c r="G513" s="3"/>
      <c r="H513" s="3"/>
      <c r="I513" s="3"/>
      <c r="J513" s="1475" t="str">
        <f>項目一覧②!$F$176</f>
        <v/>
      </c>
      <c r="K513" s="1475"/>
      <c r="L513" s="1475"/>
      <c r="M513" s="1475"/>
      <c r="N513" s="4" t="s">
        <v>269</v>
      </c>
      <c r="O513" s="3"/>
      <c r="P513" s="3"/>
      <c r="Q513" s="3"/>
      <c r="R513" s="3"/>
      <c r="S513" s="3"/>
      <c r="T513" s="3"/>
      <c r="U513" s="3"/>
      <c r="V513" s="3"/>
      <c r="W513" s="3"/>
      <c r="X513" s="3"/>
      <c r="Y513" s="3"/>
      <c r="Z513" s="3"/>
      <c r="AA513" s="3"/>
      <c r="AB513" s="2"/>
    </row>
    <row r="514" spans="1:28" ht="15.95" customHeight="1">
      <c r="A514" s="6"/>
      <c r="B514" s="3"/>
      <c r="C514" s="3" t="s">
        <v>2354</v>
      </c>
      <c r="D514" s="3" t="s">
        <v>2355</v>
      </c>
      <c r="E514" s="3"/>
      <c r="F514" s="3"/>
      <c r="G514" s="3"/>
      <c r="H514" s="3"/>
      <c r="I514" s="3"/>
      <c r="J514" s="19"/>
      <c r="K514" s="19"/>
      <c r="L514" s="19"/>
      <c r="M514" s="19"/>
      <c r="N514" s="4"/>
      <c r="O514" s="4"/>
      <c r="P514" s="3"/>
      <c r="Q514" s="6" t="str">
        <f>IF(項目一覧②!$G$177=TRUE,"■","□")</f>
        <v>□</v>
      </c>
      <c r="R514" s="3" t="s">
        <v>268</v>
      </c>
      <c r="S514" s="3"/>
      <c r="T514" s="6" t="str">
        <f>IF(項目一覧②!$H$177=TRUE,"■","□")</f>
        <v>□</v>
      </c>
      <c r="U514" s="3" t="s">
        <v>267</v>
      </c>
      <c r="V514" s="3"/>
      <c r="W514" s="3"/>
      <c r="X514" s="3"/>
      <c r="Y514" s="3"/>
      <c r="Z514" s="3"/>
      <c r="AA514" s="3"/>
      <c r="AB514" s="3"/>
    </row>
    <row r="515" spans="1:28" ht="15.95" customHeight="1">
      <c r="A515" s="17" t="s">
        <v>277</v>
      </c>
      <c r="B515" s="16" t="s">
        <v>266</v>
      </c>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2"/>
    </row>
    <row r="516" spans="1:28" ht="15.95" customHeight="1">
      <c r="A516" s="3"/>
      <c r="B516" s="3"/>
      <c r="C516" s="3"/>
      <c r="D516" s="1468" t="s">
        <v>265</v>
      </c>
      <c r="E516" s="1468"/>
      <c r="F516" s="1468"/>
      <c r="G516" s="1468"/>
      <c r="H516" s="5"/>
      <c r="I516" s="1468" t="s">
        <v>264</v>
      </c>
      <c r="J516" s="1468"/>
      <c r="K516" s="1468"/>
      <c r="L516" s="1468"/>
      <c r="M516" s="1468"/>
      <c r="N516" s="1468"/>
      <c r="O516" s="1468"/>
      <c r="P516" s="1468"/>
      <c r="Q516" s="1468"/>
      <c r="R516" s="1468"/>
      <c r="S516" s="1468"/>
      <c r="T516" s="1468"/>
      <c r="U516" s="1468"/>
      <c r="V516" s="5"/>
      <c r="W516" s="5" t="s">
        <v>281</v>
      </c>
      <c r="X516" s="1468" t="s">
        <v>291</v>
      </c>
      <c r="Y516" s="1468"/>
      <c r="Z516" s="1468"/>
      <c r="AA516" s="3" t="s">
        <v>290</v>
      </c>
      <c r="AB516" s="2"/>
    </row>
    <row r="517" spans="1:28" ht="15.95" customHeight="1">
      <c r="A517" s="3"/>
      <c r="B517" s="3" t="s">
        <v>289</v>
      </c>
      <c r="C517" s="3"/>
      <c r="D517" s="5" t="s">
        <v>283</v>
      </c>
      <c r="E517" s="1462" t="str">
        <f>項目一覧②!$F$178</f>
        <v/>
      </c>
      <c r="F517" s="1462"/>
      <c r="G517" s="62" t="s">
        <v>282</v>
      </c>
      <c r="H517" s="18" t="str">
        <f>'確認申請書（建築）入力'!T529</f>
        <v/>
      </c>
      <c r="J517" s="3"/>
      <c r="K517" s="3"/>
      <c r="L517" s="2"/>
      <c r="M517" s="3"/>
      <c r="N517" s="3"/>
      <c r="O517" s="3"/>
      <c r="P517" s="3"/>
      <c r="Q517" s="3"/>
      <c r="R517" s="2"/>
      <c r="S517" s="2"/>
      <c r="T517" s="2"/>
      <c r="U517" s="2"/>
      <c r="V517" s="5"/>
      <c r="W517" s="5" t="s">
        <v>281</v>
      </c>
      <c r="X517" s="1463" t="str">
        <f>項目一覧②!$F$190</f>
        <v/>
      </c>
      <c r="Y517" s="1463"/>
      <c r="Z517" s="1463"/>
      <c r="AA517" s="3" t="s">
        <v>280</v>
      </c>
      <c r="AB517" s="2"/>
    </row>
    <row r="518" spans="1:28" ht="15.95" customHeight="1">
      <c r="A518" s="3"/>
      <c r="B518" s="3" t="s">
        <v>288</v>
      </c>
      <c r="C518" s="3"/>
      <c r="D518" s="5" t="s">
        <v>283</v>
      </c>
      <c r="E518" s="1462" t="str">
        <f>項目一覧②!$F$179</f>
        <v/>
      </c>
      <c r="F518" s="1462"/>
      <c r="G518" s="62" t="s">
        <v>282</v>
      </c>
      <c r="H518" s="18" t="str">
        <f>'確認申請書（建築）入力'!T530</f>
        <v/>
      </c>
      <c r="J518" s="3"/>
      <c r="K518" s="3"/>
      <c r="L518" s="2"/>
      <c r="M518" s="3"/>
      <c r="N518" s="3"/>
      <c r="O518" s="3"/>
      <c r="P518" s="3"/>
      <c r="Q518" s="3"/>
      <c r="R518" s="2"/>
      <c r="S518" s="2"/>
      <c r="T518" s="2"/>
      <c r="U518" s="2"/>
      <c r="V518" s="5"/>
      <c r="W518" s="5" t="s">
        <v>281</v>
      </c>
      <c r="X518" s="1463" t="str">
        <f>項目一覧②!$F$191</f>
        <v/>
      </c>
      <c r="Y518" s="1463"/>
      <c r="Z518" s="1463"/>
      <c r="AA518" s="3" t="s">
        <v>280</v>
      </c>
      <c r="AB518" s="2"/>
    </row>
    <row r="519" spans="1:28" ht="15.95" customHeight="1">
      <c r="A519" s="3"/>
      <c r="B519" s="3" t="s">
        <v>287</v>
      </c>
      <c r="C519" s="3"/>
      <c r="D519" s="5" t="s">
        <v>283</v>
      </c>
      <c r="E519" s="1462" t="str">
        <f>項目一覧②!$F$180</f>
        <v/>
      </c>
      <c r="F519" s="1462"/>
      <c r="G519" s="62" t="s">
        <v>282</v>
      </c>
      <c r="H519" s="18" t="str">
        <f>'確認申請書（建築）入力'!T531</f>
        <v/>
      </c>
      <c r="J519" s="3"/>
      <c r="K519" s="3"/>
      <c r="L519" s="2"/>
      <c r="M519" s="3"/>
      <c r="N519" s="3"/>
      <c r="O519" s="3"/>
      <c r="P519" s="3"/>
      <c r="Q519" s="3"/>
      <c r="R519" s="2"/>
      <c r="S519" s="2"/>
      <c r="T519" s="2"/>
      <c r="U519" s="2"/>
      <c r="V519" s="5"/>
      <c r="W519" s="5" t="s">
        <v>281</v>
      </c>
      <c r="X519" s="1463" t="str">
        <f>項目一覧②!$F$192</f>
        <v/>
      </c>
      <c r="Y519" s="1463"/>
      <c r="Z519" s="1463"/>
      <c r="AA519" s="3" t="s">
        <v>280</v>
      </c>
      <c r="AB519" s="2"/>
    </row>
    <row r="520" spans="1:28" ht="15.95" customHeight="1">
      <c r="A520" s="3"/>
      <c r="B520" s="3" t="s">
        <v>286</v>
      </c>
      <c r="C520" s="3"/>
      <c r="D520" s="5" t="s">
        <v>283</v>
      </c>
      <c r="E520" s="1462" t="str">
        <f>項目一覧②!$F$181</f>
        <v/>
      </c>
      <c r="F520" s="1462"/>
      <c r="G520" s="62" t="s">
        <v>282</v>
      </c>
      <c r="H520" s="18" t="str">
        <f>'確認申請書（建築）入力'!T532</f>
        <v/>
      </c>
      <c r="J520" s="3"/>
      <c r="K520" s="3"/>
      <c r="L520" s="2"/>
      <c r="M520" s="3"/>
      <c r="N520" s="3"/>
      <c r="O520" s="3"/>
      <c r="P520" s="3"/>
      <c r="Q520" s="3"/>
      <c r="R520" s="2"/>
      <c r="S520" s="2"/>
      <c r="T520" s="2"/>
      <c r="U520" s="2"/>
      <c r="V520" s="5"/>
      <c r="W520" s="5" t="s">
        <v>281</v>
      </c>
      <c r="X520" s="1463" t="str">
        <f>項目一覧②!$F$193</f>
        <v/>
      </c>
      <c r="Y520" s="1463"/>
      <c r="Z520" s="1463"/>
      <c r="AA520" s="3" t="s">
        <v>280</v>
      </c>
      <c r="AB520" s="2"/>
    </row>
    <row r="521" spans="1:28" ht="15.95" customHeight="1">
      <c r="A521" s="3"/>
      <c r="B521" s="3" t="s">
        <v>285</v>
      </c>
      <c r="C521" s="3"/>
      <c r="D521" s="5" t="s">
        <v>283</v>
      </c>
      <c r="E521" s="1462" t="str">
        <f>項目一覧②!$F$182</f>
        <v/>
      </c>
      <c r="F521" s="1462"/>
      <c r="G521" s="62" t="s">
        <v>282</v>
      </c>
      <c r="H521" s="18" t="str">
        <f>'確認申請書（建築）入力'!T533</f>
        <v/>
      </c>
      <c r="J521" s="3"/>
      <c r="K521" s="3"/>
      <c r="L521" s="2"/>
      <c r="M521" s="3"/>
      <c r="N521" s="3"/>
      <c r="O521" s="3"/>
      <c r="P521" s="3"/>
      <c r="Q521" s="3"/>
      <c r="R521" s="2"/>
      <c r="S521" s="2"/>
      <c r="T521" s="2"/>
      <c r="U521" s="2"/>
      <c r="V521" s="5"/>
      <c r="W521" s="5" t="s">
        <v>281</v>
      </c>
      <c r="X521" s="1463" t="str">
        <f>項目一覧②!$F$194</f>
        <v/>
      </c>
      <c r="Y521" s="1463"/>
      <c r="Z521" s="1463"/>
      <c r="AA521" s="3" t="s">
        <v>280</v>
      </c>
      <c r="AB521" s="2"/>
    </row>
    <row r="522" spans="1:28" ht="15.95" customHeight="1">
      <c r="A522" s="15"/>
      <c r="B522" s="15" t="s">
        <v>284</v>
      </c>
      <c r="C522" s="15"/>
      <c r="D522" s="5" t="s">
        <v>283</v>
      </c>
      <c r="E522" s="1462" t="str">
        <f>項目一覧②!$F$183</f>
        <v/>
      </c>
      <c r="F522" s="1462"/>
      <c r="G522" s="62" t="s">
        <v>282</v>
      </c>
      <c r="H522" s="18" t="str">
        <f>'確認申請書（建築）入力'!T534</f>
        <v/>
      </c>
      <c r="J522" s="15"/>
      <c r="K522" s="15"/>
      <c r="L522" s="2"/>
      <c r="M522" s="15"/>
      <c r="N522" s="15"/>
      <c r="O522" s="15"/>
      <c r="P522" s="15"/>
      <c r="Q522" s="15"/>
      <c r="R522" s="2"/>
      <c r="S522" s="2"/>
      <c r="T522" s="2"/>
      <c r="U522" s="2"/>
      <c r="V522" s="5"/>
      <c r="W522" s="5" t="s">
        <v>281</v>
      </c>
      <c r="X522" s="1463" t="str">
        <f>項目一覧②!$F$195</f>
        <v/>
      </c>
      <c r="Y522" s="1463"/>
      <c r="Z522" s="1463"/>
      <c r="AA522" s="3" t="s">
        <v>280</v>
      </c>
      <c r="AB522" s="2"/>
    </row>
    <row r="523" spans="1:28" ht="15.95" customHeight="1">
      <c r="A523" s="17" t="s">
        <v>277</v>
      </c>
      <c r="B523" s="16" t="s">
        <v>253</v>
      </c>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2"/>
    </row>
    <row r="524" spans="1:28" ht="15.95" customHeight="1">
      <c r="A524" s="6"/>
      <c r="B524" s="3"/>
      <c r="C524" s="3"/>
      <c r="D524" s="3"/>
      <c r="E524" s="3"/>
      <c r="F524" s="1464" t="str">
        <f>項目一覧②!$F$196</f>
        <v/>
      </c>
      <c r="G524" s="1464"/>
      <c r="H524" s="1464"/>
      <c r="I524" s="1464"/>
      <c r="J524" s="1464"/>
      <c r="K524" s="1464"/>
      <c r="L524" s="1464"/>
      <c r="M524" s="1464"/>
      <c r="N524" s="1464"/>
      <c r="O524" s="1464"/>
      <c r="P524" s="1464"/>
      <c r="Q524" s="1464"/>
      <c r="R524" s="1464"/>
      <c r="S524" s="1464"/>
      <c r="T524" s="1464"/>
      <c r="U524" s="1464"/>
      <c r="V524" s="1464"/>
      <c r="W524" s="1464"/>
      <c r="X524" s="1464"/>
      <c r="Y524" s="1464"/>
      <c r="Z524" s="1464"/>
      <c r="AA524" s="1464"/>
      <c r="AB524" s="2"/>
    </row>
    <row r="525" spans="1:28" ht="15.95" customHeight="1">
      <c r="A525" s="15"/>
      <c r="B525" s="15"/>
      <c r="C525" s="15"/>
      <c r="D525" s="15"/>
      <c r="E525" s="15"/>
      <c r="F525" s="1465"/>
      <c r="G525" s="1465"/>
      <c r="H525" s="1465"/>
      <c r="I525" s="1465"/>
      <c r="J525" s="1465"/>
      <c r="K525" s="1465"/>
      <c r="L525" s="1465"/>
      <c r="M525" s="1465"/>
      <c r="N525" s="1465"/>
      <c r="O525" s="1465"/>
      <c r="P525" s="1465"/>
      <c r="Q525" s="1465"/>
      <c r="R525" s="1465"/>
      <c r="S525" s="1465"/>
      <c r="T525" s="1465"/>
      <c r="U525" s="1465"/>
      <c r="V525" s="1465"/>
      <c r="W525" s="1465"/>
      <c r="X525" s="1465"/>
      <c r="Y525" s="1465"/>
      <c r="Z525" s="1465"/>
      <c r="AA525" s="1465"/>
      <c r="AB525" s="2"/>
    </row>
    <row r="526" spans="1:28" ht="15.95" customHeight="1">
      <c r="A526" s="6" t="s">
        <v>277</v>
      </c>
      <c r="B526" s="3" t="s">
        <v>252</v>
      </c>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2"/>
    </row>
    <row r="527" spans="1:28" ht="15.95" customHeight="1">
      <c r="A527" s="3"/>
      <c r="B527" s="3"/>
      <c r="C527" s="3"/>
      <c r="D527" s="3"/>
      <c r="E527" s="3"/>
      <c r="F527" s="1464" t="str">
        <f>項目一覧②!$F$197</f>
        <v/>
      </c>
      <c r="G527" s="1464"/>
      <c r="H527" s="1464"/>
      <c r="I527" s="1464"/>
      <c r="J527" s="1464"/>
      <c r="K527" s="1464"/>
      <c r="L527" s="1464"/>
      <c r="M527" s="1464"/>
      <c r="N527" s="1464"/>
      <c r="O527" s="1464"/>
      <c r="P527" s="1464"/>
      <c r="Q527" s="1464"/>
      <c r="R527" s="1464"/>
      <c r="S527" s="1464"/>
      <c r="T527" s="1464"/>
      <c r="U527" s="1464"/>
      <c r="V527" s="1464"/>
      <c r="W527" s="1464"/>
      <c r="X527" s="1464"/>
      <c r="Y527" s="1464"/>
      <c r="Z527" s="1464"/>
      <c r="AA527" s="1464"/>
      <c r="AB527" s="2"/>
    </row>
    <row r="528" spans="1:28" ht="15.95" customHeight="1">
      <c r="A528" s="15"/>
      <c r="B528" s="15"/>
      <c r="C528" s="15"/>
      <c r="D528" s="15"/>
      <c r="E528" s="15"/>
      <c r="F528" s="1465"/>
      <c r="G528" s="1465"/>
      <c r="H528" s="1465"/>
      <c r="I528" s="1465"/>
      <c r="J528" s="1465"/>
      <c r="K528" s="1465"/>
      <c r="L528" s="1465"/>
      <c r="M528" s="1465"/>
      <c r="N528" s="1465"/>
      <c r="O528" s="1465"/>
      <c r="P528" s="1465"/>
      <c r="Q528" s="1465"/>
      <c r="R528" s="1465"/>
      <c r="S528" s="1465"/>
      <c r="T528" s="1465"/>
      <c r="U528" s="1465"/>
      <c r="V528" s="1465"/>
      <c r="W528" s="1465"/>
      <c r="X528" s="1465"/>
      <c r="Y528" s="1465"/>
      <c r="Z528" s="1465"/>
      <c r="AA528" s="1465"/>
      <c r="AB528" s="2"/>
    </row>
    <row r="529" spans="1:28" ht="15.9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2"/>
    </row>
    <row r="530" spans="1:28" ht="15.95" customHeight="1">
      <c r="A530" s="1468" t="s">
        <v>279</v>
      </c>
      <c r="B530" s="1468"/>
      <c r="C530" s="1468"/>
      <c r="D530" s="1468"/>
      <c r="E530" s="1468"/>
      <c r="F530" s="1468"/>
      <c r="G530" s="1468"/>
      <c r="H530" s="1468"/>
      <c r="I530" s="1468"/>
      <c r="J530" s="1468"/>
      <c r="K530" s="1468"/>
      <c r="L530" s="1468"/>
      <c r="M530" s="1468"/>
      <c r="N530" s="1468"/>
      <c r="O530" s="1468"/>
      <c r="P530" s="1468"/>
      <c r="Q530" s="1468"/>
      <c r="R530" s="1468"/>
      <c r="S530" s="1468"/>
      <c r="T530" s="1468"/>
      <c r="U530" s="1468"/>
      <c r="V530" s="1468"/>
      <c r="W530" s="1468"/>
      <c r="X530" s="1468"/>
      <c r="Y530" s="1468"/>
      <c r="Z530" s="1468"/>
      <c r="AA530" s="1468"/>
      <c r="AB530" s="2"/>
    </row>
    <row r="531" spans="1:28" ht="15.95" customHeight="1">
      <c r="A531" s="15"/>
      <c r="B531" s="15" t="s">
        <v>278</v>
      </c>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2"/>
    </row>
    <row r="532" spans="1:28" ht="21.95" customHeight="1">
      <c r="A532" s="22" t="s">
        <v>277</v>
      </c>
      <c r="B532" s="20" t="s">
        <v>134</v>
      </c>
      <c r="C532" s="20"/>
      <c r="D532" s="20"/>
      <c r="E532" s="20"/>
      <c r="F532" s="20"/>
      <c r="G532" s="24"/>
      <c r="H532" s="20"/>
      <c r="I532" s="20"/>
      <c r="J532" s="20"/>
      <c r="K532" s="20"/>
      <c r="L532" s="20"/>
      <c r="M532" s="20">
        <f>項目一覧②!$F$198</f>
        <v>1</v>
      </c>
      <c r="N532" s="20"/>
      <c r="O532" s="20"/>
      <c r="P532" s="20"/>
      <c r="Q532" s="20"/>
      <c r="R532" s="20"/>
      <c r="S532" s="20"/>
      <c r="T532" s="20"/>
      <c r="U532" s="20"/>
      <c r="V532" s="20"/>
      <c r="W532" s="20"/>
      <c r="X532" s="20"/>
      <c r="Y532" s="20"/>
      <c r="Z532" s="20"/>
      <c r="AA532" s="20"/>
      <c r="AB532" s="2"/>
    </row>
    <row r="533" spans="1:28" ht="21.95" customHeight="1">
      <c r="A533" s="22" t="s">
        <v>277</v>
      </c>
      <c r="B533" s="20" t="s">
        <v>276</v>
      </c>
      <c r="C533" s="20"/>
      <c r="D533" s="20"/>
      <c r="E533" s="20"/>
      <c r="F533" s="20"/>
      <c r="G533" s="2"/>
      <c r="H533" s="2"/>
      <c r="I533" s="20"/>
      <c r="J533" s="1469" t="str">
        <f>項目一覧②!$F$199</f>
        <v/>
      </c>
      <c r="K533" s="1469"/>
      <c r="L533" s="1469"/>
      <c r="M533" s="1469"/>
      <c r="N533" s="20" t="s">
        <v>275</v>
      </c>
      <c r="O533" s="20"/>
      <c r="P533" s="20"/>
      <c r="Q533" s="20"/>
      <c r="R533" s="20"/>
      <c r="S533" s="20"/>
      <c r="T533" s="20"/>
      <c r="U533" s="20"/>
      <c r="V533" s="20"/>
      <c r="W533" s="20"/>
      <c r="X533" s="20"/>
      <c r="Y533" s="20"/>
      <c r="Z533" s="20"/>
      <c r="AA533" s="20"/>
      <c r="AB533" s="2"/>
    </row>
    <row r="534" spans="1:28" ht="21.95" customHeight="1">
      <c r="A534" s="22" t="s">
        <v>271</v>
      </c>
      <c r="B534" s="20" t="s">
        <v>274</v>
      </c>
      <c r="C534" s="20"/>
      <c r="D534" s="20"/>
      <c r="E534" s="20"/>
      <c r="F534" s="20"/>
      <c r="G534" s="20"/>
      <c r="H534" s="20"/>
      <c r="I534" s="20"/>
      <c r="J534" s="1470" t="str">
        <f>項目一覧②!$F$200</f>
        <v/>
      </c>
      <c r="K534" s="1470"/>
      <c r="L534" s="1470"/>
      <c r="M534" s="1470"/>
      <c r="N534" s="21" t="s">
        <v>269</v>
      </c>
      <c r="O534" s="20"/>
      <c r="P534" s="20"/>
      <c r="Q534" s="20"/>
      <c r="R534" s="20"/>
      <c r="S534" s="20"/>
      <c r="T534" s="20"/>
      <c r="U534" s="20"/>
      <c r="V534" s="20"/>
      <c r="W534" s="20"/>
      <c r="X534" s="20"/>
      <c r="Y534" s="20"/>
      <c r="Z534" s="20"/>
      <c r="AA534" s="20"/>
      <c r="AB534" s="2"/>
    </row>
    <row r="535" spans="1:28" ht="21.95" customHeight="1">
      <c r="A535" s="22" t="s">
        <v>271</v>
      </c>
      <c r="B535" s="20" t="s">
        <v>273</v>
      </c>
      <c r="C535" s="20"/>
      <c r="D535" s="20"/>
      <c r="E535" s="20"/>
      <c r="F535" s="20"/>
      <c r="G535" s="20"/>
      <c r="H535" s="20"/>
      <c r="I535" s="20"/>
      <c r="J535" s="1470" t="str">
        <f>項目一覧②!$F$201</f>
        <v/>
      </c>
      <c r="K535" s="1470"/>
      <c r="L535" s="1470"/>
      <c r="M535" s="1470"/>
      <c r="N535" s="23" t="s">
        <v>269</v>
      </c>
      <c r="O535" s="20"/>
      <c r="P535" s="20"/>
      <c r="Q535" s="20"/>
      <c r="R535" s="20"/>
      <c r="S535" s="20"/>
      <c r="T535" s="20"/>
      <c r="U535" s="20"/>
      <c r="V535" s="20"/>
      <c r="W535" s="20"/>
      <c r="X535" s="20"/>
      <c r="Y535" s="20"/>
      <c r="Z535" s="20"/>
      <c r="AA535" s="20"/>
      <c r="AB535" s="2"/>
    </row>
    <row r="536" spans="1:28" ht="21.95" customHeight="1">
      <c r="A536" s="22" t="s">
        <v>271</v>
      </c>
      <c r="B536" s="20" t="s">
        <v>272</v>
      </c>
      <c r="C536" s="20"/>
      <c r="D536" s="20"/>
      <c r="E536" s="20"/>
      <c r="F536" s="20"/>
      <c r="G536" s="20"/>
      <c r="H536" s="20"/>
      <c r="I536" s="20"/>
      <c r="J536" s="1470" t="str">
        <f>項目一覧②!$F$202</f>
        <v/>
      </c>
      <c r="K536" s="1470"/>
      <c r="L536" s="1470"/>
      <c r="M536" s="1470"/>
      <c r="N536" s="21" t="s">
        <v>269</v>
      </c>
      <c r="O536" s="20"/>
      <c r="P536" s="20"/>
      <c r="Q536" s="20"/>
      <c r="R536" s="20"/>
      <c r="S536" s="20"/>
      <c r="T536" s="20"/>
      <c r="U536" s="20"/>
      <c r="V536" s="20"/>
      <c r="W536" s="20"/>
      <c r="X536" s="20"/>
      <c r="Y536" s="20"/>
      <c r="Z536" s="20"/>
      <c r="AA536" s="20"/>
      <c r="AB536" s="2"/>
    </row>
    <row r="537" spans="1:28" ht="15.95" customHeight="1">
      <c r="A537" s="17" t="s">
        <v>271</v>
      </c>
      <c r="B537" s="16" t="s">
        <v>270</v>
      </c>
      <c r="C537" s="16"/>
      <c r="D537" s="16"/>
      <c r="E537" s="16"/>
      <c r="F537" s="16"/>
      <c r="G537" s="16"/>
      <c r="H537" s="16"/>
      <c r="I537" s="16"/>
      <c r="O537" s="16"/>
      <c r="P537" s="16"/>
      <c r="Q537" s="16"/>
      <c r="R537" s="16"/>
      <c r="S537" s="16"/>
      <c r="T537" s="16"/>
      <c r="U537" s="16"/>
      <c r="V537" s="16"/>
      <c r="W537" s="16"/>
      <c r="X537" s="16"/>
      <c r="Y537" s="16"/>
      <c r="Z537" s="16"/>
      <c r="AA537" s="16"/>
      <c r="AB537" s="2"/>
    </row>
    <row r="538" spans="1:28" ht="15.95" customHeight="1">
      <c r="A538" s="6"/>
      <c r="B538" s="3"/>
      <c r="C538" s="3" t="s">
        <v>2352</v>
      </c>
      <c r="D538" s="3" t="s">
        <v>2353</v>
      </c>
      <c r="E538" s="3"/>
      <c r="F538" s="3"/>
      <c r="G538" s="3"/>
      <c r="H538" s="3"/>
      <c r="I538" s="3"/>
      <c r="J538" s="1477" t="str">
        <f>項目一覧②!$F$203</f>
        <v/>
      </c>
      <c r="K538" s="1477"/>
      <c r="L538" s="1477"/>
      <c r="M538" s="1477"/>
      <c r="N538" s="4" t="s">
        <v>269</v>
      </c>
      <c r="O538" s="3"/>
      <c r="P538" s="3"/>
      <c r="Q538" s="3"/>
      <c r="R538" s="3"/>
      <c r="S538" s="3"/>
      <c r="T538" s="3"/>
      <c r="U538" s="3"/>
      <c r="V538" s="3"/>
      <c r="W538" s="3"/>
      <c r="X538" s="3"/>
      <c r="Y538" s="3"/>
      <c r="Z538" s="3"/>
      <c r="AA538" s="3"/>
      <c r="AB538" s="2"/>
    </row>
    <row r="539" spans="1:28" ht="15.95" customHeight="1">
      <c r="A539" s="6"/>
      <c r="B539" s="3"/>
      <c r="C539" s="3" t="s">
        <v>2354</v>
      </c>
      <c r="D539" s="3" t="s">
        <v>2355</v>
      </c>
      <c r="E539" s="3"/>
      <c r="F539" s="3"/>
      <c r="G539" s="3"/>
      <c r="H539" s="3"/>
      <c r="I539" s="3"/>
      <c r="J539" s="19"/>
      <c r="K539" s="19"/>
      <c r="L539" s="19"/>
      <c r="M539" s="19"/>
      <c r="N539" s="19"/>
      <c r="O539" s="4"/>
      <c r="P539" s="3"/>
      <c r="Q539" s="6" t="str">
        <f>IF(項目一覧②!$G$204=TRUE,"■","□")</f>
        <v>□</v>
      </c>
      <c r="R539" s="3" t="s">
        <v>268</v>
      </c>
      <c r="S539" s="3"/>
      <c r="T539" s="6" t="str">
        <f>IF(項目一覧②!$H$204=TRUE,"■","□")</f>
        <v>□</v>
      </c>
      <c r="U539" s="3" t="s">
        <v>267</v>
      </c>
      <c r="V539" s="3"/>
      <c r="W539" s="3"/>
      <c r="X539" s="3"/>
      <c r="Y539" s="3"/>
      <c r="Z539" s="3"/>
      <c r="AA539" s="3"/>
      <c r="AB539" s="3"/>
    </row>
    <row r="540" spans="1:28" ht="15.95" customHeight="1">
      <c r="A540" s="17" t="s">
        <v>474</v>
      </c>
      <c r="B540" s="16" t="s">
        <v>266</v>
      </c>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2"/>
    </row>
    <row r="541" spans="1:28" ht="15.95" customHeight="1">
      <c r="A541" s="3"/>
      <c r="B541" s="3"/>
      <c r="C541" s="3"/>
      <c r="D541" s="1468" t="s">
        <v>265</v>
      </c>
      <c r="E541" s="1468"/>
      <c r="F541" s="1468"/>
      <c r="G541" s="1468"/>
      <c r="H541" s="5"/>
      <c r="I541" s="1468" t="s">
        <v>264</v>
      </c>
      <c r="J541" s="1468"/>
      <c r="K541" s="1468"/>
      <c r="L541" s="1468"/>
      <c r="M541" s="1468"/>
      <c r="N541" s="1468"/>
      <c r="O541" s="1468"/>
      <c r="P541" s="1468"/>
      <c r="Q541" s="1468"/>
      <c r="R541" s="1468"/>
      <c r="S541" s="1468"/>
      <c r="T541" s="1468"/>
      <c r="U541" s="1468"/>
      <c r="V541" s="5"/>
      <c r="W541" s="5" t="s">
        <v>476</v>
      </c>
      <c r="X541" s="1468" t="s">
        <v>486</v>
      </c>
      <c r="Y541" s="1468"/>
      <c r="Z541" s="1468"/>
      <c r="AA541" s="3" t="s">
        <v>485</v>
      </c>
      <c r="AB541" s="2"/>
    </row>
    <row r="542" spans="1:28" ht="15.95" customHeight="1">
      <c r="A542" s="3"/>
      <c r="B542" s="3" t="s">
        <v>484</v>
      </c>
      <c r="C542" s="3"/>
      <c r="D542" s="5" t="s">
        <v>478</v>
      </c>
      <c r="E542" s="1462" t="str">
        <f>項目一覧②!$F$205</f>
        <v/>
      </c>
      <c r="F542" s="1462"/>
      <c r="G542" s="62" t="s">
        <v>477</v>
      </c>
      <c r="H542" s="18" t="str">
        <f>項目一覧②!$F$211</f>
        <v/>
      </c>
      <c r="J542" s="3"/>
      <c r="K542" s="3"/>
      <c r="L542" s="2"/>
      <c r="M542" s="3"/>
      <c r="N542" s="3"/>
      <c r="O542" s="3"/>
      <c r="P542" s="3"/>
      <c r="Q542" s="3"/>
      <c r="R542" s="2"/>
      <c r="S542" s="2"/>
      <c r="T542" s="2"/>
      <c r="U542" s="2"/>
      <c r="V542" s="5"/>
      <c r="W542" s="5" t="s">
        <v>476</v>
      </c>
      <c r="X542" s="1463" t="str">
        <f>項目一覧②!$F$217</f>
        <v/>
      </c>
      <c r="Y542" s="1463"/>
      <c r="Z542" s="1463"/>
      <c r="AA542" s="3" t="s">
        <v>475</v>
      </c>
      <c r="AB542" s="2"/>
    </row>
    <row r="543" spans="1:28" ht="15.95" customHeight="1">
      <c r="A543" s="3"/>
      <c r="B543" s="3" t="s">
        <v>483</v>
      </c>
      <c r="C543" s="3"/>
      <c r="D543" s="5" t="s">
        <v>478</v>
      </c>
      <c r="E543" s="1462" t="str">
        <f>項目一覧②!$F$206</f>
        <v/>
      </c>
      <c r="F543" s="1462"/>
      <c r="G543" s="62" t="s">
        <v>477</v>
      </c>
      <c r="H543" s="18" t="str">
        <f>項目一覧②!$F$212</f>
        <v/>
      </c>
      <c r="J543" s="3"/>
      <c r="K543" s="3"/>
      <c r="L543" s="2"/>
      <c r="M543" s="3"/>
      <c r="N543" s="3"/>
      <c r="O543" s="3"/>
      <c r="P543" s="3"/>
      <c r="Q543" s="3"/>
      <c r="R543" s="2"/>
      <c r="S543" s="2"/>
      <c r="T543" s="2"/>
      <c r="U543" s="2"/>
      <c r="V543" s="5"/>
      <c r="W543" s="5" t="s">
        <v>476</v>
      </c>
      <c r="X543" s="1463" t="str">
        <f>項目一覧②!$F$218</f>
        <v/>
      </c>
      <c r="Y543" s="1463"/>
      <c r="Z543" s="1463"/>
      <c r="AA543" s="3" t="s">
        <v>475</v>
      </c>
      <c r="AB543" s="2"/>
    </row>
    <row r="544" spans="1:28" ht="15.95" customHeight="1">
      <c r="A544" s="3"/>
      <c r="B544" s="3" t="s">
        <v>482</v>
      </c>
      <c r="C544" s="3"/>
      <c r="D544" s="5" t="s">
        <v>478</v>
      </c>
      <c r="E544" s="1462" t="str">
        <f>項目一覧②!$F$207</f>
        <v/>
      </c>
      <c r="F544" s="1462"/>
      <c r="G544" s="62" t="s">
        <v>477</v>
      </c>
      <c r="H544" s="18" t="str">
        <f>項目一覧②!$F$213</f>
        <v/>
      </c>
      <c r="J544" s="3"/>
      <c r="K544" s="3"/>
      <c r="L544" s="2"/>
      <c r="M544" s="3"/>
      <c r="N544" s="3"/>
      <c r="O544" s="3"/>
      <c r="P544" s="3"/>
      <c r="Q544" s="3"/>
      <c r="R544" s="2"/>
      <c r="S544" s="2"/>
      <c r="T544" s="2"/>
      <c r="U544" s="2"/>
      <c r="V544" s="5"/>
      <c r="W544" s="5" t="s">
        <v>476</v>
      </c>
      <c r="X544" s="1463" t="str">
        <f>項目一覧②!$F$219</f>
        <v/>
      </c>
      <c r="Y544" s="1463"/>
      <c r="Z544" s="1463"/>
      <c r="AA544" s="3" t="s">
        <v>475</v>
      </c>
      <c r="AB544" s="2"/>
    </row>
    <row r="545" spans="1:28" ht="15.95" customHeight="1">
      <c r="A545" s="3"/>
      <c r="B545" s="3" t="s">
        <v>481</v>
      </c>
      <c r="C545" s="3"/>
      <c r="D545" s="5" t="s">
        <v>478</v>
      </c>
      <c r="E545" s="1462" t="str">
        <f>項目一覧②!$F$208</f>
        <v/>
      </c>
      <c r="F545" s="1462"/>
      <c r="G545" s="62" t="s">
        <v>477</v>
      </c>
      <c r="H545" s="18" t="str">
        <f>項目一覧②!$F$214</f>
        <v/>
      </c>
      <c r="J545" s="3"/>
      <c r="K545" s="3"/>
      <c r="L545" s="2"/>
      <c r="M545" s="3"/>
      <c r="N545" s="3"/>
      <c r="O545" s="3"/>
      <c r="P545" s="3"/>
      <c r="Q545" s="3"/>
      <c r="R545" s="2"/>
      <c r="S545" s="2"/>
      <c r="T545" s="2"/>
      <c r="U545" s="2"/>
      <c r="V545" s="5"/>
      <c r="W545" s="5" t="s">
        <v>476</v>
      </c>
      <c r="X545" s="1463" t="str">
        <f>項目一覧②!$F$220</f>
        <v/>
      </c>
      <c r="Y545" s="1463"/>
      <c r="Z545" s="1463"/>
      <c r="AA545" s="3" t="s">
        <v>475</v>
      </c>
      <c r="AB545" s="2"/>
    </row>
    <row r="546" spans="1:28" ht="15.95" customHeight="1">
      <c r="A546" s="3"/>
      <c r="B546" s="3" t="s">
        <v>480</v>
      </c>
      <c r="C546" s="3"/>
      <c r="D546" s="5" t="s">
        <v>478</v>
      </c>
      <c r="E546" s="1462" t="str">
        <f>項目一覧②!$F$209</f>
        <v/>
      </c>
      <c r="F546" s="1462"/>
      <c r="G546" s="62" t="s">
        <v>477</v>
      </c>
      <c r="H546" s="18" t="str">
        <f>項目一覧②!$F$215</f>
        <v/>
      </c>
      <c r="J546" s="3"/>
      <c r="K546" s="3"/>
      <c r="L546" s="2"/>
      <c r="M546" s="3"/>
      <c r="N546" s="3"/>
      <c r="O546" s="3"/>
      <c r="P546" s="3"/>
      <c r="Q546" s="3"/>
      <c r="R546" s="2"/>
      <c r="S546" s="2"/>
      <c r="T546" s="2"/>
      <c r="U546" s="2"/>
      <c r="V546" s="5"/>
      <c r="W546" s="5" t="s">
        <v>476</v>
      </c>
      <c r="X546" s="1463" t="str">
        <f>項目一覧②!$F$221</f>
        <v/>
      </c>
      <c r="Y546" s="1463"/>
      <c r="Z546" s="1463"/>
      <c r="AA546" s="3" t="s">
        <v>475</v>
      </c>
      <c r="AB546" s="2"/>
    </row>
    <row r="547" spans="1:28" ht="15.95" customHeight="1">
      <c r="A547" s="15"/>
      <c r="B547" s="15" t="s">
        <v>479</v>
      </c>
      <c r="C547" s="15"/>
      <c r="D547" s="5" t="s">
        <v>478</v>
      </c>
      <c r="E547" s="1462" t="str">
        <f>項目一覧②!$F$210</f>
        <v/>
      </c>
      <c r="F547" s="1462"/>
      <c r="G547" s="62" t="s">
        <v>477</v>
      </c>
      <c r="H547" s="18" t="str">
        <f>項目一覧②!$F$216</f>
        <v/>
      </c>
      <c r="J547" s="15"/>
      <c r="K547" s="15"/>
      <c r="L547" s="2"/>
      <c r="M547" s="15"/>
      <c r="N547" s="15"/>
      <c r="O547" s="15"/>
      <c r="P547" s="15"/>
      <c r="Q547" s="15"/>
      <c r="R547" s="2"/>
      <c r="S547" s="2"/>
      <c r="T547" s="2"/>
      <c r="U547" s="2"/>
      <c r="V547" s="5"/>
      <c r="W547" s="5" t="s">
        <v>476</v>
      </c>
      <c r="X547" s="1463" t="str">
        <f>項目一覧②!$F$222</f>
        <v/>
      </c>
      <c r="Y547" s="1463"/>
      <c r="Z547" s="1463"/>
      <c r="AA547" s="3" t="s">
        <v>475</v>
      </c>
      <c r="AB547" s="2"/>
    </row>
    <row r="548" spans="1:28" ht="15.95" customHeight="1">
      <c r="A548" s="17" t="s">
        <v>474</v>
      </c>
      <c r="B548" s="16" t="s">
        <v>253</v>
      </c>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2"/>
    </row>
    <row r="549" spans="1:28" ht="15.95" customHeight="1">
      <c r="A549" s="6"/>
      <c r="B549" s="3"/>
      <c r="C549" s="3"/>
      <c r="D549" s="3"/>
      <c r="E549" s="3"/>
      <c r="F549" s="1464" t="str">
        <f>項目一覧②!$F$223</f>
        <v/>
      </c>
      <c r="G549" s="1464"/>
      <c r="H549" s="1464"/>
      <c r="I549" s="1464"/>
      <c r="J549" s="1464"/>
      <c r="K549" s="1464"/>
      <c r="L549" s="1464"/>
      <c r="M549" s="1464"/>
      <c r="N549" s="1464"/>
      <c r="O549" s="1464"/>
      <c r="P549" s="1464"/>
      <c r="Q549" s="1464"/>
      <c r="R549" s="1464"/>
      <c r="S549" s="1464"/>
      <c r="T549" s="1464"/>
      <c r="U549" s="1464"/>
      <c r="V549" s="1464"/>
      <c r="W549" s="1464"/>
      <c r="X549" s="1464"/>
      <c r="Y549" s="1464"/>
      <c r="Z549" s="1464"/>
      <c r="AA549" s="1464"/>
      <c r="AB549" s="2"/>
    </row>
    <row r="550" spans="1:28" ht="15.95" customHeight="1">
      <c r="A550" s="15"/>
      <c r="B550" s="15"/>
      <c r="C550" s="15"/>
      <c r="D550" s="15"/>
      <c r="E550" s="15"/>
      <c r="F550" s="1465"/>
      <c r="G550" s="1465"/>
      <c r="H550" s="1465"/>
      <c r="I550" s="1465"/>
      <c r="J550" s="1465"/>
      <c r="K550" s="1465"/>
      <c r="L550" s="1465"/>
      <c r="M550" s="1465"/>
      <c r="N550" s="1465"/>
      <c r="O550" s="1465"/>
      <c r="P550" s="1465"/>
      <c r="Q550" s="1465"/>
      <c r="R550" s="1465"/>
      <c r="S550" s="1465"/>
      <c r="T550" s="1465"/>
      <c r="U550" s="1465"/>
      <c r="V550" s="1465"/>
      <c r="W550" s="1465"/>
      <c r="X550" s="1465"/>
      <c r="Y550" s="1465"/>
      <c r="Z550" s="1465"/>
      <c r="AA550" s="1465"/>
      <c r="AB550" s="2"/>
    </row>
    <row r="551" spans="1:28" ht="15.95" customHeight="1">
      <c r="A551" s="6" t="s">
        <v>474</v>
      </c>
      <c r="B551" s="3" t="s">
        <v>252</v>
      </c>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2"/>
    </row>
    <row r="552" spans="1:28" ht="15.95" customHeight="1">
      <c r="A552" s="3"/>
      <c r="B552" s="3"/>
      <c r="C552" s="3"/>
      <c r="D552" s="3"/>
      <c r="E552" s="3"/>
      <c r="F552" s="1464" t="str">
        <f>項目一覧②!$F$224</f>
        <v/>
      </c>
      <c r="G552" s="1464"/>
      <c r="H552" s="1464"/>
      <c r="I552" s="1464"/>
      <c r="J552" s="1464"/>
      <c r="K552" s="1464"/>
      <c r="L552" s="1464"/>
      <c r="M552" s="1464"/>
      <c r="N552" s="1464"/>
      <c r="O552" s="1464"/>
      <c r="P552" s="1464"/>
      <c r="Q552" s="1464"/>
      <c r="R552" s="1464"/>
      <c r="S552" s="1464"/>
      <c r="T552" s="1464"/>
      <c r="U552" s="1464"/>
      <c r="V552" s="1464"/>
      <c r="W552" s="1464"/>
      <c r="X552" s="1464"/>
      <c r="Y552" s="1464"/>
      <c r="Z552" s="1464"/>
      <c r="AA552" s="1464"/>
      <c r="AB552" s="2"/>
    </row>
    <row r="553" spans="1:28" ht="15.95" customHeight="1">
      <c r="A553" s="15"/>
      <c r="B553" s="15"/>
      <c r="C553" s="15"/>
      <c r="D553" s="15"/>
      <c r="E553" s="15"/>
      <c r="F553" s="1465"/>
      <c r="G553" s="1465"/>
      <c r="H553" s="1465"/>
      <c r="I553" s="1465"/>
      <c r="J553" s="1465"/>
      <c r="K553" s="1465"/>
      <c r="L553" s="1465"/>
      <c r="M553" s="1465"/>
      <c r="N553" s="1465"/>
      <c r="O553" s="1465"/>
      <c r="P553" s="1465"/>
      <c r="Q553" s="1465"/>
      <c r="R553" s="1465"/>
      <c r="S553" s="1465"/>
      <c r="T553" s="1465"/>
      <c r="U553" s="1465"/>
      <c r="V553" s="1465"/>
      <c r="W553" s="1465"/>
      <c r="X553" s="1465"/>
      <c r="Y553" s="1465"/>
      <c r="Z553" s="1465"/>
      <c r="AA553" s="1465"/>
      <c r="AB553" s="2"/>
    </row>
    <row r="554" spans="1:28" ht="15.9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2"/>
    </row>
    <row r="555" spans="1:28" ht="14.1" customHeight="1">
      <c r="A555" s="1468" t="s">
        <v>279</v>
      </c>
      <c r="B555" s="1468"/>
      <c r="C555" s="1468"/>
      <c r="D555" s="1468"/>
      <c r="E555" s="1468"/>
      <c r="F555" s="1468"/>
      <c r="G555" s="1468"/>
      <c r="H555" s="1468"/>
      <c r="I555" s="1468"/>
      <c r="J555" s="1468"/>
      <c r="K555" s="1468"/>
      <c r="L555" s="1468"/>
      <c r="M555" s="1468"/>
      <c r="N555" s="1468"/>
      <c r="O555" s="1468"/>
      <c r="P555" s="1468"/>
      <c r="Q555" s="1468"/>
      <c r="R555" s="1468"/>
      <c r="S555" s="1468"/>
      <c r="T555" s="1468"/>
      <c r="U555" s="1468"/>
      <c r="V555" s="1468"/>
      <c r="W555" s="1468"/>
      <c r="X555" s="1468"/>
      <c r="Y555" s="1468"/>
      <c r="Z555" s="1468"/>
      <c r="AA555" s="1468"/>
      <c r="AB555" s="2"/>
    </row>
    <row r="556" spans="1:28" ht="14.1" customHeight="1">
      <c r="A556" s="15"/>
      <c r="B556" s="15" t="s">
        <v>278</v>
      </c>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2"/>
    </row>
    <row r="557" spans="1:28" ht="21.95" customHeight="1">
      <c r="A557" s="22" t="s">
        <v>111</v>
      </c>
      <c r="B557" s="20" t="s">
        <v>134</v>
      </c>
      <c r="C557" s="20"/>
      <c r="D557" s="20"/>
      <c r="E557" s="20"/>
      <c r="F557" s="20"/>
      <c r="G557" s="24"/>
      <c r="H557" s="20"/>
      <c r="I557" s="20"/>
      <c r="J557" s="20"/>
      <c r="K557" s="20"/>
      <c r="L557" s="1479">
        <f>項目一覧②!$F$225</f>
        <v>1</v>
      </c>
      <c r="M557" s="1479"/>
      <c r="N557" s="20"/>
      <c r="O557" s="20"/>
      <c r="P557" s="20"/>
      <c r="Q557" s="20"/>
      <c r="R557" s="20"/>
      <c r="S557" s="20"/>
      <c r="T557" s="20"/>
      <c r="U557" s="20"/>
      <c r="V557" s="20"/>
      <c r="W557" s="20"/>
      <c r="X557" s="20"/>
      <c r="Y557" s="20"/>
      <c r="Z557" s="20"/>
      <c r="AA557" s="20"/>
      <c r="AB557" s="2"/>
    </row>
    <row r="558" spans="1:28" ht="21.95" customHeight="1">
      <c r="A558" s="22" t="s">
        <v>111</v>
      </c>
      <c r="B558" s="20" t="s">
        <v>276</v>
      </c>
      <c r="C558" s="20"/>
      <c r="D558" s="20"/>
      <c r="E558" s="20"/>
      <c r="F558" s="20"/>
      <c r="G558" s="2"/>
      <c r="H558" s="2"/>
      <c r="I558" s="20"/>
      <c r="J558" s="1469" t="str">
        <f>項目一覧②!$F$226</f>
        <v/>
      </c>
      <c r="K558" s="1469"/>
      <c r="L558" s="1469"/>
      <c r="M558" s="1469"/>
      <c r="N558" s="20" t="s">
        <v>275</v>
      </c>
      <c r="O558" s="20"/>
      <c r="P558" s="20"/>
      <c r="Q558" s="20"/>
      <c r="R558" s="20"/>
      <c r="S558" s="20"/>
      <c r="T558" s="20"/>
      <c r="U558" s="20"/>
      <c r="V558" s="20"/>
      <c r="W558" s="20"/>
      <c r="X558" s="20"/>
      <c r="Y558" s="20"/>
      <c r="Z558" s="20"/>
      <c r="AA558" s="20"/>
      <c r="AB558" s="2"/>
    </row>
    <row r="559" spans="1:28" ht="21.95" customHeight="1">
      <c r="A559" s="22" t="s">
        <v>111</v>
      </c>
      <c r="B559" s="20" t="s">
        <v>274</v>
      </c>
      <c r="C559" s="20"/>
      <c r="D559" s="20"/>
      <c r="E559" s="20"/>
      <c r="F559" s="20"/>
      <c r="G559" s="20"/>
      <c r="H559" s="20"/>
      <c r="I559" s="20"/>
      <c r="J559" s="1470" t="str">
        <f>項目一覧②!$F$227</f>
        <v/>
      </c>
      <c r="K559" s="1470"/>
      <c r="L559" s="1470"/>
      <c r="M559" s="1470"/>
      <c r="N559" s="21" t="s">
        <v>87</v>
      </c>
      <c r="O559" s="20"/>
      <c r="P559" s="20"/>
      <c r="Q559" s="20"/>
      <c r="R559" s="20"/>
      <c r="S559" s="20"/>
      <c r="T559" s="20"/>
      <c r="U559" s="20"/>
      <c r="V559" s="20"/>
      <c r="W559" s="20"/>
      <c r="X559" s="20"/>
      <c r="Y559" s="20"/>
      <c r="Z559" s="20"/>
      <c r="AA559" s="20"/>
      <c r="AB559" s="2"/>
    </row>
    <row r="560" spans="1:28" ht="21.95" customHeight="1">
      <c r="A560" s="22" t="s">
        <v>111</v>
      </c>
      <c r="B560" s="20" t="s">
        <v>273</v>
      </c>
      <c r="C560" s="20"/>
      <c r="D560" s="20"/>
      <c r="E560" s="20"/>
      <c r="F560" s="20"/>
      <c r="G560" s="20"/>
      <c r="H560" s="20"/>
      <c r="I560" s="20"/>
      <c r="J560" s="1470" t="str">
        <f>項目一覧②!$F$228</f>
        <v/>
      </c>
      <c r="K560" s="1470"/>
      <c r="L560" s="1470"/>
      <c r="M560" s="1470"/>
      <c r="N560" s="23" t="s">
        <v>87</v>
      </c>
      <c r="O560" s="20"/>
      <c r="P560" s="20"/>
      <c r="Q560" s="20"/>
      <c r="R560" s="20"/>
      <c r="S560" s="20"/>
      <c r="T560" s="20"/>
      <c r="U560" s="20"/>
      <c r="V560" s="20"/>
      <c r="W560" s="20"/>
      <c r="X560" s="20"/>
      <c r="Y560" s="20"/>
      <c r="Z560" s="20"/>
      <c r="AA560" s="20"/>
      <c r="AB560" s="2"/>
    </row>
    <row r="561" spans="1:28" ht="21.95" customHeight="1">
      <c r="A561" s="22" t="s">
        <v>111</v>
      </c>
      <c r="B561" s="20" t="s">
        <v>272</v>
      </c>
      <c r="C561" s="20"/>
      <c r="D561" s="20"/>
      <c r="E561" s="20"/>
      <c r="F561" s="20"/>
      <c r="G561" s="20"/>
      <c r="H561" s="20"/>
      <c r="I561" s="20"/>
      <c r="J561" s="1470" t="str">
        <f>項目一覧②!$F$229</f>
        <v/>
      </c>
      <c r="K561" s="1470"/>
      <c r="L561" s="1470"/>
      <c r="M561" s="1470"/>
      <c r="N561" s="21" t="s">
        <v>87</v>
      </c>
      <c r="O561" s="20"/>
      <c r="P561" s="20"/>
      <c r="Q561" s="20"/>
      <c r="R561" s="20"/>
      <c r="S561" s="20"/>
      <c r="T561" s="20"/>
      <c r="U561" s="20"/>
      <c r="V561" s="20"/>
      <c r="W561" s="20"/>
      <c r="X561" s="20"/>
      <c r="Y561" s="20"/>
      <c r="Z561" s="20"/>
      <c r="AA561" s="20"/>
      <c r="AB561" s="2"/>
    </row>
    <row r="562" spans="1:28" ht="15.95" customHeight="1">
      <c r="A562" s="17" t="s">
        <v>111</v>
      </c>
      <c r="B562" s="16" t="s">
        <v>270</v>
      </c>
      <c r="C562" s="16"/>
      <c r="D562" s="16"/>
      <c r="E562" s="16"/>
      <c r="F562" s="16"/>
      <c r="G562" s="16"/>
      <c r="H562" s="16"/>
      <c r="I562" s="16"/>
      <c r="O562" s="16"/>
      <c r="P562" s="16"/>
      <c r="Q562" s="16"/>
      <c r="R562" s="16"/>
      <c r="S562" s="16"/>
      <c r="T562" s="16"/>
      <c r="U562" s="16"/>
      <c r="V562" s="16"/>
      <c r="W562" s="16"/>
      <c r="X562" s="16"/>
      <c r="Y562" s="16"/>
      <c r="Z562" s="16"/>
      <c r="AA562" s="16"/>
      <c r="AB562" s="2"/>
    </row>
    <row r="563" spans="1:28" ht="15.95" customHeight="1">
      <c r="A563" s="6"/>
      <c r="B563" s="3"/>
      <c r="C563" s="3" t="s">
        <v>2352</v>
      </c>
      <c r="D563" s="3" t="s">
        <v>2353</v>
      </c>
      <c r="E563" s="3"/>
      <c r="F563" s="3"/>
      <c r="G563" s="3"/>
      <c r="H563" s="3"/>
      <c r="I563" s="3"/>
      <c r="J563" s="1477" t="str">
        <f>項目一覧②!$F$230</f>
        <v/>
      </c>
      <c r="K563" s="1477"/>
      <c r="L563" s="1477"/>
      <c r="M563" s="1477"/>
      <c r="N563" s="4" t="s">
        <v>87</v>
      </c>
      <c r="O563" s="3"/>
      <c r="P563" s="3"/>
      <c r="Q563" s="3"/>
      <c r="R563" s="3"/>
      <c r="S563" s="3"/>
      <c r="T563" s="3"/>
      <c r="U563" s="3"/>
      <c r="V563" s="3"/>
      <c r="W563" s="3"/>
      <c r="X563" s="3"/>
      <c r="Y563" s="3"/>
      <c r="Z563" s="3"/>
      <c r="AA563" s="3"/>
      <c r="AB563" s="2"/>
    </row>
    <row r="564" spans="1:28" ht="15.95" customHeight="1">
      <c r="A564" s="6"/>
      <c r="B564" s="3"/>
      <c r="C564" s="3" t="s">
        <v>2354</v>
      </c>
      <c r="D564" s="3" t="s">
        <v>2355</v>
      </c>
      <c r="E564" s="3"/>
      <c r="F564" s="3"/>
      <c r="G564" s="3"/>
      <c r="H564" s="3"/>
      <c r="I564" s="3"/>
      <c r="J564" s="19"/>
      <c r="K564" s="19"/>
      <c r="L564" s="19"/>
      <c r="M564" s="19"/>
      <c r="N564" s="19"/>
      <c r="O564" s="4"/>
      <c r="P564" s="3"/>
      <c r="Q564" s="6" t="str">
        <f>IF(項目一覧②!$G$231=TRUE,"■","□")</f>
        <v>□</v>
      </c>
      <c r="R564" s="3" t="s">
        <v>268</v>
      </c>
      <c r="S564" s="3"/>
      <c r="T564" s="6" t="str">
        <f>IF(項目一覧②!$H$231=TRUE,"■","□")</f>
        <v>□</v>
      </c>
      <c r="U564" s="3" t="s">
        <v>85</v>
      </c>
      <c r="V564" s="3"/>
      <c r="W564" s="3"/>
      <c r="X564" s="3"/>
      <c r="Y564" s="3"/>
      <c r="Z564" s="3"/>
      <c r="AA564" s="3"/>
      <c r="AB564" s="3"/>
    </row>
    <row r="565" spans="1:28" ht="15.95" customHeight="1">
      <c r="A565" s="17" t="s">
        <v>111</v>
      </c>
      <c r="B565" s="16" t="s">
        <v>266</v>
      </c>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2"/>
    </row>
    <row r="566" spans="1:28" ht="15.95" customHeight="1">
      <c r="A566" s="3"/>
      <c r="B566" s="3"/>
      <c r="C566" s="3"/>
      <c r="D566" s="1468" t="s">
        <v>265</v>
      </c>
      <c r="E566" s="1468"/>
      <c r="F566" s="1468"/>
      <c r="G566" s="1468"/>
      <c r="H566" s="5"/>
      <c r="I566" s="1468" t="s">
        <v>264</v>
      </c>
      <c r="J566" s="1468"/>
      <c r="K566" s="1468"/>
      <c r="L566" s="1468"/>
      <c r="M566" s="1468"/>
      <c r="N566" s="1468"/>
      <c r="O566" s="1468"/>
      <c r="P566" s="1468"/>
      <c r="Q566" s="1468"/>
      <c r="R566" s="1468"/>
      <c r="S566" s="1468"/>
      <c r="T566" s="1468"/>
      <c r="U566" s="1468"/>
      <c r="V566" s="5"/>
      <c r="W566" s="5" t="s">
        <v>255</v>
      </c>
      <c r="X566" s="1468" t="s">
        <v>263</v>
      </c>
      <c r="Y566" s="1468"/>
      <c r="Z566" s="1468"/>
      <c r="AA566" s="3" t="s">
        <v>177</v>
      </c>
      <c r="AB566" s="2"/>
    </row>
    <row r="567" spans="1:28" ht="15.95" customHeight="1">
      <c r="A567" s="3"/>
      <c r="B567" s="3" t="s">
        <v>262</v>
      </c>
      <c r="C567" s="3"/>
      <c r="D567" s="5" t="s">
        <v>189</v>
      </c>
      <c r="E567" s="1462" t="str">
        <f>項目一覧②!$F$232</f>
        <v/>
      </c>
      <c r="F567" s="1462"/>
      <c r="G567" s="5" t="s">
        <v>256</v>
      </c>
      <c r="H567" s="18" t="str">
        <f>項目一覧②!$F$238</f>
        <v/>
      </c>
      <c r="J567" s="3"/>
      <c r="K567" s="3"/>
      <c r="L567" s="2"/>
      <c r="M567" s="3"/>
      <c r="N567" s="3"/>
      <c r="O567" s="3"/>
      <c r="P567" s="3"/>
      <c r="Q567" s="3"/>
      <c r="R567" s="2"/>
      <c r="S567" s="2"/>
      <c r="T567" s="2"/>
      <c r="U567" s="2"/>
      <c r="V567" s="5"/>
      <c r="W567" s="5" t="s">
        <v>255</v>
      </c>
      <c r="X567" s="1463" t="str">
        <f>項目一覧②!$F$244</f>
        <v/>
      </c>
      <c r="Y567" s="1463"/>
      <c r="Z567" s="1463"/>
      <c r="AA567" s="3" t="s">
        <v>254</v>
      </c>
      <c r="AB567" s="2"/>
    </row>
    <row r="568" spans="1:28" ht="15.95" customHeight="1">
      <c r="A568" s="3"/>
      <c r="B568" s="3" t="s">
        <v>261</v>
      </c>
      <c r="C568" s="3"/>
      <c r="D568" s="5" t="s">
        <v>189</v>
      </c>
      <c r="E568" s="1462" t="str">
        <f>項目一覧②!$F$233</f>
        <v/>
      </c>
      <c r="F568" s="1462"/>
      <c r="G568" s="5" t="s">
        <v>256</v>
      </c>
      <c r="H568" s="18" t="str">
        <f>項目一覧②!$F$239</f>
        <v/>
      </c>
      <c r="J568" s="3"/>
      <c r="K568" s="3"/>
      <c r="L568" s="2"/>
      <c r="M568" s="3"/>
      <c r="N568" s="3"/>
      <c r="O568" s="3"/>
      <c r="P568" s="3"/>
      <c r="Q568" s="3"/>
      <c r="R568" s="2"/>
      <c r="S568" s="2"/>
      <c r="T568" s="2"/>
      <c r="U568" s="2"/>
      <c r="V568" s="5"/>
      <c r="W568" s="5" t="s">
        <v>255</v>
      </c>
      <c r="X568" s="1463" t="str">
        <f>項目一覧②!$F$245</f>
        <v/>
      </c>
      <c r="Y568" s="1463"/>
      <c r="Z568" s="1463"/>
      <c r="AA568" s="3" t="s">
        <v>254</v>
      </c>
      <c r="AB568" s="2"/>
    </row>
    <row r="569" spans="1:28" ht="15.95" customHeight="1">
      <c r="A569" s="3"/>
      <c r="B569" s="3" t="s">
        <v>260</v>
      </c>
      <c r="C569" s="3"/>
      <c r="D569" s="5" t="s">
        <v>189</v>
      </c>
      <c r="E569" s="1462" t="str">
        <f>項目一覧②!$F$234</f>
        <v/>
      </c>
      <c r="F569" s="1462"/>
      <c r="G569" s="5" t="s">
        <v>256</v>
      </c>
      <c r="H569" s="18" t="str">
        <f>項目一覧②!$F$240</f>
        <v/>
      </c>
      <c r="J569" s="3"/>
      <c r="K569" s="3"/>
      <c r="L569" s="2"/>
      <c r="M569" s="3"/>
      <c r="N569" s="3"/>
      <c r="O569" s="3"/>
      <c r="P569" s="3"/>
      <c r="Q569" s="3"/>
      <c r="R569" s="2"/>
      <c r="S569" s="2"/>
      <c r="T569" s="2"/>
      <c r="U569" s="2"/>
      <c r="V569" s="5"/>
      <c r="W569" s="5" t="s">
        <v>255</v>
      </c>
      <c r="X569" s="1463" t="str">
        <f>項目一覧②!$F$246</f>
        <v/>
      </c>
      <c r="Y569" s="1463"/>
      <c r="Z569" s="1463"/>
      <c r="AA569" s="3" t="s">
        <v>254</v>
      </c>
      <c r="AB569" s="2"/>
    </row>
    <row r="570" spans="1:28" ht="15.95" customHeight="1">
      <c r="A570" s="3"/>
      <c r="B570" s="3" t="s">
        <v>259</v>
      </c>
      <c r="C570" s="3"/>
      <c r="D570" s="5" t="s">
        <v>189</v>
      </c>
      <c r="E570" s="1462" t="str">
        <f>項目一覧②!$F$235</f>
        <v/>
      </c>
      <c r="F570" s="1462"/>
      <c r="G570" s="5" t="s">
        <v>256</v>
      </c>
      <c r="H570" s="18" t="str">
        <f>項目一覧②!$F$241</f>
        <v/>
      </c>
      <c r="J570" s="3"/>
      <c r="K570" s="3"/>
      <c r="L570" s="2"/>
      <c r="M570" s="3"/>
      <c r="N570" s="3"/>
      <c r="O570" s="3"/>
      <c r="P570" s="3"/>
      <c r="Q570" s="3"/>
      <c r="R570" s="2"/>
      <c r="S570" s="2"/>
      <c r="T570" s="2"/>
      <c r="U570" s="2"/>
      <c r="V570" s="5"/>
      <c r="W570" s="5" t="s">
        <v>255</v>
      </c>
      <c r="X570" s="1463" t="str">
        <f>項目一覧②!$F$247</f>
        <v/>
      </c>
      <c r="Y570" s="1463"/>
      <c r="Z570" s="1463"/>
      <c r="AA570" s="3" t="s">
        <v>254</v>
      </c>
      <c r="AB570" s="2"/>
    </row>
    <row r="571" spans="1:28" ht="15.95" customHeight="1">
      <c r="A571" s="3"/>
      <c r="B571" s="3" t="s">
        <v>258</v>
      </c>
      <c r="C571" s="3"/>
      <c r="D571" s="5" t="s">
        <v>189</v>
      </c>
      <c r="E571" s="1462" t="str">
        <f>項目一覧②!$F$236</f>
        <v/>
      </c>
      <c r="F571" s="1462"/>
      <c r="G571" s="5" t="s">
        <v>256</v>
      </c>
      <c r="H571" s="18" t="str">
        <f>項目一覧②!$F$242</f>
        <v/>
      </c>
      <c r="J571" s="3"/>
      <c r="K571" s="3"/>
      <c r="L571" s="2"/>
      <c r="M571" s="3"/>
      <c r="N571" s="3"/>
      <c r="O571" s="3"/>
      <c r="P571" s="3"/>
      <c r="Q571" s="3"/>
      <c r="R571" s="2"/>
      <c r="S571" s="2"/>
      <c r="T571" s="2"/>
      <c r="U571" s="2"/>
      <c r="V571" s="5"/>
      <c r="W571" s="5" t="s">
        <v>255</v>
      </c>
      <c r="X571" s="1463" t="str">
        <f>項目一覧②!$F$248</f>
        <v/>
      </c>
      <c r="Y571" s="1463"/>
      <c r="Z571" s="1463"/>
      <c r="AA571" s="3" t="s">
        <v>254</v>
      </c>
      <c r="AB571" s="2"/>
    </row>
    <row r="572" spans="1:28" ht="15.95" customHeight="1">
      <c r="A572" s="15"/>
      <c r="B572" s="15" t="s">
        <v>257</v>
      </c>
      <c r="C572" s="15"/>
      <c r="D572" s="5" t="s">
        <v>189</v>
      </c>
      <c r="E572" s="1462" t="str">
        <f>項目一覧②!$F$237</f>
        <v/>
      </c>
      <c r="F572" s="1462"/>
      <c r="G572" s="5" t="s">
        <v>256</v>
      </c>
      <c r="H572" s="18" t="str">
        <f>項目一覧②!$F$243</f>
        <v/>
      </c>
      <c r="J572" s="15"/>
      <c r="K572" s="15"/>
      <c r="L572" s="2"/>
      <c r="M572" s="15"/>
      <c r="N572" s="15"/>
      <c r="O572" s="15"/>
      <c r="P572" s="15"/>
      <c r="Q572" s="15"/>
      <c r="R572" s="2"/>
      <c r="S572" s="2"/>
      <c r="T572" s="2"/>
      <c r="U572" s="2"/>
      <c r="V572" s="5"/>
      <c r="W572" s="5" t="s">
        <v>255</v>
      </c>
      <c r="X572" s="1463" t="str">
        <f>項目一覧②!$F$249</f>
        <v/>
      </c>
      <c r="Y572" s="1463"/>
      <c r="Z572" s="1463"/>
      <c r="AA572" s="3" t="s">
        <v>254</v>
      </c>
      <c r="AB572" s="2"/>
    </row>
    <row r="573" spans="1:28" ht="15.95" customHeight="1">
      <c r="A573" s="17" t="s">
        <v>111</v>
      </c>
      <c r="B573" s="16" t="s">
        <v>253</v>
      </c>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2"/>
    </row>
    <row r="574" spans="1:28" ht="15.95" customHeight="1">
      <c r="A574" s="6"/>
      <c r="B574" s="3"/>
      <c r="C574" s="3"/>
      <c r="D574" s="3"/>
      <c r="E574" s="3"/>
      <c r="F574" s="1464" t="str">
        <f>項目一覧②!$F$250</f>
        <v/>
      </c>
      <c r="G574" s="1464"/>
      <c r="H574" s="1464"/>
      <c r="I574" s="1464"/>
      <c r="J574" s="1464"/>
      <c r="K574" s="1464"/>
      <c r="L574" s="1464"/>
      <c r="M574" s="1464"/>
      <c r="N574" s="1464"/>
      <c r="O574" s="1464"/>
      <c r="P574" s="1464"/>
      <c r="Q574" s="1464"/>
      <c r="R574" s="1464"/>
      <c r="S574" s="1464"/>
      <c r="T574" s="1464"/>
      <c r="U574" s="1464"/>
      <c r="V574" s="1464"/>
      <c r="W574" s="1464"/>
      <c r="X574" s="1464"/>
      <c r="Y574" s="1464"/>
      <c r="Z574" s="1464"/>
      <c r="AA574" s="1464"/>
      <c r="AB574" s="2"/>
    </row>
    <row r="575" spans="1:28" ht="15.95" customHeight="1">
      <c r="A575" s="15"/>
      <c r="B575" s="15"/>
      <c r="C575" s="15"/>
      <c r="D575" s="15"/>
      <c r="E575" s="15"/>
      <c r="F575" s="1465"/>
      <c r="G575" s="1465"/>
      <c r="H575" s="1465"/>
      <c r="I575" s="1465"/>
      <c r="J575" s="1465"/>
      <c r="K575" s="1465"/>
      <c r="L575" s="1465"/>
      <c r="M575" s="1465"/>
      <c r="N575" s="1465"/>
      <c r="O575" s="1465"/>
      <c r="P575" s="1465"/>
      <c r="Q575" s="1465"/>
      <c r="R575" s="1465"/>
      <c r="S575" s="1465"/>
      <c r="T575" s="1465"/>
      <c r="U575" s="1465"/>
      <c r="V575" s="1465"/>
      <c r="W575" s="1465"/>
      <c r="X575" s="1465"/>
      <c r="Y575" s="1465"/>
      <c r="Z575" s="1465"/>
      <c r="AA575" s="1465"/>
      <c r="AB575" s="2"/>
    </row>
    <row r="576" spans="1:28" ht="15.95" customHeight="1">
      <c r="A576" s="6" t="s">
        <v>111</v>
      </c>
      <c r="B576" s="3" t="s">
        <v>252</v>
      </c>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2"/>
    </row>
    <row r="577" spans="1:28" ht="15.95" customHeight="1">
      <c r="A577" s="3"/>
      <c r="B577" s="3"/>
      <c r="C577" s="3"/>
      <c r="D577" s="3"/>
      <c r="E577" s="3"/>
      <c r="F577" s="1464" t="str">
        <f>項目一覧②!$F$251</f>
        <v/>
      </c>
      <c r="G577" s="1464"/>
      <c r="H577" s="1464"/>
      <c r="I577" s="1464"/>
      <c r="J577" s="1464"/>
      <c r="K577" s="1464"/>
      <c r="L577" s="1464"/>
      <c r="M577" s="1464"/>
      <c r="N577" s="1464"/>
      <c r="O577" s="1464"/>
      <c r="P577" s="1464"/>
      <c r="Q577" s="1464"/>
      <c r="R577" s="1464"/>
      <c r="S577" s="1464"/>
      <c r="T577" s="1464"/>
      <c r="U577" s="1464"/>
      <c r="V577" s="1464"/>
      <c r="W577" s="1464"/>
      <c r="X577" s="1464"/>
      <c r="Y577" s="1464"/>
      <c r="Z577" s="1464"/>
      <c r="AA577" s="1464"/>
      <c r="AB577" s="2"/>
    </row>
    <row r="578" spans="1:28" ht="15.95" customHeight="1">
      <c r="A578" s="15"/>
      <c r="B578" s="15"/>
      <c r="C578" s="15"/>
      <c r="D578" s="15"/>
      <c r="E578" s="15"/>
      <c r="F578" s="1465"/>
      <c r="G578" s="1465"/>
      <c r="H578" s="1465"/>
      <c r="I578" s="1465"/>
      <c r="J578" s="1465"/>
      <c r="K578" s="1465"/>
      <c r="L578" s="1465"/>
      <c r="M578" s="1465"/>
      <c r="N578" s="1465"/>
      <c r="O578" s="1465"/>
      <c r="P578" s="1465"/>
      <c r="Q578" s="1465"/>
      <c r="R578" s="1465"/>
      <c r="S578" s="1465"/>
      <c r="T578" s="1465"/>
      <c r="U578" s="1465"/>
      <c r="V578" s="1465"/>
      <c r="W578" s="1465"/>
      <c r="X578" s="1465"/>
      <c r="Y578" s="1465"/>
      <c r="Z578" s="1465"/>
      <c r="AA578" s="1465"/>
      <c r="AB578" s="2"/>
    </row>
    <row r="579" spans="1:28" ht="15.95" customHeight="1">
      <c r="A579" s="3"/>
      <c r="B579" s="3"/>
      <c r="C579" s="3"/>
      <c r="D579" s="3"/>
      <c r="E579" s="3"/>
      <c r="F579" s="1157"/>
      <c r="G579" s="1157"/>
      <c r="H579" s="1157"/>
      <c r="I579" s="1157"/>
      <c r="J579" s="1157"/>
      <c r="K579" s="1157"/>
      <c r="L579" s="1157"/>
      <c r="M579" s="1157"/>
      <c r="N579" s="1157"/>
      <c r="O579" s="1157"/>
      <c r="P579" s="1157"/>
      <c r="Q579" s="1157"/>
      <c r="R579" s="1157"/>
      <c r="S579" s="1157"/>
      <c r="T579" s="1157"/>
      <c r="U579" s="1157"/>
      <c r="V579" s="1157"/>
      <c r="W579" s="1157"/>
      <c r="X579" s="1157"/>
      <c r="Y579" s="1157"/>
      <c r="Z579" s="1157"/>
      <c r="AA579" s="1157"/>
      <c r="AB579" s="2"/>
    </row>
    <row r="580" spans="1:28" ht="15.95" customHeight="1">
      <c r="A580" s="3"/>
      <c r="B580" s="3"/>
      <c r="C580" s="3"/>
      <c r="D580" s="3"/>
      <c r="E580" s="3"/>
      <c r="F580" s="1157"/>
      <c r="G580" s="1157"/>
      <c r="H580" s="1157"/>
      <c r="I580" s="1157"/>
      <c r="J580" s="1157"/>
      <c r="K580" s="1157"/>
      <c r="L580" s="1157"/>
      <c r="M580" s="1157"/>
      <c r="N580" s="1157"/>
      <c r="O580" s="1157"/>
      <c r="P580" s="1157"/>
      <c r="Q580" s="1157"/>
      <c r="R580" s="1157"/>
      <c r="S580" s="1157"/>
      <c r="T580" s="1157"/>
      <c r="U580" s="1157"/>
      <c r="V580" s="1157"/>
      <c r="W580" s="1157"/>
      <c r="X580" s="1157"/>
      <c r="Y580" s="1157"/>
      <c r="Z580" s="1157"/>
      <c r="AA580" s="1157"/>
      <c r="AB580" s="2"/>
    </row>
    <row r="581" spans="1:28" ht="15.95" customHeight="1">
      <c r="A581" s="3"/>
      <c r="B581" s="3"/>
      <c r="C581" s="3"/>
      <c r="D581" s="3"/>
      <c r="E581" s="3"/>
      <c r="F581" s="1157"/>
      <c r="G581" s="1157"/>
      <c r="H581" s="1157"/>
      <c r="I581" s="1157"/>
      <c r="J581" s="1157"/>
      <c r="K581" s="1157"/>
      <c r="L581" s="1157"/>
      <c r="M581" s="1157"/>
      <c r="N581" s="1157"/>
      <c r="O581" s="1157"/>
      <c r="P581" s="1157"/>
      <c r="Q581" s="1157"/>
      <c r="R581" s="1157"/>
      <c r="S581" s="1157"/>
      <c r="T581" s="1157"/>
      <c r="U581" s="1157"/>
      <c r="V581" s="1157"/>
      <c r="W581" s="1157"/>
      <c r="X581" s="1157"/>
      <c r="Y581" s="1157"/>
      <c r="Z581" s="1157"/>
      <c r="AA581" s="1157"/>
      <c r="AB581" s="2"/>
    </row>
    <row r="582" spans="1:28" ht="14.1" customHeight="1">
      <c r="A582" s="1468" t="s">
        <v>279</v>
      </c>
      <c r="B582" s="1468"/>
      <c r="C582" s="1468"/>
      <c r="D582" s="1468"/>
      <c r="E582" s="1468"/>
      <c r="F582" s="1468"/>
      <c r="G582" s="1468"/>
      <c r="H582" s="1468"/>
      <c r="I582" s="1468"/>
      <c r="J582" s="1468"/>
      <c r="K582" s="1468"/>
      <c r="L582" s="1468"/>
      <c r="M582" s="1468"/>
      <c r="N582" s="1468"/>
      <c r="O582" s="1468"/>
      <c r="P582" s="1468"/>
      <c r="Q582" s="1468"/>
      <c r="R582" s="1468"/>
      <c r="S582" s="1468"/>
      <c r="T582" s="1468"/>
      <c r="U582" s="1468"/>
      <c r="V582" s="1468"/>
      <c r="W582" s="1468"/>
      <c r="X582" s="1468"/>
      <c r="Y582" s="1468"/>
      <c r="Z582" s="1468"/>
      <c r="AA582" s="1468"/>
      <c r="AB582" s="2"/>
    </row>
    <row r="583" spans="1:28" ht="14.1" customHeight="1">
      <c r="A583" s="15"/>
      <c r="B583" s="15" t="s">
        <v>278</v>
      </c>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2"/>
    </row>
    <row r="584" spans="1:28" ht="21.95" customHeight="1">
      <c r="A584" s="22" t="s">
        <v>111</v>
      </c>
      <c r="B584" s="20" t="s">
        <v>134</v>
      </c>
      <c r="C584" s="20"/>
      <c r="D584" s="20"/>
      <c r="E584" s="20"/>
      <c r="F584" s="20"/>
      <c r="G584" s="24"/>
      <c r="H584" s="20"/>
      <c r="I584" s="20"/>
      <c r="J584" s="20"/>
      <c r="K584" s="20"/>
      <c r="L584" s="1479">
        <f>項目一覧②!$F$896</f>
        <v>1</v>
      </c>
      <c r="M584" s="1479"/>
      <c r="N584" s="20"/>
      <c r="O584" s="20"/>
      <c r="P584" s="20"/>
      <c r="Q584" s="20"/>
      <c r="R584" s="20"/>
      <c r="S584" s="20"/>
      <c r="T584" s="20"/>
      <c r="U584" s="20"/>
      <c r="V584" s="20"/>
      <c r="W584" s="20"/>
      <c r="X584" s="20"/>
      <c r="Y584" s="20"/>
      <c r="Z584" s="20"/>
      <c r="AA584" s="20"/>
      <c r="AB584" s="2"/>
    </row>
    <row r="585" spans="1:28" ht="21.95" customHeight="1">
      <c r="A585" s="22" t="s">
        <v>111</v>
      </c>
      <c r="B585" s="20" t="s">
        <v>276</v>
      </c>
      <c r="C585" s="20"/>
      <c r="D585" s="20"/>
      <c r="E585" s="20"/>
      <c r="F585" s="20"/>
      <c r="G585" s="2"/>
      <c r="H585" s="2"/>
      <c r="I585" s="20"/>
      <c r="J585" s="1469" t="str">
        <f>項目一覧②!$F$897</f>
        <v/>
      </c>
      <c r="K585" s="1469"/>
      <c r="L585" s="1469"/>
      <c r="M585" s="1469"/>
      <c r="N585" s="20" t="s">
        <v>275</v>
      </c>
      <c r="O585" s="20"/>
      <c r="P585" s="20"/>
      <c r="Q585" s="20"/>
      <c r="R585" s="20"/>
      <c r="S585" s="20"/>
      <c r="T585" s="20"/>
      <c r="U585" s="20"/>
      <c r="V585" s="20"/>
      <c r="W585" s="20"/>
      <c r="X585" s="20"/>
      <c r="Y585" s="20"/>
      <c r="Z585" s="20"/>
      <c r="AA585" s="20"/>
      <c r="AB585" s="2"/>
    </row>
    <row r="586" spans="1:28" ht="21.95" customHeight="1">
      <c r="A586" s="22" t="s">
        <v>111</v>
      </c>
      <c r="B586" s="20" t="s">
        <v>274</v>
      </c>
      <c r="C586" s="20"/>
      <c r="D586" s="20"/>
      <c r="E586" s="20"/>
      <c r="F586" s="20"/>
      <c r="G586" s="20"/>
      <c r="H586" s="20"/>
      <c r="I586" s="20"/>
      <c r="J586" s="1470" t="str">
        <f>項目一覧②!$F$898</f>
        <v/>
      </c>
      <c r="K586" s="1470"/>
      <c r="L586" s="1470"/>
      <c r="M586" s="1470"/>
      <c r="N586" s="21" t="s">
        <v>87</v>
      </c>
      <c r="O586" s="20"/>
      <c r="P586" s="20"/>
      <c r="Q586" s="20"/>
      <c r="R586" s="20"/>
      <c r="S586" s="20"/>
      <c r="T586" s="20"/>
      <c r="U586" s="20"/>
      <c r="V586" s="20"/>
      <c r="W586" s="20"/>
      <c r="X586" s="20"/>
      <c r="Y586" s="20"/>
      <c r="Z586" s="20"/>
      <c r="AA586" s="20"/>
      <c r="AB586" s="2"/>
    </row>
    <row r="587" spans="1:28" ht="21.95" customHeight="1">
      <c r="A587" s="22" t="s">
        <v>111</v>
      </c>
      <c r="B587" s="20" t="s">
        <v>273</v>
      </c>
      <c r="C587" s="20"/>
      <c r="D587" s="20"/>
      <c r="E587" s="20"/>
      <c r="F587" s="20"/>
      <c r="G587" s="20"/>
      <c r="H587" s="20"/>
      <c r="I587" s="20"/>
      <c r="J587" s="1470" t="str">
        <f>項目一覧②!$F$899</f>
        <v/>
      </c>
      <c r="K587" s="1470"/>
      <c r="L587" s="1470"/>
      <c r="M587" s="1470"/>
      <c r="N587" s="23" t="s">
        <v>87</v>
      </c>
      <c r="O587" s="20"/>
      <c r="P587" s="20"/>
      <c r="Q587" s="20"/>
      <c r="R587" s="20"/>
      <c r="S587" s="20"/>
      <c r="T587" s="20"/>
      <c r="U587" s="20"/>
      <c r="V587" s="20"/>
      <c r="W587" s="20"/>
      <c r="X587" s="20"/>
      <c r="Y587" s="20"/>
      <c r="Z587" s="20"/>
      <c r="AA587" s="20"/>
      <c r="AB587" s="2"/>
    </row>
    <row r="588" spans="1:28" ht="21.95" customHeight="1">
      <c r="A588" s="22" t="s">
        <v>111</v>
      </c>
      <c r="B588" s="20" t="s">
        <v>272</v>
      </c>
      <c r="C588" s="20"/>
      <c r="D588" s="20"/>
      <c r="E588" s="20"/>
      <c r="F588" s="20"/>
      <c r="G588" s="20"/>
      <c r="H588" s="20"/>
      <c r="I588" s="20"/>
      <c r="J588" s="1470" t="str">
        <f>項目一覧②!$F$900</f>
        <v/>
      </c>
      <c r="K588" s="1470"/>
      <c r="L588" s="1470"/>
      <c r="M588" s="1470"/>
      <c r="N588" s="21" t="s">
        <v>87</v>
      </c>
      <c r="O588" s="20"/>
      <c r="P588" s="20"/>
      <c r="Q588" s="20"/>
      <c r="R588" s="20"/>
      <c r="S588" s="20"/>
      <c r="T588" s="20"/>
      <c r="U588" s="20"/>
      <c r="V588" s="20"/>
      <c r="W588" s="20"/>
      <c r="X588" s="20"/>
      <c r="Y588" s="20"/>
      <c r="Z588" s="20"/>
      <c r="AA588" s="20"/>
      <c r="AB588" s="2"/>
    </row>
    <row r="589" spans="1:28" ht="15.95" customHeight="1">
      <c r="A589" s="17" t="s">
        <v>111</v>
      </c>
      <c r="B589" s="16" t="s">
        <v>270</v>
      </c>
      <c r="C589" s="16"/>
      <c r="D589" s="16"/>
      <c r="E589" s="16"/>
      <c r="F589" s="16"/>
      <c r="G589" s="16"/>
      <c r="H589" s="16"/>
      <c r="I589" s="16"/>
      <c r="O589" s="16"/>
      <c r="P589" s="16"/>
      <c r="Q589" s="16"/>
      <c r="R589" s="16"/>
      <c r="S589" s="16"/>
      <c r="T589" s="16"/>
      <c r="U589" s="16"/>
      <c r="V589" s="16"/>
      <c r="W589" s="16"/>
      <c r="X589" s="16"/>
      <c r="Y589" s="16"/>
      <c r="Z589" s="16"/>
      <c r="AA589" s="16"/>
      <c r="AB589" s="2"/>
    </row>
    <row r="590" spans="1:28" ht="15.95" customHeight="1">
      <c r="A590" s="6"/>
      <c r="B590" s="3"/>
      <c r="C590" s="3" t="s">
        <v>2352</v>
      </c>
      <c r="D590" s="3" t="s">
        <v>2353</v>
      </c>
      <c r="E590" s="3"/>
      <c r="F590" s="3"/>
      <c r="G590" s="3"/>
      <c r="H590" s="3"/>
      <c r="I590" s="3"/>
      <c r="J590" s="1477" t="str">
        <f>項目一覧②!$F$901</f>
        <v/>
      </c>
      <c r="K590" s="1477"/>
      <c r="L590" s="1477"/>
      <c r="M590" s="1477"/>
      <c r="N590" s="4" t="s">
        <v>87</v>
      </c>
      <c r="O590" s="3"/>
      <c r="P590" s="3"/>
      <c r="Q590" s="3"/>
      <c r="R590" s="3"/>
      <c r="S590" s="3"/>
      <c r="T590" s="3"/>
      <c r="U590" s="3"/>
      <c r="V590" s="3"/>
      <c r="W590" s="3"/>
      <c r="X590" s="3"/>
      <c r="Y590" s="3"/>
      <c r="Z590" s="3"/>
      <c r="AA590" s="3"/>
      <c r="AB590" s="2"/>
    </row>
    <row r="591" spans="1:28" ht="15.95" customHeight="1">
      <c r="A591" s="6"/>
      <c r="B591" s="3"/>
      <c r="C591" s="3" t="s">
        <v>2354</v>
      </c>
      <c r="D591" s="3" t="s">
        <v>2355</v>
      </c>
      <c r="E591" s="3"/>
      <c r="F591" s="3"/>
      <c r="G591" s="3"/>
      <c r="H591" s="3"/>
      <c r="I591" s="3"/>
      <c r="J591" s="19"/>
      <c r="K591" s="19"/>
      <c r="L591" s="19"/>
      <c r="M591" s="19"/>
      <c r="N591" s="19"/>
      <c r="O591" s="4"/>
      <c r="P591" s="3"/>
      <c r="Q591" s="6" t="str">
        <f>IF(項目一覧②!$G$902=TRUE,"■","□")</f>
        <v>□</v>
      </c>
      <c r="R591" s="3" t="s">
        <v>268</v>
      </c>
      <c r="S591" s="3"/>
      <c r="T591" s="6" t="str">
        <f>IF(項目一覧②!$H$902=TRUE,"■","□")</f>
        <v>□</v>
      </c>
      <c r="U591" s="3" t="s">
        <v>85</v>
      </c>
      <c r="V591" s="3"/>
      <c r="W591" s="3"/>
      <c r="X591" s="3"/>
      <c r="Y591" s="3"/>
      <c r="Z591" s="3"/>
      <c r="AA591" s="3"/>
      <c r="AB591" s="3"/>
    </row>
    <row r="592" spans="1:28" ht="15.95" customHeight="1">
      <c r="A592" s="17" t="s">
        <v>111</v>
      </c>
      <c r="B592" s="16" t="s">
        <v>266</v>
      </c>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2"/>
    </row>
    <row r="593" spans="1:30" ht="15.95" customHeight="1">
      <c r="A593" s="3"/>
      <c r="B593" s="3"/>
      <c r="C593" s="3"/>
      <c r="D593" s="1468" t="s">
        <v>265</v>
      </c>
      <c r="E593" s="1468"/>
      <c r="F593" s="1468"/>
      <c r="G593" s="1468"/>
      <c r="H593" s="5"/>
      <c r="I593" s="1468" t="s">
        <v>264</v>
      </c>
      <c r="J593" s="1468"/>
      <c r="K593" s="1468"/>
      <c r="L593" s="1468"/>
      <c r="M593" s="1468"/>
      <c r="N593" s="1468"/>
      <c r="O593" s="1468"/>
      <c r="P593" s="1468"/>
      <c r="Q593" s="1468"/>
      <c r="R593" s="1468"/>
      <c r="S593" s="1468"/>
      <c r="T593" s="1468"/>
      <c r="U593" s="1468"/>
      <c r="V593" s="5"/>
      <c r="W593" s="5" t="s">
        <v>255</v>
      </c>
      <c r="X593" s="1468" t="s">
        <v>263</v>
      </c>
      <c r="Y593" s="1468"/>
      <c r="Z593" s="1468"/>
      <c r="AA593" s="3" t="s">
        <v>177</v>
      </c>
      <c r="AB593" s="2"/>
    </row>
    <row r="594" spans="1:30" ht="15.95" customHeight="1">
      <c r="A594" s="3"/>
      <c r="B594" s="3" t="s">
        <v>262</v>
      </c>
      <c r="C594" s="3"/>
      <c r="D594" s="5" t="s">
        <v>189</v>
      </c>
      <c r="E594" s="1462" t="str">
        <f>項目一覧②!$F$903</f>
        <v/>
      </c>
      <c r="F594" s="1462"/>
      <c r="G594" s="5" t="s">
        <v>256</v>
      </c>
      <c r="H594" s="18" t="str">
        <f>項目一覧②!$F$909</f>
        <v/>
      </c>
      <c r="J594" s="3"/>
      <c r="K594" s="3"/>
      <c r="L594" s="2"/>
      <c r="M594" s="3"/>
      <c r="N594" s="3"/>
      <c r="O594" s="3"/>
      <c r="P594" s="3"/>
      <c r="Q594" s="3"/>
      <c r="R594" s="2"/>
      <c r="S594" s="2"/>
      <c r="T594" s="2"/>
      <c r="U594" s="2"/>
      <c r="V594" s="5"/>
      <c r="W594" s="5" t="s">
        <v>255</v>
      </c>
      <c r="X594" s="1463" t="str">
        <f>項目一覧②!$F$915</f>
        <v/>
      </c>
      <c r="Y594" s="1463"/>
      <c r="Z594" s="1463"/>
      <c r="AA594" s="3" t="s">
        <v>254</v>
      </c>
      <c r="AB594" s="2"/>
    </row>
    <row r="595" spans="1:30" ht="15.95" customHeight="1">
      <c r="A595" s="3"/>
      <c r="B595" s="3" t="s">
        <v>261</v>
      </c>
      <c r="C595" s="3"/>
      <c r="D595" s="5" t="s">
        <v>189</v>
      </c>
      <c r="E595" s="1462" t="str">
        <f>項目一覧②!$F$904</f>
        <v/>
      </c>
      <c r="F595" s="1462"/>
      <c r="G595" s="5" t="s">
        <v>256</v>
      </c>
      <c r="H595" s="18" t="str">
        <f>項目一覧②!$F$910</f>
        <v/>
      </c>
      <c r="J595" s="3"/>
      <c r="K595" s="3"/>
      <c r="L595" s="2"/>
      <c r="M595" s="3"/>
      <c r="N595" s="3"/>
      <c r="O595" s="3"/>
      <c r="P595" s="3"/>
      <c r="Q595" s="3"/>
      <c r="R595" s="2"/>
      <c r="S595" s="2"/>
      <c r="T595" s="2"/>
      <c r="U595" s="2"/>
      <c r="V595" s="5"/>
      <c r="W595" s="5" t="s">
        <v>255</v>
      </c>
      <c r="X595" s="1463" t="str">
        <f>項目一覧②!$F$916</f>
        <v/>
      </c>
      <c r="Y595" s="1463"/>
      <c r="Z595" s="1463"/>
      <c r="AA595" s="3" t="s">
        <v>254</v>
      </c>
      <c r="AB595" s="2"/>
    </row>
    <row r="596" spans="1:30" ht="15.95" customHeight="1">
      <c r="A596" s="3"/>
      <c r="B596" s="3" t="s">
        <v>260</v>
      </c>
      <c r="C596" s="3"/>
      <c r="D596" s="5" t="s">
        <v>189</v>
      </c>
      <c r="E596" s="1462" t="str">
        <f>項目一覧②!$F$905</f>
        <v/>
      </c>
      <c r="F596" s="1462"/>
      <c r="G596" s="5" t="s">
        <v>256</v>
      </c>
      <c r="H596" s="18" t="str">
        <f>項目一覧②!$F$911</f>
        <v/>
      </c>
      <c r="J596" s="3"/>
      <c r="K596" s="3"/>
      <c r="L596" s="2"/>
      <c r="M596" s="3"/>
      <c r="N596" s="3"/>
      <c r="O596" s="3"/>
      <c r="P596" s="3"/>
      <c r="Q596" s="3"/>
      <c r="R596" s="2"/>
      <c r="S596" s="2"/>
      <c r="T596" s="2"/>
      <c r="U596" s="2"/>
      <c r="V596" s="5"/>
      <c r="W596" s="5" t="s">
        <v>255</v>
      </c>
      <c r="X596" s="1463" t="str">
        <f>項目一覧②!$F$917</f>
        <v/>
      </c>
      <c r="Y596" s="1463"/>
      <c r="Z596" s="1463"/>
      <c r="AA596" s="3" t="s">
        <v>254</v>
      </c>
      <c r="AB596" s="2"/>
    </row>
    <row r="597" spans="1:30" ht="15.95" customHeight="1">
      <c r="A597" s="3"/>
      <c r="B597" s="3" t="s">
        <v>259</v>
      </c>
      <c r="C597" s="3"/>
      <c r="D597" s="5" t="s">
        <v>189</v>
      </c>
      <c r="E597" s="1462" t="str">
        <f>項目一覧②!$F$906</f>
        <v/>
      </c>
      <c r="F597" s="1462"/>
      <c r="G597" s="5" t="s">
        <v>256</v>
      </c>
      <c r="H597" s="18" t="str">
        <f>項目一覧②!$F$912</f>
        <v/>
      </c>
      <c r="J597" s="3"/>
      <c r="K597" s="3"/>
      <c r="L597" s="2"/>
      <c r="M597" s="3"/>
      <c r="N597" s="3"/>
      <c r="O597" s="3"/>
      <c r="P597" s="3"/>
      <c r="Q597" s="3"/>
      <c r="R597" s="2"/>
      <c r="S597" s="2"/>
      <c r="T597" s="2"/>
      <c r="U597" s="2"/>
      <c r="V597" s="5"/>
      <c r="W597" s="5" t="s">
        <v>255</v>
      </c>
      <c r="X597" s="1463" t="str">
        <f>項目一覧②!$F$918</f>
        <v/>
      </c>
      <c r="Y597" s="1463"/>
      <c r="Z597" s="1463"/>
      <c r="AA597" s="3" t="s">
        <v>254</v>
      </c>
      <c r="AB597" s="2"/>
    </row>
    <row r="598" spans="1:30" ht="15.95" customHeight="1">
      <c r="A598" s="3"/>
      <c r="B598" s="3" t="s">
        <v>258</v>
      </c>
      <c r="C598" s="3"/>
      <c r="D598" s="5" t="s">
        <v>189</v>
      </c>
      <c r="E598" s="1462" t="str">
        <f>項目一覧②!$F$907</f>
        <v/>
      </c>
      <c r="F598" s="1462"/>
      <c r="G598" s="5" t="s">
        <v>256</v>
      </c>
      <c r="H598" s="18" t="str">
        <f>項目一覧②!$F$913</f>
        <v/>
      </c>
      <c r="J598" s="3"/>
      <c r="K598" s="3"/>
      <c r="L598" s="2"/>
      <c r="M598" s="3"/>
      <c r="N598" s="3"/>
      <c r="O598" s="3"/>
      <c r="P598" s="3"/>
      <c r="Q598" s="3"/>
      <c r="R598" s="2"/>
      <c r="S598" s="2"/>
      <c r="T598" s="2"/>
      <c r="U598" s="2"/>
      <c r="V598" s="5"/>
      <c r="W598" s="5" t="s">
        <v>255</v>
      </c>
      <c r="X598" s="1463" t="str">
        <f>項目一覧②!$F$919</f>
        <v/>
      </c>
      <c r="Y598" s="1463"/>
      <c r="Z598" s="1463"/>
      <c r="AA598" s="3" t="s">
        <v>254</v>
      </c>
      <c r="AB598" s="2"/>
    </row>
    <row r="599" spans="1:30" ht="15.95" customHeight="1">
      <c r="A599" s="15"/>
      <c r="B599" s="15" t="s">
        <v>257</v>
      </c>
      <c r="C599" s="15"/>
      <c r="D599" s="5" t="s">
        <v>189</v>
      </c>
      <c r="E599" s="1462" t="str">
        <f>項目一覧②!$F$908</f>
        <v/>
      </c>
      <c r="F599" s="1462"/>
      <c r="G599" s="5" t="s">
        <v>256</v>
      </c>
      <c r="H599" s="18" t="str">
        <f>項目一覧②!$F$914</f>
        <v/>
      </c>
      <c r="J599" s="15"/>
      <c r="K599" s="15"/>
      <c r="L599" s="2"/>
      <c r="M599" s="15"/>
      <c r="N599" s="15"/>
      <c r="O599" s="15"/>
      <c r="P599" s="15"/>
      <c r="Q599" s="15"/>
      <c r="R599" s="2"/>
      <c r="S599" s="2"/>
      <c r="T599" s="2"/>
      <c r="U599" s="2"/>
      <c r="V599" s="5"/>
      <c r="W599" s="5" t="s">
        <v>255</v>
      </c>
      <c r="X599" s="1463" t="str">
        <f>項目一覧②!$F$920</f>
        <v/>
      </c>
      <c r="Y599" s="1463"/>
      <c r="Z599" s="1463"/>
      <c r="AA599" s="3" t="s">
        <v>254</v>
      </c>
      <c r="AB599" s="2"/>
    </row>
    <row r="600" spans="1:30" ht="15.95" customHeight="1">
      <c r="A600" s="17" t="s">
        <v>111</v>
      </c>
      <c r="B600" s="16" t="s">
        <v>253</v>
      </c>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2"/>
    </row>
    <row r="601" spans="1:30" ht="15.95" customHeight="1">
      <c r="A601" s="6"/>
      <c r="B601" s="3"/>
      <c r="C601" s="3"/>
      <c r="D601" s="3"/>
      <c r="E601" s="3"/>
      <c r="F601" s="1464" t="str">
        <f>項目一覧②!$F$921</f>
        <v/>
      </c>
      <c r="G601" s="1464"/>
      <c r="H601" s="1464"/>
      <c r="I601" s="1464"/>
      <c r="J601" s="1464"/>
      <c r="K601" s="1464"/>
      <c r="L601" s="1464"/>
      <c r="M601" s="1464"/>
      <c r="N601" s="1464"/>
      <c r="O601" s="1464"/>
      <c r="P601" s="1464"/>
      <c r="Q601" s="1464"/>
      <c r="R601" s="1464"/>
      <c r="S601" s="1464"/>
      <c r="T601" s="1464"/>
      <c r="U601" s="1464"/>
      <c r="V601" s="1464"/>
      <c r="W601" s="1464"/>
      <c r="X601" s="1464"/>
      <c r="Y601" s="1464"/>
      <c r="Z601" s="1464"/>
      <c r="AA601" s="1464"/>
      <c r="AB601" s="2"/>
    </row>
    <row r="602" spans="1:30" ht="15.95" customHeight="1">
      <c r="A602" s="15"/>
      <c r="B602" s="15"/>
      <c r="C602" s="15"/>
      <c r="D602" s="15"/>
      <c r="E602" s="15"/>
      <c r="F602" s="1465"/>
      <c r="G602" s="1465"/>
      <c r="H602" s="1465"/>
      <c r="I602" s="1465"/>
      <c r="J602" s="1465"/>
      <c r="K602" s="1465"/>
      <c r="L602" s="1465"/>
      <c r="M602" s="1465"/>
      <c r="N602" s="1465"/>
      <c r="O602" s="1465"/>
      <c r="P602" s="1465"/>
      <c r="Q602" s="1465"/>
      <c r="R602" s="1465"/>
      <c r="S602" s="1465"/>
      <c r="T602" s="1465"/>
      <c r="U602" s="1465"/>
      <c r="V602" s="1465"/>
      <c r="W602" s="1465"/>
      <c r="X602" s="1465"/>
      <c r="Y602" s="1465"/>
      <c r="Z602" s="1465"/>
      <c r="AA602" s="1465"/>
      <c r="AB602" s="2"/>
    </row>
    <row r="603" spans="1:30" ht="15.95" customHeight="1">
      <c r="A603" s="6" t="s">
        <v>111</v>
      </c>
      <c r="B603" s="3" t="s">
        <v>252</v>
      </c>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2"/>
    </row>
    <row r="604" spans="1:30" ht="15.95" customHeight="1">
      <c r="A604" s="3"/>
      <c r="B604" s="3"/>
      <c r="C604" s="3"/>
      <c r="D604" s="3"/>
      <c r="E604" s="3"/>
      <c r="F604" s="1464" t="str">
        <f>項目一覧②!$F$922</f>
        <v/>
      </c>
      <c r="G604" s="1464"/>
      <c r="H604" s="1464"/>
      <c r="I604" s="1464"/>
      <c r="J604" s="1464"/>
      <c r="K604" s="1464"/>
      <c r="L604" s="1464"/>
      <c r="M604" s="1464"/>
      <c r="N604" s="1464"/>
      <c r="O604" s="1464"/>
      <c r="P604" s="1464"/>
      <c r="Q604" s="1464"/>
      <c r="R604" s="1464"/>
      <c r="S604" s="1464"/>
      <c r="T604" s="1464"/>
      <c r="U604" s="1464"/>
      <c r="V604" s="1464"/>
      <c r="W604" s="1464"/>
      <c r="X604" s="1464"/>
      <c r="Y604" s="1464"/>
      <c r="Z604" s="1464"/>
      <c r="AA604" s="1464"/>
      <c r="AB604" s="2"/>
    </row>
    <row r="605" spans="1:30" ht="15.95" customHeight="1">
      <c r="A605" s="15"/>
      <c r="B605" s="15"/>
      <c r="C605" s="15"/>
      <c r="D605" s="15"/>
      <c r="E605" s="15"/>
      <c r="F605" s="1465"/>
      <c r="G605" s="1465"/>
      <c r="H605" s="1465"/>
      <c r="I605" s="1465"/>
      <c r="J605" s="1465"/>
      <c r="K605" s="1465"/>
      <c r="L605" s="1465"/>
      <c r="M605" s="1465"/>
      <c r="N605" s="1465"/>
      <c r="O605" s="1465"/>
      <c r="P605" s="1465"/>
      <c r="Q605" s="1465"/>
      <c r="R605" s="1465"/>
      <c r="S605" s="1465"/>
      <c r="T605" s="1465"/>
      <c r="U605" s="1465"/>
      <c r="V605" s="1465"/>
      <c r="W605" s="1465"/>
      <c r="X605" s="1465"/>
      <c r="Y605" s="1465"/>
      <c r="Z605" s="1465"/>
      <c r="AA605" s="1465"/>
      <c r="AB605" s="2"/>
    </row>
    <row r="606" spans="1:30" ht="15.95" customHeight="1">
      <c r="A606" s="3"/>
      <c r="B606" s="3"/>
      <c r="C606" s="3"/>
      <c r="D606" s="3"/>
      <c r="E606" s="3"/>
      <c r="F606" s="1157"/>
      <c r="G606" s="1157"/>
      <c r="H606" s="1157"/>
      <c r="I606" s="1157"/>
      <c r="J606" s="1157"/>
      <c r="K606" s="1157"/>
      <c r="L606" s="1157"/>
      <c r="M606" s="1157"/>
      <c r="N606" s="1157"/>
      <c r="O606" s="1157"/>
      <c r="P606" s="1157"/>
      <c r="Q606" s="1157"/>
      <c r="R606" s="1157"/>
      <c r="S606" s="1157"/>
      <c r="T606" s="1157"/>
      <c r="U606" s="1157"/>
      <c r="V606" s="1157"/>
      <c r="W606" s="1157"/>
      <c r="X606" s="1157"/>
      <c r="Y606" s="1157"/>
      <c r="Z606" s="1157"/>
      <c r="AA606" s="1157"/>
      <c r="AB606" s="2"/>
    </row>
    <row r="607" spans="1:30" s="606" customFormat="1" ht="18" customHeight="1">
      <c r="A607" s="1478" t="s">
        <v>2219</v>
      </c>
      <c r="B607" s="1478"/>
      <c r="C607" s="1478"/>
      <c r="D607" s="1478"/>
      <c r="E607" s="1478"/>
      <c r="F607" s="1478"/>
      <c r="G607" s="1478"/>
      <c r="H607" s="1478"/>
      <c r="I607" s="1478"/>
      <c r="J607" s="1478"/>
      <c r="K607" s="1478"/>
      <c r="L607" s="1478"/>
      <c r="M607" s="1478"/>
      <c r="N607" s="1478"/>
      <c r="O607" s="1478"/>
      <c r="P607" s="1478"/>
      <c r="Q607" s="1478"/>
      <c r="R607" s="1478"/>
      <c r="S607" s="1478"/>
      <c r="T607" s="1478"/>
      <c r="U607" s="1478"/>
      <c r="V607" s="1478"/>
      <c r="W607" s="1478"/>
      <c r="X607" s="1478"/>
      <c r="Y607" s="1478"/>
      <c r="Z607" s="1478"/>
      <c r="AC607" s="2082"/>
      <c r="AD607" s="2082"/>
    </row>
    <row r="608" spans="1:30" s="606" customFormat="1" ht="18" customHeight="1">
      <c r="A608" s="606" t="s">
        <v>2172</v>
      </c>
      <c r="B608" s="607"/>
      <c r="AC608" s="2082"/>
      <c r="AD608" s="2082"/>
    </row>
    <row r="609" spans="1:30" s="3" customFormat="1" ht="18" customHeight="1">
      <c r="A609" s="608" t="s">
        <v>2110</v>
      </c>
      <c r="B609" s="657" t="s">
        <v>2108</v>
      </c>
      <c r="C609" s="609" t="s">
        <v>2109</v>
      </c>
      <c r="D609" s="609"/>
      <c r="E609" s="609"/>
      <c r="F609" s="609"/>
      <c r="G609" s="610">
        <f>項目一覧②!$F$752</f>
        <v>1</v>
      </c>
      <c r="H609" s="610"/>
      <c r="I609" s="610"/>
      <c r="J609" s="609"/>
      <c r="K609" s="609"/>
      <c r="L609" s="609"/>
      <c r="M609" s="609"/>
      <c r="N609" s="609"/>
      <c r="O609" s="609"/>
      <c r="P609" s="609"/>
      <c r="Q609" s="609"/>
      <c r="R609" s="609"/>
      <c r="S609" s="609"/>
      <c r="T609" s="609"/>
      <c r="U609" s="609"/>
      <c r="V609" s="609"/>
      <c r="W609" s="609"/>
      <c r="X609" s="609"/>
      <c r="Y609" s="609"/>
      <c r="Z609" s="609"/>
      <c r="AA609" s="609"/>
      <c r="AC609" s="2083"/>
      <c r="AD609" s="2083"/>
    </row>
    <row r="610" spans="1:30" s="606" customFormat="1" ht="18" customHeight="1">
      <c r="A610" s="611" t="s">
        <v>2111</v>
      </c>
      <c r="B610" s="658" t="s">
        <v>2112</v>
      </c>
      <c r="C610" s="612" t="s">
        <v>2114</v>
      </c>
      <c r="D610" s="612"/>
      <c r="E610" s="612"/>
      <c r="F610" s="613"/>
      <c r="G610" s="1480" t="str">
        <f>項目一覧②!$F$753</f>
        <v/>
      </c>
      <c r="H610" s="1480"/>
      <c r="I610" s="1480"/>
      <c r="J610" s="612" t="s">
        <v>2115</v>
      </c>
      <c r="K610" s="612"/>
      <c r="L610" s="612"/>
      <c r="M610" s="612"/>
      <c r="N610" s="612"/>
      <c r="O610" s="612"/>
      <c r="P610" s="612"/>
      <c r="Q610" s="612"/>
      <c r="R610" s="612"/>
      <c r="S610" s="612"/>
      <c r="T610" s="612"/>
      <c r="U610" s="612"/>
      <c r="V610" s="612"/>
      <c r="W610" s="612"/>
      <c r="X610" s="612"/>
      <c r="Y610" s="612"/>
      <c r="Z610" s="612"/>
      <c r="AA610" s="612"/>
      <c r="AC610" s="2082"/>
      <c r="AD610" s="2082"/>
    </row>
    <row r="611" spans="1:30" s="606" customFormat="1" ht="18" customHeight="1">
      <c r="A611" s="614" t="s">
        <v>2111</v>
      </c>
      <c r="B611" s="654" t="s">
        <v>2116</v>
      </c>
      <c r="C611" s="615" t="s">
        <v>2117</v>
      </c>
      <c r="D611" s="615"/>
      <c r="E611" s="615"/>
      <c r="F611" s="615"/>
      <c r="G611" s="615"/>
      <c r="H611" s="615"/>
      <c r="I611" s="615"/>
      <c r="J611" s="615"/>
      <c r="K611" s="615"/>
      <c r="L611" s="615"/>
      <c r="M611" s="615"/>
      <c r="N611" s="615"/>
      <c r="O611" s="615"/>
      <c r="P611" s="615"/>
      <c r="Q611" s="615"/>
      <c r="R611" s="615"/>
      <c r="S611" s="615"/>
      <c r="T611" s="615"/>
      <c r="U611" s="615"/>
      <c r="V611" s="615"/>
      <c r="W611" s="615"/>
      <c r="X611" s="615"/>
      <c r="Y611" s="615"/>
      <c r="Z611" s="615"/>
      <c r="AC611" s="2082"/>
      <c r="AD611" s="2082"/>
    </row>
    <row r="612" spans="1:30" s="606" customFormat="1" ht="18" customHeight="1">
      <c r="A612" s="607"/>
      <c r="B612" s="616" t="s">
        <v>2111</v>
      </c>
      <c r="C612" s="617" t="s">
        <v>2118</v>
      </c>
      <c r="D612" s="606" t="s">
        <v>2119</v>
      </c>
      <c r="I612" s="1476" t="str">
        <f>項目一覧②!$F$754</f>
        <v/>
      </c>
      <c r="J612" s="1476"/>
      <c r="K612" s="1476"/>
      <c r="L612" s="1476"/>
      <c r="M612" s="606" t="s">
        <v>2127</v>
      </c>
      <c r="AC612" s="2082"/>
      <c r="AD612" s="2082"/>
    </row>
    <row r="613" spans="1:30" s="606" customFormat="1" ht="18" customHeight="1">
      <c r="A613" s="607"/>
      <c r="B613" s="616" t="s">
        <v>2111</v>
      </c>
      <c r="C613" s="617" t="s">
        <v>2120</v>
      </c>
      <c r="D613" s="606" t="s">
        <v>2123</v>
      </c>
      <c r="I613" s="1476" t="str">
        <f>項目一覧②!$F$776</f>
        <v/>
      </c>
      <c r="J613" s="1476"/>
      <c r="K613" s="1476"/>
      <c r="L613" s="1476"/>
      <c r="M613" s="606" t="s">
        <v>2127</v>
      </c>
      <c r="AC613" s="2082"/>
      <c r="AD613" s="2082"/>
    </row>
    <row r="614" spans="1:30" s="606" customFormat="1" ht="18" customHeight="1">
      <c r="A614" s="607"/>
      <c r="B614" s="616" t="s">
        <v>2111</v>
      </c>
      <c r="C614" s="617" t="s">
        <v>2121</v>
      </c>
      <c r="D614" s="606" t="s">
        <v>2124</v>
      </c>
      <c r="H614" s="606" t="s">
        <v>2165</v>
      </c>
      <c r="I614" s="579"/>
      <c r="J614" s="1466" t="str">
        <f>項目一覧②!$F$777</f>
        <v/>
      </c>
      <c r="K614" s="1466"/>
      <c r="L614" s="1466"/>
      <c r="M614" s="606" t="s">
        <v>2128</v>
      </c>
      <c r="P614" s="606" t="s">
        <v>2166</v>
      </c>
      <c r="Q614" s="579"/>
      <c r="R614" s="1466" t="str">
        <f>項目一覧②!$F$778</f>
        <v/>
      </c>
      <c r="S614" s="1466"/>
      <c r="T614" s="1466"/>
      <c r="U614" s="606" t="s">
        <v>2128</v>
      </c>
      <c r="AC614" s="2082"/>
      <c r="AD614" s="2082"/>
    </row>
    <row r="615" spans="1:30" s="606" customFormat="1" ht="18" customHeight="1">
      <c r="A615" s="618"/>
      <c r="B615" s="619" t="s">
        <v>2111</v>
      </c>
      <c r="C615" s="620" t="s">
        <v>2122</v>
      </c>
      <c r="D615" s="621" t="s">
        <v>2125</v>
      </c>
      <c r="E615" s="621"/>
      <c r="F615" s="621"/>
      <c r="G615" s="621"/>
      <c r="H615" s="621" t="str">
        <f>項目一覧②!$F$758&amp;IF(項目一覧②!$F$759="",""," 一部 "&amp;項目一覧②!$F$759)</f>
        <v/>
      </c>
      <c r="I615" s="622"/>
      <c r="J615" s="622"/>
      <c r="K615" s="622"/>
      <c r="L615" s="622"/>
      <c r="M615" s="622"/>
      <c r="N615" s="622"/>
      <c r="O615" s="622"/>
      <c r="P615" s="622"/>
      <c r="Q615" s="621"/>
      <c r="R615" s="621"/>
      <c r="S615" s="622"/>
      <c r="T615" s="622"/>
      <c r="U615" s="622"/>
      <c r="V615" s="622"/>
      <c r="W615" s="622"/>
      <c r="X615" s="622"/>
      <c r="Y615" s="622"/>
      <c r="Z615" s="622"/>
      <c r="AC615" s="2082"/>
      <c r="AD615" s="2082"/>
    </row>
    <row r="616" spans="1:30" s="606" customFormat="1" ht="18" customHeight="1">
      <c r="A616" s="614" t="s">
        <v>2111</v>
      </c>
      <c r="B616" s="654" t="s">
        <v>2129</v>
      </c>
      <c r="C616" s="615" t="s">
        <v>2134</v>
      </c>
      <c r="D616" s="615"/>
      <c r="E616" s="615"/>
      <c r="F616" s="615"/>
      <c r="G616" s="615"/>
      <c r="H616" s="615"/>
      <c r="I616" s="615"/>
      <c r="J616" s="615"/>
      <c r="K616" s="615"/>
      <c r="L616" s="615"/>
      <c r="M616" s="615"/>
      <c r="N616" s="615"/>
      <c r="O616" s="615"/>
      <c r="P616" s="615"/>
      <c r="Q616" s="615"/>
      <c r="R616" s="615"/>
      <c r="S616" s="615"/>
      <c r="T616" s="615"/>
      <c r="U616" s="615"/>
      <c r="V616" s="615"/>
      <c r="W616" s="615"/>
      <c r="X616" s="615"/>
      <c r="Y616" s="615"/>
      <c r="Z616" s="615"/>
      <c r="AA616" s="615"/>
      <c r="AC616" s="2082"/>
      <c r="AD616" s="2082"/>
    </row>
    <row r="617" spans="1:30" s="606" customFormat="1" ht="18" customHeight="1">
      <c r="A617" s="607"/>
      <c r="B617" s="655"/>
      <c r="C617" s="617" t="str">
        <f>IF(項目一覧②!$G$760=TRUE,"■","□")</f>
        <v>□</v>
      </c>
      <c r="D617" s="606" t="s">
        <v>2130</v>
      </c>
      <c r="AC617" s="2082"/>
      <c r="AD617" s="2082"/>
    </row>
    <row r="618" spans="1:30" s="606" customFormat="1" ht="18" customHeight="1">
      <c r="A618" s="618"/>
      <c r="B618" s="656"/>
      <c r="C618" s="617" t="str">
        <f>IF(項目一覧②!$G$761=TRUE,"■","□")</f>
        <v>□</v>
      </c>
      <c r="D618" s="621" t="s">
        <v>2131</v>
      </c>
      <c r="E618" s="621"/>
      <c r="F618" s="621"/>
      <c r="G618" s="621"/>
      <c r="H618" s="621"/>
      <c r="I618" s="621"/>
      <c r="J618" s="621"/>
      <c r="K618" s="621"/>
      <c r="L618" s="621"/>
      <c r="M618" s="621"/>
      <c r="N618" s="621"/>
      <c r="O618" s="621"/>
      <c r="P618" s="621"/>
      <c r="Q618" s="621"/>
      <c r="R618" s="621"/>
      <c r="S618" s="621"/>
      <c r="T618" s="621"/>
      <c r="U618" s="621"/>
      <c r="V618" s="621"/>
      <c r="W618" s="621"/>
      <c r="X618" s="621"/>
      <c r="Y618" s="621"/>
      <c r="Z618" s="621"/>
      <c r="AA618" s="621"/>
      <c r="AC618" s="2082"/>
      <c r="AD618" s="2082"/>
    </row>
    <row r="619" spans="1:30" s="606" customFormat="1" ht="18" customHeight="1">
      <c r="A619" s="614" t="s">
        <v>2111</v>
      </c>
      <c r="B619" s="654" t="s">
        <v>2132</v>
      </c>
      <c r="C619" s="615" t="s">
        <v>2133</v>
      </c>
      <c r="D619" s="615"/>
      <c r="E619" s="615"/>
      <c r="F619" s="615"/>
      <c r="G619" s="615"/>
      <c r="H619" s="615"/>
      <c r="I619" s="615"/>
      <c r="J619" s="615"/>
      <c r="K619" s="615"/>
      <c r="L619" s="615"/>
      <c r="M619" s="615"/>
      <c r="N619" s="615"/>
      <c r="O619" s="615"/>
      <c r="P619" s="615"/>
      <c r="Q619" s="615"/>
      <c r="R619" s="615"/>
      <c r="S619" s="615"/>
      <c r="T619" s="615"/>
      <c r="U619" s="615"/>
      <c r="V619" s="615"/>
      <c r="W619" s="615"/>
      <c r="X619" s="615"/>
      <c r="Y619" s="615"/>
      <c r="Z619" s="615"/>
      <c r="AC619" s="2082"/>
      <c r="AD619" s="2082"/>
    </row>
    <row r="620" spans="1:30" s="606" customFormat="1" ht="18" customHeight="1">
      <c r="A620" s="607"/>
      <c r="B620" s="616"/>
      <c r="C620" s="617" t="str">
        <f>IF(項目一覧②!$G$762=TRUE,"■","□")</f>
        <v>□</v>
      </c>
      <c r="D620" s="606" t="s">
        <v>2135</v>
      </c>
      <c r="AC620" s="2082"/>
      <c r="AD620" s="2082"/>
    </row>
    <row r="621" spans="1:30" s="606" customFormat="1" ht="18" customHeight="1">
      <c r="A621" s="607"/>
      <c r="B621" s="616"/>
      <c r="C621" s="617" t="str">
        <f>IF(項目一覧②!$G$763=TRUE,"■","□")</f>
        <v>□</v>
      </c>
      <c r="D621" s="606" t="s">
        <v>2137</v>
      </c>
      <c r="AC621" s="2082"/>
      <c r="AD621" s="2082"/>
    </row>
    <row r="622" spans="1:30" s="606" customFormat="1" ht="18" customHeight="1">
      <c r="A622" s="607"/>
      <c r="B622" s="616"/>
      <c r="C622" s="617" t="str">
        <f>IF(項目一覧②!$G$764=TRUE,"■","□")</f>
        <v>□</v>
      </c>
      <c r="D622" s="606" t="s">
        <v>2138</v>
      </c>
      <c r="AC622" s="2082"/>
      <c r="AD622" s="2082"/>
    </row>
    <row r="623" spans="1:30" s="606" customFormat="1" ht="18" customHeight="1">
      <c r="A623" s="607"/>
      <c r="B623" s="616"/>
      <c r="C623" s="617" t="str">
        <f>IF(項目一覧②!$G$765=TRUE,"■","□")</f>
        <v>□</v>
      </c>
      <c r="D623" s="606" t="s">
        <v>2139</v>
      </c>
      <c r="AC623" s="2082"/>
      <c r="AD623" s="2082"/>
    </row>
    <row r="624" spans="1:30" s="606" customFormat="1" ht="18" customHeight="1">
      <c r="A624" s="618"/>
      <c r="B624" s="619"/>
      <c r="C624" s="617" t="str">
        <f>IF(項目一覧②!$G$766=TRUE,"■","□")</f>
        <v>□</v>
      </c>
      <c r="D624" s="621" t="s">
        <v>2136</v>
      </c>
      <c r="E624" s="621"/>
      <c r="F624" s="621"/>
      <c r="G624" s="621"/>
      <c r="H624" s="621"/>
      <c r="I624" s="621"/>
      <c r="J624" s="621"/>
      <c r="K624" s="621"/>
      <c r="L624" s="621"/>
      <c r="M624" s="621"/>
      <c r="N624" s="621"/>
      <c r="O624" s="621"/>
      <c r="P624" s="621"/>
      <c r="Q624" s="621"/>
      <c r="R624" s="621"/>
      <c r="S624" s="621"/>
      <c r="T624" s="621"/>
      <c r="U624" s="621"/>
      <c r="V624" s="621"/>
      <c r="W624" s="621"/>
      <c r="X624" s="621"/>
      <c r="Y624" s="621"/>
      <c r="Z624" s="621"/>
      <c r="AC624" s="2082"/>
      <c r="AD624" s="2082"/>
    </row>
    <row r="625" spans="1:30" s="606" customFormat="1" ht="18" customHeight="1">
      <c r="A625" s="614" t="s">
        <v>2111</v>
      </c>
      <c r="B625" s="654" t="s">
        <v>2140</v>
      </c>
      <c r="C625" s="615" t="s">
        <v>2273</v>
      </c>
      <c r="D625" s="615"/>
      <c r="E625" s="615"/>
      <c r="F625" s="615"/>
      <c r="G625" s="615"/>
      <c r="H625" s="615"/>
      <c r="I625" s="615"/>
      <c r="J625" s="615"/>
      <c r="K625" s="615"/>
      <c r="L625" s="615"/>
      <c r="M625" s="615"/>
      <c r="N625" s="615"/>
      <c r="O625" s="615"/>
      <c r="P625" s="615"/>
      <c r="Q625" s="615"/>
      <c r="R625" s="615"/>
      <c r="S625" s="615"/>
      <c r="T625" s="615"/>
      <c r="U625" s="615"/>
      <c r="V625" s="615"/>
      <c r="W625" s="615"/>
      <c r="X625" s="615"/>
      <c r="Y625" s="615"/>
      <c r="Z625" s="615"/>
      <c r="AA625" s="615"/>
      <c r="AC625" s="2082"/>
      <c r="AD625" s="2082"/>
    </row>
    <row r="626" spans="1:30" s="606" customFormat="1" ht="18" customHeight="1">
      <c r="A626" s="607"/>
      <c r="B626" s="616" t="s">
        <v>2111</v>
      </c>
      <c r="C626" s="617" t="s">
        <v>2118</v>
      </c>
      <c r="D626" s="606" t="s">
        <v>2142</v>
      </c>
      <c r="G626" s="606" t="str">
        <f>項目一覧②!$F$788</f>
        <v/>
      </c>
      <c r="AC626" s="2082"/>
      <c r="AD626" s="2082"/>
    </row>
    <row r="627" spans="1:30" s="606" customFormat="1" ht="18" customHeight="1">
      <c r="A627" s="607"/>
      <c r="B627" s="616" t="s">
        <v>2111</v>
      </c>
      <c r="C627" s="617" t="s">
        <v>2120</v>
      </c>
      <c r="D627" s="606" t="s">
        <v>2143</v>
      </c>
      <c r="AC627" s="2082"/>
      <c r="AD627" s="2082"/>
    </row>
    <row r="628" spans="1:30" s="606" customFormat="1" ht="18" customHeight="1">
      <c r="A628" s="607"/>
      <c r="B628" s="616"/>
      <c r="C628" s="617" t="str">
        <f>IF(項目一覧②!$G$768=TRUE,"■","□")</f>
        <v>□</v>
      </c>
      <c r="D628" s="606" t="s">
        <v>2144</v>
      </c>
      <c r="AC628" s="2082"/>
      <c r="AD628" s="2082"/>
    </row>
    <row r="629" spans="1:30" s="606" customFormat="1" ht="18" customHeight="1">
      <c r="A629" s="607"/>
      <c r="B629" s="616"/>
      <c r="S629" s="607" t="s">
        <v>2147</v>
      </c>
      <c r="T629" s="1483" t="str">
        <f>項目一覧②!$F$790</f>
        <v/>
      </c>
      <c r="U629" s="1478"/>
      <c r="V629" s="1478"/>
      <c r="W629" s="1478"/>
      <c r="X629" s="1478"/>
      <c r="Y629" s="1478"/>
      <c r="Z629" s="606" t="s">
        <v>2047</v>
      </c>
      <c r="AC629" s="2082"/>
      <c r="AD629" s="2082"/>
    </row>
    <row r="630" spans="1:30" s="606" customFormat="1" ht="18" customHeight="1">
      <c r="A630" s="618"/>
      <c r="B630" s="619"/>
      <c r="C630" s="617" t="str">
        <f>IF(項目一覧②!$G$770=TRUE,"■","□")</f>
        <v>□</v>
      </c>
      <c r="D630" s="621" t="s">
        <v>2145</v>
      </c>
      <c r="E630" s="621"/>
      <c r="F630" s="621"/>
      <c r="G630" s="621"/>
      <c r="H630" s="621"/>
      <c r="I630" s="621"/>
      <c r="J630" s="621"/>
      <c r="K630" s="621"/>
      <c r="L630" s="621"/>
      <c r="M630" s="621"/>
      <c r="N630" s="621"/>
      <c r="O630" s="621"/>
      <c r="P630" s="621"/>
      <c r="Q630" s="621"/>
      <c r="R630" s="621"/>
      <c r="S630" s="621"/>
      <c r="T630" s="621"/>
      <c r="U630" s="621"/>
      <c r="V630" s="621"/>
      <c r="W630" s="621"/>
      <c r="X630" s="621"/>
      <c r="Y630" s="621"/>
      <c r="Z630" s="621"/>
      <c r="AC630" s="2082"/>
      <c r="AD630" s="2082"/>
    </row>
    <row r="631" spans="1:30" s="606" customFormat="1" ht="18" customHeight="1">
      <c r="A631" s="611" t="s">
        <v>2111</v>
      </c>
      <c r="B631" s="658" t="s">
        <v>2148</v>
      </c>
      <c r="C631" s="612" t="s">
        <v>2149</v>
      </c>
      <c r="D631" s="612"/>
      <c r="E631" s="612"/>
      <c r="F631" s="612"/>
      <c r="G631" s="612"/>
      <c r="H631" s="612"/>
      <c r="I631" s="612"/>
      <c r="J631" s="612"/>
      <c r="K631" s="612"/>
      <c r="L631" s="612"/>
      <c r="M631" s="612"/>
      <c r="N631" s="612"/>
      <c r="O631" s="612"/>
      <c r="P631" s="612"/>
      <c r="Q631" s="612"/>
      <c r="R631" s="612"/>
      <c r="S631" s="611" t="s">
        <v>2167</v>
      </c>
      <c r="T631" s="612" t="str">
        <f>項目一覧②!$F$792</f>
        <v/>
      </c>
      <c r="U631" s="612"/>
      <c r="V631" s="612"/>
      <c r="W631" s="612"/>
      <c r="X631" s="612"/>
      <c r="Y631" s="612"/>
      <c r="Z631" s="612" t="s">
        <v>2168</v>
      </c>
      <c r="AA631" s="612"/>
      <c r="AC631" s="2082"/>
      <c r="AD631" s="2082"/>
    </row>
    <row r="632" spans="1:30" s="606" customFormat="1" ht="18" customHeight="1">
      <c r="A632" s="614" t="s">
        <v>2111</v>
      </c>
      <c r="B632" s="654" t="s">
        <v>2150</v>
      </c>
      <c r="C632" s="615" t="s">
        <v>2151</v>
      </c>
      <c r="D632" s="615"/>
      <c r="E632" s="1484" t="str">
        <f>項目一覧②!$F$793</f>
        <v/>
      </c>
      <c r="F632" s="1484"/>
      <c r="G632" s="1484"/>
      <c r="H632" s="1484"/>
      <c r="I632" s="1484"/>
      <c r="J632" s="1484"/>
      <c r="K632" s="1484"/>
      <c r="L632" s="1484"/>
      <c r="M632" s="1484"/>
      <c r="N632" s="1484"/>
      <c r="O632" s="1484"/>
      <c r="P632" s="1484"/>
      <c r="Q632" s="1484"/>
      <c r="R632" s="1484"/>
      <c r="S632" s="1484"/>
      <c r="T632" s="1484"/>
      <c r="U632" s="1484"/>
      <c r="V632" s="1484"/>
      <c r="W632" s="1484"/>
      <c r="X632" s="1484"/>
      <c r="Y632" s="1484"/>
      <c r="Z632" s="1484"/>
      <c r="AC632" s="2082"/>
      <c r="AD632" s="2082"/>
    </row>
    <row r="633" spans="1:30" s="606" customFormat="1" ht="18" customHeight="1">
      <c r="A633" s="618"/>
      <c r="B633" s="619"/>
      <c r="C633" s="621"/>
      <c r="D633" s="621"/>
      <c r="E633" s="1485"/>
      <c r="F633" s="1485"/>
      <c r="G633" s="1485"/>
      <c r="H633" s="1485"/>
      <c r="I633" s="1485"/>
      <c r="J633" s="1485"/>
      <c r="K633" s="1485"/>
      <c r="L633" s="1485"/>
      <c r="M633" s="1485"/>
      <c r="N633" s="1485"/>
      <c r="O633" s="1485"/>
      <c r="P633" s="1485"/>
      <c r="Q633" s="1485"/>
      <c r="R633" s="1485"/>
      <c r="S633" s="1485"/>
      <c r="T633" s="1485"/>
      <c r="U633" s="1485"/>
      <c r="V633" s="1485"/>
      <c r="W633" s="1485"/>
      <c r="X633" s="1485"/>
      <c r="Y633" s="1485"/>
      <c r="Z633" s="1485"/>
      <c r="AA633" s="621"/>
      <c r="AC633" s="2082"/>
      <c r="AD633" s="2082"/>
    </row>
    <row r="634" spans="1:30" s="606" customFormat="1" ht="9.9499999999999993" customHeight="1">
      <c r="A634" s="607"/>
      <c r="B634" s="616"/>
      <c r="AC634" s="2082"/>
      <c r="AD634" s="2082"/>
    </row>
  </sheetData>
  <sheetProtection selectLockedCells="1"/>
  <mergeCells count="416">
    <mergeCell ref="J20:L20"/>
    <mergeCell ref="M20:O20"/>
    <mergeCell ref="M22:O22"/>
    <mergeCell ref="M24:O24"/>
    <mergeCell ref="M26:O26"/>
    <mergeCell ref="E393:F393"/>
    <mergeCell ref="J393:M393"/>
    <mergeCell ref="P393:S393"/>
    <mergeCell ref="X466:Z466"/>
    <mergeCell ref="E388:F388"/>
    <mergeCell ref="G339:H339"/>
    <mergeCell ref="E391:F391"/>
    <mergeCell ref="E389:F389"/>
    <mergeCell ref="J385:M385"/>
    <mergeCell ref="J386:M386"/>
    <mergeCell ref="K369:N369"/>
    <mergeCell ref="I331:AA332"/>
    <mergeCell ref="P388:S388"/>
    <mergeCell ref="M348:N348"/>
    <mergeCell ref="K365:M365"/>
    <mergeCell ref="J389:M389"/>
    <mergeCell ref="V388:Y388"/>
    <mergeCell ref="J392:M392"/>
    <mergeCell ref="P392:S392"/>
    <mergeCell ref="J485:M485"/>
    <mergeCell ref="X494:Z494"/>
    <mergeCell ref="J398:N398"/>
    <mergeCell ref="E418:F418"/>
    <mergeCell ref="K483:M483"/>
    <mergeCell ref="F477:AA478"/>
    <mergeCell ref="E472:F472"/>
    <mergeCell ref="J460:M460"/>
    <mergeCell ref="J461:M461"/>
    <mergeCell ref="J459:M459"/>
    <mergeCell ref="F452:AA453"/>
    <mergeCell ref="A455:AA455"/>
    <mergeCell ref="K458:M458"/>
    <mergeCell ref="L457:M457"/>
    <mergeCell ref="X445:Z445"/>
    <mergeCell ref="F449:AA450"/>
    <mergeCell ref="E447:F447"/>
    <mergeCell ref="J463:M463"/>
    <mergeCell ref="J434:M434"/>
    <mergeCell ref="L432:M432"/>
    <mergeCell ref="D491:G491"/>
    <mergeCell ref="A480:AA480"/>
    <mergeCell ref="E444:F444"/>
    <mergeCell ref="E493:F493"/>
    <mergeCell ref="E443:F443"/>
    <mergeCell ref="X443:Z443"/>
    <mergeCell ref="E471:F471"/>
    <mergeCell ref="X471:Z471"/>
    <mergeCell ref="X469:Z469"/>
    <mergeCell ref="I491:U491"/>
    <mergeCell ref="E467:F467"/>
    <mergeCell ref="X467:Z467"/>
    <mergeCell ref="J486:M486"/>
    <mergeCell ref="E468:F468"/>
    <mergeCell ref="X468:Z468"/>
    <mergeCell ref="D466:G466"/>
    <mergeCell ref="I466:U466"/>
    <mergeCell ref="E492:F492"/>
    <mergeCell ref="X492:Z492"/>
    <mergeCell ref="J484:M484"/>
    <mergeCell ref="X444:Z444"/>
    <mergeCell ref="E470:F470"/>
    <mergeCell ref="X470:Z470"/>
    <mergeCell ref="E469:F469"/>
    <mergeCell ref="J488:M488"/>
    <mergeCell ref="X472:Z472"/>
    <mergeCell ref="F474:AA475"/>
    <mergeCell ref="X495:Z495"/>
    <mergeCell ref="E494:F494"/>
    <mergeCell ref="X496:Z496"/>
    <mergeCell ref="X497:Z497"/>
    <mergeCell ref="A505:AA505"/>
    <mergeCell ref="E517:F517"/>
    <mergeCell ref="X517:Z517"/>
    <mergeCell ref="E518:F518"/>
    <mergeCell ref="X518:Z518"/>
    <mergeCell ref="D516:G516"/>
    <mergeCell ref="E497:F497"/>
    <mergeCell ref="X491:Z491"/>
    <mergeCell ref="E496:F496"/>
    <mergeCell ref="G253:AA255"/>
    <mergeCell ref="X522:Z522"/>
    <mergeCell ref="P386:S386"/>
    <mergeCell ref="X416:Z416"/>
    <mergeCell ref="X521:Z521"/>
    <mergeCell ref="J509:M509"/>
    <mergeCell ref="J510:M510"/>
    <mergeCell ref="J511:M511"/>
    <mergeCell ref="G337:H337"/>
    <mergeCell ref="J338:AA338"/>
    <mergeCell ref="J337:AA337"/>
    <mergeCell ref="F336:I336"/>
    <mergeCell ref="E446:F446"/>
    <mergeCell ref="E445:F445"/>
    <mergeCell ref="A430:AA430"/>
    <mergeCell ref="F499:AA500"/>
    <mergeCell ref="J388:M388"/>
    <mergeCell ref="J394:M394"/>
    <mergeCell ref="J339:AA339"/>
    <mergeCell ref="K366:M366"/>
    <mergeCell ref="E495:F495"/>
    <mergeCell ref="X493:Z493"/>
    <mergeCell ref="P387:S387"/>
    <mergeCell ref="J387:M387"/>
    <mergeCell ref="P316:T316"/>
    <mergeCell ref="S327:Z327"/>
    <mergeCell ref="S328:Z328"/>
    <mergeCell ref="F327:H327"/>
    <mergeCell ref="K363:M363"/>
    <mergeCell ref="G338:H338"/>
    <mergeCell ref="E386:F386"/>
    <mergeCell ref="V386:Y386"/>
    <mergeCell ref="P385:S385"/>
    <mergeCell ref="V385:Y385"/>
    <mergeCell ref="K368:N368"/>
    <mergeCell ref="F328:H328"/>
    <mergeCell ref="S326:Z326"/>
    <mergeCell ref="K364:M364"/>
    <mergeCell ref="H320:AA322"/>
    <mergeCell ref="F326:H326"/>
    <mergeCell ref="A334:AA334"/>
    <mergeCell ref="I329:AA330"/>
    <mergeCell ref="E387:F387"/>
    <mergeCell ref="V304:Z304"/>
    <mergeCell ref="V301:Z301"/>
    <mergeCell ref="V307:Z307"/>
    <mergeCell ref="P307:T307"/>
    <mergeCell ref="J305:N305"/>
    <mergeCell ref="P305:T305"/>
    <mergeCell ref="V305:Z305"/>
    <mergeCell ref="P302:T302"/>
    <mergeCell ref="J303:N303"/>
    <mergeCell ref="P303:T303"/>
    <mergeCell ref="P301:T301"/>
    <mergeCell ref="J301:N301"/>
    <mergeCell ref="J313:N313"/>
    <mergeCell ref="P313:T313"/>
    <mergeCell ref="I317:O317"/>
    <mergeCell ref="P317:V317"/>
    <mergeCell ref="J315:N315"/>
    <mergeCell ref="P315:T315"/>
    <mergeCell ref="J314:N314"/>
    <mergeCell ref="P314:T314"/>
    <mergeCell ref="V299:Z299"/>
    <mergeCell ref="V303:Z303"/>
    <mergeCell ref="J300:N300"/>
    <mergeCell ref="P300:T300"/>
    <mergeCell ref="V300:Z300"/>
    <mergeCell ref="M309:Q309"/>
    <mergeCell ref="V306:Z306"/>
    <mergeCell ref="P306:T306"/>
    <mergeCell ref="J306:N306"/>
    <mergeCell ref="M308:Q308"/>
    <mergeCell ref="J307:N307"/>
    <mergeCell ref="J316:N316"/>
    <mergeCell ref="L311:O311"/>
    <mergeCell ref="L312:O312"/>
    <mergeCell ref="J304:N304"/>
    <mergeCell ref="P304:T304"/>
    <mergeCell ref="V297:Z297"/>
    <mergeCell ref="J302:N302"/>
    <mergeCell ref="V293:Z293"/>
    <mergeCell ref="V290:Z290"/>
    <mergeCell ref="P290:T290"/>
    <mergeCell ref="V291:Z291"/>
    <mergeCell ref="P293:T293"/>
    <mergeCell ref="P291:T291"/>
    <mergeCell ref="J297:N297"/>
    <mergeCell ref="V295:Z295"/>
    <mergeCell ref="J299:N299"/>
    <mergeCell ref="P299:T299"/>
    <mergeCell ref="J290:N290"/>
    <mergeCell ref="P298:T298"/>
    <mergeCell ref="V298:Z298"/>
    <mergeCell ref="P297:T297"/>
    <mergeCell ref="J293:N293"/>
    <mergeCell ref="J291:N291"/>
    <mergeCell ref="J295:N295"/>
    <mergeCell ref="J298:N298"/>
    <mergeCell ref="P295:T295"/>
    <mergeCell ref="V302:Z302"/>
    <mergeCell ref="B38:H38"/>
    <mergeCell ref="A49:AA49"/>
    <mergeCell ref="N275:Q275"/>
    <mergeCell ref="J285:N285"/>
    <mergeCell ref="P285:T285"/>
    <mergeCell ref="Q276:T276"/>
    <mergeCell ref="Q277:T277"/>
    <mergeCell ref="J286:N286"/>
    <mergeCell ref="H214:AB214"/>
    <mergeCell ref="F224:AA225"/>
    <mergeCell ref="L280:AA280"/>
    <mergeCell ref="L281:AA281"/>
    <mergeCell ref="N274:Q274"/>
    <mergeCell ref="J84:AA85"/>
    <mergeCell ref="H141:AB141"/>
    <mergeCell ref="H55:AB55"/>
    <mergeCell ref="O39:T44"/>
    <mergeCell ref="O38:T38"/>
    <mergeCell ref="H63:AB63"/>
    <mergeCell ref="J102:AA103"/>
    <mergeCell ref="J93:AA94"/>
    <mergeCell ref="V285:Z285"/>
    <mergeCell ref="V286:Z286"/>
    <mergeCell ref="W273:Z273"/>
    <mergeCell ref="M271:P271"/>
    <mergeCell ref="H149:AB149"/>
    <mergeCell ref="I144:AC145"/>
    <mergeCell ref="H238:AB238"/>
    <mergeCell ref="H197:AB197"/>
    <mergeCell ref="H245:AB245"/>
    <mergeCell ref="M268:P268"/>
    <mergeCell ref="D261:AA262"/>
    <mergeCell ref="H132:AB132"/>
    <mergeCell ref="H206:AB206"/>
    <mergeCell ref="I181:AB182"/>
    <mergeCell ref="B5:AA5"/>
    <mergeCell ref="A248:AA248"/>
    <mergeCell ref="U43:AB44"/>
    <mergeCell ref="H223:Y223"/>
    <mergeCell ref="T16:AB16"/>
    <mergeCell ref="H91:AB91"/>
    <mergeCell ref="H100:AB100"/>
    <mergeCell ref="H188:AB188"/>
    <mergeCell ref="B39:H39"/>
    <mergeCell ref="U39:AB39"/>
    <mergeCell ref="U38:AB38"/>
    <mergeCell ref="H134:R134"/>
    <mergeCell ref="I152:AC153"/>
    <mergeCell ref="H179:AB179"/>
    <mergeCell ref="I160:AC161"/>
    <mergeCell ref="I171:AB172"/>
    <mergeCell ref="H72:AB72"/>
    <mergeCell ref="H82:AB82"/>
    <mergeCell ref="J74:AB75"/>
    <mergeCell ref="B13:Q14"/>
    <mergeCell ref="H157:AB157"/>
    <mergeCell ref="I190:AB191"/>
    <mergeCell ref="I199:AB200"/>
    <mergeCell ref="U40:AB41"/>
    <mergeCell ref="R268:U268"/>
    <mergeCell ref="R267:U267"/>
    <mergeCell ref="H268:K268"/>
    <mergeCell ref="H231:AB231"/>
    <mergeCell ref="H169:AB169"/>
    <mergeCell ref="I135:AC136"/>
    <mergeCell ref="H267:K267"/>
    <mergeCell ref="M267:P267"/>
    <mergeCell ref="G250:AA252"/>
    <mergeCell ref="W268:Z268"/>
    <mergeCell ref="N265:Q265"/>
    <mergeCell ref="W267:Z267"/>
    <mergeCell ref="N264:Q264"/>
    <mergeCell ref="E632:Z633"/>
    <mergeCell ref="F502:AA503"/>
    <mergeCell ref="F549:AA550"/>
    <mergeCell ref="I541:U541"/>
    <mergeCell ref="F552:AA553"/>
    <mergeCell ref="E545:F545"/>
    <mergeCell ref="X545:Z545"/>
    <mergeCell ref="E546:F546"/>
    <mergeCell ref="X546:Z546"/>
    <mergeCell ref="X542:Z542"/>
    <mergeCell ref="X519:Z519"/>
    <mergeCell ref="E520:F520"/>
    <mergeCell ref="X520:Z520"/>
    <mergeCell ref="E519:F519"/>
    <mergeCell ref="X541:Z541"/>
    <mergeCell ref="E542:F542"/>
    <mergeCell ref="J508:M508"/>
    <mergeCell ref="I566:U566"/>
    <mergeCell ref="X569:Z569"/>
    <mergeCell ref="I516:U516"/>
    <mergeCell ref="X516:Z516"/>
    <mergeCell ref="E568:F568"/>
    <mergeCell ref="J560:M560"/>
    <mergeCell ref="D566:G566"/>
    <mergeCell ref="X598:Z598"/>
    <mergeCell ref="E522:F522"/>
    <mergeCell ref="E543:F543"/>
    <mergeCell ref="X543:Z543"/>
    <mergeCell ref="E544:F544"/>
    <mergeCell ref="X544:Z544"/>
    <mergeCell ref="L282:AA282"/>
    <mergeCell ref="R269:U269"/>
    <mergeCell ref="T629:Y629"/>
    <mergeCell ref="R273:U273"/>
    <mergeCell ref="L279:AA279"/>
    <mergeCell ref="M273:P273"/>
    <mergeCell ref="W269:Z269"/>
    <mergeCell ref="H273:K273"/>
    <mergeCell ref="K289:N289"/>
    <mergeCell ref="J288:N288"/>
    <mergeCell ref="P288:T288"/>
    <mergeCell ref="V288:Z288"/>
    <mergeCell ref="P286:T286"/>
    <mergeCell ref="R271:U271"/>
    <mergeCell ref="W271:Z271"/>
    <mergeCell ref="H269:K269"/>
    <mergeCell ref="M269:P269"/>
    <mergeCell ref="H271:K271"/>
    <mergeCell ref="X593:Z593"/>
    <mergeCell ref="E594:F594"/>
    <mergeCell ref="X594:Z594"/>
    <mergeCell ref="E595:F595"/>
    <mergeCell ref="X595:Z595"/>
    <mergeCell ref="E596:F596"/>
    <mergeCell ref="X596:Z596"/>
    <mergeCell ref="E597:F597"/>
    <mergeCell ref="X597:Z597"/>
    <mergeCell ref="J586:M586"/>
    <mergeCell ref="J587:M587"/>
    <mergeCell ref="J513:M513"/>
    <mergeCell ref="L557:M557"/>
    <mergeCell ref="G610:I610"/>
    <mergeCell ref="I612:L612"/>
    <mergeCell ref="J588:M588"/>
    <mergeCell ref="J590:M590"/>
    <mergeCell ref="D593:G593"/>
    <mergeCell ref="I593:U593"/>
    <mergeCell ref="E598:F598"/>
    <mergeCell ref="A530:AA530"/>
    <mergeCell ref="A555:AA555"/>
    <mergeCell ref="J558:M558"/>
    <mergeCell ref="J559:M559"/>
    <mergeCell ref="J538:M538"/>
    <mergeCell ref="J534:M534"/>
    <mergeCell ref="J535:M535"/>
    <mergeCell ref="F527:AA528"/>
    <mergeCell ref="E521:F521"/>
    <mergeCell ref="E417:F417"/>
    <mergeCell ref="X417:Z417"/>
    <mergeCell ref="I613:L613"/>
    <mergeCell ref="F574:AA575"/>
    <mergeCell ref="F577:AA578"/>
    <mergeCell ref="E567:F567"/>
    <mergeCell ref="X567:Z567"/>
    <mergeCell ref="E547:F547"/>
    <mergeCell ref="X547:Z547"/>
    <mergeCell ref="X568:Z568"/>
    <mergeCell ref="E569:F569"/>
    <mergeCell ref="J563:M563"/>
    <mergeCell ref="E570:F570"/>
    <mergeCell ref="X570:Z570"/>
    <mergeCell ref="E571:F571"/>
    <mergeCell ref="X571:Z571"/>
    <mergeCell ref="E572:F572"/>
    <mergeCell ref="X572:Z572"/>
    <mergeCell ref="J561:M561"/>
    <mergeCell ref="X566:Z566"/>
    <mergeCell ref="A607:Z607"/>
    <mergeCell ref="A582:AA582"/>
    <mergeCell ref="L584:M584"/>
    <mergeCell ref="J585:M585"/>
    <mergeCell ref="E419:F419"/>
    <mergeCell ref="X419:Z419"/>
    <mergeCell ref="X418:Z418"/>
    <mergeCell ref="F427:AA428"/>
    <mergeCell ref="J436:M436"/>
    <mergeCell ref="X441:Z441"/>
    <mergeCell ref="E442:F442"/>
    <mergeCell ref="E421:F421"/>
    <mergeCell ref="F424:AA425"/>
    <mergeCell ref="I441:U441"/>
    <mergeCell ref="F601:AA602"/>
    <mergeCell ref="F604:AA605"/>
    <mergeCell ref="J614:L614"/>
    <mergeCell ref="R614:T614"/>
    <mergeCell ref="X446:Z446"/>
    <mergeCell ref="X447:Z447"/>
    <mergeCell ref="J391:M391"/>
    <mergeCell ref="D541:G541"/>
    <mergeCell ref="J533:M533"/>
    <mergeCell ref="J536:M536"/>
    <mergeCell ref="F524:AA525"/>
    <mergeCell ref="I416:U416"/>
    <mergeCell ref="P394:S394"/>
    <mergeCell ref="V391:Y391"/>
    <mergeCell ref="L399:Q399"/>
    <mergeCell ref="J411:M411"/>
    <mergeCell ref="A405:AA405"/>
    <mergeCell ref="J409:M409"/>
    <mergeCell ref="J410:M410"/>
    <mergeCell ref="I400:AA401"/>
    <mergeCell ref="V394:Y394"/>
    <mergeCell ref="P391:S391"/>
    <mergeCell ref="V392:Y392"/>
    <mergeCell ref="V393:Y393"/>
    <mergeCell ref="P389:S389"/>
    <mergeCell ref="V389:Y389"/>
    <mergeCell ref="V387:Y387"/>
    <mergeCell ref="E392:F392"/>
    <mergeCell ref="K408:M408"/>
    <mergeCell ref="F402:AA403"/>
    <mergeCell ref="J390:M390"/>
    <mergeCell ref="E599:F599"/>
    <mergeCell ref="X599:Z599"/>
    <mergeCell ref="P390:S390"/>
    <mergeCell ref="E390:F390"/>
    <mergeCell ref="V390:Y390"/>
    <mergeCell ref="X420:Z420"/>
    <mergeCell ref="X442:Z442"/>
    <mergeCell ref="D441:G441"/>
    <mergeCell ref="D416:G416"/>
    <mergeCell ref="J413:M413"/>
    <mergeCell ref="E420:F420"/>
    <mergeCell ref="E422:F422"/>
    <mergeCell ref="X421:Z421"/>
    <mergeCell ref="X422:Z422"/>
    <mergeCell ref="J435:M435"/>
    <mergeCell ref="J438:M438"/>
    <mergeCell ref="K433:M433"/>
  </mergeCells>
  <phoneticPr fontId="2"/>
  <dataValidations count="2">
    <dataValidation imeMode="on" allowBlank="1" showInputMessage="1" showErrorMessage="1" sqref="E632" xr:uid="{00000000-0002-0000-0900-000000000000}"/>
    <dataValidation imeMode="off" allowBlank="1" showInputMessage="1" showErrorMessage="1" sqref="JA609:JD609 SW609:SZ609 ACS609:ACV609 AMO609:AMR609 AWK609:AWN609 BGG609:BGJ609 BQC609:BQF609 BZY609:CAB609 CJU609:CJX609 CTQ609:CTT609 DDM609:DDP609 DNI609:DNL609 DXE609:DXH609 EHA609:EHD609 EQW609:EQZ609 FAS609:FAV609 FKO609:FKR609 FUK609:FUN609 GEG609:GEJ609 GOC609:GOF609 GXY609:GYB609 HHU609:HHX609 HRQ609:HRT609 IBM609:IBP609 ILI609:ILL609 IVE609:IVH609 JFA609:JFD609 JOW609:JOZ609 JYS609:JYV609 KIO609:KIR609 KSK609:KSN609 LCG609:LCJ609 LMC609:LMF609 LVY609:LWB609 MFU609:MFX609 MPQ609:MPT609 MZM609:MZP609 NJI609:NJL609 NTE609:NTH609 ODA609:ODD609 OMW609:OMZ609 OWS609:OWV609 PGO609:PGR609 PQK609:PQN609 QAG609:QAJ609 QKC609:QKF609 QTY609:QUB609 RDU609:RDX609 RNQ609:RNT609 RXM609:RXP609 SHI609:SHL609 SRE609:SRH609 TBA609:TBD609 TKW609:TKZ609 TUS609:TUV609 UEO609:UER609 UOK609:UON609 UYG609:UYJ609 VIC609:VIF609 VRY609:VSB609 WBU609:WBX609 WLQ609:WLT609 WVM609:WVP609 Q614:R614 F610:G610 I612:I615 S615 G609:I609 J614" xr:uid="{00000000-0002-0000-0900-000001000000}"/>
  </dataValidations>
  <hyperlinks>
    <hyperlink ref="V1:Y1" location="作業メニュー!A1" display="作業メニュー" xr:uid="{00000000-0004-0000-0900-000000000000}"/>
  </hyperlinks>
  <printOptions horizontalCentered="1"/>
  <pageMargins left="0.59055118110236227" right="0.19685039370078741" top="0.59055118110236227" bottom="0.39370078740157483" header="0.39370078740157483" footer="0.19685039370078741"/>
  <pageSetup paperSize="9" scale="87" orientation="portrait" r:id="rId1"/>
  <headerFooter alignWithMargins="0">
    <oddFooter>&amp;R240401</oddFooter>
  </headerFooter>
  <rowBreaks count="8" manualBreakCount="8">
    <brk id="48" max="16383" man="1"/>
    <brk id="246" max="16383" man="1"/>
    <brk id="333" max="16383" man="1"/>
    <brk id="404" max="16383" man="1"/>
    <brk id="454" max="16383" man="1"/>
    <brk id="504" max="16383" man="1"/>
    <brk id="554" max="16383" man="1"/>
    <brk id="60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29</xdr:col>
                    <xdr:colOff>228600</xdr:colOff>
                    <xdr:row>20</xdr:row>
                    <xdr:rowOff>228600</xdr:rowOff>
                  </from>
                  <to>
                    <xdr:col>34</xdr:col>
                    <xdr:colOff>228600</xdr:colOff>
                    <xdr:row>22</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29</xdr:col>
                    <xdr:colOff>228600</xdr:colOff>
                    <xdr:row>23</xdr:row>
                    <xdr:rowOff>0</xdr:rowOff>
                  </from>
                  <to>
                    <xdr:col>34</xdr:col>
                    <xdr:colOff>228600</xdr:colOff>
                    <xdr:row>24</xdr:row>
                    <xdr:rowOff>0</xdr:rowOff>
                  </to>
                </anchor>
              </controlPr>
            </control>
          </mc:Choice>
        </mc:AlternateContent>
        <mc:AlternateContent xmlns:mc="http://schemas.openxmlformats.org/markup-compatibility/2006">
          <mc:Choice Requires="x14">
            <control shapeId="5126" r:id="rId6" name="Check Box 6">
              <controlPr defaultSize="0" autoFill="0" autoLine="0" autoPict="0">
                <anchor moveWithCells="1">
                  <from>
                    <xdr:col>29</xdr:col>
                    <xdr:colOff>228600</xdr:colOff>
                    <xdr:row>25</xdr:row>
                    <xdr:rowOff>0</xdr:rowOff>
                  </from>
                  <to>
                    <xdr:col>34</xdr:col>
                    <xdr:colOff>228600</xdr:colOff>
                    <xdr:row>26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1:AP544"/>
  <sheetViews>
    <sheetView showGridLines="0" zoomScale="90" zoomScaleNormal="90" zoomScaleSheetLayoutView="100" workbookViewId="0">
      <selection activeCell="X1" sqref="X1"/>
    </sheetView>
  </sheetViews>
  <sheetFormatPr defaultColWidth="3.375" defaultRowHeight="18" customHeight="1"/>
  <cols>
    <col min="1" max="16384" width="3.375" style="1"/>
  </cols>
  <sheetData>
    <row r="1" spans="1:32" s="581" customFormat="1" ht="38.25" customHeight="1" thickBot="1">
      <c r="A1" s="580" t="s">
        <v>3557</v>
      </c>
      <c r="W1" s="1174" t="s">
        <v>66</v>
      </c>
      <c r="X1" s="1174"/>
      <c r="Y1" s="1174"/>
      <c r="Z1" s="586"/>
    </row>
    <row r="2" spans="1:32" ht="15.95" customHeight="1" thickTop="1">
      <c r="A2" s="1497" t="s">
        <v>315</v>
      </c>
      <c r="B2" s="1497"/>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row>
    <row r="3" spans="1:32" ht="15.95" customHeight="1">
      <c r="A3" s="3"/>
      <c r="B3" s="3" t="s">
        <v>314</v>
      </c>
      <c r="C3" s="3"/>
      <c r="D3" s="3"/>
      <c r="E3" s="3"/>
      <c r="F3" s="15"/>
      <c r="G3" s="15"/>
      <c r="H3" s="15"/>
      <c r="I3" s="15"/>
      <c r="J3" s="15"/>
      <c r="K3" s="15"/>
      <c r="L3" s="15"/>
      <c r="M3" s="3"/>
      <c r="N3" s="3"/>
      <c r="O3" s="3"/>
      <c r="P3" s="3"/>
      <c r="Q3" s="3"/>
      <c r="R3" s="3"/>
      <c r="S3" s="3"/>
      <c r="T3" s="3"/>
      <c r="U3" s="3"/>
      <c r="V3" s="3"/>
      <c r="W3" s="3"/>
      <c r="X3" s="3"/>
      <c r="Y3" s="3"/>
      <c r="Z3" s="3"/>
      <c r="AA3" s="3"/>
    </row>
    <row r="4" spans="1:32" ht="24" customHeight="1">
      <c r="A4" s="22" t="s">
        <v>311</v>
      </c>
      <c r="B4" s="20" t="s">
        <v>134</v>
      </c>
      <c r="C4" s="20"/>
      <c r="D4" s="20"/>
      <c r="E4" s="20"/>
      <c r="F4" s="1548">
        <f>項目一覧②!$F$252</f>
        <v>2</v>
      </c>
      <c r="G4" s="1548"/>
      <c r="H4" s="1548"/>
      <c r="I4" s="1548"/>
      <c r="K4" s="15"/>
      <c r="L4" s="15"/>
      <c r="M4" s="20"/>
      <c r="N4" s="20"/>
      <c r="O4" s="20"/>
      <c r="P4" s="20"/>
      <c r="Q4" s="20"/>
      <c r="R4" s="20"/>
      <c r="S4" s="20"/>
      <c r="T4" s="20"/>
      <c r="U4" s="20"/>
      <c r="V4" s="20"/>
      <c r="W4" s="20"/>
      <c r="X4" s="20"/>
      <c r="Y4" s="20"/>
      <c r="Z4" s="20"/>
      <c r="AA4" s="20"/>
    </row>
    <row r="5" spans="1:32" ht="15.95" customHeight="1">
      <c r="A5" s="17" t="s">
        <v>311</v>
      </c>
      <c r="B5" s="16" t="s">
        <v>313</v>
      </c>
      <c r="C5" s="16"/>
      <c r="D5" s="16"/>
      <c r="E5" s="16" t="s">
        <v>167</v>
      </c>
      <c r="F5" s="16"/>
      <c r="G5" s="1546" t="str">
        <f>項目一覧②!$F$253</f>
        <v/>
      </c>
      <c r="H5" s="1546"/>
      <c r="I5" s="16" t="s">
        <v>312</v>
      </c>
      <c r="J5" s="1547" t="str">
        <f>項目一覧②!$F$254</f>
        <v/>
      </c>
      <c r="K5" s="1547"/>
      <c r="L5" s="1547"/>
      <c r="M5" s="1547"/>
      <c r="N5" s="1547"/>
      <c r="O5" s="1547"/>
      <c r="P5" s="1547"/>
      <c r="Q5" s="1547"/>
      <c r="R5" s="1547"/>
      <c r="S5" s="1547"/>
      <c r="T5" s="1547"/>
      <c r="U5" s="1547"/>
      <c r="V5" s="1547"/>
      <c r="W5" s="1547"/>
      <c r="X5" s="1547"/>
      <c r="Y5" s="1547"/>
      <c r="Z5" s="1547"/>
      <c r="AA5" s="1547"/>
    </row>
    <row r="6" spans="1:32" ht="15.95" customHeight="1">
      <c r="A6" s="3"/>
      <c r="B6" s="3"/>
      <c r="C6" s="3"/>
      <c r="D6" s="3"/>
      <c r="E6" s="3" t="s">
        <v>167</v>
      </c>
      <c r="F6" s="3"/>
      <c r="G6" s="1457" t="str">
        <f>項目一覧②!$F$255</f>
        <v/>
      </c>
      <c r="H6" s="1457"/>
      <c r="I6" s="3" t="s">
        <v>312</v>
      </c>
      <c r="J6" s="1512" t="str">
        <f>項目一覧②!$F$256</f>
        <v/>
      </c>
      <c r="K6" s="1512"/>
      <c r="L6" s="1512"/>
      <c r="M6" s="1512"/>
      <c r="N6" s="1512"/>
      <c r="O6" s="1512"/>
      <c r="P6" s="1512"/>
      <c r="Q6" s="1512"/>
      <c r="R6" s="1512"/>
      <c r="S6" s="1512"/>
      <c r="T6" s="1512"/>
      <c r="U6" s="1512"/>
      <c r="V6" s="1512"/>
      <c r="W6" s="1512"/>
      <c r="X6" s="1512"/>
      <c r="Y6" s="1512"/>
      <c r="Z6" s="1512"/>
      <c r="AA6" s="1512"/>
    </row>
    <row r="7" spans="1:32" ht="15.95" customHeight="1">
      <c r="A7" s="3"/>
      <c r="B7" s="3"/>
      <c r="C7" s="3"/>
      <c r="D7" s="3"/>
      <c r="E7" s="3" t="s">
        <v>167</v>
      </c>
      <c r="F7" s="3"/>
      <c r="G7" s="1457" t="str">
        <f>項目一覧②!$F$257</f>
        <v/>
      </c>
      <c r="H7" s="1457"/>
      <c r="I7" s="3" t="s">
        <v>312</v>
      </c>
      <c r="J7" s="1512" t="str">
        <f>項目一覧②!$F$258</f>
        <v/>
      </c>
      <c r="K7" s="1512"/>
      <c r="L7" s="1512"/>
      <c r="M7" s="1512"/>
      <c r="N7" s="1512"/>
      <c r="O7" s="1512"/>
      <c r="P7" s="1512"/>
      <c r="Q7" s="1512"/>
      <c r="R7" s="1512"/>
      <c r="S7" s="1512"/>
      <c r="T7" s="1512"/>
      <c r="U7" s="1512"/>
      <c r="V7" s="1512"/>
      <c r="W7" s="1512"/>
      <c r="X7" s="1512"/>
      <c r="Y7" s="1512"/>
      <c r="Z7" s="1512"/>
      <c r="AA7" s="1512"/>
    </row>
    <row r="8" spans="1:32" ht="15.95" customHeight="1">
      <c r="A8" s="3"/>
      <c r="B8" s="3"/>
      <c r="C8" s="3"/>
      <c r="D8" s="3"/>
      <c r="E8" s="3" t="s">
        <v>167</v>
      </c>
      <c r="F8" s="3"/>
      <c r="G8" s="3"/>
      <c r="H8" s="3"/>
      <c r="I8" s="3" t="s">
        <v>312</v>
      </c>
      <c r="J8" s="3"/>
      <c r="K8" s="3"/>
      <c r="L8" s="3"/>
      <c r="M8" s="3"/>
      <c r="N8" s="3"/>
      <c r="O8" s="3"/>
      <c r="P8" s="3"/>
      <c r="Q8" s="3"/>
      <c r="R8" s="3"/>
      <c r="S8" s="3"/>
      <c r="T8" s="3"/>
      <c r="U8" s="3"/>
      <c r="V8" s="3"/>
      <c r="W8" s="3"/>
      <c r="X8" s="3"/>
      <c r="Y8" s="3"/>
      <c r="Z8" s="3"/>
      <c r="AA8" s="3"/>
    </row>
    <row r="9" spans="1:32" ht="15.95" customHeight="1">
      <c r="A9" s="17" t="s">
        <v>311</v>
      </c>
      <c r="B9" s="16" t="s">
        <v>131</v>
      </c>
      <c r="C9" s="16"/>
      <c r="D9" s="16"/>
      <c r="E9" s="16"/>
      <c r="F9" s="16"/>
      <c r="G9" s="16"/>
      <c r="H9" s="16"/>
      <c r="I9" s="16"/>
      <c r="J9" s="16"/>
      <c r="K9" s="16"/>
      <c r="L9" s="16"/>
      <c r="M9" s="16"/>
      <c r="N9" s="16"/>
      <c r="O9" s="16"/>
      <c r="P9" s="16"/>
      <c r="Q9" s="16"/>
      <c r="R9" s="16"/>
      <c r="S9" s="16"/>
      <c r="T9" s="16"/>
      <c r="U9" s="16"/>
      <c r="V9" s="16"/>
      <c r="W9" s="16"/>
      <c r="X9" s="16"/>
      <c r="Y9" s="16"/>
      <c r="Z9" s="16"/>
      <c r="AA9" s="16"/>
    </row>
    <row r="10" spans="1:32" ht="15.95" customHeight="1">
      <c r="A10" s="6"/>
      <c r="B10" s="6" t="str">
        <f>IF(項目一覧②!$G$259=TRUE,"■","□")</f>
        <v>□</v>
      </c>
      <c r="C10" s="3" t="s">
        <v>310</v>
      </c>
      <c r="D10" s="3"/>
      <c r="E10" s="6" t="str">
        <f>IF(項目一覧②!$H$259=TRUE,"■","□")</f>
        <v>□</v>
      </c>
      <c r="F10" s="3" t="s">
        <v>309</v>
      </c>
      <c r="G10" s="3"/>
      <c r="H10" s="32" t="str">
        <f>IF(項目一覧②!$I$259=TRUE,"■","□")</f>
        <v>□</v>
      </c>
      <c r="I10" s="15" t="s">
        <v>308</v>
      </c>
      <c r="J10" s="15"/>
      <c r="K10" s="32" t="str">
        <f>IF(項目一覧②!$J$259=TRUE,"■","□")</f>
        <v>□</v>
      </c>
      <c r="L10" s="15" t="s">
        <v>307</v>
      </c>
      <c r="M10" s="15"/>
      <c r="N10" s="32" t="str">
        <f>IF(項目一覧②!$K$259=TRUE,"■","□")</f>
        <v>□</v>
      </c>
      <c r="O10" s="15" t="s">
        <v>306</v>
      </c>
      <c r="P10" s="15"/>
      <c r="Q10" s="15"/>
      <c r="R10" s="32" t="str">
        <f>IF(項目一覧②!$L$259=TRUE,"■","□")</f>
        <v>□</v>
      </c>
      <c r="S10" s="15" t="s">
        <v>305</v>
      </c>
      <c r="T10" s="15"/>
      <c r="U10" s="15"/>
      <c r="V10" s="15"/>
      <c r="W10" s="32" t="str">
        <f>IF(項目一覧②!$M$259=TRUE,"■","□")</f>
        <v>□</v>
      </c>
      <c r="X10" s="31" t="s">
        <v>304</v>
      </c>
      <c r="Y10" s="15"/>
      <c r="Z10" s="15"/>
      <c r="AA10" s="30"/>
    </row>
    <row r="11" spans="1:32" ht="24" customHeight="1">
      <c r="A11" s="22" t="s">
        <v>271</v>
      </c>
      <c r="B11" s="20" t="s">
        <v>123</v>
      </c>
      <c r="C11" s="20"/>
      <c r="D11" s="20"/>
      <c r="E11" s="20"/>
      <c r="F11" s="20"/>
      <c r="G11" s="20"/>
      <c r="H11" s="20" t="str">
        <f>項目一覧②!$F$260&amp;IF(項目一覧②!$F$876="","","　一部  "&amp;項目一覧②!$F$876)</f>
        <v/>
      </c>
      <c r="I11" s="20"/>
      <c r="J11" s="20"/>
      <c r="K11" s="20"/>
      <c r="L11" s="20"/>
      <c r="M11" s="20"/>
      <c r="N11" s="20"/>
      <c r="O11" s="20"/>
      <c r="P11" s="20"/>
      <c r="Q11" s="20"/>
      <c r="R11" s="20"/>
      <c r="S11" s="20"/>
      <c r="T11" s="20"/>
      <c r="U11" s="20"/>
      <c r="V11" s="20"/>
      <c r="W11" s="20"/>
      <c r="X11" s="20"/>
      <c r="Y11" s="20"/>
      <c r="Z11" s="20"/>
      <c r="AA11" s="20"/>
    </row>
    <row r="12" spans="1:32" s="384" customFormat="1" ht="18" customHeight="1">
      <c r="A12" s="403" t="s">
        <v>111</v>
      </c>
      <c r="B12" s="388" t="s">
        <v>2996</v>
      </c>
      <c r="C12" s="388"/>
      <c r="D12" s="388"/>
      <c r="E12" s="388"/>
      <c r="F12" s="388"/>
      <c r="R12" s="10"/>
      <c r="S12" s="10"/>
      <c r="T12" s="10"/>
      <c r="U12" s="10"/>
      <c r="V12" s="10"/>
      <c r="W12" s="10"/>
      <c r="X12" s="10"/>
      <c r="Y12" s="10"/>
      <c r="Z12" s="10"/>
      <c r="AA12" s="10"/>
      <c r="AB12" s="10"/>
      <c r="AC12" s="10"/>
      <c r="AD12" s="10"/>
      <c r="AE12" s="10"/>
      <c r="AF12" s="10"/>
    </row>
    <row r="13" spans="1:32" s="384" customFormat="1" ht="17.100000000000001" customHeight="1">
      <c r="A13" s="403"/>
      <c r="B13" s="388"/>
      <c r="C13" s="388"/>
      <c r="D13" s="388"/>
      <c r="E13" s="428" t="str">
        <f>IF(項目一覧②!$G$833=TRUE,"■","□")</f>
        <v>□</v>
      </c>
      <c r="F13" s="10" t="s">
        <v>2950</v>
      </c>
      <c r="G13" s="10"/>
      <c r="H13" s="10"/>
      <c r="I13" s="10" t="s">
        <v>3639</v>
      </c>
      <c r="L13" s="10"/>
      <c r="M13" s="10"/>
      <c r="N13" s="10"/>
      <c r="O13" s="10"/>
      <c r="P13" s="10"/>
      <c r="Q13" s="10"/>
      <c r="R13" s="10"/>
      <c r="S13" s="10"/>
      <c r="T13" s="10"/>
      <c r="U13" s="10"/>
      <c r="V13" s="10"/>
      <c r="W13" s="10"/>
      <c r="X13" s="10"/>
      <c r="Y13" s="10"/>
      <c r="Z13" s="10"/>
      <c r="AA13" s="10"/>
      <c r="AB13" s="10"/>
      <c r="AC13" s="10"/>
      <c r="AD13" s="10"/>
    </row>
    <row r="14" spans="1:32" s="384" customFormat="1" ht="15.95" customHeight="1">
      <c r="A14" s="403"/>
      <c r="B14" s="388"/>
      <c r="C14" s="388"/>
      <c r="D14" s="388"/>
      <c r="E14" s="428" t="str">
        <f>IF(項目一覧②!$G$879=TRUE,"■","□")</f>
        <v>□</v>
      </c>
      <c r="F14" s="10" t="s">
        <v>2950</v>
      </c>
      <c r="G14" s="10"/>
      <c r="H14" s="10"/>
      <c r="I14" s="10" t="s">
        <v>3640</v>
      </c>
      <c r="L14" s="10"/>
      <c r="M14" s="10"/>
      <c r="N14" s="10"/>
      <c r="O14" s="10"/>
      <c r="P14" s="10"/>
      <c r="Q14" s="10"/>
      <c r="R14" s="10"/>
      <c r="S14" s="10"/>
      <c r="T14" s="10"/>
      <c r="U14" s="10"/>
      <c r="V14" s="10"/>
      <c r="W14" s="10"/>
      <c r="X14" s="10"/>
      <c r="Y14" s="10"/>
      <c r="Z14" s="10"/>
      <c r="AA14" s="10"/>
      <c r="AB14" s="10"/>
      <c r="AC14" s="10"/>
      <c r="AD14" s="10"/>
    </row>
    <row r="15" spans="1:32" s="384" customFormat="1" ht="17.100000000000001" customHeight="1">
      <c r="A15" s="403"/>
      <c r="B15" s="388"/>
      <c r="C15" s="388"/>
      <c r="D15" s="388"/>
      <c r="E15" s="428" t="str">
        <f>IF(項目一覧②!$G$834=TRUE,"■","□")</f>
        <v>□</v>
      </c>
      <c r="F15" s="10" t="s">
        <v>3660</v>
      </c>
      <c r="G15" s="10"/>
      <c r="H15" s="10"/>
      <c r="I15" s="10"/>
      <c r="J15" s="428"/>
      <c r="K15" s="10"/>
      <c r="L15" s="10"/>
      <c r="M15" s="10"/>
      <c r="N15" s="10"/>
      <c r="O15" s="10"/>
      <c r="P15" s="10"/>
      <c r="Q15" s="10"/>
      <c r="R15" s="10"/>
      <c r="S15" s="10"/>
      <c r="T15" s="10"/>
      <c r="U15" s="10"/>
      <c r="V15" s="10"/>
      <c r="W15" s="10"/>
      <c r="X15" s="10"/>
      <c r="Y15" s="10"/>
      <c r="Z15" s="10"/>
      <c r="AA15" s="10"/>
      <c r="AB15" s="10"/>
      <c r="AC15" s="10"/>
      <c r="AD15" s="10"/>
    </row>
    <row r="16" spans="1:32" s="384" customFormat="1" ht="17.100000000000001" customHeight="1">
      <c r="A16" s="403"/>
      <c r="B16" s="388"/>
      <c r="C16" s="388"/>
      <c r="D16" s="388"/>
      <c r="E16" s="428" t="str">
        <f>IF(項目一覧②!$G$835=TRUE,"■","□")</f>
        <v>□</v>
      </c>
      <c r="F16" s="10" t="s">
        <v>2951</v>
      </c>
      <c r="G16" s="10"/>
      <c r="H16" s="10"/>
      <c r="I16" s="10"/>
      <c r="K16" s="10"/>
      <c r="L16" s="420"/>
      <c r="M16" s="1294"/>
      <c r="N16" s="1294"/>
      <c r="O16" s="10"/>
      <c r="P16" s="10"/>
      <c r="Q16" s="10"/>
      <c r="R16" s="10"/>
      <c r="S16" s="10"/>
      <c r="T16" s="10"/>
      <c r="U16" s="10"/>
      <c r="V16" s="10"/>
      <c r="W16" s="10"/>
      <c r="X16" s="10"/>
      <c r="Y16" s="10"/>
      <c r="Z16" s="10"/>
      <c r="AA16" s="10"/>
      <c r="AB16" s="10"/>
      <c r="AC16" s="10"/>
      <c r="AD16" s="10"/>
      <c r="AE16" s="520"/>
    </row>
    <row r="17" spans="1:41" s="384" customFormat="1" ht="17.100000000000001" customHeight="1">
      <c r="A17" s="403"/>
      <c r="B17" s="388"/>
      <c r="C17" s="388"/>
      <c r="D17" s="388"/>
      <c r="E17" s="428" t="str">
        <f>IF(項目一覧②!$G$836=TRUE,"■","□")</f>
        <v>□</v>
      </c>
      <c r="F17" s="10" t="s">
        <v>2952</v>
      </c>
      <c r="G17" s="10"/>
      <c r="H17" s="10"/>
      <c r="I17" s="10"/>
      <c r="J17" s="10"/>
      <c r="K17" s="10"/>
      <c r="L17" s="10"/>
      <c r="M17" s="10"/>
      <c r="N17" s="10"/>
      <c r="O17" s="10"/>
      <c r="P17" s="10"/>
      <c r="Q17" s="10"/>
      <c r="R17" s="10"/>
      <c r="S17" s="10"/>
      <c r="T17" s="10"/>
      <c r="U17" s="10"/>
      <c r="V17" s="10"/>
      <c r="W17" s="10"/>
      <c r="X17" s="10"/>
      <c r="Y17" s="10"/>
      <c r="Z17" s="10"/>
      <c r="AA17" s="10"/>
      <c r="AB17" s="10"/>
      <c r="AC17" s="10"/>
      <c r="AD17" s="10"/>
      <c r="AE17" s="520"/>
    </row>
    <row r="18" spans="1:41" s="384" customFormat="1" ht="17.100000000000001" customHeight="1">
      <c r="A18" s="403"/>
      <c r="B18" s="388"/>
      <c r="C18" s="388"/>
      <c r="D18" s="388"/>
      <c r="E18" s="428" t="str">
        <f>IF(項目一覧②!$G$837=TRUE,"■","□")</f>
        <v>□</v>
      </c>
      <c r="F18" s="10" t="s">
        <v>2953</v>
      </c>
      <c r="G18" s="10"/>
      <c r="H18" s="10"/>
      <c r="I18" s="10"/>
      <c r="J18" s="10"/>
      <c r="K18" s="10"/>
      <c r="L18" s="10"/>
      <c r="M18" s="10"/>
      <c r="N18" s="10"/>
      <c r="O18" s="10"/>
      <c r="P18" s="10"/>
      <c r="Q18" s="10"/>
      <c r="R18" s="10"/>
      <c r="S18" s="10"/>
      <c r="T18" s="10"/>
      <c r="U18" s="10"/>
      <c r="V18" s="10"/>
      <c r="W18" s="10"/>
      <c r="X18" s="10"/>
      <c r="Y18" s="10"/>
      <c r="Z18" s="10"/>
      <c r="AA18" s="10"/>
      <c r="AB18" s="10"/>
      <c r="AC18" s="10"/>
      <c r="AD18" s="10"/>
      <c r="AE18" s="520"/>
    </row>
    <row r="19" spans="1:41" s="384" customFormat="1" ht="18" customHeight="1">
      <c r="A19" s="980"/>
      <c r="B19" s="981"/>
      <c r="C19" s="981"/>
      <c r="D19" s="981"/>
      <c r="E19" s="983" t="str">
        <f>IF(項目一覧②!$G$863=TRUE,"■","□")</f>
        <v>□</v>
      </c>
      <c r="F19" s="982" t="s">
        <v>1374</v>
      </c>
      <c r="G19" s="982"/>
      <c r="H19" s="982"/>
      <c r="I19" s="982"/>
      <c r="J19" s="982"/>
      <c r="K19" s="982"/>
      <c r="L19" s="982"/>
      <c r="M19" s="982"/>
      <c r="N19" s="982"/>
      <c r="O19" s="982"/>
      <c r="P19" s="982"/>
      <c r="Q19" s="982"/>
      <c r="R19" s="982"/>
      <c r="S19" s="982"/>
      <c r="T19" s="982"/>
      <c r="U19" s="982"/>
      <c r="V19" s="982"/>
      <c r="W19" s="982"/>
      <c r="X19" s="982"/>
      <c r="Y19" s="982"/>
      <c r="Z19" s="982"/>
      <c r="AA19" s="982"/>
      <c r="AB19" s="10"/>
      <c r="AC19" s="10"/>
      <c r="AD19" s="10"/>
      <c r="AE19" s="520"/>
    </row>
    <row r="20" spans="1:41" s="384" customFormat="1" ht="18" customHeight="1">
      <c r="A20" s="403" t="s">
        <v>111</v>
      </c>
      <c r="B20" s="388" t="s">
        <v>2997</v>
      </c>
      <c r="C20" s="388"/>
      <c r="D20" s="388"/>
      <c r="E20" s="388"/>
      <c r="F20" s="388"/>
      <c r="G20" s="388"/>
      <c r="H20" s="388"/>
      <c r="I20" s="388"/>
      <c r="J20" s="388"/>
      <c r="K20" s="388"/>
      <c r="L20" s="388"/>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520"/>
    </row>
    <row r="21" spans="1:41" s="384" customFormat="1" ht="17.100000000000001" customHeight="1">
      <c r="A21" s="403"/>
      <c r="B21" s="388"/>
      <c r="C21" s="388"/>
      <c r="D21" s="388"/>
      <c r="E21" s="428" t="str">
        <f>IF(項目一覧②!$G$839=TRUE,"■","□")</f>
        <v>□</v>
      </c>
      <c r="F21" s="10" t="s">
        <v>2993</v>
      </c>
      <c r="G21" s="10"/>
      <c r="H21" s="10"/>
      <c r="I21" s="10"/>
      <c r="J21" s="10"/>
      <c r="K21" s="10"/>
      <c r="L21" s="10"/>
      <c r="M21" s="10"/>
      <c r="N21" s="10"/>
      <c r="O21" s="10"/>
      <c r="P21" s="10"/>
      <c r="Q21" s="10"/>
      <c r="R21" s="10"/>
      <c r="S21" s="10"/>
      <c r="T21" s="10"/>
      <c r="U21" s="10"/>
      <c r="V21" s="10"/>
      <c r="W21" s="10"/>
      <c r="X21" s="10"/>
      <c r="Y21" s="10"/>
      <c r="Z21" s="10"/>
      <c r="AA21" s="10"/>
      <c r="AB21" s="10"/>
      <c r="AC21" s="10"/>
      <c r="AD21" s="10"/>
      <c r="AE21" s="520"/>
    </row>
    <row r="22" spans="1:41" s="384" customFormat="1" ht="17.100000000000001" customHeight="1">
      <c r="A22" s="403"/>
      <c r="B22" s="388"/>
      <c r="C22" s="388"/>
      <c r="D22" s="388"/>
      <c r="E22" s="428" t="str">
        <f>IF(項目一覧②!$G$840=TRUE,"■","□")</f>
        <v>□</v>
      </c>
      <c r="F22" s="10" t="s">
        <v>2994</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520"/>
    </row>
    <row r="23" spans="1:41" s="384" customFormat="1" ht="15.95" customHeight="1">
      <c r="A23" s="403"/>
      <c r="B23" s="388"/>
      <c r="C23" s="388"/>
      <c r="D23" s="388"/>
      <c r="E23" s="428" t="str">
        <f>IF(項目一覧②!$G$882=TRUE,"■","□")</f>
        <v>□</v>
      </c>
      <c r="F23" s="10" t="s">
        <v>3641</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520"/>
    </row>
    <row r="24" spans="1:41" s="384" customFormat="1" ht="17.100000000000001" customHeight="1">
      <c r="A24" s="403"/>
      <c r="B24" s="388"/>
      <c r="C24" s="388"/>
      <c r="D24" s="388"/>
      <c r="E24" s="428" t="str">
        <f>IF(項目一覧②!$G$841=TRUE,"■","□")</f>
        <v>□</v>
      </c>
      <c r="F24" s="10" t="s">
        <v>2995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520"/>
    </row>
    <row r="25" spans="1:41" s="384" customFormat="1" ht="18" customHeight="1">
      <c r="A25" s="403"/>
      <c r="B25" s="388"/>
      <c r="C25" s="388"/>
      <c r="D25" s="388"/>
      <c r="E25" s="428" t="str">
        <f>IF(項目一覧②!$G$864=TRUE,"■","□")</f>
        <v>□</v>
      </c>
      <c r="F25" s="10" t="s">
        <v>1374</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520"/>
    </row>
    <row r="26" spans="1:41" s="384" customFormat="1" ht="18" customHeight="1">
      <c r="A26" s="980"/>
      <c r="B26" s="981"/>
      <c r="C26" s="981"/>
      <c r="D26" s="981"/>
      <c r="E26" s="983" t="str">
        <f>IF(項目一覧②!$G$865=TRUE,"■","□")</f>
        <v>□</v>
      </c>
      <c r="F26" s="982" t="s">
        <v>3055</v>
      </c>
      <c r="G26" s="982"/>
      <c r="H26" s="982"/>
      <c r="I26" s="982"/>
      <c r="J26" s="982"/>
      <c r="K26" s="982"/>
      <c r="L26" s="982"/>
      <c r="M26" s="982"/>
      <c r="N26" s="982"/>
      <c r="O26" s="982"/>
      <c r="P26" s="982"/>
      <c r="Q26" s="982"/>
      <c r="R26" s="982"/>
      <c r="S26" s="982"/>
      <c r="T26" s="982"/>
      <c r="U26" s="982"/>
      <c r="V26" s="982"/>
      <c r="W26" s="982"/>
      <c r="X26" s="982"/>
      <c r="Y26" s="982"/>
      <c r="Z26" s="982"/>
      <c r="AA26" s="982"/>
      <c r="AB26" s="10"/>
      <c r="AC26" s="10"/>
      <c r="AD26" s="10"/>
      <c r="AE26" s="520"/>
    </row>
    <row r="27" spans="1:41" s="384" customFormat="1" ht="18" customHeight="1">
      <c r="A27" s="403" t="s">
        <v>111</v>
      </c>
      <c r="B27" s="388" t="s">
        <v>3068</v>
      </c>
      <c r="C27" s="388"/>
      <c r="D27" s="388"/>
      <c r="E27" s="388"/>
      <c r="F27" s="388"/>
      <c r="G27" s="388"/>
      <c r="H27" s="388"/>
      <c r="I27" s="388"/>
      <c r="J27" s="388"/>
      <c r="K27" s="388"/>
      <c r="L27" s="388"/>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520"/>
    </row>
    <row r="28" spans="1:41" s="384" customFormat="1" ht="18" customHeight="1">
      <c r="A28" s="403"/>
      <c r="B28" s="388"/>
      <c r="C28" s="388"/>
      <c r="D28" s="388"/>
      <c r="E28" s="428" t="str">
        <f>IF(項目一覧②!$G$866=TRUE,"■","□")</f>
        <v>□</v>
      </c>
      <c r="F28" s="10" t="s">
        <v>3060</v>
      </c>
      <c r="G28" s="10"/>
      <c r="H28" s="10"/>
      <c r="I28" s="10"/>
      <c r="J28" s="428" t="str">
        <f>IF(項目一覧②!$G$842=TRUE,"■","□")</f>
        <v>□</v>
      </c>
      <c r="K28" s="10" t="s">
        <v>2959</v>
      </c>
      <c r="L28" s="10"/>
      <c r="M28" s="10"/>
      <c r="N28" s="10"/>
      <c r="O28" s="10"/>
      <c r="P28" s="428" t="str">
        <f>IF(項目一覧②!$G$867=TRUE,"■","□")</f>
        <v>□</v>
      </c>
      <c r="Q28" s="10" t="s">
        <v>3059</v>
      </c>
      <c r="T28" s="10"/>
      <c r="U28" s="428" t="str">
        <f>IF(項目一覧②!$G$843=TRUE,"■","□")</f>
        <v>□</v>
      </c>
      <c r="V28" s="10" t="s">
        <v>3011</v>
      </c>
      <c r="W28" s="10"/>
      <c r="X28" s="10"/>
      <c r="Y28" s="10"/>
      <c r="Z28" s="10"/>
      <c r="AA28" s="10"/>
      <c r="AD28" s="10"/>
      <c r="AE28" s="10"/>
      <c r="AF28" s="10"/>
      <c r="AG28" s="10"/>
      <c r="AH28" s="10"/>
      <c r="AI28" s="10"/>
      <c r="AJ28" s="10"/>
      <c r="AK28" s="10"/>
      <c r="AL28" s="10"/>
      <c r="AM28" s="10"/>
      <c r="AN28" s="10"/>
      <c r="AO28" s="520"/>
    </row>
    <row r="29" spans="1:41" s="384" customFormat="1" ht="18" customHeight="1">
      <c r="A29" s="403"/>
      <c r="B29" s="388"/>
      <c r="C29" s="388"/>
      <c r="D29" s="388"/>
      <c r="E29" s="428" t="str">
        <f>IF(項目一覧②!$G$844=TRUE,"■","□")</f>
        <v>□</v>
      </c>
      <c r="F29" s="10" t="s">
        <v>2048</v>
      </c>
      <c r="G29" s="10"/>
      <c r="H29" s="10"/>
      <c r="I29" s="10"/>
      <c r="J29" s="983" t="str">
        <f>IF(項目一覧②!$G$868=TRUE,"■","□")</f>
        <v>□</v>
      </c>
      <c r="K29" s="982" t="s">
        <v>3057</v>
      </c>
      <c r="L29" s="10"/>
      <c r="M29" s="10"/>
      <c r="N29" s="10"/>
      <c r="O29" s="10"/>
      <c r="P29" s="10"/>
      <c r="Q29" s="10"/>
      <c r="R29" s="428"/>
      <c r="S29" s="10"/>
      <c r="T29" s="10"/>
      <c r="U29" s="10"/>
      <c r="V29" s="10"/>
      <c r="W29" s="10"/>
      <c r="X29" s="10"/>
      <c r="Y29" s="10"/>
      <c r="Z29" s="10"/>
      <c r="AA29" s="10"/>
      <c r="AB29" s="10"/>
      <c r="AC29" s="10"/>
      <c r="AD29" s="10"/>
      <c r="AE29" s="520"/>
    </row>
    <row r="30" spans="1:41" ht="15.95" customHeight="1">
      <c r="A30" s="17" t="s">
        <v>271</v>
      </c>
      <c r="B30" s="16" t="s">
        <v>2998</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row>
    <row r="31" spans="1:41" ht="15.95" customHeight="1">
      <c r="A31" s="3"/>
      <c r="B31" s="3" t="s">
        <v>2362</v>
      </c>
      <c r="C31" s="3" t="s">
        <v>2335</v>
      </c>
      <c r="D31" s="3"/>
      <c r="E31" s="3"/>
      <c r="F31" s="3"/>
      <c r="G31" s="3"/>
      <c r="H31" s="3"/>
      <c r="I31" s="3"/>
      <c r="J31" s="3"/>
      <c r="K31" s="1468" t="str">
        <f>項目一覧②!$F$263</f>
        <v/>
      </c>
      <c r="L31" s="1468"/>
      <c r="M31" s="1468"/>
      <c r="N31" s="3"/>
      <c r="O31" s="3"/>
      <c r="P31" s="3"/>
      <c r="Q31" s="3"/>
      <c r="R31" s="3"/>
      <c r="S31" s="3"/>
      <c r="T31" s="3"/>
      <c r="U31" s="3"/>
      <c r="V31" s="3"/>
      <c r="W31" s="3"/>
      <c r="X31" s="3"/>
      <c r="Y31" s="3"/>
      <c r="Z31" s="3"/>
      <c r="AA31" s="3"/>
    </row>
    <row r="32" spans="1:41" ht="15.95" customHeight="1">
      <c r="A32" s="3"/>
      <c r="B32" s="3" t="s">
        <v>2363</v>
      </c>
      <c r="C32" s="3" t="s">
        <v>2336</v>
      </c>
      <c r="D32" s="3"/>
      <c r="E32" s="3"/>
      <c r="F32" s="3"/>
      <c r="G32" s="3"/>
      <c r="H32" s="3"/>
      <c r="I32" s="3"/>
      <c r="J32" s="3"/>
      <c r="K32" s="1468" t="str">
        <f>項目一覧②!$F$264</f>
        <v/>
      </c>
      <c r="L32" s="1468"/>
      <c r="M32" s="1468"/>
      <c r="N32" s="3"/>
      <c r="O32" s="3"/>
      <c r="P32" s="3"/>
      <c r="Q32" s="3"/>
      <c r="R32" s="3"/>
      <c r="S32" s="3"/>
      <c r="T32" s="3"/>
      <c r="U32" s="3"/>
      <c r="V32" s="3"/>
      <c r="W32" s="3"/>
      <c r="X32" s="3"/>
      <c r="Y32" s="3"/>
      <c r="Z32" s="3"/>
      <c r="AA32" s="3"/>
    </row>
    <row r="33" spans="1:28" ht="15.95" customHeight="1">
      <c r="A33" s="3"/>
      <c r="B33" s="3" t="s">
        <v>2337</v>
      </c>
      <c r="C33" s="3" t="s">
        <v>2338</v>
      </c>
      <c r="D33" s="3"/>
      <c r="E33" s="3"/>
      <c r="F33" s="3"/>
      <c r="G33" s="3"/>
      <c r="H33" s="3"/>
      <c r="I33" s="3"/>
      <c r="J33" s="3"/>
      <c r="K33" s="1468" t="str">
        <f>項目一覧②!$F$265</f>
        <v/>
      </c>
      <c r="L33" s="1468"/>
      <c r="M33" s="1468"/>
      <c r="N33" s="3"/>
      <c r="O33" s="3"/>
      <c r="P33" s="3"/>
      <c r="Q33" s="3"/>
      <c r="R33" s="3"/>
      <c r="S33" s="3"/>
      <c r="T33" s="3"/>
      <c r="U33" s="3"/>
      <c r="V33" s="3"/>
      <c r="W33" s="3"/>
      <c r="X33" s="3"/>
      <c r="Y33" s="3"/>
      <c r="Z33" s="3"/>
      <c r="AA33" s="3"/>
    </row>
    <row r="34" spans="1:28" ht="15.95" customHeight="1">
      <c r="A34" s="3"/>
      <c r="B34" s="3" t="s">
        <v>2364</v>
      </c>
      <c r="C34" s="3" t="s">
        <v>2339</v>
      </c>
      <c r="D34" s="3"/>
      <c r="E34" s="3"/>
      <c r="F34" s="3"/>
      <c r="G34" s="3"/>
      <c r="H34" s="3"/>
      <c r="I34" s="3"/>
      <c r="J34" s="3"/>
      <c r="K34" s="1494" t="str">
        <f>項目一覧②!$F$266</f>
        <v/>
      </c>
      <c r="L34" s="1494"/>
      <c r="M34" s="1494"/>
      <c r="N34" s="3"/>
      <c r="O34" s="3"/>
      <c r="P34" s="3"/>
      <c r="Q34" s="3"/>
      <c r="R34" s="3"/>
      <c r="S34" s="3"/>
      <c r="T34" s="3"/>
      <c r="U34" s="3"/>
      <c r="V34" s="3"/>
      <c r="W34" s="3"/>
      <c r="X34" s="3"/>
      <c r="Y34" s="3"/>
      <c r="Z34" s="3"/>
      <c r="AA34" s="3"/>
      <c r="AB34" s="10"/>
    </row>
    <row r="35" spans="1:28" ht="15.95" customHeight="1">
      <c r="A35" s="17" t="s">
        <v>271</v>
      </c>
      <c r="B35" s="16" t="s">
        <v>2999</v>
      </c>
      <c r="C35" s="16"/>
      <c r="D35" s="16"/>
      <c r="E35" s="16"/>
      <c r="F35" s="16"/>
      <c r="G35" s="16"/>
      <c r="H35" s="16"/>
      <c r="I35" s="16"/>
      <c r="J35" s="16"/>
      <c r="K35" s="16"/>
      <c r="L35" s="16"/>
      <c r="M35" s="16"/>
      <c r="N35" s="16"/>
      <c r="O35" s="16"/>
      <c r="P35" s="16"/>
      <c r="Q35" s="16"/>
      <c r="R35" s="16"/>
      <c r="S35" s="16"/>
      <c r="T35" s="16"/>
      <c r="U35" s="16"/>
      <c r="V35" s="16"/>
      <c r="W35" s="16"/>
      <c r="X35" s="16"/>
      <c r="Y35" s="16"/>
      <c r="Z35" s="16"/>
      <c r="AA35" s="16"/>
    </row>
    <row r="36" spans="1:28" ht="15.95" customHeight="1">
      <c r="A36" s="3"/>
      <c r="B36" s="3" t="s">
        <v>2299</v>
      </c>
      <c r="C36" s="3" t="s">
        <v>2327</v>
      </c>
      <c r="D36" s="3"/>
      <c r="E36" s="3"/>
      <c r="F36" s="3"/>
      <c r="G36" s="3"/>
      <c r="H36" s="3"/>
      <c r="I36" s="3"/>
      <c r="J36" s="3"/>
      <c r="K36" s="1537" t="str">
        <f>項目一覧②!$F$267</f>
        <v/>
      </c>
      <c r="L36" s="1537"/>
      <c r="M36" s="1537"/>
      <c r="N36" s="1537"/>
      <c r="O36" s="3" t="s">
        <v>269</v>
      </c>
      <c r="P36" s="3"/>
      <c r="Q36" s="3"/>
      <c r="R36" s="3"/>
      <c r="S36" s="3"/>
      <c r="T36" s="3"/>
      <c r="U36" s="3"/>
      <c r="V36" s="3"/>
      <c r="W36" s="3"/>
      <c r="X36" s="3"/>
      <c r="Y36" s="3"/>
      <c r="Z36" s="3"/>
      <c r="AA36" s="3"/>
    </row>
    <row r="37" spans="1:28" ht="15.95" customHeight="1">
      <c r="A37" s="15"/>
      <c r="B37" s="15" t="s">
        <v>2350</v>
      </c>
      <c r="C37" s="15" t="s">
        <v>2340</v>
      </c>
      <c r="D37" s="15"/>
      <c r="E37" s="15"/>
      <c r="F37" s="15"/>
      <c r="G37" s="15"/>
      <c r="H37" s="15"/>
      <c r="I37" s="15"/>
      <c r="J37" s="15"/>
      <c r="K37" s="1551" t="str">
        <f>項目一覧②!$F$268</f>
        <v/>
      </c>
      <c r="L37" s="1551"/>
      <c r="M37" s="1551"/>
      <c r="N37" s="1551"/>
      <c r="O37" s="3" t="s">
        <v>269</v>
      </c>
      <c r="P37" s="15"/>
      <c r="Q37" s="15"/>
      <c r="R37" s="15"/>
      <c r="S37" s="15"/>
      <c r="T37" s="15"/>
      <c r="U37" s="15"/>
      <c r="V37" s="15"/>
      <c r="W37" s="15"/>
      <c r="X37" s="15"/>
      <c r="Y37" s="15"/>
      <c r="Z37" s="15"/>
      <c r="AA37" s="15"/>
      <c r="AB37" s="10"/>
    </row>
    <row r="38" spans="1:28" ht="24" customHeight="1">
      <c r="A38" s="22" t="s">
        <v>271</v>
      </c>
      <c r="B38" s="20" t="s">
        <v>3000</v>
      </c>
      <c r="C38" s="20"/>
      <c r="D38" s="20"/>
      <c r="E38" s="20"/>
      <c r="F38" s="20"/>
      <c r="G38" s="20"/>
      <c r="H38" s="1556" t="str">
        <f>項目一覧②!$F$269</f>
        <v/>
      </c>
      <c r="I38" s="1556"/>
      <c r="J38" s="1556"/>
      <c r="K38" s="1556"/>
      <c r="L38" s="1556"/>
      <c r="M38" s="1556"/>
      <c r="N38" s="1556"/>
      <c r="O38" s="1556"/>
      <c r="P38" s="1556"/>
      <c r="Q38" s="1556"/>
      <c r="R38" s="1556"/>
      <c r="S38" s="1556"/>
      <c r="T38" s="1556"/>
      <c r="U38" s="1556"/>
      <c r="V38" s="1556"/>
      <c r="W38" s="1556"/>
      <c r="X38" s="1556"/>
      <c r="Y38" s="1556"/>
      <c r="Z38" s="1556"/>
      <c r="AA38" s="1556"/>
      <c r="AB38" s="10"/>
    </row>
    <row r="39" spans="1:28" ht="15.95" customHeight="1">
      <c r="A39" s="17" t="s">
        <v>271</v>
      </c>
      <c r="B39" s="16" t="s">
        <v>3001</v>
      </c>
      <c r="C39" s="16"/>
      <c r="D39" s="16"/>
      <c r="E39" s="16"/>
      <c r="F39" s="16"/>
      <c r="G39" s="16"/>
      <c r="H39" s="16"/>
      <c r="I39" s="16"/>
      <c r="J39" s="16"/>
      <c r="K39" s="16"/>
      <c r="L39" s="16"/>
      <c r="M39" s="16"/>
      <c r="N39" s="16"/>
      <c r="O39" s="16"/>
      <c r="P39" s="16"/>
      <c r="Q39" s="16"/>
      <c r="R39" s="16"/>
      <c r="S39" s="16"/>
      <c r="T39" s="16"/>
      <c r="U39" s="16"/>
      <c r="V39" s="16"/>
      <c r="W39" s="16"/>
      <c r="X39" s="16"/>
      <c r="Y39" s="16"/>
      <c r="Z39" s="16"/>
      <c r="AA39" s="16"/>
    </row>
    <row r="40" spans="1:28" ht="15.95" customHeight="1">
      <c r="A40" s="6"/>
      <c r="B40" s="3" t="s">
        <v>2357</v>
      </c>
      <c r="C40" s="3" t="s">
        <v>2358</v>
      </c>
      <c r="D40" s="3"/>
      <c r="E40" s="3"/>
      <c r="F40" s="3"/>
      <c r="G40" s="3"/>
      <c r="H40" s="3"/>
      <c r="I40" s="3"/>
      <c r="J40" s="3"/>
      <c r="K40" s="3"/>
      <c r="L40" s="3"/>
      <c r="M40" s="3"/>
      <c r="N40" s="3"/>
      <c r="O40" s="3"/>
      <c r="P40" s="3"/>
      <c r="Q40" s="3"/>
      <c r="R40" s="3"/>
      <c r="S40" s="3"/>
      <c r="T40" s="3"/>
      <c r="U40" s="3"/>
      <c r="V40" s="3"/>
      <c r="W40" s="3"/>
      <c r="X40" s="3"/>
      <c r="Y40" s="3"/>
      <c r="Z40" s="3"/>
      <c r="AA40" s="3"/>
    </row>
    <row r="41" spans="1:28" ht="15.95" customHeight="1">
      <c r="A41" s="3"/>
      <c r="C41" s="3"/>
      <c r="D41" s="3"/>
      <c r="E41" s="3"/>
      <c r="F41" s="3"/>
      <c r="G41" s="3"/>
      <c r="H41" s="3"/>
      <c r="I41" s="3"/>
      <c r="J41" s="3"/>
      <c r="K41" s="3"/>
      <c r="L41" s="3"/>
      <c r="M41" s="3"/>
      <c r="N41" s="3"/>
      <c r="O41" s="3"/>
      <c r="P41" s="3"/>
      <c r="Q41" s="3"/>
      <c r="R41" s="3"/>
      <c r="S41" s="3"/>
      <c r="T41" s="3"/>
      <c r="U41" s="6" t="str">
        <f>IF(項目一覧②!$G$270=TRUE,"■","□")</f>
        <v>□</v>
      </c>
      <c r="V41" s="3" t="s">
        <v>268</v>
      </c>
      <c r="W41" s="3"/>
      <c r="X41" s="6" t="str">
        <f>IF(項目一覧②!$H$270=TRUE,"■","□")</f>
        <v>□</v>
      </c>
      <c r="Y41" s="3" t="s">
        <v>267</v>
      </c>
      <c r="Z41" s="3"/>
      <c r="AA41" s="3"/>
    </row>
    <row r="42" spans="1:28" ht="15.95" customHeight="1">
      <c r="A42" s="3"/>
      <c r="B42" s="3" t="s">
        <v>2359</v>
      </c>
      <c r="C42" s="3" t="s">
        <v>2360</v>
      </c>
      <c r="D42" s="3"/>
      <c r="E42" s="3"/>
      <c r="F42" s="3"/>
      <c r="G42" s="3"/>
      <c r="H42" s="3"/>
      <c r="I42" s="3"/>
      <c r="J42" s="3"/>
      <c r="K42" s="3"/>
      <c r="L42" s="3"/>
      <c r="M42" s="3"/>
      <c r="N42" s="3"/>
      <c r="O42" s="3"/>
      <c r="P42" s="3"/>
      <c r="Q42" s="3"/>
      <c r="R42" s="3"/>
      <c r="S42" s="3"/>
      <c r="T42" s="3"/>
      <c r="U42" s="6" t="str">
        <f>IF(項目一覧②!$G$271=TRUE,"■","□")</f>
        <v>□</v>
      </c>
      <c r="V42" s="3" t="s">
        <v>268</v>
      </c>
      <c r="W42" s="3"/>
      <c r="X42" s="6" t="str">
        <f>IF(項目一覧②!$H$271=TRUE,"■","□")</f>
        <v>□</v>
      </c>
      <c r="Y42" s="3" t="s">
        <v>85</v>
      </c>
      <c r="Z42" s="3"/>
      <c r="AA42" s="3"/>
    </row>
    <row r="43" spans="1:28" ht="15.95" customHeight="1">
      <c r="A43" s="3"/>
      <c r="B43" s="3" t="s">
        <v>2361</v>
      </c>
      <c r="C43" s="3" t="s">
        <v>2432</v>
      </c>
      <c r="D43" s="3"/>
      <c r="E43" s="3"/>
      <c r="F43" s="3"/>
      <c r="G43" s="3"/>
      <c r="H43" s="3"/>
      <c r="I43" s="3"/>
      <c r="J43" s="3"/>
      <c r="K43" s="3"/>
      <c r="L43" s="3"/>
      <c r="M43" s="3"/>
      <c r="N43" s="3"/>
      <c r="O43" s="3"/>
      <c r="P43" s="3"/>
      <c r="Q43" s="3"/>
      <c r="R43" s="3"/>
      <c r="S43" s="3"/>
      <c r="T43" s="3"/>
      <c r="U43" s="3"/>
      <c r="V43" s="3"/>
      <c r="W43" s="3"/>
      <c r="X43" s="3"/>
      <c r="Y43" s="3"/>
      <c r="Z43" s="3"/>
      <c r="AA43" s="3"/>
    </row>
    <row r="44" spans="1:28" ht="15.95" customHeight="1">
      <c r="A44" s="3"/>
      <c r="B44" s="3"/>
      <c r="C44" s="3"/>
      <c r="D44" s="3"/>
      <c r="E44" s="3"/>
      <c r="F44" s="3"/>
      <c r="G44" s="3"/>
      <c r="H44" s="3"/>
      <c r="I44" s="3"/>
      <c r="J44" s="3"/>
      <c r="K44" s="3"/>
      <c r="L44" s="3" t="str">
        <f>IF(項目一覧②!$F$272="","第　　　　　　　　　　号","第   "&amp;項目一覧②!$F$272&amp;"   号")</f>
        <v>第　　　　　　　　　　号</v>
      </c>
      <c r="M44" s="3"/>
      <c r="N44" s="3"/>
      <c r="O44" s="3"/>
      <c r="P44" s="3"/>
      <c r="Q44" s="3"/>
      <c r="R44" s="3"/>
      <c r="S44" s="3"/>
      <c r="T44" s="3"/>
      <c r="U44" s="3"/>
      <c r="V44" s="3"/>
      <c r="W44" s="3"/>
      <c r="X44" s="3"/>
      <c r="Y44" s="3"/>
      <c r="Z44" s="3"/>
      <c r="AA44" s="3"/>
    </row>
    <row r="45" spans="1:28" ht="15.95" customHeight="1">
      <c r="A45" s="3"/>
      <c r="B45" s="3" t="s">
        <v>359</v>
      </c>
      <c r="C45" s="3" t="s">
        <v>2413</v>
      </c>
      <c r="D45" s="3"/>
      <c r="E45" s="3"/>
      <c r="F45" s="3"/>
      <c r="G45" s="3"/>
      <c r="H45" s="3"/>
      <c r="I45" s="3"/>
      <c r="J45" s="3"/>
      <c r="K45" s="3"/>
      <c r="L45" s="3"/>
      <c r="M45" s="3"/>
      <c r="N45" s="3"/>
      <c r="O45" s="3"/>
      <c r="P45" s="3"/>
      <c r="Q45" s="3"/>
      <c r="R45" s="3"/>
      <c r="S45" s="3"/>
      <c r="T45" s="3"/>
      <c r="U45" s="3"/>
      <c r="V45" s="3"/>
      <c r="W45" s="3"/>
      <c r="X45" s="3"/>
      <c r="Y45" s="3"/>
      <c r="Z45" s="3"/>
      <c r="AA45" s="3"/>
    </row>
    <row r="46" spans="1:28" ht="15.95" customHeight="1">
      <c r="A46" s="3"/>
      <c r="B46" s="3"/>
      <c r="C46" s="3"/>
      <c r="D46" s="3"/>
      <c r="E46" s="3"/>
      <c r="F46" s="3"/>
      <c r="G46" s="3"/>
      <c r="H46" s="3"/>
      <c r="I46" s="3"/>
      <c r="J46" s="3"/>
      <c r="K46" s="3"/>
      <c r="L46" s="3" t="str">
        <f>IF(項目一覧②!$F$273="","第　　　　　　　　　　号","第   "&amp;項目一覧②!$F$273&amp;"   号")</f>
        <v>第　　　　　　　　　　号</v>
      </c>
      <c r="M46" s="3"/>
      <c r="N46" s="3"/>
      <c r="O46" s="3"/>
      <c r="P46" s="3"/>
      <c r="Q46" s="3"/>
      <c r="R46" s="3"/>
      <c r="S46" s="3"/>
      <c r="T46" s="3"/>
      <c r="U46" s="3"/>
      <c r="V46" s="3"/>
      <c r="W46" s="3"/>
      <c r="X46" s="3"/>
      <c r="Y46" s="3"/>
      <c r="Z46" s="3"/>
      <c r="AA46" s="3"/>
    </row>
    <row r="47" spans="1:28" ht="15.95" customHeight="1">
      <c r="A47" s="3"/>
      <c r="B47" s="3" t="s">
        <v>358</v>
      </c>
      <c r="C47" s="3" t="s">
        <v>2414</v>
      </c>
      <c r="D47" s="3"/>
      <c r="E47" s="3"/>
      <c r="F47" s="3"/>
      <c r="G47" s="3"/>
      <c r="H47" s="3"/>
      <c r="I47" s="3"/>
      <c r="J47" s="3"/>
      <c r="K47" s="3"/>
      <c r="L47" s="3"/>
      <c r="M47" s="3"/>
      <c r="N47" s="3"/>
      <c r="O47" s="3"/>
      <c r="P47" s="3"/>
      <c r="Q47" s="3"/>
      <c r="R47" s="3"/>
      <c r="S47" s="3"/>
      <c r="T47" s="3"/>
      <c r="U47" s="3"/>
      <c r="V47" s="3"/>
      <c r="W47" s="3"/>
      <c r="X47" s="3"/>
      <c r="Y47" s="3"/>
      <c r="Z47" s="3"/>
      <c r="AA47" s="3"/>
    </row>
    <row r="48" spans="1:28" ht="15.95" customHeight="1">
      <c r="A48" s="3"/>
      <c r="C48" s="3"/>
      <c r="D48" s="3"/>
      <c r="E48" s="3"/>
      <c r="F48" s="3"/>
      <c r="G48" s="5" t="str">
        <f>IF(項目一覧②!$G$817=TRUE,"■","□")</f>
        <v>□</v>
      </c>
      <c r="H48" s="388" t="s">
        <v>2439</v>
      </c>
      <c r="I48" s="3"/>
      <c r="J48" s="3"/>
      <c r="K48" s="3"/>
      <c r="L48" s="3"/>
      <c r="M48" s="3"/>
      <c r="N48" s="3"/>
      <c r="O48" s="3"/>
      <c r="P48" s="3"/>
      <c r="Q48" s="3"/>
      <c r="R48" s="3"/>
      <c r="S48" s="3"/>
      <c r="T48" s="3"/>
      <c r="U48" s="3"/>
      <c r="V48" s="3"/>
      <c r="W48" s="3"/>
      <c r="X48" s="3"/>
      <c r="Y48" s="3"/>
      <c r="Z48" s="3"/>
      <c r="AA48" s="3"/>
    </row>
    <row r="49" spans="1:28" ht="15.95" customHeight="1">
      <c r="A49" s="3"/>
      <c r="B49" s="3"/>
      <c r="C49" s="3"/>
      <c r="D49" s="3"/>
      <c r="E49" s="3"/>
      <c r="F49" s="3"/>
      <c r="G49" s="5" t="str">
        <f>IF(項目一覧②!$G$818=TRUE,"■","□")</f>
        <v>□</v>
      </c>
      <c r="H49" s="388" t="s">
        <v>2440</v>
      </c>
      <c r="I49" s="3"/>
      <c r="J49" s="3"/>
      <c r="K49" s="3"/>
      <c r="L49" s="3"/>
      <c r="M49" s="3"/>
      <c r="N49" s="3"/>
      <c r="O49" s="3"/>
      <c r="P49" s="3"/>
      <c r="Q49" s="3"/>
      <c r="R49" s="3"/>
      <c r="S49" s="3"/>
      <c r="T49" s="3"/>
      <c r="U49" s="3"/>
      <c r="V49" s="3"/>
      <c r="W49" s="3"/>
      <c r="X49" s="3"/>
      <c r="Y49" s="3"/>
      <c r="Z49" s="3"/>
      <c r="AA49" s="3"/>
    </row>
    <row r="50" spans="1:28" ht="15.95" customHeight="1">
      <c r="A50" s="3"/>
      <c r="B50" s="3" t="s">
        <v>356</v>
      </c>
      <c r="C50" s="3" t="s">
        <v>2441</v>
      </c>
      <c r="D50" s="3"/>
      <c r="E50" s="3"/>
      <c r="F50" s="3"/>
      <c r="G50" s="3"/>
      <c r="H50" s="3"/>
      <c r="I50" s="3"/>
      <c r="J50" s="3"/>
      <c r="K50" s="3"/>
      <c r="L50" s="3"/>
      <c r="M50" s="3"/>
      <c r="N50" s="3"/>
      <c r="O50" s="3"/>
      <c r="P50" s="3"/>
      <c r="Q50" s="3"/>
      <c r="R50" s="3"/>
      <c r="S50" s="3"/>
      <c r="T50" s="3"/>
      <c r="U50" s="3"/>
      <c r="V50" s="3"/>
      <c r="W50" s="3"/>
      <c r="X50" s="3"/>
      <c r="Y50" s="3"/>
      <c r="Z50" s="3"/>
      <c r="AA50" s="3"/>
    </row>
    <row r="51" spans="1:28" ht="15.95" customHeight="1">
      <c r="A51" s="15"/>
      <c r="B51" s="15"/>
      <c r="C51" s="15"/>
      <c r="D51" s="15"/>
      <c r="E51" s="15"/>
      <c r="F51" s="15"/>
      <c r="G51" s="15"/>
      <c r="H51" s="15"/>
      <c r="I51" s="15"/>
      <c r="J51" s="15"/>
      <c r="K51" s="15"/>
      <c r="L51" s="15" t="str">
        <f>IF(項目一覧②!$F$274="","","第   "&amp;項目一覧②!$F$274&amp;"   号")</f>
        <v/>
      </c>
      <c r="M51" s="15"/>
      <c r="N51" s="15"/>
      <c r="O51" s="15"/>
      <c r="P51" s="15"/>
      <c r="Q51" s="15"/>
      <c r="R51" s="15"/>
      <c r="S51" s="15"/>
      <c r="T51" s="15"/>
      <c r="U51" s="15"/>
      <c r="V51" s="15"/>
      <c r="W51" s="15"/>
      <c r="X51" s="15"/>
      <c r="Y51" s="15"/>
      <c r="Z51" s="15"/>
      <c r="AA51" s="15"/>
      <c r="AB51" s="10"/>
    </row>
    <row r="52" spans="1:28" ht="15.95" customHeight="1">
      <c r="A52" s="6" t="s">
        <v>277</v>
      </c>
      <c r="B52" s="3" t="s">
        <v>3002</v>
      </c>
      <c r="C52" s="3"/>
      <c r="D52" s="3"/>
      <c r="E52" s="3"/>
      <c r="F52" s="3"/>
      <c r="G52" s="3"/>
      <c r="H52" s="3"/>
      <c r="I52" s="3"/>
      <c r="J52" s="3"/>
      <c r="K52" s="3"/>
      <c r="L52" s="3"/>
      <c r="M52" s="3"/>
      <c r="N52" s="3"/>
      <c r="O52" s="3"/>
      <c r="P52" s="3"/>
      <c r="Q52" s="3"/>
      <c r="R52" s="3"/>
      <c r="S52" s="3"/>
      <c r="T52" s="3"/>
      <c r="U52" s="3"/>
      <c r="V52" s="3"/>
      <c r="W52" s="3"/>
      <c r="X52" s="3"/>
      <c r="Y52" s="3"/>
      <c r="Z52" s="3"/>
      <c r="AA52" s="3"/>
    </row>
    <row r="53" spans="1:28" ht="15.95" customHeight="1">
      <c r="A53" s="3"/>
      <c r="B53" s="3" t="s">
        <v>302</v>
      </c>
      <c r="C53" s="3"/>
      <c r="D53" s="3"/>
      <c r="E53" s="3"/>
      <c r="F53" s="3"/>
      <c r="G53" s="3"/>
      <c r="H53" s="3"/>
      <c r="I53" s="5" t="s">
        <v>297</v>
      </c>
      <c r="J53" s="1468" t="s">
        <v>301</v>
      </c>
      <c r="K53" s="1468"/>
      <c r="L53" s="1468"/>
      <c r="M53" s="1468"/>
      <c r="N53" s="5" t="s">
        <v>296</v>
      </c>
      <c r="O53" s="5" t="s">
        <v>297</v>
      </c>
      <c r="P53" s="1468" t="s">
        <v>300</v>
      </c>
      <c r="Q53" s="1468"/>
      <c r="R53" s="1468"/>
      <c r="S53" s="1468"/>
      <c r="T53" s="5" t="s">
        <v>296</v>
      </c>
      <c r="U53" s="5" t="s">
        <v>297</v>
      </c>
      <c r="V53" s="1468" t="s">
        <v>299</v>
      </c>
      <c r="W53" s="1468"/>
      <c r="X53" s="1468"/>
      <c r="Y53" s="1468"/>
      <c r="Z53" s="7" t="s">
        <v>296</v>
      </c>
      <c r="AA53" s="3"/>
    </row>
    <row r="54" spans="1:28" ht="15.95" customHeight="1">
      <c r="A54" s="3"/>
      <c r="B54" s="3"/>
      <c r="C54" s="3"/>
      <c r="D54" s="5" t="s">
        <v>297</v>
      </c>
      <c r="E54" s="1457" t="str">
        <f>項目一覧②!$F$275</f>
        <v/>
      </c>
      <c r="F54" s="1457"/>
      <c r="G54" s="5" t="s">
        <v>296</v>
      </c>
      <c r="H54" s="3"/>
      <c r="I54" s="5" t="s">
        <v>297</v>
      </c>
      <c r="J54" s="1534" t="str">
        <f>項目一覧②!$F$282</f>
        <v/>
      </c>
      <c r="K54" s="1534"/>
      <c r="L54" s="1534"/>
      <c r="M54" s="1534"/>
      <c r="N54" s="5" t="s">
        <v>296</v>
      </c>
      <c r="O54" s="5" t="s">
        <v>297</v>
      </c>
      <c r="P54" s="1534" t="str">
        <f>項目一覧②!$F$289</f>
        <v/>
      </c>
      <c r="Q54" s="1534"/>
      <c r="R54" s="1534"/>
      <c r="S54" s="1534"/>
      <c r="T54" s="5" t="s">
        <v>296</v>
      </c>
      <c r="U54" s="5" t="s">
        <v>297</v>
      </c>
      <c r="V54" s="1534" t="str">
        <f>項目一覧②!$F$296</f>
        <v/>
      </c>
      <c r="W54" s="1534"/>
      <c r="X54" s="1534"/>
      <c r="Y54" s="1534"/>
      <c r="Z54" s="3" t="s">
        <v>280</v>
      </c>
      <c r="AA54" s="3"/>
    </row>
    <row r="55" spans="1:28" ht="15.95" customHeight="1">
      <c r="A55" s="3"/>
      <c r="B55" s="3"/>
      <c r="C55" s="3"/>
      <c r="D55" s="5" t="s">
        <v>297</v>
      </c>
      <c r="E55" s="1457" t="str">
        <f>項目一覧②!$F$276</f>
        <v/>
      </c>
      <c r="F55" s="1457"/>
      <c r="G55" s="5" t="s">
        <v>296</v>
      </c>
      <c r="H55" s="3"/>
      <c r="I55" s="5" t="s">
        <v>297</v>
      </c>
      <c r="J55" s="1534" t="str">
        <f>項目一覧②!$F$283</f>
        <v/>
      </c>
      <c r="K55" s="1534"/>
      <c r="L55" s="1534"/>
      <c r="M55" s="1534"/>
      <c r="N55" s="5" t="s">
        <v>296</v>
      </c>
      <c r="O55" s="5" t="s">
        <v>297</v>
      </c>
      <c r="P55" s="1534" t="str">
        <f>項目一覧②!$F$290</f>
        <v/>
      </c>
      <c r="Q55" s="1534"/>
      <c r="R55" s="1534"/>
      <c r="S55" s="1534"/>
      <c r="T55" s="5" t="s">
        <v>296</v>
      </c>
      <c r="U55" s="5" t="s">
        <v>297</v>
      </c>
      <c r="V55" s="1534" t="str">
        <f>項目一覧②!$F$297</f>
        <v/>
      </c>
      <c r="W55" s="1534"/>
      <c r="X55" s="1534"/>
      <c r="Y55" s="1534"/>
      <c r="Z55" s="3" t="s">
        <v>280</v>
      </c>
      <c r="AA55" s="3"/>
    </row>
    <row r="56" spans="1:28" ht="15.95" customHeight="1">
      <c r="A56" s="3"/>
      <c r="B56" s="3"/>
      <c r="C56" s="3"/>
      <c r="D56" s="5" t="s">
        <v>297</v>
      </c>
      <c r="E56" s="1457" t="str">
        <f>項目一覧②!$F$277</f>
        <v/>
      </c>
      <c r="F56" s="1457"/>
      <c r="G56" s="5" t="s">
        <v>296</v>
      </c>
      <c r="H56" s="3"/>
      <c r="I56" s="5" t="s">
        <v>297</v>
      </c>
      <c r="J56" s="1534" t="str">
        <f>項目一覧②!$F$284</f>
        <v/>
      </c>
      <c r="K56" s="1534"/>
      <c r="L56" s="1534"/>
      <c r="M56" s="1534"/>
      <c r="N56" s="5" t="s">
        <v>296</v>
      </c>
      <c r="O56" s="5" t="s">
        <v>297</v>
      </c>
      <c r="P56" s="1534" t="str">
        <f>項目一覧②!$F$291</f>
        <v/>
      </c>
      <c r="Q56" s="1534"/>
      <c r="R56" s="1534"/>
      <c r="S56" s="1534"/>
      <c r="T56" s="5" t="s">
        <v>296</v>
      </c>
      <c r="U56" s="5" t="s">
        <v>297</v>
      </c>
      <c r="V56" s="1534" t="str">
        <f>項目一覧②!$F$298</f>
        <v/>
      </c>
      <c r="W56" s="1534"/>
      <c r="X56" s="1534"/>
      <c r="Y56" s="1534"/>
      <c r="Z56" s="3" t="s">
        <v>280</v>
      </c>
      <c r="AA56" s="3"/>
    </row>
    <row r="57" spans="1:28" ht="15.95" customHeight="1">
      <c r="A57" s="3"/>
      <c r="B57" s="3"/>
      <c r="C57" s="3"/>
      <c r="D57" s="5" t="s">
        <v>297</v>
      </c>
      <c r="E57" s="1457" t="str">
        <f>項目一覧②!$F$278</f>
        <v/>
      </c>
      <c r="F57" s="1457"/>
      <c r="G57" s="5" t="s">
        <v>296</v>
      </c>
      <c r="H57" s="3"/>
      <c r="I57" s="5" t="s">
        <v>297</v>
      </c>
      <c r="J57" s="1534" t="str">
        <f>項目一覧②!$F$285</f>
        <v/>
      </c>
      <c r="K57" s="1534"/>
      <c r="L57" s="1534"/>
      <c r="M57" s="1534"/>
      <c r="N57" s="5" t="s">
        <v>296</v>
      </c>
      <c r="O57" s="5" t="s">
        <v>297</v>
      </c>
      <c r="P57" s="1534" t="str">
        <f>項目一覧②!$F$292</f>
        <v/>
      </c>
      <c r="Q57" s="1534"/>
      <c r="R57" s="1534"/>
      <c r="S57" s="1534"/>
      <c r="T57" s="5" t="s">
        <v>296</v>
      </c>
      <c r="U57" s="5" t="s">
        <v>297</v>
      </c>
      <c r="V57" s="1534" t="str">
        <f>項目一覧②!$F$299</f>
        <v/>
      </c>
      <c r="W57" s="1534"/>
      <c r="X57" s="1534"/>
      <c r="Y57" s="1534"/>
      <c r="Z57" s="3" t="s">
        <v>280</v>
      </c>
      <c r="AA57" s="3"/>
    </row>
    <row r="58" spans="1:28" ht="15.95" customHeight="1">
      <c r="A58" s="3"/>
      <c r="B58" s="3"/>
      <c r="C58" s="3"/>
      <c r="D58" s="5" t="s">
        <v>297</v>
      </c>
      <c r="E58" s="1457" t="str">
        <f>項目一覧②!$F$279</f>
        <v/>
      </c>
      <c r="F58" s="1457"/>
      <c r="G58" s="5" t="s">
        <v>296</v>
      </c>
      <c r="H58" s="3"/>
      <c r="I58" s="5" t="s">
        <v>297</v>
      </c>
      <c r="J58" s="1534" t="str">
        <f>項目一覧②!$F$286</f>
        <v/>
      </c>
      <c r="K58" s="1534"/>
      <c r="L58" s="1534"/>
      <c r="M58" s="1534"/>
      <c r="N58" s="5" t="s">
        <v>296</v>
      </c>
      <c r="O58" s="5" t="s">
        <v>297</v>
      </c>
      <c r="P58" s="1534" t="str">
        <f>項目一覧②!$F$293</f>
        <v/>
      </c>
      <c r="Q58" s="1534"/>
      <c r="R58" s="1534"/>
      <c r="S58" s="1534"/>
      <c r="T58" s="5" t="s">
        <v>296</v>
      </c>
      <c r="U58" s="5" t="s">
        <v>297</v>
      </c>
      <c r="V58" s="1534" t="str">
        <f>項目一覧②!$F$300</f>
        <v/>
      </c>
      <c r="W58" s="1534"/>
      <c r="X58" s="1534"/>
      <c r="Y58" s="1534"/>
      <c r="Z58" s="3" t="s">
        <v>280</v>
      </c>
      <c r="AA58" s="3"/>
    </row>
    <row r="59" spans="1:28" ht="15.95" customHeight="1">
      <c r="A59" s="3"/>
      <c r="B59" s="3"/>
      <c r="C59" s="3"/>
      <c r="D59" s="5" t="s">
        <v>297</v>
      </c>
      <c r="E59" s="1457" t="str">
        <f>項目一覧②!$F$280</f>
        <v/>
      </c>
      <c r="F59" s="1457"/>
      <c r="G59" s="5" t="s">
        <v>296</v>
      </c>
      <c r="H59" s="3"/>
      <c r="I59" s="5" t="s">
        <v>297</v>
      </c>
      <c r="J59" s="1534" t="str">
        <f>項目一覧②!$F$287</f>
        <v/>
      </c>
      <c r="K59" s="1534"/>
      <c r="L59" s="1534"/>
      <c r="M59" s="1534"/>
      <c r="N59" s="5" t="s">
        <v>296</v>
      </c>
      <c r="O59" s="5" t="s">
        <v>297</v>
      </c>
      <c r="P59" s="1534" t="str">
        <f>項目一覧②!$F$294</f>
        <v/>
      </c>
      <c r="Q59" s="1534"/>
      <c r="R59" s="1534"/>
      <c r="S59" s="1534"/>
      <c r="T59" s="5" t="s">
        <v>296</v>
      </c>
      <c r="U59" s="5" t="s">
        <v>297</v>
      </c>
      <c r="V59" s="1534" t="str">
        <f>項目一覧②!$F$301</f>
        <v/>
      </c>
      <c r="W59" s="1534"/>
      <c r="X59" s="1534"/>
      <c r="Y59" s="1534"/>
      <c r="Z59" s="3" t="s">
        <v>280</v>
      </c>
      <c r="AA59" s="3"/>
    </row>
    <row r="60" spans="1:28" ht="15.95" customHeight="1">
      <c r="A60" s="3"/>
      <c r="B60" s="3"/>
      <c r="C60" s="3"/>
      <c r="D60" s="5" t="s">
        <v>141</v>
      </c>
      <c r="E60" s="1457" t="str">
        <f>項目一覧②!$F$281</f>
        <v/>
      </c>
      <c r="F60" s="1457"/>
      <c r="G60" s="5" t="s">
        <v>69</v>
      </c>
      <c r="H60" s="3"/>
      <c r="I60" s="5" t="s">
        <v>141</v>
      </c>
      <c r="J60" s="1534" t="str">
        <f>項目一覧②!$F$288</f>
        <v/>
      </c>
      <c r="K60" s="1534"/>
      <c r="L60" s="1534"/>
      <c r="M60" s="1534"/>
      <c r="N60" s="5" t="s">
        <v>69</v>
      </c>
      <c r="O60" s="5" t="s">
        <v>141</v>
      </c>
      <c r="P60" s="1534" t="str">
        <f>項目一覧②!$F$295</f>
        <v/>
      </c>
      <c r="Q60" s="1534"/>
      <c r="R60" s="1534"/>
      <c r="S60" s="1534"/>
      <c r="T60" s="5" t="s">
        <v>69</v>
      </c>
      <c r="U60" s="5" t="s">
        <v>141</v>
      </c>
      <c r="V60" s="1534" t="str">
        <f>項目一覧②!$F$302</f>
        <v/>
      </c>
      <c r="W60" s="1534"/>
      <c r="X60" s="1534"/>
      <c r="Y60" s="1534"/>
      <c r="Z60" s="3" t="s">
        <v>254</v>
      </c>
      <c r="AA60" s="3"/>
    </row>
    <row r="61" spans="1:28" ht="15.95" customHeight="1">
      <c r="A61" s="3"/>
      <c r="B61" s="3"/>
      <c r="C61" s="3"/>
      <c r="D61" s="5" t="s">
        <v>141</v>
      </c>
      <c r="E61" s="1457" t="str">
        <f>項目一覧②!$F$888</f>
        <v/>
      </c>
      <c r="F61" s="1457"/>
      <c r="G61" s="5" t="s">
        <v>69</v>
      </c>
      <c r="H61" s="3"/>
      <c r="I61" s="5" t="s">
        <v>141</v>
      </c>
      <c r="J61" s="1534" t="str">
        <f>項目一覧②!$F$889</f>
        <v/>
      </c>
      <c r="K61" s="1534"/>
      <c r="L61" s="1534"/>
      <c r="M61" s="1534"/>
      <c r="N61" s="5" t="s">
        <v>69</v>
      </c>
      <c r="O61" s="5" t="s">
        <v>141</v>
      </c>
      <c r="P61" s="1534" t="str">
        <f>項目一覧②!$F$890</f>
        <v/>
      </c>
      <c r="Q61" s="1534"/>
      <c r="R61" s="1534"/>
      <c r="S61" s="1534"/>
      <c r="T61" s="5" t="s">
        <v>69</v>
      </c>
      <c r="U61" s="5" t="s">
        <v>141</v>
      </c>
      <c r="V61" s="1534" t="str">
        <f>項目一覧②!$F$891</f>
        <v/>
      </c>
      <c r="W61" s="1534"/>
      <c r="X61" s="1534"/>
      <c r="Y61" s="1534"/>
      <c r="Z61" s="3" t="s">
        <v>254</v>
      </c>
      <c r="AA61" s="3"/>
    </row>
    <row r="62" spans="1:28" ht="15.95" customHeight="1">
      <c r="A62" s="984"/>
      <c r="B62" s="984" t="s">
        <v>298</v>
      </c>
      <c r="C62" s="984"/>
      <c r="D62" s="984"/>
      <c r="E62" s="984"/>
      <c r="F62" s="984"/>
      <c r="G62" s="984"/>
      <c r="H62" s="984"/>
      <c r="I62" s="988" t="s">
        <v>297</v>
      </c>
      <c r="J62" s="1557" t="str">
        <f>項目一覧②!$F$303</f>
        <v/>
      </c>
      <c r="K62" s="1557"/>
      <c r="L62" s="1557"/>
      <c r="M62" s="1557"/>
      <c r="N62" s="988" t="s">
        <v>296</v>
      </c>
      <c r="O62" s="988" t="s">
        <v>297</v>
      </c>
      <c r="P62" s="1557" t="str">
        <f>項目一覧②!$F$304</f>
        <v/>
      </c>
      <c r="Q62" s="1557"/>
      <c r="R62" s="1557"/>
      <c r="S62" s="1557"/>
      <c r="T62" s="988" t="s">
        <v>296</v>
      </c>
      <c r="U62" s="988" t="s">
        <v>295</v>
      </c>
      <c r="V62" s="1557" t="str">
        <f>項目一覧②!$F$305</f>
        <v/>
      </c>
      <c r="W62" s="1557"/>
      <c r="X62" s="1557"/>
      <c r="Y62" s="1557"/>
      <c r="Z62" s="984" t="s">
        <v>294</v>
      </c>
      <c r="AA62" s="984"/>
      <c r="AB62" s="10"/>
    </row>
    <row r="63" spans="1:28" ht="21.95" customHeight="1">
      <c r="A63" s="22" t="s">
        <v>277</v>
      </c>
      <c r="B63" s="20" t="s">
        <v>3003</v>
      </c>
      <c r="C63" s="20"/>
      <c r="D63" s="20"/>
      <c r="E63" s="20"/>
      <c r="F63" s="1556" t="str">
        <f>項目一覧②!$F$306</f>
        <v/>
      </c>
      <c r="G63" s="1556"/>
      <c r="H63" s="1556"/>
      <c r="I63" s="1556"/>
      <c r="J63" s="1556"/>
      <c r="K63" s="1556"/>
      <c r="L63" s="1556"/>
      <c r="M63" s="1556"/>
      <c r="N63" s="1556"/>
      <c r="O63" s="1556"/>
      <c r="P63" s="1556"/>
      <c r="Q63" s="1556"/>
      <c r="R63" s="1556"/>
      <c r="S63" s="1556"/>
      <c r="T63" s="1556"/>
      <c r="U63" s="1556"/>
      <c r="V63" s="1556"/>
      <c r="W63" s="1556"/>
      <c r="X63" s="1556"/>
      <c r="Y63" s="1556"/>
      <c r="Z63" s="1556"/>
      <c r="AA63" s="1556"/>
      <c r="AB63" s="10"/>
    </row>
    <row r="64" spans="1:28" ht="21.95" customHeight="1">
      <c r="A64" s="22" t="s">
        <v>277</v>
      </c>
      <c r="B64" s="20" t="s">
        <v>3004</v>
      </c>
      <c r="C64" s="20"/>
      <c r="D64" s="20"/>
      <c r="E64" s="20"/>
      <c r="F64" s="1556" t="str">
        <f>項目一覧②!$F$307</f>
        <v/>
      </c>
      <c r="G64" s="1556"/>
      <c r="H64" s="1556"/>
      <c r="I64" s="1556"/>
      <c r="J64" s="1556"/>
      <c r="K64" s="1556"/>
      <c r="L64" s="1556"/>
      <c r="M64" s="1556"/>
      <c r="N64" s="1556"/>
      <c r="O64" s="1556"/>
      <c r="P64" s="1556"/>
      <c r="Q64" s="1556"/>
      <c r="R64" s="1556"/>
      <c r="S64" s="1556"/>
      <c r="T64" s="1556"/>
      <c r="U64" s="1556"/>
      <c r="V64" s="1556"/>
      <c r="W64" s="1556"/>
      <c r="X64" s="1556"/>
      <c r="Y64" s="1556"/>
      <c r="Z64" s="1556"/>
      <c r="AA64" s="1556"/>
      <c r="AB64" s="10"/>
    </row>
    <row r="65" spans="1:28" ht="21.95" customHeight="1">
      <c r="A65" s="22" t="s">
        <v>277</v>
      </c>
      <c r="B65" s="20" t="s">
        <v>3005</v>
      </c>
      <c r="C65" s="20"/>
      <c r="D65" s="20"/>
      <c r="E65" s="20"/>
      <c r="F65" s="1556" t="str">
        <f>項目一覧②!$F$308</f>
        <v/>
      </c>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0"/>
    </row>
    <row r="66" spans="1:28" ht="21.95" customHeight="1">
      <c r="A66" s="22" t="s">
        <v>277</v>
      </c>
      <c r="B66" s="20" t="s">
        <v>3006</v>
      </c>
      <c r="C66" s="20"/>
      <c r="D66" s="20"/>
      <c r="E66" s="20"/>
      <c r="F66" s="20"/>
      <c r="G66" s="20"/>
      <c r="H66" s="20"/>
      <c r="I66" s="20"/>
      <c r="J66" s="1473" t="str">
        <f>項目一覧②!$F$309</f>
        <v/>
      </c>
      <c r="K66" s="1473"/>
      <c r="L66" s="1473"/>
      <c r="M66" s="1473"/>
      <c r="N66" s="1473"/>
      <c r="O66" s="26" t="s">
        <v>293</v>
      </c>
      <c r="P66" s="20"/>
      <c r="Q66" s="20"/>
      <c r="R66" s="20"/>
      <c r="S66" s="20"/>
      <c r="T66" s="20"/>
      <c r="U66" s="20"/>
      <c r="V66" s="20"/>
      <c r="W66" s="20"/>
      <c r="X66" s="20"/>
      <c r="Y66" s="20"/>
      <c r="Z66" s="20"/>
      <c r="AA66" s="20"/>
      <c r="AB66" s="10"/>
    </row>
    <row r="67" spans="1:28" ht="21.95" customHeight="1">
      <c r="A67" s="22" t="s">
        <v>277</v>
      </c>
      <c r="B67" s="20" t="s">
        <v>3007</v>
      </c>
      <c r="C67" s="20"/>
      <c r="D67" s="20"/>
      <c r="E67" s="20"/>
      <c r="F67" s="20"/>
      <c r="G67" s="20"/>
      <c r="H67" s="20"/>
      <c r="I67" s="20"/>
      <c r="J67" s="20"/>
      <c r="K67" s="20"/>
      <c r="L67" s="1472" t="str">
        <f>項目一覧②!$F$310</f>
        <v/>
      </c>
      <c r="M67" s="1472"/>
      <c r="N67" s="1472"/>
      <c r="O67" s="1472"/>
      <c r="P67" s="1472"/>
      <c r="Q67" s="1472"/>
      <c r="R67" s="20"/>
      <c r="S67" s="20"/>
      <c r="T67" s="20"/>
      <c r="U67" s="20"/>
      <c r="V67" s="20"/>
      <c r="W67" s="20"/>
      <c r="X67" s="20"/>
      <c r="Y67" s="20"/>
      <c r="Z67" s="20"/>
      <c r="AA67" s="20"/>
      <c r="AB67" s="10"/>
    </row>
    <row r="68" spans="1:28" ht="17.100000000000001" customHeight="1">
      <c r="A68" s="17" t="s">
        <v>277</v>
      </c>
      <c r="B68" s="16" t="s">
        <v>3008</v>
      </c>
      <c r="C68" s="16"/>
      <c r="D68" s="16"/>
      <c r="E68" s="16"/>
      <c r="F68" s="16"/>
      <c r="G68" s="16"/>
      <c r="H68" s="16"/>
      <c r="I68" s="1459" t="str">
        <f>項目一覧②!$F$311</f>
        <v/>
      </c>
      <c r="J68" s="1459"/>
      <c r="K68" s="1459"/>
      <c r="L68" s="1459"/>
      <c r="M68" s="1459"/>
      <c r="N68" s="1459"/>
      <c r="O68" s="1459"/>
      <c r="P68" s="1459"/>
      <c r="Q68" s="1459"/>
      <c r="R68" s="1459"/>
      <c r="S68" s="1459"/>
      <c r="T68" s="1459"/>
      <c r="U68" s="1459"/>
      <c r="V68" s="1459"/>
      <c r="W68" s="1459"/>
      <c r="X68" s="1459"/>
      <c r="Y68" s="1459"/>
      <c r="Z68" s="1459"/>
      <c r="AA68" s="1459"/>
    </row>
    <row r="69" spans="1:28" ht="17.100000000000001" customHeight="1">
      <c r="A69" s="28"/>
      <c r="B69" s="28"/>
      <c r="C69" s="28"/>
      <c r="D69" s="28"/>
      <c r="E69" s="28"/>
      <c r="F69" s="28"/>
      <c r="G69" s="28"/>
      <c r="H69" s="28"/>
      <c r="I69" s="1474"/>
      <c r="J69" s="1474"/>
      <c r="K69" s="1474"/>
      <c r="L69" s="1474"/>
      <c r="M69" s="1474"/>
      <c r="N69" s="1474"/>
      <c r="O69" s="1474"/>
      <c r="P69" s="1474"/>
      <c r="Q69" s="1474"/>
      <c r="R69" s="1474"/>
      <c r="S69" s="1474"/>
      <c r="T69" s="1474"/>
      <c r="U69" s="1474"/>
      <c r="V69" s="1474"/>
      <c r="W69" s="1474"/>
      <c r="X69" s="1474"/>
      <c r="Y69" s="1474"/>
      <c r="Z69" s="1474"/>
      <c r="AA69" s="1474"/>
      <c r="AB69" s="10"/>
    </row>
    <row r="70" spans="1:28" ht="17.100000000000001" customHeight="1">
      <c r="A70" s="17" t="s">
        <v>277</v>
      </c>
      <c r="B70" s="16" t="s">
        <v>3009</v>
      </c>
      <c r="C70" s="16"/>
      <c r="D70" s="16"/>
      <c r="E70" s="16"/>
      <c r="F70" s="1459" t="str">
        <f>項目一覧②!$F$312</f>
        <v/>
      </c>
      <c r="G70" s="1459"/>
      <c r="H70" s="1459"/>
      <c r="I70" s="1459"/>
      <c r="J70" s="1459"/>
      <c r="K70" s="1459"/>
      <c r="L70" s="1459"/>
      <c r="M70" s="1459"/>
      <c r="N70" s="1459"/>
      <c r="O70" s="1459"/>
      <c r="P70" s="1459"/>
      <c r="Q70" s="1459"/>
      <c r="R70" s="1459"/>
      <c r="S70" s="1459"/>
      <c r="T70" s="1459"/>
      <c r="U70" s="1459"/>
      <c r="V70" s="1459"/>
      <c r="W70" s="1459"/>
      <c r="X70" s="1459"/>
      <c r="Y70" s="1459"/>
      <c r="Z70" s="1459"/>
      <c r="AA70" s="1459"/>
    </row>
    <row r="71" spans="1:28" ht="17.100000000000001" customHeight="1">
      <c r="A71" s="15"/>
      <c r="B71" s="15"/>
      <c r="C71" s="15"/>
      <c r="D71" s="15"/>
      <c r="E71" s="15"/>
      <c r="F71" s="1460"/>
      <c r="G71" s="1460"/>
      <c r="H71" s="1460"/>
      <c r="I71" s="1460"/>
      <c r="J71" s="1460"/>
      <c r="K71" s="1460"/>
      <c r="L71" s="1460"/>
      <c r="M71" s="1460"/>
      <c r="N71" s="1460"/>
      <c r="O71" s="1460"/>
      <c r="P71" s="1460"/>
      <c r="Q71" s="1460"/>
      <c r="R71" s="1460"/>
      <c r="S71" s="1460"/>
      <c r="T71" s="1460"/>
      <c r="U71" s="1460"/>
      <c r="V71" s="1460"/>
      <c r="W71" s="1460"/>
      <c r="X71" s="1460"/>
      <c r="Y71" s="1460"/>
      <c r="Z71" s="1460"/>
      <c r="AA71" s="1460"/>
      <c r="AB71" s="10"/>
    </row>
    <row r="72" spans="1:28" ht="15.95" customHeight="1">
      <c r="A72" s="3"/>
      <c r="B72" s="3"/>
      <c r="C72" s="3"/>
      <c r="D72" s="3"/>
      <c r="E72" s="3"/>
      <c r="F72" s="8"/>
      <c r="G72" s="8"/>
      <c r="H72" s="8"/>
      <c r="I72" s="8"/>
      <c r="J72" s="8"/>
      <c r="K72" s="8"/>
      <c r="L72" s="8"/>
      <c r="M72" s="8"/>
      <c r="N72" s="8"/>
      <c r="O72" s="8"/>
      <c r="P72" s="8"/>
      <c r="Q72" s="8"/>
      <c r="R72" s="8"/>
      <c r="S72" s="8"/>
      <c r="T72" s="8"/>
      <c r="U72" s="8"/>
      <c r="V72" s="8"/>
      <c r="W72" s="8"/>
      <c r="X72" s="8"/>
      <c r="Y72" s="8"/>
      <c r="Z72" s="8"/>
      <c r="AA72" s="8"/>
    </row>
    <row r="73" spans="1:28" ht="17.100000000000001" customHeight="1">
      <c r="A73" s="1468" t="s">
        <v>279</v>
      </c>
      <c r="B73" s="1468"/>
      <c r="C73" s="1468"/>
      <c r="D73" s="1468"/>
      <c r="E73" s="1468"/>
      <c r="F73" s="1468"/>
      <c r="G73" s="1468"/>
      <c r="H73" s="1468"/>
      <c r="I73" s="1468"/>
      <c r="J73" s="1468"/>
      <c r="K73" s="1468"/>
      <c r="L73" s="1468"/>
      <c r="M73" s="1468"/>
      <c r="N73" s="1468"/>
      <c r="O73" s="1468"/>
      <c r="P73" s="1468"/>
      <c r="Q73" s="1468"/>
      <c r="R73" s="1468"/>
      <c r="S73" s="1468"/>
      <c r="T73" s="1468"/>
      <c r="U73" s="1468"/>
      <c r="V73" s="1468"/>
      <c r="W73" s="1468"/>
      <c r="X73" s="1468"/>
      <c r="Y73" s="1468"/>
      <c r="Z73" s="1468"/>
      <c r="AA73" s="1468"/>
      <c r="AB73" s="2"/>
    </row>
    <row r="74" spans="1:28" ht="17.100000000000001" customHeight="1">
      <c r="A74" s="15"/>
      <c r="B74" s="15" t="s">
        <v>278</v>
      </c>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0"/>
    </row>
    <row r="75" spans="1:28" ht="21.95" customHeight="1">
      <c r="A75" s="22" t="s">
        <v>277</v>
      </c>
      <c r="B75" s="20" t="s">
        <v>134</v>
      </c>
      <c r="C75" s="20"/>
      <c r="D75" s="20"/>
      <c r="E75" s="20"/>
      <c r="F75" s="20"/>
      <c r="G75" s="24"/>
      <c r="H75" s="20"/>
      <c r="I75" s="20"/>
      <c r="J75" s="20"/>
      <c r="K75" s="20"/>
      <c r="L75" s="20"/>
      <c r="M75" s="20">
        <f>項目一覧②!$F$313</f>
        <v>2</v>
      </c>
      <c r="N75" s="20"/>
      <c r="O75" s="20"/>
      <c r="P75" s="20"/>
      <c r="Q75" s="20"/>
      <c r="R75" s="20"/>
      <c r="S75" s="20"/>
      <c r="T75" s="20"/>
      <c r="U75" s="20"/>
      <c r="V75" s="20"/>
      <c r="W75" s="20"/>
      <c r="X75" s="20"/>
      <c r="Y75" s="20"/>
      <c r="Z75" s="20"/>
      <c r="AA75" s="20"/>
      <c r="AB75" s="10"/>
    </row>
    <row r="76" spans="1:28" ht="21.95" customHeight="1">
      <c r="A76" s="22" t="s">
        <v>277</v>
      </c>
      <c r="B76" s="20" t="s">
        <v>276</v>
      </c>
      <c r="C76" s="20"/>
      <c r="D76" s="20"/>
      <c r="E76" s="20"/>
      <c r="F76" s="20"/>
      <c r="G76" s="2"/>
      <c r="H76" s="2"/>
      <c r="I76" s="20"/>
      <c r="J76" s="1469" t="str">
        <f>項目一覧②!$F$314</f>
        <v/>
      </c>
      <c r="K76" s="1469"/>
      <c r="L76" s="1469"/>
      <c r="M76" s="1469"/>
      <c r="N76" s="26" t="s">
        <v>275</v>
      </c>
      <c r="O76" s="20"/>
      <c r="P76" s="20"/>
      <c r="Q76" s="20"/>
      <c r="R76" s="20"/>
      <c r="S76" s="20"/>
      <c r="T76" s="20"/>
      <c r="U76" s="20"/>
      <c r="V76" s="20"/>
      <c r="W76" s="20"/>
      <c r="X76" s="20"/>
      <c r="Y76" s="20"/>
      <c r="Z76" s="20"/>
      <c r="AA76" s="20"/>
      <c r="AB76" s="10"/>
    </row>
    <row r="77" spans="1:28" ht="21.95" customHeight="1">
      <c r="A77" s="22" t="s">
        <v>112</v>
      </c>
      <c r="B77" s="20" t="s">
        <v>274</v>
      </c>
      <c r="C77" s="20"/>
      <c r="D77" s="20"/>
      <c r="E77" s="20"/>
      <c r="F77" s="20"/>
      <c r="G77" s="20"/>
      <c r="H77" s="20"/>
      <c r="I77" s="20"/>
      <c r="J77" s="1473" t="str">
        <f>項目一覧②!$F$315</f>
        <v/>
      </c>
      <c r="K77" s="1473"/>
      <c r="L77" s="1473"/>
      <c r="M77" s="1473"/>
      <c r="N77" s="25" t="s">
        <v>94</v>
      </c>
      <c r="O77" s="20"/>
      <c r="P77" s="20"/>
      <c r="Q77" s="20"/>
      <c r="R77" s="20"/>
      <c r="S77" s="20"/>
      <c r="T77" s="20"/>
      <c r="U77" s="20"/>
      <c r="V77" s="20"/>
      <c r="W77" s="20"/>
      <c r="X77" s="20"/>
      <c r="Y77" s="20"/>
      <c r="Z77" s="20"/>
      <c r="AA77" s="20"/>
      <c r="AB77" s="10"/>
    </row>
    <row r="78" spans="1:28" ht="21.95" customHeight="1">
      <c r="A78" s="22" t="s">
        <v>112</v>
      </c>
      <c r="B78" s="20" t="s">
        <v>273</v>
      </c>
      <c r="C78" s="20"/>
      <c r="D78" s="20"/>
      <c r="E78" s="20"/>
      <c r="F78" s="20"/>
      <c r="G78" s="20"/>
      <c r="H78" s="20"/>
      <c r="I78" s="20"/>
      <c r="J78" s="1473" t="str">
        <f>項目一覧②!$F$316</f>
        <v/>
      </c>
      <c r="K78" s="1473"/>
      <c r="L78" s="1473"/>
      <c r="M78" s="1473"/>
      <c r="N78" s="4" t="s">
        <v>94</v>
      </c>
      <c r="O78" s="20"/>
      <c r="P78" s="20"/>
      <c r="Q78" s="20"/>
      <c r="R78" s="20"/>
      <c r="S78" s="20"/>
      <c r="T78" s="20"/>
      <c r="U78" s="20"/>
      <c r="V78" s="20"/>
      <c r="W78" s="20"/>
      <c r="X78" s="20"/>
      <c r="Y78" s="20"/>
      <c r="Z78" s="20"/>
      <c r="AA78" s="20"/>
      <c r="AB78" s="10"/>
    </row>
    <row r="79" spans="1:28" ht="21.95" customHeight="1">
      <c r="A79" s="22" t="s">
        <v>112</v>
      </c>
      <c r="B79" s="20" t="s">
        <v>272</v>
      </c>
      <c r="C79" s="20"/>
      <c r="D79" s="20"/>
      <c r="E79" s="20"/>
      <c r="F79" s="20"/>
      <c r="G79" s="20"/>
      <c r="H79" s="20"/>
      <c r="I79" s="20"/>
      <c r="J79" s="1473" t="str">
        <f>項目一覧②!$F$317</f>
        <v/>
      </c>
      <c r="K79" s="1473"/>
      <c r="L79" s="1473"/>
      <c r="M79" s="1473"/>
      <c r="N79" s="25" t="s">
        <v>94</v>
      </c>
      <c r="O79" s="20"/>
      <c r="P79" s="20"/>
      <c r="Q79" s="20"/>
      <c r="R79" s="20"/>
      <c r="S79" s="20"/>
      <c r="T79" s="20"/>
      <c r="U79" s="20"/>
      <c r="V79" s="20"/>
      <c r="W79" s="20"/>
      <c r="X79" s="20"/>
      <c r="Y79" s="20"/>
      <c r="Z79" s="20"/>
      <c r="AA79" s="20"/>
      <c r="AB79" s="10"/>
    </row>
    <row r="80" spans="1:28" ht="17.100000000000001" customHeight="1">
      <c r="A80" s="17" t="s">
        <v>112</v>
      </c>
      <c r="B80" s="16" t="s">
        <v>270</v>
      </c>
      <c r="C80" s="16"/>
      <c r="D80" s="16"/>
      <c r="E80" s="16"/>
      <c r="F80" s="16"/>
      <c r="G80" s="16"/>
      <c r="H80" s="16"/>
      <c r="I80" s="16"/>
      <c r="O80" s="16"/>
      <c r="P80" s="16"/>
      <c r="Q80" s="16"/>
      <c r="R80" s="16"/>
      <c r="S80" s="16"/>
      <c r="T80" s="16"/>
      <c r="U80" s="16"/>
      <c r="V80" s="16"/>
      <c r="W80" s="16"/>
      <c r="X80" s="16"/>
      <c r="Y80" s="16"/>
      <c r="Z80" s="16"/>
      <c r="AA80" s="16"/>
      <c r="AB80" s="2"/>
    </row>
    <row r="81" spans="1:28" ht="17.100000000000001" customHeight="1">
      <c r="A81" s="6"/>
      <c r="B81" s="3"/>
      <c r="C81" s="3" t="s">
        <v>2352</v>
      </c>
      <c r="D81" s="3" t="s">
        <v>2353</v>
      </c>
      <c r="E81" s="3"/>
      <c r="F81" s="3"/>
      <c r="G81" s="3"/>
      <c r="H81" s="3"/>
      <c r="I81" s="3"/>
      <c r="J81" s="1475" t="str">
        <f>項目一覧②!$F$318</f>
        <v/>
      </c>
      <c r="K81" s="1475"/>
      <c r="L81" s="1475"/>
      <c r="M81" s="1475"/>
      <c r="N81" s="4" t="s">
        <v>94</v>
      </c>
      <c r="O81" s="3"/>
      <c r="P81" s="3"/>
      <c r="Q81" s="3"/>
      <c r="R81" s="3"/>
      <c r="S81" s="3"/>
      <c r="T81" s="3"/>
      <c r="U81" s="3"/>
      <c r="V81" s="3"/>
      <c r="W81" s="3"/>
      <c r="X81" s="3"/>
      <c r="Y81" s="3"/>
      <c r="Z81" s="3"/>
      <c r="AA81" s="3"/>
      <c r="AB81" s="2"/>
    </row>
    <row r="82" spans="1:28" ht="17.100000000000001" customHeight="1">
      <c r="A82" s="6"/>
      <c r="B82" s="3"/>
      <c r="C82" s="3" t="s">
        <v>2354</v>
      </c>
      <c r="D82" s="3" t="s">
        <v>2355</v>
      </c>
      <c r="E82" s="3"/>
      <c r="F82" s="3"/>
      <c r="G82" s="3"/>
      <c r="H82" s="3"/>
      <c r="I82" s="3"/>
      <c r="J82" s="19"/>
      <c r="K82" s="19"/>
      <c r="L82" s="19"/>
      <c r="M82" s="19"/>
      <c r="N82" s="4"/>
      <c r="O82" s="3"/>
      <c r="P82" s="3"/>
      <c r="Q82" s="5" t="str">
        <f>IF(項目一覧②!$G$319=TRUE,"■","□")</f>
        <v>□</v>
      </c>
      <c r="R82" s="3" t="s">
        <v>86</v>
      </c>
      <c r="S82" s="3"/>
      <c r="T82" s="5" t="str">
        <f>IF(項目一覧②!$H$319=TRUE,"■","□")</f>
        <v>□</v>
      </c>
      <c r="U82" s="3" t="s">
        <v>463</v>
      </c>
      <c r="V82" s="3"/>
      <c r="W82" s="3"/>
      <c r="X82" s="3"/>
      <c r="Y82" s="3"/>
      <c r="Z82" s="3"/>
      <c r="AA82" s="3"/>
      <c r="AB82" s="10"/>
    </row>
    <row r="83" spans="1:28" ht="17.100000000000001" customHeight="1">
      <c r="A83" s="17" t="s">
        <v>277</v>
      </c>
      <c r="B83" s="16" t="s">
        <v>266</v>
      </c>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2"/>
    </row>
    <row r="84" spans="1:28" ht="17.100000000000001" customHeight="1">
      <c r="A84" s="3"/>
      <c r="B84" s="3"/>
      <c r="C84" s="3"/>
      <c r="D84" s="1468" t="s">
        <v>265</v>
      </c>
      <c r="E84" s="1468"/>
      <c r="F84" s="1468"/>
      <c r="G84" s="1468"/>
      <c r="H84" s="5"/>
      <c r="I84" s="1468" t="s">
        <v>264</v>
      </c>
      <c r="J84" s="1468"/>
      <c r="K84" s="1468"/>
      <c r="L84" s="1468"/>
      <c r="M84" s="1468"/>
      <c r="N84" s="1468"/>
      <c r="O84" s="1468"/>
      <c r="P84" s="1468"/>
      <c r="Q84" s="1468"/>
      <c r="R84" s="1468"/>
      <c r="S84" s="1468"/>
      <c r="T84" s="1468"/>
      <c r="U84" s="1468"/>
      <c r="V84" s="5"/>
      <c r="W84" s="5" t="s">
        <v>281</v>
      </c>
      <c r="X84" s="1468" t="s">
        <v>291</v>
      </c>
      <c r="Y84" s="1468"/>
      <c r="Z84" s="1468"/>
      <c r="AA84" s="3" t="s">
        <v>290</v>
      </c>
      <c r="AB84" s="2"/>
    </row>
    <row r="85" spans="1:28" ht="17.100000000000001" customHeight="1">
      <c r="A85" s="3"/>
      <c r="B85" s="3" t="s">
        <v>289</v>
      </c>
      <c r="C85" s="3"/>
      <c r="D85" s="5" t="s">
        <v>283</v>
      </c>
      <c r="E85" s="1462" t="str">
        <f>項目一覧②!$F$320</f>
        <v/>
      </c>
      <c r="F85" s="1462"/>
      <c r="G85" s="5" t="s">
        <v>282</v>
      </c>
      <c r="H85" s="18" t="str">
        <f>項目一覧②!$F$326</f>
        <v/>
      </c>
      <c r="J85" s="3"/>
      <c r="K85" s="3"/>
      <c r="L85" s="2"/>
      <c r="M85" s="3"/>
      <c r="N85" s="3"/>
      <c r="O85" s="3"/>
      <c r="P85" s="3"/>
      <c r="Q85" s="3"/>
      <c r="R85" s="2"/>
      <c r="S85" s="2"/>
      <c r="T85" s="2"/>
      <c r="U85" s="2"/>
      <c r="V85" s="5"/>
      <c r="W85" s="5" t="s">
        <v>281</v>
      </c>
      <c r="X85" s="1463" t="str">
        <f>項目一覧②!$F$332</f>
        <v/>
      </c>
      <c r="Y85" s="1463"/>
      <c r="Z85" s="1463"/>
      <c r="AA85" s="3" t="s">
        <v>280</v>
      </c>
      <c r="AB85" s="2"/>
    </row>
    <row r="86" spans="1:28" ht="17.100000000000001" customHeight="1">
      <c r="A86" s="3"/>
      <c r="B86" s="3" t="s">
        <v>288</v>
      </c>
      <c r="C86" s="3"/>
      <c r="D86" s="5" t="s">
        <v>283</v>
      </c>
      <c r="E86" s="1462" t="str">
        <f>項目一覧②!$F$321</f>
        <v/>
      </c>
      <c r="F86" s="1462"/>
      <c r="G86" s="5" t="s">
        <v>282</v>
      </c>
      <c r="H86" s="18" t="str">
        <f>項目一覧②!$F$327</f>
        <v/>
      </c>
      <c r="J86" s="3"/>
      <c r="K86" s="3"/>
      <c r="L86" s="2"/>
      <c r="M86" s="3"/>
      <c r="N86" s="3"/>
      <c r="O86" s="3"/>
      <c r="P86" s="3"/>
      <c r="Q86" s="3"/>
      <c r="R86" s="2"/>
      <c r="S86" s="2"/>
      <c r="T86" s="2"/>
      <c r="U86" s="2"/>
      <c r="V86" s="5"/>
      <c r="W86" s="5" t="s">
        <v>281</v>
      </c>
      <c r="X86" s="1463" t="str">
        <f>項目一覧②!$F$333</f>
        <v/>
      </c>
      <c r="Y86" s="1463"/>
      <c r="Z86" s="1463"/>
      <c r="AA86" s="3" t="s">
        <v>280</v>
      </c>
      <c r="AB86" s="2"/>
    </row>
    <row r="87" spans="1:28" ht="17.100000000000001" customHeight="1">
      <c r="A87" s="3"/>
      <c r="B87" s="3" t="s">
        <v>287</v>
      </c>
      <c r="C87" s="3"/>
      <c r="D87" s="5" t="s">
        <v>283</v>
      </c>
      <c r="E87" s="1462" t="str">
        <f>項目一覧②!$F$322</f>
        <v/>
      </c>
      <c r="F87" s="1462"/>
      <c r="G87" s="5" t="s">
        <v>282</v>
      </c>
      <c r="H87" s="18" t="str">
        <f>項目一覧②!$F$328</f>
        <v/>
      </c>
      <c r="J87" s="3"/>
      <c r="K87" s="3"/>
      <c r="L87" s="2"/>
      <c r="M87" s="3"/>
      <c r="N87" s="3"/>
      <c r="O87" s="3"/>
      <c r="P87" s="3"/>
      <c r="Q87" s="3"/>
      <c r="R87" s="2"/>
      <c r="S87" s="2"/>
      <c r="T87" s="2"/>
      <c r="U87" s="2"/>
      <c r="V87" s="5"/>
      <c r="W87" s="5" t="s">
        <v>281</v>
      </c>
      <c r="X87" s="1463" t="str">
        <f>項目一覧②!$F$334</f>
        <v/>
      </c>
      <c r="Y87" s="1463"/>
      <c r="Z87" s="1463"/>
      <c r="AA87" s="3" t="s">
        <v>280</v>
      </c>
      <c r="AB87" s="2"/>
    </row>
    <row r="88" spans="1:28" ht="17.100000000000001" customHeight="1">
      <c r="A88" s="3"/>
      <c r="B88" s="3" t="s">
        <v>286</v>
      </c>
      <c r="C88" s="3"/>
      <c r="D88" s="5" t="s">
        <v>283</v>
      </c>
      <c r="E88" s="1462" t="str">
        <f>項目一覧②!$F$323</f>
        <v/>
      </c>
      <c r="F88" s="1462"/>
      <c r="G88" s="5" t="s">
        <v>282</v>
      </c>
      <c r="H88" s="18" t="str">
        <f>項目一覧②!$F$329</f>
        <v/>
      </c>
      <c r="J88" s="3"/>
      <c r="K88" s="3"/>
      <c r="L88" s="2"/>
      <c r="M88" s="3"/>
      <c r="N88" s="3"/>
      <c r="O88" s="3"/>
      <c r="P88" s="3"/>
      <c r="Q88" s="3"/>
      <c r="R88" s="2"/>
      <c r="S88" s="2"/>
      <c r="T88" s="2"/>
      <c r="U88" s="2"/>
      <c r="V88" s="5"/>
      <c r="W88" s="5" t="s">
        <v>281</v>
      </c>
      <c r="X88" s="1463" t="str">
        <f>項目一覧②!$F$335</f>
        <v/>
      </c>
      <c r="Y88" s="1463"/>
      <c r="Z88" s="1463"/>
      <c r="AA88" s="3" t="s">
        <v>280</v>
      </c>
      <c r="AB88" s="2"/>
    </row>
    <row r="89" spans="1:28" ht="17.100000000000001" customHeight="1">
      <c r="A89" s="3"/>
      <c r="B89" s="3" t="s">
        <v>285</v>
      </c>
      <c r="C89" s="3"/>
      <c r="D89" s="5" t="s">
        <v>283</v>
      </c>
      <c r="E89" s="1462" t="str">
        <f>項目一覧②!$F$324</f>
        <v/>
      </c>
      <c r="F89" s="1462"/>
      <c r="G89" s="5" t="s">
        <v>282</v>
      </c>
      <c r="H89" s="18" t="str">
        <f>項目一覧②!$F$330</f>
        <v/>
      </c>
      <c r="J89" s="3"/>
      <c r="K89" s="3"/>
      <c r="L89" s="2"/>
      <c r="M89" s="3"/>
      <c r="N89" s="3"/>
      <c r="O89" s="3"/>
      <c r="P89" s="3"/>
      <c r="Q89" s="3"/>
      <c r="R89" s="2"/>
      <c r="S89" s="2"/>
      <c r="T89" s="2"/>
      <c r="U89" s="2"/>
      <c r="V89" s="5"/>
      <c r="W89" s="5" t="s">
        <v>281</v>
      </c>
      <c r="X89" s="1463" t="str">
        <f>項目一覧②!$F$336</f>
        <v/>
      </c>
      <c r="Y89" s="1463"/>
      <c r="Z89" s="1463"/>
      <c r="AA89" s="3" t="s">
        <v>280</v>
      </c>
      <c r="AB89" s="2"/>
    </row>
    <row r="90" spans="1:28" ht="17.100000000000001" customHeight="1">
      <c r="A90" s="15"/>
      <c r="B90" s="15" t="s">
        <v>284</v>
      </c>
      <c r="C90" s="15"/>
      <c r="D90" s="5" t="s">
        <v>283</v>
      </c>
      <c r="E90" s="1462" t="str">
        <f>項目一覧②!$F$325</f>
        <v/>
      </c>
      <c r="F90" s="1462"/>
      <c r="G90" s="5" t="s">
        <v>282</v>
      </c>
      <c r="H90" s="18" t="str">
        <f>項目一覧②!$F$331</f>
        <v/>
      </c>
      <c r="J90" s="15"/>
      <c r="K90" s="15"/>
      <c r="L90" s="2"/>
      <c r="M90" s="15"/>
      <c r="N90" s="15"/>
      <c r="O90" s="15"/>
      <c r="P90" s="15"/>
      <c r="Q90" s="15"/>
      <c r="R90" s="2"/>
      <c r="S90" s="2"/>
      <c r="T90" s="2"/>
      <c r="U90" s="2"/>
      <c r="V90" s="5"/>
      <c r="W90" s="5" t="s">
        <v>281</v>
      </c>
      <c r="X90" s="1467" t="str">
        <f>項目一覧②!$F$337</f>
        <v/>
      </c>
      <c r="Y90" s="1467"/>
      <c r="Z90" s="1467"/>
      <c r="AA90" s="3" t="s">
        <v>280</v>
      </c>
      <c r="AB90" s="10"/>
    </row>
    <row r="91" spans="1:28" ht="17.100000000000001" customHeight="1">
      <c r="A91" s="17" t="s">
        <v>277</v>
      </c>
      <c r="B91" s="16" t="s">
        <v>253</v>
      </c>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2"/>
    </row>
    <row r="92" spans="1:28" ht="17.100000000000001" customHeight="1">
      <c r="A92" s="6"/>
      <c r="B92" s="3"/>
      <c r="C92" s="3"/>
      <c r="D92" s="3"/>
      <c r="E92" s="3"/>
      <c r="F92" s="1464" t="str">
        <f>項目一覧②!$F$338</f>
        <v/>
      </c>
      <c r="G92" s="1464"/>
      <c r="H92" s="1464"/>
      <c r="I92" s="1464"/>
      <c r="J92" s="1464"/>
      <c r="K92" s="1464"/>
      <c r="L92" s="1464"/>
      <c r="M92" s="1464"/>
      <c r="N92" s="1464"/>
      <c r="O92" s="1464"/>
      <c r="P92" s="1464"/>
      <c r="Q92" s="1464"/>
      <c r="R92" s="1464"/>
      <c r="S92" s="1464"/>
      <c r="T92" s="1464"/>
      <c r="U92" s="1464"/>
      <c r="V92" s="1464"/>
      <c r="W92" s="1464"/>
      <c r="X92" s="1464"/>
      <c r="Y92" s="1464"/>
      <c r="Z92" s="1464"/>
      <c r="AA92" s="1464"/>
      <c r="AB92" s="2"/>
    </row>
    <row r="93" spans="1:28" ht="17.100000000000001" customHeight="1">
      <c r="A93" s="15"/>
      <c r="B93" s="15"/>
      <c r="C93" s="15"/>
      <c r="D93" s="15"/>
      <c r="E93" s="15"/>
      <c r="F93" s="1465"/>
      <c r="G93" s="1465"/>
      <c r="H93" s="1465"/>
      <c r="I93" s="1465"/>
      <c r="J93" s="1465"/>
      <c r="K93" s="1465"/>
      <c r="L93" s="1465"/>
      <c r="M93" s="1465"/>
      <c r="N93" s="1465"/>
      <c r="O93" s="1465"/>
      <c r="P93" s="1465"/>
      <c r="Q93" s="1465"/>
      <c r="R93" s="1465"/>
      <c r="S93" s="1465"/>
      <c r="T93" s="1465"/>
      <c r="U93" s="1465"/>
      <c r="V93" s="1465"/>
      <c r="W93" s="1465"/>
      <c r="X93" s="1465"/>
      <c r="Y93" s="1465"/>
      <c r="Z93" s="1465"/>
      <c r="AA93" s="1465"/>
      <c r="AB93" s="10"/>
    </row>
    <row r="94" spans="1:28" ht="17.100000000000001" customHeight="1">
      <c r="A94" s="6" t="s">
        <v>277</v>
      </c>
      <c r="B94" s="3" t="s">
        <v>252</v>
      </c>
      <c r="C94" s="3"/>
      <c r="D94" s="3"/>
      <c r="E94" s="3"/>
      <c r="F94" s="3"/>
      <c r="G94" s="3"/>
      <c r="H94" s="3"/>
      <c r="I94" s="3"/>
      <c r="J94" s="3"/>
      <c r="K94" s="3"/>
      <c r="L94" s="3"/>
      <c r="M94" s="3"/>
      <c r="N94" s="3"/>
      <c r="O94" s="3"/>
      <c r="P94" s="3"/>
      <c r="Q94" s="3"/>
      <c r="R94" s="3"/>
      <c r="S94" s="3"/>
      <c r="T94" s="3"/>
      <c r="U94" s="3"/>
      <c r="V94" s="3"/>
      <c r="W94" s="3"/>
      <c r="X94" s="3"/>
      <c r="Y94" s="3"/>
      <c r="Z94" s="3"/>
      <c r="AA94" s="3"/>
      <c r="AB94" s="2"/>
    </row>
    <row r="95" spans="1:28" ht="17.100000000000001" customHeight="1">
      <c r="A95" s="3"/>
      <c r="B95" s="3"/>
      <c r="C95" s="3"/>
      <c r="D95" s="3"/>
      <c r="E95" s="3"/>
      <c r="F95" s="1464" t="str">
        <f>項目一覧②!$F$339</f>
        <v/>
      </c>
      <c r="G95" s="1464"/>
      <c r="H95" s="1464"/>
      <c r="I95" s="1464"/>
      <c r="J95" s="1464"/>
      <c r="K95" s="1464"/>
      <c r="L95" s="1464"/>
      <c r="M95" s="1464"/>
      <c r="N95" s="1464"/>
      <c r="O95" s="1464"/>
      <c r="P95" s="1464"/>
      <c r="Q95" s="1464"/>
      <c r="R95" s="1464"/>
      <c r="S95" s="1464"/>
      <c r="T95" s="1464"/>
      <c r="U95" s="1464"/>
      <c r="V95" s="1464"/>
      <c r="W95" s="1464"/>
      <c r="X95" s="1464"/>
      <c r="Y95" s="1464"/>
      <c r="Z95" s="1464"/>
      <c r="AA95" s="1464"/>
      <c r="AB95" s="2"/>
    </row>
    <row r="96" spans="1:28" ht="17.100000000000001" customHeight="1">
      <c r="A96" s="15"/>
      <c r="B96" s="15"/>
      <c r="C96" s="15"/>
      <c r="D96" s="15"/>
      <c r="E96" s="1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0"/>
    </row>
    <row r="97" spans="1:28" ht="17.100000000000001"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2"/>
    </row>
    <row r="98" spans="1:28" ht="17.100000000000001" customHeight="1">
      <c r="A98" s="1468" t="s">
        <v>279</v>
      </c>
      <c r="B98" s="1468"/>
      <c r="C98" s="1468"/>
      <c r="D98" s="1468"/>
      <c r="E98" s="1468"/>
      <c r="F98" s="1468"/>
      <c r="G98" s="1468"/>
      <c r="H98" s="1468"/>
      <c r="I98" s="1468"/>
      <c r="J98" s="1468"/>
      <c r="K98" s="1468"/>
      <c r="L98" s="1468"/>
      <c r="M98" s="1468"/>
      <c r="N98" s="1468"/>
      <c r="O98" s="1468"/>
      <c r="P98" s="1468"/>
      <c r="Q98" s="1468"/>
      <c r="R98" s="1468"/>
      <c r="S98" s="1468"/>
      <c r="T98" s="1468"/>
      <c r="U98" s="1468"/>
      <c r="V98" s="1468"/>
      <c r="W98" s="1468"/>
      <c r="X98" s="1468"/>
      <c r="Y98" s="1468"/>
      <c r="Z98" s="1468"/>
      <c r="AA98" s="1468"/>
      <c r="AB98" s="2"/>
    </row>
    <row r="99" spans="1:28" ht="17.100000000000001" customHeight="1">
      <c r="A99" s="15"/>
      <c r="B99" s="15" t="s">
        <v>278</v>
      </c>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0"/>
    </row>
    <row r="100" spans="1:28" ht="21.95" customHeight="1">
      <c r="A100" s="22" t="s">
        <v>277</v>
      </c>
      <c r="B100" s="20" t="s">
        <v>134</v>
      </c>
      <c r="C100" s="20"/>
      <c r="D100" s="20"/>
      <c r="E100" s="20"/>
      <c r="F100" s="20"/>
      <c r="G100" s="24"/>
      <c r="H100" s="20"/>
      <c r="I100" s="20"/>
      <c r="J100" s="20"/>
      <c r="K100" s="20"/>
      <c r="L100" s="20"/>
      <c r="M100" s="20">
        <f>項目一覧②!$F$340</f>
        <v>2</v>
      </c>
      <c r="N100" s="20"/>
      <c r="O100" s="20"/>
      <c r="P100" s="20"/>
      <c r="Q100" s="20"/>
      <c r="R100" s="20"/>
      <c r="S100" s="20"/>
      <c r="T100" s="20"/>
      <c r="U100" s="20"/>
      <c r="V100" s="20"/>
      <c r="W100" s="20"/>
      <c r="X100" s="20"/>
      <c r="Y100" s="20"/>
      <c r="Z100" s="20"/>
      <c r="AA100" s="20"/>
      <c r="AB100" s="10"/>
    </row>
    <row r="101" spans="1:28" ht="21.95" customHeight="1">
      <c r="A101" s="22" t="s">
        <v>277</v>
      </c>
      <c r="B101" s="20" t="s">
        <v>276</v>
      </c>
      <c r="C101" s="20"/>
      <c r="D101" s="20"/>
      <c r="E101" s="20"/>
      <c r="F101" s="20"/>
      <c r="G101" s="2"/>
      <c r="H101" s="2"/>
      <c r="I101" s="20"/>
      <c r="J101" s="1469" t="str">
        <f>項目一覧②!$F$341</f>
        <v/>
      </c>
      <c r="K101" s="1469"/>
      <c r="L101" s="1469"/>
      <c r="M101" s="1469"/>
      <c r="N101" s="26" t="s">
        <v>275</v>
      </c>
      <c r="O101" s="20"/>
      <c r="P101" s="20"/>
      <c r="Q101" s="20"/>
      <c r="R101" s="20"/>
      <c r="S101" s="20"/>
      <c r="T101" s="20"/>
      <c r="U101" s="20"/>
      <c r="V101" s="20"/>
      <c r="W101" s="20"/>
      <c r="X101" s="20"/>
      <c r="Y101" s="20"/>
      <c r="Z101" s="20"/>
      <c r="AA101" s="20"/>
      <c r="AB101" s="10"/>
    </row>
    <row r="102" spans="1:28" ht="21.95" customHeight="1">
      <c r="A102" s="22" t="s">
        <v>112</v>
      </c>
      <c r="B102" s="20" t="s">
        <v>274</v>
      </c>
      <c r="C102" s="20"/>
      <c r="D102" s="20"/>
      <c r="E102" s="20"/>
      <c r="F102" s="20"/>
      <c r="G102" s="20"/>
      <c r="H102" s="20"/>
      <c r="I102" s="20"/>
      <c r="J102" s="1473" t="str">
        <f>項目一覧②!$F$342</f>
        <v/>
      </c>
      <c r="K102" s="1473"/>
      <c r="L102" s="1473"/>
      <c r="M102" s="1473"/>
      <c r="N102" s="25" t="s">
        <v>94</v>
      </c>
      <c r="O102" s="20"/>
      <c r="P102" s="20"/>
      <c r="Q102" s="20"/>
      <c r="R102" s="20"/>
      <c r="S102" s="20"/>
      <c r="T102" s="20"/>
      <c r="U102" s="20"/>
      <c r="V102" s="20"/>
      <c r="W102" s="20"/>
      <c r="X102" s="20"/>
      <c r="Y102" s="20"/>
      <c r="Z102" s="20"/>
      <c r="AA102" s="20"/>
      <c r="AB102" s="10"/>
    </row>
    <row r="103" spans="1:28" ht="21.95" customHeight="1">
      <c r="A103" s="22" t="s">
        <v>112</v>
      </c>
      <c r="B103" s="20" t="s">
        <v>273</v>
      </c>
      <c r="C103" s="20"/>
      <c r="D103" s="20"/>
      <c r="E103" s="20"/>
      <c r="F103" s="20"/>
      <c r="G103" s="20"/>
      <c r="H103" s="20"/>
      <c r="I103" s="20"/>
      <c r="J103" s="1473" t="str">
        <f>項目一覧②!$F$343</f>
        <v/>
      </c>
      <c r="K103" s="1473"/>
      <c r="L103" s="1473"/>
      <c r="M103" s="1473"/>
      <c r="N103" s="4" t="s">
        <v>94</v>
      </c>
      <c r="O103" s="20"/>
      <c r="P103" s="20"/>
      <c r="Q103" s="20"/>
      <c r="R103" s="20"/>
      <c r="S103" s="20"/>
      <c r="T103" s="20"/>
      <c r="U103" s="20"/>
      <c r="V103" s="20"/>
      <c r="W103" s="20"/>
      <c r="X103" s="20"/>
      <c r="Y103" s="20"/>
      <c r="Z103" s="20"/>
      <c r="AA103" s="20"/>
      <c r="AB103" s="10"/>
    </row>
    <row r="104" spans="1:28" ht="21.95" customHeight="1">
      <c r="A104" s="22" t="s">
        <v>112</v>
      </c>
      <c r="B104" s="20" t="s">
        <v>272</v>
      </c>
      <c r="C104" s="20"/>
      <c r="D104" s="20"/>
      <c r="E104" s="20"/>
      <c r="F104" s="20"/>
      <c r="G104" s="20"/>
      <c r="H104" s="20"/>
      <c r="I104" s="20"/>
      <c r="J104" s="1473" t="str">
        <f>項目一覧②!$F$344</f>
        <v/>
      </c>
      <c r="K104" s="1473"/>
      <c r="L104" s="1473"/>
      <c r="M104" s="1473"/>
      <c r="N104" s="25" t="s">
        <v>94</v>
      </c>
      <c r="O104" s="20"/>
      <c r="P104" s="20"/>
      <c r="Q104" s="20"/>
      <c r="R104" s="20"/>
      <c r="S104" s="20"/>
      <c r="T104" s="20"/>
      <c r="U104" s="20"/>
      <c r="V104" s="20"/>
      <c r="W104" s="20"/>
      <c r="X104" s="20"/>
      <c r="Y104" s="20"/>
      <c r="Z104" s="20"/>
      <c r="AA104" s="20"/>
      <c r="AB104" s="10"/>
    </row>
    <row r="105" spans="1:28" ht="17.100000000000001" customHeight="1">
      <c r="A105" s="17" t="s">
        <v>112</v>
      </c>
      <c r="B105" s="16" t="s">
        <v>270</v>
      </c>
      <c r="C105" s="16"/>
      <c r="D105" s="16"/>
      <c r="E105" s="16"/>
      <c r="F105" s="16"/>
      <c r="G105" s="16"/>
      <c r="H105" s="16"/>
      <c r="I105" s="16"/>
      <c r="O105" s="16"/>
      <c r="P105" s="16"/>
      <c r="Q105" s="16"/>
      <c r="R105" s="16"/>
      <c r="S105" s="16"/>
      <c r="T105" s="16"/>
      <c r="U105" s="16"/>
      <c r="V105" s="16"/>
      <c r="W105" s="16"/>
      <c r="X105" s="16"/>
      <c r="Y105" s="16"/>
      <c r="Z105" s="16"/>
      <c r="AA105" s="16"/>
      <c r="AB105" s="2"/>
    </row>
    <row r="106" spans="1:28" ht="17.100000000000001" customHeight="1">
      <c r="A106" s="6"/>
      <c r="B106" s="3"/>
      <c r="C106" s="3" t="s">
        <v>2352</v>
      </c>
      <c r="D106" s="3" t="s">
        <v>2353</v>
      </c>
      <c r="E106" s="3"/>
      <c r="F106" s="3"/>
      <c r="G106" s="3"/>
      <c r="H106" s="3"/>
      <c r="I106" s="3"/>
      <c r="J106" s="1475" t="str">
        <f>項目一覧②!$F$345</f>
        <v/>
      </c>
      <c r="K106" s="1475"/>
      <c r="L106" s="1475"/>
      <c r="M106" s="1475"/>
      <c r="N106" s="4" t="s">
        <v>94</v>
      </c>
      <c r="O106" s="3"/>
      <c r="P106" s="3"/>
      <c r="Q106" s="3"/>
      <c r="R106" s="3"/>
      <c r="S106" s="3"/>
      <c r="T106" s="3"/>
      <c r="U106" s="3"/>
      <c r="V106" s="3"/>
      <c r="W106" s="3"/>
      <c r="X106" s="3"/>
      <c r="Y106" s="3"/>
      <c r="Z106" s="3"/>
      <c r="AA106" s="3"/>
      <c r="AB106" s="2"/>
    </row>
    <row r="107" spans="1:28" ht="17.100000000000001" customHeight="1">
      <c r="A107" s="6"/>
      <c r="B107" s="3"/>
      <c r="C107" s="3" t="s">
        <v>2354</v>
      </c>
      <c r="D107" s="3" t="s">
        <v>2355</v>
      </c>
      <c r="E107" s="3"/>
      <c r="F107" s="3"/>
      <c r="G107" s="3"/>
      <c r="H107" s="3"/>
      <c r="I107" s="3"/>
      <c r="J107" s="19"/>
      <c r="K107" s="19"/>
      <c r="L107" s="19"/>
      <c r="M107" s="19"/>
      <c r="N107" s="4"/>
      <c r="O107" s="3"/>
      <c r="P107" s="3"/>
      <c r="Q107" s="3" t="str">
        <f>IF(項目一覧②!$G$346=TRUE,"■","□")</f>
        <v>□</v>
      </c>
      <c r="R107" s="3" t="s">
        <v>86</v>
      </c>
      <c r="S107" s="3"/>
      <c r="T107" s="3" t="str">
        <f>IF(項目一覧②!$H$346=TRUE,"■","□")</f>
        <v>□</v>
      </c>
      <c r="U107" s="3" t="s">
        <v>463</v>
      </c>
      <c r="V107" s="3"/>
      <c r="W107" s="3"/>
      <c r="X107" s="3"/>
      <c r="Y107" s="3"/>
      <c r="Z107" s="3"/>
      <c r="AA107" s="3"/>
      <c r="AB107" s="10"/>
    </row>
    <row r="108" spans="1:28" ht="17.100000000000001" customHeight="1">
      <c r="A108" s="17" t="s">
        <v>277</v>
      </c>
      <c r="B108" s="16" t="s">
        <v>266</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2"/>
    </row>
    <row r="109" spans="1:28" ht="17.100000000000001" customHeight="1">
      <c r="A109" s="3"/>
      <c r="B109" s="3"/>
      <c r="C109" s="3"/>
      <c r="D109" s="1468" t="s">
        <v>265</v>
      </c>
      <c r="E109" s="1468"/>
      <c r="F109" s="1468"/>
      <c r="G109" s="1468"/>
      <c r="H109" s="5"/>
      <c r="I109" s="1468" t="s">
        <v>264</v>
      </c>
      <c r="J109" s="1468"/>
      <c r="K109" s="1468"/>
      <c r="L109" s="1468"/>
      <c r="M109" s="1468"/>
      <c r="N109" s="1468"/>
      <c r="O109" s="1468"/>
      <c r="P109" s="1468"/>
      <c r="Q109" s="1468"/>
      <c r="R109" s="1468"/>
      <c r="S109" s="1468"/>
      <c r="T109" s="1468"/>
      <c r="U109" s="1468"/>
      <c r="V109" s="5"/>
      <c r="W109" s="5" t="s">
        <v>281</v>
      </c>
      <c r="X109" s="1468" t="s">
        <v>291</v>
      </c>
      <c r="Y109" s="1468"/>
      <c r="Z109" s="1468"/>
      <c r="AA109" s="3" t="s">
        <v>290</v>
      </c>
      <c r="AB109" s="2"/>
    </row>
    <row r="110" spans="1:28" ht="17.100000000000001" customHeight="1">
      <c r="A110" s="3"/>
      <c r="B110" s="3" t="s">
        <v>289</v>
      </c>
      <c r="C110" s="3"/>
      <c r="D110" s="5" t="s">
        <v>283</v>
      </c>
      <c r="E110" s="1462" t="str">
        <f>項目一覧②!$F$347</f>
        <v/>
      </c>
      <c r="F110" s="1462"/>
      <c r="G110" s="5" t="s">
        <v>282</v>
      </c>
      <c r="H110" s="18" t="str">
        <f>項目一覧②!$F$353</f>
        <v/>
      </c>
      <c r="J110" s="3"/>
      <c r="K110" s="3"/>
      <c r="L110" s="2"/>
      <c r="M110" s="3"/>
      <c r="N110" s="3"/>
      <c r="O110" s="3"/>
      <c r="P110" s="3"/>
      <c r="Q110" s="3"/>
      <c r="R110" s="2"/>
      <c r="S110" s="2"/>
      <c r="T110" s="2"/>
      <c r="U110" s="2"/>
      <c r="V110" s="5"/>
      <c r="W110" s="5" t="s">
        <v>281</v>
      </c>
      <c r="X110" s="1463" t="str">
        <f>項目一覧②!$F$359</f>
        <v/>
      </c>
      <c r="Y110" s="1463"/>
      <c r="Z110" s="1463"/>
      <c r="AA110" s="3" t="s">
        <v>280</v>
      </c>
      <c r="AB110" s="2"/>
    </row>
    <row r="111" spans="1:28" ht="17.100000000000001" customHeight="1">
      <c r="A111" s="3"/>
      <c r="B111" s="3" t="s">
        <v>288</v>
      </c>
      <c r="C111" s="3"/>
      <c r="D111" s="5" t="s">
        <v>283</v>
      </c>
      <c r="E111" s="1462" t="str">
        <f>項目一覧②!$F$348</f>
        <v/>
      </c>
      <c r="F111" s="1462"/>
      <c r="G111" s="5" t="s">
        <v>282</v>
      </c>
      <c r="H111" s="18" t="str">
        <f>項目一覧②!$F$354</f>
        <v/>
      </c>
      <c r="J111" s="3"/>
      <c r="K111" s="3"/>
      <c r="L111" s="2"/>
      <c r="M111" s="3"/>
      <c r="N111" s="3"/>
      <c r="O111" s="3"/>
      <c r="P111" s="3"/>
      <c r="Q111" s="3"/>
      <c r="R111" s="2"/>
      <c r="S111" s="2"/>
      <c r="T111" s="2"/>
      <c r="U111" s="2"/>
      <c r="V111" s="5"/>
      <c r="W111" s="5" t="s">
        <v>281</v>
      </c>
      <c r="X111" s="1463" t="str">
        <f>項目一覧②!$F$360</f>
        <v/>
      </c>
      <c r="Y111" s="1463"/>
      <c r="Z111" s="1463"/>
      <c r="AA111" s="3" t="s">
        <v>280</v>
      </c>
      <c r="AB111" s="2"/>
    </row>
    <row r="112" spans="1:28" ht="17.100000000000001" customHeight="1">
      <c r="A112" s="3"/>
      <c r="B112" s="3" t="s">
        <v>287</v>
      </c>
      <c r="C112" s="3"/>
      <c r="D112" s="5" t="s">
        <v>283</v>
      </c>
      <c r="E112" s="1462" t="str">
        <f>項目一覧②!$F$349</f>
        <v/>
      </c>
      <c r="F112" s="1462"/>
      <c r="G112" s="5" t="s">
        <v>282</v>
      </c>
      <c r="H112" s="18" t="str">
        <f>項目一覧②!$F$355</f>
        <v/>
      </c>
      <c r="J112" s="3"/>
      <c r="K112" s="3"/>
      <c r="L112" s="2"/>
      <c r="M112" s="3"/>
      <c r="N112" s="3"/>
      <c r="O112" s="3"/>
      <c r="P112" s="3"/>
      <c r="Q112" s="3"/>
      <c r="R112" s="2"/>
      <c r="S112" s="2"/>
      <c r="T112" s="2"/>
      <c r="U112" s="2"/>
      <c r="V112" s="5"/>
      <c r="W112" s="5" t="s">
        <v>281</v>
      </c>
      <c r="X112" s="1463" t="str">
        <f>項目一覧②!$F$361</f>
        <v/>
      </c>
      <c r="Y112" s="1463"/>
      <c r="Z112" s="1463"/>
      <c r="AA112" s="3" t="s">
        <v>280</v>
      </c>
      <c r="AB112" s="2"/>
    </row>
    <row r="113" spans="1:28" ht="17.100000000000001" customHeight="1">
      <c r="A113" s="3"/>
      <c r="B113" s="3" t="s">
        <v>286</v>
      </c>
      <c r="C113" s="3"/>
      <c r="D113" s="5" t="s">
        <v>283</v>
      </c>
      <c r="E113" s="1462" t="str">
        <f>項目一覧②!$F$350</f>
        <v/>
      </c>
      <c r="F113" s="1462"/>
      <c r="G113" s="5" t="s">
        <v>282</v>
      </c>
      <c r="H113" s="18">
        <f>項目一覧②!$F$356</f>
        <v>0</v>
      </c>
      <c r="J113" s="3"/>
      <c r="K113" s="3"/>
      <c r="L113" s="2"/>
      <c r="M113" s="3"/>
      <c r="N113" s="3"/>
      <c r="O113" s="3"/>
      <c r="P113" s="3"/>
      <c r="Q113" s="3"/>
      <c r="R113" s="2"/>
      <c r="S113" s="2"/>
      <c r="T113" s="2"/>
      <c r="U113" s="2"/>
      <c r="V113" s="5"/>
      <c r="W113" s="5" t="s">
        <v>281</v>
      </c>
      <c r="X113" s="1463" t="str">
        <f>項目一覧②!$F$362</f>
        <v/>
      </c>
      <c r="Y113" s="1463"/>
      <c r="Z113" s="1463"/>
      <c r="AA113" s="3" t="s">
        <v>280</v>
      </c>
      <c r="AB113" s="2"/>
    </row>
    <row r="114" spans="1:28" ht="17.100000000000001" customHeight="1">
      <c r="A114" s="3"/>
      <c r="B114" s="3" t="s">
        <v>285</v>
      </c>
      <c r="C114" s="3"/>
      <c r="D114" s="5" t="s">
        <v>283</v>
      </c>
      <c r="E114" s="1462" t="str">
        <f>項目一覧②!$F$351</f>
        <v/>
      </c>
      <c r="F114" s="1462"/>
      <c r="G114" s="5" t="s">
        <v>282</v>
      </c>
      <c r="H114" s="18" t="str">
        <f>項目一覧②!$F$357</f>
        <v/>
      </c>
      <c r="J114" s="3"/>
      <c r="K114" s="3"/>
      <c r="L114" s="2"/>
      <c r="M114" s="3"/>
      <c r="N114" s="3"/>
      <c r="O114" s="3"/>
      <c r="P114" s="3"/>
      <c r="Q114" s="3"/>
      <c r="R114" s="2"/>
      <c r="S114" s="2"/>
      <c r="T114" s="2"/>
      <c r="U114" s="2"/>
      <c r="V114" s="5"/>
      <c r="W114" s="5" t="s">
        <v>281</v>
      </c>
      <c r="X114" s="1463" t="str">
        <f>項目一覧②!$F$363</f>
        <v/>
      </c>
      <c r="Y114" s="1463"/>
      <c r="Z114" s="1463"/>
      <c r="AA114" s="3" t="s">
        <v>280</v>
      </c>
      <c r="AB114" s="2"/>
    </row>
    <row r="115" spans="1:28" ht="17.100000000000001" customHeight="1">
      <c r="A115" s="15"/>
      <c r="B115" s="15" t="s">
        <v>284</v>
      </c>
      <c r="C115" s="15"/>
      <c r="D115" s="5" t="s">
        <v>283</v>
      </c>
      <c r="E115" s="1462" t="str">
        <f>項目一覧②!$F$352</f>
        <v/>
      </c>
      <c r="F115" s="1462"/>
      <c r="G115" s="5" t="s">
        <v>282</v>
      </c>
      <c r="H115" s="18" t="str">
        <f>項目一覧②!$F$358</f>
        <v/>
      </c>
      <c r="J115" s="15"/>
      <c r="K115" s="15"/>
      <c r="L115" s="2"/>
      <c r="M115" s="15"/>
      <c r="N115" s="15"/>
      <c r="O115" s="15"/>
      <c r="P115" s="15"/>
      <c r="Q115" s="15"/>
      <c r="R115" s="2"/>
      <c r="S115" s="2"/>
      <c r="T115" s="2"/>
      <c r="U115" s="2"/>
      <c r="V115" s="5"/>
      <c r="W115" s="5" t="s">
        <v>281</v>
      </c>
      <c r="X115" s="1467" t="str">
        <f>項目一覧②!$F$364</f>
        <v/>
      </c>
      <c r="Y115" s="1467"/>
      <c r="Z115" s="1467"/>
      <c r="AA115" s="3" t="s">
        <v>280</v>
      </c>
      <c r="AB115" s="10"/>
    </row>
    <row r="116" spans="1:28" ht="17.100000000000001" customHeight="1">
      <c r="A116" s="17" t="s">
        <v>277</v>
      </c>
      <c r="B116" s="16" t="s">
        <v>253</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2"/>
    </row>
    <row r="117" spans="1:28" ht="17.100000000000001" customHeight="1">
      <c r="A117" s="6"/>
      <c r="B117" s="3"/>
      <c r="C117" s="3"/>
      <c r="D117" s="3"/>
      <c r="E117" s="3"/>
      <c r="F117" s="1464" t="str">
        <f>項目一覧②!$F$365</f>
        <v/>
      </c>
      <c r="G117" s="1464"/>
      <c r="H117" s="1464"/>
      <c r="I117" s="1464"/>
      <c r="J117" s="1464"/>
      <c r="K117" s="1464"/>
      <c r="L117" s="1464"/>
      <c r="M117" s="1464"/>
      <c r="N117" s="1464"/>
      <c r="O117" s="1464"/>
      <c r="P117" s="1464"/>
      <c r="Q117" s="1464"/>
      <c r="R117" s="1464"/>
      <c r="S117" s="1464"/>
      <c r="T117" s="1464"/>
      <c r="U117" s="1464"/>
      <c r="V117" s="1464"/>
      <c r="W117" s="1464"/>
      <c r="X117" s="1464"/>
      <c r="Y117" s="1464"/>
      <c r="Z117" s="1464"/>
      <c r="AA117" s="1464"/>
      <c r="AB117" s="2"/>
    </row>
    <row r="118" spans="1:28" ht="17.100000000000001" customHeight="1">
      <c r="A118" s="15"/>
      <c r="B118" s="15"/>
      <c r="C118" s="15"/>
      <c r="D118" s="15"/>
      <c r="E118" s="15"/>
      <c r="F118" s="1465"/>
      <c r="G118" s="1465"/>
      <c r="H118" s="1465"/>
      <c r="I118" s="1465"/>
      <c r="J118" s="1465"/>
      <c r="K118" s="1465"/>
      <c r="L118" s="1465"/>
      <c r="M118" s="1465"/>
      <c r="N118" s="1465"/>
      <c r="O118" s="1465"/>
      <c r="P118" s="1465"/>
      <c r="Q118" s="1465"/>
      <c r="R118" s="1465"/>
      <c r="S118" s="1465"/>
      <c r="T118" s="1465"/>
      <c r="U118" s="1465"/>
      <c r="V118" s="1465"/>
      <c r="W118" s="1465"/>
      <c r="X118" s="1465"/>
      <c r="Y118" s="1465"/>
      <c r="Z118" s="1465"/>
      <c r="AA118" s="1465"/>
      <c r="AB118" s="10"/>
    </row>
    <row r="119" spans="1:28" ht="17.100000000000001" customHeight="1">
      <c r="A119" s="6" t="s">
        <v>277</v>
      </c>
      <c r="B119" s="3" t="s">
        <v>252</v>
      </c>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2"/>
    </row>
    <row r="120" spans="1:28" ht="17.100000000000001" customHeight="1">
      <c r="A120" s="3"/>
      <c r="B120" s="3"/>
      <c r="C120" s="3"/>
      <c r="D120" s="3"/>
      <c r="E120" s="3"/>
      <c r="F120" s="1464" t="str">
        <f>項目一覧②!$F$366</f>
        <v/>
      </c>
      <c r="G120" s="1464"/>
      <c r="H120" s="1464"/>
      <c r="I120" s="1464"/>
      <c r="J120" s="1464"/>
      <c r="K120" s="1464"/>
      <c r="L120" s="1464"/>
      <c r="M120" s="1464"/>
      <c r="N120" s="1464"/>
      <c r="O120" s="1464"/>
      <c r="P120" s="1464"/>
      <c r="Q120" s="1464"/>
      <c r="R120" s="1464"/>
      <c r="S120" s="1464"/>
      <c r="T120" s="1464"/>
      <c r="U120" s="1464"/>
      <c r="V120" s="1464"/>
      <c r="W120" s="1464"/>
      <c r="X120" s="1464"/>
      <c r="Y120" s="1464"/>
      <c r="Z120" s="1464"/>
      <c r="AA120" s="1464"/>
      <c r="AB120" s="2"/>
    </row>
    <row r="121" spans="1:28" ht="17.100000000000001" customHeight="1">
      <c r="A121" s="15"/>
      <c r="B121" s="15"/>
      <c r="C121" s="15"/>
      <c r="D121" s="15"/>
      <c r="E121" s="15"/>
      <c r="F121" s="1465"/>
      <c r="G121" s="1465"/>
      <c r="H121" s="1465"/>
      <c r="I121" s="1465"/>
      <c r="J121" s="1465"/>
      <c r="K121" s="1465"/>
      <c r="L121" s="1465"/>
      <c r="M121" s="1465"/>
      <c r="N121" s="1465"/>
      <c r="O121" s="1465"/>
      <c r="P121" s="1465"/>
      <c r="Q121" s="1465"/>
      <c r="R121" s="1465"/>
      <c r="S121" s="1465"/>
      <c r="T121" s="1465"/>
      <c r="U121" s="1465"/>
      <c r="V121" s="1465"/>
      <c r="W121" s="1465"/>
      <c r="X121" s="1465"/>
      <c r="Y121" s="1465"/>
      <c r="Z121" s="1465"/>
      <c r="AA121" s="1465"/>
      <c r="AB121" s="10"/>
    </row>
    <row r="122" spans="1:28" ht="17.100000000000001"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2"/>
    </row>
    <row r="123" spans="1:28" ht="17.100000000000001" customHeight="1">
      <c r="A123" s="1468" t="s">
        <v>279</v>
      </c>
      <c r="B123" s="1468"/>
      <c r="C123" s="1468"/>
      <c r="D123" s="1468"/>
      <c r="E123" s="1468"/>
      <c r="F123" s="1468"/>
      <c r="G123" s="1468"/>
      <c r="H123" s="1468"/>
      <c r="I123" s="1468"/>
      <c r="J123" s="1468"/>
      <c r="K123" s="1468"/>
      <c r="L123" s="1468"/>
      <c r="M123" s="1468"/>
      <c r="N123" s="1468"/>
      <c r="O123" s="1468"/>
      <c r="P123" s="1468"/>
      <c r="Q123" s="1468"/>
      <c r="R123" s="1468"/>
      <c r="S123" s="1468"/>
      <c r="T123" s="1468"/>
      <c r="U123" s="1468"/>
      <c r="V123" s="1468"/>
      <c r="W123" s="1468"/>
      <c r="X123" s="1468"/>
      <c r="Y123" s="1468"/>
      <c r="Z123" s="1468"/>
      <c r="AA123" s="1468"/>
      <c r="AB123" s="2"/>
    </row>
    <row r="124" spans="1:28" ht="17.100000000000001" customHeight="1">
      <c r="A124" s="15"/>
      <c r="B124" s="15" t="s">
        <v>278</v>
      </c>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0"/>
    </row>
    <row r="125" spans="1:28" ht="21.95" customHeight="1">
      <c r="A125" s="22" t="s">
        <v>277</v>
      </c>
      <c r="B125" s="20" t="s">
        <v>134</v>
      </c>
      <c r="C125" s="20"/>
      <c r="D125" s="20"/>
      <c r="E125" s="20"/>
      <c r="F125" s="20"/>
      <c r="G125" s="24"/>
      <c r="H125" s="20"/>
      <c r="I125" s="20"/>
      <c r="J125" s="20"/>
      <c r="K125" s="20"/>
      <c r="L125" s="20"/>
      <c r="M125" s="20">
        <f>項目一覧②!$F$367</f>
        <v>2</v>
      </c>
      <c r="N125" s="20"/>
      <c r="O125" s="20"/>
      <c r="P125" s="20"/>
      <c r="Q125" s="20"/>
      <c r="R125" s="20"/>
      <c r="S125" s="20"/>
      <c r="T125" s="20"/>
      <c r="U125" s="20"/>
      <c r="V125" s="20"/>
      <c r="W125" s="20"/>
      <c r="X125" s="20"/>
      <c r="Y125" s="20"/>
      <c r="Z125" s="20"/>
      <c r="AA125" s="20"/>
      <c r="AB125" s="10"/>
    </row>
    <row r="126" spans="1:28" ht="21.95" customHeight="1">
      <c r="A126" s="22" t="s">
        <v>277</v>
      </c>
      <c r="B126" s="20" t="s">
        <v>276</v>
      </c>
      <c r="C126" s="20"/>
      <c r="D126" s="20"/>
      <c r="E126" s="20"/>
      <c r="F126" s="20"/>
      <c r="G126" s="2"/>
      <c r="H126" s="2"/>
      <c r="I126" s="20"/>
      <c r="J126" s="20"/>
      <c r="K126" s="1458" t="str">
        <f>項目一覧②!$F$368</f>
        <v/>
      </c>
      <c r="L126" s="1458"/>
      <c r="M126" s="1458"/>
      <c r="N126" s="26" t="s">
        <v>275</v>
      </c>
      <c r="O126" s="20"/>
      <c r="P126" s="20"/>
      <c r="Q126" s="20"/>
      <c r="R126" s="20"/>
      <c r="S126" s="20"/>
      <c r="T126" s="20"/>
      <c r="U126" s="20"/>
      <c r="V126" s="20"/>
      <c r="W126" s="20"/>
      <c r="X126" s="20"/>
      <c r="Y126" s="20"/>
      <c r="Z126" s="20"/>
      <c r="AA126" s="20"/>
      <c r="AB126" s="10"/>
    </row>
    <row r="127" spans="1:28" ht="21.95" customHeight="1">
      <c r="A127" s="22" t="s">
        <v>112</v>
      </c>
      <c r="B127" s="20" t="s">
        <v>274</v>
      </c>
      <c r="C127" s="20"/>
      <c r="D127" s="20"/>
      <c r="E127" s="20"/>
      <c r="F127" s="20"/>
      <c r="G127" s="20"/>
      <c r="H127" s="20"/>
      <c r="I127" s="20"/>
      <c r="J127" s="1473" t="str">
        <f>項目一覧②!$F$369</f>
        <v/>
      </c>
      <c r="K127" s="1473"/>
      <c r="L127" s="1473"/>
      <c r="M127" s="1473"/>
      <c r="N127" s="25" t="s">
        <v>94</v>
      </c>
      <c r="O127" s="20"/>
      <c r="P127" s="20"/>
      <c r="Q127" s="20"/>
      <c r="R127" s="20"/>
      <c r="S127" s="20"/>
      <c r="T127" s="20"/>
      <c r="U127" s="20"/>
      <c r="V127" s="20"/>
      <c r="W127" s="20"/>
      <c r="X127" s="20"/>
      <c r="Y127" s="20"/>
      <c r="Z127" s="20"/>
      <c r="AA127" s="20"/>
      <c r="AB127" s="10"/>
    </row>
    <row r="128" spans="1:28" ht="21.95" customHeight="1">
      <c r="A128" s="22" t="s">
        <v>112</v>
      </c>
      <c r="B128" s="20" t="s">
        <v>273</v>
      </c>
      <c r="C128" s="20"/>
      <c r="D128" s="20"/>
      <c r="E128" s="20"/>
      <c r="F128" s="20"/>
      <c r="G128" s="20"/>
      <c r="H128" s="20"/>
      <c r="I128" s="20"/>
      <c r="J128" s="1473" t="str">
        <f>項目一覧②!$F$370</f>
        <v/>
      </c>
      <c r="K128" s="1473"/>
      <c r="L128" s="1473"/>
      <c r="M128" s="1473"/>
      <c r="N128" s="4" t="s">
        <v>94</v>
      </c>
      <c r="O128" s="20"/>
      <c r="P128" s="20"/>
      <c r="Q128" s="20"/>
      <c r="R128" s="20"/>
      <c r="S128" s="20"/>
      <c r="T128" s="20"/>
      <c r="U128" s="20"/>
      <c r="V128" s="20"/>
      <c r="W128" s="20"/>
      <c r="X128" s="20"/>
      <c r="Y128" s="20"/>
      <c r="Z128" s="20"/>
      <c r="AA128" s="20"/>
      <c r="AB128" s="10"/>
    </row>
    <row r="129" spans="1:28" ht="21.95" customHeight="1">
      <c r="A129" s="22" t="s">
        <v>112</v>
      </c>
      <c r="B129" s="20" t="s">
        <v>272</v>
      </c>
      <c r="C129" s="20"/>
      <c r="D129" s="20"/>
      <c r="E129" s="20"/>
      <c r="F129" s="20"/>
      <c r="G129" s="20"/>
      <c r="H129" s="20"/>
      <c r="I129" s="20"/>
      <c r="J129" s="1473" t="str">
        <f>項目一覧②!$F$371</f>
        <v/>
      </c>
      <c r="K129" s="1473"/>
      <c r="L129" s="1473"/>
      <c r="M129" s="1473"/>
      <c r="N129" s="25" t="s">
        <v>94</v>
      </c>
      <c r="O129" s="20"/>
      <c r="P129" s="20"/>
      <c r="Q129" s="20"/>
      <c r="R129" s="20"/>
      <c r="S129" s="20"/>
      <c r="T129" s="20"/>
      <c r="U129" s="20"/>
      <c r="V129" s="20"/>
      <c r="W129" s="20"/>
      <c r="X129" s="20"/>
      <c r="Y129" s="20"/>
      <c r="Z129" s="20"/>
      <c r="AA129" s="20"/>
      <c r="AB129" s="10"/>
    </row>
    <row r="130" spans="1:28" ht="17.100000000000001" customHeight="1">
      <c r="A130" s="17" t="s">
        <v>112</v>
      </c>
      <c r="B130" s="16" t="s">
        <v>270</v>
      </c>
      <c r="C130" s="16"/>
      <c r="D130" s="16"/>
      <c r="E130" s="16"/>
      <c r="F130" s="16"/>
      <c r="G130" s="16"/>
      <c r="H130" s="16"/>
      <c r="I130" s="16"/>
      <c r="O130" s="16"/>
      <c r="P130" s="16"/>
      <c r="Q130" s="16"/>
      <c r="R130" s="16"/>
      <c r="S130" s="16"/>
      <c r="T130" s="16"/>
      <c r="U130" s="16"/>
      <c r="V130" s="16"/>
      <c r="W130" s="16"/>
      <c r="X130" s="16"/>
      <c r="Y130" s="16"/>
      <c r="Z130" s="16"/>
      <c r="AA130" s="16"/>
      <c r="AB130" s="2"/>
    </row>
    <row r="131" spans="1:28" ht="17.100000000000001" customHeight="1">
      <c r="A131" s="6"/>
      <c r="B131" s="3"/>
      <c r="C131" s="3" t="s">
        <v>2352</v>
      </c>
      <c r="D131" s="3" t="s">
        <v>2353</v>
      </c>
      <c r="E131" s="3"/>
      <c r="F131" s="3"/>
      <c r="G131" s="3"/>
      <c r="H131" s="3"/>
      <c r="I131" s="3"/>
      <c r="J131" s="1475" t="str">
        <f>項目一覧②!$F$372</f>
        <v/>
      </c>
      <c r="K131" s="1475"/>
      <c r="L131" s="1475"/>
      <c r="M131" s="1475"/>
      <c r="N131" s="4" t="s">
        <v>94</v>
      </c>
      <c r="O131" s="3"/>
      <c r="P131" s="3"/>
      <c r="Q131" s="3"/>
      <c r="R131" s="3"/>
      <c r="S131" s="3"/>
      <c r="T131" s="3"/>
      <c r="U131" s="3"/>
      <c r="V131" s="3"/>
      <c r="W131" s="3"/>
      <c r="X131" s="3"/>
      <c r="Y131" s="3"/>
      <c r="Z131" s="3"/>
      <c r="AA131" s="3"/>
      <c r="AB131" s="2"/>
    </row>
    <row r="132" spans="1:28" ht="17.100000000000001" customHeight="1">
      <c r="A132" s="6"/>
      <c r="B132" s="3"/>
      <c r="C132" s="3" t="s">
        <v>2354</v>
      </c>
      <c r="D132" s="3" t="s">
        <v>2355</v>
      </c>
      <c r="E132" s="3"/>
      <c r="F132" s="3"/>
      <c r="G132" s="3"/>
      <c r="H132" s="3"/>
      <c r="I132" s="3"/>
      <c r="J132" s="19"/>
      <c r="K132" s="19"/>
      <c r="L132" s="19"/>
      <c r="M132" s="19"/>
      <c r="N132" s="4"/>
      <c r="O132" s="3"/>
      <c r="P132" s="3"/>
      <c r="Q132" s="3" t="str">
        <f>IF(項目一覧②!$G$373=TRUE,"■","□")</f>
        <v>□</v>
      </c>
      <c r="R132" s="3" t="s">
        <v>86</v>
      </c>
      <c r="S132" s="3"/>
      <c r="T132" s="3" t="str">
        <f>IF(項目一覧②!$H$373=TRUE,"■","□")</f>
        <v>□</v>
      </c>
      <c r="U132" s="3" t="s">
        <v>463</v>
      </c>
      <c r="V132" s="3"/>
      <c r="W132" s="3"/>
      <c r="X132" s="3"/>
      <c r="Y132" s="3"/>
      <c r="Z132" s="3"/>
      <c r="AA132" s="3"/>
      <c r="AB132" s="10"/>
    </row>
    <row r="133" spans="1:28" ht="17.100000000000001" customHeight="1">
      <c r="A133" s="17" t="s">
        <v>277</v>
      </c>
      <c r="B133" s="16" t="s">
        <v>266</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2"/>
    </row>
    <row r="134" spans="1:28" ht="17.100000000000001" customHeight="1">
      <c r="A134" s="3"/>
      <c r="B134" s="3"/>
      <c r="C134" s="3"/>
      <c r="D134" s="1468" t="s">
        <v>265</v>
      </c>
      <c r="E134" s="1468"/>
      <c r="F134" s="1468"/>
      <c r="G134" s="1468"/>
      <c r="H134" s="5"/>
      <c r="I134" s="1468" t="s">
        <v>264</v>
      </c>
      <c r="J134" s="1468"/>
      <c r="K134" s="1468"/>
      <c r="L134" s="1468"/>
      <c r="M134" s="1468"/>
      <c r="N134" s="1468"/>
      <c r="O134" s="1468"/>
      <c r="P134" s="1468"/>
      <c r="Q134" s="1468"/>
      <c r="R134" s="1468"/>
      <c r="S134" s="1468"/>
      <c r="T134" s="1468"/>
      <c r="U134" s="1468"/>
      <c r="V134" s="5"/>
      <c r="W134" s="5" t="s">
        <v>281</v>
      </c>
      <c r="X134" s="1468" t="s">
        <v>291</v>
      </c>
      <c r="Y134" s="1468"/>
      <c r="Z134" s="1468"/>
      <c r="AA134" s="3" t="s">
        <v>290</v>
      </c>
      <c r="AB134" s="2"/>
    </row>
    <row r="135" spans="1:28" ht="17.100000000000001" customHeight="1">
      <c r="A135" s="3"/>
      <c r="B135" s="3" t="s">
        <v>289</v>
      </c>
      <c r="C135" s="3"/>
      <c r="D135" s="5" t="s">
        <v>283</v>
      </c>
      <c r="E135" s="1462" t="str">
        <f>項目一覧②!$F$374</f>
        <v/>
      </c>
      <c r="F135" s="1462"/>
      <c r="G135" s="5" t="s">
        <v>282</v>
      </c>
      <c r="H135" s="18" t="str">
        <f>項目一覧②!$F$380</f>
        <v/>
      </c>
      <c r="J135" s="3"/>
      <c r="K135" s="3"/>
      <c r="L135" s="2"/>
      <c r="M135" s="3"/>
      <c r="N135" s="3"/>
      <c r="O135" s="3"/>
      <c r="P135" s="3"/>
      <c r="Q135" s="3"/>
      <c r="R135" s="2"/>
      <c r="S135" s="2"/>
      <c r="T135" s="2"/>
      <c r="U135" s="2"/>
      <c r="V135" s="5"/>
      <c r="W135" s="5" t="s">
        <v>281</v>
      </c>
      <c r="X135" s="1463" t="str">
        <f>項目一覧②!$F$386</f>
        <v/>
      </c>
      <c r="Y135" s="1463"/>
      <c r="Z135" s="1463"/>
      <c r="AA135" s="3" t="s">
        <v>280</v>
      </c>
      <c r="AB135" s="2"/>
    </row>
    <row r="136" spans="1:28" ht="17.100000000000001" customHeight="1">
      <c r="A136" s="3"/>
      <c r="B136" s="3" t="s">
        <v>288</v>
      </c>
      <c r="C136" s="3"/>
      <c r="D136" s="5" t="s">
        <v>283</v>
      </c>
      <c r="E136" s="1462" t="str">
        <f>項目一覧②!$F$375</f>
        <v/>
      </c>
      <c r="F136" s="1462"/>
      <c r="G136" s="5" t="s">
        <v>282</v>
      </c>
      <c r="H136" s="18" t="str">
        <f>項目一覧②!$F$381</f>
        <v/>
      </c>
      <c r="J136" s="3"/>
      <c r="K136" s="3"/>
      <c r="L136" s="2"/>
      <c r="M136" s="3"/>
      <c r="N136" s="3"/>
      <c r="O136" s="3"/>
      <c r="P136" s="3"/>
      <c r="Q136" s="3"/>
      <c r="R136" s="2"/>
      <c r="S136" s="2"/>
      <c r="T136" s="2"/>
      <c r="U136" s="2"/>
      <c r="V136" s="5"/>
      <c r="W136" s="5" t="s">
        <v>281</v>
      </c>
      <c r="X136" s="1463" t="str">
        <f>項目一覧②!$F$387</f>
        <v/>
      </c>
      <c r="Y136" s="1463"/>
      <c r="Z136" s="1463"/>
      <c r="AA136" s="3" t="s">
        <v>280</v>
      </c>
      <c r="AB136" s="2"/>
    </row>
    <row r="137" spans="1:28" ht="17.100000000000001" customHeight="1">
      <c r="A137" s="3"/>
      <c r="B137" s="3" t="s">
        <v>287</v>
      </c>
      <c r="C137" s="3"/>
      <c r="D137" s="5" t="s">
        <v>283</v>
      </c>
      <c r="E137" s="1462" t="str">
        <f>項目一覧②!$F$376</f>
        <v/>
      </c>
      <c r="F137" s="1462"/>
      <c r="G137" s="5" t="s">
        <v>282</v>
      </c>
      <c r="H137" s="18" t="str">
        <f>項目一覧②!$F$382</f>
        <v/>
      </c>
      <c r="J137" s="3"/>
      <c r="K137" s="3"/>
      <c r="L137" s="2"/>
      <c r="M137" s="3"/>
      <c r="N137" s="3"/>
      <c r="O137" s="3"/>
      <c r="P137" s="3"/>
      <c r="Q137" s="3"/>
      <c r="R137" s="2"/>
      <c r="S137" s="2"/>
      <c r="T137" s="2"/>
      <c r="U137" s="2"/>
      <c r="V137" s="5"/>
      <c r="W137" s="5" t="s">
        <v>281</v>
      </c>
      <c r="X137" s="1463" t="str">
        <f>項目一覧②!$F$388</f>
        <v/>
      </c>
      <c r="Y137" s="1463"/>
      <c r="Z137" s="1463"/>
      <c r="AA137" s="3" t="s">
        <v>280</v>
      </c>
      <c r="AB137" s="2"/>
    </row>
    <row r="138" spans="1:28" ht="17.100000000000001" customHeight="1">
      <c r="A138" s="3"/>
      <c r="B138" s="3" t="s">
        <v>286</v>
      </c>
      <c r="C138" s="3"/>
      <c r="D138" s="5" t="s">
        <v>283</v>
      </c>
      <c r="E138" s="1462" t="str">
        <f>項目一覧②!$F$377</f>
        <v/>
      </c>
      <c r="F138" s="1462"/>
      <c r="G138" s="5" t="s">
        <v>282</v>
      </c>
      <c r="H138" s="18" t="str">
        <f>項目一覧②!$F$383</f>
        <v/>
      </c>
      <c r="J138" s="3"/>
      <c r="K138" s="3"/>
      <c r="L138" s="2"/>
      <c r="M138" s="3"/>
      <c r="N138" s="3"/>
      <c r="O138" s="3"/>
      <c r="P138" s="3"/>
      <c r="Q138" s="3"/>
      <c r="R138" s="2"/>
      <c r="S138" s="2"/>
      <c r="T138" s="2"/>
      <c r="U138" s="2"/>
      <c r="V138" s="5"/>
      <c r="W138" s="5" t="s">
        <v>281</v>
      </c>
      <c r="X138" s="1463" t="str">
        <f>項目一覧②!$F$389</f>
        <v/>
      </c>
      <c r="Y138" s="1463"/>
      <c r="Z138" s="1463"/>
      <c r="AA138" s="3" t="s">
        <v>280</v>
      </c>
      <c r="AB138" s="2"/>
    </row>
    <row r="139" spans="1:28" ht="17.100000000000001" customHeight="1">
      <c r="A139" s="3"/>
      <c r="B139" s="3" t="s">
        <v>285</v>
      </c>
      <c r="C139" s="3"/>
      <c r="D139" s="5" t="s">
        <v>283</v>
      </c>
      <c r="E139" s="1462" t="str">
        <f>項目一覧②!$F$378</f>
        <v/>
      </c>
      <c r="F139" s="1462"/>
      <c r="G139" s="5" t="s">
        <v>282</v>
      </c>
      <c r="H139" s="18" t="str">
        <f>項目一覧②!$F$384</f>
        <v/>
      </c>
      <c r="J139" s="3"/>
      <c r="K139" s="3"/>
      <c r="L139" s="2"/>
      <c r="M139" s="3"/>
      <c r="N139" s="3"/>
      <c r="O139" s="3"/>
      <c r="P139" s="3"/>
      <c r="Q139" s="3"/>
      <c r="R139" s="2"/>
      <c r="S139" s="2"/>
      <c r="T139" s="2"/>
      <c r="U139" s="2"/>
      <c r="V139" s="5"/>
      <c r="W139" s="5" t="s">
        <v>281</v>
      </c>
      <c r="X139" s="1463" t="str">
        <f>項目一覧②!$F$390</f>
        <v/>
      </c>
      <c r="Y139" s="1463"/>
      <c r="Z139" s="1463"/>
      <c r="AA139" s="3" t="s">
        <v>280</v>
      </c>
      <c r="AB139" s="2"/>
    </row>
    <row r="140" spans="1:28" ht="17.100000000000001" customHeight="1">
      <c r="A140" s="15"/>
      <c r="B140" s="15" t="s">
        <v>284</v>
      </c>
      <c r="C140" s="15"/>
      <c r="D140" s="5" t="s">
        <v>283</v>
      </c>
      <c r="E140" s="1462" t="str">
        <f>項目一覧②!$F$379</f>
        <v/>
      </c>
      <c r="F140" s="1462"/>
      <c r="G140" s="5" t="s">
        <v>282</v>
      </c>
      <c r="H140" s="18" t="str">
        <f>項目一覧②!$F$385</f>
        <v/>
      </c>
      <c r="J140" s="15"/>
      <c r="K140" s="15"/>
      <c r="L140" s="2"/>
      <c r="M140" s="15"/>
      <c r="N140" s="15"/>
      <c r="O140" s="15"/>
      <c r="P140" s="15"/>
      <c r="Q140" s="15"/>
      <c r="R140" s="2"/>
      <c r="S140" s="2"/>
      <c r="T140" s="2"/>
      <c r="U140" s="2"/>
      <c r="V140" s="5"/>
      <c r="W140" s="5" t="s">
        <v>281</v>
      </c>
      <c r="X140" s="1467" t="str">
        <f>項目一覧②!$F$391</f>
        <v/>
      </c>
      <c r="Y140" s="1467"/>
      <c r="Z140" s="1467"/>
      <c r="AA140" s="3" t="s">
        <v>280</v>
      </c>
      <c r="AB140" s="10"/>
    </row>
    <row r="141" spans="1:28" ht="17.100000000000001" customHeight="1">
      <c r="A141" s="17" t="s">
        <v>277</v>
      </c>
      <c r="B141" s="16" t="s">
        <v>253</v>
      </c>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2"/>
    </row>
    <row r="142" spans="1:28" ht="17.100000000000001" customHeight="1">
      <c r="A142" s="6"/>
      <c r="B142" s="3"/>
      <c r="C142" s="3"/>
      <c r="D142" s="3"/>
      <c r="E142" s="3"/>
      <c r="F142" s="1464" t="str">
        <f>項目一覧②!$F$392</f>
        <v/>
      </c>
      <c r="G142" s="1464"/>
      <c r="H142" s="1464"/>
      <c r="I142" s="1464"/>
      <c r="J142" s="1464"/>
      <c r="K142" s="1464"/>
      <c r="L142" s="1464"/>
      <c r="M142" s="1464"/>
      <c r="N142" s="1464"/>
      <c r="O142" s="1464"/>
      <c r="P142" s="1464"/>
      <c r="Q142" s="1464"/>
      <c r="R142" s="1464"/>
      <c r="S142" s="1464"/>
      <c r="T142" s="1464"/>
      <c r="U142" s="1464"/>
      <c r="V142" s="1464"/>
      <c r="W142" s="1464"/>
      <c r="X142" s="1464"/>
      <c r="Y142" s="1464"/>
      <c r="Z142" s="1464"/>
      <c r="AA142" s="1464"/>
      <c r="AB142" s="2"/>
    </row>
    <row r="143" spans="1:28" ht="17.100000000000001" customHeight="1">
      <c r="A143" s="15"/>
      <c r="B143" s="15"/>
      <c r="C143" s="15"/>
      <c r="D143" s="15"/>
      <c r="E143" s="15"/>
      <c r="F143" s="1465"/>
      <c r="G143" s="1465"/>
      <c r="H143" s="1465"/>
      <c r="I143" s="1465"/>
      <c r="J143" s="1465"/>
      <c r="K143" s="1465"/>
      <c r="L143" s="1465"/>
      <c r="M143" s="1465"/>
      <c r="N143" s="1465"/>
      <c r="O143" s="1465"/>
      <c r="P143" s="1465"/>
      <c r="Q143" s="1465"/>
      <c r="R143" s="1465"/>
      <c r="S143" s="1465"/>
      <c r="T143" s="1465"/>
      <c r="U143" s="1465"/>
      <c r="V143" s="1465"/>
      <c r="W143" s="1465"/>
      <c r="X143" s="1465"/>
      <c r="Y143" s="1465"/>
      <c r="Z143" s="1465"/>
      <c r="AA143" s="1465"/>
      <c r="AB143" s="10"/>
    </row>
    <row r="144" spans="1:28" ht="17.100000000000001" customHeight="1">
      <c r="A144" s="6" t="s">
        <v>277</v>
      </c>
      <c r="B144" s="3" t="s">
        <v>252</v>
      </c>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2"/>
    </row>
    <row r="145" spans="1:28" ht="17.100000000000001" customHeight="1">
      <c r="A145" s="3"/>
      <c r="B145" s="3"/>
      <c r="C145" s="3"/>
      <c r="D145" s="3"/>
      <c r="E145" s="3"/>
      <c r="F145" s="1464" t="str">
        <f>項目一覧②!$F$393</f>
        <v/>
      </c>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c r="AA145" s="1464"/>
      <c r="AB145" s="2"/>
    </row>
    <row r="146" spans="1:28" ht="17.100000000000001" customHeight="1">
      <c r="A146" s="15"/>
      <c r="B146" s="15"/>
      <c r="C146" s="15"/>
      <c r="D146" s="15"/>
      <c r="E146" s="15"/>
      <c r="F146" s="1465"/>
      <c r="G146" s="1465"/>
      <c r="H146" s="1465"/>
      <c r="I146" s="1465"/>
      <c r="J146" s="1465"/>
      <c r="K146" s="1465"/>
      <c r="L146" s="1465"/>
      <c r="M146" s="1465"/>
      <c r="N146" s="1465"/>
      <c r="O146" s="1465"/>
      <c r="P146" s="1465"/>
      <c r="Q146" s="1465"/>
      <c r="R146" s="1465"/>
      <c r="S146" s="1465"/>
      <c r="T146" s="1465"/>
      <c r="U146" s="1465"/>
      <c r="V146" s="1465"/>
      <c r="W146" s="1465"/>
      <c r="X146" s="1465"/>
      <c r="Y146" s="1465"/>
      <c r="Z146" s="1465"/>
      <c r="AA146" s="1465"/>
      <c r="AB146" s="10"/>
    </row>
    <row r="147" spans="1:28" ht="17.100000000000001"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2"/>
    </row>
    <row r="148" spans="1:28" ht="17.100000000000001" customHeight="1">
      <c r="A148" s="1468" t="s">
        <v>279</v>
      </c>
      <c r="B148" s="1468"/>
      <c r="C148" s="1468"/>
      <c r="D148" s="1468"/>
      <c r="E148" s="1468"/>
      <c r="F148" s="1468"/>
      <c r="G148" s="1468"/>
      <c r="H148" s="1468"/>
      <c r="I148" s="1468"/>
      <c r="J148" s="1468"/>
      <c r="K148" s="1468"/>
      <c r="L148" s="1468"/>
      <c r="M148" s="1468"/>
      <c r="N148" s="1468"/>
      <c r="O148" s="1468"/>
      <c r="P148" s="1468"/>
      <c r="Q148" s="1468"/>
      <c r="R148" s="1468"/>
      <c r="S148" s="1468"/>
      <c r="T148" s="1468"/>
      <c r="U148" s="1468"/>
      <c r="V148" s="1468"/>
      <c r="W148" s="1468"/>
      <c r="X148" s="1468"/>
      <c r="Y148" s="1468"/>
      <c r="Z148" s="1468"/>
      <c r="AA148" s="1468"/>
      <c r="AB148" s="2"/>
    </row>
    <row r="149" spans="1:28" ht="17.100000000000001" customHeight="1">
      <c r="A149" s="15"/>
      <c r="B149" s="15" t="s">
        <v>278</v>
      </c>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0"/>
    </row>
    <row r="150" spans="1:28" ht="21.95" customHeight="1">
      <c r="A150" s="22" t="s">
        <v>277</v>
      </c>
      <c r="B150" s="20" t="s">
        <v>134</v>
      </c>
      <c r="C150" s="20"/>
      <c r="D150" s="20"/>
      <c r="E150" s="20"/>
      <c r="F150" s="20"/>
      <c r="G150" s="24"/>
      <c r="H150" s="20"/>
      <c r="I150" s="20"/>
      <c r="J150" s="20"/>
      <c r="K150" s="20"/>
      <c r="L150" s="1479">
        <f>項目一覧②!$F$394</f>
        <v>2</v>
      </c>
      <c r="M150" s="1479"/>
      <c r="N150" s="20"/>
      <c r="O150" s="20"/>
      <c r="P150" s="20"/>
      <c r="Q150" s="20"/>
      <c r="R150" s="20"/>
      <c r="S150" s="20"/>
      <c r="T150" s="20"/>
      <c r="U150" s="20"/>
      <c r="V150" s="20"/>
      <c r="W150" s="20"/>
      <c r="X150" s="20"/>
      <c r="Y150" s="20"/>
      <c r="Z150" s="20"/>
      <c r="AA150" s="20"/>
      <c r="AB150" s="10"/>
    </row>
    <row r="151" spans="1:28" ht="21.95" customHeight="1">
      <c r="A151" s="22" t="s">
        <v>277</v>
      </c>
      <c r="B151" s="20" t="s">
        <v>276</v>
      </c>
      <c r="C151" s="20"/>
      <c r="D151" s="20"/>
      <c r="E151" s="20"/>
      <c r="F151" s="20"/>
      <c r="G151" s="2"/>
      <c r="H151" s="2"/>
      <c r="I151" s="20"/>
      <c r="J151" s="20"/>
      <c r="K151" s="1469" t="str">
        <f>項目一覧②!$F$395</f>
        <v/>
      </c>
      <c r="L151" s="1469"/>
      <c r="M151" s="1469"/>
      <c r="N151" s="20" t="s">
        <v>275</v>
      </c>
      <c r="O151" s="20"/>
      <c r="P151" s="20"/>
      <c r="Q151" s="20"/>
      <c r="R151" s="20"/>
      <c r="S151" s="20"/>
      <c r="T151" s="20"/>
      <c r="U151" s="20"/>
      <c r="V151" s="20"/>
      <c r="W151" s="20"/>
      <c r="X151" s="20"/>
      <c r="Y151" s="20"/>
      <c r="Z151" s="20"/>
      <c r="AA151" s="20"/>
      <c r="AB151" s="10"/>
    </row>
    <row r="152" spans="1:28" ht="21.95" customHeight="1">
      <c r="A152" s="22" t="s">
        <v>112</v>
      </c>
      <c r="B152" s="20" t="s">
        <v>274</v>
      </c>
      <c r="C152" s="20"/>
      <c r="D152" s="20"/>
      <c r="E152" s="20"/>
      <c r="F152" s="20"/>
      <c r="G152" s="20"/>
      <c r="H152" s="20"/>
      <c r="I152" s="20"/>
      <c r="J152" s="1473" t="str">
        <f>項目一覧②!$F$396</f>
        <v/>
      </c>
      <c r="K152" s="1473"/>
      <c r="L152" s="1473"/>
      <c r="M152" s="1473"/>
      <c r="N152" s="21" t="s">
        <v>94</v>
      </c>
      <c r="O152" s="20"/>
      <c r="P152" s="20"/>
      <c r="Q152" s="20"/>
      <c r="R152" s="20"/>
      <c r="S152" s="20"/>
      <c r="T152" s="20"/>
      <c r="U152" s="20"/>
      <c r="V152" s="20"/>
      <c r="W152" s="20"/>
      <c r="X152" s="20"/>
      <c r="Y152" s="20"/>
      <c r="Z152" s="20"/>
      <c r="AA152" s="20"/>
      <c r="AB152" s="10"/>
    </row>
    <row r="153" spans="1:28" ht="21.95" customHeight="1">
      <c r="A153" s="22" t="s">
        <v>112</v>
      </c>
      <c r="B153" s="20" t="s">
        <v>273</v>
      </c>
      <c r="C153" s="20"/>
      <c r="D153" s="20"/>
      <c r="E153" s="20"/>
      <c r="F153" s="20"/>
      <c r="G153" s="20"/>
      <c r="H153" s="20"/>
      <c r="I153" s="20"/>
      <c r="J153" s="1473" t="str">
        <f>項目一覧②!$F$397</f>
        <v/>
      </c>
      <c r="K153" s="1473"/>
      <c r="L153" s="1473"/>
      <c r="M153" s="1473"/>
      <c r="N153" s="23" t="s">
        <v>94</v>
      </c>
      <c r="O153" s="20"/>
      <c r="P153" s="20"/>
      <c r="Q153" s="20"/>
      <c r="R153" s="20"/>
      <c r="S153" s="20"/>
      <c r="T153" s="20"/>
      <c r="U153" s="20"/>
      <c r="V153" s="20"/>
      <c r="W153" s="20"/>
      <c r="X153" s="20"/>
      <c r="Y153" s="20"/>
      <c r="Z153" s="20"/>
      <c r="AA153" s="20"/>
      <c r="AB153" s="10"/>
    </row>
    <row r="154" spans="1:28" ht="21.95" customHeight="1">
      <c r="A154" s="22" t="s">
        <v>112</v>
      </c>
      <c r="B154" s="20" t="s">
        <v>272</v>
      </c>
      <c r="C154" s="20"/>
      <c r="D154" s="20"/>
      <c r="E154" s="20"/>
      <c r="F154" s="20"/>
      <c r="G154" s="20"/>
      <c r="H154" s="20"/>
      <c r="I154" s="20"/>
      <c r="J154" s="1473" t="str">
        <f>項目一覧②!$F$398</f>
        <v/>
      </c>
      <c r="K154" s="1473"/>
      <c r="L154" s="1473"/>
      <c r="M154" s="1473"/>
      <c r="N154" s="21" t="s">
        <v>94</v>
      </c>
      <c r="O154" s="20"/>
      <c r="P154" s="20"/>
      <c r="Q154" s="20"/>
      <c r="R154" s="20"/>
      <c r="S154" s="20"/>
      <c r="T154" s="20"/>
      <c r="U154" s="20"/>
      <c r="V154" s="20"/>
      <c r="W154" s="20"/>
      <c r="X154" s="20"/>
      <c r="Y154" s="20"/>
      <c r="Z154" s="20"/>
      <c r="AA154" s="20"/>
      <c r="AB154" s="10"/>
    </row>
    <row r="155" spans="1:28" ht="17.100000000000001" customHeight="1">
      <c r="A155" s="17" t="s">
        <v>112</v>
      </c>
      <c r="B155" s="16" t="s">
        <v>270</v>
      </c>
      <c r="C155" s="16"/>
      <c r="D155" s="16"/>
      <c r="E155" s="16"/>
      <c r="F155" s="16"/>
      <c r="G155" s="16"/>
      <c r="H155" s="16"/>
      <c r="I155" s="16"/>
      <c r="O155" s="16"/>
      <c r="P155" s="16"/>
      <c r="Q155" s="16"/>
      <c r="R155" s="16"/>
      <c r="S155" s="16"/>
      <c r="T155" s="16"/>
      <c r="U155" s="16"/>
      <c r="V155" s="16"/>
      <c r="W155" s="16"/>
      <c r="X155" s="16"/>
      <c r="Y155" s="16"/>
      <c r="Z155" s="16"/>
      <c r="AA155" s="16"/>
      <c r="AB155" s="2"/>
    </row>
    <row r="156" spans="1:28" ht="17.100000000000001" customHeight="1">
      <c r="A156" s="6"/>
      <c r="B156" s="3"/>
      <c r="C156" s="3" t="s">
        <v>2352</v>
      </c>
      <c r="D156" s="3" t="s">
        <v>2353</v>
      </c>
      <c r="E156" s="3"/>
      <c r="F156" s="3"/>
      <c r="G156" s="3"/>
      <c r="H156" s="3"/>
      <c r="I156" s="3"/>
      <c r="J156" s="1475" t="str">
        <f>項目一覧②!$F$399</f>
        <v/>
      </c>
      <c r="K156" s="1475"/>
      <c r="L156" s="1475"/>
      <c r="M156" s="1475"/>
      <c r="N156" s="23" t="s">
        <v>94</v>
      </c>
      <c r="O156" s="3"/>
      <c r="P156" s="3"/>
      <c r="Q156" s="3"/>
      <c r="R156" s="3"/>
      <c r="S156" s="3"/>
      <c r="T156" s="3"/>
      <c r="U156" s="3"/>
      <c r="V156" s="3"/>
      <c r="W156" s="3"/>
      <c r="X156" s="3"/>
      <c r="Y156" s="3"/>
      <c r="Z156" s="3"/>
      <c r="AA156" s="3"/>
      <c r="AB156" s="2"/>
    </row>
    <row r="157" spans="1:28" ht="17.100000000000001" customHeight="1">
      <c r="A157" s="6"/>
      <c r="B157" s="3"/>
      <c r="C157" s="3" t="s">
        <v>2354</v>
      </c>
      <c r="D157" s="3" t="s">
        <v>2355</v>
      </c>
      <c r="E157" s="3"/>
      <c r="F157" s="3"/>
      <c r="G157" s="3"/>
      <c r="H157" s="3"/>
      <c r="I157" s="3"/>
      <c r="J157" s="19"/>
      <c r="K157" s="19"/>
      <c r="L157" s="19"/>
      <c r="M157" s="19"/>
      <c r="N157" s="23"/>
      <c r="O157" s="3"/>
      <c r="P157" s="3"/>
      <c r="Q157" s="3" t="str">
        <f>IF(項目一覧②!$G$400=TRUE,"■","□")</f>
        <v>□</v>
      </c>
      <c r="R157" s="3" t="s">
        <v>86</v>
      </c>
      <c r="S157" s="3"/>
      <c r="T157" s="3" t="str">
        <f>IF(項目一覧②!$H$400=TRUE,"■","□")</f>
        <v>□</v>
      </c>
      <c r="U157" s="3" t="s">
        <v>463</v>
      </c>
      <c r="V157" s="3"/>
      <c r="W157" s="3"/>
      <c r="X157" s="3"/>
      <c r="Y157" s="3"/>
      <c r="Z157" s="3"/>
      <c r="AA157" s="3"/>
      <c r="AB157" s="10"/>
    </row>
    <row r="158" spans="1:28" ht="17.100000000000001" customHeight="1">
      <c r="A158" s="17" t="s">
        <v>277</v>
      </c>
      <c r="B158" s="16" t="s">
        <v>266</v>
      </c>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2"/>
    </row>
    <row r="159" spans="1:28" ht="17.100000000000001" customHeight="1">
      <c r="A159" s="3"/>
      <c r="B159" s="3"/>
      <c r="C159" s="3"/>
      <c r="D159" s="1468" t="s">
        <v>265</v>
      </c>
      <c r="E159" s="1468"/>
      <c r="F159" s="1468"/>
      <c r="G159" s="1468"/>
      <c r="H159" s="5"/>
      <c r="I159" s="1468" t="s">
        <v>264</v>
      </c>
      <c r="J159" s="1468"/>
      <c r="K159" s="1468"/>
      <c r="L159" s="1468"/>
      <c r="M159" s="1468"/>
      <c r="N159" s="1468"/>
      <c r="O159" s="1468"/>
      <c r="P159" s="1468"/>
      <c r="Q159" s="1468"/>
      <c r="R159" s="1468"/>
      <c r="S159" s="1468"/>
      <c r="T159" s="1468"/>
      <c r="U159" s="1468"/>
      <c r="V159" s="5"/>
      <c r="W159" s="5" t="s">
        <v>281</v>
      </c>
      <c r="X159" s="1468" t="s">
        <v>291</v>
      </c>
      <c r="Y159" s="1468"/>
      <c r="Z159" s="1468"/>
      <c r="AA159" s="3" t="s">
        <v>290</v>
      </c>
      <c r="AB159" s="2"/>
    </row>
    <row r="160" spans="1:28" ht="17.100000000000001" customHeight="1">
      <c r="A160" s="3"/>
      <c r="B160" s="3" t="s">
        <v>289</v>
      </c>
      <c r="C160" s="3"/>
      <c r="D160" s="5" t="s">
        <v>283</v>
      </c>
      <c r="E160" s="1462" t="str">
        <f>項目一覧②!$F$401</f>
        <v/>
      </c>
      <c r="F160" s="1462"/>
      <c r="G160" s="5" t="s">
        <v>282</v>
      </c>
      <c r="H160" s="18" t="str">
        <f>項目一覧②!$F$407</f>
        <v/>
      </c>
      <c r="J160" s="3"/>
      <c r="K160" s="3"/>
      <c r="L160" s="2"/>
      <c r="M160" s="3"/>
      <c r="N160" s="3"/>
      <c r="O160" s="3"/>
      <c r="P160" s="3"/>
      <c r="Q160" s="3"/>
      <c r="R160" s="2"/>
      <c r="S160" s="2"/>
      <c r="T160" s="2"/>
      <c r="U160" s="2"/>
      <c r="V160" s="5"/>
      <c r="W160" s="5" t="s">
        <v>281</v>
      </c>
      <c r="X160" s="1463" t="str">
        <f>項目一覧②!$F$413</f>
        <v/>
      </c>
      <c r="Y160" s="1463"/>
      <c r="Z160" s="1463"/>
      <c r="AA160" s="3" t="s">
        <v>280</v>
      </c>
      <c r="AB160" s="2"/>
    </row>
    <row r="161" spans="1:28" ht="17.100000000000001" customHeight="1">
      <c r="A161" s="3"/>
      <c r="B161" s="3" t="s">
        <v>288</v>
      </c>
      <c r="C161" s="3"/>
      <c r="D161" s="5" t="s">
        <v>283</v>
      </c>
      <c r="E161" s="1462" t="str">
        <f>項目一覧②!$F$402</f>
        <v/>
      </c>
      <c r="F161" s="1462"/>
      <c r="G161" s="5" t="s">
        <v>282</v>
      </c>
      <c r="H161" s="18" t="str">
        <f>項目一覧②!$F$408</f>
        <v/>
      </c>
      <c r="J161" s="3"/>
      <c r="K161" s="3"/>
      <c r="L161" s="2"/>
      <c r="M161" s="3"/>
      <c r="N161" s="3"/>
      <c r="O161" s="3"/>
      <c r="P161" s="3"/>
      <c r="Q161" s="3"/>
      <c r="R161" s="2"/>
      <c r="S161" s="2"/>
      <c r="T161" s="2"/>
      <c r="U161" s="2"/>
      <c r="V161" s="5"/>
      <c r="W161" s="5" t="s">
        <v>281</v>
      </c>
      <c r="X161" s="1463" t="str">
        <f>項目一覧②!$F$414</f>
        <v/>
      </c>
      <c r="Y161" s="1463"/>
      <c r="Z161" s="1463"/>
      <c r="AA161" s="3" t="s">
        <v>280</v>
      </c>
      <c r="AB161" s="2"/>
    </row>
    <row r="162" spans="1:28" ht="17.100000000000001" customHeight="1">
      <c r="A162" s="3"/>
      <c r="B162" s="3" t="s">
        <v>287</v>
      </c>
      <c r="C162" s="3"/>
      <c r="D162" s="5" t="s">
        <v>283</v>
      </c>
      <c r="E162" s="1462" t="str">
        <f>項目一覧②!$F$403</f>
        <v/>
      </c>
      <c r="F162" s="1462"/>
      <c r="G162" s="5" t="s">
        <v>282</v>
      </c>
      <c r="H162" s="18" t="str">
        <f>項目一覧②!$F$409</f>
        <v/>
      </c>
      <c r="J162" s="3"/>
      <c r="K162" s="3"/>
      <c r="L162" s="2"/>
      <c r="M162" s="3"/>
      <c r="N162" s="3"/>
      <c r="O162" s="3"/>
      <c r="P162" s="3"/>
      <c r="Q162" s="3"/>
      <c r="R162" s="2"/>
      <c r="S162" s="2"/>
      <c r="T162" s="2"/>
      <c r="U162" s="2"/>
      <c r="V162" s="5"/>
      <c r="W162" s="5" t="s">
        <v>281</v>
      </c>
      <c r="X162" s="1463" t="str">
        <f>項目一覧②!$F$415</f>
        <v/>
      </c>
      <c r="Y162" s="1463"/>
      <c r="Z162" s="1463"/>
      <c r="AA162" s="3" t="s">
        <v>280</v>
      </c>
      <c r="AB162" s="2"/>
    </row>
    <row r="163" spans="1:28" ht="17.100000000000001" customHeight="1">
      <c r="A163" s="3"/>
      <c r="B163" s="3" t="s">
        <v>286</v>
      </c>
      <c r="C163" s="3"/>
      <c r="D163" s="5" t="s">
        <v>283</v>
      </c>
      <c r="E163" s="1462" t="str">
        <f>項目一覧②!$F$404</f>
        <v/>
      </c>
      <c r="F163" s="1462"/>
      <c r="G163" s="5" t="s">
        <v>282</v>
      </c>
      <c r="H163" s="18" t="str">
        <f>項目一覧②!$F$410</f>
        <v/>
      </c>
      <c r="J163" s="3"/>
      <c r="K163" s="3"/>
      <c r="L163" s="2"/>
      <c r="M163" s="3"/>
      <c r="N163" s="3"/>
      <c r="O163" s="3"/>
      <c r="P163" s="3"/>
      <c r="Q163" s="3"/>
      <c r="R163" s="2"/>
      <c r="S163" s="2"/>
      <c r="T163" s="2"/>
      <c r="U163" s="2"/>
      <c r="V163" s="5"/>
      <c r="W163" s="5" t="s">
        <v>281</v>
      </c>
      <c r="X163" s="1463" t="str">
        <f>項目一覧②!$F$416</f>
        <v/>
      </c>
      <c r="Y163" s="1463"/>
      <c r="Z163" s="1463"/>
      <c r="AA163" s="3" t="s">
        <v>280</v>
      </c>
      <c r="AB163" s="2"/>
    </row>
    <row r="164" spans="1:28" ht="17.100000000000001" customHeight="1">
      <c r="A164" s="3"/>
      <c r="B164" s="3" t="s">
        <v>285</v>
      </c>
      <c r="C164" s="3"/>
      <c r="D164" s="5" t="s">
        <v>283</v>
      </c>
      <c r="E164" s="1462" t="str">
        <f>項目一覧②!$F$405</f>
        <v/>
      </c>
      <c r="F164" s="1462"/>
      <c r="G164" s="5" t="s">
        <v>282</v>
      </c>
      <c r="H164" s="18" t="str">
        <f>項目一覧②!$F$411</f>
        <v/>
      </c>
      <c r="J164" s="3"/>
      <c r="K164" s="3"/>
      <c r="L164" s="2"/>
      <c r="M164" s="3"/>
      <c r="N164" s="3"/>
      <c r="O164" s="3"/>
      <c r="P164" s="3"/>
      <c r="Q164" s="3"/>
      <c r="R164" s="2"/>
      <c r="S164" s="2"/>
      <c r="T164" s="2"/>
      <c r="U164" s="2"/>
      <c r="V164" s="5"/>
      <c r="W164" s="5" t="s">
        <v>281</v>
      </c>
      <c r="X164" s="1463" t="str">
        <f>項目一覧②!$F$417</f>
        <v/>
      </c>
      <c r="Y164" s="1463"/>
      <c r="Z164" s="1463"/>
      <c r="AA164" s="3" t="s">
        <v>280</v>
      </c>
      <c r="AB164" s="2"/>
    </row>
    <row r="165" spans="1:28" ht="17.100000000000001" customHeight="1">
      <c r="A165" s="15"/>
      <c r="B165" s="15" t="s">
        <v>284</v>
      </c>
      <c r="C165" s="15"/>
      <c r="D165" s="5" t="s">
        <v>283</v>
      </c>
      <c r="E165" s="1462" t="str">
        <f>項目一覧②!$F$406</f>
        <v/>
      </c>
      <c r="F165" s="1462"/>
      <c r="G165" s="5" t="s">
        <v>282</v>
      </c>
      <c r="H165" s="18" t="str">
        <f>項目一覧②!$F$412</f>
        <v/>
      </c>
      <c r="J165" s="15"/>
      <c r="K165" s="15"/>
      <c r="L165" s="2"/>
      <c r="M165" s="15"/>
      <c r="N165" s="15"/>
      <c r="O165" s="15"/>
      <c r="P165" s="15"/>
      <c r="Q165" s="15"/>
      <c r="R165" s="2"/>
      <c r="S165" s="2"/>
      <c r="T165" s="2"/>
      <c r="U165" s="2"/>
      <c r="V165" s="5"/>
      <c r="W165" s="5" t="s">
        <v>281</v>
      </c>
      <c r="X165" s="1467" t="str">
        <f>項目一覧②!$F$418</f>
        <v/>
      </c>
      <c r="Y165" s="1467"/>
      <c r="Z165" s="1467"/>
      <c r="AA165" s="3" t="s">
        <v>280</v>
      </c>
      <c r="AB165" s="10"/>
    </row>
    <row r="166" spans="1:28" ht="17.100000000000001" customHeight="1">
      <c r="A166" s="17" t="s">
        <v>277</v>
      </c>
      <c r="B166" s="16" t="s">
        <v>253</v>
      </c>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2"/>
    </row>
    <row r="167" spans="1:28" ht="17.100000000000001" customHeight="1">
      <c r="A167" s="6"/>
      <c r="B167" s="3"/>
      <c r="C167" s="3"/>
      <c r="D167" s="3"/>
      <c r="E167" s="3"/>
      <c r="F167" s="1464" t="str">
        <f>項目一覧②!$F$419</f>
        <v/>
      </c>
      <c r="G167" s="1464"/>
      <c r="H167" s="1464"/>
      <c r="I167" s="1464"/>
      <c r="J167" s="1464"/>
      <c r="K167" s="1464"/>
      <c r="L167" s="1464"/>
      <c r="M167" s="1464"/>
      <c r="N167" s="1464"/>
      <c r="O167" s="1464"/>
      <c r="P167" s="1464"/>
      <c r="Q167" s="1464"/>
      <c r="R167" s="1464"/>
      <c r="S167" s="1464"/>
      <c r="T167" s="1464"/>
      <c r="U167" s="1464"/>
      <c r="V167" s="1464"/>
      <c r="W167" s="1464"/>
      <c r="X167" s="1464"/>
      <c r="Y167" s="1464"/>
      <c r="Z167" s="1464"/>
      <c r="AA167" s="1464"/>
      <c r="AB167" s="2"/>
    </row>
    <row r="168" spans="1:28" ht="17.100000000000001" customHeight="1">
      <c r="A168" s="15"/>
      <c r="B168" s="15"/>
      <c r="C168" s="15"/>
      <c r="D168" s="15"/>
      <c r="E168" s="15"/>
      <c r="F168" s="1465"/>
      <c r="G168" s="1465"/>
      <c r="H168" s="1465"/>
      <c r="I168" s="1465"/>
      <c r="J168" s="1465"/>
      <c r="K168" s="1465"/>
      <c r="L168" s="1465"/>
      <c r="M168" s="1465"/>
      <c r="N168" s="1465"/>
      <c r="O168" s="1465"/>
      <c r="P168" s="1465"/>
      <c r="Q168" s="1465"/>
      <c r="R168" s="1465"/>
      <c r="S168" s="1465"/>
      <c r="T168" s="1465"/>
      <c r="U168" s="1465"/>
      <c r="V168" s="1465"/>
      <c r="W168" s="1465"/>
      <c r="X168" s="1465"/>
      <c r="Y168" s="1465"/>
      <c r="Z168" s="1465"/>
      <c r="AA168" s="1465"/>
      <c r="AB168" s="10"/>
    </row>
    <row r="169" spans="1:28" ht="17.100000000000001" customHeight="1">
      <c r="A169" s="6" t="s">
        <v>277</v>
      </c>
      <c r="B169" s="3" t="s">
        <v>252</v>
      </c>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2"/>
    </row>
    <row r="170" spans="1:28" ht="17.100000000000001" customHeight="1">
      <c r="A170" s="3"/>
      <c r="B170" s="3"/>
      <c r="C170" s="3"/>
      <c r="D170" s="3"/>
      <c r="E170" s="3"/>
      <c r="F170" s="1464" t="str">
        <f>項目一覧②!$F$420</f>
        <v/>
      </c>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2"/>
    </row>
    <row r="171" spans="1:28" ht="17.100000000000001" customHeight="1">
      <c r="A171" s="15"/>
      <c r="B171" s="15"/>
      <c r="C171" s="15"/>
      <c r="D171" s="15"/>
      <c r="E171" s="15"/>
      <c r="F171" s="1465"/>
      <c r="G171" s="1465"/>
      <c r="H171" s="1465"/>
      <c r="I171" s="1465"/>
      <c r="J171" s="1465"/>
      <c r="K171" s="1465"/>
      <c r="L171" s="1465"/>
      <c r="M171" s="1465"/>
      <c r="N171" s="1465"/>
      <c r="O171" s="1465"/>
      <c r="P171" s="1465"/>
      <c r="Q171" s="1465"/>
      <c r="R171" s="1465"/>
      <c r="S171" s="1465"/>
      <c r="T171" s="1465"/>
      <c r="U171" s="1465"/>
      <c r="V171" s="1465"/>
      <c r="W171" s="1465"/>
      <c r="X171" s="1465"/>
      <c r="Y171" s="1465"/>
      <c r="Z171" s="1465"/>
      <c r="AA171" s="1465"/>
      <c r="AB171" s="10"/>
    </row>
    <row r="172" spans="1:28" ht="17.100000000000001"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2"/>
    </row>
    <row r="173" spans="1:28" ht="17.100000000000001" customHeight="1">
      <c r="A173" s="1468" t="s">
        <v>279</v>
      </c>
      <c r="B173" s="1468"/>
      <c r="C173" s="1468"/>
      <c r="D173" s="1468"/>
      <c r="E173" s="1468"/>
      <c r="F173" s="1468"/>
      <c r="G173" s="1468"/>
      <c r="H173" s="1468"/>
      <c r="I173" s="1468"/>
      <c r="J173" s="1468"/>
      <c r="K173" s="1468"/>
      <c r="L173" s="1468"/>
      <c r="M173" s="1468"/>
      <c r="N173" s="1468"/>
      <c r="O173" s="1468"/>
      <c r="P173" s="1468"/>
      <c r="Q173" s="1468"/>
      <c r="R173" s="1468"/>
      <c r="S173" s="1468"/>
      <c r="T173" s="1468"/>
      <c r="U173" s="1468"/>
      <c r="V173" s="1468"/>
      <c r="W173" s="1468"/>
      <c r="X173" s="1468"/>
      <c r="Y173" s="1468"/>
      <c r="Z173" s="1468"/>
      <c r="AA173" s="1468"/>
      <c r="AB173" s="2"/>
    </row>
    <row r="174" spans="1:28" ht="17.100000000000001" customHeight="1">
      <c r="A174" s="15"/>
      <c r="B174" s="15" t="s">
        <v>278</v>
      </c>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0"/>
    </row>
    <row r="175" spans="1:28" ht="21.95" customHeight="1">
      <c r="A175" s="22" t="s">
        <v>277</v>
      </c>
      <c r="B175" s="20" t="s">
        <v>134</v>
      </c>
      <c r="C175" s="20"/>
      <c r="D175" s="20"/>
      <c r="E175" s="20"/>
      <c r="F175" s="20"/>
      <c r="G175" s="24"/>
      <c r="H175" s="20"/>
      <c r="I175" s="20"/>
      <c r="J175" s="20"/>
      <c r="K175" s="20"/>
      <c r="L175" s="1548">
        <f>項目一覧②!$F$421</f>
        <v>2</v>
      </c>
      <c r="M175" s="1548"/>
      <c r="N175" s="20"/>
      <c r="O175" s="20"/>
      <c r="P175" s="20"/>
      <c r="Q175" s="20"/>
      <c r="R175" s="20"/>
      <c r="S175" s="20"/>
      <c r="T175" s="20"/>
      <c r="U175" s="20"/>
      <c r="V175" s="20"/>
      <c r="W175" s="20"/>
      <c r="X175" s="20"/>
      <c r="Y175" s="20"/>
      <c r="Z175" s="20"/>
      <c r="AA175" s="20"/>
      <c r="AB175" s="10"/>
    </row>
    <row r="176" spans="1:28" ht="21.95" customHeight="1">
      <c r="A176" s="22" t="s">
        <v>277</v>
      </c>
      <c r="B176" s="20" t="s">
        <v>276</v>
      </c>
      <c r="C176" s="20"/>
      <c r="D176" s="20"/>
      <c r="E176" s="20"/>
      <c r="F176" s="20"/>
      <c r="G176" s="2"/>
      <c r="H176" s="2"/>
      <c r="I176" s="20"/>
      <c r="J176" s="20"/>
      <c r="K176" s="1469" t="str">
        <f>項目一覧②!$F$422</f>
        <v/>
      </c>
      <c r="L176" s="1469"/>
      <c r="M176" s="1469"/>
      <c r="N176" s="20" t="s">
        <v>275</v>
      </c>
      <c r="O176" s="20"/>
      <c r="P176" s="20"/>
      <c r="Q176" s="20"/>
      <c r="R176" s="20"/>
      <c r="S176" s="20"/>
      <c r="T176" s="20"/>
      <c r="U176" s="20"/>
      <c r="V176" s="20"/>
      <c r="W176" s="20"/>
      <c r="X176" s="20"/>
      <c r="Y176" s="20"/>
      <c r="Z176" s="20"/>
      <c r="AA176" s="20"/>
      <c r="AB176" s="10"/>
    </row>
    <row r="177" spans="1:28" ht="21.95" customHeight="1">
      <c r="A177" s="22" t="s">
        <v>112</v>
      </c>
      <c r="B177" s="20" t="s">
        <v>274</v>
      </c>
      <c r="C177" s="20"/>
      <c r="D177" s="20"/>
      <c r="E177" s="20"/>
      <c r="F177" s="20"/>
      <c r="G177" s="20"/>
      <c r="H177" s="20"/>
      <c r="I177" s="20"/>
      <c r="J177" s="1473" t="str">
        <f>項目一覧②!$F$423</f>
        <v/>
      </c>
      <c r="K177" s="1473"/>
      <c r="L177" s="1473"/>
      <c r="M177" s="1473"/>
      <c r="N177" s="21" t="s">
        <v>94</v>
      </c>
      <c r="O177" s="20"/>
      <c r="P177" s="20"/>
      <c r="Q177" s="20"/>
      <c r="R177" s="20"/>
      <c r="S177" s="20"/>
      <c r="T177" s="20"/>
      <c r="U177" s="20"/>
      <c r="V177" s="20"/>
      <c r="W177" s="20"/>
      <c r="X177" s="20"/>
      <c r="Y177" s="20"/>
      <c r="Z177" s="20"/>
      <c r="AA177" s="20"/>
      <c r="AB177" s="10"/>
    </row>
    <row r="178" spans="1:28" ht="21.95" customHeight="1">
      <c r="A178" s="22" t="s">
        <v>112</v>
      </c>
      <c r="B178" s="20" t="s">
        <v>273</v>
      </c>
      <c r="C178" s="20"/>
      <c r="D178" s="20"/>
      <c r="E178" s="20"/>
      <c r="F178" s="20"/>
      <c r="G178" s="20"/>
      <c r="H178" s="20"/>
      <c r="I178" s="20"/>
      <c r="J178" s="1473" t="str">
        <f>項目一覧②!$F$424</f>
        <v/>
      </c>
      <c r="K178" s="1473"/>
      <c r="L178" s="1473"/>
      <c r="M178" s="1473"/>
      <c r="N178" s="23" t="s">
        <v>94</v>
      </c>
      <c r="O178" s="20"/>
      <c r="P178" s="20"/>
      <c r="Q178" s="20"/>
      <c r="R178" s="20"/>
      <c r="S178" s="20"/>
      <c r="T178" s="20"/>
      <c r="U178" s="20"/>
      <c r="V178" s="20"/>
      <c r="W178" s="20"/>
      <c r="X178" s="20"/>
      <c r="Y178" s="20"/>
      <c r="Z178" s="20"/>
      <c r="AA178" s="20"/>
      <c r="AB178" s="10"/>
    </row>
    <row r="179" spans="1:28" ht="21.95" customHeight="1">
      <c r="A179" s="22" t="s">
        <v>112</v>
      </c>
      <c r="B179" s="20" t="s">
        <v>272</v>
      </c>
      <c r="C179" s="20"/>
      <c r="D179" s="20"/>
      <c r="E179" s="20"/>
      <c r="F179" s="20"/>
      <c r="G179" s="20"/>
      <c r="H179" s="20"/>
      <c r="I179" s="20"/>
      <c r="J179" s="1473" t="str">
        <f>項目一覧②!$F$425</f>
        <v/>
      </c>
      <c r="K179" s="1473"/>
      <c r="L179" s="1473"/>
      <c r="M179" s="1473"/>
      <c r="N179" s="21" t="s">
        <v>94</v>
      </c>
      <c r="O179" s="20"/>
      <c r="P179" s="20"/>
      <c r="Q179" s="20"/>
      <c r="R179" s="20"/>
      <c r="S179" s="20"/>
      <c r="T179" s="20"/>
      <c r="U179" s="20"/>
      <c r="V179" s="20"/>
      <c r="W179" s="20"/>
      <c r="X179" s="20"/>
      <c r="Y179" s="20"/>
      <c r="Z179" s="20"/>
      <c r="AA179" s="20"/>
      <c r="AB179" s="10"/>
    </row>
    <row r="180" spans="1:28" ht="17.100000000000001" customHeight="1">
      <c r="A180" s="17" t="s">
        <v>112</v>
      </c>
      <c r="B180" s="16" t="s">
        <v>270</v>
      </c>
      <c r="C180" s="16"/>
      <c r="D180" s="16"/>
      <c r="E180" s="16"/>
      <c r="F180" s="16"/>
      <c r="G180" s="16"/>
      <c r="H180" s="16"/>
      <c r="I180" s="16"/>
      <c r="O180" s="16"/>
      <c r="P180" s="16"/>
      <c r="Q180" s="16"/>
      <c r="R180" s="16"/>
      <c r="S180" s="16"/>
      <c r="T180" s="16"/>
      <c r="U180" s="16"/>
      <c r="V180" s="16"/>
      <c r="W180" s="16"/>
      <c r="X180" s="16"/>
      <c r="Y180" s="16"/>
      <c r="Z180" s="16"/>
      <c r="AA180" s="16"/>
      <c r="AB180" s="2"/>
    </row>
    <row r="181" spans="1:28" ht="17.100000000000001" customHeight="1">
      <c r="A181" s="6"/>
      <c r="B181" s="3"/>
      <c r="C181" s="3" t="s">
        <v>2352</v>
      </c>
      <c r="D181" s="3" t="s">
        <v>2353</v>
      </c>
      <c r="E181" s="3"/>
      <c r="F181" s="3"/>
      <c r="G181" s="3"/>
      <c r="H181" s="3"/>
      <c r="I181" s="3"/>
      <c r="J181" s="1475" t="str">
        <f>項目一覧②!$F$426</f>
        <v/>
      </c>
      <c r="K181" s="1475"/>
      <c r="L181" s="1475"/>
      <c r="M181" s="1475"/>
      <c r="N181" s="4" t="s">
        <v>94</v>
      </c>
      <c r="O181" s="3"/>
      <c r="P181" s="3"/>
      <c r="Q181" s="3"/>
      <c r="R181" s="3"/>
      <c r="S181" s="3"/>
      <c r="T181" s="3"/>
      <c r="U181" s="3"/>
      <c r="V181" s="3"/>
      <c r="W181" s="3"/>
      <c r="X181" s="3"/>
      <c r="Y181" s="3"/>
      <c r="Z181" s="3"/>
      <c r="AA181" s="3"/>
      <c r="AB181" s="2"/>
    </row>
    <row r="182" spans="1:28" ht="17.100000000000001" customHeight="1">
      <c r="A182" s="6"/>
      <c r="B182" s="3"/>
      <c r="C182" s="3" t="s">
        <v>2354</v>
      </c>
      <c r="D182" s="3" t="s">
        <v>2355</v>
      </c>
      <c r="E182" s="3"/>
      <c r="F182" s="3"/>
      <c r="G182" s="3"/>
      <c r="H182" s="3"/>
      <c r="I182" s="3"/>
      <c r="J182" s="19"/>
      <c r="K182" s="19"/>
      <c r="L182" s="19"/>
      <c r="M182" s="19"/>
      <c r="N182" s="4"/>
      <c r="O182" s="3"/>
      <c r="P182" s="3"/>
      <c r="Q182" s="3" t="str">
        <f>IF(項目一覧②!$G$427=TRUE,"■","□")</f>
        <v>□</v>
      </c>
      <c r="R182" s="3" t="s">
        <v>86</v>
      </c>
      <c r="S182" s="3"/>
      <c r="T182" s="3" t="str">
        <f>IF(項目一覧②!$H$427=TRUE,"■","□")</f>
        <v>□</v>
      </c>
      <c r="U182" s="3" t="s">
        <v>463</v>
      </c>
      <c r="V182" s="3"/>
      <c r="W182" s="3"/>
      <c r="X182" s="3"/>
      <c r="Y182" s="3"/>
      <c r="Z182" s="3"/>
      <c r="AA182" s="3"/>
      <c r="AB182" s="10"/>
    </row>
    <row r="183" spans="1:28" ht="17.100000000000001" customHeight="1">
      <c r="A183" s="17" t="s">
        <v>277</v>
      </c>
      <c r="B183" s="16" t="s">
        <v>266</v>
      </c>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2"/>
    </row>
    <row r="184" spans="1:28" ht="17.100000000000001" customHeight="1">
      <c r="A184" s="3"/>
      <c r="B184" s="3"/>
      <c r="C184" s="3"/>
      <c r="D184" s="1468" t="s">
        <v>265</v>
      </c>
      <c r="E184" s="1468"/>
      <c r="F184" s="1468"/>
      <c r="G184" s="1468"/>
      <c r="H184" s="5"/>
      <c r="I184" s="1468" t="s">
        <v>264</v>
      </c>
      <c r="J184" s="1468"/>
      <c r="K184" s="1468"/>
      <c r="L184" s="1468"/>
      <c r="M184" s="1468"/>
      <c r="N184" s="1468"/>
      <c r="O184" s="1468"/>
      <c r="P184" s="1468"/>
      <c r="Q184" s="1468"/>
      <c r="R184" s="1468"/>
      <c r="S184" s="1468"/>
      <c r="T184" s="1468"/>
      <c r="U184" s="1468"/>
      <c r="V184" s="5"/>
      <c r="W184" s="5" t="s">
        <v>281</v>
      </c>
      <c r="X184" s="1468" t="s">
        <v>291</v>
      </c>
      <c r="Y184" s="1468"/>
      <c r="Z184" s="1468"/>
      <c r="AA184" s="3" t="s">
        <v>290</v>
      </c>
      <c r="AB184" s="2"/>
    </row>
    <row r="185" spans="1:28" ht="17.100000000000001" customHeight="1">
      <c r="A185" s="3"/>
      <c r="B185" s="3" t="s">
        <v>289</v>
      </c>
      <c r="C185" s="3"/>
      <c r="D185" s="5" t="s">
        <v>283</v>
      </c>
      <c r="E185" s="1462" t="str">
        <f>項目一覧②!$F$428</f>
        <v/>
      </c>
      <c r="F185" s="1462"/>
      <c r="G185" s="5" t="s">
        <v>282</v>
      </c>
      <c r="H185" s="18" t="str">
        <f>項目一覧②!$F$434</f>
        <v/>
      </c>
      <c r="J185" s="3"/>
      <c r="K185" s="3"/>
      <c r="L185" s="2"/>
      <c r="M185" s="3"/>
      <c r="N185" s="3"/>
      <c r="O185" s="3"/>
      <c r="P185" s="3"/>
      <c r="Q185" s="3"/>
      <c r="R185" s="2"/>
      <c r="S185" s="2"/>
      <c r="T185" s="2"/>
      <c r="U185" s="2"/>
      <c r="V185" s="5"/>
      <c r="W185" s="5" t="s">
        <v>281</v>
      </c>
      <c r="X185" s="1463" t="str">
        <f>項目一覧②!$F$440</f>
        <v/>
      </c>
      <c r="Y185" s="1463"/>
      <c r="Z185" s="1463"/>
      <c r="AA185" s="3" t="s">
        <v>280</v>
      </c>
      <c r="AB185" s="2"/>
    </row>
    <row r="186" spans="1:28" ht="17.100000000000001" customHeight="1">
      <c r="A186" s="3"/>
      <c r="B186" s="3" t="s">
        <v>288</v>
      </c>
      <c r="C186" s="3"/>
      <c r="D186" s="5" t="s">
        <v>283</v>
      </c>
      <c r="E186" s="1462" t="str">
        <f>項目一覧②!$F$429</f>
        <v/>
      </c>
      <c r="F186" s="1462"/>
      <c r="G186" s="5" t="s">
        <v>282</v>
      </c>
      <c r="H186" s="18" t="str">
        <f>項目一覧②!$F$435</f>
        <v/>
      </c>
      <c r="J186" s="3"/>
      <c r="K186" s="3"/>
      <c r="L186" s="2"/>
      <c r="M186" s="3"/>
      <c r="N186" s="3"/>
      <c r="O186" s="3"/>
      <c r="P186" s="3"/>
      <c r="Q186" s="3"/>
      <c r="R186" s="2"/>
      <c r="S186" s="2"/>
      <c r="T186" s="2"/>
      <c r="U186" s="2"/>
      <c r="V186" s="5"/>
      <c r="W186" s="5" t="s">
        <v>281</v>
      </c>
      <c r="X186" s="1463" t="str">
        <f>項目一覧②!$F$441</f>
        <v/>
      </c>
      <c r="Y186" s="1463"/>
      <c r="Z186" s="1463"/>
      <c r="AA186" s="3" t="s">
        <v>280</v>
      </c>
      <c r="AB186" s="2"/>
    </row>
    <row r="187" spans="1:28" ht="17.100000000000001" customHeight="1">
      <c r="A187" s="3"/>
      <c r="B187" s="3" t="s">
        <v>287</v>
      </c>
      <c r="C187" s="3"/>
      <c r="D187" s="5" t="s">
        <v>283</v>
      </c>
      <c r="E187" s="1462" t="str">
        <f>項目一覧②!$F$430</f>
        <v/>
      </c>
      <c r="F187" s="1462"/>
      <c r="G187" s="5" t="s">
        <v>282</v>
      </c>
      <c r="H187" s="18" t="str">
        <f>項目一覧②!$F$436</f>
        <v/>
      </c>
      <c r="J187" s="3"/>
      <c r="K187" s="3"/>
      <c r="L187" s="2"/>
      <c r="M187" s="3"/>
      <c r="N187" s="3"/>
      <c r="O187" s="3"/>
      <c r="P187" s="3"/>
      <c r="Q187" s="3"/>
      <c r="R187" s="2"/>
      <c r="S187" s="2"/>
      <c r="T187" s="2"/>
      <c r="U187" s="2"/>
      <c r="V187" s="5"/>
      <c r="W187" s="5" t="s">
        <v>281</v>
      </c>
      <c r="X187" s="1463" t="str">
        <f>項目一覧②!$F$442</f>
        <v/>
      </c>
      <c r="Y187" s="1463"/>
      <c r="Z187" s="1463"/>
      <c r="AA187" s="3" t="s">
        <v>280</v>
      </c>
      <c r="AB187" s="2"/>
    </row>
    <row r="188" spans="1:28" ht="17.100000000000001" customHeight="1">
      <c r="A188" s="3"/>
      <c r="B188" s="3" t="s">
        <v>286</v>
      </c>
      <c r="C188" s="3"/>
      <c r="D188" s="5" t="s">
        <v>283</v>
      </c>
      <c r="E188" s="1462" t="str">
        <f>項目一覧②!$F$431</f>
        <v/>
      </c>
      <c r="F188" s="1462"/>
      <c r="G188" s="5" t="s">
        <v>282</v>
      </c>
      <c r="H188" s="18" t="str">
        <f>項目一覧②!$F$437</f>
        <v/>
      </c>
      <c r="J188" s="3"/>
      <c r="K188" s="3"/>
      <c r="L188" s="2"/>
      <c r="M188" s="3"/>
      <c r="N188" s="3"/>
      <c r="O188" s="3"/>
      <c r="P188" s="3"/>
      <c r="Q188" s="3"/>
      <c r="R188" s="2"/>
      <c r="S188" s="2"/>
      <c r="T188" s="2"/>
      <c r="U188" s="2"/>
      <c r="V188" s="5"/>
      <c r="W188" s="5" t="s">
        <v>281</v>
      </c>
      <c r="X188" s="1463" t="str">
        <f>項目一覧②!$F$443</f>
        <v/>
      </c>
      <c r="Y188" s="1463"/>
      <c r="Z188" s="1463"/>
      <c r="AA188" s="3" t="s">
        <v>280</v>
      </c>
      <c r="AB188" s="2"/>
    </row>
    <row r="189" spans="1:28" ht="17.100000000000001" customHeight="1">
      <c r="A189" s="3"/>
      <c r="B189" s="3" t="s">
        <v>285</v>
      </c>
      <c r="C189" s="3"/>
      <c r="D189" s="5" t="s">
        <v>283</v>
      </c>
      <c r="E189" s="1462" t="str">
        <f>項目一覧②!$F$432</f>
        <v/>
      </c>
      <c r="F189" s="1462"/>
      <c r="G189" s="5" t="s">
        <v>282</v>
      </c>
      <c r="H189" s="18" t="str">
        <f>項目一覧②!$F$438</f>
        <v/>
      </c>
      <c r="J189" s="3"/>
      <c r="K189" s="3"/>
      <c r="L189" s="2"/>
      <c r="M189" s="3"/>
      <c r="N189" s="3"/>
      <c r="O189" s="3"/>
      <c r="P189" s="3"/>
      <c r="Q189" s="3"/>
      <c r="R189" s="2"/>
      <c r="S189" s="2"/>
      <c r="T189" s="2"/>
      <c r="U189" s="2"/>
      <c r="V189" s="5"/>
      <c r="W189" s="5" t="s">
        <v>281</v>
      </c>
      <c r="X189" s="1463" t="str">
        <f>項目一覧②!$F$444</f>
        <v/>
      </c>
      <c r="Y189" s="1463"/>
      <c r="Z189" s="1463"/>
      <c r="AA189" s="3" t="s">
        <v>280</v>
      </c>
      <c r="AB189" s="2"/>
    </row>
    <row r="190" spans="1:28" ht="17.100000000000001" customHeight="1">
      <c r="A190" s="15"/>
      <c r="B190" s="15" t="s">
        <v>284</v>
      </c>
      <c r="C190" s="15"/>
      <c r="D190" s="5" t="s">
        <v>283</v>
      </c>
      <c r="E190" s="1462" t="str">
        <f>項目一覧②!$F$433</f>
        <v/>
      </c>
      <c r="F190" s="1462"/>
      <c r="G190" s="5" t="s">
        <v>282</v>
      </c>
      <c r="H190" s="18" t="str">
        <f>項目一覧②!$F$439</f>
        <v/>
      </c>
      <c r="J190" s="15"/>
      <c r="K190" s="15"/>
      <c r="L190" s="2"/>
      <c r="M190" s="15"/>
      <c r="N190" s="15"/>
      <c r="O190" s="15"/>
      <c r="P190" s="15"/>
      <c r="Q190" s="15"/>
      <c r="R190" s="2"/>
      <c r="S190" s="2"/>
      <c r="T190" s="2"/>
      <c r="U190" s="2"/>
      <c r="V190" s="5"/>
      <c r="W190" s="5" t="s">
        <v>281</v>
      </c>
      <c r="X190" s="1463" t="str">
        <f>項目一覧②!$F$445</f>
        <v/>
      </c>
      <c r="Y190" s="1463"/>
      <c r="Z190" s="1463"/>
      <c r="AA190" s="3" t="s">
        <v>280</v>
      </c>
      <c r="AB190" s="10"/>
    </row>
    <row r="191" spans="1:28" ht="17.100000000000001" customHeight="1">
      <c r="A191" s="17" t="s">
        <v>277</v>
      </c>
      <c r="B191" s="16" t="s">
        <v>253</v>
      </c>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2"/>
    </row>
    <row r="192" spans="1:28" ht="17.100000000000001" customHeight="1">
      <c r="A192" s="6"/>
      <c r="B192" s="3"/>
      <c r="C192" s="3"/>
      <c r="D192" s="3"/>
      <c r="E192" s="3"/>
      <c r="F192" s="1464" t="str">
        <f>項目一覧②!$F$446</f>
        <v/>
      </c>
      <c r="G192" s="1464"/>
      <c r="H192" s="1464"/>
      <c r="I192" s="1464"/>
      <c r="J192" s="1464"/>
      <c r="K192" s="1464"/>
      <c r="L192" s="1464"/>
      <c r="M192" s="1464"/>
      <c r="N192" s="1464"/>
      <c r="O192" s="1464"/>
      <c r="P192" s="1464"/>
      <c r="Q192" s="1464"/>
      <c r="R192" s="1464"/>
      <c r="S192" s="1464"/>
      <c r="T192" s="1464"/>
      <c r="U192" s="1464"/>
      <c r="V192" s="1464"/>
      <c r="W192" s="1464"/>
      <c r="X192" s="1464"/>
      <c r="Y192" s="1464"/>
      <c r="Z192" s="1464"/>
      <c r="AA192" s="1464"/>
      <c r="AB192" s="2"/>
    </row>
    <row r="193" spans="1:28" ht="17.100000000000001" customHeight="1">
      <c r="A193" s="15"/>
      <c r="B193" s="15"/>
      <c r="C193" s="15"/>
      <c r="D193" s="15"/>
      <c r="E193" s="15"/>
      <c r="F193" s="1465"/>
      <c r="G193" s="1465"/>
      <c r="H193" s="1465"/>
      <c r="I193" s="1465"/>
      <c r="J193" s="1465"/>
      <c r="K193" s="1465"/>
      <c r="L193" s="1465"/>
      <c r="M193" s="1465"/>
      <c r="N193" s="1465"/>
      <c r="O193" s="1465"/>
      <c r="P193" s="1465"/>
      <c r="Q193" s="1465"/>
      <c r="R193" s="1465"/>
      <c r="S193" s="1465"/>
      <c r="T193" s="1465"/>
      <c r="U193" s="1465"/>
      <c r="V193" s="1465"/>
      <c r="W193" s="1465"/>
      <c r="X193" s="1465"/>
      <c r="Y193" s="1465"/>
      <c r="Z193" s="1465"/>
      <c r="AA193" s="1465"/>
      <c r="AB193" s="10"/>
    </row>
    <row r="194" spans="1:28" ht="17.100000000000001" customHeight="1">
      <c r="A194" s="6" t="s">
        <v>277</v>
      </c>
      <c r="B194" s="3" t="s">
        <v>252</v>
      </c>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2"/>
    </row>
    <row r="195" spans="1:28" ht="17.100000000000001" customHeight="1">
      <c r="A195" s="3"/>
      <c r="B195" s="3"/>
      <c r="C195" s="3"/>
      <c r="D195" s="3"/>
      <c r="E195" s="3"/>
      <c r="F195" s="1464" t="str">
        <f>項目一覧②!$F$447</f>
        <v/>
      </c>
      <c r="G195" s="1464"/>
      <c r="H195" s="1464"/>
      <c r="I195" s="1464"/>
      <c r="J195" s="1464"/>
      <c r="K195" s="1464"/>
      <c r="L195" s="1464"/>
      <c r="M195" s="1464"/>
      <c r="N195" s="1464"/>
      <c r="O195" s="1464"/>
      <c r="P195" s="1464"/>
      <c r="Q195" s="1464"/>
      <c r="R195" s="1464"/>
      <c r="S195" s="1464"/>
      <c r="T195" s="1464"/>
      <c r="U195" s="1464"/>
      <c r="V195" s="1464"/>
      <c r="W195" s="1464"/>
      <c r="X195" s="1464"/>
      <c r="Y195" s="1464"/>
      <c r="Z195" s="1464"/>
      <c r="AA195" s="1464"/>
      <c r="AB195" s="2"/>
    </row>
    <row r="196" spans="1:28" ht="17.100000000000001" customHeight="1">
      <c r="A196" s="15"/>
      <c r="B196" s="15"/>
      <c r="C196" s="15"/>
      <c r="D196" s="15"/>
      <c r="E196" s="15"/>
      <c r="F196" s="1465"/>
      <c r="G196" s="1465"/>
      <c r="H196" s="1465"/>
      <c r="I196" s="1465"/>
      <c r="J196" s="1465"/>
      <c r="K196" s="1465"/>
      <c r="L196" s="1465"/>
      <c r="M196" s="1465"/>
      <c r="N196" s="1465"/>
      <c r="O196" s="1465"/>
      <c r="P196" s="1465"/>
      <c r="Q196" s="1465"/>
      <c r="R196" s="1465"/>
      <c r="S196" s="1465"/>
      <c r="T196" s="1465"/>
      <c r="U196" s="1465"/>
      <c r="V196" s="1465"/>
      <c r="W196" s="1465"/>
      <c r="X196" s="1465"/>
      <c r="Y196" s="1465"/>
      <c r="Z196" s="1465"/>
      <c r="AA196" s="1465"/>
      <c r="AB196" s="10"/>
    </row>
    <row r="197" spans="1:28" ht="17.100000000000001"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2"/>
    </row>
    <row r="198" spans="1:28" ht="17.100000000000001" customHeight="1">
      <c r="A198" s="1468" t="s">
        <v>279</v>
      </c>
      <c r="B198" s="1468"/>
      <c r="C198" s="1468"/>
      <c r="D198" s="1468"/>
      <c r="E198" s="1468"/>
      <c r="F198" s="1468"/>
      <c r="G198" s="1468"/>
      <c r="H198" s="1468"/>
      <c r="I198" s="1468"/>
      <c r="J198" s="1468"/>
      <c r="K198" s="1468"/>
      <c r="L198" s="1468"/>
      <c r="M198" s="1468"/>
      <c r="N198" s="1468"/>
      <c r="O198" s="1468"/>
      <c r="P198" s="1468"/>
      <c r="Q198" s="1468"/>
      <c r="R198" s="1468"/>
      <c r="S198" s="1468"/>
      <c r="T198" s="1468"/>
      <c r="U198" s="1468"/>
      <c r="V198" s="1468"/>
      <c r="W198" s="1468"/>
      <c r="X198" s="1468"/>
      <c r="Y198" s="1468"/>
      <c r="Z198" s="1468"/>
      <c r="AA198" s="1468"/>
      <c r="AB198" s="2"/>
    </row>
    <row r="199" spans="1:28" ht="17.100000000000001" customHeight="1">
      <c r="A199" s="15"/>
      <c r="B199" s="15" t="s">
        <v>278</v>
      </c>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0"/>
    </row>
    <row r="200" spans="1:28" ht="21.95" customHeight="1">
      <c r="A200" s="22" t="s">
        <v>277</v>
      </c>
      <c r="B200" s="20" t="s">
        <v>134</v>
      </c>
      <c r="C200" s="20"/>
      <c r="D200" s="20"/>
      <c r="E200" s="20"/>
      <c r="F200" s="20"/>
      <c r="G200" s="24"/>
      <c r="H200" s="20"/>
      <c r="I200" s="20"/>
      <c r="J200" s="20"/>
      <c r="K200" s="20"/>
      <c r="L200" s="1479">
        <f>項目一覧②!$F$475</f>
        <v>2</v>
      </c>
      <c r="M200" s="1479"/>
      <c r="N200" s="20"/>
      <c r="O200" s="20"/>
      <c r="P200" s="20"/>
      <c r="Q200" s="20"/>
      <c r="R200" s="20"/>
      <c r="S200" s="20"/>
      <c r="T200" s="20"/>
      <c r="U200" s="20"/>
      <c r="V200" s="20"/>
      <c r="W200" s="20"/>
      <c r="X200" s="20"/>
      <c r="Y200" s="20"/>
      <c r="Z200" s="20"/>
      <c r="AA200" s="20"/>
      <c r="AB200" s="10"/>
    </row>
    <row r="201" spans="1:28" ht="21.95" customHeight="1">
      <c r="A201" s="22" t="s">
        <v>277</v>
      </c>
      <c r="B201" s="20" t="s">
        <v>276</v>
      </c>
      <c r="C201" s="20"/>
      <c r="D201" s="20"/>
      <c r="E201" s="20"/>
      <c r="F201" s="20"/>
      <c r="G201" s="2"/>
      <c r="H201" s="2"/>
      <c r="I201" s="20"/>
      <c r="J201" s="1548" t="str">
        <f>項目一覧②!$F$449</f>
        <v/>
      </c>
      <c r="K201" s="1548"/>
      <c r="L201" s="1548"/>
      <c r="M201" s="1548"/>
      <c r="N201" s="20" t="s">
        <v>275</v>
      </c>
      <c r="O201" s="20"/>
      <c r="P201" s="20"/>
      <c r="Q201" s="20"/>
      <c r="R201" s="20"/>
      <c r="S201" s="20"/>
      <c r="T201" s="20"/>
      <c r="U201" s="20"/>
      <c r="V201" s="20"/>
      <c r="W201" s="20"/>
      <c r="X201" s="20"/>
      <c r="Y201" s="20"/>
      <c r="Z201" s="20"/>
      <c r="AA201" s="20"/>
      <c r="AB201" s="10"/>
    </row>
    <row r="202" spans="1:28" ht="21.95" customHeight="1">
      <c r="A202" s="22" t="s">
        <v>112</v>
      </c>
      <c r="B202" s="20" t="s">
        <v>274</v>
      </c>
      <c r="C202" s="20"/>
      <c r="D202" s="20"/>
      <c r="E202" s="20"/>
      <c r="F202" s="20"/>
      <c r="G202" s="20"/>
      <c r="H202" s="20"/>
      <c r="I202" s="20"/>
      <c r="J202" s="1473" t="str">
        <f>項目一覧②!$F$450</f>
        <v/>
      </c>
      <c r="K202" s="1473"/>
      <c r="L202" s="1473"/>
      <c r="M202" s="1473"/>
      <c r="N202" s="21" t="s">
        <v>94</v>
      </c>
      <c r="O202" s="20"/>
      <c r="P202" s="20"/>
      <c r="Q202" s="20"/>
      <c r="R202" s="20"/>
      <c r="S202" s="20"/>
      <c r="T202" s="20"/>
      <c r="U202" s="20"/>
      <c r="V202" s="20"/>
      <c r="W202" s="20"/>
      <c r="X202" s="20"/>
      <c r="Y202" s="20"/>
      <c r="Z202" s="20"/>
      <c r="AA202" s="20"/>
      <c r="AB202" s="10"/>
    </row>
    <row r="203" spans="1:28" ht="21.95" customHeight="1">
      <c r="A203" s="22" t="s">
        <v>112</v>
      </c>
      <c r="B203" s="20" t="s">
        <v>273</v>
      </c>
      <c r="C203" s="20"/>
      <c r="D203" s="20"/>
      <c r="E203" s="20"/>
      <c r="F203" s="20"/>
      <c r="G203" s="20"/>
      <c r="H203" s="20"/>
      <c r="I203" s="20"/>
      <c r="J203" s="1473" t="str">
        <f>項目一覧②!$F$451</f>
        <v/>
      </c>
      <c r="K203" s="1473"/>
      <c r="L203" s="1473"/>
      <c r="M203" s="1473"/>
      <c r="N203" s="23" t="s">
        <v>94</v>
      </c>
      <c r="O203" s="20"/>
      <c r="P203" s="20"/>
      <c r="Q203" s="20"/>
      <c r="R203" s="20"/>
      <c r="S203" s="20"/>
      <c r="T203" s="20"/>
      <c r="U203" s="20"/>
      <c r="V203" s="20"/>
      <c r="W203" s="20"/>
      <c r="X203" s="20"/>
      <c r="Y203" s="20"/>
      <c r="Z203" s="20"/>
      <c r="AA203" s="20"/>
      <c r="AB203" s="10"/>
    </row>
    <row r="204" spans="1:28" ht="21.95" customHeight="1">
      <c r="A204" s="22" t="s">
        <v>112</v>
      </c>
      <c r="B204" s="20" t="s">
        <v>272</v>
      </c>
      <c r="C204" s="20"/>
      <c r="D204" s="20"/>
      <c r="E204" s="20"/>
      <c r="F204" s="20"/>
      <c r="G204" s="20"/>
      <c r="H204" s="20"/>
      <c r="I204" s="20"/>
      <c r="J204" s="1473" t="str">
        <f>項目一覧②!$F$452</f>
        <v/>
      </c>
      <c r="K204" s="1473"/>
      <c r="L204" s="1473"/>
      <c r="M204" s="1473"/>
      <c r="N204" s="21" t="s">
        <v>94</v>
      </c>
      <c r="O204" s="20"/>
      <c r="P204" s="20"/>
      <c r="Q204" s="20"/>
      <c r="R204" s="20"/>
      <c r="S204" s="20"/>
      <c r="T204" s="20"/>
      <c r="U204" s="20"/>
      <c r="V204" s="20"/>
      <c r="W204" s="20"/>
      <c r="X204" s="20"/>
      <c r="Y204" s="20"/>
      <c r="Z204" s="20"/>
      <c r="AA204" s="20"/>
      <c r="AB204" s="10"/>
    </row>
    <row r="205" spans="1:28" ht="17.100000000000001" customHeight="1">
      <c r="A205" s="17" t="s">
        <v>112</v>
      </c>
      <c r="B205" s="16" t="s">
        <v>270</v>
      </c>
      <c r="C205" s="16"/>
      <c r="D205" s="16"/>
      <c r="E205" s="16"/>
      <c r="F205" s="16"/>
      <c r="G205" s="16"/>
      <c r="H205" s="16"/>
      <c r="I205" s="16"/>
      <c r="O205" s="16"/>
      <c r="P205" s="16"/>
      <c r="Q205" s="16"/>
      <c r="R205" s="16"/>
      <c r="S205" s="16"/>
      <c r="T205" s="16"/>
      <c r="U205" s="16"/>
      <c r="V205" s="16"/>
      <c r="W205" s="16"/>
      <c r="X205" s="16"/>
      <c r="Y205" s="16"/>
      <c r="Z205" s="16"/>
      <c r="AA205" s="16"/>
      <c r="AB205" s="2"/>
    </row>
    <row r="206" spans="1:28" ht="17.100000000000001" customHeight="1">
      <c r="A206" s="6"/>
      <c r="B206" s="3"/>
      <c r="C206" s="3" t="s">
        <v>2352</v>
      </c>
      <c r="D206" s="3" t="s">
        <v>2353</v>
      </c>
      <c r="E206" s="3"/>
      <c r="F206" s="3"/>
      <c r="G206" s="3"/>
      <c r="H206" s="3"/>
      <c r="I206" s="3"/>
      <c r="J206" s="1475" t="str">
        <f>項目一覧②!$F$453</f>
        <v/>
      </c>
      <c r="K206" s="1475"/>
      <c r="L206" s="1475"/>
      <c r="M206" s="1475"/>
      <c r="N206" s="23" t="s">
        <v>94</v>
      </c>
      <c r="O206" s="3"/>
      <c r="P206" s="3"/>
      <c r="Q206" s="3"/>
      <c r="R206" s="3"/>
      <c r="S206" s="3"/>
      <c r="T206" s="3"/>
      <c r="U206" s="3"/>
      <c r="V206" s="3"/>
      <c r="W206" s="3"/>
      <c r="X206" s="3"/>
      <c r="Y206" s="3"/>
      <c r="Z206" s="3"/>
      <c r="AA206" s="3"/>
      <c r="AB206" s="2"/>
    </row>
    <row r="207" spans="1:28" ht="17.100000000000001" customHeight="1">
      <c r="A207" s="6"/>
      <c r="B207" s="3"/>
      <c r="C207" s="3" t="s">
        <v>2354</v>
      </c>
      <c r="D207" s="3" t="s">
        <v>2355</v>
      </c>
      <c r="E207" s="3"/>
      <c r="F207" s="3"/>
      <c r="G207" s="3"/>
      <c r="H207" s="3"/>
      <c r="I207" s="3"/>
      <c r="J207" s="19"/>
      <c r="K207" s="19"/>
      <c r="L207" s="19"/>
      <c r="M207" s="19"/>
      <c r="N207" s="23"/>
      <c r="O207" s="3"/>
      <c r="P207" s="3"/>
      <c r="Q207" s="3" t="str">
        <f>IF(項目一覧②!$G$454=TRUE,"■","□")</f>
        <v>□</v>
      </c>
      <c r="R207" s="3" t="s">
        <v>86</v>
      </c>
      <c r="S207" s="3"/>
      <c r="T207" s="3" t="str">
        <f>IF(項目一覧②!$H$454=TRUE,"■","□")</f>
        <v>□</v>
      </c>
      <c r="U207" s="3" t="s">
        <v>463</v>
      </c>
      <c r="V207" s="3"/>
      <c r="W207" s="3"/>
      <c r="X207" s="3"/>
      <c r="Y207" s="3"/>
      <c r="Z207" s="3"/>
      <c r="AA207" s="3"/>
      <c r="AB207" s="10"/>
    </row>
    <row r="208" spans="1:28" ht="17.100000000000001" customHeight="1">
      <c r="A208" s="17" t="s">
        <v>311</v>
      </c>
      <c r="B208" s="16" t="s">
        <v>266</v>
      </c>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2"/>
    </row>
    <row r="209" spans="1:28" ht="17.100000000000001" customHeight="1">
      <c r="A209" s="3"/>
      <c r="B209" s="3"/>
      <c r="C209" s="3"/>
      <c r="D209" s="1468" t="s">
        <v>265</v>
      </c>
      <c r="E209" s="1468"/>
      <c r="F209" s="1468"/>
      <c r="G209" s="1468"/>
      <c r="H209" s="5"/>
      <c r="I209" s="1468" t="s">
        <v>264</v>
      </c>
      <c r="J209" s="1468"/>
      <c r="K209" s="1468"/>
      <c r="L209" s="1468"/>
      <c r="M209" s="1468"/>
      <c r="N209" s="1468"/>
      <c r="O209" s="1468"/>
      <c r="P209" s="1468"/>
      <c r="Q209" s="1468"/>
      <c r="R209" s="1468"/>
      <c r="S209" s="1468"/>
      <c r="T209" s="1468"/>
      <c r="U209" s="1468"/>
      <c r="V209" s="5"/>
      <c r="W209" s="5" t="s">
        <v>464</v>
      </c>
      <c r="X209" s="1468" t="s">
        <v>473</v>
      </c>
      <c r="Y209" s="1468"/>
      <c r="Z209" s="1468"/>
      <c r="AA209" s="3" t="s">
        <v>312</v>
      </c>
      <c r="AB209" s="2"/>
    </row>
    <row r="210" spans="1:28" ht="17.100000000000001" customHeight="1">
      <c r="A210" s="3"/>
      <c r="B210" s="3" t="s">
        <v>472</v>
      </c>
      <c r="C210" s="3"/>
      <c r="D210" s="5" t="s">
        <v>466</v>
      </c>
      <c r="E210" s="1462" t="str">
        <f>項目一覧②!$F$455</f>
        <v/>
      </c>
      <c r="F210" s="1462"/>
      <c r="G210" s="5" t="s">
        <v>465</v>
      </c>
      <c r="H210" s="18" t="str">
        <f>項目一覧②!$F$461</f>
        <v/>
      </c>
      <c r="J210" s="3"/>
      <c r="K210" s="3"/>
      <c r="L210" s="2"/>
      <c r="M210" s="3"/>
      <c r="N210" s="3"/>
      <c r="O210" s="3"/>
      <c r="P210" s="3"/>
      <c r="Q210" s="3"/>
      <c r="R210" s="2"/>
      <c r="S210" s="2"/>
      <c r="T210" s="2"/>
      <c r="U210" s="2"/>
      <c r="V210" s="5"/>
      <c r="W210" s="5" t="s">
        <v>464</v>
      </c>
      <c r="X210" s="1463" t="str">
        <f>項目一覧②!$F$467</f>
        <v/>
      </c>
      <c r="Y210" s="1463"/>
      <c r="Z210" s="1463"/>
      <c r="AA210" s="3" t="s">
        <v>384</v>
      </c>
      <c r="AB210" s="2"/>
    </row>
    <row r="211" spans="1:28" ht="17.100000000000001" customHeight="1">
      <c r="A211" s="3"/>
      <c r="B211" s="3" t="s">
        <v>471</v>
      </c>
      <c r="C211" s="3"/>
      <c r="D211" s="5" t="s">
        <v>466</v>
      </c>
      <c r="E211" s="1462" t="str">
        <f>項目一覧②!$F$456</f>
        <v/>
      </c>
      <c r="F211" s="1462"/>
      <c r="G211" s="5" t="s">
        <v>465</v>
      </c>
      <c r="H211" s="18" t="str">
        <f>項目一覧②!$F$462</f>
        <v/>
      </c>
      <c r="J211" s="3"/>
      <c r="K211" s="3"/>
      <c r="L211" s="2"/>
      <c r="M211" s="3"/>
      <c r="N211" s="3"/>
      <c r="O211" s="3"/>
      <c r="P211" s="3"/>
      <c r="Q211" s="3"/>
      <c r="R211" s="2"/>
      <c r="S211" s="2"/>
      <c r="T211" s="2"/>
      <c r="U211" s="2"/>
      <c r="V211" s="5"/>
      <c r="W211" s="5" t="s">
        <v>464</v>
      </c>
      <c r="X211" s="1463" t="str">
        <f>項目一覧②!$F$468</f>
        <v/>
      </c>
      <c r="Y211" s="1463"/>
      <c r="Z211" s="1463"/>
      <c r="AA211" s="3" t="s">
        <v>384</v>
      </c>
      <c r="AB211" s="2"/>
    </row>
    <row r="212" spans="1:28" ht="17.100000000000001" customHeight="1">
      <c r="A212" s="3"/>
      <c r="B212" s="3" t="s">
        <v>470</v>
      </c>
      <c r="C212" s="3"/>
      <c r="D212" s="5" t="s">
        <v>466</v>
      </c>
      <c r="E212" s="1462" t="str">
        <f>項目一覧②!$F$457</f>
        <v/>
      </c>
      <c r="F212" s="1462"/>
      <c r="G212" s="5" t="s">
        <v>465</v>
      </c>
      <c r="H212" s="18" t="str">
        <f>項目一覧②!$F$463</f>
        <v/>
      </c>
      <c r="J212" s="3"/>
      <c r="K212" s="3"/>
      <c r="L212" s="2"/>
      <c r="M212" s="3"/>
      <c r="N212" s="3"/>
      <c r="O212" s="3"/>
      <c r="P212" s="3"/>
      <c r="Q212" s="3"/>
      <c r="R212" s="2"/>
      <c r="S212" s="2"/>
      <c r="T212" s="2"/>
      <c r="U212" s="2"/>
      <c r="V212" s="5"/>
      <c r="W212" s="5" t="s">
        <v>464</v>
      </c>
      <c r="X212" s="1463" t="str">
        <f>項目一覧②!$F$469</f>
        <v/>
      </c>
      <c r="Y212" s="1463"/>
      <c r="Z212" s="1463"/>
      <c r="AA212" s="3" t="s">
        <v>384</v>
      </c>
      <c r="AB212" s="2"/>
    </row>
    <row r="213" spans="1:28" ht="17.100000000000001" customHeight="1">
      <c r="A213" s="3"/>
      <c r="B213" s="3" t="s">
        <v>469</v>
      </c>
      <c r="C213" s="3"/>
      <c r="D213" s="5" t="s">
        <v>466</v>
      </c>
      <c r="E213" s="1462" t="str">
        <f>項目一覧②!$F$458</f>
        <v/>
      </c>
      <c r="F213" s="1462"/>
      <c r="G213" s="5" t="s">
        <v>465</v>
      </c>
      <c r="H213" s="18" t="str">
        <f>項目一覧②!$F$464</f>
        <v/>
      </c>
      <c r="J213" s="3"/>
      <c r="K213" s="3"/>
      <c r="L213" s="2"/>
      <c r="M213" s="3"/>
      <c r="N213" s="3"/>
      <c r="O213" s="3"/>
      <c r="P213" s="3"/>
      <c r="Q213" s="3"/>
      <c r="R213" s="2"/>
      <c r="S213" s="2"/>
      <c r="T213" s="2"/>
      <c r="U213" s="2"/>
      <c r="V213" s="5"/>
      <c r="W213" s="5" t="s">
        <v>464</v>
      </c>
      <c r="X213" s="1463" t="str">
        <f>項目一覧②!$F$470</f>
        <v/>
      </c>
      <c r="Y213" s="1463"/>
      <c r="Z213" s="1463"/>
      <c r="AA213" s="3" t="s">
        <v>384</v>
      </c>
      <c r="AB213" s="2"/>
    </row>
    <row r="214" spans="1:28" ht="17.100000000000001" customHeight="1">
      <c r="A214" s="3"/>
      <c r="B214" s="3" t="s">
        <v>468</v>
      </c>
      <c r="C214" s="3"/>
      <c r="D214" s="5" t="s">
        <v>466</v>
      </c>
      <c r="E214" s="1462" t="str">
        <f>項目一覧②!$F$459</f>
        <v/>
      </c>
      <c r="F214" s="1462"/>
      <c r="G214" s="5" t="s">
        <v>465</v>
      </c>
      <c r="H214" s="18" t="str">
        <f>項目一覧②!$F$465</f>
        <v/>
      </c>
      <c r="J214" s="3"/>
      <c r="K214" s="3"/>
      <c r="L214" s="2"/>
      <c r="M214" s="3"/>
      <c r="N214" s="3"/>
      <c r="O214" s="3"/>
      <c r="P214" s="3"/>
      <c r="Q214" s="3"/>
      <c r="R214" s="2"/>
      <c r="S214" s="2"/>
      <c r="T214" s="2"/>
      <c r="U214" s="2"/>
      <c r="V214" s="5"/>
      <c r="W214" s="5" t="s">
        <v>464</v>
      </c>
      <c r="X214" s="1463" t="str">
        <f>項目一覧②!$F$471</f>
        <v/>
      </c>
      <c r="Y214" s="1463"/>
      <c r="Z214" s="1463"/>
      <c r="AA214" s="3" t="s">
        <v>384</v>
      </c>
      <c r="AB214" s="2"/>
    </row>
    <row r="215" spans="1:28" ht="17.100000000000001" customHeight="1">
      <c r="A215" s="15"/>
      <c r="B215" s="15" t="s">
        <v>467</v>
      </c>
      <c r="C215" s="15"/>
      <c r="D215" s="5" t="s">
        <v>466</v>
      </c>
      <c r="E215" s="1462" t="str">
        <f>項目一覧②!$F$460</f>
        <v/>
      </c>
      <c r="F215" s="1462"/>
      <c r="G215" s="5" t="s">
        <v>465</v>
      </c>
      <c r="H215" s="18" t="str">
        <f>項目一覧②!$F$466</f>
        <v/>
      </c>
      <c r="J215" s="15"/>
      <c r="K215" s="15"/>
      <c r="L215" s="2"/>
      <c r="M215" s="15"/>
      <c r="N215" s="15"/>
      <c r="O215" s="15"/>
      <c r="P215" s="15"/>
      <c r="Q215" s="15"/>
      <c r="R215" s="2"/>
      <c r="S215" s="2"/>
      <c r="T215" s="2"/>
      <c r="U215" s="2"/>
      <c r="V215" s="5"/>
      <c r="W215" s="5" t="s">
        <v>464</v>
      </c>
      <c r="X215" s="1463" t="str">
        <f>項目一覧②!$F$472</f>
        <v/>
      </c>
      <c r="Y215" s="1463"/>
      <c r="Z215" s="1463"/>
      <c r="AA215" s="3" t="s">
        <v>384</v>
      </c>
      <c r="AB215" s="10"/>
    </row>
    <row r="216" spans="1:28" ht="17.100000000000001" customHeight="1">
      <c r="A216" s="17" t="s">
        <v>311</v>
      </c>
      <c r="B216" s="16" t="s">
        <v>253</v>
      </c>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2"/>
    </row>
    <row r="217" spans="1:28" ht="17.100000000000001" customHeight="1">
      <c r="A217" s="6"/>
      <c r="B217" s="3"/>
      <c r="C217" s="3"/>
      <c r="D217" s="3"/>
      <c r="E217" s="3"/>
      <c r="F217" s="1464" t="str">
        <f>項目一覧②!$F$473</f>
        <v/>
      </c>
      <c r="G217" s="1464"/>
      <c r="H217" s="1464"/>
      <c r="I217" s="1464"/>
      <c r="J217" s="1464"/>
      <c r="K217" s="1464"/>
      <c r="L217" s="1464"/>
      <c r="M217" s="1464"/>
      <c r="N217" s="1464"/>
      <c r="O217" s="1464"/>
      <c r="P217" s="1464"/>
      <c r="Q217" s="1464"/>
      <c r="R217" s="1464"/>
      <c r="S217" s="1464"/>
      <c r="T217" s="1464"/>
      <c r="U217" s="1464"/>
      <c r="V217" s="1464"/>
      <c r="W217" s="1464"/>
      <c r="X217" s="1464"/>
      <c r="Y217" s="1464"/>
      <c r="Z217" s="1464"/>
      <c r="AA217" s="1464"/>
      <c r="AB217" s="2"/>
    </row>
    <row r="218" spans="1:28" ht="17.100000000000001" customHeight="1">
      <c r="A218" s="15"/>
      <c r="B218" s="15"/>
      <c r="C218" s="15"/>
      <c r="D218" s="15"/>
      <c r="E218" s="15"/>
      <c r="F218" s="1465"/>
      <c r="G218" s="1465"/>
      <c r="H218" s="1465"/>
      <c r="I218" s="1465"/>
      <c r="J218" s="1465"/>
      <c r="K218" s="1465"/>
      <c r="L218" s="1465"/>
      <c r="M218" s="1465"/>
      <c r="N218" s="1465"/>
      <c r="O218" s="1465"/>
      <c r="P218" s="1465"/>
      <c r="Q218" s="1465"/>
      <c r="R218" s="1465"/>
      <c r="S218" s="1465"/>
      <c r="T218" s="1465"/>
      <c r="U218" s="1465"/>
      <c r="V218" s="1465"/>
      <c r="W218" s="1465"/>
      <c r="X218" s="1465"/>
      <c r="Y218" s="1465"/>
      <c r="Z218" s="1465"/>
      <c r="AA218" s="1465"/>
      <c r="AB218" s="10"/>
    </row>
    <row r="219" spans="1:28" ht="17.100000000000001" customHeight="1">
      <c r="A219" s="6" t="s">
        <v>311</v>
      </c>
      <c r="B219" s="3" t="s">
        <v>252</v>
      </c>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2"/>
    </row>
    <row r="220" spans="1:28" ht="17.100000000000001" customHeight="1">
      <c r="A220" s="3"/>
      <c r="B220" s="3"/>
      <c r="C220" s="3"/>
      <c r="D220" s="3"/>
      <c r="E220" s="3"/>
      <c r="F220" s="1464" t="str">
        <f>項目一覧②!$F$474</f>
        <v/>
      </c>
      <c r="G220" s="1464"/>
      <c r="H220" s="1464"/>
      <c r="I220" s="1464"/>
      <c r="J220" s="1464"/>
      <c r="K220" s="1464"/>
      <c r="L220" s="1464"/>
      <c r="M220" s="1464"/>
      <c r="N220" s="1464"/>
      <c r="O220" s="1464"/>
      <c r="P220" s="1464"/>
      <c r="Q220" s="1464"/>
      <c r="R220" s="1464"/>
      <c r="S220" s="1464"/>
      <c r="T220" s="1464"/>
      <c r="U220" s="1464"/>
      <c r="V220" s="1464"/>
      <c r="W220" s="1464"/>
      <c r="X220" s="1464"/>
      <c r="Y220" s="1464"/>
      <c r="Z220" s="1464"/>
      <c r="AA220" s="1464"/>
      <c r="AB220" s="2"/>
    </row>
    <row r="221" spans="1:28" ht="17.100000000000001" customHeight="1">
      <c r="A221" s="15"/>
      <c r="B221" s="15"/>
      <c r="C221" s="15"/>
      <c r="D221" s="15"/>
      <c r="E221" s="15"/>
      <c r="F221" s="1465"/>
      <c r="G221" s="1465"/>
      <c r="H221" s="1465"/>
      <c r="I221" s="1465"/>
      <c r="J221" s="1465"/>
      <c r="K221" s="1465"/>
      <c r="L221" s="1465"/>
      <c r="M221" s="1465"/>
      <c r="N221" s="1465"/>
      <c r="O221" s="1465"/>
      <c r="P221" s="1465"/>
      <c r="Q221" s="1465"/>
      <c r="R221" s="1465"/>
      <c r="S221" s="1465"/>
      <c r="T221" s="1465"/>
      <c r="U221" s="1465"/>
      <c r="V221" s="1465"/>
      <c r="W221" s="1465"/>
      <c r="X221" s="1465"/>
      <c r="Y221" s="1465"/>
      <c r="Z221" s="1465"/>
      <c r="AA221" s="1465"/>
      <c r="AB221" s="10"/>
    </row>
    <row r="222" spans="1:28" ht="17.100000000000001"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2"/>
    </row>
    <row r="223" spans="1:28" ht="17.100000000000001" customHeight="1">
      <c r="A223" s="1468" t="s">
        <v>279</v>
      </c>
      <c r="B223" s="1468"/>
      <c r="C223" s="1468"/>
      <c r="D223" s="1468"/>
      <c r="E223" s="1468"/>
      <c r="F223" s="1468"/>
      <c r="G223" s="1468"/>
      <c r="H223" s="1468"/>
      <c r="I223" s="1468"/>
      <c r="J223" s="1468"/>
      <c r="K223" s="1468"/>
      <c r="L223" s="1468"/>
      <c r="M223" s="1468"/>
      <c r="N223" s="1468"/>
      <c r="O223" s="1468"/>
      <c r="P223" s="1468"/>
      <c r="Q223" s="1468"/>
      <c r="R223" s="1468"/>
      <c r="S223" s="1468"/>
      <c r="T223" s="1468"/>
      <c r="U223" s="1468"/>
      <c r="V223" s="1468"/>
      <c r="W223" s="1468"/>
      <c r="X223" s="1468"/>
      <c r="Y223" s="1468"/>
      <c r="Z223" s="1468"/>
      <c r="AA223" s="1468"/>
      <c r="AB223" s="2"/>
    </row>
    <row r="224" spans="1:28" ht="17.100000000000001" customHeight="1">
      <c r="A224" s="15"/>
      <c r="B224" s="15" t="s">
        <v>278</v>
      </c>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0"/>
    </row>
    <row r="225" spans="1:28" ht="21.95" customHeight="1">
      <c r="A225" s="22" t="s">
        <v>111</v>
      </c>
      <c r="B225" s="20" t="s">
        <v>134</v>
      </c>
      <c r="C225" s="20"/>
      <c r="D225" s="20"/>
      <c r="E225" s="20"/>
      <c r="F225" s="20"/>
      <c r="G225" s="24"/>
      <c r="H225" s="20"/>
      <c r="I225" s="20"/>
      <c r="J225" s="20"/>
      <c r="K225" s="20"/>
      <c r="L225" s="1479">
        <f>項目一覧②!$F$475</f>
        <v>2</v>
      </c>
      <c r="M225" s="1479"/>
      <c r="N225" s="20"/>
      <c r="O225" s="20"/>
      <c r="P225" s="20"/>
      <c r="Q225" s="20"/>
      <c r="R225" s="20"/>
      <c r="S225" s="20"/>
      <c r="T225" s="20"/>
      <c r="U225" s="20"/>
      <c r="V225" s="20"/>
      <c r="W225" s="20"/>
      <c r="X225" s="20"/>
      <c r="Y225" s="20"/>
      <c r="Z225" s="20"/>
      <c r="AA225" s="20"/>
      <c r="AB225" s="10"/>
    </row>
    <row r="226" spans="1:28" ht="21.95" customHeight="1">
      <c r="A226" s="22" t="s">
        <v>111</v>
      </c>
      <c r="B226" s="20" t="s">
        <v>276</v>
      </c>
      <c r="C226" s="20"/>
      <c r="D226" s="20"/>
      <c r="E226" s="20"/>
      <c r="F226" s="20"/>
      <c r="G226" s="2"/>
      <c r="H226" s="2"/>
      <c r="I226" s="20"/>
      <c r="J226" s="1548" t="str">
        <f>項目一覧②!$F$476</f>
        <v/>
      </c>
      <c r="K226" s="1548"/>
      <c r="L226" s="1548"/>
      <c r="M226" s="1548"/>
      <c r="N226" s="20" t="s">
        <v>275</v>
      </c>
      <c r="O226" s="20"/>
      <c r="P226" s="20"/>
      <c r="Q226" s="20"/>
      <c r="R226" s="20"/>
      <c r="S226" s="20"/>
      <c r="T226" s="20"/>
      <c r="U226" s="20"/>
      <c r="V226" s="20"/>
      <c r="W226" s="20"/>
      <c r="X226" s="20"/>
      <c r="Y226" s="20"/>
      <c r="Z226" s="20"/>
      <c r="AA226" s="20"/>
      <c r="AB226" s="10"/>
    </row>
    <row r="227" spans="1:28" ht="21.95" customHeight="1">
      <c r="A227" s="22" t="s">
        <v>111</v>
      </c>
      <c r="B227" s="20" t="s">
        <v>274</v>
      </c>
      <c r="C227" s="20"/>
      <c r="D227" s="20"/>
      <c r="E227" s="20"/>
      <c r="F227" s="20"/>
      <c r="G227" s="20"/>
      <c r="H227" s="20"/>
      <c r="I227" s="20"/>
      <c r="J227" s="1473" t="str">
        <f>項目一覧②!$F$477</f>
        <v/>
      </c>
      <c r="K227" s="1473"/>
      <c r="L227" s="1473"/>
      <c r="M227" s="1473"/>
      <c r="N227" s="21" t="s">
        <v>87</v>
      </c>
      <c r="O227" s="20"/>
      <c r="P227" s="20"/>
      <c r="Q227" s="20"/>
      <c r="R227" s="20"/>
      <c r="S227" s="20"/>
      <c r="T227" s="20"/>
      <c r="U227" s="20"/>
      <c r="V227" s="20"/>
      <c r="W227" s="20"/>
      <c r="X227" s="20"/>
      <c r="Y227" s="20"/>
      <c r="Z227" s="20"/>
      <c r="AA227" s="20"/>
      <c r="AB227" s="10"/>
    </row>
    <row r="228" spans="1:28" ht="21.95" customHeight="1">
      <c r="A228" s="22" t="s">
        <v>111</v>
      </c>
      <c r="B228" s="20" t="s">
        <v>273</v>
      </c>
      <c r="C228" s="20"/>
      <c r="D228" s="20"/>
      <c r="E228" s="20"/>
      <c r="F228" s="20"/>
      <c r="G228" s="20"/>
      <c r="H228" s="20"/>
      <c r="I228" s="20"/>
      <c r="J228" s="1473" t="str">
        <f>項目一覧②!$F$478</f>
        <v/>
      </c>
      <c r="K228" s="1473"/>
      <c r="L228" s="1473"/>
      <c r="M228" s="1473"/>
      <c r="N228" s="23" t="s">
        <v>87</v>
      </c>
      <c r="O228" s="20"/>
      <c r="P228" s="20"/>
      <c r="Q228" s="20"/>
      <c r="R228" s="20"/>
      <c r="S228" s="20"/>
      <c r="T228" s="20"/>
      <c r="U228" s="20"/>
      <c r="V228" s="20"/>
      <c r="W228" s="20"/>
      <c r="X228" s="20"/>
      <c r="Y228" s="20"/>
      <c r="Z228" s="20"/>
      <c r="AA228" s="20"/>
      <c r="AB228" s="10"/>
    </row>
    <row r="229" spans="1:28" ht="21.95" customHeight="1">
      <c r="A229" s="22" t="s">
        <v>111</v>
      </c>
      <c r="B229" s="20" t="s">
        <v>272</v>
      </c>
      <c r="C229" s="20"/>
      <c r="D229" s="20"/>
      <c r="E229" s="20"/>
      <c r="F229" s="20"/>
      <c r="G229" s="20"/>
      <c r="H229" s="20"/>
      <c r="I229" s="20"/>
      <c r="J229" s="1473" t="str">
        <f>項目一覧②!$F$479</f>
        <v/>
      </c>
      <c r="K229" s="1473"/>
      <c r="L229" s="1473"/>
      <c r="M229" s="1473"/>
      <c r="N229" s="21" t="s">
        <v>87</v>
      </c>
      <c r="O229" s="20"/>
      <c r="P229" s="20"/>
      <c r="Q229" s="20"/>
      <c r="R229" s="20"/>
      <c r="S229" s="20"/>
      <c r="T229" s="20"/>
      <c r="U229" s="20"/>
      <c r="V229" s="20"/>
      <c r="W229" s="20"/>
      <c r="X229" s="20"/>
      <c r="Y229" s="20"/>
      <c r="Z229" s="20"/>
      <c r="AA229" s="20"/>
      <c r="AB229" s="10"/>
    </row>
    <row r="230" spans="1:28" ht="17.100000000000001" customHeight="1">
      <c r="A230" s="17" t="s">
        <v>111</v>
      </c>
      <c r="B230" s="16" t="s">
        <v>270</v>
      </c>
      <c r="C230" s="16"/>
      <c r="D230" s="16"/>
      <c r="E230" s="16"/>
      <c r="F230" s="16"/>
      <c r="G230" s="16"/>
      <c r="H230" s="16"/>
      <c r="I230" s="16"/>
      <c r="O230" s="16"/>
      <c r="P230" s="16"/>
      <c r="Q230" s="16"/>
      <c r="R230" s="16"/>
      <c r="S230" s="16"/>
      <c r="T230" s="16"/>
      <c r="U230" s="16"/>
      <c r="V230" s="16"/>
      <c r="W230" s="16"/>
      <c r="X230" s="16"/>
      <c r="Y230" s="16"/>
      <c r="Z230" s="16"/>
      <c r="AA230" s="16"/>
      <c r="AB230" s="2"/>
    </row>
    <row r="231" spans="1:28" ht="17.100000000000001" customHeight="1">
      <c r="A231" s="6"/>
      <c r="B231" s="3"/>
      <c r="C231" s="3" t="s">
        <v>2352</v>
      </c>
      <c r="D231" s="3" t="s">
        <v>2353</v>
      </c>
      <c r="E231" s="3"/>
      <c r="F231" s="3"/>
      <c r="G231" s="3"/>
      <c r="H231" s="3"/>
      <c r="I231" s="3"/>
      <c r="J231" s="1475" t="str">
        <f>項目一覧②!$F$480</f>
        <v/>
      </c>
      <c r="K231" s="1475"/>
      <c r="L231" s="1475"/>
      <c r="M231" s="1475"/>
      <c r="N231" s="23" t="s">
        <v>87</v>
      </c>
      <c r="O231" s="3"/>
      <c r="P231" s="3"/>
      <c r="Q231" s="3"/>
      <c r="R231" s="3"/>
      <c r="S231" s="3"/>
      <c r="T231" s="3"/>
      <c r="U231" s="3"/>
      <c r="V231" s="3"/>
      <c r="W231" s="3"/>
      <c r="X231" s="3"/>
      <c r="Y231" s="3"/>
      <c r="Z231" s="3"/>
      <c r="AA231" s="3"/>
      <c r="AB231" s="2"/>
    </row>
    <row r="232" spans="1:28" ht="17.100000000000001" customHeight="1">
      <c r="A232" s="6"/>
      <c r="B232" s="3"/>
      <c r="C232" s="3" t="s">
        <v>2354</v>
      </c>
      <c r="D232" s="3" t="s">
        <v>2355</v>
      </c>
      <c r="E232" s="3"/>
      <c r="F232" s="3"/>
      <c r="G232" s="3"/>
      <c r="H232" s="3"/>
      <c r="I232" s="3"/>
      <c r="J232" s="19"/>
      <c r="K232" s="19"/>
      <c r="L232" s="19"/>
      <c r="M232" s="19"/>
      <c r="N232" s="23"/>
      <c r="O232" s="3"/>
      <c r="P232" s="3"/>
      <c r="Q232" s="3" t="str">
        <f>IF(項目一覧②!$G$481=TRUE,"■","□")</f>
        <v>□</v>
      </c>
      <c r="R232" s="3" t="s">
        <v>86</v>
      </c>
      <c r="S232" s="3"/>
      <c r="T232" s="3" t="str">
        <f>IF(項目一覧②!$H$481=TRUE,"■","□")</f>
        <v>□</v>
      </c>
      <c r="U232" s="3" t="s">
        <v>117</v>
      </c>
      <c r="V232" s="3"/>
      <c r="W232" s="3"/>
      <c r="X232" s="3"/>
      <c r="Y232" s="3"/>
      <c r="Z232" s="3"/>
      <c r="AA232" s="3"/>
      <c r="AB232" s="10"/>
    </row>
    <row r="233" spans="1:28" ht="17.100000000000001" customHeight="1">
      <c r="A233" s="17" t="s">
        <v>111</v>
      </c>
      <c r="B233" s="16" t="s">
        <v>266</v>
      </c>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2"/>
    </row>
    <row r="234" spans="1:28" ht="17.100000000000001" customHeight="1">
      <c r="A234" s="3"/>
      <c r="B234" s="3"/>
      <c r="C234" s="3"/>
      <c r="D234" s="1468" t="s">
        <v>265</v>
      </c>
      <c r="E234" s="1468"/>
      <c r="F234" s="1468"/>
      <c r="G234" s="1468"/>
      <c r="H234" s="5"/>
      <c r="I234" s="1468" t="s">
        <v>264</v>
      </c>
      <c r="J234" s="1468"/>
      <c r="K234" s="1468"/>
      <c r="L234" s="1468"/>
      <c r="M234" s="1468"/>
      <c r="N234" s="1468"/>
      <c r="O234" s="1468"/>
      <c r="P234" s="1468"/>
      <c r="Q234" s="1468"/>
      <c r="R234" s="1468"/>
      <c r="S234" s="1468"/>
      <c r="T234" s="1468"/>
      <c r="U234" s="1468"/>
      <c r="V234" s="5"/>
      <c r="W234" s="5" t="s">
        <v>255</v>
      </c>
      <c r="X234" s="1468" t="s">
        <v>263</v>
      </c>
      <c r="Y234" s="1468"/>
      <c r="Z234" s="1468"/>
      <c r="AA234" s="3" t="s">
        <v>177</v>
      </c>
      <c r="AB234" s="2"/>
    </row>
    <row r="235" spans="1:28" ht="17.100000000000001" customHeight="1">
      <c r="A235" s="3"/>
      <c r="B235" s="3" t="s">
        <v>262</v>
      </c>
      <c r="C235" s="3"/>
      <c r="D235" s="5" t="s">
        <v>189</v>
      </c>
      <c r="E235" s="1462" t="str">
        <f>項目一覧②!$F$482</f>
        <v/>
      </c>
      <c r="F235" s="1462"/>
      <c r="G235" s="5" t="s">
        <v>256</v>
      </c>
      <c r="H235" s="18" t="str">
        <f>項目一覧②!$F$488</f>
        <v/>
      </c>
      <c r="J235" s="3"/>
      <c r="K235" s="3"/>
      <c r="L235" s="2"/>
      <c r="M235" s="3"/>
      <c r="N235" s="3"/>
      <c r="O235" s="3"/>
      <c r="P235" s="3"/>
      <c r="Q235" s="3"/>
      <c r="R235" s="2"/>
      <c r="S235" s="2"/>
      <c r="T235" s="2"/>
      <c r="U235" s="2"/>
      <c r="V235" s="5"/>
      <c r="W235" s="5" t="s">
        <v>255</v>
      </c>
      <c r="X235" s="1463" t="str">
        <f>項目一覧②!$F$494</f>
        <v/>
      </c>
      <c r="Y235" s="1463"/>
      <c r="Z235" s="1463"/>
      <c r="AA235" s="3" t="s">
        <v>254</v>
      </c>
      <c r="AB235" s="2"/>
    </row>
    <row r="236" spans="1:28" ht="17.100000000000001" customHeight="1">
      <c r="A236" s="3"/>
      <c r="B236" s="3" t="s">
        <v>261</v>
      </c>
      <c r="C236" s="3"/>
      <c r="D236" s="5" t="s">
        <v>189</v>
      </c>
      <c r="E236" s="1462" t="str">
        <f>項目一覧②!$F$483</f>
        <v/>
      </c>
      <c r="F236" s="1462"/>
      <c r="G236" s="5" t="s">
        <v>256</v>
      </c>
      <c r="H236" s="18" t="str">
        <f>項目一覧②!$F$489</f>
        <v/>
      </c>
      <c r="J236" s="3"/>
      <c r="K236" s="3"/>
      <c r="L236" s="2"/>
      <c r="M236" s="3"/>
      <c r="N236" s="3"/>
      <c r="O236" s="3"/>
      <c r="P236" s="3"/>
      <c r="Q236" s="3"/>
      <c r="R236" s="2"/>
      <c r="S236" s="2"/>
      <c r="T236" s="2"/>
      <c r="U236" s="2"/>
      <c r="V236" s="5"/>
      <c r="W236" s="5" t="s">
        <v>255</v>
      </c>
      <c r="X236" s="1463" t="str">
        <f>項目一覧②!$F$495</f>
        <v/>
      </c>
      <c r="Y236" s="1463"/>
      <c r="Z236" s="1463"/>
      <c r="AA236" s="3" t="s">
        <v>254</v>
      </c>
      <c r="AB236" s="2"/>
    </row>
    <row r="237" spans="1:28" ht="17.100000000000001" customHeight="1">
      <c r="A237" s="3"/>
      <c r="B237" s="3" t="s">
        <v>260</v>
      </c>
      <c r="C237" s="3"/>
      <c r="D237" s="5" t="s">
        <v>189</v>
      </c>
      <c r="E237" s="1462" t="str">
        <f>項目一覧②!$F$484</f>
        <v/>
      </c>
      <c r="F237" s="1462"/>
      <c r="G237" s="5" t="s">
        <v>256</v>
      </c>
      <c r="H237" s="18" t="str">
        <f>項目一覧②!$F$490</f>
        <v/>
      </c>
      <c r="J237" s="3"/>
      <c r="K237" s="3"/>
      <c r="L237" s="2"/>
      <c r="M237" s="3"/>
      <c r="N237" s="3"/>
      <c r="O237" s="3"/>
      <c r="P237" s="3"/>
      <c r="Q237" s="3"/>
      <c r="R237" s="2"/>
      <c r="S237" s="2"/>
      <c r="T237" s="2"/>
      <c r="U237" s="2"/>
      <c r="V237" s="5"/>
      <c r="W237" s="5" t="s">
        <v>255</v>
      </c>
      <c r="X237" s="1463" t="str">
        <f>項目一覧②!$F$496</f>
        <v/>
      </c>
      <c r="Y237" s="1463"/>
      <c r="Z237" s="1463"/>
      <c r="AA237" s="3" t="s">
        <v>254</v>
      </c>
      <c r="AB237" s="2"/>
    </row>
    <row r="238" spans="1:28" ht="17.100000000000001" customHeight="1">
      <c r="A238" s="3"/>
      <c r="B238" s="3" t="s">
        <v>259</v>
      </c>
      <c r="C238" s="3"/>
      <c r="D238" s="5" t="s">
        <v>189</v>
      </c>
      <c r="E238" s="1462" t="str">
        <f>項目一覧②!$F$485</f>
        <v/>
      </c>
      <c r="F238" s="1462"/>
      <c r="G238" s="5" t="s">
        <v>256</v>
      </c>
      <c r="H238" s="18" t="str">
        <f>項目一覧②!$F$491</f>
        <v/>
      </c>
      <c r="J238" s="3"/>
      <c r="K238" s="3"/>
      <c r="L238" s="2"/>
      <c r="M238" s="3"/>
      <c r="N238" s="3"/>
      <c r="O238" s="3"/>
      <c r="P238" s="3"/>
      <c r="Q238" s="3"/>
      <c r="R238" s="2"/>
      <c r="S238" s="2"/>
      <c r="T238" s="2"/>
      <c r="U238" s="2"/>
      <c r="V238" s="5"/>
      <c r="W238" s="5" t="s">
        <v>255</v>
      </c>
      <c r="X238" s="1463" t="str">
        <f>項目一覧②!$F$497</f>
        <v/>
      </c>
      <c r="Y238" s="1463"/>
      <c r="Z238" s="1463"/>
      <c r="AA238" s="3" t="s">
        <v>254</v>
      </c>
      <c r="AB238" s="2"/>
    </row>
    <row r="239" spans="1:28" ht="17.100000000000001" customHeight="1">
      <c r="A239" s="3"/>
      <c r="B239" s="3" t="s">
        <v>258</v>
      </c>
      <c r="C239" s="3"/>
      <c r="D239" s="5" t="s">
        <v>189</v>
      </c>
      <c r="E239" s="1462" t="str">
        <f>項目一覧②!$F$486</f>
        <v/>
      </c>
      <c r="F239" s="1462"/>
      <c r="G239" s="5" t="s">
        <v>256</v>
      </c>
      <c r="H239" s="18" t="str">
        <f>項目一覧②!$F$492</f>
        <v/>
      </c>
      <c r="J239" s="3"/>
      <c r="K239" s="3"/>
      <c r="L239" s="2"/>
      <c r="M239" s="3"/>
      <c r="N239" s="3"/>
      <c r="O239" s="3"/>
      <c r="P239" s="3"/>
      <c r="Q239" s="3"/>
      <c r="R239" s="2"/>
      <c r="S239" s="2"/>
      <c r="T239" s="2"/>
      <c r="U239" s="2"/>
      <c r="V239" s="5"/>
      <c r="W239" s="5" t="s">
        <v>255</v>
      </c>
      <c r="X239" s="1463" t="str">
        <f>項目一覧②!$F$498</f>
        <v/>
      </c>
      <c r="Y239" s="1463"/>
      <c r="Z239" s="1463"/>
      <c r="AA239" s="3" t="s">
        <v>254</v>
      </c>
      <c r="AB239" s="2"/>
    </row>
    <row r="240" spans="1:28" ht="17.100000000000001" customHeight="1">
      <c r="A240" s="15"/>
      <c r="B240" s="15" t="s">
        <v>257</v>
      </c>
      <c r="C240" s="15"/>
      <c r="D240" s="5" t="s">
        <v>189</v>
      </c>
      <c r="E240" s="1462" t="str">
        <f>項目一覧②!$F$487</f>
        <v/>
      </c>
      <c r="F240" s="1462"/>
      <c r="G240" s="5" t="s">
        <v>256</v>
      </c>
      <c r="H240" s="18" t="str">
        <f>項目一覧②!$F$493</f>
        <v/>
      </c>
      <c r="J240" s="15"/>
      <c r="K240" s="15"/>
      <c r="L240" s="2"/>
      <c r="M240" s="15"/>
      <c r="N240" s="15"/>
      <c r="O240" s="15"/>
      <c r="P240" s="15"/>
      <c r="Q240" s="15"/>
      <c r="R240" s="2"/>
      <c r="S240" s="2"/>
      <c r="T240" s="2"/>
      <c r="U240" s="2"/>
      <c r="V240" s="5"/>
      <c r="W240" s="5" t="s">
        <v>255</v>
      </c>
      <c r="X240" s="1463" t="str">
        <f>項目一覧②!$F$499</f>
        <v/>
      </c>
      <c r="Y240" s="1463"/>
      <c r="Z240" s="1463"/>
      <c r="AA240" s="3" t="s">
        <v>254</v>
      </c>
      <c r="AB240" s="10"/>
    </row>
    <row r="241" spans="1:29" ht="17.100000000000001" customHeight="1">
      <c r="A241" s="17" t="s">
        <v>111</v>
      </c>
      <c r="B241" s="16" t="s">
        <v>253</v>
      </c>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2"/>
    </row>
    <row r="242" spans="1:29" ht="17.100000000000001" customHeight="1">
      <c r="A242" s="6"/>
      <c r="B242" s="3"/>
      <c r="C242" s="3"/>
      <c r="D242" s="3"/>
      <c r="E242" s="3"/>
      <c r="F242" s="1464" t="str">
        <f>項目一覧②!$F$500</f>
        <v/>
      </c>
      <c r="G242" s="1464"/>
      <c r="H242" s="1464"/>
      <c r="I242" s="1464"/>
      <c r="J242" s="1464"/>
      <c r="K242" s="1464"/>
      <c r="L242" s="1464"/>
      <c r="M242" s="1464"/>
      <c r="N242" s="1464"/>
      <c r="O242" s="1464"/>
      <c r="P242" s="1464"/>
      <c r="Q242" s="1464"/>
      <c r="R242" s="1464"/>
      <c r="S242" s="1464"/>
      <c r="T242" s="1464"/>
      <c r="U242" s="1464"/>
      <c r="V242" s="1464"/>
      <c r="W242" s="1464"/>
      <c r="X242" s="1464"/>
      <c r="Y242" s="1464"/>
      <c r="Z242" s="1464"/>
      <c r="AA242" s="1464"/>
      <c r="AB242" s="2"/>
    </row>
    <row r="243" spans="1:29" ht="17.100000000000001" customHeight="1">
      <c r="A243" s="15"/>
      <c r="B243" s="15"/>
      <c r="C243" s="15"/>
      <c r="D243" s="15"/>
      <c r="E243" s="15"/>
      <c r="F243" s="1465"/>
      <c r="G243" s="1465"/>
      <c r="H243" s="1465"/>
      <c r="I243" s="1465"/>
      <c r="J243" s="1465"/>
      <c r="K243" s="1465"/>
      <c r="L243" s="1465"/>
      <c r="M243" s="1465"/>
      <c r="N243" s="1465"/>
      <c r="O243" s="1465"/>
      <c r="P243" s="1465"/>
      <c r="Q243" s="1465"/>
      <c r="R243" s="1465"/>
      <c r="S243" s="1465"/>
      <c r="T243" s="1465"/>
      <c r="U243" s="1465"/>
      <c r="V243" s="1465"/>
      <c r="W243" s="1465"/>
      <c r="X243" s="1465"/>
      <c r="Y243" s="1465"/>
      <c r="Z243" s="1465"/>
      <c r="AA243" s="1465"/>
      <c r="AB243" s="10"/>
    </row>
    <row r="244" spans="1:29" ht="17.100000000000001" customHeight="1">
      <c r="A244" s="6" t="s">
        <v>111</v>
      </c>
      <c r="B244" s="3" t="s">
        <v>252</v>
      </c>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2"/>
    </row>
    <row r="245" spans="1:29" ht="17.100000000000001" customHeight="1">
      <c r="A245" s="3"/>
      <c r="B245" s="3"/>
      <c r="C245" s="3"/>
      <c r="D245" s="3"/>
      <c r="E245" s="3"/>
      <c r="F245" s="1464" t="str">
        <f>項目一覧②!$F$501</f>
        <v/>
      </c>
      <c r="G245" s="1464"/>
      <c r="H245" s="1464"/>
      <c r="I245" s="1464"/>
      <c r="J245" s="1464"/>
      <c r="K245" s="1464"/>
      <c r="L245" s="1464"/>
      <c r="M245" s="1464"/>
      <c r="N245" s="1464"/>
      <c r="O245" s="1464"/>
      <c r="P245" s="1464"/>
      <c r="Q245" s="1464"/>
      <c r="R245" s="1464"/>
      <c r="S245" s="1464"/>
      <c r="T245" s="1464"/>
      <c r="U245" s="1464"/>
      <c r="V245" s="1464"/>
      <c r="W245" s="1464"/>
      <c r="X245" s="1464"/>
      <c r="Y245" s="1464"/>
      <c r="Z245" s="1464"/>
      <c r="AA245" s="1464"/>
      <c r="AB245" s="10"/>
    </row>
    <row r="246" spans="1:29" ht="17.100000000000001" customHeight="1">
      <c r="A246" s="15"/>
      <c r="B246" s="15"/>
      <c r="C246" s="15"/>
      <c r="D246" s="15"/>
      <c r="E246" s="15"/>
      <c r="F246" s="1465"/>
      <c r="G246" s="1465"/>
      <c r="H246" s="1465"/>
      <c r="I246" s="1465"/>
      <c r="J246" s="1465"/>
      <c r="K246" s="1465"/>
      <c r="L246" s="1465"/>
      <c r="M246" s="1465"/>
      <c r="N246" s="1465"/>
      <c r="O246" s="1465"/>
      <c r="P246" s="1465"/>
      <c r="Q246" s="1465"/>
      <c r="R246" s="1465"/>
      <c r="S246" s="1465"/>
      <c r="T246" s="1465"/>
      <c r="U246" s="1465"/>
      <c r="V246" s="1465"/>
      <c r="W246" s="1465"/>
      <c r="X246" s="1465"/>
      <c r="Y246" s="1465"/>
      <c r="Z246" s="1465"/>
      <c r="AA246" s="1465"/>
      <c r="AB246" s="10"/>
    </row>
    <row r="247" spans="1:29" ht="15.95" customHeight="1"/>
    <row r="248" spans="1:29" ht="15.95" customHeight="1">
      <c r="A248" s="3"/>
      <c r="B248" s="3"/>
      <c r="C248" s="3"/>
      <c r="D248" s="3"/>
      <c r="E248" s="3"/>
      <c r="F248" s="1157"/>
      <c r="G248" s="1157"/>
      <c r="H248" s="1157"/>
      <c r="I248" s="1157"/>
      <c r="J248" s="1157"/>
      <c r="K248" s="1157"/>
      <c r="L248" s="1157"/>
      <c r="M248" s="1157"/>
      <c r="N248" s="1157"/>
      <c r="O248" s="1157"/>
      <c r="P248" s="1157"/>
      <c r="Q248" s="1157"/>
      <c r="R248" s="1157"/>
      <c r="S248" s="1157"/>
      <c r="T248" s="1157"/>
      <c r="U248" s="1157"/>
      <c r="V248" s="1157"/>
      <c r="W248" s="1157"/>
      <c r="X248" s="1157"/>
      <c r="Y248" s="1157"/>
      <c r="Z248" s="1157"/>
      <c r="AA248" s="1157"/>
      <c r="AB248" s="2"/>
      <c r="AC248" s="2"/>
    </row>
    <row r="249" spans="1:29" ht="14.1" customHeight="1">
      <c r="A249" s="1468" t="s">
        <v>279</v>
      </c>
      <c r="B249" s="1468"/>
      <c r="C249" s="1468"/>
      <c r="D249" s="1468"/>
      <c r="E249" s="1468"/>
      <c r="F249" s="1468"/>
      <c r="G249" s="1468"/>
      <c r="H249" s="1468"/>
      <c r="I249" s="1468"/>
      <c r="J249" s="1468"/>
      <c r="K249" s="1468"/>
      <c r="L249" s="1468"/>
      <c r="M249" s="1468"/>
      <c r="N249" s="1468"/>
      <c r="O249" s="1468"/>
      <c r="P249" s="1468"/>
      <c r="Q249" s="1468"/>
      <c r="R249" s="1468"/>
      <c r="S249" s="1468"/>
      <c r="T249" s="1468"/>
      <c r="U249" s="1468"/>
      <c r="V249" s="1468"/>
      <c r="W249" s="1468"/>
      <c r="X249" s="1468"/>
      <c r="Y249" s="1468"/>
      <c r="Z249" s="1468"/>
      <c r="AA249" s="1468"/>
      <c r="AB249" s="2"/>
      <c r="AC249" s="2"/>
    </row>
    <row r="250" spans="1:29" ht="14.1" customHeight="1">
      <c r="A250" s="15"/>
      <c r="B250" s="15" t="s">
        <v>278</v>
      </c>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2"/>
      <c r="AC250" s="2"/>
    </row>
    <row r="251" spans="1:29" ht="21.95" customHeight="1">
      <c r="A251" s="22" t="s">
        <v>111</v>
      </c>
      <c r="B251" s="20" t="s">
        <v>134</v>
      </c>
      <c r="C251" s="20"/>
      <c r="D251" s="20"/>
      <c r="E251" s="20"/>
      <c r="F251" s="20"/>
      <c r="G251" s="24"/>
      <c r="H251" s="20"/>
      <c r="I251" s="20"/>
      <c r="J251" s="20"/>
      <c r="K251" s="20"/>
      <c r="L251" s="1479">
        <f>項目一覧②!$F$923</f>
        <v>2</v>
      </c>
      <c r="M251" s="1479"/>
      <c r="N251" s="20"/>
      <c r="O251" s="20"/>
      <c r="P251" s="20"/>
      <c r="Q251" s="20"/>
      <c r="R251" s="20"/>
      <c r="S251" s="20"/>
      <c r="T251" s="20"/>
      <c r="U251" s="20"/>
      <c r="V251" s="20"/>
      <c r="W251" s="20"/>
      <c r="X251" s="20"/>
      <c r="Y251" s="20"/>
      <c r="Z251" s="20"/>
      <c r="AA251" s="20"/>
      <c r="AB251" s="2"/>
      <c r="AC251" s="2"/>
    </row>
    <row r="252" spans="1:29" ht="21.95" customHeight="1">
      <c r="A252" s="22" t="s">
        <v>111</v>
      </c>
      <c r="B252" s="20" t="s">
        <v>276</v>
      </c>
      <c r="C252" s="20"/>
      <c r="D252" s="20"/>
      <c r="E252" s="20"/>
      <c r="F252" s="20"/>
      <c r="G252" s="2"/>
      <c r="H252" s="2"/>
      <c r="I252" s="20"/>
      <c r="J252" s="1469" t="str">
        <f>項目一覧②!$F$924</f>
        <v/>
      </c>
      <c r="K252" s="1469"/>
      <c r="L252" s="1469"/>
      <c r="M252" s="1469"/>
      <c r="N252" s="20" t="s">
        <v>275</v>
      </c>
      <c r="O252" s="20"/>
      <c r="P252" s="20"/>
      <c r="Q252" s="20"/>
      <c r="R252" s="20"/>
      <c r="S252" s="20"/>
      <c r="T252" s="20"/>
      <c r="U252" s="20"/>
      <c r="V252" s="20"/>
      <c r="W252" s="20"/>
      <c r="X252" s="20"/>
      <c r="Y252" s="20"/>
      <c r="Z252" s="20"/>
      <c r="AA252" s="20"/>
      <c r="AB252" s="2"/>
      <c r="AC252" s="2"/>
    </row>
    <row r="253" spans="1:29" ht="21.95" customHeight="1">
      <c r="A253" s="22" t="s">
        <v>111</v>
      </c>
      <c r="B253" s="20" t="s">
        <v>274</v>
      </c>
      <c r="C253" s="20"/>
      <c r="D253" s="20"/>
      <c r="E253" s="20"/>
      <c r="F253" s="20"/>
      <c r="G253" s="20"/>
      <c r="H253" s="20"/>
      <c r="I253" s="20"/>
      <c r="J253" s="1470" t="str">
        <f>項目一覧②!$F$925</f>
        <v/>
      </c>
      <c r="K253" s="1470"/>
      <c r="L253" s="1470"/>
      <c r="M253" s="1470"/>
      <c r="N253" s="21" t="s">
        <v>87</v>
      </c>
      <c r="O253" s="20"/>
      <c r="P253" s="20"/>
      <c r="Q253" s="20"/>
      <c r="R253" s="20"/>
      <c r="S253" s="20"/>
      <c r="T253" s="20"/>
      <c r="U253" s="20"/>
      <c r="V253" s="20"/>
      <c r="W253" s="20"/>
      <c r="X253" s="20"/>
      <c r="Y253" s="20"/>
      <c r="Z253" s="20"/>
      <c r="AA253" s="20"/>
      <c r="AB253" s="2"/>
      <c r="AC253" s="2"/>
    </row>
    <row r="254" spans="1:29" ht="21.95" customHeight="1">
      <c r="A254" s="22" t="s">
        <v>111</v>
      </c>
      <c r="B254" s="20" t="s">
        <v>273</v>
      </c>
      <c r="C254" s="20"/>
      <c r="D254" s="20"/>
      <c r="E254" s="20"/>
      <c r="F254" s="20"/>
      <c r="G254" s="20"/>
      <c r="H254" s="20"/>
      <c r="I254" s="20"/>
      <c r="J254" s="1470" t="str">
        <f>項目一覧②!$F$926</f>
        <v/>
      </c>
      <c r="K254" s="1470"/>
      <c r="L254" s="1470"/>
      <c r="M254" s="1470"/>
      <c r="N254" s="23" t="s">
        <v>87</v>
      </c>
      <c r="O254" s="20"/>
      <c r="P254" s="20"/>
      <c r="Q254" s="20"/>
      <c r="R254" s="20"/>
      <c r="S254" s="20"/>
      <c r="T254" s="20"/>
      <c r="U254" s="20"/>
      <c r="V254" s="20"/>
      <c r="W254" s="20"/>
      <c r="X254" s="20"/>
      <c r="Y254" s="20"/>
      <c r="Z254" s="20"/>
      <c r="AA254" s="20"/>
      <c r="AB254" s="2"/>
      <c r="AC254" s="2"/>
    </row>
    <row r="255" spans="1:29" ht="21.95" customHeight="1">
      <c r="A255" s="22" t="s">
        <v>111</v>
      </c>
      <c r="B255" s="20" t="s">
        <v>272</v>
      </c>
      <c r="C255" s="20"/>
      <c r="D255" s="20"/>
      <c r="E255" s="20"/>
      <c r="F255" s="20"/>
      <c r="G255" s="20"/>
      <c r="H255" s="20"/>
      <c r="I255" s="20"/>
      <c r="J255" s="1470" t="str">
        <f>項目一覧②!$F$927</f>
        <v/>
      </c>
      <c r="K255" s="1470"/>
      <c r="L255" s="1470"/>
      <c r="M255" s="1470"/>
      <c r="N255" s="21" t="s">
        <v>87</v>
      </c>
      <c r="O255" s="20"/>
      <c r="P255" s="20"/>
      <c r="Q255" s="20"/>
      <c r="R255" s="20"/>
      <c r="S255" s="20"/>
      <c r="T255" s="20"/>
      <c r="U255" s="20"/>
      <c r="V255" s="20"/>
      <c r="W255" s="20"/>
      <c r="X255" s="20"/>
      <c r="Y255" s="20"/>
      <c r="Z255" s="20"/>
      <c r="AA255" s="20"/>
      <c r="AB255" s="2"/>
      <c r="AC255" s="2"/>
    </row>
    <row r="256" spans="1:29" ht="15.95" customHeight="1">
      <c r="A256" s="17" t="s">
        <v>111</v>
      </c>
      <c r="B256" s="16" t="s">
        <v>270</v>
      </c>
      <c r="C256" s="16"/>
      <c r="D256" s="16"/>
      <c r="E256" s="16"/>
      <c r="F256" s="16"/>
      <c r="G256" s="16"/>
      <c r="H256" s="16"/>
      <c r="I256" s="16"/>
      <c r="O256" s="16"/>
      <c r="P256" s="16"/>
      <c r="Q256" s="16"/>
      <c r="R256" s="16"/>
      <c r="S256" s="16"/>
      <c r="T256" s="16"/>
      <c r="U256" s="16"/>
      <c r="V256" s="16"/>
      <c r="W256" s="16"/>
      <c r="X256" s="16"/>
      <c r="Y256" s="16"/>
      <c r="Z256" s="16"/>
      <c r="AA256" s="16"/>
      <c r="AB256" s="2"/>
      <c r="AC256" s="2"/>
    </row>
    <row r="257" spans="1:29" ht="15.95" customHeight="1">
      <c r="A257" s="6"/>
      <c r="B257" s="3"/>
      <c r="C257" s="3" t="s">
        <v>2352</v>
      </c>
      <c r="D257" s="3" t="s">
        <v>2353</v>
      </c>
      <c r="E257" s="3"/>
      <c r="F257" s="3"/>
      <c r="G257" s="3"/>
      <c r="H257" s="3"/>
      <c r="I257" s="3"/>
      <c r="J257" s="1477" t="str">
        <f>項目一覧②!$F$928</f>
        <v/>
      </c>
      <c r="K257" s="1477"/>
      <c r="L257" s="1477"/>
      <c r="M257" s="1477"/>
      <c r="N257" s="4" t="s">
        <v>87</v>
      </c>
      <c r="O257" s="3"/>
      <c r="P257" s="3"/>
      <c r="Q257" s="3"/>
      <c r="R257" s="3"/>
      <c r="S257" s="3"/>
      <c r="T257" s="3"/>
      <c r="U257" s="3"/>
      <c r="V257" s="3"/>
      <c r="W257" s="3"/>
      <c r="X257" s="3"/>
      <c r="Y257" s="3"/>
      <c r="Z257" s="3"/>
      <c r="AA257" s="3"/>
      <c r="AB257" s="2"/>
      <c r="AC257" s="2"/>
    </row>
    <row r="258" spans="1:29" ht="15.95" customHeight="1">
      <c r="A258" s="6"/>
      <c r="B258" s="3"/>
      <c r="C258" s="3" t="s">
        <v>2354</v>
      </c>
      <c r="D258" s="3" t="s">
        <v>2355</v>
      </c>
      <c r="E258" s="3"/>
      <c r="F258" s="3"/>
      <c r="G258" s="3"/>
      <c r="H258" s="3"/>
      <c r="I258" s="3"/>
      <c r="J258" s="19"/>
      <c r="K258" s="19"/>
      <c r="L258" s="19"/>
      <c r="M258" s="19"/>
      <c r="N258" s="19"/>
      <c r="O258" s="4"/>
      <c r="P258" s="3"/>
      <c r="Q258" s="6" t="str">
        <f>IF(項目一覧②!$G$929=TRUE,"■","□")</f>
        <v>□</v>
      </c>
      <c r="R258" s="3" t="s">
        <v>268</v>
      </c>
      <c r="S258" s="3"/>
      <c r="T258" s="6" t="str">
        <f>IF(項目一覧②!$H$929=TRUE,"■","□")</f>
        <v>□</v>
      </c>
      <c r="U258" s="3" t="s">
        <v>85</v>
      </c>
      <c r="V258" s="3"/>
      <c r="W258" s="3"/>
      <c r="X258" s="3"/>
      <c r="Y258" s="3"/>
      <c r="Z258" s="3"/>
      <c r="AA258" s="3"/>
      <c r="AB258" s="3"/>
      <c r="AC258" s="2"/>
    </row>
    <row r="259" spans="1:29" ht="15.95" customHeight="1">
      <c r="A259" s="17" t="s">
        <v>111</v>
      </c>
      <c r="B259" s="16" t="s">
        <v>266</v>
      </c>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2"/>
      <c r="AC259" s="2"/>
    </row>
    <row r="260" spans="1:29" ht="15.95" customHeight="1">
      <c r="A260" s="3"/>
      <c r="B260" s="3"/>
      <c r="C260" s="3"/>
      <c r="D260" s="1468" t="s">
        <v>265</v>
      </c>
      <c r="E260" s="1468"/>
      <c r="F260" s="1468"/>
      <c r="G260" s="1468"/>
      <c r="H260" s="5"/>
      <c r="I260" s="1468" t="s">
        <v>264</v>
      </c>
      <c r="J260" s="1468"/>
      <c r="K260" s="1468"/>
      <c r="L260" s="1468"/>
      <c r="M260" s="1468"/>
      <c r="N260" s="1468"/>
      <c r="O260" s="1468"/>
      <c r="P260" s="1468"/>
      <c r="Q260" s="1468"/>
      <c r="R260" s="1468"/>
      <c r="S260" s="1468"/>
      <c r="T260" s="1468"/>
      <c r="U260" s="1468"/>
      <c r="V260" s="5"/>
      <c r="W260" s="5" t="s">
        <v>255</v>
      </c>
      <c r="X260" s="1468" t="s">
        <v>263</v>
      </c>
      <c r="Y260" s="1468"/>
      <c r="Z260" s="1468"/>
      <c r="AA260" s="3" t="s">
        <v>177</v>
      </c>
      <c r="AB260" s="2"/>
      <c r="AC260" s="2"/>
    </row>
    <row r="261" spans="1:29" ht="15.95" customHeight="1">
      <c r="A261" s="3"/>
      <c r="B261" s="3" t="s">
        <v>262</v>
      </c>
      <c r="C261" s="3"/>
      <c r="D261" s="5" t="s">
        <v>189</v>
      </c>
      <c r="E261" s="1462" t="str">
        <f>項目一覧②!$F$930</f>
        <v/>
      </c>
      <c r="F261" s="1462"/>
      <c r="G261" s="5" t="s">
        <v>256</v>
      </c>
      <c r="H261" s="18" t="str">
        <f>項目一覧②!$F$936</f>
        <v/>
      </c>
      <c r="J261" s="3"/>
      <c r="K261" s="3"/>
      <c r="L261" s="2"/>
      <c r="M261" s="3"/>
      <c r="N261" s="3"/>
      <c r="O261" s="3"/>
      <c r="P261" s="3"/>
      <c r="Q261" s="3"/>
      <c r="R261" s="2"/>
      <c r="S261" s="2"/>
      <c r="T261" s="2"/>
      <c r="U261" s="2"/>
      <c r="V261" s="5"/>
      <c r="W261" s="5" t="s">
        <v>255</v>
      </c>
      <c r="X261" s="1463" t="str">
        <f>項目一覧②!$F$942</f>
        <v/>
      </c>
      <c r="Y261" s="1463"/>
      <c r="Z261" s="1463"/>
      <c r="AA261" s="3" t="s">
        <v>254</v>
      </c>
      <c r="AB261" s="2"/>
      <c r="AC261" s="2"/>
    </row>
    <row r="262" spans="1:29" ht="15.95" customHeight="1">
      <c r="A262" s="3"/>
      <c r="B262" s="3" t="s">
        <v>261</v>
      </c>
      <c r="C262" s="3"/>
      <c r="D262" s="5" t="s">
        <v>189</v>
      </c>
      <c r="E262" s="1462" t="str">
        <f>項目一覧②!$F$931</f>
        <v/>
      </c>
      <c r="F262" s="1462"/>
      <c r="G262" s="5" t="s">
        <v>256</v>
      </c>
      <c r="H262" s="18" t="str">
        <f>項目一覧②!$F$937</f>
        <v/>
      </c>
      <c r="J262" s="3"/>
      <c r="K262" s="3"/>
      <c r="L262" s="2"/>
      <c r="M262" s="3"/>
      <c r="N262" s="3"/>
      <c r="O262" s="3"/>
      <c r="P262" s="3"/>
      <c r="Q262" s="3"/>
      <c r="R262" s="2"/>
      <c r="S262" s="2"/>
      <c r="T262" s="2"/>
      <c r="U262" s="2"/>
      <c r="V262" s="5"/>
      <c r="W262" s="5" t="s">
        <v>255</v>
      </c>
      <c r="X262" s="1463" t="str">
        <f>項目一覧②!$F$943</f>
        <v/>
      </c>
      <c r="Y262" s="1463"/>
      <c r="Z262" s="1463"/>
      <c r="AA262" s="3" t="s">
        <v>254</v>
      </c>
      <c r="AB262" s="2"/>
      <c r="AC262" s="2"/>
    </row>
    <row r="263" spans="1:29" ht="15.95" customHeight="1">
      <c r="A263" s="3"/>
      <c r="B263" s="3" t="s">
        <v>260</v>
      </c>
      <c r="C263" s="3"/>
      <c r="D263" s="5" t="s">
        <v>189</v>
      </c>
      <c r="E263" s="1462" t="str">
        <f>項目一覧②!$F$932</f>
        <v/>
      </c>
      <c r="F263" s="1462"/>
      <c r="G263" s="5" t="s">
        <v>256</v>
      </c>
      <c r="H263" s="18" t="str">
        <f>項目一覧②!$F$938</f>
        <v/>
      </c>
      <c r="J263" s="3"/>
      <c r="K263" s="3"/>
      <c r="L263" s="2"/>
      <c r="M263" s="3"/>
      <c r="N263" s="3"/>
      <c r="O263" s="3"/>
      <c r="P263" s="3"/>
      <c r="Q263" s="3"/>
      <c r="R263" s="2"/>
      <c r="S263" s="2"/>
      <c r="T263" s="2"/>
      <c r="U263" s="2"/>
      <c r="V263" s="5"/>
      <c r="W263" s="5" t="s">
        <v>255</v>
      </c>
      <c r="X263" s="1463" t="str">
        <f>項目一覧②!$F$944</f>
        <v/>
      </c>
      <c r="Y263" s="1463"/>
      <c r="Z263" s="1463"/>
      <c r="AA263" s="3" t="s">
        <v>254</v>
      </c>
      <c r="AB263" s="2"/>
      <c r="AC263" s="2"/>
    </row>
    <row r="264" spans="1:29" ht="15.95" customHeight="1">
      <c r="A264" s="3"/>
      <c r="B264" s="3" t="s">
        <v>259</v>
      </c>
      <c r="C264" s="3"/>
      <c r="D264" s="5" t="s">
        <v>189</v>
      </c>
      <c r="E264" s="1462" t="str">
        <f>項目一覧②!$F$933</f>
        <v/>
      </c>
      <c r="F264" s="1462"/>
      <c r="G264" s="5" t="s">
        <v>256</v>
      </c>
      <c r="H264" s="18" t="str">
        <f>項目一覧②!$F$939</f>
        <v/>
      </c>
      <c r="J264" s="3"/>
      <c r="K264" s="3"/>
      <c r="L264" s="2"/>
      <c r="M264" s="3"/>
      <c r="N264" s="3"/>
      <c r="O264" s="3"/>
      <c r="P264" s="3"/>
      <c r="Q264" s="3"/>
      <c r="R264" s="2"/>
      <c r="S264" s="2"/>
      <c r="T264" s="2"/>
      <c r="U264" s="2"/>
      <c r="V264" s="5"/>
      <c r="W264" s="5" t="s">
        <v>255</v>
      </c>
      <c r="X264" s="1463" t="str">
        <f>項目一覧②!$F$945</f>
        <v/>
      </c>
      <c r="Y264" s="1463"/>
      <c r="Z264" s="1463"/>
      <c r="AA264" s="3" t="s">
        <v>254</v>
      </c>
      <c r="AB264" s="2"/>
      <c r="AC264" s="2"/>
    </row>
    <row r="265" spans="1:29" ht="15.95" customHeight="1">
      <c r="A265" s="3"/>
      <c r="B265" s="3" t="s">
        <v>258</v>
      </c>
      <c r="C265" s="3"/>
      <c r="D265" s="5" t="s">
        <v>189</v>
      </c>
      <c r="E265" s="1462" t="str">
        <f>項目一覧②!$F$934</f>
        <v/>
      </c>
      <c r="F265" s="1462"/>
      <c r="G265" s="5" t="s">
        <v>256</v>
      </c>
      <c r="H265" s="18" t="str">
        <f>項目一覧②!$F$940</f>
        <v/>
      </c>
      <c r="J265" s="3"/>
      <c r="K265" s="3"/>
      <c r="L265" s="2"/>
      <c r="M265" s="3"/>
      <c r="N265" s="3"/>
      <c r="O265" s="3"/>
      <c r="P265" s="3"/>
      <c r="Q265" s="3"/>
      <c r="R265" s="2"/>
      <c r="S265" s="2"/>
      <c r="T265" s="2"/>
      <c r="U265" s="2"/>
      <c r="V265" s="5"/>
      <c r="W265" s="5" t="s">
        <v>255</v>
      </c>
      <c r="X265" s="1463" t="str">
        <f>項目一覧②!$F$946</f>
        <v/>
      </c>
      <c r="Y265" s="1463"/>
      <c r="Z265" s="1463"/>
      <c r="AA265" s="3" t="s">
        <v>254</v>
      </c>
      <c r="AB265" s="2"/>
      <c r="AC265" s="2"/>
    </row>
    <row r="266" spans="1:29" ht="15.95" customHeight="1">
      <c r="A266" s="15"/>
      <c r="B266" s="15" t="s">
        <v>257</v>
      </c>
      <c r="C266" s="15"/>
      <c r="D266" s="5" t="s">
        <v>189</v>
      </c>
      <c r="E266" s="1462" t="str">
        <f>項目一覧②!$F$935</f>
        <v/>
      </c>
      <c r="F266" s="1462"/>
      <c r="G266" s="5" t="s">
        <v>256</v>
      </c>
      <c r="H266" s="18" t="str">
        <f>項目一覧②!$F$941</f>
        <v/>
      </c>
      <c r="J266" s="15"/>
      <c r="K266" s="15"/>
      <c r="L266" s="2"/>
      <c r="M266" s="15"/>
      <c r="N266" s="15"/>
      <c r="O266" s="15"/>
      <c r="P266" s="15"/>
      <c r="Q266" s="15"/>
      <c r="R266" s="2"/>
      <c r="S266" s="2"/>
      <c r="T266" s="2"/>
      <c r="U266" s="2"/>
      <c r="V266" s="5"/>
      <c r="W266" s="5" t="s">
        <v>255</v>
      </c>
      <c r="X266" s="1463" t="str">
        <f>項目一覧②!$F$947</f>
        <v/>
      </c>
      <c r="Y266" s="1463"/>
      <c r="Z266" s="1463"/>
      <c r="AA266" s="3" t="s">
        <v>254</v>
      </c>
      <c r="AB266" s="2"/>
      <c r="AC266" s="2"/>
    </row>
    <row r="267" spans="1:29" ht="15.95" customHeight="1">
      <c r="A267" s="17" t="s">
        <v>111</v>
      </c>
      <c r="B267" s="16" t="s">
        <v>253</v>
      </c>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2"/>
      <c r="AC267" s="2"/>
    </row>
    <row r="268" spans="1:29" ht="15.95" customHeight="1">
      <c r="A268" s="6"/>
      <c r="B268" s="3"/>
      <c r="C268" s="3"/>
      <c r="D268" s="3"/>
      <c r="E268" s="3"/>
      <c r="F268" s="1464" t="str">
        <f>項目一覧②!$F$948</f>
        <v/>
      </c>
      <c r="G268" s="1464"/>
      <c r="H268" s="1464"/>
      <c r="I268" s="1464"/>
      <c r="J268" s="1464"/>
      <c r="K268" s="1464"/>
      <c r="L268" s="1464"/>
      <c r="M268" s="1464"/>
      <c r="N268" s="1464"/>
      <c r="O268" s="1464"/>
      <c r="P268" s="1464"/>
      <c r="Q268" s="1464"/>
      <c r="R268" s="1464"/>
      <c r="S268" s="1464"/>
      <c r="T268" s="1464"/>
      <c r="U268" s="1464"/>
      <c r="V268" s="1464"/>
      <c r="W268" s="1464"/>
      <c r="X268" s="1464"/>
      <c r="Y268" s="1464"/>
      <c r="Z268" s="1464"/>
      <c r="AA268" s="1464"/>
      <c r="AB268" s="2"/>
      <c r="AC268" s="2"/>
    </row>
    <row r="269" spans="1:29" ht="15.95" customHeight="1">
      <c r="A269" s="15"/>
      <c r="B269" s="15"/>
      <c r="C269" s="15"/>
      <c r="D269" s="15"/>
      <c r="E269" s="15"/>
      <c r="F269" s="1465"/>
      <c r="G269" s="1465"/>
      <c r="H269" s="1465"/>
      <c r="I269" s="1465"/>
      <c r="J269" s="1465"/>
      <c r="K269" s="1465"/>
      <c r="L269" s="1465"/>
      <c r="M269" s="1465"/>
      <c r="N269" s="1465"/>
      <c r="O269" s="1465"/>
      <c r="P269" s="1465"/>
      <c r="Q269" s="1465"/>
      <c r="R269" s="1465"/>
      <c r="S269" s="1465"/>
      <c r="T269" s="1465"/>
      <c r="U269" s="1465"/>
      <c r="V269" s="1465"/>
      <c r="W269" s="1465"/>
      <c r="X269" s="1465"/>
      <c r="Y269" s="1465"/>
      <c r="Z269" s="1465"/>
      <c r="AA269" s="1465"/>
      <c r="AB269" s="2"/>
      <c r="AC269" s="2"/>
    </row>
    <row r="270" spans="1:29" ht="15.95" customHeight="1">
      <c r="A270" s="6" t="s">
        <v>111</v>
      </c>
      <c r="B270" s="3" t="s">
        <v>252</v>
      </c>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2"/>
      <c r="AC270" s="2"/>
    </row>
    <row r="271" spans="1:29" ht="15.95" customHeight="1">
      <c r="A271" s="3"/>
      <c r="B271" s="3"/>
      <c r="C271" s="3"/>
      <c r="D271" s="3"/>
      <c r="E271" s="3"/>
      <c r="F271" s="1464" t="str">
        <f>項目一覧②!$F$949</f>
        <v/>
      </c>
      <c r="G271" s="1464"/>
      <c r="H271" s="1464"/>
      <c r="I271" s="1464"/>
      <c r="J271" s="1464"/>
      <c r="K271" s="1464"/>
      <c r="L271" s="1464"/>
      <c r="M271" s="1464"/>
      <c r="N271" s="1464"/>
      <c r="O271" s="1464"/>
      <c r="P271" s="1464"/>
      <c r="Q271" s="1464"/>
      <c r="R271" s="1464"/>
      <c r="S271" s="1464"/>
      <c r="T271" s="1464"/>
      <c r="U271" s="1464"/>
      <c r="V271" s="1464"/>
      <c r="W271" s="1464"/>
      <c r="X271" s="1464"/>
      <c r="Y271" s="1464"/>
      <c r="Z271" s="1464"/>
      <c r="AA271" s="1464"/>
      <c r="AB271" s="2"/>
      <c r="AC271" s="2"/>
    </row>
    <row r="272" spans="1:29" ht="15.95" customHeight="1">
      <c r="A272" s="15"/>
      <c r="B272" s="15"/>
      <c r="C272" s="15"/>
      <c r="D272" s="15"/>
      <c r="E272" s="15"/>
      <c r="F272" s="1465"/>
      <c r="G272" s="1465"/>
      <c r="H272" s="1465"/>
      <c r="I272" s="1465"/>
      <c r="J272" s="1465"/>
      <c r="K272" s="1465"/>
      <c r="L272" s="1465"/>
      <c r="M272" s="1465"/>
      <c r="N272" s="1465"/>
      <c r="O272" s="1465"/>
      <c r="P272" s="1465"/>
      <c r="Q272" s="1465"/>
      <c r="R272" s="1465"/>
      <c r="S272" s="1465"/>
      <c r="T272" s="1465"/>
      <c r="U272" s="1465"/>
      <c r="V272" s="1465"/>
      <c r="W272" s="1465"/>
      <c r="X272" s="1465"/>
      <c r="Y272" s="1465"/>
      <c r="Z272" s="1465"/>
      <c r="AA272" s="1465"/>
      <c r="AB272" s="2"/>
      <c r="AC272" s="2"/>
    </row>
    <row r="273" spans="1:32" ht="15.95" customHeight="1">
      <c r="A273" s="3"/>
      <c r="B273" s="3"/>
      <c r="C273" s="3"/>
      <c r="D273" s="3"/>
      <c r="E273" s="3"/>
      <c r="F273" s="1157"/>
      <c r="G273" s="1157"/>
      <c r="H273" s="1157"/>
      <c r="I273" s="1157"/>
      <c r="J273" s="1157"/>
      <c r="K273" s="1157"/>
      <c r="L273" s="1157"/>
      <c r="M273" s="1157"/>
      <c r="N273" s="1157"/>
      <c r="O273" s="1157"/>
      <c r="P273" s="1157"/>
      <c r="Q273" s="1157"/>
      <c r="R273" s="1157"/>
      <c r="S273" s="1157"/>
      <c r="T273" s="1157"/>
      <c r="U273" s="1157"/>
      <c r="V273" s="1157"/>
      <c r="W273" s="1157"/>
      <c r="X273" s="1157"/>
      <c r="Y273" s="1157"/>
      <c r="Z273" s="1157"/>
      <c r="AA273" s="1157"/>
      <c r="AB273" s="2"/>
      <c r="AC273" s="2"/>
    </row>
    <row r="274" spans="1:32" ht="15.95" customHeight="1">
      <c r="A274" s="1497" t="s">
        <v>315</v>
      </c>
      <c r="B274" s="1497"/>
      <c r="C274" s="1497"/>
      <c r="D274" s="1497"/>
      <c r="E274" s="1497"/>
      <c r="F274" s="1497"/>
      <c r="G274" s="1497"/>
      <c r="H274" s="1497"/>
      <c r="I274" s="1497"/>
      <c r="J274" s="1497"/>
      <c r="K274" s="1497"/>
      <c r="L274" s="1497"/>
      <c r="M274" s="1497"/>
      <c r="N274" s="1497"/>
      <c r="O274" s="1497"/>
      <c r="P274" s="1497"/>
      <c r="Q274" s="1497"/>
      <c r="R274" s="1497"/>
      <c r="S274" s="1497"/>
      <c r="T274" s="1497"/>
      <c r="U274" s="1497"/>
      <c r="V274" s="1497"/>
      <c r="W274" s="1497"/>
      <c r="X274" s="1497"/>
      <c r="Y274" s="1497"/>
      <c r="Z274" s="1497"/>
      <c r="AA274" s="1497"/>
    </row>
    <row r="275" spans="1:32" ht="15.95" customHeight="1">
      <c r="A275" s="3"/>
      <c r="B275" s="3" t="s">
        <v>314</v>
      </c>
      <c r="C275" s="3"/>
      <c r="D275" s="3"/>
      <c r="E275" s="3"/>
      <c r="F275" s="15"/>
      <c r="G275" s="15"/>
      <c r="H275" s="15"/>
      <c r="I275" s="15"/>
      <c r="J275" s="15"/>
      <c r="K275" s="15"/>
      <c r="L275" s="15"/>
      <c r="M275" s="3"/>
      <c r="N275" s="3"/>
      <c r="O275" s="3"/>
      <c r="P275" s="3"/>
      <c r="Q275" s="3"/>
      <c r="R275" s="3"/>
      <c r="S275" s="3"/>
      <c r="T275" s="3"/>
      <c r="U275" s="3"/>
      <c r="V275" s="3"/>
      <c r="W275" s="3"/>
      <c r="X275" s="3"/>
      <c r="Y275" s="3"/>
      <c r="Z275" s="3"/>
      <c r="AA275" s="3"/>
      <c r="AB275" s="10"/>
    </row>
    <row r="276" spans="1:32" ht="24" customHeight="1">
      <c r="A276" s="22" t="s">
        <v>311</v>
      </c>
      <c r="B276" s="20" t="s">
        <v>134</v>
      </c>
      <c r="C276" s="20"/>
      <c r="D276" s="20"/>
      <c r="E276" s="20"/>
      <c r="F276" s="1548">
        <f>項目一覧②!$F$502</f>
        <v>3</v>
      </c>
      <c r="G276" s="1548"/>
      <c r="H276" s="1548"/>
      <c r="I276" s="1548"/>
      <c r="K276" s="15"/>
      <c r="L276" s="15"/>
      <c r="M276" s="20"/>
      <c r="N276" s="20"/>
      <c r="O276" s="20"/>
      <c r="P276" s="20"/>
      <c r="Q276" s="20"/>
      <c r="R276" s="20"/>
      <c r="S276" s="20"/>
      <c r="T276" s="20"/>
      <c r="U276" s="20"/>
      <c r="V276" s="20"/>
      <c r="W276" s="20"/>
      <c r="X276" s="20"/>
      <c r="Y276" s="20"/>
      <c r="Z276" s="20"/>
      <c r="AA276" s="20"/>
      <c r="AB276" s="10"/>
    </row>
    <row r="277" spans="1:32" ht="15.95" customHeight="1">
      <c r="A277" s="17" t="s">
        <v>311</v>
      </c>
      <c r="B277" s="16" t="s">
        <v>313</v>
      </c>
      <c r="C277" s="16"/>
      <c r="D277" s="16"/>
      <c r="E277" s="16" t="s">
        <v>167</v>
      </c>
      <c r="F277" s="16"/>
      <c r="G277" s="1546" t="str">
        <f>項目一覧②!$F$503</f>
        <v/>
      </c>
      <c r="H277" s="1546"/>
      <c r="I277" s="63" t="s">
        <v>312</v>
      </c>
      <c r="J277" s="1547" t="str">
        <f>項目一覧②!$F$506</f>
        <v/>
      </c>
      <c r="K277" s="1547"/>
      <c r="L277" s="1547"/>
      <c r="M277" s="1547"/>
      <c r="N277" s="1547"/>
      <c r="O277" s="1547"/>
      <c r="P277" s="1547"/>
      <c r="Q277" s="1547"/>
      <c r="R277" s="1547"/>
      <c r="S277" s="1547"/>
      <c r="T277" s="1547"/>
      <c r="U277" s="1547"/>
      <c r="V277" s="1547"/>
      <c r="W277" s="1547"/>
      <c r="X277" s="1547"/>
      <c r="Y277" s="1547"/>
      <c r="Z277" s="1547"/>
      <c r="AA277" s="1547"/>
    </row>
    <row r="278" spans="1:32" ht="15.95" customHeight="1">
      <c r="A278" s="3"/>
      <c r="B278" s="3"/>
      <c r="C278" s="3"/>
      <c r="D278" s="3"/>
      <c r="E278" s="3" t="s">
        <v>167</v>
      </c>
      <c r="F278" s="3"/>
      <c r="G278" s="1457" t="str">
        <f>項目一覧②!$F$504</f>
        <v/>
      </c>
      <c r="H278" s="1457"/>
      <c r="I278" s="18" t="s">
        <v>312</v>
      </c>
      <c r="J278" s="1512" t="str">
        <f>項目一覧②!$F$507</f>
        <v/>
      </c>
      <c r="K278" s="1512"/>
      <c r="L278" s="1512"/>
      <c r="M278" s="1512"/>
      <c r="N278" s="1512"/>
      <c r="O278" s="1512"/>
      <c r="P278" s="1512"/>
      <c r="Q278" s="1512"/>
      <c r="R278" s="1512"/>
      <c r="S278" s="1512"/>
      <c r="T278" s="1512"/>
      <c r="U278" s="1512"/>
      <c r="V278" s="1512"/>
      <c r="W278" s="1512"/>
      <c r="X278" s="1512"/>
      <c r="Y278" s="1512"/>
      <c r="Z278" s="1512"/>
      <c r="AA278" s="1512"/>
    </row>
    <row r="279" spans="1:32" ht="15.95" customHeight="1">
      <c r="A279" s="3"/>
      <c r="B279" s="3"/>
      <c r="C279" s="3"/>
      <c r="D279" s="3"/>
      <c r="E279" s="3" t="s">
        <v>167</v>
      </c>
      <c r="F279" s="3"/>
      <c r="G279" s="1457" t="str">
        <f>項目一覧②!$F$505</f>
        <v/>
      </c>
      <c r="H279" s="1457"/>
      <c r="I279" s="18" t="s">
        <v>312</v>
      </c>
      <c r="J279" s="1512" t="str">
        <f>項目一覧②!$F$508</f>
        <v/>
      </c>
      <c r="K279" s="1512"/>
      <c r="L279" s="1512"/>
      <c r="M279" s="1512"/>
      <c r="N279" s="1512"/>
      <c r="O279" s="1512"/>
      <c r="P279" s="1512"/>
      <c r="Q279" s="1512"/>
      <c r="R279" s="1512"/>
      <c r="S279" s="1512"/>
      <c r="T279" s="1512"/>
      <c r="U279" s="1512"/>
      <c r="V279" s="1512"/>
      <c r="W279" s="1512"/>
      <c r="X279" s="1512"/>
      <c r="Y279" s="1512"/>
      <c r="Z279" s="1512"/>
      <c r="AA279" s="1512"/>
    </row>
    <row r="280" spans="1:32" ht="15.95" customHeight="1">
      <c r="A280" s="3"/>
      <c r="B280" s="3"/>
      <c r="C280" s="3"/>
      <c r="D280" s="3"/>
      <c r="E280" s="3" t="s">
        <v>167</v>
      </c>
      <c r="F280" s="3"/>
      <c r="G280" s="3"/>
      <c r="H280" s="3"/>
      <c r="I280" s="3" t="s">
        <v>312</v>
      </c>
      <c r="J280" s="3"/>
      <c r="K280" s="3"/>
      <c r="L280" s="3"/>
      <c r="M280" s="3"/>
      <c r="N280" s="3"/>
      <c r="O280" s="3"/>
      <c r="P280" s="3"/>
      <c r="Q280" s="3"/>
      <c r="R280" s="3"/>
      <c r="S280" s="3"/>
      <c r="T280" s="3"/>
      <c r="U280" s="3"/>
      <c r="V280" s="3"/>
      <c r="W280" s="3"/>
      <c r="X280" s="3"/>
      <c r="Y280" s="3"/>
      <c r="Z280" s="3"/>
      <c r="AA280" s="3"/>
      <c r="AB280" s="10"/>
    </row>
    <row r="281" spans="1:32" ht="15.95" customHeight="1">
      <c r="A281" s="17" t="s">
        <v>311</v>
      </c>
      <c r="B281" s="16" t="s">
        <v>131</v>
      </c>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1:32" ht="15.95" customHeight="1">
      <c r="A282" s="6"/>
      <c r="B282" s="6" t="str">
        <f>IF(項目一覧②!$G$509=TRUE,"■","□")</f>
        <v>□</v>
      </c>
      <c r="C282" s="3" t="s">
        <v>310</v>
      </c>
      <c r="D282" s="3"/>
      <c r="E282" s="6" t="str">
        <f>IF(項目一覧②!$H$509=TRUE,"■","□")</f>
        <v>□</v>
      </c>
      <c r="F282" s="3" t="s">
        <v>309</v>
      </c>
      <c r="G282" s="3"/>
      <c r="H282" s="32" t="str">
        <f>IF(項目一覧②!$I$509=TRUE,"■","□")</f>
        <v>□</v>
      </c>
      <c r="I282" s="15" t="s">
        <v>308</v>
      </c>
      <c r="J282" s="15"/>
      <c r="K282" s="32" t="str">
        <f>IF(項目一覧②!$J$509=TRUE,"■","□")</f>
        <v>□</v>
      </c>
      <c r="L282" s="15" t="s">
        <v>307</v>
      </c>
      <c r="M282" s="15"/>
      <c r="N282" s="32" t="str">
        <f>IF(項目一覧②!$K$509=TRUE,"■","□")</f>
        <v>□</v>
      </c>
      <c r="O282" s="15" t="s">
        <v>306</v>
      </c>
      <c r="P282" s="15"/>
      <c r="Q282" s="15"/>
      <c r="R282" s="32" t="str">
        <f>IF(項目一覧②!$L$509=TRUE,"■","□")</f>
        <v>□</v>
      </c>
      <c r="S282" s="15" t="s">
        <v>305</v>
      </c>
      <c r="T282" s="15"/>
      <c r="U282" s="15"/>
      <c r="V282" s="15"/>
      <c r="W282" s="32" t="str">
        <f>IF(項目一覧②!$M$509=TRUE,"■","□")</f>
        <v>□</v>
      </c>
      <c r="X282" s="31" t="s">
        <v>304</v>
      </c>
      <c r="Y282" s="15"/>
      <c r="Z282" s="15"/>
      <c r="AA282" s="30"/>
      <c r="AB282" s="10"/>
    </row>
    <row r="283" spans="1:32" ht="24" customHeight="1">
      <c r="A283" s="22" t="s">
        <v>271</v>
      </c>
      <c r="B283" s="20" t="s">
        <v>123</v>
      </c>
      <c r="C283" s="20"/>
      <c r="D283" s="20"/>
      <c r="E283" s="20"/>
      <c r="F283" s="20"/>
      <c r="G283" s="20"/>
      <c r="H283" s="20" t="str">
        <f>項目一覧②!$F$510&amp;IF(項目一覧②!F875="","","　一部　"&amp;項目一覧②!F875)</f>
        <v/>
      </c>
      <c r="I283" s="20"/>
      <c r="J283" s="20"/>
      <c r="K283" s="20"/>
      <c r="L283" s="20"/>
      <c r="M283" s="20"/>
      <c r="N283" s="20"/>
      <c r="O283" s="20"/>
      <c r="P283" s="20"/>
      <c r="Q283" s="20"/>
      <c r="R283" s="20"/>
      <c r="S283" s="20"/>
      <c r="T283" s="20"/>
      <c r="U283" s="20"/>
      <c r="V283" s="20"/>
      <c r="W283" s="20"/>
      <c r="X283" s="20"/>
      <c r="Y283" s="20"/>
      <c r="Z283" s="20"/>
      <c r="AA283" s="20"/>
      <c r="AB283" s="10"/>
    </row>
    <row r="284" spans="1:32" s="384" customFormat="1" ht="18" customHeight="1">
      <c r="A284" s="403" t="s">
        <v>111</v>
      </c>
      <c r="B284" s="388" t="s">
        <v>2996</v>
      </c>
      <c r="C284" s="388"/>
      <c r="D284" s="388"/>
      <c r="E284" s="388"/>
      <c r="F284" s="388"/>
      <c r="R284" s="10"/>
      <c r="S284" s="10"/>
      <c r="T284" s="10"/>
      <c r="U284" s="10"/>
      <c r="V284" s="10"/>
      <c r="W284" s="10"/>
      <c r="X284" s="10"/>
      <c r="Y284" s="10"/>
      <c r="Z284" s="10"/>
      <c r="AA284" s="10"/>
      <c r="AB284" s="10"/>
      <c r="AC284" s="10"/>
      <c r="AD284" s="10"/>
      <c r="AE284" s="10"/>
      <c r="AF284" s="10"/>
    </row>
    <row r="285" spans="1:32" s="384" customFormat="1" ht="17.100000000000001" customHeight="1">
      <c r="A285" s="403"/>
      <c r="B285" s="388"/>
      <c r="C285" s="388"/>
      <c r="D285" s="388"/>
      <c r="E285" s="428" t="str">
        <f>IF(項目一覧②!$G$845=TRUE,"■","□")</f>
        <v>□</v>
      </c>
      <c r="F285" s="10" t="s">
        <v>2950</v>
      </c>
      <c r="G285" s="10"/>
      <c r="H285" s="10"/>
      <c r="I285" s="10" t="s">
        <v>3639</v>
      </c>
      <c r="L285" s="10"/>
      <c r="M285" s="10"/>
      <c r="N285" s="10"/>
      <c r="O285" s="10"/>
      <c r="P285" s="10"/>
      <c r="Q285" s="10"/>
      <c r="R285" s="10"/>
      <c r="S285" s="10"/>
      <c r="T285" s="10"/>
      <c r="U285" s="10"/>
      <c r="V285" s="10"/>
      <c r="W285" s="10"/>
      <c r="X285" s="10"/>
      <c r="Y285" s="10"/>
      <c r="Z285" s="10"/>
      <c r="AA285" s="10"/>
      <c r="AB285" s="10"/>
      <c r="AC285" s="10"/>
      <c r="AD285" s="10"/>
    </row>
    <row r="286" spans="1:32" s="384" customFormat="1" ht="15.95" customHeight="1">
      <c r="A286" s="403"/>
      <c r="B286" s="388"/>
      <c r="C286" s="388"/>
      <c r="D286" s="388"/>
      <c r="E286" s="428" t="str">
        <f>IF(項目一覧②!$G$880=TRUE,"■","□")</f>
        <v>□</v>
      </c>
      <c r="F286" s="10" t="s">
        <v>2950</v>
      </c>
      <c r="G286" s="10"/>
      <c r="H286" s="10"/>
      <c r="I286" s="10" t="s">
        <v>3640</v>
      </c>
      <c r="L286" s="10"/>
      <c r="M286" s="10"/>
      <c r="N286" s="10"/>
      <c r="O286" s="10"/>
      <c r="P286" s="10"/>
      <c r="Q286" s="10"/>
      <c r="R286" s="10"/>
      <c r="S286" s="10"/>
      <c r="T286" s="10"/>
      <c r="U286" s="10"/>
      <c r="V286" s="10"/>
      <c r="W286" s="10"/>
      <c r="X286" s="10"/>
      <c r="Y286" s="10"/>
      <c r="Z286" s="10"/>
      <c r="AA286" s="10"/>
      <c r="AB286" s="10"/>
      <c r="AC286" s="10"/>
      <c r="AD286" s="10"/>
    </row>
    <row r="287" spans="1:32" s="384" customFormat="1" ht="17.100000000000001" customHeight="1">
      <c r="A287" s="403"/>
      <c r="B287" s="388"/>
      <c r="C287" s="388"/>
      <c r="D287" s="388"/>
      <c r="E287" s="428" t="str">
        <f>IF(項目一覧②!$G$846=TRUE,"■","□")</f>
        <v>□</v>
      </c>
      <c r="F287" s="10" t="s">
        <v>3660</v>
      </c>
      <c r="G287" s="10"/>
      <c r="H287" s="10"/>
      <c r="I287" s="10"/>
      <c r="J287" s="428"/>
      <c r="K287" s="10"/>
      <c r="L287" s="10"/>
      <c r="M287" s="10"/>
      <c r="N287" s="10"/>
      <c r="O287" s="10"/>
      <c r="P287" s="10"/>
      <c r="Q287" s="10"/>
      <c r="R287" s="10"/>
      <c r="S287" s="10"/>
      <c r="T287" s="10"/>
      <c r="U287" s="10"/>
      <c r="V287" s="10"/>
      <c r="W287" s="10"/>
      <c r="X287" s="10"/>
      <c r="Y287" s="10"/>
      <c r="Z287" s="10"/>
      <c r="AA287" s="10"/>
      <c r="AB287" s="10"/>
      <c r="AC287" s="10"/>
      <c r="AD287" s="10"/>
    </row>
    <row r="288" spans="1:32" s="384" customFormat="1" ht="17.100000000000001" customHeight="1">
      <c r="A288" s="403"/>
      <c r="B288" s="388"/>
      <c r="C288" s="388"/>
      <c r="D288" s="388"/>
      <c r="E288" s="428" t="str">
        <f>IF(項目一覧②!$G$847=TRUE,"■","□")</f>
        <v>□</v>
      </c>
      <c r="F288" s="10" t="s">
        <v>2951</v>
      </c>
      <c r="G288" s="10"/>
      <c r="H288" s="10"/>
      <c r="I288" s="10"/>
      <c r="K288" s="10"/>
      <c r="L288" s="420"/>
      <c r="M288" s="1294"/>
      <c r="N288" s="1294"/>
      <c r="O288" s="10"/>
      <c r="P288" s="10"/>
      <c r="Q288" s="10"/>
      <c r="R288" s="10"/>
      <c r="S288" s="10"/>
      <c r="T288" s="10"/>
      <c r="U288" s="10"/>
      <c r="V288" s="10"/>
      <c r="W288" s="10"/>
      <c r="X288" s="10"/>
      <c r="Y288" s="10"/>
      <c r="Z288" s="10"/>
      <c r="AA288" s="10"/>
      <c r="AB288" s="10"/>
      <c r="AC288" s="10"/>
      <c r="AD288" s="10"/>
      <c r="AE288" s="520"/>
    </row>
    <row r="289" spans="1:42" s="384" customFormat="1" ht="17.100000000000001" customHeight="1">
      <c r="A289" s="403"/>
      <c r="B289" s="388"/>
      <c r="C289" s="388"/>
      <c r="D289" s="388"/>
      <c r="E289" s="428" t="str">
        <f>IF(項目一覧②!$G$848=TRUE,"■","□")</f>
        <v>□</v>
      </c>
      <c r="F289" s="10" t="s">
        <v>2952</v>
      </c>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520"/>
    </row>
    <row r="290" spans="1:42" s="384" customFormat="1" ht="17.100000000000001" customHeight="1">
      <c r="A290" s="403"/>
      <c r="B290" s="388"/>
      <c r="C290" s="388"/>
      <c r="D290" s="388"/>
      <c r="E290" s="428" t="str">
        <f>IF(項目一覧②!$G$849=TRUE,"■","□")</f>
        <v>□</v>
      </c>
      <c r="F290" s="10" t="s">
        <v>2953</v>
      </c>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520"/>
    </row>
    <row r="291" spans="1:42" s="384" customFormat="1" ht="18" customHeight="1">
      <c r="A291" s="980"/>
      <c r="B291" s="981"/>
      <c r="C291" s="981"/>
      <c r="D291" s="981"/>
      <c r="E291" s="983" t="str">
        <f>IF(項目一覧②!$G$869=TRUE,"■","□")</f>
        <v>□</v>
      </c>
      <c r="F291" s="982" t="s">
        <v>1374</v>
      </c>
      <c r="G291" s="982"/>
      <c r="H291" s="982"/>
      <c r="I291" s="982"/>
      <c r="J291" s="982"/>
      <c r="K291" s="982"/>
      <c r="L291" s="982"/>
      <c r="M291" s="982"/>
      <c r="N291" s="982"/>
      <c r="O291" s="982"/>
      <c r="P291" s="982"/>
      <c r="Q291" s="982"/>
      <c r="R291" s="982"/>
      <c r="S291" s="982"/>
      <c r="T291" s="982"/>
      <c r="U291" s="982"/>
      <c r="V291" s="982"/>
      <c r="W291" s="982"/>
      <c r="X291" s="982"/>
      <c r="Y291" s="982"/>
      <c r="Z291" s="982"/>
      <c r="AA291" s="982"/>
      <c r="AB291" s="982"/>
      <c r="AC291" s="10"/>
      <c r="AD291" s="10"/>
      <c r="AE291" s="520"/>
    </row>
    <row r="292" spans="1:42" s="384" customFormat="1" ht="18" customHeight="1">
      <c r="A292" s="403" t="s">
        <v>111</v>
      </c>
      <c r="B292" s="388" t="s">
        <v>2997</v>
      </c>
      <c r="C292" s="388"/>
      <c r="D292" s="388"/>
      <c r="E292" s="388"/>
      <c r="F292" s="388"/>
      <c r="G292" s="388"/>
      <c r="H292" s="388"/>
      <c r="I292" s="388"/>
      <c r="J292" s="388"/>
      <c r="K292" s="388"/>
      <c r="L292" s="388"/>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520"/>
    </row>
    <row r="293" spans="1:42" s="384" customFormat="1" ht="17.100000000000001" customHeight="1">
      <c r="A293" s="403"/>
      <c r="B293" s="388"/>
      <c r="C293" s="388"/>
      <c r="D293" s="388"/>
      <c r="E293" s="428" t="str">
        <f>IF(項目一覧②!$G$851=TRUE,"■","□")</f>
        <v>□</v>
      </c>
      <c r="F293" s="10" t="s">
        <v>2993</v>
      </c>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520"/>
    </row>
    <row r="294" spans="1:42" s="384" customFormat="1" ht="17.100000000000001" customHeight="1">
      <c r="A294" s="403"/>
      <c r="B294" s="388"/>
      <c r="C294" s="388"/>
      <c r="D294" s="388"/>
      <c r="E294" s="428" t="str">
        <f>IF(項目一覧②!$G$852=TRUE,"■","□")</f>
        <v>□</v>
      </c>
      <c r="F294" s="10" t="s">
        <v>2994</v>
      </c>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520"/>
    </row>
    <row r="295" spans="1:42" s="384" customFormat="1" ht="15.95" customHeight="1">
      <c r="A295" s="403"/>
      <c r="B295" s="388"/>
      <c r="C295" s="388"/>
      <c r="D295" s="388"/>
      <c r="E295" s="428" t="str">
        <f>IF(項目一覧②!$G$883=TRUE,"■","□")</f>
        <v>□</v>
      </c>
      <c r="F295" s="10" t="s">
        <v>3641</v>
      </c>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520"/>
    </row>
    <row r="296" spans="1:42" s="384" customFormat="1" ht="17.100000000000001" customHeight="1">
      <c r="A296" s="403"/>
      <c r="B296" s="388"/>
      <c r="C296" s="388"/>
      <c r="D296" s="388"/>
      <c r="E296" s="428" t="str">
        <f>IF(項目一覧②!$G$853=TRUE,"■","□")</f>
        <v>□</v>
      </c>
      <c r="F296" s="10" t="s">
        <v>2995</v>
      </c>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520"/>
    </row>
    <row r="297" spans="1:42" s="384" customFormat="1" ht="18" customHeight="1">
      <c r="A297" s="403"/>
      <c r="B297" s="388"/>
      <c r="C297" s="388"/>
      <c r="D297" s="388"/>
      <c r="E297" s="428" t="str">
        <f>IF(項目一覧②!$G$870=TRUE,"■","□")</f>
        <v>□</v>
      </c>
      <c r="F297" s="10" t="s">
        <v>1374</v>
      </c>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520"/>
    </row>
    <row r="298" spans="1:42" s="384" customFormat="1" ht="18" customHeight="1">
      <c r="A298" s="980"/>
      <c r="B298" s="981"/>
      <c r="C298" s="981"/>
      <c r="D298" s="981"/>
      <c r="E298" s="983" t="str">
        <f>IF(項目一覧②!$G$871=TRUE,"■","□")</f>
        <v>□</v>
      </c>
      <c r="F298" s="982" t="s">
        <v>3055</v>
      </c>
      <c r="G298" s="982"/>
      <c r="H298" s="982"/>
      <c r="I298" s="982"/>
      <c r="J298" s="982"/>
      <c r="K298" s="982"/>
      <c r="L298" s="982"/>
      <c r="M298" s="982"/>
      <c r="N298" s="982"/>
      <c r="O298" s="982"/>
      <c r="P298" s="982"/>
      <c r="Q298" s="982"/>
      <c r="R298" s="982"/>
      <c r="S298" s="982"/>
      <c r="T298" s="982"/>
      <c r="U298" s="982"/>
      <c r="V298" s="982"/>
      <c r="W298" s="982"/>
      <c r="X298" s="982"/>
      <c r="Y298" s="982"/>
      <c r="Z298" s="982"/>
      <c r="AA298" s="982"/>
      <c r="AB298" s="982"/>
      <c r="AC298" s="10"/>
      <c r="AD298" s="10"/>
      <c r="AE298" s="520"/>
    </row>
    <row r="299" spans="1:42" s="384" customFormat="1" ht="18" customHeight="1">
      <c r="A299" s="403" t="s">
        <v>111</v>
      </c>
      <c r="B299" s="388" t="s">
        <v>3068</v>
      </c>
      <c r="C299" s="388"/>
      <c r="D299" s="388"/>
      <c r="E299" s="388"/>
      <c r="F299" s="388"/>
      <c r="G299" s="388"/>
      <c r="H299" s="388"/>
      <c r="I299" s="388"/>
      <c r="J299" s="388"/>
      <c r="K299" s="388"/>
      <c r="L299" s="388"/>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520"/>
    </row>
    <row r="300" spans="1:42" s="384" customFormat="1" ht="18" customHeight="1">
      <c r="A300" s="403"/>
      <c r="B300" s="388"/>
      <c r="C300" s="388"/>
      <c r="D300" s="388"/>
      <c r="E300" s="428" t="str">
        <f>IF(項目一覧②!$G$872=TRUE,"■","□")</f>
        <v>□</v>
      </c>
      <c r="F300" s="10" t="s">
        <v>3060</v>
      </c>
      <c r="G300" s="10"/>
      <c r="H300" s="10"/>
      <c r="I300" s="10"/>
      <c r="J300" s="428" t="str">
        <f>IF(項目一覧②!$G$854=TRUE,"■","□")</f>
        <v>□</v>
      </c>
      <c r="K300" s="10" t="s">
        <v>2959</v>
      </c>
      <c r="L300" s="10"/>
      <c r="M300" s="10"/>
      <c r="N300" s="10"/>
      <c r="O300" s="10"/>
      <c r="P300" s="428" t="str">
        <f>IF(項目一覧②!$G$873=TRUE,"■","□")</f>
        <v>□</v>
      </c>
      <c r="Q300" s="10" t="s">
        <v>3059</v>
      </c>
      <c r="T300" s="10"/>
      <c r="U300" s="10"/>
      <c r="V300" s="428" t="str">
        <f>IF(項目一覧②!$G$855=TRUE,"■","□")</f>
        <v>□</v>
      </c>
      <c r="W300" s="10" t="s">
        <v>3012</v>
      </c>
      <c r="X300" s="10"/>
      <c r="Y300" s="10"/>
      <c r="Z300" s="10"/>
      <c r="AA300" s="10"/>
      <c r="AB300" s="10"/>
      <c r="AE300" s="10"/>
      <c r="AF300" s="10"/>
      <c r="AG300" s="10"/>
      <c r="AH300" s="10"/>
      <c r="AI300" s="10"/>
      <c r="AJ300" s="10"/>
      <c r="AK300" s="10"/>
      <c r="AL300" s="10"/>
      <c r="AM300" s="10"/>
      <c r="AN300" s="10"/>
      <c r="AO300" s="10"/>
      <c r="AP300" s="520"/>
    </row>
    <row r="301" spans="1:42" s="384" customFormat="1" ht="18" customHeight="1">
      <c r="A301" s="980"/>
      <c r="B301" s="981"/>
      <c r="C301" s="981"/>
      <c r="D301" s="981"/>
      <c r="E301" s="983" t="str">
        <f>IF(項目一覧②!$G$856=TRUE,"■","□")</f>
        <v>□</v>
      </c>
      <c r="F301" s="982" t="s">
        <v>2048</v>
      </c>
      <c r="G301" s="982"/>
      <c r="H301" s="982"/>
      <c r="I301" s="982"/>
      <c r="J301" s="983" t="str">
        <f>IF(項目一覧②!$G$874=TRUE,"■","□")</f>
        <v>□</v>
      </c>
      <c r="K301" s="982" t="s">
        <v>3057</v>
      </c>
      <c r="L301" s="982"/>
      <c r="M301" s="982"/>
      <c r="N301" s="982"/>
      <c r="O301" s="982"/>
      <c r="P301" s="982"/>
      <c r="Q301" s="982"/>
      <c r="R301" s="983"/>
      <c r="S301" s="982"/>
      <c r="T301" s="982"/>
      <c r="U301" s="982"/>
      <c r="V301" s="982"/>
      <c r="W301" s="982"/>
      <c r="X301" s="982"/>
      <c r="Y301" s="982"/>
      <c r="Z301" s="982"/>
      <c r="AA301" s="982"/>
      <c r="AB301" s="982"/>
      <c r="AC301" s="10"/>
      <c r="AD301" s="10"/>
      <c r="AE301" s="520"/>
    </row>
    <row r="302" spans="1:42" ht="15.95" customHeight="1">
      <c r="A302" s="6" t="s">
        <v>271</v>
      </c>
      <c r="B302" s="3" t="s">
        <v>2998</v>
      </c>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42" ht="15.95" customHeight="1">
      <c r="A303" s="3"/>
      <c r="B303" s="3" t="s">
        <v>2299</v>
      </c>
      <c r="C303" s="3" t="s">
        <v>2335</v>
      </c>
      <c r="D303" s="3"/>
      <c r="E303" s="3"/>
      <c r="F303" s="3"/>
      <c r="G303" s="3"/>
      <c r="H303" s="3"/>
      <c r="I303" s="3"/>
      <c r="J303" s="3"/>
      <c r="K303" s="1468" t="str">
        <f>項目一覧②!$F$513</f>
        <v/>
      </c>
      <c r="L303" s="1468"/>
      <c r="M303" s="1468"/>
      <c r="N303" s="3"/>
      <c r="O303" s="3"/>
      <c r="P303" s="3"/>
      <c r="Q303" s="3"/>
      <c r="R303" s="3"/>
      <c r="S303" s="3"/>
      <c r="T303" s="3"/>
      <c r="U303" s="3"/>
      <c r="V303" s="3"/>
      <c r="W303" s="3"/>
      <c r="X303" s="3"/>
      <c r="Y303" s="3"/>
      <c r="Z303" s="3"/>
      <c r="AA303" s="3"/>
    </row>
    <row r="304" spans="1:42" ht="15.95" customHeight="1">
      <c r="A304" s="3"/>
      <c r="B304" s="3" t="s">
        <v>2321</v>
      </c>
      <c r="C304" s="3" t="s">
        <v>2336</v>
      </c>
      <c r="D304" s="3"/>
      <c r="E304" s="3"/>
      <c r="F304" s="3"/>
      <c r="G304" s="3"/>
      <c r="H304" s="3"/>
      <c r="I304" s="3"/>
      <c r="J304" s="3"/>
      <c r="K304" s="1468" t="str">
        <f>項目一覧②!$F$514</f>
        <v/>
      </c>
      <c r="L304" s="1468"/>
      <c r="M304" s="1468"/>
      <c r="N304" s="3"/>
      <c r="O304" s="3"/>
      <c r="P304" s="3"/>
      <c r="Q304" s="3"/>
      <c r="R304" s="3"/>
      <c r="S304" s="3"/>
      <c r="T304" s="3"/>
      <c r="U304" s="3"/>
      <c r="V304" s="3"/>
      <c r="W304" s="3"/>
      <c r="X304" s="3"/>
      <c r="Y304" s="3"/>
      <c r="Z304" s="3"/>
      <c r="AA304" s="3"/>
    </row>
    <row r="305" spans="1:28" ht="15.95" customHeight="1">
      <c r="A305" s="3"/>
      <c r="B305" s="3" t="s">
        <v>361</v>
      </c>
      <c r="C305" s="3" t="s">
        <v>2338</v>
      </c>
      <c r="D305" s="3"/>
      <c r="E305" s="3"/>
      <c r="F305" s="3"/>
      <c r="G305" s="3"/>
      <c r="H305" s="3"/>
      <c r="I305" s="3"/>
      <c r="J305" s="3"/>
      <c r="K305" s="1468" t="str">
        <f>項目一覧②!$F$515</f>
        <v/>
      </c>
      <c r="L305" s="1468"/>
      <c r="M305" s="1468"/>
      <c r="N305" s="3"/>
      <c r="O305" s="3"/>
      <c r="P305" s="3"/>
      <c r="Q305" s="3"/>
      <c r="R305" s="3"/>
      <c r="S305" s="3"/>
      <c r="T305" s="3"/>
      <c r="U305" s="3"/>
      <c r="V305" s="3"/>
      <c r="W305" s="3"/>
      <c r="X305" s="3"/>
      <c r="Y305" s="3"/>
      <c r="Z305" s="3"/>
      <c r="AA305" s="3"/>
    </row>
    <row r="306" spans="1:28" ht="15.95" customHeight="1">
      <c r="A306" s="3"/>
      <c r="B306" s="3" t="s">
        <v>359</v>
      </c>
      <c r="C306" s="3" t="s">
        <v>2339</v>
      </c>
      <c r="D306" s="3"/>
      <c r="E306" s="3"/>
      <c r="F306" s="3"/>
      <c r="G306" s="3"/>
      <c r="H306" s="3"/>
      <c r="I306" s="3"/>
      <c r="J306" s="3"/>
      <c r="K306" s="1494" t="str">
        <f>項目一覧②!$F$516</f>
        <v/>
      </c>
      <c r="L306" s="1494"/>
      <c r="M306" s="1494"/>
      <c r="N306" s="3"/>
      <c r="O306" s="3"/>
      <c r="P306" s="3"/>
      <c r="Q306" s="3"/>
      <c r="R306" s="3"/>
      <c r="S306" s="3"/>
      <c r="T306" s="3"/>
      <c r="U306" s="3"/>
      <c r="V306" s="3"/>
      <c r="W306" s="3"/>
      <c r="X306" s="3"/>
      <c r="Y306" s="3"/>
      <c r="Z306" s="3"/>
      <c r="AA306" s="3"/>
      <c r="AB306" s="10"/>
    </row>
    <row r="307" spans="1:28" ht="15.95" customHeight="1">
      <c r="A307" s="17" t="s">
        <v>271</v>
      </c>
      <c r="B307" s="16" t="s">
        <v>2999</v>
      </c>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8" ht="15.95" customHeight="1">
      <c r="A308" s="3"/>
      <c r="B308" s="3" t="s">
        <v>2299</v>
      </c>
      <c r="C308" s="3" t="s">
        <v>2327</v>
      </c>
      <c r="D308" s="3"/>
      <c r="E308" s="3"/>
      <c r="F308" s="3"/>
      <c r="G308" s="3"/>
      <c r="H308" s="3"/>
      <c r="I308" s="3"/>
      <c r="J308" s="3"/>
      <c r="K308" s="1537" t="str">
        <f>項目一覧②!$F$517</f>
        <v/>
      </c>
      <c r="L308" s="1537"/>
      <c r="M308" s="1537"/>
      <c r="N308" s="1537"/>
      <c r="O308" s="3" t="s">
        <v>269</v>
      </c>
      <c r="P308" s="3"/>
      <c r="Q308" s="3"/>
      <c r="R308" s="3"/>
      <c r="S308" s="3"/>
      <c r="T308" s="3"/>
      <c r="U308" s="3"/>
      <c r="V308" s="3"/>
      <c r="W308" s="3"/>
      <c r="X308" s="3"/>
      <c r="Y308" s="3"/>
      <c r="Z308" s="3"/>
      <c r="AA308" s="3"/>
    </row>
    <row r="309" spans="1:28" ht="15.95" customHeight="1">
      <c r="A309" s="15"/>
      <c r="B309" s="15" t="s">
        <v>2321</v>
      </c>
      <c r="C309" s="15" t="s">
        <v>2340</v>
      </c>
      <c r="D309" s="15"/>
      <c r="E309" s="15"/>
      <c r="F309" s="15"/>
      <c r="G309" s="15"/>
      <c r="H309" s="15"/>
      <c r="I309" s="15"/>
      <c r="J309" s="15"/>
      <c r="K309" s="1551" t="str">
        <f>項目一覧②!$F$518</f>
        <v/>
      </c>
      <c r="L309" s="1551"/>
      <c r="M309" s="1551"/>
      <c r="N309" s="1551"/>
      <c r="O309" s="3" t="s">
        <v>269</v>
      </c>
      <c r="P309" s="15"/>
      <c r="Q309" s="15"/>
      <c r="R309" s="15"/>
      <c r="S309" s="15"/>
      <c r="T309" s="15"/>
      <c r="U309" s="15"/>
      <c r="V309" s="15"/>
      <c r="W309" s="15"/>
      <c r="X309" s="15"/>
      <c r="Y309" s="15"/>
      <c r="Z309" s="15"/>
      <c r="AA309" s="15"/>
      <c r="AB309" s="10"/>
    </row>
    <row r="310" spans="1:28" ht="24" customHeight="1">
      <c r="A310" s="22" t="s">
        <v>271</v>
      </c>
      <c r="B310" s="20" t="s">
        <v>3000</v>
      </c>
      <c r="C310" s="20"/>
      <c r="D310" s="20"/>
      <c r="E310" s="20"/>
      <c r="F310" s="20"/>
      <c r="G310" s="20"/>
      <c r="H310" s="1560" t="str">
        <f>項目一覧②!$F$519</f>
        <v/>
      </c>
      <c r="I310" s="1560"/>
      <c r="J310" s="1560"/>
      <c r="K310" s="1560"/>
      <c r="L310" s="1560"/>
      <c r="M310" s="1560"/>
      <c r="N310" s="1560"/>
      <c r="O310" s="1560"/>
      <c r="P310" s="1560"/>
      <c r="Q310" s="1560"/>
      <c r="R310" s="1560"/>
      <c r="S310" s="1560"/>
      <c r="T310" s="1560"/>
      <c r="U310" s="1560"/>
      <c r="V310" s="1560"/>
      <c r="W310" s="1560"/>
      <c r="X310" s="1560"/>
      <c r="Y310" s="1560"/>
      <c r="Z310" s="1560"/>
      <c r="AA310" s="1560"/>
      <c r="AB310" s="10"/>
    </row>
    <row r="311" spans="1:28" ht="15.95" customHeight="1">
      <c r="A311" s="17" t="s">
        <v>271</v>
      </c>
      <c r="B311" s="16" t="s">
        <v>3001</v>
      </c>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8" ht="15.95" customHeight="1">
      <c r="A312" s="6"/>
      <c r="B312" s="3" t="s">
        <v>2299</v>
      </c>
      <c r="C312" s="3" t="s">
        <v>2358</v>
      </c>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8" ht="15.95" customHeight="1">
      <c r="A313" s="3"/>
      <c r="C313" s="3"/>
      <c r="D313" s="3"/>
      <c r="E313" s="3"/>
      <c r="F313" s="3"/>
      <c r="G313" s="3"/>
      <c r="H313" s="3"/>
      <c r="I313" s="3"/>
      <c r="J313" s="3"/>
      <c r="K313" s="3"/>
      <c r="L313" s="3"/>
      <c r="M313" s="3"/>
      <c r="N313" s="3"/>
      <c r="O313" s="3"/>
      <c r="P313" s="3"/>
      <c r="Q313" s="3"/>
      <c r="R313" s="3"/>
      <c r="S313" s="3"/>
      <c r="T313" s="3"/>
      <c r="U313" s="6" t="str">
        <f>IF(項目一覧②!$G$520=TRUE,"■","□")</f>
        <v>□</v>
      </c>
      <c r="V313" s="3" t="s">
        <v>268</v>
      </c>
      <c r="W313" s="3"/>
      <c r="X313" s="6" t="str">
        <f>IF(項目一覧②!$H$520=TRUE,"■","□")</f>
        <v>□</v>
      </c>
      <c r="Y313" s="3" t="s">
        <v>267</v>
      </c>
      <c r="Z313" s="3"/>
      <c r="AA313" s="3"/>
    </row>
    <row r="314" spans="1:28" ht="15.95" customHeight="1">
      <c r="A314" s="3"/>
      <c r="B314" s="3" t="s">
        <v>2321</v>
      </c>
      <c r="C314" s="3" t="s">
        <v>2360</v>
      </c>
      <c r="D314" s="3"/>
      <c r="E314" s="3"/>
      <c r="F314" s="3"/>
      <c r="G314" s="3"/>
      <c r="H314" s="3"/>
      <c r="I314" s="3"/>
      <c r="J314" s="3"/>
      <c r="K314" s="3"/>
      <c r="L314" s="3"/>
      <c r="M314" s="3"/>
      <c r="N314" s="3"/>
      <c r="O314" s="3"/>
      <c r="P314" s="3"/>
      <c r="Q314" s="3"/>
      <c r="R314" s="3"/>
      <c r="S314" s="3"/>
      <c r="T314" s="3"/>
      <c r="U314" s="6" t="str">
        <f>IF(項目一覧②!$G$521=TRUE,"■","□")</f>
        <v>□</v>
      </c>
      <c r="V314" s="3" t="s">
        <v>268</v>
      </c>
      <c r="W314" s="3"/>
      <c r="X314" s="6" t="str">
        <f>IF(項目一覧②!$H$521=TRUE,"■","□")</f>
        <v>□</v>
      </c>
      <c r="Y314" s="3" t="s">
        <v>85</v>
      </c>
      <c r="Z314" s="3"/>
      <c r="AA314" s="3"/>
    </row>
    <row r="315" spans="1:28" ht="15.95" customHeight="1">
      <c r="A315" s="3"/>
      <c r="B315" s="3" t="s">
        <v>361</v>
      </c>
      <c r="C315" s="3" t="s">
        <v>2432</v>
      </c>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8" ht="15.95" customHeight="1">
      <c r="A316" s="3"/>
      <c r="B316" s="3"/>
      <c r="C316" s="3"/>
      <c r="D316" s="3"/>
      <c r="E316" s="3"/>
      <c r="F316" s="3"/>
      <c r="G316" s="3"/>
      <c r="H316" s="3"/>
      <c r="I316" s="3"/>
      <c r="J316" s="3"/>
      <c r="K316" s="3"/>
      <c r="L316" s="3" t="str">
        <f>IF(項目一覧②!$F$522="","第　　　　　　　　　　号","第   "&amp;項目一覧②!$F$522&amp;"   号")</f>
        <v>第　　　　　　　　　　号</v>
      </c>
      <c r="M316" s="3"/>
      <c r="N316" s="3"/>
      <c r="O316" s="3"/>
      <c r="P316" s="3"/>
      <c r="Q316" s="3"/>
      <c r="R316" s="3"/>
      <c r="S316" s="3"/>
      <c r="T316" s="3"/>
      <c r="U316" s="3"/>
      <c r="V316" s="3"/>
      <c r="W316" s="3"/>
      <c r="X316" s="3"/>
      <c r="Y316" s="3"/>
      <c r="Z316" s="3"/>
      <c r="AA316" s="3"/>
    </row>
    <row r="317" spans="1:28" ht="15.95" customHeight="1">
      <c r="A317" s="3"/>
      <c r="B317" s="3" t="s">
        <v>359</v>
      </c>
      <c r="C317" s="3" t="s">
        <v>2413</v>
      </c>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8" ht="15.95" customHeight="1">
      <c r="A318" s="3"/>
      <c r="B318" s="3"/>
      <c r="C318" s="3"/>
      <c r="D318" s="3"/>
      <c r="E318" s="3"/>
      <c r="F318" s="3"/>
      <c r="G318" s="3"/>
      <c r="H318" s="3"/>
      <c r="I318" s="3"/>
      <c r="J318" s="3"/>
      <c r="K318" s="3"/>
      <c r="L318" s="3" t="str">
        <f>IF(項目一覧②!$F$523="","第　　　　　　　　　　号","第   "&amp;項目一覧②!$F$523&amp;"   号")</f>
        <v>第　　　　　　　　　　号</v>
      </c>
      <c r="M318" s="3"/>
      <c r="N318" s="3"/>
      <c r="O318" s="3"/>
      <c r="P318" s="3"/>
      <c r="Q318" s="3"/>
      <c r="R318" s="3"/>
      <c r="S318" s="3"/>
      <c r="T318" s="3"/>
      <c r="U318" s="3"/>
      <c r="V318" s="3"/>
      <c r="W318" s="3"/>
      <c r="X318" s="3"/>
      <c r="Y318" s="3"/>
      <c r="Z318" s="3"/>
      <c r="AA318" s="3"/>
    </row>
    <row r="319" spans="1:28" ht="15.95" customHeight="1">
      <c r="A319" s="3"/>
      <c r="B319" s="3" t="s">
        <v>358</v>
      </c>
      <c r="C319" s="3" t="s">
        <v>2414</v>
      </c>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8" ht="15.95" customHeight="1">
      <c r="A320" s="3"/>
      <c r="C320" s="3"/>
      <c r="D320" s="3"/>
      <c r="E320" s="3"/>
      <c r="F320" s="3"/>
      <c r="G320" s="5" t="str">
        <f>IF(項目一覧②!$G$819=TRUE,"■","□")</f>
        <v>□</v>
      </c>
      <c r="H320" s="388" t="s">
        <v>2439</v>
      </c>
      <c r="I320" s="3"/>
      <c r="J320" s="3"/>
      <c r="K320" s="3"/>
      <c r="L320" s="3"/>
      <c r="M320" s="3"/>
      <c r="N320" s="3"/>
      <c r="O320" s="3"/>
      <c r="P320" s="3"/>
      <c r="Q320" s="3"/>
      <c r="R320" s="3"/>
      <c r="S320" s="3"/>
      <c r="T320" s="3"/>
      <c r="U320" s="3"/>
      <c r="V320" s="3"/>
      <c r="W320" s="3"/>
      <c r="X320" s="3"/>
      <c r="Y320" s="3"/>
      <c r="Z320" s="3"/>
      <c r="AA320" s="3"/>
    </row>
    <row r="321" spans="1:28" ht="15.95" customHeight="1">
      <c r="A321" s="3"/>
      <c r="B321" s="3"/>
      <c r="C321" s="3"/>
      <c r="D321" s="3"/>
      <c r="E321" s="3"/>
      <c r="F321" s="3"/>
      <c r="G321" s="5" t="str">
        <f>IF(項目一覧②!$G$820=TRUE,"■","□")</f>
        <v>□</v>
      </c>
      <c r="H321" s="388" t="s">
        <v>2440</v>
      </c>
      <c r="I321" s="3"/>
      <c r="J321" s="3"/>
      <c r="K321" s="3"/>
      <c r="L321" s="3"/>
      <c r="M321" s="3"/>
      <c r="N321" s="3"/>
      <c r="O321" s="3"/>
      <c r="P321" s="3"/>
      <c r="Q321" s="3"/>
      <c r="R321" s="3"/>
      <c r="S321" s="3"/>
      <c r="T321" s="3"/>
      <c r="U321" s="3"/>
      <c r="V321" s="3"/>
      <c r="W321" s="3"/>
      <c r="X321" s="3"/>
      <c r="Y321" s="3"/>
      <c r="Z321" s="3"/>
      <c r="AA321" s="3"/>
    </row>
    <row r="322" spans="1:28" ht="15.95" customHeight="1">
      <c r="A322" s="3"/>
      <c r="B322" s="3" t="s">
        <v>356</v>
      </c>
      <c r="C322" s="3" t="s">
        <v>2441</v>
      </c>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8" ht="15.95" customHeight="1">
      <c r="A323" s="15"/>
      <c r="B323" s="15"/>
      <c r="C323" s="15"/>
      <c r="D323" s="15"/>
      <c r="E323" s="15"/>
      <c r="F323" s="15"/>
      <c r="G323" s="15"/>
      <c r="H323" s="15"/>
      <c r="I323" s="15"/>
      <c r="J323" s="15"/>
      <c r="K323" s="15"/>
      <c r="L323" s="15" t="str">
        <f>IF(項目一覧②!$F$524="","","第   "&amp;項目一覧②!$F$524&amp;"   号")</f>
        <v/>
      </c>
      <c r="M323" s="15"/>
      <c r="N323" s="15"/>
      <c r="O323" s="15"/>
      <c r="P323" s="15"/>
      <c r="Q323" s="15"/>
      <c r="R323" s="15"/>
      <c r="S323" s="15"/>
      <c r="T323" s="15"/>
      <c r="U323" s="15"/>
      <c r="V323" s="15"/>
      <c r="W323" s="15"/>
      <c r="X323" s="15"/>
      <c r="Y323" s="15"/>
      <c r="Z323" s="15"/>
      <c r="AA323" s="15"/>
      <c r="AB323" s="10"/>
    </row>
    <row r="324" spans="1:28" ht="15.95" customHeight="1">
      <c r="A324" s="6" t="s">
        <v>277</v>
      </c>
      <c r="B324" s="3" t="s">
        <v>3002</v>
      </c>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8" ht="15.95" customHeight="1">
      <c r="A325" s="3"/>
      <c r="B325" s="3" t="s">
        <v>302</v>
      </c>
      <c r="C325" s="3"/>
      <c r="D325" s="3"/>
      <c r="E325" s="3"/>
      <c r="F325" s="3"/>
      <c r="G325" s="3"/>
      <c r="H325" s="3"/>
      <c r="I325" s="5" t="s">
        <v>297</v>
      </c>
      <c r="J325" s="1468" t="s">
        <v>301</v>
      </c>
      <c r="K325" s="1468"/>
      <c r="L325" s="1468"/>
      <c r="M325" s="1468"/>
      <c r="N325" s="5" t="s">
        <v>296</v>
      </c>
      <c r="O325" s="5" t="s">
        <v>297</v>
      </c>
      <c r="P325" s="1468" t="s">
        <v>300</v>
      </c>
      <c r="Q325" s="1468"/>
      <c r="R325" s="1468"/>
      <c r="S325" s="1468"/>
      <c r="T325" s="5" t="s">
        <v>296</v>
      </c>
      <c r="U325" s="5" t="s">
        <v>297</v>
      </c>
      <c r="V325" s="1468" t="s">
        <v>299</v>
      </c>
      <c r="W325" s="1468"/>
      <c r="X325" s="1468"/>
      <c r="Y325" s="1468"/>
      <c r="Z325" s="7" t="s">
        <v>296</v>
      </c>
      <c r="AA325" s="3"/>
    </row>
    <row r="326" spans="1:28" ht="15.95" customHeight="1">
      <c r="A326" s="3"/>
      <c r="B326" s="3"/>
      <c r="C326" s="3"/>
      <c r="D326" s="5" t="s">
        <v>297</v>
      </c>
      <c r="E326" s="1457" t="str">
        <f>項目一覧②!$F$525</f>
        <v/>
      </c>
      <c r="F326" s="1457"/>
      <c r="G326" s="5" t="s">
        <v>296</v>
      </c>
      <c r="H326" s="3"/>
      <c r="I326" s="5" t="s">
        <v>297</v>
      </c>
      <c r="J326" s="1534" t="str">
        <f>項目一覧②!$F$532</f>
        <v/>
      </c>
      <c r="K326" s="1534"/>
      <c r="L326" s="1534"/>
      <c r="M326" s="1534"/>
      <c r="N326" s="5" t="s">
        <v>296</v>
      </c>
      <c r="O326" s="5" t="s">
        <v>297</v>
      </c>
      <c r="P326" s="1534" t="str">
        <f>項目一覧②!$F$539</f>
        <v/>
      </c>
      <c r="Q326" s="1534"/>
      <c r="R326" s="1534"/>
      <c r="S326" s="1534"/>
      <c r="T326" s="5" t="s">
        <v>296</v>
      </c>
      <c r="U326" s="5" t="s">
        <v>297</v>
      </c>
      <c r="V326" s="1534" t="str">
        <f>項目一覧②!$F$546</f>
        <v/>
      </c>
      <c r="W326" s="1534"/>
      <c r="X326" s="1534"/>
      <c r="Y326" s="1534"/>
      <c r="Z326" s="3" t="s">
        <v>280</v>
      </c>
      <c r="AA326" s="3"/>
    </row>
    <row r="327" spans="1:28" ht="15.95" customHeight="1">
      <c r="A327" s="3"/>
      <c r="B327" s="3"/>
      <c r="C327" s="3"/>
      <c r="D327" s="5" t="s">
        <v>297</v>
      </c>
      <c r="E327" s="1457" t="str">
        <f>項目一覧②!$F$526</f>
        <v/>
      </c>
      <c r="F327" s="1457"/>
      <c r="G327" s="5" t="s">
        <v>296</v>
      </c>
      <c r="H327" s="3"/>
      <c r="I327" s="5" t="s">
        <v>297</v>
      </c>
      <c r="J327" s="1534" t="str">
        <f>項目一覧②!$F$533</f>
        <v/>
      </c>
      <c r="K327" s="1534"/>
      <c r="L327" s="1534"/>
      <c r="M327" s="1534"/>
      <c r="N327" s="5" t="s">
        <v>296</v>
      </c>
      <c r="O327" s="5" t="s">
        <v>297</v>
      </c>
      <c r="P327" s="1534" t="str">
        <f>項目一覧②!$F$540</f>
        <v/>
      </c>
      <c r="Q327" s="1534"/>
      <c r="R327" s="1534"/>
      <c r="S327" s="1534"/>
      <c r="T327" s="5" t="s">
        <v>296</v>
      </c>
      <c r="U327" s="5" t="s">
        <v>297</v>
      </c>
      <c r="V327" s="1534" t="str">
        <f>項目一覧②!$F$547</f>
        <v/>
      </c>
      <c r="W327" s="1534"/>
      <c r="X327" s="1534"/>
      <c r="Y327" s="1534"/>
      <c r="Z327" s="3" t="s">
        <v>280</v>
      </c>
      <c r="AA327" s="3"/>
    </row>
    <row r="328" spans="1:28" ht="15.95" customHeight="1">
      <c r="A328" s="3"/>
      <c r="B328" s="3"/>
      <c r="C328" s="3"/>
      <c r="D328" s="5" t="s">
        <v>297</v>
      </c>
      <c r="E328" s="1457" t="str">
        <f>項目一覧②!$F$527</f>
        <v/>
      </c>
      <c r="F328" s="1457"/>
      <c r="G328" s="5" t="s">
        <v>296</v>
      </c>
      <c r="H328" s="3"/>
      <c r="I328" s="5" t="s">
        <v>297</v>
      </c>
      <c r="J328" s="1534" t="str">
        <f>項目一覧②!$F$534</f>
        <v/>
      </c>
      <c r="K328" s="1534"/>
      <c r="L328" s="1534"/>
      <c r="M328" s="1534"/>
      <c r="N328" s="5" t="s">
        <v>296</v>
      </c>
      <c r="O328" s="5" t="s">
        <v>297</v>
      </c>
      <c r="P328" s="1534" t="str">
        <f>項目一覧②!$F$541</f>
        <v/>
      </c>
      <c r="Q328" s="1534"/>
      <c r="R328" s="1534"/>
      <c r="S328" s="1534"/>
      <c r="T328" s="5" t="s">
        <v>296</v>
      </c>
      <c r="U328" s="5" t="s">
        <v>297</v>
      </c>
      <c r="V328" s="1534" t="str">
        <f>項目一覧②!$F$548</f>
        <v/>
      </c>
      <c r="W328" s="1534"/>
      <c r="X328" s="1534"/>
      <c r="Y328" s="1534"/>
      <c r="Z328" s="3" t="s">
        <v>280</v>
      </c>
      <c r="AA328" s="3"/>
    </row>
    <row r="329" spans="1:28" ht="15.95" customHeight="1">
      <c r="A329" s="3"/>
      <c r="B329" s="3"/>
      <c r="C329" s="3"/>
      <c r="D329" s="5" t="s">
        <v>297</v>
      </c>
      <c r="E329" s="1457" t="str">
        <f>項目一覧②!$F$528</f>
        <v/>
      </c>
      <c r="F329" s="1457"/>
      <c r="G329" s="5" t="s">
        <v>296</v>
      </c>
      <c r="H329" s="3"/>
      <c r="I329" s="5" t="s">
        <v>297</v>
      </c>
      <c r="J329" s="1534" t="str">
        <f>項目一覧②!$F$535</f>
        <v/>
      </c>
      <c r="K329" s="1534"/>
      <c r="L329" s="1534"/>
      <c r="M329" s="1534"/>
      <c r="N329" s="5" t="s">
        <v>296</v>
      </c>
      <c r="O329" s="5" t="s">
        <v>297</v>
      </c>
      <c r="P329" s="1534" t="str">
        <f>項目一覧②!$F$542</f>
        <v/>
      </c>
      <c r="Q329" s="1534"/>
      <c r="R329" s="1534"/>
      <c r="S329" s="1534"/>
      <c r="T329" s="5" t="s">
        <v>296</v>
      </c>
      <c r="U329" s="5" t="s">
        <v>297</v>
      </c>
      <c r="V329" s="1534" t="str">
        <f>項目一覧②!$F$549</f>
        <v/>
      </c>
      <c r="W329" s="1534"/>
      <c r="X329" s="1534"/>
      <c r="Y329" s="1534"/>
      <c r="Z329" s="3" t="s">
        <v>280</v>
      </c>
      <c r="AA329" s="3"/>
    </row>
    <row r="330" spans="1:28" ht="15.95" customHeight="1">
      <c r="A330" s="3"/>
      <c r="B330" s="3"/>
      <c r="C330" s="3"/>
      <c r="D330" s="5" t="s">
        <v>297</v>
      </c>
      <c r="E330" s="1457" t="str">
        <f>項目一覧②!$F$529</f>
        <v/>
      </c>
      <c r="F330" s="1457"/>
      <c r="G330" s="5" t="s">
        <v>296</v>
      </c>
      <c r="H330" s="3"/>
      <c r="I330" s="5" t="s">
        <v>297</v>
      </c>
      <c r="J330" s="1534" t="str">
        <f>項目一覧②!$F$536</f>
        <v/>
      </c>
      <c r="K330" s="1534"/>
      <c r="L330" s="1534"/>
      <c r="M330" s="1534"/>
      <c r="N330" s="5" t="s">
        <v>296</v>
      </c>
      <c r="O330" s="5" t="s">
        <v>297</v>
      </c>
      <c r="P330" s="1534" t="str">
        <f>項目一覧②!$F$543</f>
        <v/>
      </c>
      <c r="Q330" s="1534"/>
      <c r="R330" s="1534"/>
      <c r="S330" s="1534"/>
      <c r="T330" s="5" t="s">
        <v>296</v>
      </c>
      <c r="U330" s="5" t="s">
        <v>297</v>
      </c>
      <c r="V330" s="1534" t="str">
        <f>項目一覧②!$F$550</f>
        <v/>
      </c>
      <c r="W330" s="1534"/>
      <c r="X330" s="1534"/>
      <c r="Y330" s="1534"/>
      <c r="Z330" s="3" t="s">
        <v>280</v>
      </c>
      <c r="AA330" s="3"/>
    </row>
    <row r="331" spans="1:28" ht="15.95" customHeight="1">
      <c r="A331" s="3"/>
      <c r="B331" s="3"/>
      <c r="C331" s="3"/>
      <c r="D331" s="5" t="s">
        <v>297</v>
      </c>
      <c r="E331" s="1457" t="str">
        <f>項目一覧②!$F$530</f>
        <v/>
      </c>
      <c r="F331" s="1457"/>
      <c r="G331" s="5" t="s">
        <v>296</v>
      </c>
      <c r="H331" s="3"/>
      <c r="I331" s="5" t="s">
        <v>297</v>
      </c>
      <c r="J331" s="1534" t="str">
        <f>項目一覧②!$F$537</f>
        <v/>
      </c>
      <c r="K331" s="1534"/>
      <c r="L331" s="1534"/>
      <c r="M331" s="1534"/>
      <c r="N331" s="5" t="s">
        <v>296</v>
      </c>
      <c r="O331" s="5" t="s">
        <v>297</v>
      </c>
      <c r="P331" s="1534" t="str">
        <f>項目一覧②!$F$544</f>
        <v/>
      </c>
      <c r="Q331" s="1534"/>
      <c r="R331" s="1534"/>
      <c r="S331" s="1534"/>
      <c r="T331" s="5" t="s">
        <v>296</v>
      </c>
      <c r="U331" s="5" t="s">
        <v>297</v>
      </c>
      <c r="V331" s="1534" t="str">
        <f>項目一覧②!$F$551</f>
        <v/>
      </c>
      <c r="W331" s="1534"/>
      <c r="X331" s="1534"/>
      <c r="Y331" s="1534"/>
      <c r="Z331" s="3" t="s">
        <v>280</v>
      </c>
      <c r="AA331" s="3"/>
    </row>
    <row r="332" spans="1:28" ht="15.95" customHeight="1">
      <c r="A332" s="3"/>
      <c r="B332" s="3"/>
      <c r="C332" s="3"/>
      <c r="D332" s="5" t="s">
        <v>141</v>
      </c>
      <c r="E332" s="1457" t="str">
        <f>項目一覧②!$F$892</f>
        <v/>
      </c>
      <c r="F332" s="1457"/>
      <c r="G332" s="5" t="s">
        <v>69</v>
      </c>
      <c r="H332" s="3"/>
      <c r="I332" s="5" t="s">
        <v>141</v>
      </c>
      <c r="J332" s="1534" t="str">
        <f>項目一覧②!$F$893</f>
        <v/>
      </c>
      <c r="K332" s="1534"/>
      <c r="L332" s="1534"/>
      <c r="M332" s="1534"/>
      <c r="N332" s="5" t="s">
        <v>69</v>
      </c>
      <c r="O332" s="5" t="s">
        <v>141</v>
      </c>
      <c r="P332" s="1534" t="str">
        <f>項目一覧②!$F$894</f>
        <v/>
      </c>
      <c r="Q332" s="1534"/>
      <c r="R332" s="1534"/>
      <c r="S332" s="1534"/>
      <c r="T332" s="5" t="s">
        <v>69</v>
      </c>
      <c r="U332" s="5" t="s">
        <v>141</v>
      </c>
      <c r="V332" s="1534" t="str">
        <f>項目一覧②!$F$895</f>
        <v/>
      </c>
      <c r="W332" s="1534"/>
      <c r="X332" s="1534"/>
      <c r="Y332" s="1534"/>
      <c r="Z332" s="3" t="s">
        <v>254</v>
      </c>
      <c r="AA332" s="3"/>
    </row>
    <row r="333" spans="1:28" ht="15.75" customHeight="1">
      <c r="A333" s="3"/>
      <c r="B333" s="984" t="s">
        <v>298</v>
      </c>
      <c r="C333" s="3"/>
      <c r="D333" s="3"/>
      <c r="E333" s="3"/>
      <c r="F333" s="3"/>
      <c r="G333" s="3"/>
      <c r="H333" s="3"/>
      <c r="I333" s="5" t="s">
        <v>297</v>
      </c>
      <c r="J333" s="1559" t="str">
        <f>項目一覧②!$F$553</f>
        <v/>
      </c>
      <c r="K333" s="1559"/>
      <c r="L333" s="1559"/>
      <c r="M333" s="1559"/>
      <c r="N333" s="5" t="s">
        <v>296</v>
      </c>
      <c r="O333" s="5" t="s">
        <v>297</v>
      </c>
      <c r="P333" s="1534" t="str">
        <f>項目一覧②!$F$554</f>
        <v/>
      </c>
      <c r="Q333" s="1534"/>
      <c r="R333" s="1534"/>
      <c r="S333" s="1534"/>
      <c r="T333" s="5" t="s">
        <v>296</v>
      </c>
      <c r="U333" s="5" t="s">
        <v>295</v>
      </c>
      <c r="V333" s="1534" t="str">
        <f>項目一覧②!$F$555</f>
        <v/>
      </c>
      <c r="W333" s="1534"/>
      <c r="X333" s="1534"/>
      <c r="Y333" s="1534"/>
      <c r="Z333" s="3" t="s">
        <v>294</v>
      </c>
      <c r="AA333" s="3"/>
      <c r="AB333" s="10"/>
    </row>
    <row r="334" spans="1:28" ht="21.95" customHeight="1">
      <c r="A334" s="22" t="s">
        <v>277</v>
      </c>
      <c r="B334" s="20" t="s">
        <v>3003</v>
      </c>
      <c r="C334" s="20"/>
      <c r="D334" s="20"/>
      <c r="E334" s="20"/>
      <c r="F334" s="1556" t="str">
        <f>項目一覧②!$F$556</f>
        <v/>
      </c>
      <c r="G334" s="1556"/>
      <c r="H334" s="1556"/>
      <c r="I334" s="1556"/>
      <c r="J334" s="1556"/>
      <c r="K334" s="1556"/>
      <c r="L334" s="1556"/>
      <c r="M334" s="1556"/>
      <c r="N334" s="1556"/>
      <c r="O334" s="1556"/>
      <c r="P334" s="1556"/>
      <c r="Q334" s="1556"/>
      <c r="R334" s="1556"/>
      <c r="S334" s="1556"/>
      <c r="T334" s="1556"/>
      <c r="U334" s="1556"/>
      <c r="V334" s="1556"/>
      <c r="W334" s="1556"/>
      <c r="X334" s="1556"/>
      <c r="Y334" s="1556"/>
      <c r="Z334" s="1556"/>
      <c r="AA334" s="1556"/>
      <c r="AB334" s="10"/>
    </row>
    <row r="335" spans="1:28" ht="21.95" customHeight="1">
      <c r="A335" s="22" t="s">
        <v>277</v>
      </c>
      <c r="B335" s="20" t="s">
        <v>3004</v>
      </c>
      <c r="C335" s="20"/>
      <c r="D335" s="20"/>
      <c r="E335" s="20"/>
      <c r="F335" s="1556" t="str">
        <f>項目一覧②!$F$557</f>
        <v/>
      </c>
      <c r="G335" s="1556"/>
      <c r="H335" s="1556"/>
      <c r="I335" s="1556"/>
      <c r="J335" s="1556"/>
      <c r="K335" s="1556"/>
      <c r="L335" s="1556"/>
      <c r="M335" s="1556"/>
      <c r="N335" s="1556"/>
      <c r="O335" s="1556"/>
      <c r="P335" s="1556"/>
      <c r="Q335" s="1556"/>
      <c r="R335" s="1556"/>
      <c r="S335" s="1556"/>
      <c r="T335" s="1556"/>
      <c r="U335" s="1556"/>
      <c r="V335" s="1556"/>
      <c r="W335" s="1556"/>
      <c r="X335" s="1556"/>
      <c r="Y335" s="1556"/>
      <c r="Z335" s="1556"/>
      <c r="AA335" s="1556"/>
      <c r="AB335" s="10"/>
    </row>
    <row r="336" spans="1:28" ht="21.95" customHeight="1">
      <c r="A336" s="22" t="s">
        <v>277</v>
      </c>
      <c r="B336" s="20" t="s">
        <v>3005</v>
      </c>
      <c r="C336" s="20"/>
      <c r="D336" s="20"/>
      <c r="E336" s="20"/>
      <c r="F336" s="1556" t="str">
        <f>項目一覧②!$F$558</f>
        <v/>
      </c>
      <c r="G336" s="1556"/>
      <c r="H336" s="1556"/>
      <c r="I336" s="1556"/>
      <c r="J336" s="1556"/>
      <c r="K336" s="1556"/>
      <c r="L336" s="1556"/>
      <c r="M336" s="1556"/>
      <c r="N336" s="1556"/>
      <c r="O336" s="1556"/>
      <c r="P336" s="1556"/>
      <c r="Q336" s="1556"/>
      <c r="R336" s="1556"/>
      <c r="S336" s="1556"/>
      <c r="T336" s="1556"/>
      <c r="U336" s="1556"/>
      <c r="V336" s="1556"/>
      <c r="W336" s="1556"/>
      <c r="X336" s="1556"/>
      <c r="Y336" s="1556"/>
      <c r="Z336" s="1556"/>
      <c r="AA336" s="1556"/>
      <c r="AB336" s="10"/>
    </row>
    <row r="337" spans="1:28" ht="21.95" customHeight="1">
      <c r="A337" s="22" t="s">
        <v>277</v>
      </c>
      <c r="B337" s="20" t="s">
        <v>3006</v>
      </c>
      <c r="C337" s="20"/>
      <c r="D337" s="20"/>
      <c r="E337" s="20"/>
      <c r="F337" s="20"/>
      <c r="G337" s="20"/>
      <c r="H337" s="20"/>
      <c r="I337" s="20"/>
      <c r="J337" s="1473" t="str">
        <f>項目一覧②!$F$559</f>
        <v/>
      </c>
      <c r="K337" s="1473"/>
      <c r="L337" s="1473"/>
      <c r="M337" s="1473"/>
      <c r="N337" s="1473"/>
      <c r="O337" s="26" t="s">
        <v>293</v>
      </c>
      <c r="P337" s="20"/>
      <c r="Q337" s="20"/>
      <c r="R337" s="20"/>
      <c r="S337" s="20"/>
      <c r="T337" s="20"/>
      <c r="U337" s="20"/>
      <c r="V337" s="20"/>
      <c r="W337" s="20"/>
      <c r="X337" s="20"/>
      <c r="Y337" s="20"/>
      <c r="Z337" s="20"/>
      <c r="AA337" s="20"/>
      <c r="AB337" s="10"/>
    </row>
    <row r="338" spans="1:28" ht="21.95" customHeight="1">
      <c r="A338" s="22" t="s">
        <v>277</v>
      </c>
      <c r="B338" s="20" t="s">
        <v>3007</v>
      </c>
      <c r="C338" s="20"/>
      <c r="D338" s="20"/>
      <c r="E338" s="20"/>
      <c r="F338" s="20"/>
      <c r="G338" s="20"/>
      <c r="H338" s="20"/>
      <c r="I338" s="29"/>
      <c r="J338" s="20"/>
      <c r="K338" s="20"/>
      <c r="L338" s="1472" t="str">
        <f>項目一覧②!$F$560</f>
        <v/>
      </c>
      <c r="M338" s="1472"/>
      <c r="N338" s="1472"/>
      <c r="O338" s="1472"/>
      <c r="P338" s="1472"/>
      <c r="Q338" s="1472"/>
      <c r="R338" s="20"/>
      <c r="S338" s="20"/>
      <c r="T338" s="20"/>
      <c r="U338" s="20"/>
      <c r="V338" s="20"/>
      <c r="W338" s="20"/>
      <c r="X338" s="20"/>
      <c r="Y338" s="20"/>
      <c r="Z338" s="20"/>
      <c r="AA338" s="20"/>
      <c r="AB338" s="10"/>
    </row>
    <row r="339" spans="1:28" ht="17.100000000000001" customHeight="1">
      <c r="A339" s="17" t="s">
        <v>277</v>
      </c>
      <c r="B339" s="16" t="s">
        <v>3008</v>
      </c>
      <c r="C339" s="16"/>
      <c r="D339" s="16"/>
      <c r="E339" s="16"/>
      <c r="F339" s="16"/>
      <c r="G339" s="16"/>
      <c r="H339" s="16"/>
      <c r="I339" s="1459" t="str">
        <f>項目一覧②!$F$561</f>
        <v/>
      </c>
      <c r="J339" s="1459"/>
      <c r="K339" s="1459"/>
      <c r="L339" s="1459"/>
      <c r="M339" s="1459"/>
      <c r="N339" s="1459"/>
      <c r="O339" s="1459"/>
      <c r="P339" s="1459"/>
      <c r="Q339" s="1459"/>
      <c r="R339" s="1459"/>
      <c r="S339" s="1459"/>
      <c r="T339" s="1459"/>
      <c r="U339" s="1459"/>
      <c r="V339" s="1459"/>
      <c r="W339" s="1459"/>
      <c r="X339" s="1459"/>
      <c r="Y339" s="1459"/>
      <c r="Z339" s="1459"/>
      <c r="AA339" s="1459"/>
    </row>
    <row r="340" spans="1:28" ht="17.100000000000001" customHeight="1">
      <c r="A340" s="28"/>
      <c r="B340" s="28"/>
      <c r="C340" s="28"/>
      <c r="D340" s="28"/>
      <c r="E340" s="28"/>
      <c r="F340" s="28"/>
      <c r="G340" s="28"/>
      <c r="H340" s="28"/>
      <c r="I340" s="1474"/>
      <c r="J340" s="1474"/>
      <c r="K340" s="1474"/>
      <c r="L340" s="1474"/>
      <c r="M340" s="1474"/>
      <c r="N340" s="1474"/>
      <c r="O340" s="1474"/>
      <c r="P340" s="1474"/>
      <c r="Q340" s="1474"/>
      <c r="R340" s="1474"/>
      <c r="S340" s="1474"/>
      <c r="T340" s="1474"/>
      <c r="U340" s="1474"/>
      <c r="V340" s="1474"/>
      <c r="W340" s="1474"/>
      <c r="X340" s="1474"/>
      <c r="Y340" s="1474"/>
      <c r="Z340" s="1474"/>
      <c r="AA340" s="1474"/>
      <c r="AB340" s="10"/>
    </row>
    <row r="341" spans="1:28" ht="17.100000000000001" customHeight="1">
      <c r="A341" s="17" t="s">
        <v>277</v>
      </c>
      <c r="B341" s="16" t="s">
        <v>3009</v>
      </c>
      <c r="C341" s="16"/>
      <c r="D341" s="16"/>
      <c r="E341" s="16"/>
      <c r="F341" s="1459" t="str">
        <f>項目一覧②!$F$562</f>
        <v/>
      </c>
      <c r="G341" s="1459"/>
      <c r="H341" s="1459"/>
      <c r="I341" s="1459"/>
      <c r="J341" s="1459"/>
      <c r="K341" s="1459"/>
      <c r="L341" s="1459"/>
      <c r="M341" s="1459"/>
      <c r="N341" s="1459"/>
      <c r="O341" s="1459"/>
      <c r="P341" s="1459"/>
      <c r="Q341" s="1459"/>
      <c r="R341" s="1459"/>
      <c r="S341" s="1459"/>
      <c r="T341" s="1459"/>
      <c r="U341" s="1459"/>
      <c r="V341" s="1459"/>
      <c r="W341" s="1459"/>
      <c r="X341" s="1459"/>
      <c r="Y341" s="1459"/>
      <c r="Z341" s="1459"/>
      <c r="AA341" s="1459"/>
    </row>
    <row r="342" spans="1:28" ht="17.100000000000001" customHeight="1">
      <c r="A342" s="15"/>
      <c r="B342" s="15"/>
      <c r="C342" s="15"/>
      <c r="D342" s="15"/>
      <c r="E342" s="15"/>
      <c r="F342" s="1460"/>
      <c r="G342" s="1460"/>
      <c r="H342" s="1460"/>
      <c r="I342" s="1460"/>
      <c r="J342" s="1460"/>
      <c r="K342" s="1460"/>
      <c r="L342" s="1460"/>
      <c r="M342" s="1460"/>
      <c r="N342" s="1460"/>
      <c r="O342" s="1460"/>
      <c r="P342" s="1460"/>
      <c r="Q342" s="1460"/>
      <c r="R342" s="1460"/>
      <c r="S342" s="1460"/>
      <c r="T342" s="1460"/>
      <c r="U342" s="1460"/>
      <c r="V342" s="1460"/>
      <c r="W342" s="1460"/>
      <c r="X342" s="1460"/>
      <c r="Y342" s="1460"/>
      <c r="Z342" s="1460"/>
      <c r="AA342" s="1460"/>
      <c r="AB342" s="10"/>
    </row>
    <row r="343" spans="1:28" ht="17.100000000000001" customHeight="1">
      <c r="A343" s="3"/>
      <c r="B343" s="3"/>
      <c r="C343" s="3"/>
      <c r="D343" s="3"/>
      <c r="E343" s="3"/>
      <c r="F343" s="8"/>
      <c r="G343" s="8"/>
      <c r="H343" s="8"/>
      <c r="I343" s="8"/>
      <c r="J343" s="8"/>
      <c r="K343" s="8"/>
      <c r="L343" s="8"/>
      <c r="M343" s="8"/>
      <c r="N343" s="8"/>
      <c r="O343" s="8"/>
      <c r="P343" s="8"/>
      <c r="Q343" s="8"/>
      <c r="R343" s="8"/>
      <c r="S343" s="8"/>
      <c r="T343" s="8"/>
      <c r="U343" s="8"/>
      <c r="V343" s="8"/>
      <c r="W343" s="8"/>
      <c r="X343" s="8"/>
      <c r="Y343" s="8"/>
      <c r="Z343" s="8"/>
      <c r="AA343" s="8"/>
    </row>
    <row r="344" spans="1:28" ht="17.100000000000001" customHeight="1">
      <c r="A344" s="1468" t="s">
        <v>279</v>
      </c>
      <c r="B344" s="1468"/>
      <c r="C344" s="1468"/>
      <c r="D344" s="1468"/>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2"/>
    </row>
    <row r="345" spans="1:28" ht="17.100000000000001" customHeight="1">
      <c r="A345" s="15"/>
      <c r="B345" s="15" t="s">
        <v>278</v>
      </c>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0"/>
    </row>
    <row r="346" spans="1:28" ht="21.95" customHeight="1">
      <c r="A346" s="22" t="s">
        <v>277</v>
      </c>
      <c r="B346" s="20" t="s">
        <v>134</v>
      </c>
      <c r="C346" s="20"/>
      <c r="D346" s="20"/>
      <c r="E346" s="20"/>
      <c r="F346" s="20"/>
      <c r="G346" s="24"/>
      <c r="H346" s="20"/>
      <c r="I346" s="20"/>
      <c r="J346" s="20"/>
      <c r="K346" s="20"/>
      <c r="L346" s="1479">
        <f>項目一覧②!$F$563</f>
        <v>3</v>
      </c>
      <c r="M346" s="1479"/>
      <c r="N346" s="20"/>
      <c r="O346" s="20"/>
      <c r="P346" s="20"/>
      <c r="Q346" s="20"/>
      <c r="R346" s="20"/>
      <c r="S346" s="20"/>
      <c r="T346" s="20"/>
      <c r="U346" s="20"/>
      <c r="V346" s="20"/>
      <c r="W346" s="20"/>
      <c r="X346" s="20"/>
      <c r="Y346" s="20"/>
      <c r="Z346" s="20"/>
      <c r="AA346" s="20"/>
      <c r="AB346" s="10"/>
    </row>
    <row r="347" spans="1:28" ht="21.95" customHeight="1">
      <c r="A347" s="22" t="s">
        <v>277</v>
      </c>
      <c r="B347" s="20" t="s">
        <v>276</v>
      </c>
      <c r="C347" s="20"/>
      <c r="D347" s="20"/>
      <c r="E347" s="20"/>
      <c r="F347" s="20"/>
      <c r="G347" s="2"/>
      <c r="H347" s="2"/>
      <c r="I347" s="20"/>
      <c r="J347" s="1469" t="str">
        <f>項目一覧②!$F$564</f>
        <v/>
      </c>
      <c r="K347" s="1469"/>
      <c r="L347" s="1469"/>
      <c r="M347" s="1469"/>
      <c r="N347" s="26" t="s">
        <v>275</v>
      </c>
      <c r="O347" s="20"/>
      <c r="P347" s="20"/>
      <c r="Q347" s="20"/>
      <c r="R347" s="20"/>
      <c r="S347" s="20"/>
      <c r="T347" s="20"/>
      <c r="U347" s="20"/>
      <c r="V347" s="20"/>
      <c r="W347" s="20"/>
      <c r="X347" s="20"/>
      <c r="Y347" s="20"/>
      <c r="Z347" s="20"/>
      <c r="AA347" s="20"/>
      <c r="AB347" s="10"/>
    </row>
    <row r="348" spans="1:28" ht="21.95" customHeight="1">
      <c r="A348" s="22" t="s">
        <v>112</v>
      </c>
      <c r="B348" s="20" t="s">
        <v>274</v>
      </c>
      <c r="C348" s="20"/>
      <c r="D348" s="20"/>
      <c r="E348" s="20"/>
      <c r="F348" s="20"/>
      <c r="G348" s="20"/>
      <c r="H348" s="20"/>
      <c r="I348" s="20"/>
      <c r="J348" s="1473" t="str">
        <f>項目一覧②!$F$565</f>
        <v/>
      </c>
      <c r="K348" s="1473"/>
      <c r="L348" s="1473"/>
      <c r="M348" s="1473"/>
      <c r="N348" s="25" t="s">
        <v>94</v>
      </c>
      <c r="O348" s="20"/>
      <c r="P348" s="20"/>
      <c r="Q348" s="20"/>
      <c r="R348" s="20"/>
      <c r="S348" s="20"/>
      <c r="T348" s="20"/>
      <c r="U348" s="20"/>
      <c r="V348" s="20"/>
      <c r="W348" s="20"/>
      <c r="X348" s="20"/>
      <c r="Y348" s="20"/>
      <c r="Z348" s="20"/>
      <c r="AA348" s="20"/>
      <c r="AB348" s="10"/>
    </row>
    <row r="349" spans="1:28" ht="21.95" customHeight="1">
      <c r="A349" s="22" t="s">
        <v>112</v>
      </c>
      <c r="B349" s="20" t="s">
        <v>273</v>
      </c>
      <c r="C349" s="20"/>
      <c r="D349" s="20"/>
      <c r="E349" s="20"/>
      <c r="F349" s="20"/>
      <c r="G349" s="20"/>
      <c r="H349" s="20"/>
      <c r="I349" s="20"/>
      <c r="J349" s="1473" t="str">
        <f>項目一覧②!$F$566</f>
        <v/>
      </c>
      <c r="K349" s="1473"/>
      <c r="L349" s="1473"/>
      <c r="M349" s="1473"/>
      <c r="N349" s="4" t="s">
        <v>94</v>
      </c>
      <c r="O349" s="20"/>
      <c r="P349" s="20"/>
      <c r="Q349" s="20"/>
      <c r="R349" s="20"/>
      <c r="S349" s="20"/>
      <c r="T349" s="20"/>
      <c r="U349" s="20"/>
      <c r="V349" s="20"/>
      <c r="W349" s="20"/>
      <c r="X349" s="20"/>
      <c r="Y349" s="20"/>
      <c r="Z349" s="20"/>
      <c r="AA349" s="20"/>
      <c r="AB349" s="10"/>
    </row>
    <row r="350" spans="1:28" ht="21.95" customHeight="1">
      <c r="A350" s="22" t="s">
        <v>112</v>
      </c>
      <c r="B350" s="20" t="s">
        <v>272</v>
      </c>
      <c r="C350" s="20"/>
      <c r="D350" s="20"/>
      <c r="E350" s="20"/>
      <c r="F350" s="20"/>
      <c r="G350" s="20"/>
      <c r="H350" s="20"/>
      <c r="I350" s="20"/>
      <c r="J350" s="1473" t="str">
        <f>項目一覧②!$F$567</f>
        <v/>
      </c>
      <c r="K350" s="1473"/>
      <c r="L350" s="1473"/>
      <c r="M350" s="1473"/>
      <c r="N350" s="25" t="s">
        <v>94</v>
      </c>
      <c r="O350" s="20"/>
      <c r="P350" s="20"/>
      <c r="Q350" s="20"/>
      <c r="R350" s="20"/>
      <c r="S350" s="20"/>
      <c r="T350" s="20"/>
      <c r="U350" s="20"/>
      <c r="V350" s="20"/>
      <c r="W350" s="20"/>
      <c r="X350" s="20"/>
      <c r="Y350" s="20"/>
      <c r="Z350" s="20"/>
      <c r="AA350" s="20"/>
      <c r="AB350" s="10"/>
    </row>
    <row r="351" spans="1:28" ht="17.100000000000001" customHeight="1">
      <c r="A351" s="17" t="s">
        <v>112</v>
      </c>
      <c r="B351" s="16" t="s">
        <v>270</v>
      </c>
      <c r="C351" s="16"/>
      <c r="D351" s="16"/>
      <c r="E351" s="16"/>
      <c r="F351" s="16"/>
      <c r="G351" s="16"/>
      <c r="H351" s="16"/>
      <c r="I351" s="16"/>
      <c r="O351" s="16"/>
      <c r="P351" s="16"/>
      <c r="Q351" s="16"/>
      <c r="R351" s="16"/>
      <c r="S351" s="16"/>
      <c r="T351" s="16"/>
      <c r="U351" s="16"/>
      <c r="V351" s="16"/>
      <c r="W351" s="16"/>
      <c r="X351" s="16"/>
      <c r="Y351" s="16"/>
      <c r="Z351" s="16"/>
      <c r="AA351" s="16"/>
      <c r="AB351" s="2"/>
    </row>
    <row r="352" spans="1:28" ht="17.100000000000001" customHeight="1">
      <c r="A352" s="6"/>
      <c r="B352" s="3"/>
      <c r="C352" s="3" t="s">
        <v>2352</v>
      </c>
      <c r="D352" s="3" t="s">
        <v>2353</v>
      </c>
      <c r="E352" s="3"/>
      <c r="F352" s="3"/>
      <c r="G352" s="3"/>
      <c r="H352" s="3"/>
      <c r="I352" s="3"/>
      <c r="J352" s="1475" t="str">
        <f>項目一覧②!$F$568</f>
        <v/>
      </c>
      <c r="K352" s="1475"/>
      <c r="L352" s="1475"/>
      <c r="M352" s="1475"/>
      <c r="N352" s="4" t="s">
        <v>94</v>
      </c>
      <c r="O352" s="3"/>
      <c r="P352" s="3"/>
      <c r="Q352" s="3"/>
      <c r="R352" s="3"/>
      <c r="S352" s="3"/>
      <c r="T352" s="3"/>
      <c r="U352" s="3"/>
      <c r="V352" s="3"/>
      <c r="W352" s="3"/>
      <c r="X352" s="3"/>
      <c r="Y352" s="3"/>
      <c r="Z352" s="3"/>
      <c r="AA352" s="3"/>
      <c r="AB352" s="2"/>
    </row>
    <row r="353" spans="1:28" ht="17.100000000000001" customHeight="1">
      <c r="A353" s="6"/>
      <c r="B353" s="3"/>
      <c r="C353" s="3" t="s">
        <v>2354</v>
      </c>
      <c r="D353" s="3" t="s">
        <v>2355</v>
      </c>
      <c r="E353" s="3"/>
      <c r="F353" s="3"/>
      <c r="G353" s="3"/>
      <c r="H353" s="3"/>
      <c r="I353" s="3"/>
      <c r="J353" s="19"/>
      <c r="K353" s="19"/>
      <c r="L353" s="19"/>
      <c r="M353" s="19"/>
      <c r="N353" s="4"/>
      <c r="O353" s="3"/>
      <c r="P353" s="3"/>
      <c r="Q353" s="3" t="str">
        <f>IF(項目一覧②!$G$569=TRUE,"■","□")</f>
        <v>□</v>
      </c>
      <c r="R353" s="3" t="s">
        <v>86</v>
      </c>
      <c r="S353" s="3"/>
      <c r="T353" s="3" t="str">
        <f>IF(項目一覧②!$H$569=TRUE,"■","□")</f>
        <v>□</v>
      </c>
      <c r="U353" s="3" t="s">
        <v>463</v>
      </c>
      <c r="V353" s="3"/>
      <c r="W353" s="3"/>
      <c r="X353" s="3"/>
      <c r="Y353" s="3"/>
      <c r="Z353" s="3"/>
      <c r="AA353" s="3"/>
      <c r="AB353" s="10"/>
    </row>
    <row r="354" spans="1:28" ht="17.100000000000001" customHeight="1">
      <c r="A354" s="17" t="s">
        <v>277</v>
      </c>
      <c r="B354" s="16" t="s">
        <v>266</v>
      </c>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2"/>
    </row>
    <row r="355" spans="1:28" ht="17.100000000000001" customHeight="1">
      <c r="A355" s="3"/>
      <c r="B355" s="3"/>
      <c r="C355" s="3"/>
      <c r="D355" s="1468" t="s">
        <v>265</v>
      </c>
      <c r="E355" s="1468"/>
      <c r="F355" s="1468"/>
      <c r="G355" s="1468"/>
      <c r="H355" s="5"/>
      <c r="I355" s="1468" t="s">
        <v>264</v>
      </c>
      <c r="J355" s="1468"/>
      <c r="K355" s="1468"/>
      <c r="L355" s="1468"/>
      <c r="M355" s="1468"/>
      <c r="N355" s="1468"/>
      <c r="O355" s="1468"/>
      <c r="P355" s="1468"/>
      <c r="Q355" s="1468"/>
      <c r="R355" s="1468"/>
      <c r="S355" s="1468"/>
      <c r="T355" s="1468"/>
      <c r="U355" s="1468"/>
      <c r="V355" s="5"/>
      <c r="W355" s="5" t="s">
        <v>281</v>
      </c>
      <c r="X355" s="1468" t="s">
        <v>291</v>
      </c>
      <c r="Y355" s="1468"/>
      <c r="Z355" s="1468"/>
      <c r="AA355" s="3" t="s">
        <v>290</v>
      </c>
      <c r="AB355" s="2"/>
    </row>
    <row r="356" spans="1:28" ht="17.100000000000001" customHeight="1">
      <c r="A356" s="3"/>
      <c r="B356" s="3" t="s">
        <v>289</v>
      </c>
      <c r="C356" s="3"/>
      <c r="D356" s="5" t="s">
        <v>283</v>
      </c>
      <c r="E356" s="1462" t="str">
        <f>項目一覧②!$F$570</f>
        <v/>
      </c>
      <c r="F356" s="1462"/>
      <c r="G356" s="62" t="s">
        <v>282</v>
      </c>
      <c r="H356" s="18" t="str">
        <f>項目一覧②!$F$576</f>
        <v/>
      </c>
      <c r="J356" s="3"/>
      <c r="K356" s="3"/>
      <c r="L356" s="2"/>
      <c r="M356" s="3"/>
      <c r="N356" s="3"/>
      <c r="O356" s="3"/>
      <c r="P356" s="3"/>
      <c r="Q356" s="3"/>
      <c r="R356" s="2"/>
      <c r="S356" s="2"/>
      <c r="T356" s="2"/>
      <c r="U356" s="2"/>
      <c r="V356" s="5"/>
      <c r="W356" s="5" t="s">
        <v>281</v>
      </c>
      <c r="X356" s="1463" t="str">
        <f>項目一覧②!$F$582</f>
        <v/>
      </c>
      <c r="Y356" s="1463"/>
      <c r="Z356" s="1463"/>
      <c r="AA356" s="3" t="s">
        <v>280</v>
      </c>
      <c r="AB356" s="2"/>
    </row>
    <row r="357" spans="1:28" ht="17.100000000000001" customHeight="1">
      <c r="A357" s="3"/>
      <c r="B357" s="3" t="s">
        <v>288</v>
      </c>
      <c r="C357" s="3"/>
      <c r="D357" s="5" t="s">
        <v>283</v>
      </c>
      <c r="E357" s="1462" t="str">
        <f>項目一覧②!$F$571</f>
        <v/>
      </c>
      <c r="F357" s="1462"/>
      <c r="G357" s="62" t="s">
        <v>282</v>
      </c>
      <c r="H357" s="18" t="str">
        <f>項目一覧②!$F$577</f>
        <v/>
      </c>
      <c r="J357" s="3"/>
      <c r="K357" s="3"/>
      <c r="L357" s="2"/>
      <c r="M357" s="3"/>
      <c r="N357" s="3"/>
      <c r="O357" s="3"/>
      <c r="P357" s="3"/>
      <c r="Q357" s="3"/>
      <c r="R357" s="2"/>
      <c r="S357" s="2"/>
      <c r="T357" s="2"/>
      <c r="U357" s="2"/>
      <c r="V357" s="5"/>
      <c r="W357" s="5" t="s">
        <v>281</v>
      </c>
      <c r="X357" s="1463" t="str">
        <f>項目一覧②!$F$583</f>
        <v/>
      </c>
      <c r="Y357" s="1463"/>
      <c r="Z357" s="1463"/>
      <c r="AA357" s="3" t="s">
        <v>280</v>
      </c>
      <c r="AB357" s="2"/>
    </row>
    <row r="358" spans="1:28" ht="17.100000000000001" customHeight="1">
      <c r="A358" s="3"/>
      <c r="B358" s="3" t="s">
        <v>287</v>
      </c>
      <c r="C358" s="3"/>
      <c r="D358" s="5" t="s">
        <v>283</v>
      </c>
      <c r="E358" s="1462" t="str">
        <f>項目一覧②!$F$572</f>
        <v/>
      </c>
      <c r="F358" s="1462"/>
      <c r="G358" s="62" t="s">
        <v>282</v>
      </c>
      <c r="H358" s="18" t="str">
        <f>項目一覧②!$F$578</f>
        <v/>
      </c>
      <c r="J358" s="3"/>
      <c r="K358" s="3"/>
      <c r="L358" s="2"/>
      <c r="M358" s="3"/>
      <c r="N358" s="3"/>
      <c r="O358" s="3"/>
      <c r="P358" s="3"/>
      <c r="Q358" s="3"/>
      <c r="R358" s="2"/>
      <c r="S358" s="2"/>
      <c r="T358" s="2"/>
      <c r="U358" s="2"/>
      <c r="V358" s="5"/>
      <c r="W358" s="5" t="s">
        <v>281</v>
      </c>
      <c r="X358" s="1463" t="str">
        <f>項目一覧②!$F$584</f>
        <v/>
      </c>
      <c r="Y358" s="1463"/>
      <c r="Z358" s="1463"/>
      <c r="AA358" s="3" t="s">
        <v>280</v>
      </c>
      <c r="AB358" s="2"/>
    </row>
    <row r="359" spans="1:28" ht="17.100000000000001" customHeight="1">
      <c r="A359" s="3"/>
      <c r="B359" s="3" t="s">
        <v>286</v>
      </c>
      <c r="C359" s="3"/>
      <c r="D359" s="5" t="s">
        <v>283</v>
      </c>
      <c r="E359" s="1462" t="str">
        <f>項目一覧②!$F$573</f>
        <v/>
      </c>
      <c r="F359" s="1462"/>
      <c r="G359" s="62" t="s">
        <v>282</v>
      </c>
      <c r="H359" s="18" t="str">
        <f>項目一覧②!$F$579</f>
        <v/>
      </c>
      <c r="J359" s="3"/>
      <c r="K359" s="3"/>
      <c r="L359" s="2"/>
      <c r="M359" s="3"/>
      <c r="N359" s="3"/>
      <c r="O359" s="3"/>
      <c r="P359" s="3"/>
      <c r="Q359" s="3"/>
      <c r="R359" s="2"/>
      <c r="S359" s="2"/>
      <c r="T359" s="2"/>
      <c r="U359" s="2"/>
      <c r="V359" s="5"/>
      <c r="W359" s="5" t="s">
        <v>281</v>
      </c>
      <c r="X359" s="1463" t="str">
        <f>項目一覧②!$F$585</f>
        <v/>
      </c>
      <c r="Y359" s="1463"/>
      <c r="Z359" s="1463"/>
      <c r="AA359" s="3" t="s">
        <v>280</v>
      </c>
      <c r="AB359" s="2"/>
    </row>
    <row r="360" spans="1:28" ht="17.100000000000001" customHeight="1">
      <c r="A360" s="3"/>
      <c r="B360" s="3" t="s">
        <v>285</v>
      </c>
      <c r="C360" s="3"/>
      <c r="D360" s="5" t="s">
        <v>283</v>
      </c>
      <c r="E360" s="1462" t="str">
        <f>項目一覧②!$F$574</f>
        <v/>
      </c>
      <c r="F360" s="1462"/>
      <c r="G360" s="62" t="s">
        <v>282</v>
      </c>
      <c r="H360" s="18" t="str">
        <f>項目一覧②!$F$580</f>
        <v/>
      </c>
      <c r="J360" s="3"/>
      <c r="K360" s="3"/>
      <c r="L360" s="2"/>
      <c r="M360" s="3"/>
      <c r="N360" s="3"/>
      <c r="O360" s="3"/>
      <c r="P360" s="3"/>
      <c r="Q360" s="3"/>
      <c r="R360" s="2"/>
      <c r="S360" s="2"/>
      <c r="T360" s="2"/>
      <c r="U360" s="2"/>
      <c r="V360" s="5"/>
      <c r="W360" s="5" t="s">
        <v>281</v>
      </c>
      <c r="X360" s="1463" t="str">
        <f>項目一覧②!$F$586</f>
        <v/>
      </c>
      <c r="Y360" s="1463"/>
      <c r="Z360" s="1463"/>
      <c r="AA360" s="3" t="s">
        <v>280</v>
      </c>
      <c r="AB360" s="2"/>
    </row>
    <row r="361" spans="1:28" ht="17.100000000000001" customHeight="1">
      <c r="A361" s="15"/>
      <c r="B361" s="15" t="s">
        <v>284</v>
      </c>
      <c r="C361" s="15"/>
      <c r="D361" s="5" t="s">
        <v>283</v>
      </c>
      <c r="E361" s="1462" t="str">
        <f>項目一覧②!$F$575</f>
        <v/>
      </c>
      <c r="F361" s="1462"/>
      <c r="G361" s="62" t="s">
        <v>282</v>
      </c>
      <c r="H361" s="18" t="str">
        <f>項目一覧②!$F$581</f>
        <v/>
      </c>
      <c r="J361" s="15"/>
      <c r="K361" s="15"/>
      <c r="L361" s="2"/>
      <c r="M361" s="15"/>
      <c r="N361" s="15"/>
      <c r="O361" s="15"/>
      <c r="P361" s="15"/>
      <c r="Q361" s="15"/>
      <c r="R361" s="2"/>
      <c r="S361" s="2"/>
      <c r="T361" s="2"/>
      <c r="U361" s="2"/>
      <c r="V361" s="5"/>
      <c r="W361" s="5" t="s">
        <v>281</v>
      </c>
      <c r="X361" s="1467" t="str">
        <f>項目一覧②!$F$587</f>
        <v/>
      </c>
      <c r="Y361" s="1467"/>
      <c r="Z361" s="1467"/>
      <c r="AA361" s="3" t="s">
        <v>280</v>
      </c>
      <c r="AB361" s="10"/>
    </row>
    <row r="362" spans="1:28" ht="17.100000000000001" customHeight="1">
      <c r="A362" s="17" t="s">
        <v>277</v>
      </c>
      <c r="B362" s="16" t="s">
        <v>253</v>
      </c>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2"/>
    </row>
    <row r="363" spans="1:28" ht="17.100000000000001" customHeight="1">
      <c r="A363" s="6"/>
      <c r="B363" s="3"/>
      <c r="C363" s="3"/>
      <c r="D363" s="3"/>
      <c r="E363" s="3"/>
      <c r="F363" s="1464" t="str">
        <f>項目一覧②!$F$588</f>
        <v/>
      </c>
      <c r="G363" s="1464"/>
      <c r="H363" s="1464"/>
      <c r="I363" s="1464"/>
      <c r="J363" s="1464"/>
      <c r="K363" s="1464"/>
      <c r="L363" s="1464"/>
      <c r="M363" s="1464"/>
      <c r="N363" s="1464"/>
      <c r="O363" s="1464"/>
      <c r="P363" s="1464"/>
      <c r="Q363" s="1464"/>
      <c r="R363" s="1464"/>
      <c r="S363" s="1464"/>
      <c r="T363" s="1464"/>
      <c r="U363" s="1464"/>
      <c r="V363" s="1464"/>
      <c r="W363" s="1464"/>
      <c r="X363" s="1464"/>
      <c r="Y363" s="1464"/>
      <c r="Z363" s="1464"/>
      <c r="AA363" s="1464"/>
      <c r="AB363" s="2"/>
    </row>
    <row r="364" spans="1:28" ht="17.100000000000001" customHeight="1">
      <c r="A364" s="15"/>
      <c r="B364" s="15"/>
      <c r="C364" s="15"/>
      <c r="D364" s="15"/>
      <c r="E364" s="15"/>
      <c r="F364" s="1465"/>
      <c r="G364" s="1465"/>
      <c r="H364" s="1465"/>
      <c r="I364" s="1465"/>
      <c r="J364" s="1465"/>
      <c r="K364" s="1465"/>
      <c r="L364" s="1465"/>
      <c r="M364" s="1465"/>
      <c r="N364" s="1465"/>
      <c r="O364" s="1465"/>
      <c r="P364" s="1465"/>
      <c r="Q364" s="1465"/>
      <c r="R364" s="1465"/>
      <c r="S364" s="1465"/>
      <c r="T364" s="1465"/>
      <c r="U364" s="1465"/>
      <c r="V364" s="1465"/>
      <c r="W364" s="1465"/>
      <c r="X364" s="1465"/>
      <c r="Y364" s="1465"/>
      <c r="Z364" s="1465"/>
      <c r="AA364" s="1465"/>
      <c r="AB364" s="10"/>
    </row>
    <row r="365" spans="1:28" ht="17.100000000000001" customHeight="1">
      <c r="A365" s="6" t="s">
        <v>277</v>
      </c>
      <c r="B365" s="3" t="s">
        <v>252</v>
      </c>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2"/>
    </row>
    <row r="366" spans="1:28" ht="17.100000000000001" customHeight="1">
      <c r="A366" s="3"/>
      <c r="B366" s="3"/>
      <c r="C366" s="3"/>
      <c r="D366" s="3"/>
      <c r="E366" s="3"/>
      <c r="F366" s="1464" t="str">
        <f>項目一覧②!$F$589</f>
        <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2"/>
    </row>
    <row r="367" spans="1:28" ht="17.100000000000001" customHeight="1">
      <c r="A367" s="15"/>
      <c r="B367" s="15"/>
      <c r="C367" s="15"/>
      <c r="D367" s="15"/>
      <c r="E367" s="15"/>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0"/>
    </row>
    <row r="368" spans="1:28" ht="17.100000000000001"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2"/>
    </row>
    <row r="369" spans="1:28" ht="17.100000000000001" customHeight="1">
      <c r="A369" s="1468" t="s">
        <v>279</v>
      </c>
      <c r="B369" s="1468"/>
      <c r="C369" s="1468"/>
      <c r="D369" s="1468"/>
      <c r="E369" s="1468"/>
      <c r="F369" s="1468"/>
      <c r="G369" s="1468"/>
      <c r="H369" s="1468"/>
      <c r="I369" s="1468"/>
      <c r="J369" s="1468"/>
      <c r="K369" s="1468"/>
      <c r="L369" s="1468"/>
      <c r="M369" s="1468"/>
      <c r="N369" s="1468"/>
      <c r="O369" s="1468"/>
      <c r="P369" s="1468"/>
      <c r="Q369" s="1468"/>
      <c r="R369" s="1468"/>
      <c r="S369" s="1468"/>
      <c r="T369" s="1468"/>
      <c r="U369" s="1468"/>
      <c r="V369" s="1468"/>
      <c r="W369" s="1468"/>
      <c r="X369" s="1468"/>
      <c r="Y369" s="1468"/>
      <c r="Z369" s="1468"/>
      <c r="AA369" s="1468"/>
      <c r="AB369" s="2"/>
    </row>
    <row r="370" spans="1:28" ht="17.100000000000001" customHeight="1">
      <c r="A370" s="15"/>
      <c r="B370" s="15" t="s">
        <v>278</v>
      </c>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0"/>
    </row>
    <row r="371" spans="1:28" ht="21.95" customHeight="1">
      <c r="A371" s="22" t="s">
        <v>277</v>
      </c>
      <c r="B371" s="20" t="s">
        <v>134</v>
      </c>
      <c r="C371" s="20"/>
      <c r="D371" s="20"/>
      <c r="E371" s="20"/>
      <c r="F371" s="20"/>
      <c r="G371" s="24"/>
      <c r="H371" s="20"/>
      <c r="I371" s="20"/>
      <c r="J371" s="20"/>
      <c r="K371" s="20"/>
      <c r="L371" s="1479">
        <f>項目一覧②!$F$590</f>
        <v>3</v>
      </c>
      <c r="M371" s="1479"/>
      <c r="N371" s="20"/>
      <c r="O371" s="20"/>
      <c r="P371" s="20"/>
      <c r="Q371" s="20"/>
      <c r="R371" s="20"/>
      <c r="S371" s="20"/>
      <c r="T371" s="20"/>
      <c r="U371" s="20"/>
      <c r="V371" s="20"/>
      <c r="W371" s="20"/>
      <c r="X371" s="20"/>
      <c r="Y371" s="20"/>
      <c r="Z371" s="20"/>
      <c r="AA371" s="20"/>
      <c r="AB371" s="10"/>
    </row>
    <row r="372" spans="1:28" ht="21.95" customHeight="1">
      <c r="A372" s="22" t="s">
        <v>277</v>
      </c>
      <c r="B372" s="20" t="s">
        <v>276</v>
      </c>
      <c r="C372" s="20"/>
      <c r="D372" s="20"/>
      <c r="E372" s="20"/>
      <c r="F372" s="20"/>
      <c r="G372" s="2"/>
      <c r="H372" s="2"/>
      <c r="I372" s="20"/>
      <c r="J372" s="1469" t="str">
        <f>項目一覧②!$F$591</f>
        <v/>
      </c>
      <c r="K372" s="1469"/>
      <c r="L372" s="1469"/>
      <c r="M372" s="1469"/>
      <c r="N372" s="26" t="s">
        <v>275</v>
      </c>
      <c r="O372" s="20"/>
      <c r="P372" s="20"/>
      <c r="Q372" s="20"/>
      <c r="R372" s="20"/>
      <c r="S372" s="20"/>
      <c r="T372" s="20"/>
      <c r="U372" s="20"/>
      <c r="V372" s="20"/>
      <c r="W372" s="20"/>
      <c r="X372" s="20"/>
      <c r="Y372" s="20"/>
      <c r="Z372" s="20"/>
      <c r="AA372" s="20"/>
      <c r="AB372" s="10"/>
    </row>
    <row r="373" spans="1:28" ht="21.95" customHeight="1">
      <c r="A373" s="22" t="s">
        <v>112</v>
      </c>
      <c r="B373" s="20" t="s">
        <v>274</v>
      </c>
      <c r="C373" s="20"/>
      <c r="D373" s="20"/>
      <c r="E373" s="20"/>
      <c r="F373" s="20"/>
      <c r="G373" s="20"/>
      <c r="H373" s="20"/>
      <c r="I373" s="20"/>
      <c r="J373" s="1473" t="str">
        <f>項目一覧②!$F$592</f>
        <v/>
      </c>
      <c r="K373" s="1473"/>
      <c r="L373" s="1473"/>
      <c r="M373" s="1473"/>
      <c r="N373" s="25" t="s">
        <v>94</v>
      </c>
      <c r="O373" s="20"/>
      <c r="P373" s="20"/>
      <c r="Q373" s="20"/>
      <c r="R373" s="20"/>
      <c r="S373" s="20"/>
      <c r="T373" s="20"/>
      <c r="U373" s="20"/>
      <c r="V373" s="20"/>
      <c r="W373" s="20"/>
      <c r="X373" s="20"/>
      <c r="Y373" s="20"/>
      <c r="Z373" s="20"/>
      <c r="AA373" s="20"/>
      <c r="AB373" s="10"/>
    </row>
    <row r="374" spans="1:28" ht="21.95" customHeight="1">
      <c r="A374" s="22" t="s">
        <v>112</v>
      </c>
      <c r="B374" s="20" t="s">
        <v>273</v>
      </c>
      <c r="C374" s="20"/>
      <c r="D374" s="20"/>
      <c r="E374" s="20"/>
      <c r="F374" s="20"/>
      <c r="G374" s="20"/>
      <c r="H374" s="20"/>
      <c r="I374" s="20"/>
      <c r="J374" s="1473" t="str">
        <f>項目一覧②!$F$593</f>
        <v/>
      </c>
      <c r="K374" s="1473"/>
      <c r="L374" s="1473"/>
      <c r="M374" s="1473"/>
      <c r="N374" s="4" t="s">
        <v>94</v>
      </c>
      <c r="O374" s="20"/>
      <c r="P374" s="20"/>
      <c r="Q374" s="20"/>
      <c r="R374" s="20"/>
      <c r="S374" s="20"/>
      <c r="T374" s="20"/>
      <c r="U374" s="20"/>
      <c r="V374" s="20"/>
      <c r="W374" s="20"/>
      <c r="X374" s="20"/>
      <c r="Y374" s="20"/>
      <c r="Z374" s="20"/>
      <c r="AA374" s="20"/>
      <c r="AB374" s="10"/>
    </row>
    <row r="375" spans="1:28" ht="21.95" customHeight="1">
      <c r="A375" s="22" t="s">
        <v>112</v>
      </c>
      <c r="B375" s="20" t="s">
        <v>272</v>
      </c>
      <c r="C375" s="20"/>
      <c r="D375" s="20"/>
      <c r="E375" s="20"/>
      <c r="F375" s="20"/>
      <c r="G375" s="20"/>
      <c r="H375" s="20"/>
      <c r="I375" s="20"/>
      <c r="J375" s="1473" t="str">
        <f>項目一覧②!$F$594</f>
        <v/>
      </c>
      <c r="K375" s="1473"/>
      <c r="L375" s="1473"/>
      <c r="M375" s="1473"/>
      <c r="N375" s="25" t="s">
        <v>94</v>
      </c>
      <c r="O375" s="20"/>
      <c r="P375" s="20"/>
      <c r="Q375" s="20"/>
      <c r="R375" s="20"/>
      <c r="S375" s="20"/>
      <c r="T375" s="20"/>
      <c r="U375" s="20"/>
      <c r="V375" s="20"/>
      <c r="W375" s="20"/>
      <c r="X375" s="20"/>
      <c r="Y375" s="20"/>
      <c r="Z375" s="20"/>
      <c r="AA375" s="20"/>
      <c r="AB375" s="10"/>
    </row>
    <row r="376" spans="1:28" ht="17.100000000000001" customHeight="1">
      <c r="A376" s="17" t="s">
        <v>112</v>
      </c>
      <c r="B376" s="16" t="s">
        <v>270</v>
      </c>
      <c r="C376" s="16"/>
      <c r="D376" s="16"/>
      <c r="E376" s="16"/>
      <c r="F376" s="16"/>
      <c r="G376" s="16"/>
      <c r="H376" s="16"/>
      <c r="I376" s="16"/>
      <c r="O376" s="16"/>
      <c r="P376" s="16"/>
      <c r="Q376" s="16"/>
      <c r="R376" s="16"/>
      <c r="S376" s="16"/>
      <c r="T376" s="16"/>
      <c r="U376" s="16"/>
      <c r="V376" s="16"/>
      <c r="W376" s="16"/>
      <c r="X376" s="16"/>
      <c r="Y376" s="16"/>
      <c r="Z376" s="16"/>
      <c r="AA376" s="16"/>
      <c r="AB376" s="2"/>
    </row>
    <row r="377" spans="1:28" ht="17.100000000000001" customHeight="1">
      <c r="A377" s="6"/>
      <c r="B377" s="3"/>
      <c r="C377" s="3" t="s">
        <v>2352</v>
      </c>
      <c r="D377" s="3" t="s">
        <v>2353</v>
      </c>
      <c r="E377" s="3"/>
      <c r="F377" s="3"/>
      <c r="G377" s="3"/>
      <c r="H377" s="3"/>
      <c r="I377" s="3"/>
      <c r="J377" s="1475" t="str">
        <f>項目一覧②!$F$595</f>
        <v/>
      </c>
      <c r="K377" s="1475"/>
      <c r="L377" s="1475"/>
      <c r="M377" s="1475"/>
      <c r="N377" s="4" t="s">
        <v>94</v>
      </c>
      <c r="O377" s="3"/>
      <c r="P377" s="3"/>
      <c r="Q377" s="3"/>
      <c r="R377" s="3"/>
      <c r="S377" s="3"/>
      <c r="T377" s="3"/>
      <c r="U377" s="3"/>
      <c r="V377" s="3"/>
      <c r="W377" s="3"/>
      <c r="X377" s="3"/>
      <c r="Y377" s="3"/>
      <c r="Z377" s="3"/>
      <c r="AA377" s="3"/>
      <c r="AB377" s="2"/>
    </row>
    <row r="378" spans="1:28" ht="17.100000000000001" customHeight="1">
      <c r="A378" s="6"/>
      <c r="B378" s="3"/>
      <c r="C378" s="3" t="s">
        <v>2354</v>
      </c>
      <c r="D378" s="3" t="s">
        <v>2355</v>
      </c>
      <c r="E378" s="3"/>
      <c r="F378" s="3"/>
      <c r="G378" s="3"/>
      <c r="H378" s="3"/>
      <c r="I378" s="3"/>
      <c r="J378" s="19"/>
      <c r="K378" s="19"/>
      <c r="L378" s="19"/>
      <c r="M378" s="19"/>
      <c r="N378" s="4"/>
      <c r="O378" s="3"/>
      <c r="P378" s="3"/>
      <c r="Q378" s="3" t="str">
        <f>IF(項目一覧②!$G$596=TRUE,"■","□")</f>
        <v>□</v>
      </c>
      <c r="R378" s="3" t="s">
        <v>86</v>
      </c>
      <c r="S378" s="3"/>
      <c r="T378" s="3" t="str">
        <f>IF(項目一覧②!$H$596=TRUE,"■","□")</f>
        <v>□</v>
      </c>
      <c r="U378" s="3" t="s">
        <v>463</v>
      </c>
      <c r="V378" s="3"/>
      <c r="W378" s="3"/>
      <c r="X378" s="3"/>
      <c r="Y378" s="3"/>
      <c r="Z378" s="3"/>
      <c r="AA378" s="3"/>
      <c r="AB378" s="10"/>
    </row>
    <row r="379" spans="1:28" ht="17.100000000000001" customHeight="1">
      <c r="A379" s="17" t="s">
        <v>277</v>
      </c>
      <c r="B379" s="16" t="s">
        <v>266</v>
      </c>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2"/>
    </row>
    <row r="380" spans="1:28" ht="17.100000000000001" customHeight="1">
      <c r="A380" s="3"/>
      <c r="B380" s="3"/>
      <c r="C380" s="3"/>
      <c r="D380" s="1468" t="s">
        <v>265</v>
      </c>
      <c r="E380" s="1468"/>
      <c r="F380" s="1468"/>
      <c r="G380" s="1468"/>
      <c r="H380" s="5"/>
      <c r="I380" s="1468" t="s">
        <v>264</v>
      </c>
      <c r="J380" s="1468"/>
      <c r="K380" s="1468"/>
      <c r="L380" s="1468"/>
      <c r="M380" s="1468"/>
      <c r="N380" s="1468"/>
      <c r="O380" s="1468"/>
      <c r="P380" s="1468"/>
      <c r="Q380" s="1468"/>
      <c r="R380" s="1468"/>
      <c r="S380" s="1468"/>
      <c r="T380" s="1468"/>
      <c r="U380" s="1468"/>
      <c r="V380" s="5"/>
      <c r="W380" s="5" t="s">
        <v>281</v>
      </c>
      <c r="X380" s="1468" t="s">
        <v>291</v>
      </c>
      <c r="Y380" s="1468"/>
      <c r="Z380" s="1468"/>
      <c r="AA380" s="3" t="s">
        <v>290</v>
      </c>
      <c r="AB380" s="2"/>
    </row>
    <row r="381" spans="1:28" ht="17.100000000000001" customHeight="1">
      <c r="A381" s="3"/>
      <c r="B381" s="3" t="s">
        <v>289</v>
      </c>
      <c r="C381" s="3"/>
      <c r="D381" s="5" t="s">
        <v>283</v>
      </c>
      <c r="E381" s="1462" t="str">
        <f>項目一覧②!$F$597</f>
        <v/>
      </c>
      <c r="F381" s="1462"/>
      <c r="G381" s="62" t="s">
        <v>282</v>
      </c>
      <c r="H381" s="18" t="str">
        <f>項目一覧②!$F$603</f>
        <v/>
      </c>
      <c r="J381" s="3"/>
      <c r="K381" s="3"/>
      <c r="L381" s="2"/>
      <c r="M381" s="3"/>
      <c r="N381" s="3"/>
      <c r="O381" s="3"/>
      <c r="P381" s="3"/>
      <c r="Q381" s="3"/>
      <c r="R381" s="2"/>
      <c r="S381" s="2"/>
      <c r="T381" s="2"/>
      <c r="U381" s="2"/>
      <c r="V381" s="5"/>
      <c r="W381" s="5" t="s">
        <v>281</v>
      </c>
      <c r="X381" s="1463" t="str">
        <f>項目一覧②!$F$609</f>
        <v/>
      </c>
      <c r="Y381" s="1463"/>
      <c r="Z381" s="1463"/>
      <c r="AA381" s="3" t="s">
        <v>280</v>
      </c>
      <c r="AB381" s="2"/>
    </row>
    <row r="382" spans="1:28" ht="17.100000000000001" customHeight="1">
      <c r="A382" s="3"/>
      <c r="B382" s="3" t="s">
        <v>288</v>
      </c>
      <c r="C382" s="3"/>
      <c r="D382" s="5" t="s">
        <v>283</v>
      </c>
      <c r="E382" s="1462" t="str">
        <f>項目一覧②!$F$598</f>
        <v/>
      </c>
      <c r="F382" s="1462"/>
      <c r="G382" s="62" t="s">
        <v>282</v>
      </c>
      <c r="H382" s="18" t="str">
        <f>項目一覧②!$F$604</f>
        <v/>
      </c>
      <c r="J382" s="3"/>
      <c r="K382" s="3"/>
      <c r="L382" s="2"/>
      <c r="M382" s="3"/>
      <c r="N382" s="3"/>
      <c r="O382" s="3"/>
      <c r="P382" s="3"/>
      <c r="Q382" s="3"/>
      <c r="R382" s="2"/>
      <c r="S382" s="2"/>
      <c r="T382" s="2"/>
      <c r="U382" s="2"/>
      <c r="V382" s="5"/>
      <c r="W382" s="5" t="s">
        <v>281</v>
      </c>
      <c r="X382" s="1463" t="str">
        <f>項目一覧②!$F$610</f>
        <v/>
      </c>
      <c r="Y382" s="1463"/>
      <c r="Z382" s="1463"/>
      <c r="AA382" s="3" t="s">
        <v>280</v>
      </c>
      <c r="AB382" s="2"/>
    </row>
    <row r="383" spans="1:28" ht="17.100000000000001" customHeight="1">
      <c r="A383" s="3"/>
      <c r="B383" s="3" t="s">
        <v>287</v>
      </c>
      <c r="C383" s="3"/>
      <c r="D383" s="5" t="s">
        <v>283</v>
      </c>
      <c r="E383" s="1462" t="str">
        <f>項目一覧②!$F$599</f>
        <v/>
      </c>
      <c r="F383" s="1462"/>
      <c r="G383" s="62" t="s">
        <v>282</v>
      </c>
      <c r="H383" s="18" t="str">
        <f>項目一覧②!$F$605</f>
        <v/>
      </c>
      <c r="J383" s="3"/>
      <c r="K383" s="3"/>
      <c r="L383" s="2"/>
      <c r="M383" s="3"/>
      <c r="N383" s="3"/>
      <c r="O383" s="3"/>
      <c r="P383" s="3"/>
      <c r="Q383" s="3"/>
      <c r="R383" s="2"/>
      <c r="S383" s="2"/>
      <c r="T383" s="2"/>
      <c r="U383" s="2"/>
      <c r="V383" s="5"/>
      <c r="W383" s="5" t="s">
        <v>281</v>
      </c>
      <c r="X383" s="1463" t="str">
        <f>項目一覧②!$F$611</f>
        <v/>
      </c>
      <c r="Y383" s="1463"/>
      <c r="Z383" s="1463"/>
      <c r="AA383" s="3" t="s">
        <v>280</v>
      </c>
      <c r="AB383" s="2"/>
    </row>
    <row r="384" spans="1:28" ht="17.100000000000001" customHeight="1">
      <c r="A384" s="3"/>
      <c r="B384" s="3" t="s">
        <v>286</v>
      </c>
      <c r="C384" s="3"/>
      <c r="D384" s="5" t="s">
        <v>283</v>
      </c>
      <c r="E384" s="1462" t="str">
        <f>項目一覧②!$F$600</f>
        <v/>
      </c>
      <c r="F384" s="1462"/>
      <c r="G384" s="62" t="s">
        <v>282</v>
      </c>
      <c r="H384" s="18" t="str">
        <f>項目一覧②!$F$606</f>
        <v/>
      </c>
      <c r="J384" s="3"/>
      <c r="K384" s="3"/>
      <c r="L384" s="2"/>
      <c r="M384" s="3"/>
      <c r="N384" s="3"/>
      <c r="O384" s="3"/>
      <c r="P384" s="3"/>
      <c r="Q384" s="3"/>
      <c r="R384" s="2"/>
      <c r="S384" s="2"/>
      <c r="T384" s="2"/>
      <c r="U384" s="2"/>
      <c r="V384" s="5"/>
      <c r="W384" s="5" t="s">
        <v>281</v>
      </c>
      <c r="X384" s="1463" t="str">
        <f>項目一覧②!$F$612</f>
        <v/>
      </c>
      <c r="Y384" s="1463"/>
      <c r="Z384" s="1463"/>
      <c r="AA384" s="3" t="s">
        <v>280</v>
      </c>
      <c r="AB384" s="2"/>
    </row>
    <row r="385" spans="1:28" ht="17.100000000000001" customHeight="1">
      <c r="A385" s="3"/>
      <c r="B385" s="3" t="s">
        <v>285</v>
      </c>
      <c r="C385" s="3"/>
      <c r="D385" s="5" t="s">
        <v>283</v>
      </c>
      <c r="E385" s="1462" t="str">
        <f>項目一覧②!$F$601</f>
        <v/>
      </c>
      <c r="F385" s="1462"/>
      <c r="G385" s="62" t="s">
        <v>282</v>
      </c>
      <c r="H385" s="18" t="str">
        <f>項目一覧②!$F$607</f>
        <v/>
      </c>
      <c r="J385" s="3"/>
      <c r="K385" s="3"/>
      <c r="L385" s="2"/>
      <c r="M385" s="3"/>
      <c r="N385" s="3"/>
      <c r="O385" s="3"/>
      <c r="P385" s="3"/>
      <c r="Q385" s="3"/>
      <c r="R385" s="2"/>
      <c r="S385" s="2"/>
      <c r="T385" s="2"/>
      <c r="U385" s="2"/>
      <c r="V385" s="5"/>
      <c r="W385" s="5" t="s">
        <v>281</v>
      </c>
      <c r="X385" s="1463" t="str">
        <f>項目一覧②!$F$613</f>
        <v/>
      </c>
      <c r="Y385" s="1463"/>
      <c r="Z385" s="1463"/>
      <c r="AA385" s="3" t="s">
        <v>280</v>
      </c>
      <c r="AB385" s="2"/>
    </row>
    <row r="386" spans="1:28" ht="17.100000000000001" customHeight="1">
      <c r="A386" s="15"/>
      <c r="B386" s="15" t="s">
        <v>284</v>
      </c>
      <c r="C386" s="15"/>
      <c r="D386" s="5" t="s">
        <v>283</v>
      </c>
      <c r="E386" s="1462" t="str">
        <f>項目一覧②!$F$602</f>
        <v/>
      </c>
      <c r="F386" s="1462"/>
      <c r="G386" s="62" t="s">
        <v>282</v>
      </c>
      <c r="H386" s="18" t="str">
        <f>項目一覧②!$F$608</f>
        <v/>
      </c>
      <c r="J386" s="15"/>
      <c r="K386" s="15"/>
      <c r="L386" s="2"/>
      <c r="M386" s="15"/>
      <c r="N386" s="15"/>
      <c r="O386" s="15"/>
      <c r="P386" s="15"/>
      <c r="Q386" s="15"/>
      <c r="R386" s="2"/>
      <c r="S386" s="2"/>
      <c r="T386" s="2"/>
      <c r="U386" s="2"/>
      <c r="V386" s="5"/>
      <c r="W386" s="5" t="s">
        <v>281</v>
      </c>
      <c r="X386" s="1467" t="str">
        <f>項目一覧②!$F$614</f>
        <v/>
      </c>
      <c r="Y386" s="1467"/>
      <c r="Z386" s="1467"/>
      <c r="AA386" s="3" t="s">
        <v>280</v>
      </c>
      <c r="AB386" s="10"/>
    </row>
    <row r="387" spans="1:28" ht="17.100000000000001" customHeight="1">
      <c r="A387" s="17" t="s">
        <v>277</v>
      </c>
      <c r="B387" s="16" t="s">
        <v>253</v>
      </c>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2"/>
    </row>
    <row r="388" spans="1:28" ht="17.100000000000001" customHeight="1">
      <c r="A388" s="6"/>
      <c r="B388" s="3"/>
      <c r="C388" s="3"/>
      <c r="D388" s="3"/>
      <c r="E388" s="3"/>
      <c r="F388" s="1464" t="str">
        <f>項目一覧②!$F$615</f>
        <v/>
      </c>
      <c r="G388" s="1464"/>
      <c r="H388" s="1464"/>
      <c r="I388" s="1464"/>
      <c r="J388" s="1464"/>
      <c r="K388" s="1464"/>
      <c r="L388" s="1464"/>
      <c r="M388" s="1464"/>
      <c r="N388" s="1464"/>
      <c r="O388" s="1464"/>
      <c r="P388" s="1464"/>
      <c r="Q388" s="1464"/>
      <c r="R388" s="1464"/>
      <c r="S388" s="1464"/>
      <c r="T388" s="1464"/>
      <c r="U388" s="1464"/>
      <c r="V388" s="1464"/>
      <c r="W388" s="1464"/>
      <c r="X388" s="1464"/>
      <c r="Y388" s="1464"/>
      <c r="Z388" s="1464"/>
      <c r="AA388" s="1464"/>
      <c r="AB388" s="2"/>
    </row>
    <row r="389" spans="1:28" ht="17.100000000000001" customHeight="1">
      <c r="A389" s="15"/>
      <c r="B389" s="15"/>
      <c r="C389" s="15"/>
      <c r="D389" s="15"/>
      <c r="E389" s="15"/>
      <c r="F389" s="1465"/>
      <c r="G389" s="1465"/>
      <c r="H389" s="1465"/>
      <c r="I389" s="1465"/>
      <c r="J389" s="1465"/>
      <c r="K389" s="1465"/>
      <c r="L389" s="1465"/>
      <c r="M389" s="1465"/>
      <c r="N389" s="1465"/>
      <c r="O389" s="1465"/>
      <c r="P389" s="1465"/>
      <c r="Q389" s="1465"/>
      <c r="R389" s="1465"/>
      <c r="S389" s="1465"/>
      <c r="T389" s="1465"/>
      <c r="U389" s="1465"/>
      <c r="V389" s="1465"/>
      <c r="W389" s="1465"/>
      <c r="X389" s="1465"/>
      <c r="Y389" s="1465"/>
      <c r="Z389" s="1465"/>
      <c r="AA389" s="1465"/>
      <c r="AB389" s="10"/>
    </row>
    <row r="390" spans="1:28" ht="17.100000000000001" customHeight="1">
      <c r="A390" s="6" t="s">
        <v>277</v>
      </c>
      <c r="B390" s="3" t="s">
        <v>252</v>
      </c>
      <c r="C390" s="3"/>
      <c r="D390" s="3"/>
      <c r="E390" s="3"/>
      <c r="F390" s="18"/>
      <c r="G390" s="18"/>
      <c r="H390" s="18"/>
      <c r="I390" s="18"/>
      <c r="J390" s="18"/>
      <c r="K390" s="18"/>
      <c r="L390" s="18"/>
      <c r="M390" s="18"/>
      <c r="N390" s="18"/>
      <c r="O390" s="18"/>
      <c r="P390" s="18"/>
      <c r="Q390" s="18"/>
      <c r="R390" s="18"/>
      <c r="S390" s="18"/>
      <c r="T390" s="18"/>
      <c r="U390" s="18"/>
      <c r="V390" s="18"/>
      <c r="W390" s="18"/>
      <c r="X390" s="18"/>
      <c r="Y390" s="18"/>
      <c r="Z390" s="18"/>
      <c r="AA390" s="18"/>
      <c r="AB390" s="2"/>
    </row>
    <row r="391" spans="1:28" ht="17.100000000000001" customHeight="1">
      <c r="A391" s="3"/>
      <c r="B391" s="3"/>
      <c r="C391" s="3"/>
      <c r="D391" s="3"/>
      <c r="E391" s="3"/>
      <c r="F391" s="1464" t="str">
        <f>項目一覧②!$F$616</f>
        <v/>
      </c>
      <c r="G391" s="1464"/>
      <c r="H391" s="1464"/>
      <c r="I391" s="1464"/>
      <c r="J391" s="1464"/>
      <c r="K391" s="1464"/>
      <c r="L391" s="1464"/>
      <c r="M391" s="1464"/>
      <c r="N391" s="1464"/>
      <c r="O391" s="1464"/>
      <c r="P391" s="1464"/>
      <c r="Q391" s="1464"/>
      <c r="R391" s="1464"/>
      <c r="S391" s="1464"/>
      <c r="T391" s="1464"/>
      <c r="U391" s="1464"/>
      <c r="V391" s="1464"/>
      <c r="W391" s="1464"/>
      <c r="X391" s="1464"/>
      <c r="Y391" s="1464"/>
      <c r="Z391" s="1464"/>
      <c r="AA391" s="1464"/>
      <c r="AB391" s="2"/>
    </row>
    <row r="392" spans="1:28" ht="17.100000000000001" customHeight="1">
      <c r="A392" s="15"/>
      <c r="B392" s="15"/>
      <c r="C392" s="15"/>
      <c r="D392" s="15"/>
      <c r="E392" s="15"/>
      <c r="F392" s="1465"/>
      <c r="G392" s="1465"/>
      <c r="H392" s="1465"/>
      <c r="I392" s="1465"/>
      <c r="J392" s="1465"/>
      <c r="K392" s="1465"/>
      <c r="L392" s="1465"/>
      <c r="M392" s="1465"/>
      <c r="N392" s="1465"/>
      <c r="O392" s="1465"/>
      <c r="P392" s="1465"/>
      <c r="Q392" s="1465"/>
      <c r="R392" s="1465"/>
      <c r="S392" s="1465"/>
      <c r="T392" s="1465"/>
      <c r="U392" s="1465"/>
      <c r="V392" s="1465"/>
      <c r="W392" s="1465"/>
      <c r="X392" s="1465"/>
      <c r="Y392" s="1465"/>
      <c r="Z392" s="1465"/>
      <c r="AA392" s="1465"/>
      <c r="AB392" s="10"/>
    </row>
    <row r="393" spans="1:28" ht="17.100000000000001"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2"/>
    </row>
    <row r="394" spans="1:28" ht="17.100000000000001" customHeight="1">
      <c r="A394" s="1468" t="s">
        <v>279</v>
      </c>
      <c r="B394" s="1468"/>
      <c r="C394" s="1468"/>
      <c r="D394" s="1468"/>
      <c r="E394" s="1468"/>
      <c r="F394" s="1468"/>
      <c r="G394" s="1468"/>
      <c r="H394" s="1468"/>
      <c r="I394" s="1468"/>
      <c r="J394" s="1468"/>
      <c r="K394" s="1468"/>
      <c r="L394" s="1468"/>
      <c r="M394" s="1468"/>
      <c r="N394" s="1468"/>
      <c r="O394" s="1468"/>
      <c r="P394" s="1468"/>
      <c r="Q394" s="1468"/>
      <c r="R394" s="1468"/>
      <c r="S394" s="1468"/>
      <c r="T394" s="1468"/>
      <c r="U394" s="1468"/>
      <c r="V394" s="1468"/>
      <c r="W394" s="1468"/>
      <c r="X394" s="1468"/>
      <c r="Y394" s="1468"/>
      <c r="Z394" s="1468"/>
      <c r="AA394" s="1468"/>
      <c r="AB394" s="2"/>
    </row>
    <row r="395" spans="1:28" ht="17.100000000000001" customHeight="1">
      <c r="A395" s="15"/>
      <c r="B395" s="15" t="s">
        <v>278</v>
      </c>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0"/>
    </row>
    <row r="396" spans="1:28" ht="21.95" customHeight="1">
      <c r="A396" s="22" t="s">
        <v>277</v>
      </c>
      <c r="B396" s="20" t="s">
        <v>134</v>
      </c>
      <c r="C396" s="20"/>
      <c r="D396" s="20"/>
      <c r="E396" s="20"/>
      <c r="F396" s="20"/>
      <c r="G396" s="24"/>
      <c r="H396" s="20"/>
      <c r="I396" s="20"/>
      <c r="J396" s="20"/>
      <c r="K396" s="20"/>
      <c r="L396" s="1479">
        <f>項目一覧②!$F$617</f>
        <v>3</v>
      </c>
      <c r="M396" s="1479"/>
      <c r="N396" s="20"/>
      <c r="O396" s="20"/>
      <c r="P396" s="20"/>
      <c r="Q396" s="20"/>
      <c r="R396" s="20"/>
      <c r="S396" s="20"/>
      <c r="T396" s="20"/>
      <c r="U396" s="20"/>
      <c r="V396" s="20"/>
      <c r="W396" s="20"/>
      <c r="X396" s="20"/>
      <c r="Y396" s="20"/>
      <c r="Z396" s="20"/>
      <c r="AA396" s="20"/>
      <c r="AB396" s="10"/>
    </row>
    <row r="397" spans="1:28" ht="21.95" customHeight="1">
      <c r="A397" s="22" t="s">
        <v>277</v>
      </c>
      <c r="B397" s="20" t="s">
        <v>276</v>
      </c>
      <c r="C397" s="20"/>
      <c r="D397" s="20"/>
      <c r="E397" s="20"/>
      <c r="F397" s="20"/>
      <c r="G397" s="2"/>
      <c r="H397" s="2"/>
      <c r="I397" s="20"/>
      <c r="J397" s="20"/>
      <c r="K397" s="20"/>
      <c r="L397" s="2"/>
      <c r="M397" s="20" t="str">
        <f>項目一覧②!$F$618</f>
        <v/>
      </c>
      <c r="N397" s="20" t="s">
        <v>275</v>
      </c>
      <c r="O397" s="20"/>
      <c r="P397" s="20"/>
      <c r="Q397" s="20"/>
      <c r="R397" s="20"/>
      <c r="S397" s="20"/>
      <c r="T397" s="20"/>
      <c r="U397" s="20"/>
      <c r="V397" s="20"/>
      <c r="W397" s="20"/>
      <c r="X397" s="20"/>
      <c r="Y397" s="20"/>
      <c r="Z397" s="20"/>
      <c r="AA397" s="20"/>
      <c r="AB397" s="10"/>
    </row>
    <row r="398" spans="1:28" ht="21.95" customHeight="1">
      <c r="A398" s="22" t="s">
        <v>112</v>
      </c>
      <c r="B398" s="20" t="s">
        <v>274</v>
      </c>
      <c r="C398" s="20"/>
      <c r="D398" s="20"/>
      <c r="E398" s="20"/>
      <c r="F398" s="20"/>
      <c r="G398" s="20"/>
      <c r="H398" s="20"/>
      <c r="I398" s="20"/>
      <c r="J398" s="1553" t="str">
        <f>項目一覧②!$F$619</f>
        <v/>
      </c>
      <c r="K398" s="1553"/>
      <c r="L398" s="1553"/>
      <c r="M398" s="1553"/>
      <c r="N398" s="25" t="s">
        <v>94</v>
      </c>
      <c r="O398" s="20"/>
      <c r="P398" s="20"/>
      <c r="Q398" s="20"/>
      <c r="R398" s="20"/>
      <c r="S398" s="20"/>
      <c r="T398" s="20"/>
      <c r="U398" s="20"/>
      <c r="V398" s="20"/>
      <c r="W398" s="20"/>
      <c r="X398" s="20"/>
      <c r="Y398" s="20"/>
      <c r="Z398" s="20"/>
      <c r="AA398" s="20"/>
      <c r="AB398" s="10"/>
    </row>
    <row r="399" spans="1:28" ht="21.95" customHeight="1">
      <c r="A399" s="22" t="s">
        <v>112</v>
      </c>
      <c r="B399" s="20" t="s">
        <v>273</v>
      </c>
      <c r="C399" s="20"/>
      <c r="D399" s="20"/>
      <c r="E399" s="20"/>
      <c r="F399" s="20"/>
      <c r="G399" s="20"/>
      <c r="H399" s="20"/>
      <c r="I399" s="20"/>
      <c r="J399" s="1553" t="str">
        <f>項目一覧②!$F$620</f>
        <v/>
      </c>
      <c r="K399" s="1553"/>
      <c r="L399" s="1553"/>
      <c r="M399" s="1553"/>
      <c r="N399" s="4" t="s">
        <v>94</v>
      </c>
      <c r="O399" s="20"/>
      <c r="P399" s="20"/>
      <c r="Q399" s="20"/>
      <c r="R399" s="20"/>
      <c r="S399" s="20"/>
      <c r="T399" s="20"/>
      <c r="U399" s="20"/>
      <c r="V399" s="20"/>
      <c r="W399" s="20"/>
      <c r="X399" s="20"/>
      <c r="Y399" s="20"/>
      <c r="Z399" s="20"/>
      <c r="AA399" s="20"/>
      <c r="AB399" s="10"/>
    </row>
    <row r="400" spans="1:28" ht="21.95" customHeight="1">
      <c r="A400" s="22" t="s">
        <v>112</v>
      </c>
      <c r="B400" s="20" t="s">
        <v>272</v>
      </c>
      <c r="C400" s="20"/>
      <c r="D400" s="20"/>
      <c r="E400" s="20"/>
      <c r="F400" s="20"/>
      <c r="G400" s="20"/>
      <c r="H400" s="20"/>
      <c r="I400" s="20"/>
      <c r="J400" s="1553" t="str">
        <f>項目一覧②!$F$621</f>
        <v/>
      </c>
      <c r="K400" s="1553"/>
      <c r="L400" s="1553"/>
      <c r="M400" s="1553"/>
      <c r="N400" s="25" t="s">
        <v>94</v>
      </c>
      <c r="O400" s="20"/>
      <c r="P400" s="20"/>
      <c r="Q400" s="20"/>
      <c r="R400" s="20"/>
      <c r="S400" s="20"/>
      <c r="T400" s="20"/>
      <c r="U400" s="20"/>
      <c r="V400" s="20"/>
      <c r="W400" s="20"/>
      <c r="X400" s="20"/>
      <c r="Y400" s="20"/>
      <c r="Z400" s="20"/>
      <c r="AA400" s="20"/>
      <c r="AB400" s="10"/>
    </row>
    <row r="401" spans="1:28" ht="17.100000000000001" customHeight="1">
      <c r="A401" s="17" t="s">
        <v>112</v>
      </c>
      <c r="B401" s="16" t="s">
        <v>270</v>
      </c>
      <c r="C401" s="16"/>
      <c r="D401" s="16"/>
      <c r="E401" s="16"/>
      <c r="F401" s="16"/>
      <c r="G401" s="16"/>
      <c r="H401" s="16"/>
      <c r="I401" s="16"/>
      <c r="O401" s="16"/>
      <c r="P401" s="16"/>
      <c r="Q401" s="16"/>
      <c r="R401" s="16"/>
      <c r="S401" s="16"/>
      <c r="T401" s="16"/>
      <c r="U401" s="16"/>
      <c r="V401" s="16"/>
      <c r="W401" s="16"/>
      <c r="X401" s="16"/>
      <c r="Y401" s="16"/>
      <c r="Z401" s="16"/>
      <c r="AA401" s="16"/>
      <c r="AB401" s="2"/>
    </row>
    <row r="402" spans="1:28" ht="17.100000000000001" customHeight="1">
      <c r="A402" s="6"/>
      <c r="B402" s="3"/>
      <c r="C402" s="3" t="s">
        <v>2352</v>
      </c>
      <c r="D402" s="3" t="s">
        <v>2353</v>
      </c>
      <c r="E402" s="3"/>
      <c r="F402" s="3"/>
      <c r="G402" s="3"/>
      <c r="H402" s="3"/>
      <c r="I402" s="3"/>
      <c r="J402" s="1558" t="str">
        <f>項目一覧②!$F$622</f>
        <v/>
      </c>
      <c r="K402" s="1558"/>
      <c r="L402" s="1558"/>
      <c r="M402" s="1558"/>
      <c r="N402" s="4" t="s">
        <v>94</v>
      </c>
      <c r="O402" s="3"/>
      <c r="P402" s="3"/>
      <c r="Q402" s="3"/>
      <c r="R402" s="3"/>
      <c r="S402" s="3"/>
      <c r="T402" s="3"/>
      <c r="U402" s="3"/>
      <c r="V402" s="3"/>
      <c r="W402" s="3"/>
      <c r="X402" s="3"/>
      <c r="Y402" s="3"/>
      <c r="Z402" s="3"/>
      <c r="AA402" s="3"/>
      <c r="AB402" s="2"/>
    </row>
    <row r="403" spans="1:28" ht="17.100000000000001" customHeight="1">
      <c r="A403" s="6"/>
      <c r="B403" s="3"/>
      <c r="C403" s="3" t="s">
        <v>2354</v>
      </c>
      <c r="D403" s="3" t="s">
        <v>2355</v>
      </c>
      <c r="E403" s="3"/>
      <c r="F403" s="3"/>
      <c r="G403" s="3"/>
      <c r="H403" s="3"/>
      <c r="I403" s="3"/>
      <c r="J403" s="19"/>
      <c r="K403" s="19"/>
      <c r="L403" s="19"/>
      <c r="M403" s="19"/>
      <c r="N403" s="4"/>
      <c r="O403" s="3"/>
      <c r="P403" s="3"/>
      <c r="Q403" s="3" t="str">
        <f>IF(項目一覧②!$G$623=TRUE,"■","□")</f>
        <v>□</v>
      </c>
      <c r="R403" s="3" t="s">
        <v>86</v>
      </c>
      <c r="S403" s="3"/>
      <c r="T403" s="3" t="str">
        <f>IF(項目一覧②!$H$623=TRUE,"■","□")</f>
        <v>□</v>
      </c>
      <c r="U403" s="3" t="s">
        <v>463</v>
      </c>
      <c r="V403" s="3"/>
      <c r="W403" s="3"/>
      <c r="X403" s="3"/>
      <c r="Y403" s="3"/>
      <c r="Z403" s="3"/>
      <c r="AA403" s="3"/>
      <c r="AB403" s="10"/>
    </row>
    <row r="404" spans="1:28" ht="17.100000000000001" customHeight="1">
      <c r="A404" s="17" t="s">
        <v>277</v>
      </c>
      <c r="B404" s="16" t="s">
        <v>266</v>
      </c>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2"/>
    </row>
    <row r="405" spans="1:28" ht="17.100000000000001" customHeight="1">
      <c r="A405" s="3"/>
      <c r="B405" s="3"/>
      <c r="C405" s="3"/>
      <c r="D405" s="1468" t="s">
        <v>265</v>
      </c>
      <c r="E405" s="1468"/>
      <c r="F405" s="1468"/>
      <c r="G405" s="1468"/>
      <c r="H405" s="5"/>
      <c r="I405" s="1468" t="s">
        <v>264</v>
      </c>
      <c r="J405" s="1468"/>
      <c r="K405" s="1468"/>
      <c r="L405" s="1468"/>
      <c r="M405" s="1468"/>
      <c r="N405" s="1468"/>
      <c r="O405" s="1468"/>
      <c r="P405" s="1468"/>
      <c r="Q405" s="1468"/>
      <c r="R405" s="1468"/>
      <c r="S405" s="1468"/>
      <c r="T405" s="1468"/>
      <c r="U405" s="1468"/>
      <c r="V405" s="5"/>
      <c r="W405" s="5" t="s">
        <v>281</v>
      </c>
      <c r="X405" s="1468" t="s">
        <v>291</v>
      </c>
      <c r="Y405" s="1468"/>
      <c r="Z405" s="1468"/>
      <c r="AA405" s="3" t="s">
        <v>290</v>
      </c>
      <c r="AB405" s="2"/>
    </row>
    <row r="406" spans="1:28" ht="17.100000000000001" customHeight="1">
      <c r="A406" s="3"/>
      <c r="B406" s="3" t="s">
        <v>289</v>
      </c>
      <c r="C406" s="3"/>
      <c r="D406" s="5" t="s">
        <v>283</v>
      </c>
      <c r="E406" s="1462" t="str">
        <f>項目一覧②!$F$624</f>
        <v/>
      </c>
      <c r="F406" s="1462"/>
      <c r="G406" s="62" t="s">
        <v>282</v>
      </c>
      <c r="H406" s="18" t="str">
        <f>項目一覧②!$F$630</f>
        <v/>
      </c>
      <c r="J406" s="3"/>
      <c r="K406" s="3"/>
      <c r="L406" s="2"/>
      <c r="M406" s="3"/>
      <c r="N406" s="3"/>
      <c r="O406" s="3"/>
      <c r="P406" s="3"/>
      <c r="Q406" s="3"/>
      <c r="R406" s="2"/>
      <c r="S406" s="2"/>
      <c r="T406" s="2"/>
      <c r="U406" s="2"/>
      <c r="V406" s="5"/>
      <c r="W406" s="5" t="s">
        <v>281</v>
      </c>
      <c r="X406" s="1554" t="str">
        <f>項目一覧②!$F$636</f>
        <v/>
      </c>
      <c r="Y406" s="1554"/>
      <c r="Z406" s="1554"/>
      <c r="AA406" s="3" t="s">
        <v>280</v>
      </c>
      <c r="AB406" s="2"/>
    </row>
    <row r="407" spans="1:28" ht="17.100000000000001" customHeight="1">
      <c r="A407" s="3"/>
      <c r="B407" s="3" t="s">
        <v>288</v>
      </c>
      <c r="C407" s="3"/>
      <c r="D407" s="5" t="s">
        <v>283</v>
      </c>
      <c r="E407" s="1462" t="str">
        <f>項目一覧②!$F$625</f>
        <v/>
      </c>
      <c r="F407" s="1462"/>
      <c r="G407" s="62" t="s">
        <v>282</v>
      </c>
      <c r="H407" s="18" t="str">
        <f>項目一覧②!$F$631</f>
        <v/>
      </c>
      <c r="J407" s="3"/>
      <c r="K407" s="3"/>
      <c r="L407" s="2"/>
      <c r="M407" s="3"/>
      <c r="N407" s="3"/>
      <c r="O407" s="3"/>
      <c r="P407" s="3"/>
      <c r="Q407" s="3"/>
      <c r="R407" s="2"/>
      <c r="S407" s="2"/>
      <c r="T407" s="2"/>
      <c r="U407" s="2"/>
      <c r="V407" s="5"/>
      <c r="W407" s="5" t="s">
        <v>281</v>
      </c>
      <c r="X407" s="1554" t="str">
        <f>項目一覧②!$F$637</f>
        <v/>
      </c>
      <c r="Y407" s="1554"/>
      <c r="Z407" s="1554"/>
      <c r="AA407" s="3" t="s">
        <v>280</v>
      </c>
      <c r="AB407" s="2"/>
    </row>
    <row r="408" spans="1:28" ht="17.100000000000001" customHeight="1">
      <c r="A408" s="3"/>
      <c r="B408" s="3" t="s">
        <v>287</v>
      </c>
      <c r="C408" s="3"/>
      <c r="D408" s="5" t="s">
        <v>283</v>
      </c>
      <c r="E408" s="1462" t="str">
        <f>項目一覧②!$F$626</f>
        <v/>
      </c>
      <c r="F408" s="1462"/>
      <c r="G408" s="62" t="s">
        <v>282</v>
      </c>
      <c r="H408" s="18" t="str">
        <f>項目一覧②!$F$632</f>
        <v/>
      </c>
      <c r="J408" s="3"/>
      <c r="K408" s="3"/>
      <c r="L408" s="2"/>
      <c r="M408" s="3"/>
      <c r="N408" s="3"/>
      <c r="O408" s="3"/>
      <c r="P408" s="3"/>
      <c r="Q408" s="3"/>
      <c r="R408" s="2"/>
      <c r="S408" s="2"/>
      <c r="T408" s="2"/>
      <c r="U408" s="2"/>
      <c r="V408" s="5"/>
      <c r="W408" s="5" t="s">
        <v>281</v>
      </c>
      <c r="X408" s="1554" t="str">
        <f>項目一覧②!$F$638</f>
        <v/>
      </c>
      <c r="Y408" s="1554"/>
      <c r="Z408" s="1554"/>
      <c r="AA408" s="3" t="s">
        <v>280</v>
      </c>
      <c r="AB408" s="2"/>
    </row>
    <row r="409" spans="1:28" ht="17.100000000000001" customHeight="1">
      <c r="A409" s="3"/>
      <c r="B409" s="3" t="s">
        <v>286</v>
      </c>
      <c r="C409" s="3"/>
      <c r="D409" s="5" t="s">
        <v>283</v>
      </c>
      <c r="E409" s="1462" t="str">
        <f>項目一覧②!$F$627</f>
        <v/>
      </c>
      <c r="F409" s="1462"/>
      <c r="G409" s="62" t="s">
        <v>282</v>
      </c>
      <c r="H409" s="18" t="str">
        <f>項目一覧②!$F$633</f>
        <v/>
      </c>
      <c r="J409" s="3"/>
      <c r="K409" s="3"/>
      <c r="L409" s="2"/>
      <c r="M409" s="3"/>
      <c r="N409" s="3"/>
      <c r="O409" s="3"/>
      <c r="P409" s="3"/>
      <c r="Q409" s="3"/>
      <c r="R409" s="2"/>
      <c r="S409" s="2"/>
      <c r="T409" s="2"/>
      <c r="U409" s="2"/>
      <c r="V409" s="5"/>
      <c r="W409" s="5" t="s">
        <v>281</v>
      </c>
      <c r="X409" s="1554" t="str">
        <f>項目一覧②!$F$639</f>
        <v/>
      </c>
      <c r="Y409" s="1554"/>
      <c r="Z409" s="1554"/>
      <c r="AA409" s="3" t="s">
        <v>280</v>
      </c>
      <c r="AB409" s="2"/>
    </row>
    <row r="410" spans="1:28" ht="17.100000000000001" customHeight="1">
      <c r="A410" s="3"/>
      <c r="B410" s="3" t="s">
        <v>285</v>
      </c>
      <c r="C410" s="3"/>
      <c r="D410" s="5" t="s">
        <v>283</v>
      </c>
      <c r="E410" s="1462" t="str">
        <f>項目一覧②!$F$628</f>
        <v/>
      </c>
      <c r="F410" s="1462"/>
      <c r="G410" s="62" t="s">
        <v>282</v>
      </c>
      <c r="H410" s="18" t="str">
        <f>項目一覧②!$F$634</f>
        <v/>
      </c>
      <c r="J410" s="3"/>
      <c r="K410" s="3"/>
      <c r="L410" s="2"/>
      <c r="M410" s="3"/>
      <c r="N410" s="3"/>
      <c r="O410" s="3"/>
      <c r="P410" s="3"/>
      <c r="Q410" s="3"/>
      <c r="R410" s="2"/>
      <c r="S410" s="2"/>
      <c r="T410" s="2"/>
      <c r="U410" s="2"/>
      <c r="V410" s="5"/>
      <c r="W410" s="5" t="s">
        <v>281</v>
      </c>
      <c r="X410" s="1554" t="str">
        <f>項目一覧②!$F$640</f>
        <v/>
      </c>
      <c r="Y410" s="1554"/>
      <c r="Z410" s="1554"/>
      <c r="AA410" s="3" t="s">
        <v>280</v>
      </c>
      <c r="AB410" s="2"/>
    </row>
    <row r="411" spans="1:28" ht="17.100000000000001" customHeight="1">
      <c r="A411" s="15"/>
      <c r="B411" s="15" t="s">
        <v>284</v>
      </c>
      <c r="C411" s="15"/>
      <c r="D411" s="5" t="s">
        <v>283</v>
      </c>
      <c r="E411" s="1462" t="str">
        <f>項目一覧②!$F$629</f>
        <v/>
      </c>
      <c r="F411" s="1462"/>
      <c r="G411" s="62" t="s">
        <v>282</v>
      </c>
      <c r="H411" s="18" t="str">
        <f>項目一覧②!$F$635</f>
        <v/>
      </c>
      <c r="J411" s="15"/>
      <c r="K411" s="15"/>
      <c r="L411" s="2"/>
      <c r="M411" s="15"/>
      <c r="N411" s="15"/>
      <c r="O411" s="15"/>
      <c r="P411" s="15"/>
      <c r="Q411" s="15"/>
      <c r="R411" s="2"/>
      <c r="S411" s="2"/>
      <c r="T411" s="2"/>
      <c r="U411" s="2"/>
      <c r="V411" s="5"/>
      <c r="W411" s="5" t="s">
        <v>281</v>
      </c>
      <c r="X411" s="1555" t="str">
        <f>項目一覧②!$F$641</f>
        <v/>
      </c>
      <c r="Y411" s="1555"/>
      <c r="Z411" s="1555"/>
      <c r="AA411" s="3" t="s">
        <v>280</v>
      </c>
      <c r="AB411" s="10"/>
    </row>
    <row r="412" spans="1:28" ht="17.100000000000001" customHeight="1">
      <c r="A412" s="17" t="s">
        <v>277</v>
      </c>
      <c r="B412" s="16" t="s">
        <v>253</v>
      </c>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2"/>
    </row>
    <row r="413" spans="1:28" ht="17.100000000000001" customHeight="1">
      <c r="A413" s="6"/>
      <c r="B413" s="3"/>
      <c r="C413" s="3"/>
      <c r="D413" s="3"/>
      <c r="E413" s="3"/>
      <c r="F413" s="1464" t="str">
        <f>項目一覧②!$F$642</f>
        <v/>
      </c>
      <c r="G413" s="1464"/>
      <c r="H413" s="1464"/>
      <c r="I413" s="1464"/>
      <c r="J413" s="1464"/>
      <c r="K413" s="1464"/>
      <c r="L413" s="1464"/>
      <c r="M413" s="1464"/>
      <c r="N413" s="1464"/>
      <c r="O413" s="1464"/>
      <c r="P413" s="1464"/>
      <c r="Q413" s="1464"/>
      <c r="R413" s="1464"/>
      <c r="S413" s="1464"/>
      <c r="T413" s="1464"/>
      <c r="U413" s="1464"/>
      <c r="V413" s="1464"/>
      <c r="W413" s="1464"/>
      <c r="X413" s="1464"/>
      <c r="Y413" s="1464"/>
      <c r="Z413" s="1464"/>
      <c r="AA413" s="1464"/>
      <c r="AB413" s="2"/>
    </row>
    <row r="414" spans="1:28" ht="17.100000000000001" customHeight="1">
      <c r="A414" s="15"/>
      <c r="B414" s="15"/>
      <c r="C414" s="15"/>
      <c r="D414" s="15"/>
      <c r="E414" s="15"/>
      <c r="F414" s="1465"/>
      <c r="G414" s="1465"/>
      <c r="H414" s="1465"/>
      <c r="I414" s="1465"/>
      <c r="J414" s="1465"/>
      <c r="K414" s="1465"/>
      <c r="L414" s="1465"/>
      <c r="M414" s="1465"/>
      <c r="N414" s="1465"/>
      <c r="O414" s="1465"/>
      <c r="P414" s="1465"/>
      <c r="Q414" s="1465"/>
      <c r="R414" s="1465"/>
      <c r="S414" s="1465"/>
      <c r="T414" s="1465"/>
      <c r="U414" s="1465"/>
      <c r="V414" s="1465"/>
      <c r="W414" s="1465"/>
      <c r="X414" s="1465"/>
      <c r="Y414" s="1465"/>
      <c r="Z414" s="1465"/>
      <c r="AA414" s="1465"/>
      <c r="AB414" s="10"/>
    </row>
    <row r="415" spans="1:28" ht="17.100000000000001" customHeight="1">
      <c r="A415" s="6" t="s">
        <v>277</v>
      </c>
      <c r="B415" s="3" t="s">
        <v>252</v>
      </c>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2"/>
    </row>
    <row r="416" spans="1:28" ht="17.100000000000001" customHeight="1">
      <c r="A416" s="3"/>
      <c r="B416" s="3"/>
      <c r="C416" s="3"/>
      <c r="D416" s="3"/>
      <c r="E416" s="3"/>
      <c r="F416" s="1464" t="str">
        <f>項目一覧②!$F$643</f>
        <v/>
      </c>
      <c r="G416" s="1464"/>
      <c r="H416" s="1464"/>
      <c r="I416" s="1464"/>
      <c r="J416" s="1464"/>
      <c r="K416" s="1464"/>
      <c r="L416" s="1464"/>
      <c r="M416" s="1464"/>
      <c r="N416" s="1464"/>
      <c r="O416" s="1464"/>
      <c r="P416" s="1464"/>
      <c r="Q416" s="1464"/>
      <c r="R416" s="1464"/>
      <c r="S416" s="1464"/>
      <c r="T416" s="1464"/>
      <c r="U416" s="1464"/>
      <c r="V416" s="1464"/>
      <c r="W416" s="1464"/>
      <c r="X416" s="1464"/>
      <c r="Y416" s="1464"/>
      <c r="Z416" s="1464"/>
      <c r="AA416" s="1464"/>
      <c r="AB416" s="2"/>
    </row>
    <row r="417" spans="1:28" ht="17.100000000000001" customHeight="1">
      <c r="A417" s="15"/>
      <c r="B417" s="15"/>
      <c r="C417" s="15"/>
      <c r="D417" s="15"/>
      <c r="E417" s="15"/>
      <c r="F417" s="1465"/>
      <c r="G417" s="1465"/>
      <c r="H417" s="1465"/>
      <c r="I417" s="1465"/>
      <c r="J417" s="1465"/>
      <c r="K417" s="1465"/>
      <c r="L417" s="1465"/>
      <c r="M417" s="1465"/>
      <c r="N417" s="1465"/>
      <c r="O417" s="1465"/>
      <c r="P417" s="1465"/>
      <c r="Q417" s="1465"/>
      <c r="R417" s="1465"/>
      <c r="S417" s="1465"/>
      <c r="T417" s="1465"/>
      <c r="U417" s="1465"/>
      <c r="V417" s="1465"/>
      <c r="W417" s="1465"/>
      <c r="X417" s="1465"/>
      <c r="Y417" s="1465"/>
      <c r="Z417" s="1465"/>
      <c r="AA417" s="1465"/>
      <c r="AB417" s="10"/>
    </row>
    <row r="418" spans="1:28" ht="17.100000000000001"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2"/>
    </row>
    <row r="419" spans="1:28" ht="17.100000000000001" customHeight="1">
      <c r="A419" s="1468" t="s">
        <v>279</v>
      </c>
      <c r="B419" s="1468"/>
      <c r="C419" s="1468"/>
      <c r="D419" s="1468"/>
      <c r="E419" s="1468"/>
      <c r="F419" s="1468"/>
      <c r="G419" s="1468"/>
      <c r="H419" s="1468"/>
      <c r="I419" s="1468"/>
      <c r="J419" s="1468"/>
      <c r="K419" s="1468"/>
      <c r="L419" s="1468"/>
      <c r="M419" s="1468"/>
      <c r="N419" s="1468"/>
      <c r="O419" s="1468"/>
      <c r="P419" s="1468"/>
      <c r="Q419" s="1468"/>
      <c r="R419" s="1468"/>
      <c r="S419" s="1468"/>
      <c r="T419" s="1468"/>
      <c r="U419" s="1468"/>
      <c r="V419" s="1468"/>
      <c r="W419" s="1468"/>
      <c r="X419" s="1468"/>
      <c r="Y419" s="1468"/>
      <c r="Z419" s="1468"/>
      <c r="AA419" s="1468"/>
      <c r="AB419" s="2"/>
    </row>
    <row r="420" spans="1:28" ht="17.100000000000001" customHeight="1">
      <c r="A420" s="15"/>
      <c r="B420" s="15" t="s">
        <v>278</v>
      </c>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0"/>
    </row>
    <row r="421" spans="1:28" ht="21.95" customHeight="1">
      <c r="A421" s="22" t="s">
        <v>277</v>
      </c>
      <c r="B421" s="20" t="s">
        <v>134</v>
      </c>
      <c r="C421" s="20"/>
      <c r="D421" s="20"/>
      <c r="E421" s="20"/>
      <c r="F421" s="20"/>
      <c r="G421" s="24"/>
      <c r="H421" s="20"/>
      <c r="I421" s="20"/>
      <c r="J421" s="20"/>
      <c r="K421" s="20"/>
      <c r="L421" s="1479">
        <f>項目一覧②!$F$644</f>
        <v>3</v>
      </c>
      <c r="M421" s="1479"/>
      <c r="N421" s="20"/>
      <c r="O421" s="20"/>
      <c r="P421" s="20"/>
      <c r="Q421" s="20"/>
      <c r="R421" s="20"/>
      <c r="S421" s="20"/>
      <c r="T421" s="20"/>
      <c r="U421" s="20"/>
      <c r="V421" s="20"/>
      <c r="W421" s="20"/>
      <c r="X421" s="20"/>
      <c r="Y421" s="20"/>
      <c r="Z421" s="20"/>
      <c r="AA421" s="20"/>
      <c r="AB421" s="10"/>
    </row>
    <row r="422" spans="1:28" ht="21.95" customHeight="1">
      <c r="A422" s="22" t="s">
        <v>277</v>
      </c>
      <c r="B422" s="20" t="s">
        <v>276</v>
      </c>
      <c r="C422" s="20"/>
      <c r="D422" s="20"/>
      <c r="E422" s="20"/>
      <c r="F422" s="20"/>
      <c r="G422" s="2"/>
      <c r="H422" s="2"/>
      <c r="I422" s="20"/>
      <c r="J422" s="20"/>
      <c r="K422" s="1469" t="str">
        <f>項目一覧②!$F$645</f>
        <v/>
      </c>
      <c r="L422" s="1469"/>
      <c r="M422" s="1469"/>
      <c r="N422" s="20" t="s">
        <v>275</v>
      </c>
      <c r="O422" s="20"/>
      <c r="P422" s="20"/>
      <c r="Q422" s="20"/>
      <c r="R422" s="20"/>
      <c r="S422" s="20"/>
      <c r="T422" s="20"/>
      <c r="U422" s="20"/>
      <c r="V422" s="20"/>
      <c r="W422" s="20"/>
      <c r="X422" s="20"/>
      <c r="Y422" s="20"/>
      <c r="Z422" s="20"/>
      <c r="AA422" s="20"/>
      <c r="AB422" s="10"/>
    </row>
    <row r="423" spans="1:28" ht="21.95" customHeight="1">
      <c r="A423" s="22" t="s">
        <v>112</v>
      </c>
      <c r="B423" s="20" t="s">
        <v>274</v>
      </c>
      <c r="C423" s="20"/>
      <c r="D423" s="20"/>
      <c r="E423" s="20"/>
      <c r="F423" s="20"/>
      <c r="G423" s="20"/>
      <c r="H423" s="20"/>
      <c r="I423" s="20"/>
      <c r="J423" s="1553" t="str">
        <f>項目一覧②!$F$646</f>
        <v/>
      </c>
      <c r="K423" s="1553"/>
      <c r="L423" s="1553"/>
      <c r="M423" s="1553"/>
      <c r="N423" s="21" t="s">
        <v>94</v>
      </c>
      <c r="O423" s="20"/>
      <c r="P423" s="20"/>
      <c r="Q423" s="20"/>
      <c r="R423" s="20"/>
      <c r="S423" s="20"/>
      <c r="T423" s="20"/>
      <c r="U423" s="20"/>
      <c r="V423" s="20"/>
      <c r="W423" s="20"/>
      <c r="X423" s="20"/>
      <c r="Y423" s="20"/>
      <c r="Z423" s="20"/>
      <c r="AA423" s="20"/>
      <c r="AB423" s="10"/>
    </row>
    <row r="424" spans="1:28" ht="21.95" customHeight="1">
      <c r="A424" s="22" t="s">
        <v>112</v>
      </c>
      <c r="B424" s="20" t="s">
        <v>273</v>
      </c>
      <c r="C424" s="20"/>
      <c r="D424" s="20"/>
      <c r="E424" s="20"/>
      <c r="F424" s="20"/>
      <c r="G424" s="20"/>
      <c r="H424" s="20"/>
      <c r="I424" s="20"/>
      <c r="J424" s="1553" t="str">
        <f>項目一覧②!$F$647</f>
        <v/>
      </c>
      <c r="K424" s="1553"/>
      <c r="L424" s="1553"/>
      <c r="M424" s="1553"/>
      <c r="N424" s="23" t="s">
        <v>94</v>
      </c>
      <c r="O424" s="20"/>
      <c r="P424" s="20"/>
      <c r="Q424" s="20"/>
      <c r="R424" s="20"/>
      <c r="S424" s="20"/>
      <c r="T424" s="20"/>
      <c r="U424" s="20"/>
      <c r="V424" s="20"/>
      <c r="W424" s="20"/>
      <c r="X424" s="20"/>
      <c r="Y424" s="20"/>
      <c r="Z424" s="20"/>
      <c r="AA424" s="20"/>
      <c r="AB424" s="10"/>
    </row>
    <row r="425" spans="1:28" ht="21.95" customHeight="1">
      <c r="A425" s="22" t="s">
        <v>112</v>
      </c>
      <c r="B425" s="20" t="s">
        <v>272</v>
      </c>
      <c r="C425" s="20"/>
      <c r="D425" s="20"/>
      <c r="E425" s="20"/>
      <c r="F425" s="20"/>
      <c r="G425" s="20"/>
      <c r="H425" s="20"/>
      <c r="I425" s="20"/>
      <c r="J425" s="1553" t="str">
        <f>項目一覧②!$F$648</f>
        <v/>
      </c>
      <c r="K425" s="1553"/>
      <c r="L425" s="1553"/>
      <c r="M425" s="1553"/>
      <c r="N425" s="21" t="s">
        <v>94</v>
      </c>
      <c r="O425" s="20"/>
      <c r="P425" s="20"/>
      <c r="Q425" s="20"/>
      <c r="R425" s="20"/>
      <c r="S425" s="20"/>
      <c r="T425" s="20"/>
      <c r="U425" s="20"/>
      <c r="V425" s="20"/>
      <c r="W425" s="20"/>
      <c r="X425" s="20"/>
      <c r="Y425" s="20"/>
      <c r="Z425" s="20"/>
      <c r="AA425" s="20"/>
      <c r="AB425" s="10"/>
    </row>
    <row r="426" spans="1:28" ht="17.100000000000001" customHeight="1">
      <c r="A426" s="17" t="s">
        <v>112</v>
      </c>
      <c r="B426" s="16" t="s">
        <v>270</v>
      </c>
      <c r="C426" s="16"/>
      <c r="D426" s="16"/>
      <c r="E426" s="16"/>
      <c r="F426" s="16"/>
      <c r="G426" s="16"/>
      <c r="H426" s="16"/>
      <c r="I426" s="16"/>
      <c r="O426" s="16"/>
      <c r="P426" s="16"/>
      <c r="Q426" s="16"/>
      <c r="R426" s="16"/>
      <c r="S426" s="16"/>
      <c r="T426" s="16"/>
      <c r="U426" s="16"/>
      <c r="V426" s="16"/>
      <c r="W426" s="16"/>
      <c r="X426" s="16"/>
      <c r="Y426" s="16"/>
      <c r="Z426" s="16"/>
      <c r="AA426" s="16"/>
      <c r="AB426" s="2"/>
    </row>
    <row r="427" spans="1:28" ht="17.100000000000001" customHeight="1">
      <c r="A427" s="6"/>
      <c r="B427" s="3"/>
      <c r="C427" s="3" t="s">
        <v>2352</v>
      </c>
      <c r="D427" s="3" t="s">
        <v>2353</v>
      </c>
      <c r="E427" s="3"/>
      <c r="F427" s="3"/>
      <c r="G427" s="3"/>
      <c r="H427" s="3"/>
      <c r="I427" s="3"/>
      <c r="J427" s="1558" t="str">
        <f>項目一覧②!$F$649</f>
        <v/>
      </c>
      <c r="K427" s="1558"/>
      <c r="L427" s="1558"/>
      <c r="M427" s="1558"/>
      <c r="N427" s="23" t="s">
        <v>94</v>
      </c>
      <c r="O427" s="3"/>
      <c r="P427" s="3"/>
      <c r="Q427" s="3"/>
      <c r="R427" s="3"/>
      <c r="S427" s="3"/>
      <c r="T427" s="3"/>
      <c r="U427" s="3"/>
      <c r="V427" s="3"/>
      <c r="W427" s="3"/>
      <c r="X427" s="3"/>
      <c r="Y427" s="3"/>
      <c r="Z427" s="3"/>
      <c r="AA427" s="3"/>
      <c r="AB427" s="2"/>
    </row>
    <row r="428" spans="1:28" ht="17.100000000000001" customHeight="1">
      <c r="A428" s="6"/>
      <c r="B428" s="3"/>
      <c r="C428" s="3" t="s">
        <v>2354</v>
      </c>
      <c r="D428" s="3" t="s">
        <v>2355</v>
      </c>
      <c r="E428" s="3"/>
      <c r="F428" s="3"/>
      <c r="G428" s="3"/>
      <c r="H428" s="3"/>
      <c r="I428" s="3"/>
      <c r="J428" s="19"/>
      <c r="K428" s="19"/>
      <c r="L428" s="19"/>
      <c r="M428" s="19"/>
      <c r="N428" s="23"/>
      <c r="O428" s="3"/>
      <c r="P428" s="3"/>
      <c r="Q428" s="3" t="str">
        <f>IF(項目一覧②!$G$650=TRUE,"■","□")</f>
        <v>□</v>
      </c>
      <c r="R428" s="3" t="s">
        <v>86</v>
      </c>
      <c r="S428" s="3"/>
      <c r="T428" s="3" t="str">
        <f>IF(項目一覧②!$H$650=TRUE,"■","□")</f>
        <v>□</v>
      </c>
      <c r="U428" s="3" t="s">
        <v>463</v>
      </c>
      <c r="V428" s="3"/>
      <c r="W428" s="3"/>
      <c r="X428" s="3"/>
      <c r="Y428" s="3"/>
      <c r="Z428" s="3"/>
      <c r="AA428" s="3"/>
      <c r="AB428" s="10"/>
    </row>
    <row r="429" spans="1:28" ht="17.100000000000001" customHeight="1">
      <c r="A429" s="17" t="s">
        <v>277</v>
      </c>
      <c r="B429" s="16" t="s">
        <v>266</v>
      </c>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2"/>
    </row>
    <row r="430" spans="1:28" ht="17.100000000000001" customHeight="1">
      <c r="A430" s="3"/>
      <c r="B430" s="3"/>
      <c r="C430" s="3"/>
      <c r="D430" s="1468" t="s">
        <v>265</v>
      </c>
      <c r="E430" s="1468"/>
      <c r="F430" s="1468"/>
      <c r="G430" s="1468"/>
      <c r="H430" s="5"/>
      <c r="I430" s="1468" t="s">
        <v>264</v>
      </c>
      <c r="J430" s="1468"/>
      <c r="K430" s="1468"/>
      <c r="L430" s="1468"/>
      <c r="M430" s="1468"/>
      <c r="N430" s="1468"/>
      <c r="O430" s="1468"/>
      <c r="P430" s="1468"/>
      <c r="Q430" s="1468"/>
      <c r="R430" s="1468"/>
      <c r="S430" s="1468"/>
      <c r="T430" s="1468"/>
      <c r="U430" s="1468"/>
      <c r="V430" s="5"/>
      <c r="W430" s="5" t="s">
        <v>281</v>
      </c>
      <c r="X430" s="1468" t="s">
        <v>291</v>
      </c>
      <c r="Y430" s="1468"/>
      <c r="Z430" s="1468"/>
      <c r="AA430" s="3" t="s">
        <v>290</v>
      </c>
      <c r="AB430" s="2"/>
    </row>
    <row r="431" spans="1:28" ht="17.100000000000001" customHeight="1">
      <c r="A431" s="3"/>
      <c r="B431" s="3" t="s">
        <v>289</v>
      </c>
      <c r="C431" s="3"/>
      <c r="D431" s="5" t="s">
        <v>283</v>
      </c>
      <c r="E431" s="1462" t="str">
        <f>項目一覧②!$F$651</f>
        <v/>
      </c>
      <c r="F431" s="1462"/>
      <c r="G431" s="62" t="s">
        <v>282</v>
      </c>
      <c r="H431" s="18" t="str">
        <f>項目一覧②!$F$657</f>
        <v/>
      </c>
      <c r="J431" s="3"/>
      <c r="K431" s="3"/>
      <c r="L431" s="2"/>
      <c r="M431" s="3"/>
      <c r="N431" s="3"/>
      <c r="O431" s="3"/>
      <c r="P431" s="3"/>
      <c r="Q431" s="3"/>
      <c r="R431" s="2"/>
      <c r="S431" s="2"/>
      <c r="T431" s="2"/>
      <c r="U431" s="2"/>
      <c r="V431" s="5"/>
      <c r="W431" s="5" t="s">
        <v>281</v>
      </c>
      <c r="X431" s="1554" t="str">
        <f>項目一覧②!$F$663</f>
        <v/>
      </c>
      <c r="Y431" s="1554"/>
      <c r="Z431" s="1554"/>
      <c r="AA431" s="3" t="s">
        <v>280</v>
      </c>
      <c r="AB431" s="2"/>
    </row>
    <row r="432" spans="1:28" ht="17.100000000000001" customHeight="1">
      <c r="A432" s="3"/>
      <c r="B432" s="3" t="s">
        <v>288</v>
      </c>
      <c r="C432" s="3"/>
      <c r="D432" s="5" t="s">
        <v>283</v>
      </c>
      <c r="E432" s="1462" t="str">
        <f>項目一覧②!$F$652</f>
        <v/>
      </c>
      <c r="F432" s="1462"/>
      <c r="G432" s="62" t="s">
        <v>282</v>
      </c>
      <c r="H432" s="18" t="str">
        <f>項目一覧②!$F$658</f>
        <v/>
      </c>
      <c r="J432" s="3"/>
      <c r="K432" s="3"/>
      <c r="L432" s="2"/>
      <c r="M432" s="3"/>
      <c r="N432" s="3"/>
      <c r="O432" s="3"/>
      <c r="P432" s="3"/>
      <c r="Q432" s="3"/>
      <c r="R432" s="2"/>
      <c r="S432" s="2"/>
      <c r="T432" s="2"/>
      <c r="U432" s="2"/>
      <c r="V432" s="5"/>
      <c r="W432" s="5" t="s">
        <v>281</v>
      </c>
      <c r="X432" s="1554" t="str">
        <f>項目一覧②!$F$664</f>
        <v/>
      </c>
      <c r="Y432" s="1554"/>
      <c r="Z432" s="1554"/>
      <c r="AA432" s="3" t="s">
        <v>280</v>
      </c>
      <c r="AB432" s="2"/>
    </row>
    <row r="433" spans="1:28" ht="17.100000000000001" customHeight="1">
      <c r="A433" s="3"/>
      <c r="B433" s="3" t="s">
        <v>287</v>
      </c>
      <c r="C433" s="3"/>
      <c r="D433" s="5" t="s">
        <v>283</v>
      </c>
      <c r="E433" s="1462" t="str">
        <f>項目一覧②!$F$653</f>
        <v/>
      </c>
      <c r="F433" s="1462"/>
      <c r="G433" s="62" t="s">
        <v>282</v>
      </c>
      <c r="H433" s="18" t="str">
        <f>項目一覧②!$F$659</f>
        <v/>
      </c>
      <c r="J433" s="3"/>
      <c r="K433" s="3"/>
      <c r="L433" s="2"/>
      <c r="M433" s="3"/>
      <c r="N433" s="3"/>
      <c r="O433" s="3"/>
      <c r="P433" s="3"/>
      <c r="Q433" s="3"/>
      <c r="R433" s="2"/>
      <c r="S433" s="2"/>
      <c r="T433" s="2"/>
      <c r="U433" s="2"/>
      <c r="V433" s="5"/>
      <c r="W433" s="5" t="s">
        <v>281</v>
      </c>
      <c r="X433" s="1554" t="str">
        <f>項目一覧②!$F$665</f>
        <v/>
      </c>
      <c r="Y433" s="1554"/>
      <c r="Z433" s="1554"/>
      <c r="AA433" s="3" t="s">
        <v>280</v>
      </c>
      <c r="AB433" s="2"/>
    </row>
    <row r="434" spans="1:28" ht="17.100000000000001" customHeight="1">
      <c r="A434" s="3"/>
      <c r="B434" s="3" t="s">
        <v>286</v>
      </c>
      <c r="C434" s="3"/>
      <c r="D434" s="5" t="s">
        <v>283</v>
      </c>
      <c r="E434" s="1462" t="str">
        <f>項目一覧②!$F$654</f>
        <v/>
      </c>
      <c r="F434" s="1462"/>
      <c r="G434" s="62" t="s">
        <v>282</v>
      </c>
      <c r="H434" s="18" t="str">
        <f>項目一覧②!$F$660</f>
        <v/>
      </c>
      <c r="J434" s="3"/>
      <c r="K434" s="3"/>
      <c r="L434" s="2"/>
      <c r="M434" s="3"/>
      <c r="N434" s="3"/>
      <c r="O434" s="3"/>
      <c r="P434" s="3"/>
      <c r="Q434" s="3"/>
      <c r="R434" s="2"/>
      <c r="S434" s="2"/>
      <c r="T434" s="2"/>
      <c r="U434" s="2"/>
      <c r="V434" s="5"/>
      <c r="W434" s="5" t="s">
        <v>281</v>
      </c>
      <c r="X434" s="1554" t="str">
        <f>項目一覧②!$F$666</f>
        <v/>
      </c>
      <c r="Y434" s="1554"/>
      <c r="Z434" s="1554"/>
      <c r="AA434" s="3" t="s">
        <v>280</v>
      </c>
      <c r="AB434" s="2"/>
    </row>
    <row r="435" spans="1:28" ht="17.100000000000001" customHeight="1">
      <c r="A435" s="3"/>
      <c r="B435" s="3" t="s">
        <v>285</v>
      </c>
      <c r="C435" s="3"/>
      <c r="D435" s="5" t="s">
        <v>283</v>
      </c>
      <c r="E435" s="1462" t="str">
        <f>項目一覧②!$F$655</f>
        <v/>
      </c>
      <c r="F435" s="1462"/>
      <c r="G435" s="62" t="s">
        <v>282</v>
      </c>
      <c r="H435" s="18" t="str">
        <f>項目一覧②!$F$661</f>
        <v/>
      </c>
      <c r="J435" s="3"/>
      <c r="K435" s="3"/>
      <c r="L435" s="2"/>
      <c r="M435" s="3"/>
      <c r="N435" s="3"/>
      <c r="O435" s="3"/>
      <c r="P435" s="3"/>
      <c r="Q435" s="3"/>
      <c r="R435" s="2"/>
      <c r="S435" s="2"/>
      <c r="T435" s="2"/>
      <c r="U435" s="2"/>
      <c r="V435" s="5"/>
      <c r="W435" s="5" t="s">
        <v>281</v>
      </c>
      <c r="X435" s="1554" t="str">
        <f>項目一覧②!$F$667</f>
        <v/>
      </c>
      <c r="Y435" s="1554"/>
      <c r="Z435" s="1554"/>
      <c r="AA435" s="3" t="s">
        <v>280</v>
      </c>
      <c r="AB435" s="2"/>
    </row>
    <row r="436" spans="1:28" ht="17.100000000000001" customHeight="1">
      <c r="A436" s="15"/>
      <c r="B436" s="15" t="s">
        <v>284</v>
      </c>
      <c r="C436" s="15"/>
      <c r="D436" s="5" t="s">
        <v>283</v>
      </c>
      <c r="E436" s="1462" t="str">
        <f>項目一覧②!$F$656</f>
        <v/>
      </c>
      <c r="F436" s="1462"/>
      <c r="G436" s="62" t="s">
        <v>282</v>
      </c>
      <c r="H436" s="18" t="str">
        <f>項目一覧②!$F$662</f>
        <v/>
      </c>
      <c r="J436" s="15"/>
      <c r="K436" s="15"/>
      <c r="L436" s="2"/>
      <c r="M436" s="15"/>
      <c r="N436" s="15"/>
      <c r="O436" s="15"/>
      <c r="P436" s="15"/>
      <c r="Q436" s="15"/>
      <c r="R436" s="2"/>
      <c r="S436" s="2"/>
      <c r="T436" s="2"/>
      <c r="U436" s="2"/>
      <c r="V436" s="5"/>
      <c r="W436" s="5" t="s">
        <v>281</v>
      </c>
      <c r="X436" s="1555" t="str">
        <f>項目一覧②!$F$668</f>
        <v/>
      </c>
      <c r="Y436" s="1555"/>
      <c r="Z436" s="1555"/>
      <c r="AA436" s="3" t="s">
        <v>280</v>
      </c>
      <c r="AB436" s="10"/>
    </row>
    <row r="437" spans="1:28" ht="17.100000000000001" customHeight="1">
      <c r="A437" s="17" t="s">
        <v>277</v>
      </c>
      <c r="B437" s="16" t="s">
        <v>253</v>
      </c>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2"/>
    </row>
    <row r="438" spans="1:28" ht="17.100000000000001" customHeight="1">
      <c r="A438" s="6"/>
      <c r="B438" s="3"/>
      <c r="C438" s="3"/>
      <c r="D438" s="3"/>
      <c r="E438" s="3"/>
      <c r="F438" s="1464" t="str">
        <f>項目一覧②!$F$669</f>
        <v/>
      </c>
      <c r="G438" s="1464"/>
      <c r="H438" s="1464"/>
      <c r="I438" s="1464"/>
      <c r="J438" s="1464"/>
      <c r="K438" s="1464"/>
      <c r="L438" s="1464"/>
      <c r="M438" s="1464"/>
      <c r="N438" s="1464"/>
      <c r="O438" s="1464"/>
      <c r="P438" s="1464"/>
      <c r="Q438" s="1464"/>
      <c r="R438" s="1464"/>
      <c r="S438" s="1464"/>
      <c r="T438" s="1464"/>
      <c r="U438" s="1464"/>
      <c r="V438" s="1464"/>
      <c r="W438" s="1464"/>
      <c r="X438" s="1464"/>
      <c r="Y438" s="1464"/>
      <c r="Z438" s="1464"/>
      <c r="AA438" s="1464"/>
      <c r="AB438" s="2"/>
    </row>
    <row r="439" spans="1:28" ht="17.100000000000001" customHeight="1">
      <c r="A439" s="15"/>
      <c r="B439" s="15"/>
      <c r="C439" s="15"/>
      <c r="D439" s="15"/>
      <c r="E439" s="15"/>
      <c r="F439" s="1465"/>
      <c r="G439" s="1465"/>
      <c r="H439" s="1465"/>
      <c r="I439" s="1465"/>
      <c r="J439" s="1465"/>
      <c r="K439" s="1465"/>
      <c r="L439" s="1465"/>
      <c r="M439" s="1465"/>
      <c r="N439" s="1465"/>
      <c r="O439" s="1465"/>
      <c r="P439" s="1465"/>
      <c r="Q439" s="1465"/>
      <c r="R439" s="1465"/>
      <c r="S439" s="1465"/>
      <c r="T439" s="1465"/>
      <c r="U439" s="1465"/>
      <c r="V439" s="1465"/>
      <c r="W439" s="1465"/>
      <c r="X439" s="1465"/>
      <c r="Y439" s="1465"/>
      <c r="Z439" s="1465"/>
      <c r="AA439" s="1465"/>
      <c r="AB439" s="10"/>
    </row>
    <row r="440" spans="1:28" ht="17.100000000000001" customHeight="1">
      <c r="A440" s="6" t="s">
        <v>277</v>
      </c>
      <c r="B440" s="3" t="s">
        <v>252</v>
      </c>
      <c r="C440" s="3"/>
      <c r="D440" s="3"/>
      <c r="E440" s="3"/>
      <c r="F440" s="18"/>
      <c r="G440" s="18"/>
      <c r="H440" s="18"/>
      <c r="I440" s="18"/>
      <c r="J440" s="18"/>
      <c r="K440" s="18"/>
      <c r="L440" s="18"/>
      <c r="M440" s="18"/>
      <c r="N440" s="18"/>
      <c r="O440" s="18"/>
      <c r="P440" s="18"/>
      <c r="Q440" s="18"/>
      <c r="R440" s="18"/>
      <c r="S440" s="18"/>
      <c r="T440" s="18"/>
      <c r="U440" s="18"/>
      <c r="V440" s="18"/>
      <c r="W440" s="18"/>
      <c r="X440" s="18"/>
      <c r="Y440" s="18"/>
      <c r="Z440" s="18"/>
      <c r="AA440" s="18"/>
      <c r="AB440" s="2"/>
    </row>
    <row r="441" spans="1:28" ht="17.100000000000001" customHeight="1">
      <c r="A441" s="3"/>
      <c r="B441" s="3"/>
      <c r="C441" s="3"/>
      <c r="D441" s="3"/>
      <c r="E441" s="3"/>
      <c r="F441" s="1464" t="str">
        <f>項目一覧②!$F$670</f>
        <v/>
      </c>
      <c r="G441" s="1464"/>
      <c r="H441" s="1464"/>
      <c r="I441" s="1464"/>
      <c r="J441" s="1464"/>
      <c r="K441" s="1464"/>
      <c r="L441" s="1464"/>
      <c r="M441" s="1464"/>
      <c r="N441" s="1464"/>
      <c r="O441" s="1464"/>
      <c r="P441" s="1464"/>
      <c r="Q441" s="1464"/>
      <c r="R441" s="1464"/>
      <c r="S441" s="1464"/>
      <c r="T441" s="1464"/>
      <c r="U441" s="1464"/>
      <c r="V441" s="1464"/>
      <c r="W441" s="1464"/>
      <c r="X441" s="1464"/>
      <c r="Y441" s="1464"/>
      <c r="Z441" s="1464"/>
      <c r="AA441" s="1464"/>
      <c r="AB441" s="2"/>
    </row>
    <row r="442" spans="1:28" ht="17.100000000000001" customHeight="1">
      <c r="A442" s="15"/>
      <c r="B442" s="15"/>
      <c r="C442" s="15"/>
      <c r="D442" s="15"/>
      <c r="E442" s="15"/>
      <c r="F442" s="1465"/>
      <c r="G442" s="1465"/>
      <c r="H442" s="1465"/>
      <c r="I442" s="1465"/>
      <c r="J442" s="1465"/>
      <c r="K442" s="1465"/>
      <c r="L442" s="1465"/>
      <c r="M442" s="1465"/>
      <c r="N442" s="1465"/>
      <c r="O442" s="1465"/>
      <c r="P442" s="1465"/>
      <c r="Q442" s="1465"/>
      <c r="R442" s="1465"/>
      <c r="S442" s="1465"/>
      <c r="T442" s="1465"/>
      <c r="U442" s="1465"/>
      <c r="V442" s="1465"/>
      <c r="W442" s="1465"/>
      <c r="X442" s="1465"/>
      <c r="Y442" s="1465"/>
      <c r="Z442" s="1465"/>
      <c r="AA442" s="1465"/>
      <c r="AB442" s="10"/>
    </row>
    <row r="443" spans="1:28" ht="17.100000000000001"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2"/>
    </row>
    <row r="444" spans="1:28" ht="17.100000000000001" customHeight="1">
      <c r="A444" s="1468" t="s">
        <v>279</v>
      </c>
      <c r="B444" s="1468"/>
      <c r="C444" s="1468"/>
      <c r="D444" s="1468"/>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2"/>
    </row>
    <row r="445" spans="1:28" ht="17.100000000000001" customHeight="1">
      <c r="A445" s="15"/>
      <c r="B445" s="15" t="s">
        <v>278</v>
      </c>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0"/>
    </row>
    <row r="446" spans="1:28" ht="21.95" customHeight="1">
      <c r="A446" s="22" t="s">
        <v>277</v>
      </c>
      <c r="B446" s="20" t="s">
        <v>134</v>
      </c>
      <c r="C446" s="20"/>
      <c r="D446" s="20"/>
      <c r="E446" s="20"/>
      <c r="F446" s="20"/>
      <c r="G446" s="24"/>
      <c r="H446" s="20"/>
      <c r="I446" s="20"/>
      <c r="J446" s="20"/>
      <c r="K446" s="20"/>
      <c r="L446" s="1548">
        <f>項目一覧②!$F$671</f>
        <v>3</v>
      </c>
      <c r="M446" s="1548"/>
      <c r="N446" s="20"/>
      <c r="O446" s="20"/>
      <c r="P446" s="20"/>
      <c r="Q446" s="20"/>
      <c r="R446" s="20"/>
      <c r="S446" s="20"/>
      <c r="T446" s="20"/>
      <c r="U446" s="20"/>
      <c r="V446" s="20"/>
      <c r="W446" s="20"/>
      <c r="X446" s="20"/>
      <c r="Y446" s="20"/>
      <c r="Z446" s="20"/>
      <c r="AA446" s="20"/>
      <c r="AB446" s="10"/>
    </row>
    <row r="447" spans="1:28" ht="21.95" customHeight="1">
      <c r="A447" s="22" t="s">
        <v>277</v>
      </c>
      <c r="B447" s="20" t="s">
        <v>276</v>
      </c>
      <c r="C447" s="20"/>
      <c r="D447" s="20"/>
      <c r="E447" s="20"/>
      <c r="F447" s="20"/>
      <c r="G447" s="2"/>
      <c r="H447" s="2"/>
      <c r="I447" s="20"/>
      <c r="J447" s="20"/>
      <c r="K447" s="1469" t="str">
        <f>項目一覧②!$F$672</f>
        <v/>
      </c>
      <c r="L447" s="1469"/>
      <c r="M447" s="1469"/>
      <c r="N447" s="20" t="s">
        <v>275</v>
      </c>
      <c r="O447" s="20"/>
      <c r="P447" s="20"/>
      <c r="Q447" s="20"/>
      <c r="R447" s="20"/>
      <c r="S447" s="20"/>
      <c r="T447" s="20"/>
      <c r="U447" s="20"/>
      <c r="V447" s="20"/>
      <c r="W447" s="20"/>
      <c r="X447" s="20"/>
      <c r="Y447" s="20"/>
      <c r="Z447" s="20"/>
      <c r="AA447" s="20"/>
      <c r="AB447" s="10"/>
    </row>
    <row r="448" spans="1:28" ht="21.95" customHeight="1">
      <c r="A448" s="22" t="s">
        <v>112</v>
      </c>
      <c r="B448" s="20" t="s">
        <v>274</v>
      </c>
      <c r="C448" s="20"/>
      <c r="D448" s="20"/>
      <c r="E448" s="20"/>
      <c r="F448" s="20"/>
      <c r="G448" s="20"/>
      <c r="H448" s="20"/>
      <c r="I448" s="20"/>
      <c r="J448" s="1553" t="str">
        <f>項目一覧②!$F$673</f>
        <v/>
      </c>
      <c r="K448" s="1553"/>
      <c r="L448" s="1553"/>
      <c r="M448" s="1553"/>
      <c r="N448" s="21" t="s">
        <v>94</v>
      </c>
      <c r="O448" s="20"/>
      <c r="P448" s="20"/>
      <c r="Q448" s="20"/>
      <c r="R448" s="20"/>
      <c r="S448" s="20"/>
      <c r="T448" s="20"/>
      <c r="U448" s="20"/>
      <c r="V448" s="20"/>
      <c r="W448" s="20"/>
      <c r="X448" s="20"/>
      <c r="Y448" s="20"/>
      <c r="Z448" s="20"/>
      <c r="AA448" s="20"/>
      <c r="AB448" s="10"/>
    </row>
    <row r="449" spans="1:28" ht="21.95" customHeight="1">
      <c r="A449" s="22" t="s">
        <v>112</v>
      </c>
      <c r="B449" s="20" t="s">
        <v>273</v>
      </c>
      <c r="C449" s="20"/>
      <c r="D449" s="20"/>
      <c r="E449" s="20"/>
      <c r="F449" s="20"/>
      <c r="G449" s="20"/>
      <c r="H449" s="20"/>
      <c r="I449" s="20"/>
      <c r="J449" s="1553" t="str">
        <f>項目一覧②!$F$674</f>
        <v/>
      </c>
      <c r="K449" s="1553"/>
      <c r="L449" s="1553"/>
      <c r="M449" s="1553"/>
      <c r="N449" s="23" t="s">
        <v>94</v>
      </c>
      <c r="O449" s="20"/>
      <c r="P449" s="20"/>
      <c r="Q449" s="20"/>
      <c r="R449" s="20"/>
      <c r="S449" s="20"/>
      <c r="T449" s="20"/>
      <c r="U449" s="20"/>
      <c r="V449" s="20"/>
      <c r="W449" s="20"/>
      <c r="X449" s="20"/>
      <c r="Y449" s="20"/>
      <c r="Z449" s="20"/>
      <c r="AA449" s="20"/>
      <c r="AB449" s="10"/>
    </row>
    <row r="450" spans="1:28" ht="21.95" customHeight="1">
      <c r="A450" s="22" t="s">
        <v>112</v>
      </c>
      <c r="B450" s="20" t="s">
        <v>272</v>
      </c>
      <c r="C450" s="20"/>
      <c r="D450" s="20"/>
      <c r="E450" s="20"/>
      <c r="F450" s="20"/>
      <c r="G450" s="20"/>
      <c r="H450" s="20"/>
      <c r="I450" s="20"/>
      <c r="J450" s="1553" t="str">
        <f>項目一覧②!$F$675</f>
        <v/>
      </c>
      <c r="K450" s="1553"/>
      <c r="L450" s="1553"/>
      <c r="M450" s="1553"/>
      <c r="N450" s="21" t="s">
        <v>94</v>
      </c>
      <c r="O450" s="20"/>
      <c r="P450" s="20"/>
      <c r="Q450" s="20"/>
      <c r="R450" s="20"/>
      <c r="S450" s="20"/>
      <c r="T450" s="20"/>
      <c r="U450" s="20"/>
      <c r="V450" s="20"/>
      <c r="W450" s="20"/>
      <c r="X450" s="20"/>
      <c r="Y450" s="20"/>
      <c r="Z450" s="20"/>
      <c r="AA450" s="20"/>
      <c r="AB450" s="10"/>
    </row>
    <row r="451" spans="1:28" ht="17.100000000000001" customHeight="1">
      <c r="A451" s="17" t="s">
        <v>112</v>
      </c>
      <c r="B451" s="16" t="s">
        <v>270</v>
      </c>
      <c r="C451" s="16"/>
      <c r="D451" s="16"/>
      <c r="E451" s="16"/>
      <c r="F451" s="16"/>
      <c r="G451" s="16"/>
      <c r="H451" s="16"/>
      <c r="I451" s="16"/>
      <c r="O451" s="16"/>
      <c r="P451" s="16"/>
      <c r="Q451" s="16"/>
      <c r="R451" s="16"/>
      <c r="S451" s="16"/>
      <c r="T451" s="16"/>
      <c r="U451" s="16"/>
      <c r="V451" s="16"/>
      <c r="W451" s="16"/>
      <c r="X451" s="16"/>
      <c r="Y451" s="16"/>
      <c r="Z451" s="16"/>
      <c r="AA451" s="16"/>
      <c r="AB451" s="2"/>
    </row>
    <row r="452" spans="1:28" ht="17.100000000000001" customHeight="1">
      <c r="A452" s="6"/>
      <c r="B452" s="3"/>
      <c r="C452" s="3" t="s">
        <v>2352</v>
      </c>
      <c r="D452" s="3" t="s">
        <v>2353</v>
      </c>
      <c r="E452" s="3"/>
      <c r="F452" s="3"/>
      <c r="G452" s="3"/>
      <c r="H452" s="3"/>
      <c r="I452" s="3"/>
      <c r="J452" s="1558" t="str">
        <f>項目一覧②!$F$676</f>
        <v/>
      </c>
      <c r="K452" s="1558"/>
      <c r="L452" s="1558"/>
      <c r="M452" s="1558"/>
      <c r="N452" s="4" t="s">
        <v>94</v>
      </c>
      <c r="O452" s="3"/>
      <c r="P452" s="3"/>
      <c r="Q452" s="3"/>
      <c r="R452" s="3"/>
      <c r="S452" s="3"/>
      <c r="T452" s="3"/>
      <c r="U452" s="3"/>
      <c r="V452" s="3"/>
      <c r="W452" s="3"/>
      <c r="X452" s="3"/>
      <c r="Y452" s="3"/>
      <c r="Z452" s="3"/>
      <c r="AA452" s="3"/>
      <c r="AB452" s="2"/>
    </row>
    <row r="453" spans="1:28" ht="17.100000000000001" customHeight="1">
      <c r="A453" s="6"/>
      <c r="B453" s="3"/>
      <c r="C453" s="3" t="s">
        <v>2354</v>
      </c>
      <c r="D453" s="3" t="s">
        <v>2355</v>
      </c>
      <c r="E453" s="3"/>
      <c r="F453" s="3"/>
      <c r="G453" s="3"/>
      <c r="H453" s="3"/>
      <c r="I453" s="3"/>
      <c r="J453" s="19"/>
      <c r="K453" s="19"/>
      <c r="L453" s="19"/>
      <c r="M453" s="19"/>
      <c r="N453" s="4"/>
      <c r="O453" s="3"/>
      <c r="P453" s="3"/>
      <c r="Q453" s="3" t="str">
        <f>IF(項目一覧②!$G$677=TRUE,"■","□")</f>
        <v>□</v>
      </c>
      <c r="R453" s="3" t="s">
        <v>86</v>
      </c>
      <c r="S453" s="3"/>
      <c r="T453" s="3" t="str">
        <f>IF(項目一覧②!$H$677=TRUE,"■","□")</f>
        <v>□</v>
      </c>
      <c r="U453" s="3" t="s">
        <v>463</v>
      </c>
      <c r="V453" s="3"/>
      <c r="W453" s="3"/>
      <c r="X453" s="3"/>
      <c r="Y453" s="3"/>
      <c r="Z453" s="3"/>
      <c r="AA453" s="3"/>
      <c r="AB453" s="10"/>
    </row>
    <row r="454" spans="1:28" ht="17.100000000000001" customHeight="1">
      <c r="A454" s="17" t="s">
        <v>277</v>
      </c>
      <c r="B454" s="16" t="s">
        <v>266</v>
      </c>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2"/>
    </row>
    <row r="455" spans="1:28" ht="17.100000000000001" customHeight="1">
      <c r="A455" s="3"/>
      <c r="B455" s="3"/>
      <c r="C455" s="3"/>
      <c r="D455" s="1468" t="s">
        <v>265</v>
      </c>
      <c r="E455" s="1468"/>
      <c r="F455" s="1468"/>
      <c r="G455" s="1468"/>
      <c r="H455" s="5"/>
      <c r="I455" s="1468" t="s">
        <v>264</v>
      </c>
      <c r="J455" s="1468"/>
      <c r="K455" s="1468"/>
      <c r="L455" s="1468"/>
      <c r="M455" s="1468"/>
      <c r="N455" s="1468"/>
      <c r="O455" s="1468"/>
      <c r="P455" s="1468"/>
      <c r="Q455" s="1468"/>
      <c r="R455" s="1468"/>
      <c r="S455" s="1468"/>
      <c r="T455" s="1468"/>
      <c r="U455" s="1468"/>
      <c r="V455" s="5"/>
      <c r="W455" s="5" t="s">
        <v>281</v>
      </c>
      <c r="X455" s="1468" t="s">
        <v>291</v>
      </c>
      <c r="Y455" s="1468"/>
      <c r="Z455" s="1468"/>
      <c r="AA455" s="3" t="s">
        <v>290</v>
      </c>
      <c r="AB455" s="2"/>
    </row>
    <row r="456" spans="1:28" ht="17.100000000000001" customHeight="1">
      <c r="A456" s="3"/>
      <c r="B456" s="3" t="s">
        <v>289</v>
      </c>
      <c r="C456" s="3"/>
      <c r="D456" s="5" t="s">
        <v>283</v>
      </c>
      <c r="E456" s="1462" t="str">
        <f>項目一覧②!$F$678</f>
        <v/>
      </c>
      <c r="F456" s="1462"/>
      <c r="G456" s="62" t="s">
        <v>282</v>
      </c>
      <c r="H456" s="18" t="str">
        <f>項目一覧②!$F$684</f>
        <v/>
      </c>
      <c r="J456" s="3"/>
      <c r="K456" s="3"/>
      <c r="L456" s="2"/>
      <c r="M456" s="3"/>
      <c r="N456" s="3"/>
      <c r="O456" s="3"/>
      <c r="P456" s="3"/>
      <c r="Q456" s="3"/>
      <c r="R456" s="2"/>
      <c r="S456" s="2"/>
      <c r="T456" s="2"/>
      <c r="U456" s="2"/>
      <c r="V456" s="5"/>
      <c r="W456" s="5" t="s">
        <v>281</v>
      </c>
      <c r="X456" s="1554" t="str">
        <f>項目一覧②!$F$690</f>
        <v/>
      </c>
      <c r="Y456" s="1554"/>
      <c r="Z456" s="1554"/>
      <c r="AA456" s="3" t="s">
        <v>280</v>
      </c>
      <c r="AB456" s="2"/>
    </row>
    <row r="457" spans="1:28" ht="17.100000000000001" customHeight="1">
      <c r="A457" s="3"/>
      <c r="B457" s="3" t="s">
        <v>288</v>
      </c>
      <c r="C457" s="3"/>
      <c r="D457" s="5" t="s">
        <v>283</v>
      </c>
      <c r="E457" s="1462" t="str">
        <f>項目一覧②!$F$679</f>
        <v/>
      </c>
      <c r="F457" s="1462"/>
      <c r="G457" s="62" t="s">
        <v>282</v>
      </c>
      <c r="H457" s="18" t="str">
        <f>項目一覧②!$F$685</f>
        <v/>
      </c>
      <c r="J457" s="3"/>
      <c r="K457" s="3"/>
      <c r="L457" s="2"/>
      <c r="M457" s="3"/>
      <c r="N457" s="3"/>
      <c r="O457" s="3"/>
      <c r="P457" s="3"/>
      <c r="Q457" s="3"/>
      <c r="R457" s="2"/>
      <c r="S457" s="2"/>
      <c r="T457" s="2"/>
      <c r="U457" s="2"/>
      <c r="V457" s="5"/>
      <c r="W457" s="5" t="s">
        <v>281</v>
      </c>
      <c r="X457" s="1554" t="str">
        <f>項目一覧②!$F$691</f>
        <v/>
      </c>
      <c r="Y457" s="1554"/>
      <c r="Z457" s="1554"/>
      <c r="AA457" s="3" t="s">
        <v>280</v>
      </c>
      <c r="AB457" s="2"/>
    </row>
    <row r="458" spans="1:28" ht="17.100000000000001" customHeight="1">
      <c r="A458" s="3"/>
      <c r="B458" s="3" t="s">
        <v>287</v>
      </c>
      <c r="C458" s="3"/>
      <c r="D458" s="5" t="s">
        <v>283</v>
      </c>
      <c r="E458" s="1462" t="str">
        <f>項目一覧②!$F$680</f>
        <v/>
      </c>
      <c r="F458" s="1462"/>
      <c r="G458" s="62" t="s">
        <v>282</v>
      </c>
      <c r="H458" s="18" t="str">
        <f>項目一覧②!$F$686</f>
        <v/>
      </c>
      <c r="J458" s="3"/>
      <c r="K458" s="3"/>
      <c r="L458" s="2"/>
      <c r="M458" s="3"/>
      <c r="N458" s="3"/>
      <c r="O458" s="3"/>
      <c r="P458" s="3"/>
      <c r="Q458" s="3"/>
      <c r="R458" s="2"/>
      <c r="S458" s="2"/>
      <c r="T458" s="2"/>
      <c r="U458" s="2"/>
      <c r="V458" s="5"/>
      <c r="W458" s="5" t="s">
        <v>281</v>
      </c>
      <c r="X458" s="1554" t="str">
        <f>項目一覧②!$F$692</f>
        <v/>
      </c>
      <c r="Y458" s="1554"/>
      <c r="Z458" s="1554"/>
      <c r="AA458" s="3" t="s">
        <v>280</v>
      </c>
      <c r="AB458" s="2"/>
    </row>
    <row r="459" spans="1:28" ht="17.100000000000001" customHeight="1">
      <c r="A459" s="3"/>
      <c r="B459" s="3" t="s">
        <v>286</v>
      </c>
      <c r="C459" s="3"/>
      <c r="D459" s="5" t="s">
        <v>283</v>
      </c>
      <c r="E459" s="1462" t="str">
        <f>項目一覧②!$F$681</f>
        <v/>
      </c>
      <c r="F459" s="1462"/>
      <c r="G459" s="62" t="s">
        <v>282</v>
      </c>
      <c r="H459" s="18" t="str">
        <f>項目一覧②!$F$687</f>
        <v/>
      </c>
      <c r="J459" s="3"/>
      <c r="K459" s="3"/>
      <c r="L459" s="2"/>
      <c r="M459" s="3"/>
      <c r="N459" s="3"/>
      <c r="O459" s="3"/>
      <c r="P459" s="3"/>
      <c r="Q459" s="3"/>
      <c r="R459" s="2"/>
      <c r="S459" s="2"/>
      <c r="T459" s="2"/>
      <c r="U459" s="2"/>
      <c r="V459" s="5"/>
      <c r="W459" s="5" t="s">
        <v>281</v>
      </c>
      <c r="X459" s="1554" t="str">
        <f>項目一覧②!$F$693</f>
        <v/>
      </c>
      <c r="Y459" s="1554"/>
      <c r="Z459" s="1554"/>
      <c r="AA459" s="3" t="s">
        <v>280</v>
      </c>
      <c r="AB459" s="2"/>
    </row>
    <row r="460" spans="1:28" ht="17.100000000000001" customHeight="1">
      <c r="A460" s="3"/>
      <c r="B460" s="3" t="s">
        <v>285</v>
      </c>
      <c r="C460" s="3"/>
      <c r="D460" s="5" t="s">
        <v>283</v>
      </c>
      <c r="E460" s="1462" t="str">
        <f>項目一覧②!$F$682</f>
        <v/>
      </c>
      <c r="F460" s="1462"/>
      <c r="G460" s="62" t="s">
        <v>282</v>
      </c>
      <c r="H460" s="18" t="str">
        <f>項目一覧②!$F$688</f>
        <v/>
      </c>
      <c r="J460" s="3"/>
      <c r="K460" s="3"/>
      <c r="L460" s="2"/>
      <c r="M460" s="3"/>
      <c r="N460" s="3"/>
      <c r="O460" s="3"/>
      <c r="P460" s="3"/>
      <c r="Q460" s="3"/>
      <c r="R460" s="2"/>
      <c r="S460" s="2"/>
      <c r="T460" s="2"/>
      <c r="U460" s="2"/>
      <c r="V460" s="5"/>
      <c r="W460" s="5" t="s">
        <v>281</v>
      </c>
      <c r="X460" s="1554" t="str">
        <f>項目一覧②!$F$694</f>
        <v/>
      </c>
      <c r="Y460" s="1554"/>
      <c r="Z460" s="1554"/>
      <c r="AA460" s="3" t="s">
        <v>280</v>
      </c>
      <c r="AB460" s="2"/>
    </row>
    <row r="461" spans="1:28" ht="17.100000000000001" customHeight="1">
      <c r="A461" s="15"/>
      <c r="B461" s="15" t="s">
        <v>284</v>
      </c>
      <c r="C461" s="15"/>
      <c r="D461" s="5" t="s">
        <v>283</v>
      </c>
      <c r="E461" s="1462" t="str">
        <f>項目一覧②!$F$683</f>
        <v/>
      </c>
      <c r="F461" s="1462"/>
      <c r="G461" s="62" t="s">
        <v>282</v>
      </c>
      <c r="H461" s="18" t="str">
        <f>項目一覧②!$F$689</f>
        <v/>
      </c>
      <c r="J461" s="15"/>
      <c r="K461" s="15"/>
      <c r="L461" s="2"/>
      <c r="M461" s="15"/>
      <c r="N461" s="15"/>
      <c r="O461" s="15"/>
      <c r="P461" s="15"/>
      <c r="Q461" s="15"/>
      <c r="R461" s="2"/>
      <c r="S461" s="2"/>
      <c r="T461" s="2"/>
      <c r="U461" s="2"/>
      <c r="V461" s="5"/>
      <c r="W461" s="5" t="s">
        <v>281</v>
      </c>
      <c r="X461" s="1554" t="str">
        <f>項目一覧②!$F$695</f>
        <v/>
      </c>
      <c r="Y461" s="1554"/>
      <c r="Z461" s="1554"/>
      <c r="AA461" s="3" t="s">
        <v>280</v>
      </c>
      <c r="AB461" s="10"/>
    </row>
    <row r="462" spans="1:28" ht="17.100000000000001" customHeight="1">
      <c r="A462" s="17" t="s">
        <v>277</v>
      </c>
      <c r="B462" s="16" t="s">
        <v>253</v>
      </c>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2"/>
    </row>
    <row r="463" spans="1:28" ht="17.100000000000001" customHeight="1">
      <c r="A463" s="6"/>
      <c r="B463" s="3"/>
      <c r="C463" s="3"/>
      <c r="D463" s="3"/>
      <c r="E463" s="3"/>
      <c r="F463" s="1464" t="str">
        <f>項目一覧②!$F$696</f>
        <v/>
      </c>
      <c r="G463" s="1464"/>
      <c r="H463" s="1464"/>
      <c r="I463" s="1464"/>
      <c r="J463" s="1464"/>
      <c r="K463" s="1464"/>
      <c r="L463" s="1464"/>
      <c r="M463" s="1464"/>
      <c r="N463" s="1464"/>
      <c r="O463" s="1464"/>
      <c r="P463" s="1464"/>
      <c r="Q463" s="1464"/>
      <c r="R463" s="1464"/>
      <c r="S463" s="1464"/>
      <c r="T463" s="1464"/>
      <c r="U463" s="1464"/>
      <c r="V463" s="1464"/>
      <c r="W463" s="1464"/>
      <c r="X463" s="1464"/>
      <c r="Y463" s="1464"/>
      <c r="Z463" s="1464"/>
      <c r="AA463" s="1464"/>
      <c r="AB463" s="2"/>
    </row>
    <row r="464" spans="1:28" ht="17.100000000000001" customHeight="1">
      <c r="A464" s="15"/>
      <c r="B464" s="15"/>
      <c r="C464" s="15"/>
      <c r="D464" s="15"/>
      <c r="E464" s="15"/>
      <c r="F464" s="1465"/>
      <c r="G464" s="1465"/>
      <c r="H464" s="1465"/>
      <c r="I464" s="1465"/>
      <c r="J464" s="1465"/>
      <c r="K464" s="1465"/>
      <c r="L464" s="1465"/>
      <c r="M464" s="1465"/>
      <c r="N464" s="1465"/>
      <c r="O464" s="1465"/>
      <c r="P464" s="1465"/>
      <c r="Q464" s="1465"/>
      <c r="R464" s="1465"/>
      <c r="S464" s="1465"/>
      <c r="T464" s="1465"/>
      <c r="U464" s="1465"/>
      <c r="V464" s="1465"/>
      <c r="W464" s="1465"/>
      <c r="X464" s="1465"/>
      <c r="Y464" s="1465"/>
      <c r="Z464" s="1465"/>
      <c r="AA464" s="1465"/>
      <c r="AB464" s="10"/>
    </row>
    <row r="465" spans="1:28" ht="17.100000000000001" customHeight="1">
      <c r="A465" s="6" t="s">
        <v>277</v>
      </c>
      <c r="B465" s="3" t="s">
        <v>252</v>
      </c>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2"/>
    </row>
    <row r="466" spans="1:28" ht="17.100000000000001" customHeight="1">
      <c r="A466" s="3"/>
      <c r="B466" s="3"/>
      <c r="C466" s="3"/>
      <c r="D466" s="3"/>
      <c r="E466" s="3"/>
      <c r="F466" s="1464" t="str">
        <f>項目一覧②!$F$697</f>
        <v/>
      </c>
      <c r="G466" s="1464"/>
      <c r="H466" s="1464"/>
      <c r="I466" s="1464"/>
      <c r="J466" s="1464"/>
      <c r="K466" s="1464"/>
      <c r="L466" s="1464"/>
      <c r="M466" s="1464"/>
      <c r="N466" s="1464"/>
      <c r="O466" s="1464"/>
      <c r="P466" s="1464"/>
      <c r="Q466" s="1464"/>
      <c r="R466" s="1464"/>
      <c r="S466" s="1464"/>
      <c r="T466" s="1464"/>
      <c r="U466" s="1464"/>
      <c r="V466" s="1464"/>
      <c r="W466" s="1464"/>
      <c r="X466" s="1464"/>
      <c r="Y466" s="1464"/>
      <c r="Z466" s="1464"/>
      <c r="AA466" s="1464"/>
      <c r="AB466" s="2"/>
    </row>
    <row r="467" spans="1:28" ht="17.100000000000001" customHeight="1">
      <c r="A467" s="15"/>
      <c r="B467" s="15"/>
      <c r="C467" s="15"/>
      <c r="D467" s="15"/>
      <c r="E467" s="15"/>
      <c r="F467" s="1465"/>
      <c r="G467" s="1465"/>
      <c r="H467" s="1465"/>
      <c r="I467" s="1465"/>
      <c r="J467" s="1465"/>
      <c r="K467" s="1465"/>
      <c r="L467" s="1465"/>
      <c r="M467" s="1465"/>
      <c r="N467" s="1465"/>
      <c r="O467" s="1465"/>
      <c r="P467" s="1465"/>
      <c r="Q467" s="1465"/>
      <c r="R467" s="1465"/>
      <c r="S467" s="1465"/>
      <c r="T467" s="1465"/>
      <c r="U467" s="1465"/>
      <c r="V467" s="1465"/>
      <c r="W467" s="1465"/>
      <c r="X467" s="1465"/>
      <c r="Y467" s="1465"/>
      <c r="Z467" s="1465"/>
      <c r="AA467" s="1465"/>
      <c r="AB467" s="10"/>
    </row>
    <row r="468" spans="1:28" ht="17.100000000000001"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2"/>
    </row>
    <row r="469" spans="1:28" ht="17.100000000000001" customHeight="1">
      <c r="A469" s="1468" t="s">
        <v>279</v>
      </c>
      <c r="B469" s="1468"/>
      <c r="C469" s="1468"/>
      <c r="D469" s="1468"/>
      <c r="E469" s="1468"/>
      <c r="F469" s="1468"/>
      <c r="G469" s="1468"/>
      <c r="H469" s="1468"/>
      <c r="I469" s="1468"/>
      <c r="J469" s="1468"/>
      <c r="K469" s="1468"/>
      <c r="L469" s="1468"/>
      <c r="M469" s="1468"/>
      <c r="N469" s="1468"/>
      <c r="O469" s="1468"/>
      <c r="P469" s="1468"/>
      <c r="Q469" s="1468"/>
      <c r="R469" s="1468"/>
      <c r="S469" s="1468"/>
      <c r="T469" s="1468"/>
      <c r="U469" s="1468"/>
      <c r="V469" s="1468"/>
      <c r="W469" s="1468"/>
      <c r="X469" s="1468"/>
      <c r="Y469" s="1468"/>
      <c r="Z469" s="1468"/>
      <c r="AA469" s="1468"/>
      <c r="AB469" s="2"/>
    </row>
    <row r="470" spans="1:28" ht="17.100000000000001" customHeight="1">
      <c r="A470" s="15"/>
      <c r="B470" s="15" t="s">
        <v>278</v>
      </c>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0"/>
    </row>
    <row r="471" spans="1:28" ht="21.95" customHeight="1">
      <c r="A471" s="22" t="s">
        <v>277</v>
      </c>
      <c r="B471" s="20" t="s">
        <v>134</v>
      </c>
      <c r="C471" s="20"/>
      <c r="D471" s="20"/>
      <c r="E471" s="20"/>
      <c r="F471" s="20"/>
      <c r="G471" s="24"/>
      <c r="H471" s="20"/>
      <c r="I471" s="20"/>
      <c r="J471" s="20"/>
      <c r="K471" s="20"/>
      <c r="L471" s="1479">
        <f>項目一覧②!$F$698</f>
        <v>3</v>
      </c>
      <c r="M471" s="1479"/>
      <c r="N471" s="20"/>
      <c r="O471" s="20"/>
      <c r="P471" s="20"/>
      <c r="Q471" s="20"/>
      <c r="R471" s="20"/>
      <c r="S471" s="20"/>
      <c r="T471" s="20"/>
      <c r="U471" s="20"/>
      <c r="V471" s="20"/>
      <c r="W471" s="20"/>
      <c r="X471" s="20"/>
      <c r="Y471" s="20"/>
      <c r="Z471" s="20"/>
      <c r="AA471" s="20"/>
      <c r="AB471" s="10"/>
    </row>
    <row r="472" spans="1:28" ht="21.95" customHeight="1">
      <c r="A472" s="22" t="s">
        <v>277</v>
      </c>
      <c r="B472" s="20" t="s">
        <v>276</v>
      </c>
      <c r="C472" s="20"/>
      <c r="D472" s="20"/>
      <c r="E472" s="20"/>
      <c r="F472" s="20"/>
      <c r="G472" s="2"/>
      <c r="H472" s="2"/>
      <c r="I472" s="20"/>
      <c r="J472" s="1548" t="str">
        <f>項目一覧②!$F$699</f>
        <v/>
      </c>
      <c r="K472" s="1548"/>
      <c r="L472" s="1548"/>
      <c r="M472" s="1548"/>
      <c r="N472" s="20" t="s">
        <v>275</v>
      </c>
      <c r="O472" s="20"/>
      <c r="P472" s="20"/>
      <c r="Q472" s="20"/>
      <c r="R472" s="20"/>
      <c r="S472" s="20"/>
      <c r="T472" s="20"/>
      <c r="U472" s="20"/>
      <c r="V472" s="20"/>
      <c r="W472" s="20"/>
      <c r="X472" s="20"/>
      <c r="Y472" s="20"/>
      <c r="Z472" s="20"/>
      <c r="AA472" s="20"/>
      <c r="AB472" s="10"/>
    </row>
    <row r="473" spans="1:28" ht="21.95" customHeight="1">
      <c r="A473" s="22" t="s">
        <v>112</v>
      </c>
      <c r="B473" s="20" t="s">
        <v>274</v>
      </c>
      <c r="C473" s="20"/>
      <c r="D473" s="20"/>
      <c r="E473" s="20"/>
      <c r="F473" s="20"/>
      <c r="G473" s="20"/>
      <c r="H473" s="20"/>
      <c r="I473" s="20"/>
      <c r="J473" s="1553" t="str">
        <f>項目一覧②!$F$700</f>
        <v/>
      </c>
      <c r="K473" s="1553"/>
      <c r="L473" s="1553"/>
      <c r="M473" s="1553"/>
      <c r="N473" s="21" t="s">
        <v>94</v>
      </c>
      <c r="O473" s="20"/>
      <c r="P473" s="20"/>
      <c r="Q473" s="20"/>
      <c r="R473" s="20"/>
      <c r="S473" s="20"/>
      <c r="T473" s="20"/>
      <c r="U473" s="20"/>
      <c r="V473" s="20"/>
      <c r="W473" s="20"/>
      <c r="X473" s="20"/>
      <c r="Y473" s="20"/>
      <c r="Z473" s="20"/>
      <c r="AA473" s="20"/>
      <c r="AB473" s="10"/>
    </row>
    <row r="474" spans="1:28" ht="21.95" customHeight="1">
      <c r="A474" s="22" t="s">
        <v>112</v>
      </c>
      <c r="B474" s="20" t="s">
        <v>273</v>
      </c>
      <c r="C474" s="20"/>
      <c r="D474" s="20"/>
      <c r="E474" s="20"/>
      <c r="F474" s="20"/>
      <c r="G474" s="20"/>
      <c r="H474" s="20"/>
      <c r="I474" s="20"/>
      <c r="J474" s="1553" t="str">
        <f>項目一覧②!$F$701</f>
        <v/>
      </c>
      <c r="K474" s="1553"/>
      <c r="L474" s="1553"/>
      <c r="M474" s="1553"/>
      <c r="N474" s="23" t="s">
        <v>94</v>
      </c>
      <c r="O474" s="20"/>
      <c r="P474" s="20"/>
      <c r="Q474" s="20"/>
      <c r="R474" s="20"/>
      <c r="S474" s="20"/>
      <c r="T474" s="20"/>
      <c r="U474" s="20"/>
      <c r="V474" s="20"/>
      <c r="W474" s="20"/>
      <c r="X474" s="20"/>
      <c r="Y474" s="20"/>
      <c r="Z474" s="20"/>
      <c r="AA474" s="20"/>
      <c r="AB474" s="10"/>
    </row>
    <row r="475" spans="1:28" ht="21.95" customHeight="1">
      <c r="A475" s="22" t="s">
        <v>112</v>
      </c>
      <c r="B475" s="20" t="s">
        <v>272</v>
      </c>
      <c r="C475" s="20"/>
      <c r="D475" s="20"/>
      <c r="E475" s="20"/>
      <c r="F475" s="20"/>
      <c r="G475" s="20"/>
      <c r="H475" s="20"/>
      <c r="I475" s="20"/>
      <c r="J475" s="1553" t="str">
        <f>項目一覧②!$F$702</f>
        <v/>
      </c>
      <c r="K475" s="1553"/>
      <c r="L475" s="1553"/>
      <c r="M475" s="1553"/>
      <c r="N475" s="21" t="s">
        <v>94</v>
      </c>
      <c r="O475" s="20"/>
      <c r="P475" s="20"/>
      <c r="Q475" s="20"/>
      <c r="R475" s="20"/>
      <c r="S475" s="20"/>
      <c r="T475" s="20"/>
      <c r="U475" s="20"/>
      <c r="V475" s="20"/>
      <c r="W475" s="20"/>
      <c r="X475" s="20"/>
      <c r="Y475" s="20"/>
      <c r="Z475" s="20"/>
      <c r="AA475" s="20"/>
      <c r="AB475" s="10"/>
    </row>
    <row r="476" spans="1:28" ht="17.100000000000001" customHeight="1">
      <c r="A476" s="17" t="s">
        <v>112</v>
      </c>
      <c r="B476" s="16" t="s">
        <v>270</v>
      </c>
      <c r="C476" s="16"/>
      <c r="D476" s="16"/>
      <c r="E476" s="16"/>
      <c r="F476" s="16"/>
      <c r="G476" s="16"/>
      <c r="H476" s="16"/>
      <c r="I476" s="16"/>
      <c r="O476" s="16"/>
      <c r="P476" s="16"/>
      <c r="Q476" s="16"/>
      <c r="R476" s="16"/>
      <c r="S476" s="16"/>
      <c r="T476" s="16"/>
      <c r="U476" s="16"/>
      <c r="V476" s="16"/>
      <c r="W476" s="16"/>
      <c r="X476" s="16"/>
      <c r="Y476" s="16"/>
      <c r="Z476" s="16"/>
      <c r="AA476" s="16"/>
      <c r="AB476" s="10"/>
    </row>
    <row r="477" spans="1:28" ht="17.100000000000001" customHeight="1">
      <c r="A477" s="6"/>
      <c r="B477" s="3"/>
      <c r="C477" s="3" t="s">
        <v>2352</v>
      </c>
      <c r="D477" s="3" t="s">
        <v>2353</v>
      </c>
      <c r="E477" s="3"/>
      <c r="F477" s="3"/>
      <c r="G477" s="3"/>
      <c r="H477" s="3"/>
      <c r="I477" s="3"/>
      <c r="J477" s="1558" t="str">
        <f>項目一覧②!$F$703</f>
        <v/>
      </c>
      <c r="K477" s="1558"/>
      <c r="L477" s="1558"/>
      <c r="M477" s="1558"/>
      <c r="N477" s="23" t="s">
        <v>94</v>
      </c>
      <c r="O477" s="3"/>
      <c r="P477" s="3"/>
      <c r="Q477" s="3"/>
      <c r="R477" s="3"/>
      <c r="S477" s="3"/>
      <c r="T477" s="3"/>
      <c r="U477" s="3"/>
      <c r="V477" s="3"/>
      <c r="W477" s="3"/>
      <c r="X477" s="3"/>
      <c r="Y477" s="3"/>
      <c r="Z477" s="3"/>
      <c r="AA477" s="3"/>
      <c r="AB477" s="2"/>
    </row>
    <row r="478" spans="1:28" ht="17.100000000000001" customHeight="1">
      <c r="A478" s="6"/>
      <c r="B478" s="3"/>
      <c r="C478" s="3" t="s">
        <v>2354</v>
      </c>
      <c r="D478" s="3" t="s">
        <v>2355</v>
      </c>
      <c r="E478" s="3"/>
      <c r="F478" s="3"/>
      <c r="G478" s="3"/>
      <c r="H478" s="3"/>
      <c r="I478" s="3"/>
      <c r="J478" s="19"/>
      <c r="K478" s="19"/>
      <c r="L478" s="19"/>
      <c r="M478" s="19"/>
      <c r="N478" s="23"/>
      <c r="O478" s="3"/>
      <c r="P478" s="3"/>
      <c r="Q478" s="3" t="str">
        <f>IF(項目一覧②!$G$704=TRUE,"■","□")</f>
        <v>□</v>
      </c>
      <c r="R478" s="3" t="s">
        <v>86</v>
      </c>
      <c r="S478" s="3"/>
      <c r="T478" s="3" t="str">
        <f>IF(項目一覧②!$H$704=TRUE,"■","□")</f>
        <v>□</v>
      </c>
      <c r="U478" s="3" t="s">
        <v>463</v>
      </c>
      <c r="V478" s="3"/>
      <c r="W478" s="3"/>
      <c r="X478" s="3"/>
      <c r="Y478" s="3"/>
      <c r="Z478" s="3"/>
      <c r="AA478" s="3"/>
      <c r="AB478" s="10"/>
    </row>
    <row r="479" spans="1:28" ht="17.100000000000001" customHeight="1">
      <c r="A479" s="17" t="s">
        <v>450</v>
      </c>
      <c r="B479" s="16" t="s">
        <v>266</v>
      </c>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2"/>
    </row>
    <row r="480" spans="1:28" ht="17.100000000000001" customHeight="1">
      <c r="A480" s="3"/>
      <c r="B480" s="3"/>
      <c r="C480" s="3"/>
      <c r="D480" s="1468" t="s">
        <v>265</v>
      </c>
      <c r="E480" s="1468"/>
      <c r="F480" s="1468"/>
      <c r="G480" s="1468"/>
      <c r="H480" s="5"/>
      <c r="I480" s="1468" t="s">
        <v>264</v>
      </c>
      <c r="J480" s="1468"/>
      <c r="K480" s="1468"/>
      <c r="L480" s="1468"/>
      <c r="M480" s="1468"/>
      <c r="N480" s="1468"/>
      <c r="O480" s="1468"/>
      <c r="P480" s="1468"/>
      <c r="Q480" s="1468"/>
      <c r="R480" s="1468"/>
      <c r="S480" s="1468"/>
      <c r="T480" s="1468"/>
      <c r="U480" s="1468"/>
      <c r="V480" s="5"/>
      <c r="W480" s="5" t="s">
        <v>452</v>
      </c>
      <c r="X480" s="1468" t="s">
        <v>462</v>
      </c>
      <c r="Y480" s="1468"/>
      <c r="Z480" s="1468"/>
      <c r="AA480" s="3" t="s">
        <v>461</v>
      </c>
      <c r="AB480" s="2"/>
    </row>
    <row r="481" spans="1:28" ht="17.100000000000001" customHeight="1">
      <c r="A481" s="3"/>
      <c r="B481" s="3" t="s">
        <v>460</v>
      </c>
      <c r="C481" s="3"/>
      <c r="D481" s="5" t="s">
        <v>454</v>
      </c>
      <c r="E481" s="1462" t="str">
        <f>項目一覧②!$F$705</f>
        <v/>
      </c>
      <c r="F481" s="1462"/>
      <c r="G481" s="62" t="s">
        <v>453</v>
      </c>
      <c r="H481" s="18" t="str">
        <f>項目一覧②!$F$711</f>
        <v/>
      </c>
      <c r="J481" s="3"/>
      <c r="K481" s="3"/>
      <c r="L481" s="2"/>
      <c r="M481" s="3"/>
      <c r="N481" s="3"/>
      <c r="O481" s="3"/>
      <c r="P481" s="3"/>
      <c r="Q481" s="3"/>
      <c r="R481" s="2"/>
      <c r="S481" s="2"/>
      <c r="T481" s="2"/>
      <c r="U481" s="2"/>
      <c r="V481" s="5"/>
      <c r="W481" s="5" t="s">
        <v>452</v>
      </c>
      <c r="X481" s="1554" t="str">
        <f>項目一覧②!$F$717</f>
        <v/>
      </c>
      <c r="Y481" s="1554"/>
      <c r="Z481" s="1554"/>
      <c r="AA481" s="3" t="s">
        <v>451</v>
      </c>
      <c r="AB481" s="2"/>
    </row>
    <row r="482" spans="1:28" ht="17.100000000000001" customHeight="1">
      <c r="A482" s="3"/>
      <c r="B482" s="3" t="s">
        <v>459</v>
      </c>
      <c r="C482" s="3"/>
      <c r="D482" s="5" t="s">
        <v>454</v>
      </c>
      <c r="E482" s="1462" t="str">
        <f>項目一覧②!$F$706</f>
        <v/>
      </c>
      <c r="F482" s="1462"/>
      <c r="G482" s="62" t="s">
        <v>453</v>
      </c>
      <c r="H482" s="18" t="str">
        <f>項目一覧②!$F$712</f>
        <v/>
      </c>
      <c r="J482" s="3"/>
      <c r="K482" s="3"/>
      <c r="L482" s="2"/>
      <c r="M482" s="3"/>
      <c r="N482" s="3"/>
      <c r="O482" s="3"/>
      <c r="P482" s="3"/>
      <c r="Q482" s="3"/>
      <c r="R482" s="2"/>
      <c r="S482" s="2"/>
      <c r="T482" s="2"/>
      <c r="U482" s="2"/>
      <c r="V482" s="5"/>
      <c r="W482" s="5" t="s">
        <v>452</v>
      </c>
      <c r="X482" s="1554" t="str">
        <f>項目一覧②!$F$718</f>
        <v/>
      </c>
      <c r="Y482" s="1554"/>
      <c r="Z482" s="1554"/>
      <c r="AA482" s="3" t="s">
        <v>451</v>
      </c>
      <c r="AB482" s="2"/>
    </row>
    <row r="483" spans="1:28" ht="17.100000000000001" customHeight="1">
      <c r="A483" s="3"/>
      <c r="B483" s="3" t="s">
        <v>458</v>
      </c>
      <c r="C483" s="3"/>
      <c r="D483" s="5" t="s">
        <v>454</v>
      </c>
      <c r="E483" s="1462" t="str">
        <f>項目一覧②!$F$707</f>
        <v/>
      </c>
      <c r="F483" s="1462"/>
      <c r="G483" s="62" t="s">
        <v>453</v>
      </c>
      <c r="H483" s="18" t="str">
        <f>項目一覧②!$F$713</f>
        <v/>
      </c>
      <c r="J483" s="3"/>
      <c r="K483" s="3"/>
      <c r="L483" s="2"/>
      <c r="M483" s="3"/>
      <c r="N483" s="3"/>
      <c r="O483" s="3"/>
      <c r="P483" s="3"/>
      <c r="Q483" s="3"/>
      <c r="R483" s="2"/>
      <c r="S483" s="2"/>
      <c r="T483" s="2"/>
      <c r="U483" s="2"/>
      <c r="V483" s="5"/>
      <c r="W483" s="5" t="s">
        <v>452</v>
      </c>
      <c r="X483" s="1554" t="str">
        <f>項目一覧②!$F$719</f>
        <v/>
      </c>
      <c r="Y483" s="1554"/>
      <c r="Z483" s="1554"/>
      <c r="AA483" s="3" t="s">
        <v>451</v>
      </c>
      <c r="AB483" s="2"/>
    </row>
    <row r="484" spans="1:28" ht="17.100000000000001" customHeight="1">
      <c r="A484" s="3"/>
      <c r="B484" s="3" t="s">
        <v>457</v>
      </c>
      <c r="C484" s="3"/>
      <c r="D484" s="5" t="s">
        <v>454</v>
      </c>
      <c r="E484" s="1462" t="str">
        <f>項目一覧②!$F$708</f>
        <v/>
      </c>
      <c r="F484" s="1462"/>
      <c r="G484" s="62" t="s">
        <v>453</v>
      </c>
      <c r="H484" s="18" t="str">
        <f>項目一覧②!$F$714</f>
        <v/>
      </c>
      <c r="J484" s="3"/>
      <c r="K484" s="3"/>
      <c r="L484" s="2"/>
      <c r="M484" s="3"/>
      <c r="N484" s="3"/>
      <c r="O484" s="3"/>
      <c r="P484" s="3"/>
      <c r="Q484" s="3"/>
      <c r="R484" s="2"/>
      <c r="S484" s="2"/>
      <c r="T484" s="2"/>
      <c r="U484" s="2"/>
      <c r="V484" s="5"/>
      <c r="W484" s="5" t="s">
        <v>452</v>
      </c>
      <c r="X484" s="1554" t="str">
        <f>項目一覧②!$F$720</f>
        <v/>
      </c>
      <c r="Y484" s="1554"/>
      <c r="Z484" s="1554"/>
      <c r="AA484" s="3" t="s">
        <v>451</v>
      </c>
      <c r="AB484" s="2"/>
    </row>
    <row r="485" spans="1:28" ht="17.100000000000001" customHeight="1">
      <c r="A485" s="3"/>
      <c r="B485" s="3" t="s">
        <v>456</v>
      </c>
      <c r="C485" s="3"/>
      <c r="D485" s="5" t="s">
        <v>454</v>
      </c>
      <c r="E485" s="1462" t="str">
        <f>項目一覧②!$F$709</f>
        <v/>
      </c>
      <c r="F485" s="1462"/>
      <c r="G485" s="62" t="s">
        <v>453</v>
      </c>
      <c r="H485" s="18" t="str">
        <f>項目一覧②!$F$715</f>
        <v/>
      </c>
      <c r="J485" s="3"/>
      <c r="K485" s="3"/>
      <c r="L485" s="2"/>
      <c r="M485" s="3"/>
      <c r="N485" s="3"/>
      <c r="O485" s="3"/>
      <c r="P485" s="3"/>
      <c r="Q485" s="3"/>
      <c r="R485" s="2"/>
      <c r="S485" s="2"/>
      <c r="T485" s="2"/>
      <c r="U485" s="2"/>
      <c r="V485" s="5"/>
      <c r="W485" s="5" t="s">
        <v>452</v>
      </c>
      <c r="X485" s="1554" t="str">
        <f>項目一覧②!$F$721</f>
        <v/>
      </c>
      <c r="Y485" s="1554"/>
      <c r="Z485" s="1554"/>
      <c r="AA485" s="3" t="s">
        <v>451</v>
      </c>
      <c r="AB485" s="2"/>
    </row>
    <row r="486" spans="1:28" ht="17.100000000000001" customHeight="1">
      <c r="A486" s="15"/>
      <c r="B486" s="15" t="s">
        <v>455</v>
      </c>
      <c r="C486" s="15"/>
      <c r="D486" s="5" t="s">
        <v>454</v>
      </c>
      <c r="E486" s="1462" t="str">
        <f>項目一覧②!$F$710</f>
        <v/>
      </c>
      <c r="F486" s="1462"/>
      <c r="G486" s="62" t="s">
        <v>453</v>
      </c>
      <c r="H486" s="18" t="str">
        <f>項目一覧②!$F$716</f>
        <v/>
      </c>
      <c r="J486" s="15"/>
      <c r="K486" s="15"/>
      <c r="L486" s="2"/>
      <c r="M486" s="15"/>
      <c r="N486" s="15"/>
      <c r="O486" s="15"/>
      <c r="P486" s="15"/>
      <c r="Q486" s="15"/>
      <c r="R486" s="2"/>
      <c r="S486" s="2"/>
      <c r="T486" s="2"/>
      <c r="U486" s="2"/>
      <c r="V486" s="5"/>
      <c r="W486" s="5" t="s">
        <v>452</v>
      </c>
      <c r="X486" s="1554" t="str">
        <f>項目一覧②!$F$722</f>
        <v/>
      </c>
      <c r="Y486" s="1554"/>
      <c r="Z486" s="1554"/>
      <c r="AA486" s="3" t="s">
        <v>451</v>
      </c>
      <c r="AB486" s="10"/>
    </row>
    <row r="487" spans="1:28" ht="17.100000000000001" customHeight="1">
      <c r="A487" s="17" t="s">
        <v>450</v>
      </c>
      <c r="B487" s="16" t="s">
        <v>253</v>
      </c>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2"/>
    </row>
    <row r="488" spans="1:28" ht="17.100000000000001" customHeight="1">
      <c r="A488" s="6"/>
      <c r="B488" s="3"/>
      <c r="C488" s="3"/>
      <c r="D488" s="3"/>
      <c r="E488" s="3"/>
      <c r="F488" s="1464" t="str">
        <f>項目一覧②!$F$723</f>
        <v/>
      </c>
      <c r="G488" s="1464"/>
      <c r="H488" s="1464"/>
      <c r="I488" s="1464"/>
      <c r="J488" s="1464"/>
      <c r="K488" s="1464"/>
      <c r="L488" s="1464"/>
      <c r="M488" s="1464"/>
      <c r="N488" s="1464"/>
      <c r="O488" s="1464"/>
      <c r="P488" s="1464"/>
      <c r="Q488" s="1464"/>
      <c r="R488" s="1464"/>
      <c r="S488" s="1464"/>
      <c r="T488" s="1464"/>
      <c r="U488" s="1464"/>
      <c r="V488" s="1464"/>
      <c r="W488" s="1464"/>
      <c r="X488" s="1464"/>
      <c r="Y488" s="1464"/>
      <c r="Z488" s="1464"/>
      <c r="AA488" s="1464"/>
      <c r="AB488" s="2"/>
    </row>
    <row r="489" spans="1:28" ht="17.100000000000001" customHeight="1">
      <c r="A489" s="15"/>
      <c r="B489" s="15"/>
      <c r="C489" s="15"/>
      <c r="D489" s="15"/>
      <c r="E489" s="15"/>
      <c r="F489" s="1465"/>
      <c r="G489" s="1465"/>
      <c r="H489" s="1465"/>
      <c r="I489" s="1465"/>
      <c r="J489" s="1465"/>
      <c r="K489" s="1465"/>
      <c r="L489" s="1465"/>
      <c r="M489" s="1465"/>
      <c r="N489" s="1465"/>
      <c r="O489" s="1465"/>
      <c r="P489" s="1465"/>
      <c r="Q489" s="1465"/>
      <c r="R489" s="1465"/>
      <c r="S489" s="1465"/>
      <c r="T489" s="1465"/>
      <c r="U489" s="1465"/>
      <c r="V489" s="1465"/>
      <c r="W489" s="1465"/>
      <c r="X489" s="1465"/>
      <c r="Y489" s="1465"/>
      <c r="Z489" s="1465"/>
      <c r="AA489" s="1465"/>
      <c r="AB489" s="10"/>
    </row>
    <row r="490" spans="1:28" ht="17.100000000000001" customHeight="1">
      <c r="A490" s="6" t="s">
        <v>450</v>
      </c>
      <c r="B490" s="3" t="s">
        <v>252</v>
      </c>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2"/>
    </row>
    <row r="491" spans="1:28" ht="17.100000000000001" customHeight="1">
      <c r="A491" s="3"/>
      <c r="B491" s="3"/>
      <c r="C491" s="3"/>
      <c r="D491" s="3"/>
      <c r="E491" s="3"/>
      <c r="F491" s="1464" t="str">
        <f>項目一覧②!$F$724</f>
        <v/>
      </c>
      <c r="G491" s="1464"/>
      <c r="H491" s="1464"/>
      <c r="I491" s="1464"/>
      <c r="J491" s="1464"/>
      <c r="K491" s="1464"/>
      <c r="L491" s="1464"/>
      <c r="M491" s="1464"/>
      <c r="N491" s="1464"/>
      <c r="O491" s="1464"/>
      <c r="P491" s="1464"/>
      <c r="Q491" s="1464"/>
      <c r="R491" s="1464"/>
      <c r="S491" s="1464"/>
      <c r="T491" s="1464"/>
      <c r="U491" s="1464"/>
      <c r="V491" s="1464"/>
      <c r="W491" s="1464"/>
      <c r="X491" s="1464"/>
      <c r="Y491" s="1464"/>
      <c r="Z491" s="1464"/>
      <c r="AA491" s="1464"/>
      <c r="AB491" s="2"/>
    </row>
    <row r="492" spans="1:28" ht="17.100000000000001" customHeight="1">
      <c r="A492" s="15"/>
      <c r="B492" s="15"/>
      <c r="C492" s="15"/>
      <c r="D492" s="15"/>
      <c r="E492" s="15"/>
      <c r="F492" s="1465"/>
      <c r="G492" s="1465"/>
      <c r="H492" s="1465"/>
      <c r="I492" s="1465"/>
      <c r="J492" s="1465"/>
      <c r="K492" s="1465"/>
      <c r="L492" s="1465"/>
      <c r="M492" s="1465"/>
      <c r="N492" s="1465"/>
      <c r="O492" s="1465"/>
      <c r="P492" s="1465"/>
      <c r="Q492" s="1465"/>
      <c r="R492" s="1465"/>
      <c r="S492" s="1465"/>
      <c r="T492" s="1465"/>
      <c r="U492" s="1465"/>
      <c r="V492" s="1465"/>
      <c r="W492" s="1465"/>
      <c r="X492" s="1465"/>
      <c r="Y492" s="1465"/>
      <c r="Z492" s="1465"/>
      <c r="AA492" s="1465"/>
      <c r="AB492" s="10"/>
    </row>
    <row r="494" spans="1:28" ht="17.100000000000001" customHeight="1">
      <c r="A494" s="1468" t="s">
        <v>279</v>
      </c>
      <c r="B494" s="1468"/>
      <c r="C494" s="1468"/>
      <c r="D494" s="1468"/>
      <c r="E494" s="1468"/>
      <c r="F494" s="1468"/>
      <c r="G494" s="1468"/>
      <c r="H494" s="1468"/>
      <c r="I494" s="1468"/>
      <c r="J494" s="1468"/>
      <c r="K494" s="1468"/>
      <c r="L494" s="1468"/>
      <c r="M494" s="1468"/>
      <c r="N494" s="1468"/>
      <c r="O494" s="1468"/>
      <c r="P494" s="1468"/>
      <c r="Q494" s="1468"/>
      <c r="R494" s="1468"/>
      <c r="S494" s="1468"/>
      <c r="T494" s="1468"/>
      <c r="U494" s="1468"/>
      <c r="V494" s="1468"/>
      <c r="W494" s="1468"/>
      <c r="X494" s="1468"/>
      <c r="Y494" s="1468"/>
      <c r="Z494" s="1468"/>
      <c r="AA494" s="1468"/>
      <c r="AB494" s="2"/>
    </row>
    <row r="495" spans="1:28" ht="17.100000000000001" customHeight="1">
      <c r="A495" s="15"/>
      <c r="B495" s="15" t="s">
        <v>278</v>
      </c>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0"/>
    </row>
    <row r="496" spans="1:28" ht="21.95" customHeight="1">
      <c r="A496" s="22" t="s">
        <v>111</v>
      </c>
      <c r="B496" s="20" t="s">
        <v>134</v>
      </c>
      <c r="C496" s="20"/>
      <c r="D496" s="20"/>
      <c r="E496" s="20"/>
      <c r="F496" s="20"/>
      <c r="G496" s="24"/>
      <c r="H496" s="20"/>
      <c r="I496" s="20"/>
      <c r="J496" s="20"/>
      <c r="K496" s="20"/>
      <c r="L496" s="1479">
        <f>項目一覧②!$F$725</f>
        <v>3</v>
      </c>
      <c r="M496" s="1479"/>
      <c r="N496" s="20"/>
      <c r="O496" s="20"/>
      <c r="P496" s="20"/>
      <c r="Q496" s="20"/>
      <c r="R496" s="20"/>
      <c r="S496" s="20"/>
      <c r="T496" s="20"/>
      <c r="U496" s="20"/>
      <c r="V496" s="20"/>
      <c r="W496" s="20"/>
      <c r="X496" s="20"/>
      <c r="Y496" s="20"/>
      <c r="Z496" s="20"/>
      <c r="AA496" s="20"/>
      <c r="AB496" s="10"/>
    </row>
    <row r="497" spans="1:28" ht="21.95" customHeight="1">
      <c r="A497" s="22" t="s">
        <v>111</v>
      </c>
      <c r="B497" s="20" t="s">
        <v>276</v>
      </c>
      <c r="C497" s="20"/>
      <c r="D497" s="20"/>
      <c r="E497" s="20"/>
      <c r="F497" s="20"/>
      <c r="G497" s="2"/>
      <c r="H497" s="2"/>
      <c r="I497" s="20"/>
      <c r="J497" s="1548" t="str">
        <f>項目一覧②!$F$726</f>
        <v/>
      </c>
      <c r="K497" s="1548"/>
      <c r="L497" s="1548"/>
      <c r="M497" s="1548"/>
      <c r="N497" s="20" t="s">
        <v>275</v>
      </c>
      <c r="O497" s="20"/>
      <c r="P497" s="20"/>
      <c r="Q497" s="20"/>
      <c r="R497" s="20"/>
      <c r="S497" s="20"/>
      <c r="T497" s="20"/>
      <c r="U497" s="20"/>
      <c r="V497" s="20"/>
      <c r="W497" s="20"/>
      <c r="X497" s="20"/>
      <c r="Y497" s="20"/>
      <c r="Z497" s="20"/>
      <c r="AA497" s="20"/>
      <c r="AB497" s="10"/>
    </row>
    <row r="498" spans="1:28" ht="21.95" customHeight="1">
      <c r="A498" s="22" t="s">
        <v>111</v>
      </c>
      <c r="B498" s="20" t="s">
        <v>274</v>
      </c>
      <c r="C498" s="20"/>
      <c r="D498" s="20"/>
      <c r="E498" s="20"/>
      <c r="F498" s="20"/>
      <c r="G498" s="20"/>
      <c r="H498" s="20"/>
      <c r="I498" s="20"/>
      <c r="J498" s="1553" t="str">
        <f>項目一覧②!$F$727</f>
        <v/>
      </c>
      <c r="K498" s="1553"/>
      <c r="L498" s="1553"/>
      <c r="M498" s="1553"/>
      <c r="N498" s="21" t="s">
        <v>87</v>
      </c>
      <c r="O498" s="20"/>
      <c r="P498" s="20"/>
      <c r="Q498" s="20"/>
      <c r="R498" s="20"/>
      <c r="S498" s="20"/>
      <c r="T498" s="20"/>
      <c r="U498" s="20"/>
      <c r="V498" s="20"/>
      <c r="W498" s="20"/>
      <c r="X498" s="20"/>
      <c r="Y498" s="20"/>
      <c r="Z498" s="20"/>
      <c r="AA498" s="20"/>
      <c r="AB498" s="10"/>
    </row>
    <row r="499" spans="1:28" ht="21.95" customHeight="1">
      <c r="A499" s="22" t="s">
        <v>111</v>
      </c>
      <c r="B499" s="20" t="s">
        <v>273</v>
      </c>
      <c r="C499" s="20"/>
      <c r="D499" s="20"/>
      <c r="E499" s="20"/>
      <c r="F499" s="20"/>
      <c r="G499" s="20"/>
      <c r="H499" s="20"/>
      <c r="I499" s="20"/>
      <c r="J499" s="1553" t="str">
        <f>項目一覧②!$F$728</f>
        <v/>
      </c>
      <c r="K499" s="1553"/>
      <c r="L499" s="1553"/>
      <c r="M499" s="1553"/>
      <c r="N499" s="23" t="s">
        <v>87</v>
      </c>
      <c r="O499" s="20"/>
      <c r="P499" s="20"/>
      <c r="Q499" s="20"/>
      <c r="R499" s="20"/>
      <c r="S499" s="20"/>
      <c r="T499" s="20"/>
      <c r="U499" s="20"/>
      <c r="V499" s="20"/>
      <c r="W499" s="20"/>
      <c r="X499" s="20"/>
      <c r="Y499" s="20"/>
      <c r="Z499" s="20"/>
      <c r="AA499" s="20"/>
      <c r="AB499" s="10"/>
    </row>
    <row r="500" spans="1:28" ht="21.95" customHeight="1">
      <c r="A500" s="22" t="s">
        <v>111</v>
      </c>
      <c r="B500" s="20" t="s">
        <v>272</v>
      </c>
      <c r="C500" s="20"/>
      <c r="D500" s="20"/>
      <c r="E500" s="20"/>
      <c r="F500" s="20"/>
      <c r="G500" s="20"/>
      <c r="H500" s="20"/>
      <c r="I500" s="20"/>
      <c r="J500" s="1553" t="str">
        <f>項目一覧②!$F$729</f>
        <v/>
      </c>
      <c r="K500" s="1553"/>
      <c r="L500" s="1553"/>
      <c r="M500" s="1553"/>
      <c r="N500" s="21" t="s">
        <v>87</v>
      </c>
      <c r="O500" s="20"/>
      <c r="P500" s="20"/>
      <c r="Q500" s="20"/>
      <c r="R500" s="20"/>
      <c r="S500" s="20"/>
      <c r="T500" s="20"/>
      <c r="U500" s="20"/>
      <c r="V500" s="20"/>
      <c r="W500" s="20"/>
      <c r="X500" s="20"/>
      <c r="Y500" s="20"/>
      <c r="Z500" s="20"/>
      <c r="AA500" s="20"/>
      <c r="AB500" s="10"/>
    </row>
    <row r="501" spans="1:28" ht="17.100000000000001" customHeight="1">
      <c r="A501" s="17" t="s">
        <v>111</v>
      </c>
      <c r="B501" s="16" t="s">
        <v>270</v>
      </c>
      <c r="C501" s="16"/>
      <c r="D501" s="16"/>
      <c r="E501" s="16"/>
      <c r="F501" s="16"/>
      <c r="G501" s="16"/>
      <c r="H501" s="16"/>
      <c r="I501" s="16"/>
      <c r="O501" s="16"/>
      <c r="P501" s="16"/>
      <c r="Q501" s="16"/>
      <c r="R501" s="16"/>
      <c r="S501" s="16"/>
      <c r="T501" s="16"/>
      <c r="U501" s="16"/>
      <c r="V501" s="16"/>
      <c r="W501" s="16"/>
      <c r="X501" s="16"/>
      <c r="Y501" s="16"/>
      <c r="Z501" s="16"/>
      <c r="AA501" s="16"/>
      <c r="AB501" s="2"/>
    </row>
    <row r="502" spans="1:28" ht="17.100000000000001" customHeight="1">
      <c r="A502" s="6"/>
      <c r="B502" s="3"/>
      <c r="C502" s="3" t="s">
        <v>2352</v>
      </c>
      <c r="D502" s="3" t="s">
        <v>2353</v>
      </c>
      <c r="E502" s="3"/>
      <c r="F502" s="3"/>
      <c r="G502" s="3"/>
      <c r="H502" s="3"/>
      <c r="I502" s="3"/>
      <c r="J502" s="1558" t="str">
        <f>項目一覧②!$F$730</f>
        <v/>
      </c>
      <c r="K502" s="1558"/>
      <c r="L502" s="1558"/>
      <c r="M502" s="1558"/>
      <c r="N502" s="23" t="s">
        <v>87</v>
      </c>
      <c r="O502" s="3"/>
      <c r="P502" s="3"/>
      <c r="Q502" s="3"/>
      <c r="R502" s="3"/>
      <c r="S502" s="3"/>
      <c r="T502" s="3"/>
      <c r="U502" s="3"/>
      <c r="V502" s="3"/>
      <c r="W502" s="3"/>
      <c r="X502" s="3"/>
      <c r="Y502" s="3"/>
      <c r="Z502" s="3"/>
      <c r="AA502" s="3"/>
      <c r="AB502" s="2"/>
    </row>
    <row r="503" spans="1:28" ht="17.100000000000001" customHeight="1">
      <c r="A503" s="6"/>
      <c r="B503" s="3"/>
      <c r="C503" s="3" t="s">
        <v>2354</v>
      </c>
      <c r="D503" s="3" t="s">
        <v>2355</v>
      </c>
      <c r="E503" s="3"/>
      <c r="F503" s="3"/>
      <c r="G503" s="3"/>
      <c r="H503" s="3"/>
      <c r="I503" s="3"/>
      <c r="J503" s="19"/>
      <c r="K503" s="19"/>
      <c r="L503" s="19"/>
      <c r="M503" s="19"/>
      <c r="N503" s="23"/>
      <c r="O503" s="3"/>
      <c r="P503" s="3"/>
      <c r="Q503" s="3" t="str">
        <f>IF(項目一覧②!$G$731=TRUE,"■","□")</f>
        <v>□</v>
      </c>
      <c r="R503" s="3" t="s">
        <v>86</v>
      </c>
      <c r="S503" s="3"/>
      <c r="T503" s="3" t="str">
        <f>IF(項目一覧②!$H$731=TRUE,"■","□")</f>
        <v>□</v>
      </c>
      <c r="U503" s="3" t="s">
        <v>117</v>
      </c>
      <c r="V503" s="3"/>
      <c r="W503" s="3"/>
      <c r="X503" s="3"/>
      <c r="Y503" s="3"/>
      <c r="Z503" s="3"/>
      <c r="AA503" s="3"/>
      <c r="AB503" s="10"/>
    </row>
    <row r="504" spans="1:28" ht="17.100000000000001" customHeight="1">
      <c r="A504" s="17" t="s">
        <v>111</v>
      </c>
      <c r="B504" s="16" t="s">
        <v>266</v>
      </c>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2"/>
    </row>
    <row r="505" spans="1:28" ht="17.100000000000001" customHeight="1">
      <c r="A505" s="3"/>
      <c r="B505" s="3"/>
      <c r="C505" s="3"/>
      <c r="D505" s="1468" t="s">
        <v>265</v>
      </c>
      <c r="E505" s="1468"/>
      <c r="F505" s="1468"/>
      <c r="G505" s="1468"/>
      <c r="H505" s="5"/>
      <c r="I505" s="1468" t="s">
        <v>264</v>
      </c>
      <c r="J505" s="1468"/>
      <c r="K505" s="1468"/>
      <c r="L505" s="1468"/>
      <c r="M505" s="1468"/>
      <c r="N505" s="1468"/>
      <c r="O505" s="1468"/>
      <c r="P505" s="1468"/>
      <c r="Q505" s="1468"/>
      <c r="R505" s="1468"/>
      <c r="S505" s="1468"/>
      <c r="T505" s="1468"/>
      <c r="U505" s="1468"/>
      <c r="V505" s="5"/>
      <c r="W505" s="5" t="s">
        <v>255</v>
      </c>
      <c r="X505" s="1468" t="s">
        <v>263</v>
      </c>
      <c r="Y505" s="1468"/>
      <c r="Z505" s="1468"/>
      <c r="AA505" s="3" t="s">
        <v>177</v>
      </c>
      <c r="AB505" s="2"/>
    </row>
    <row r="506" spans="1:28" ht="17.100000000000001" customHeight="1">
      <c r="A506" s="3"/>
      <c r="B506" s="3" t="s">
        <v>262</v>
      </c>
      <c r="C506" s="3"/>
      <c r="D506" s="5" t="s">
        <v>189</v>
      </c>
      <c r="E506" s="1462" t="str">
        <f>項目一覧②!$F$732</f>
        <v/>
      </c>
      <c r="F506" s="1462"/>
      <c r="G506" s="62" t="s">
        <v>256</v>
      </c>
      <c r="H506" s="18" t="str">
        <f>項目一覧②!$F$738</f>
        <v/>
      </c>
      <c r="J506" s="3"/>
      <c r="K506" s="3"/>
      <c r="L506" s="2"/>
      <c r="M506" s="3"/>
      <c r="N506" s="3"/>
      <c r="O506" s="3"/>
      <c r="P506" s="3"/>
      <c r="Q506" s="3"/>
      <c r="R506" s="2"/>
      <c r="S506" s="2"/>
      <c r="T506" s="2"/>
      <c r="U506" s="2"/>
      <c r="V506" s="5"/>
      <c r="W506" s="5" t="s">
        <v>255</v>
      </c>
      <c r="X506" s="1554" t="str">
        <f>項目一覧②!$F$744</f>
        <v/>
      </c>
      <c r="Y506" s="1554"/>
      <c r="Z506" s="1554"/>
      <c r="AA506" s="3" t="s">
        <v>254</v>
      </c>
      <c r="AB506" s="2"/>
    </row>
    <row r="507" spans="1:28" ht="17.100000000000001" customHeight="1">
      <c r="A507" s="3"/>
      <c r="B507" s="3" t="s">
        <v>261</v>
      </c>
      <c r="C507" s="3"/>
      <c r="D507" s="5" t="s">
        <v>189</v>
      </c>
      <c r="E507" s="1462" t="str">
        <f>項目一覧②!$F$733</f>
        <v/>
      </c>
      <c r="F507" s="1462"/>
      <c r="G507" s="62" t="s">
        <v>256</v>
      </c>
      <c r="H507" s="18" t="str">
        <f>項目一覧②!$F$739</f>
        <v/>
      </c>
      <c r="J507" s="3"/>
      <c r="K507" s="3"/>
      <c r="L507" s="2"/>
      <c r="M507" s="3"/>
      <c r="N507" s="3"/>
      <c r="O507" s="3"/>
      <c r="P507" s="3"/>
      <c r="Q507" s="3"/>
      <c r="R507" s="2"/>
      <c r="S507" s="2"/>
      <c r="T507" s="2"/>
      <c r="U507" s="2"/>
      <c r="V507" s="5"/>
      <c r="W507" s="5" t="s">
        <v>255</v>
      </c>
      <c r="X507" s="1554" t="str">
        <f>項目一覧②!$F$745</f>
        <v/>
      </c>
      <c r="Y507" s="1554"/>
      <c r="Z507" s="1554"/>
      <c r="AA507" s="3" t="s">
        <v>254</v>
      </c>
      <c r="AB507" s="2"/>
    </row>
    <row r="508" spans="1:28" ht="17.100000000000001" customHeight="1">
      <c r="A508" s="3"/>
      <c r="B508" s="3" t="s">
        <v>260</v>
      </c>
      <c r="C508" s="3"/>
      <c r="D508" s="5" t="s">
        <v>189</v>
      </c>
      <c r="E508" s="1462" t="str">
        <f>項目一覧②!$F$734</f>
        <v/>
      </c>
      <c r="F508" s="1462"/>
      <c r="G508" s="62" t="s">
        <v>256</v>
      </c>
      <c r="H508" s="18" t="str">
        <f>項目一覧②!$F$740</f>
        <v/>
      </c>
      <c r="J508" s="3"/>
      <c r="K508" s="3"/>
      <c r="L508" s="2"/>
      <c r="M508" s="3"/>
      <c r="N508" s="3"/>
      <c r="O508" s="3"/>
      <c r="P508" s="3"/>
      <c r="Q508" s="3"/>
      <c r="R508" s="2"/>
      <c r="S508" s="2"/>
      <c r="T508" s="2"/>
      <c r="U508" s="2"/>
      <c r="V508" s="5"/>
      <c r="W508" s="5" t="s">
        <v>255</v>
      </c>
      <c r="X508" s="1554" t="str">
        <f>項目一覧②!$F$746</f>
        <v/>
      </c>
      <c r="Y508" s="1554"/>
      <c r="Z508" s="1554"/>
      <c r="AA508" s="3" t="s">
        <v>254</v>
      </c>
      <c r="AB508" s="2"/>
    </row>
    <row r="509" spans="1:28" ht="17.100000000000001" customHeight="1">
      <c r="A509" s="3"/>
      <c r="B509" s="3" t="s">
        <v>259</v>
      </c>
      <c r="C509" s="3"/>
      <c r="D509" s="5" t="s">
        <v>189</v>
      </c>
      <c r="E509" s="1462" t="str">
        <f>項目一覧②!$F$735</f>
        <v/>
      </c>
      <c r="F509" s="1462"/>
      <c r="G509" s="62" t="s">
        <v>256</v>
      </c>
      <c r="H509" s="18" t="str">
        <f>項目一覧②!$F$741</f>
        <v/>
      </c>
      <c r="J509" s="3"/>
      <c r="K509" s="3"/>
      <c r="L509" s="2"/>
      <c r="M509" s="3"/>
      <c r="N509" s="3"/>
      <c r="O509" s="3"/>
      <c r="P509" s="3"/>
      <c r="Q509" s="3"/>
      <c r="R509" s="2"/>
      <c r="S509" s="2"/>
      <c r="T509" s="2"/>
      <c r="U509" s="2"/>
      <c r="V509" s="5"/>
      <c r="W509" s="5" t="s">
        <v>255</v>
      </c>
      <c r="X509" s="1554" t="str">
        <f>項目一覧②!$F$747</f>
        <v/>
      </c>
      <c r="Y509" s="1554"/>
      <c r="Z509" s="1554"/>
      <c r="AA509" s="3" t="s">
        <v>254</v>
      </c>
      <c r="AB509" s="2"/>
    </row>
    <row r="510" spans="1:28" ht="17.100000000000001" customHeight="1">
      <c r="A510" s="3"/>
      <c r="B510" s="3" t="s">
        <v>258</v>
      </c>
      <c r="C510" s="3"/>
      <c r="D510" s="5" t="s">
        <v>189</v>
      </c>
      <c r="E510" s="1462" t="str">
        <f>項目一覧②!$F$736</f>
        <v/>
      </c>
      <c r="F510" s="1462"/>
      <c r="G510" s="62" t="s">
        <v>256</v>
      </c>
      <c r="H510" s="18" t="str">
        <f>項目一覧②!$F$742</f>
        <v/>
      </c>
      <c r="J510" s="3"/>
      <c r="K510" s="3"/>
      <c r="L510" s="2"/>
      <c r="M510" s="3"/>
      <c r="N510" s="3"/>
      <c r="O510" s="3"/>
      <c r="P510" s="3"/>
      <c r="Q510" s="3"/>
      <c r="R510" s="2"/>
      <c r="S510" s="2"/>
      <c r="T510" s="2"/>
      <c r="U510" s="2"/>
      <c r="V510" s="5"/>
      <c r="W510" s="5" t="s">
        <v>255</v>
      </c>
      <c r="X510" s="1554" t="str">
        <f>項目一覧②!$F$748</f>
        <v/>
      </c>
      <c r="Y510" s="1554"/>
      <c r="Z510" s="1554"/>
      <c r="AA510" s="3" t="s">
        <v>254</v>
      </c>
      <c r="AB510" s="2"/>
    </row>
    <row r="511" spans="1:28" ht="17.100000000000001" customHeight="1">
      <c r="A511" s="15"/>
      <c r="B511" s="15" t="s">
        <v>257</v>
      </c>
      <c r="C511" s="15"/>
      <c r="D511" s="5" t="s">
        <v>189</v>
      </c>
      <c r="E511" s="1462" t="str">
        <f>項目一覧②!$F$737</f>
        <v/>
      </c>
      <c r="F511" s="1462"/>
      <c r="G511" s="62" t="s">
        <v>256</v>
      </c>
      <c r="H511" s="18" t="str">
        <f>項目一覧②!$F$743</f>
        <v/>
      </c>
      <c r="J511" s="15"/>
      <c r="K511" s="15"/>
      <c r="L511" s="2"/>
      <c r="M511" s="15"/>
      <c r="N511" s="15"/>
      <c r="O511" s="15"/>
      <c r="P511" s="15"/>
      <c r="Q511" s="15"/>
      <c r="R511" s="2"/>
      <c r="S511" s="2"/>
      <c r="T511" s="2"/>
      <c r="U511" s="2"/>
      <c r="V511" s="5"/>
      <c r="W511" s="5" t="s">
        <v>255</v>
      </c>
      <c r="X511" s="1554" t="str">
        <f>項目一覧②!$F$749</f>
        <v/>
      </c>
      <c r="Y511" s="1554"/>
      <c r="Z511" s="1554"/>
      <c r="AA511" s="3" t="s">
        <v>254</v>
      </c>
      <c r="AB511" s="10"/>
    </row>
    <row r="512" spans="1:28" ht="17.100000000000001" customHeight="1">
      <c r="A512" s="17" t="s">
        <v>111</v>
      </c>
      <c r="B512" s="16" t="s">
        <v>253</v>
      </c>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2"/>
    </row>
    <row r="513" spans="1:29" ht="17.100000000000001" customHeight="1">
      <c r="A513" s="6"/>
      <c r="B513" s="3"/>
      <c r="C513" s="3"/>
      <c r="D513" s="3"/>
      <c r="E513" s="3"/>
      <c r="F513" s="1464" t="str">
        <f>項目一覧②!$F$750</f>
        <v/>
      </c>
      <c r="G513" s="1464"/>
      <c r="H513" s="1464"/>
      <c r="I513" s="1464"/>
      <c r="J513" s="1464"/>
      <c r="K513" s="1464"/>
      <c r="L513" s="1464"/>
      <c r="M513" s="1464"/>
      <c r="N513" s="1464"/>
      <c r="O513" s="1464"/>
      <c r="P513" s="1464"/>
      <c r="Q513" s="1464"/>
      <c r="R513" s="1464"/>
      <c r="S513" s="1464"/>
      <c r="T513" s="1464"/>
      <c r="U513" s="1464"/>
      <c r="V513" s="1464"/>
      <c r="W513" s="1464"/>
      <c r="X513" s="1464"/>
      <c r="Y513" s="1464"/>
      <c r="Z513" s="1464"/>
      <c r="AA513" s="1464"/>
      <c r="AB513" s="2"/>
    </row>
    <row r="514" spans="1:29" ht="17.100000000000001" customHeight="1">
      <c r="A514" s="15"/>
      <c r="B514" s="15"/>
      <c r="C514" s="15"/>
      <c r="D514" s="15"/>
      <c r="E514" s="15"/>
      <c r="F514" s="1465"/>
      <c r="G514" s="1465"/>
      <c r="H514" s="1465"/>
      <c r="I514" s="1465"/>
      <c r="J514" s="1465"/>
      <c r="K514" s="1465"/>
      <c r="L514" s="1465"/>
      <c r="M514" s="1465"/>
      <c r="N514" s="1465"/>
      <c r="O514" s="1465"/>
      <c r="P514" s="1465"/>
      <c r="Q514" s="1465"/>
      <c r="R514" s="1465"/>
      <c r="S514" s="1465"/>
      <c r="T514" s="1465"/>
      <c r="U514" s="1465"/>
      <c r="V514" s="1465"/>
      <c r="W514" s="1465"/>
      <c r="X514" s="1465"/>
      <c r="Y514" s="1465"/>
      <c r="Z514" s="1465"/>
      <c r="AA514" s="1465"/>
      <c r="AB514" s="10"/>
    </row>
    <row r="515" spans="1:29" ht="17.100000000000001" customHeight="1">
      <c r="A515" s="6" t="s">
        <v>111</v>
      </c>
      <c r="B515" s="3" t="s">
        <v>252</v>
      </c>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2"/>
    </row>
    <row r="516" spans="1:29" ht="17.100000000000001" customHeight="1">
      <c r="A516" s="3"/>
      <c r="B516" s="3"/>
      <c r="C516" s="3"/>
      <c r="D516" s="3"/>
      <c r="E516" s="3"/>
      <c r="F516" s="1464" t="str">
        <f>項目一覧②!$F$751</f>
        <v/>
      </c>
      <c r="G516" s="1464"/>
      <c r="H516" s="1464"/>
      <c r="I516" s="1464"/>
      <c r="J516" s="1464"/>
      <c r="K516" s="1464"/>
      <c r="L516" s="1464"/>
      <c r="M516" s="1464"/>
      <c r="N516" s="1464"/>
      <c r="O516" s="1464"/>
      <c r="P516" s="1464"/>
      <c r="Q516" s="1464"/>
      <c r="R516" s="1464"/>
      <c r="S516" s="1464"/>
      <c r="T516" s="1464"/>
      <c r="U516" s="1464"/>
      <c r="V516" s="1464"/>
      <c r="W516" s="1464"/>
      <c r="X516" s="1464"/>
      <c r="Y516" s="1464"/>
      <c r="Z516" s="1464"/>
      <c r="AA516" s="1464"/>
      <c r="AB516" s="2"/>
    </row>
    <row r="517" spans="1:29" ht="17.100000000000001" customHeight="1">
      <c r="A517" s="15"/>
      <c r="B517" s="15"/>
      <c r="C517" s="15"/>
      <c r="D517" s="15"/>
      <c r="E517" s="15"/>
      <c r="F517" s="1465"/>
      <c r="G517" s="1465"/>
      <c r="H517" s="1465"/>
      <c r="I517" s="1465"/>
      <c r="J517" s="1465"/>
      <c r="K517" s="1465"/>
      <c r="L517" s="1465"/>
      <c r="M517" s="1465"/>
      <c r="N517" s="1465"/>
      <c r="O517" s="1465"/>
      <c r="P517" s="1465"/>
      <c r="Q517" s="1465"/>
      <c r="R517" s="1465"/>
      <c r="S517" s="1465"/>
      <c r="T517" s="1465"/>
      <c r="U517" s="1465"/>
      <c r="V517" s="1465"/>
      <c r="W517" s="1465"/>
      <c r="X517" s="1465"/>
      <c r="Y517" s="1465"/>
      <c r="Z517" s="1465"/>
      <c r="AA517" s="1465"/>
      <c r="AB517" s="10"/>
    </row>
    <row r="519" spans="1:29" ht="15.95" customHeight="1">
      <c r="A519" s="3"/>
      <c r="B519" s="3"/>
      <c r="C519" s="3"/>
      <c r="D519" s="3"/>
      <c r="E519" s="3"/>
      <c r="F519" s="1157"/>
      <c r="G519" s="1157"/>
      <c r="H519" s="1157"/>
      <c r="I519" s="1157"/>
      <c r="J519" s="1157"/>
      <c r="K519" s="1157"/>
      <c r="L519" s="1157"/>
      <c r="M519" s="1157"/>
      <c r="N519" s="1157"/>
      <c r="O519" s="1157"/>
      <c r="P519" s="1157"/>
      <c r="Q519" s="1157"/>
      <c r="R519" s="1157"/>
      <c r="S519" s="1157"/>
      <c r="T519" s="1157"/>
      <c r="U519" s="1157"/>
      <c r="V519" s="1157"/>
      <c r="W519" s="1157"/>
      <c r="X519" s="1157"/>
      <c r="Y519" s="1157"/>
      <c r="Z519" s="1157"/>
      <c r="AA519" s="1157"/>
      <c r="AB519" s="2"/>
      <c r="AC519" s="2"/>
    </row>
    <row r="520" spans="1:29" ht="14.1" customHeight="1">
      <c r="A520" s="1468" t="s">
        <v>279</v>
      </c>
      <c r="B520" s="1468"/>
      <c r="C520" s="1468"/>
      <c r="D520" s="1468"/>
      <c r="E520" s="1468"/>
      <c r="F520" s="1468"/>
      <c r="G520" s="1468"/>
      <c r="H520" s="1468"/>
      <c r="I520" s="1468"/>
      <c r="J520" s="1468"/>
      <c r="K520" s="1468"/>
      <c r="L520" s="1468"/>
      <c r="M520" s="1468"/>
      <c r="N520" s="1468"/>
      <c r="O520" s="1468"/>
      <c r="P520" s="1468"/>
      <c r="Q520" s="1468"/>
      <c r="R520" s="1468"/>
      <c r="S520" s="1468"/>
      <c r="T520" s="1468"/>
      <c r="U520" s="1468"/>
      <c r="V520" s="1468"/>
      <c r="W520" s="1468"/>
      <c r="X520" s="1468"/>
      <c r="Y520" s="1468"/>
      <c r="Z520" s="1468"/>
      <c r="AA520" s="1468"/>
      <c r="AB520" s="2"/>
      <c r="AC520" s="2"/>
    </row>
    <row r="521" spans="1:29" ht="14.1" customHeight="1">
      <c r="A521" s="15"/>
      <c r="B521" s="15" t="s">
        <v>278</v>
      </c>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2"/>
      <c r="AC521" s="2"/>
    </row>
    <row r="522" spans="1:29" ht="21.95" customHeight="1">
      <c r="A522" s="22" t="s">
        <v>111</v>
      </c>
      <c r="B522" s="20" t="s">
        <v>134</v>
      </c>
      <c r="C522" s="20"/>
      <c r="D522" s="20"/>
      <c r="E522" s="20"/>
      <c r="F522" s="20"/>
      <c r="G522" s="24"/>
      <c r="H522" s="20"/>
      <c r="I522" s="20"/>
      <c r="J522" s="20"/>
      <c r="K522" s="20"/>
      <c r="L522" s="1479">
        <f>項目一覧②!$F$950</f>
        <v>3</v>
      </c>
      <c r="M522" s="1479"/>
      <c r="N522" s="20"/>
      <c r="O522" s="20"/>
      <c r="P522" s="20"/>
      <c r="Q522" s="20"/>
      <c r="R522" s="20"/>
      <c r="S522" s="20"/>
      <c r="T522" s="20"/>
      <c r="U522" s="20"/>
      <c r="V522" s="20"/>
      <c r="W522" s="20"/>
      <c r="X522" s="20"/>
      <c r="Y522" s="20"/>
      <c r="Z522" s="20"/>
      <c r="AA522" s="20"/>
      <c r="AB522" s="2"/>
      <c r="AC522" s="2"/>
    </row>
    <row r="523" spans="1:29" ht="21.95" customHeight="1">
      <c r="A523" s="22" t="s">
        <v>111</v>
      </c>
      <c r="B523" s="20" t="s">
        <v>276</v>
      </c>
      <c r="C523" s="20"/>
      <c r="D523" s="20"/>
      <c r="E523" s="20"/>
      <c r="F523" s="20"/>
      <c r="G523" s="2"/>
      <c r="H523" s="2"/>
      <c r="I523" s="20"/>
      <c r="J523" s="1469" t="str">
        <f>項目一覧②!$F$951</f>
        <v/>
      </c>
      <c r="K523" s="1469"/>
      <c r="L523" s="1469"/>
      <c r="M523" s="1469"/>
      <c r="N523" s="20" t="s">
        <v>275</v>
      </c>
      <c r="O523" s="20"/>
      <c r="P523" s="20"/>
      <c r="Q523" s="20"/>
      <c r="R523" s="20"/>
      <c r="S523" s="20"/>
      <c r="T523" s="20"/>
      <c r="U523" s="20"/>
      <c r="V523" s="20"/>
      <c r="W523" s="20"/>
      <c r="X523" s="20"/>
      <c r="Y523" s="20"/>
      <c r="Z523" s="20"/>
      <c r="AA523" s="20"/>
      <c r="AB523" s="2"/>
      <c r="AC523" s="2"/>
    </row>
    <row r="524" spans="1:29" ht="21.95" customHeight="1">
      <c r="A524" s="22" t="s">
        <v>111</v>
      </c>
      <c r="B524" s="20" t="s">
        <v>274</v>
      </c>
      <c r="C524" s="20"/>
      <c r="D524" s="20"/>
      <c r="E524" s="20"/>
      <c r="F524" s="20"/>
      <c r="G524" s="20"/>
      <c r="H524" s="20"/>
      <c r="I524" s="20"/>
      <c r="J524" s="1470" t="str">
        <f>項目一覧②!$F$952</f>
        <v/>
      </c>
      <c r="K524" s="1470"/>
      <c r="L524" s="1470"/>
      <c r="M524" s="1470"/>
      <c r="N524" s="21" t="s">
        <v>87</v>
      </c>
      <c r="O524" s="20"/>
      <c r="P524" s="20"/>
      <c r="Q524" s="20"/>
      <c r="R524" s="20"/>
      <c r="S524" s="20"/>
      <c r="T524" s="20"/>
      <c r="U524" s="20"/>
      <c r="V524" s="20"/>
      <c r="W524" s="20"/>
      <c r="X524" s="20"/>
      <c r="Y524" s="20"/>
      <c r="Z524" s="20"/>
      <c r="AA524" s="20"/>
      <c r="AB524" s="2"/>
      <c r="AC524" s="2"/>
    </row>
    <row r="525" spans="1:29" ht="21.95" customHeight="1">
      <c r="A525" s="22" t="s">
        <v>111</v>
      </c>
      <c r="B525" s="20" t="s">
        <v>273</v>
      </c>
      <c r="C525" s="20"/>
      <c r="D525" s="20"/>
      <c r="E525" s="20"/>
      <c r="F525" s="20"/>
      <c r="G525" s="20"/>
      <c r="H525" s="20"/>
      <c r="I525" s="20"/>
      <c r="J525" s="1470" t="str">
        <f>項目一覧②!$F$953</f>
        <v/>
      </c>
      <c r="K525" s="1470"/>
      <c r="L525" s="1470"/>
      <c r="M525" s="1470"/>
      <c r="N525" s="23" t="s">
        <v>87</v>
      </c>
      <c r="O525" s="20"/>
      <c r="P525" s="20"/>
      <c r="Q525" s="20"/>
      <c r="R525" s="20"/>
      <c r="S525" s="20"/>
      <c r="T525" s="20"/>
      <c r="U525" s="20"/>
      <c r="V525" s="20"/>
      <c r="W525" s="20"/>
      <c r="X525" s="20"/>
      <c r="Y525" s="20"/>
      <c r="Z525" s="20"/>
      <c r="AA525" s="20"/>
      <c r="AB525" s="2"/>
      <c r="AC525" s="2"/>
    </row>
    <row r="526" spans="1:29" ht="21.95" customHeight="1">
      <c r="A526" s="22" t="s">
        <v>111</v>
      </c>
      <c r="B526" s="20" t="s">
        <v>272</v>
      </c>
      <c r="C526" s="20"/>
      <c r="D526" s="20"/>
      <c r="E526" s="20"/>
      <c r="F526" s="20"/>
      <c r="G526" s="20"/>
      <c r="H526" s="20"/>
      <c r="I526" s="20"/>
      <c r="J526" s="1470" t="str">
        <f>項目一覧②!$F$954</f>
        <v/>
      </c>
      <c r="K526" s="1470"/>
      <c r="L526" s="1470"/>
      <c r="M526" s="1470"/>
      <c r="N526" s="21" t="s">
        <v>87</v>
      </c>
      <c r="O526" s="20"/>
      <c r="P526" s="20"/>
      <c r="Q526" s="20"/>
      <c r="R526" s="20"/>
      <c r="S526" s="20"/>
      <c r="T526" s="20"/>
      <c r="U526" s="20"/>
      <c r="V526" s="20"/>
      <c r="W526" s="20"/>
      <c r="X526" s="20"/>
      <c r="Y526" s="20"/>
      <c r="Z526" s="20"/>
      <c r="AA526" s="20"/>
      <c r="AB526" s="2"/>
      <c r="AC526" s="2"/>
    </row>
    <row r="527" spans="1:29" ht="15.95" customHeight="1">
      <c r="A527" s="17" t="s">
        <v>111</v>
      </c>
      <c r="B527" s="16" t="s">
        <v>270</v>
      </c>
      <c r="C527" s="16"/>
      <c r="D527" s="16"/>
      <c r="E527" s="16"/>
      <c r="F527" s="16"/>
      <c r="G527" s="16"/>
      <c r="H527" s="16"/>
      <c r="I527" s="16"/>
      <c r="O527" s="16"/>
      <c r="P527" s="16"/>
      <c r="Q527" s="16"/>
      <c r="R527" s="16"/>
      <c r="S527" s="16"/>
      <c r="T527" s="16"/>
      <c r="U527" s="16"/>
      <c r="V527" s="16"/>
      <c r="W527" s="16"/>
      <c r="X527" s="16"/>
      <c r="Y527" s="16"/>
      <c r="Z527" s="16"/>
      <c r="AA527" s="16"/>
      <c r="AB527" s="2"/>
      <c r="AC527" s="2"/>
    </row>
    <row r="528" spans="1:29" ht="15.95" customHeight="1">
      <c r="A528" s="6"/>
      <c r="B528" s="3"/>
      <c r="C528" s="3" t="s">
        <v>2352</v>
      </c>
      <c r="D528" s="3" t="s">
        <v>2353</v>
      </c>
      <c r="E528" s="3"/>
      <c r="F528" s="3"/>
      <c r="G528" s="3"/>
      <c r="H528" s="3"/>
      <c r="I528" s="3"/>
      <c r="J528" s="1477" t="str">
        <f>項目一覧②!$F$955</f>
        <v/>
      </c>
      <c r="K528" s="1477"/>
      <c r="L528" s="1477"/>
      <c r="M528" s="1477"/>
      <c r="N528" s="4" t="s">
        <v>87</v>
      </c>
      <c r="O528" s="3"/>
      <c r="P528" s="3"/>
      <c r="Q528" s="3"/>
      <c r="R528" s="3"/>
      <c r="S528" s="3"/>
      <c r="T528" s="3"/>
      <c r="U528" s="3"/>
      <c r="V528" s="3"/>
      <c r="W528" s="3"/>
      <c r="X528" s="3"/>
      <c r="Y528" s="3"/>
      <c r="Z528" s="3"/>
      <c r="AA528" s="3"/>
      <c r="AB528" s="2"/>
      <c r="AC528" s="2"/>
    </row>
    <row r="529" spans="1:29" ht="15.95" customHeight="1">
      <c r="A529" s="6"/>
      <c r="B529" s="3"/>
      <c r="C529" s="3" t="s">
        <v>2354</v>
      </c>
      <c r="D529" s="3" t="s">
        <v>2355</v>
      </c>
      <c r="E529" s="3"/>
      <c r="F529" s="3"/>
      <c r="G529" s="3"/>
      <c r="H529" s="3"/>
      <c r="I529" s="3"/>
      <c r="J529" s="19"/>
      <c r="K529" s="19"/>
      <c r="L529" s="19"/>
      <c r="M529" s="19"/>
      <c r="N529" s="19"/>
      <c r="O529" s="4"/>
      <c r="P529" s="3"/>
      <c r="Q529" s="6" t="str">
        <f>IF(項目一覧②!$G$956=TRUE,"■","□")</f>
        <v>□</v>
      </c>
      <c r="R529" s="3" t="s">
        <v>268</v>
      </c>
      <c r="S529" s="3"/>
      <c r="T529" s="6" t="str">
        <f>IF(項目一覧②!$H$956=TRUE,"■","□")</f>
        <v>□</v>
      </c>
      <c r="U529" s="3" t="s">
        <v>85</v>
      </c>
      <c r="V529" s="3"/>
      <c r="W529" s="3"/>
      <c r="X529" s="3"/>
      <c r="Y529" s="3"/>
      <c r="Z529" s="3"/>
      <c r="AA529" s="3"/>
      <c r="AB529" s="3"/>
      <c r="AC529" s="2"/>
    </row>
    <row r="530" spans="1:29" ht="15.95" customHeight="1">
      <c r="A530" s="17" t="s">
        <v>111</v>
      </c>
      <c r="B530" s="16" t="s">
        <v>266</v>
      </c>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2"/>
      <c r="AC530" s="2"/>
    </row>
    <row r="531" spans="1:29" ht="15.95" customHeight="1">
      <c r="A531" s="3"/>
      <c r="B531" s="3"/>
      <c r="C531" s="3"/>
      <c r="D531" s="1468" t="s">
        <v>265</v>
      </c>
      <c r="E531" s="1468"/>
      <c r="F531" s="1468"/>
      <c r="G531" s="1468"/>
      <c r="H531" s="5"/>
      <c r="I531" s="1468" t="s">
        <v>264</v>
      </c>
      <c r="J531" s="1468"/>
      <c r="K531" s="1468"/>
      <c r="L531" s="1468"/>
      <c r="M531" s="1468"/>
      <c r="N531" s="1468"/>
      <c r="O531" s="1468"/>
      <c r="P531" s="1468"/>
      <c r="Q531" s="1468"/>
      <c r="R531" s="1468"/>
      <c r="S531" s="1468"/>
      <c r="T531" s="1468"/>
      <c r="U531" s="1468"/>
      <c r="V531" s="5"/>
      <c r="W531" s="5" t="s">
        <v>255</v>
      </c>
      <c r="X531" s="1468" t="s">
        <v>263</v>
      </c>
      <c r="Y531" s="1468"/>
      <c r="Z531" s="1468"/>
      <c r="AA531" s="3" t="s">
        <v>177</v>
      </c>
      <c r="AB531" s="2"/>
      <c r="AC531" s="2"/>
    </row>
    <row r="532" spans="1:29" ht="15.95" customHeight="1">
      <c r="A532" s="3"/>
      <c r="B532" s="3" t="s">
        <v>262</v>
      </c>
      <c r="C532" s="3"/>
      <c r="D532" s="5" t="s">
        <v>189</v>
      </c>
      <c r="E532" s="1462" t="str">
        <f>項目一覧②!$F$957</f>
        <v/>
      </c>
      <c r="F532" s="1462"/>
      <c r="G532" s="5" t="s">
        <v>256</v>
      </c>
      <c r="H532" s="18" t="str">
        <f>項目一覧②!$F$963</f>
        <v/>
      </c>
      <c r="J532" s="3"/>
      <c r="K532" s="3"/>
      <c r="L532" s="2"/>
      <c r="M532" s="3"/>
      <c r="N532" s="3"/>
      <c r="O532" s="3"/>
      <c r="P532" s="3"/>
      <c r="Q532" s="3"/>
      <c r="R532" s="2"/>
      <c r="S532" s="2"/>
      <c r="T532" s="2"/>
      <c r="U532" s="2"/>
      <c r="V532" s="5"/>
      <c r="W532" s="5" t="s">
        <v>255</v>
      </c>
      <c r="X532" s="1463" t="str">
        <f>項目一覧②!$F$969</f>
        <v/>
      </c>
      <c r="Y532" s="1463"/>
      <c r="Z532" s="1463"/>
      <c r="AA532" s="3" t="s">
        <v>254</v>
      </c>
      <c r="AB532" s="2"/>
      <c r="AC532" s="2"/>
    </row>
    <row r="533" spans="1:29" ht="15.95" customHeight="1">
      <c r="A533" s="3"/>
      <c r="B533" s="3" t="s">
        <v>261</v>
      </c>
      <c r="C533" s="3"/>
      <c r="D533" s="5" t="s">
        <v>189</v>
      </c>
      <c r="E533" s="1462" t="str">
        <f>項目一覧②!$F$958</f>
        <v/>
      </c>
      <c r="F533" s="1462"/>
      <c r="G533" s="5" t="s">
        <v>256</v>
      </c>
      <c r="H533" s="18" t="str">
        <f>項目一覧②!$F$964</f>
        <v/>
      </c>
      <c r="J533" s="3"/>
      <c r="K533" s="3"/>
      <c r="L533" s="2"/>
      <c r="M533" s="3"/>
      <c r="N533" s="3"/>
      <c r="O533" s="3"/>
      <c r="P533" s="3"/>
      <c r="Q533" s="3"/>
      <c r="R533" s="2"/>
      <c r="S533" s="2"/>
      <c r="T533" s="2"/>
      <c r="U533" s="2"/>
      <c r="V533" s="5"/>
      <c r="W533" s="5" t="s">
        <v>255</v>
      </c>
      <c r="X533" s="1463" t="str">
        <f>項目一覧②!$F$970</f>
        <v/>
      </c>
      <c r="Y533" s="1463"/>
      <c r="Z533" s="1463"/>
      <c r="AA533" s="3" t="s">
        <v>254</v>
      </c>
      <c r="AB533" s="2"/>
      <c r="AC533" s="2"/>
    </row>
    <row r="534" spans="1:29" ht="15.95" customHeight="1">
      <c r="A534" s="3"/>
      <c r="B534" s="3" t="s">
        <v>260</v>
      </c>
      <c r="C534" s="3"/>
      <c r="D534" s="5" t="s">
        <v>189</v>
      </c>
      <c r="E534" s="1462" t="str">
        <f>項目一覧②!$F$959</f>
        <v/>
      </c>
      <c r="F534" s="1462"/>
      <c r="G534" s="5" t="s">
        <v>256</v>
      </c>
      <c r="H534" s="18" t="str">
        <f>項目一覧②!$F$965</f>
        <v/>
      </c>
      <c r="J534" s="3"/>
      <c r="K534" s="3"/>
      <c r="L534" s="2"/>
      <c r="M534" s="3"/>
      <c r="N534" s="3"/>
      <c r="O534" s="3"/>
      <c r="P534" s="3"/>
      <c r="Q534" s="3"/>
      <c r="R534" s="2"/>
      <c r="S534" s="2"/>
      <c r="T534" s="2"/>
      <c r="U534" s="2"/>
      <c r="V534" s="5"/>
      <c r="W534" s="5" t="s">
        <v>255</v>
      </c>
      <c r="X534" s="1463" t="str">
        <f>項目一覧②!$F$971</f>
        <v/>
      </c>
      <c r="Y534" s="1463"/>
      <c r="Z534" s="1463"/>
      <c r="AA534" s="3" t="s">
        <v>254</v>
      </c>
      <c r="AB534" s="2"/>
      <c r="AC534" s="2"/>
    </row>
    <row r="535" spans="1:29" ht="15.95" customHeight="1">
      <c r="A535" s="3"/>
      <c r="B535" s="3" t="s">
        <v>259</v>
      </c>
      <c r="C535" s="3"/>
      <c r="D535" s="5" t="s">
        <v>189</v>
      </c>
      <c r="E535" s="1462" t="str">
        <f>項目一覧②!$F$960</f>
        <v/>
      </c>
      <c r="F535" s="1462"/>
      <c r="G535" s="5" t="s">
        <v>256</v>
      </c>
      <c r="H535" s="18" t="str">
        <f>項目一覧②!$F$966</f>
        <v/>
      </c>
      <c r="J535" s="3"/>
      <c r="K535" s="3"/>
      <c r="L535" s="2"/>
      <c r="M535" s="3"/>
      <c r="N535" s="3"/>
      <c r="O535" s="3"/>
      <c r="P535" s="3"/>
      <c r="Q535" s="3"/>
      <c r="R535" s="2"/>
      <c r="S535" s="2"/>
      <c r="T535" s="2"/>
      <c r="U535" s="2"/>
      <c r="V535" s="5"/>
      <c r="W535" s="5" t="s">
        <v>255</v>
      </c>
      <c r="X535" s="1463" t="str">
        <f>項目一覧②!$F$972</f>
        <v/>
      </c>
      <c r="Y535" s="1463"/>
      <c r="Z535" s="1463"/>
      <c r="AA535" s="3" t="s">
        <v>254</v>
      </c>
      <c r="AB535" s="2"/>
      <c r="AC535" s="2"/>
    </row>
    <row r="536" spans="1:29" ht="15.95" customHeight="1">
      <c r="A536" s="3"/>
      <c r="B536" s="3" t="s">
        <v>258</v>
      </c>
      <c r="C536" s="3"/>
      <c r="D536" s="5" t="s">
        <v>189</v>
      </c>
      <c r="E536" s="1462" t="str">
        <f>項目一覧②!$F$961</f>
        <v/>
      </c>
      <c r="F536" s="1462"/>
      <c r="G536" s="5" t="s">
        <v>256</v>
      </c>
      <c r="H536" s="18" t="str">
        <f>項目一覧②!$F$967</f>
        <v/>
      </c>
      <c r="J536" s="3"/>
      <c r="K536" s="3"/>
      <c r="L536" s="2"/>
      <c r="M536" s="3"/>
      <c r="N536" s="3"/>
      <c r="O536" s="3"/>
      <c r="P536" s="3"/>
      <c r="Q536" s="3"/>
      <c r="R536" s="2"/>
      <c r="S536" s="2"/>
      <c r="T536" s="2"/>
      <c r="U536" s="2"/>
      <c r="V536" s="5"/>
      <c r="W536" s="5" t="s">
        <v>255</v>
      </c>
      <c r="X536" s="1463" t="str">
        <f>項目一覧②!$F$973</f>
        <v/>
      </c>
      <c r="Y536" s="1463"/>
      <c r="Z536" s="1463"/>
      <c r="AA536" s="3" t="s">
        <v>254</v>
      </c>
      <c r="AB536" s="2"/>
      <c r="AC536" s="2"/>
    </row>
    <row r="537" spans="1:29" ht="15.95" customHeight="1">
      <c r="A537" s="15"/>
      <c r="B537" s="15" t="s">
        <v>257</v>
      </c>
      <c r="C537" s="15"/>
      <c r="D537" s="5" t="s">
        <v>189</v>
      </c>
      <c r="E537" s="1462" t="str">
        <f>項目一覧②!$F$962</f>
        <v/>
      </c>
      <c r="F537" s="1462"/>
      <c r="G537" s="5" t="s">
        <v>256</v>
      </c>
      <c r="H537" s="18" t="str">
        <f>項目一覧②!$F$968</f>
        <v/>
      </c>
      <c r="J537" s="15"/>
      <c r="K537" s="15"/>
      <c r="L537" s="2"/>
      <c r="M537" s="15"/>
      <c r="N537" s="15"/>
      <c r="O537" s="15"/>
      <c r="P537" s="15"/>
      <c r="Q537" s="15"/>
      <c r="R537" s="2"/>
      <c r="S537" s="2"/>
      <c r="T537" s="2"/>
      <c r="U537" s="2"/>
      <c r="V537" s="5"/>
      <c r="W537" s="5" t="s">
        <v>255</v>
      </c>
      <c r="X537" s="1463" t="str">
        <f>項目一覧②!$F$974</f>
        <v/>
      </c>
      <c r="Y537" s="1463"/>
      <c r="Z537" s="1463"/>
      <c r="AA537" s="3" t="s">
        <v>254</v>
      </c>
      <c r="AB537" s="2"/>
      <c r="AC537" s="2"/>
    </row>
    <row r="538" spans="1:29" ht="15.95" customHeight="1">
      <c r="A538" s="17" t="s">
        <v>111</v>
      </c>
      <c r="B538" s="16" t="s">
        <v>253</v>
      </c>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2"/>
      <c r="AC538" s="2"/>
    </row>
    <row r="539" spans="1:29" ht="15.95" customHeight="1">
      <c r="A539" s="6"/>
      <c r="B539" s="3"/>
      <c r="C539" s="3"/>
      <c r="D539" s="3"/>
      <c r="E539" s="3"/>
      <c r="F539" s="1464" t="str">
        <f>項目一覧②!$F$975</f>
        <v/>
      </c>
      <c r="G539" s="1464"/>
      <c r="H539" s="1464"/>
      <c r="I539" s="1464"/>
      <c r="J539" s="1464"/>
      <c r="K539" s="1464"/>
      <c r="L539" s="1464"/>
      <c r="M539" s="1464"/>
      <c r="N539" s="1464"/>
      <c r="O539" s="1464"/>
      <c r="P539" s="1464"/>
      <c r="Q539" s="1464"/>
      <c r="R539" s="1464"/>
      <c r="S539" s="1464"/>
      <c r="T539" s="1464"/>
      <c r="U539" s="1464"/>
      <c r="V539" s="1464"/>
      <c r="W539" s="1464"/>
      <c r="X539" s="1464"/>
      <c r="Y539" s="1464"/>
      <c r="Z539" s="1464"/>
      <c r="AA539" s="1464"/>
      <c r="AB539" s="2"/>
      <c r="AC539" s="2"/>
    </row>
    <row r="540" spans="1:29" ht="15.95" customHeight="1">
      <c r="A540" s="15"/>
      <c r="B540" s="15"/>
      <c r="C540" s="15"/>
      <c r="D540" s="15"/>
      <c r="E540" s="15"/>
      <c r="F540" s="1465"/>
      <c r="G540" s="1465"/>
      <c r="H540" s="1465"/>
      <c r="I540" s="1465"/>
      <c r="J540" s="1465"/>
      <c r="K540" s="1465"/>
      <c r="L540" s="1465"/>
      <c r="M540" s="1465"/>
      <c r="N540" s="1465"/>
      <c r="O540" s="1465"/>
      <c r="P540" s="1465"/>
      <c r="Q540" s="1465"/>
      <c r="R540" s="1465"/>
      <c r="S540" s="1465"/>
      <c r="T540" s="1465"/>
      <c r="U540" s="1465"/>
      <c r="V540" s="1465"/>
      <c r="W540" s="1465"/>
      <c r="X540" s="1465"/>
      <c r="Y540" s="1465"/>
      <c r="Z540" s="1465"/>
      <c r="AA540" s="1465"/>
      <c r="AB540" s="2"/>
      <c r="AC540" s="2"/>
    </row>
    <row r="541" spans="1:29" ht="15.95" customHeight="1">
      <c r="A541" s="6" t="s">
        <v>111</v>
      </c>
      <c r="B541" s="3" t="s">
        <v>252</v>
      </c>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2"/>
      <c r="AC541" s="2"/>
    </row>
    <row r="542" spans="1:29" ht="15.95" customHeight="1">
      <c r="A542" s="3"/>
      <c r="B542" s="3"/>
      <c r="C542" s="3"/>
      <c r="D542" s="3"/>
      <c r="E542" s="3"/>
      <c r="F542" s="1464" t="str">
        <f>項目一覧②!$F$976</f>
        <v/>
      </c>
      <c r="G542" s="1464"/>
      <c r="H542" s="1464"/>
      <c r="I542" s="1464"/>
      <c r="J542" s="1464"/>
      <c r="K542" s="1464"/>
      <c r="L542" s="1464"/>
      <c r="M542" s="1464"/>
      <c r="N542" s="1464"/>
      <c r="O542" s="1464"/>
      <c r="P542" s="1464"/>
      <c r="Q542" s="1464"/>
      <c r="R542" s="1464"/>
      <c r="S542" s="1464"/>
      <c r="T542" s="1464"/>
      <c r="U542" s="1464"/>
      <c r="V542" s="1464"/>
      <c r="W542" s="1464"/>
      <c r="X542" s="1464"/>
      <c r="Y542" s="1464"/>
      <c r="Z542" s="1464"/>
      <c r="AA542" s="1464"/>
      <c r="AB542" s="2"/>
      <c r="AC542" s="2"/>
    </row>
    <row r="543" spans="1:29" ht="15.95" customHeight="1">
      <c r="A543" s="15"/>
      <c r="B543" s="15"/>
      <c r="C543" s="15"/>
      <c r="D543" s="15"/>
      <c r="E543" s="15"/>
      <c r="F543" s="1465"/>
      <c r="G543" s="1465"/>
      <c r="H543" s="1465"/>
      <c r="I543" s="1465"/>
      <c r="J543" s="1465"/>
      <c r="K543" s="1465"/>
      <c r="L543" s="1465"/>
      <c r="M543" s="1465"/>
      <c r="N543" s="1465"/>
      <c r="O543" s="1465"/>
      <c r="P543" s="1465"/>
      <c r="Q543" s="1465"/>
      <c r="R543" s="1465"/>
      <c r="S543" s="1465"/>
      <c r="T543" s="1465"/>
      <c r="U543" s="1465"/>
      <c r="V543" s="1465"/>
      <c r="W543" s="1465"/>
      <c r="X543" s="1465"/>
      <c r="Y543" s="1465"/>
      <c r="Z543" s="1465"/>
      <c r="AA543" s="1465"/>
      <c r="AB543" s="2"/>
      <c r="AC543" s="2"/>
    </row>
    <row r="544" spans="1:29" ht="15.95" customHeight="1">
      <c r="A544" s="3"/>
      <c r="B544" s="3"/>
      <c r="C544" s="3"/>
      <c r="D544" s="3"/>
      <c r="E544" s="3"/>
      <c r="F544" s="1157"/>
      <c r="G544" s="1157"/>
      <c r="H544" s="1157"/>
      <c r="I544" s="1157"/>
      <c r="J544" s="1157"/>
      <c r="K544" s="1157"/>
      <c r="L544" s="1157"/>
      <c r="M544" s="1157"/>
      <c r="N544" s="1157"/>
      <c r="O544" s="1157"/>
      <c r="P544" s="1157"/>
      <c r="Q544" s="1157"/>
      <c r="R544" s="1157"/>
      <c r="S544" s="1157"/>
      <c r="T544" s="1157"/>
      <c r="U544" s="1157"/>
      <c r="V544" s="1157"/>
      <c r="W544" s="1157"/>
      <c r="X544" s="1157"/>
      <c r="Y544" s="1157"/>
      <c r="Z544" s="1157"/>
      <c r="AA544" s="1157"/>
      <c r="AB544" s="2"/>
      <c r="AC544" s="2"/>
    </row>
  </sheetData>
  <sheetProtection selectLockedCells="1"/>
  <mergeCells count="498">
    <mergeCell ref="E61:F61"/>
    <mergeCell ref="J61:M61"/>
    <mergeCell ref="P61:S61"/>
    <mergeCell ref="V61:Y61"/>
    <mergeCell ref="M288:N288"/>
    <mergeCell ref="L346:M346"/>
    <mergeCell ref="L371:M371"/>
    <mergeCell ref="L396:M396"/>
    <mergeCell ref="L421:M421"/>
    <mergeCell ref="K305:M305"/>
    <mergeCell ref="K306:M306"/>
    <mergeCell ref="E327:F327"/>
    <mergeCell ref="J327:M327"/>
    <mergeCell ref="P327:S327"/>
    <mergeCell ref="V327:Y327"/>
    <mergeCell ref="E235:F235"/>
    <mergeCell ref="X235:Z235"/>
    <mergeCell ref="E236:F236"/>
    <mergeCell ref="X236:Z236"/>
    <mergeCell ref="E237:F237"/>
    <mergeCell ref="X237:Z237"/>
    <mergeCell ref="E238:F238"/>
    <mergeCell ref="X238:Z238"/>
    <mergeCell ref="E239:F239"/>
    <mergeCell ref="L471:M471"/>
    <mergeCell ref="L496:M496"/>
    <mergeCell ref="F513:AA514"/>
    <mergeCell ref="F516:AA517"/>
    <mergeCell ref="E509:F509"/>
    <mergeCell ref="X509:Z509"/>
    <mergeCell ref="E510:F510"/>
    <mergeCell ref="X510:Z510"/>
    <mergeCell ref="E511:F511"/>
    <mergeCell ref="X511:Z511"/>
    <mergeCell ref="X505:Z505"/>
    <mergeCell ref="E506:F506"/>
    <mergeCell ref="X506:Z506"/>
    <mergeCell ref="I505:U505"/>
    <mergeCell ref="F488:AA489"/>
    <mergeCell ref="F491:AA492"/>
    <mergeCell ref="E485:F485"/>
    <mergeCell ref="X485:Z485"/>
    <mergeCell ref="D480:G480"/>
    <mergeCell ref="I480:U480"/>
    <mergeCell ref="X480:Z480"/>
    <mergeCell ref="X482:Z482"/>
    <mergeCell ref="E483:F483"/>
    <mergeCell ref="X483:Z483"/>
    <mergeCell ref="X239:Z239"/>
    <mergeCell ref="E240:F240"/>
    <mergeCell ref="X240:Z240"/>
    <mergeCell ref="F242:AA243"/>
    <mergeCell ref="E507:F507"/>
    <mergeCell ref="X507:Z507"/>
    <mergeCell ref="E508:F508"/>
    <mergeCell ref="A223:AA223"/>
    <mergeCell ref="J226:M226"/>
    <mergeCell ref="J227:M227"/>
    <mergeCell ref="J228:M228"/>
    <mergeCell ref="J229:M229"/>
    <mergeCell ref="J231:M231"/>
    <mergeCell ref="D234:G234"/>
    <mergeCell ref="I234:U234"/>
    <mergeCell ref="X234:Z234"/>
    <mergeCell ref="L225:M225"/>
    <mergeCell ref="X508:Z508"/>
    <mergeCell ref="J497:M497"/>
    <mergeCell ref="J498:M498"/>
    <mergeCell ref="J499:M499"/>
    <mergeCell ref="J500:M500"/>
    <mergeCell ref="J502:M502"/>
    <mergeCell ref="D505:G505"/>
    <mergeCell ref="E60:F60"/>
    <mergeCell ref="J60:M60"/>
    <mergeCell ref="P60:S60"/>
    <mergeCell ref="V60:Y60"/>
    <mergeCell ref="E332:F332"/>
    <mergeCell ref="J332:M332"/>
    <mergeCell ref="P332:S332"/>
    <mergeCell ref="V332:Y332"/>
    <mergeCell ref="A494:AA494"/>
    <mergeCell ref="F245:AA246"/>
    <mergeCell ref="A274:AA274"/>
    <mergeCell ref="F276:I276"/>
    <mergeCell ref="G277:H277"/>
    <mergeCell ref="J277:AA277"/>
    <mergeCell ref="G278:H278"/>
    <mergeCell ref="J278:AA278"/>
    <mergeCell ref="G279:H279"/>
    <mergeCell ref="J279:AA279"/>
    <mergeCell ref="K303:M303"/>
    <mergeCell ref="K304:M304"/>
    <mergeCell ref="K308:N308"/>
    <mergeCell ref="K309:N309"/>
    <mergeCell ref="E326:F326"/>
    <mergeCell ref="J326:M326"/>
    <mergeCell ref="E329:F329"/>
    <mergeCell ref="J329:M329"/>
    <mergeCell ref="P329:S329"/>
    <mergeCell ref="V329:Y329"/>
    <mergeCell ref="P326:S326"/>
    <mergeCell ref="V326:Y326"/>
    <mergeCell ref="H310:AA310"/>
    <mergeCell ref="J325:M325"/>
    <mergeCell ref="P325:S325"/>
    <mergeCell ref="V325:Y325"/>
    <mergeCell ref="E328:F328"/>
    <mergeCell ref="J328:M328"/>
    <mergeCell ref="P328:S328"/>
    <mergeCell ref="V328:Y328"/>
    <mergeCell ref="V330:Y330"/>
    <mergeCell ref="E331:F331"/>
    <mergeCell ref="J331:M331"/>
    <mergeCell ref="P331:S331"/>
    <mergeCell ref="V331:Y331"/>
    <mergeCell ref="J348:M348"/>
    <mergeCell ref="J333:M333"/>
    <mergeCell ref="F336:AA336"/>
    <mergeCell ref="J352:M352"/>
    <mergeCell ref="E330:F330"/>
    <mergeCell ref="J330:M330"/>
    <mergeCell ref="J349:M349"/>
    <mergeCell ref="J350:M350"/>
    <mergeCell ref="P333:S333"/>
    <mergeCell ref="V333:Y333"/>
    <mergeCell ref="F334:AA334"/>
    <mergeCell ref="F335:AA335"/>
    <mergeCell ref="J347:M347"/>
    <mergeCell ref="A344:AA344"/>
    <mergeCell ref="J337:N337"/>
    <mergeCell ref="L338:Q338"/>
    <mergeCell ref="I339:AA340"/>
    <mergeCell ref="F341:AA342"/>
    <mergeCell ref="P330:S330"/>
    <mergeCell ref="X355:Z355"/>
    <mergeCell ref="E356:F356"/>
    <mergeCell ref="X356:Z356"/>
    <mergeCell ref="E357:F357"/>
    <mergeCell ref="X357:Z357"/>
    <mergeCell ref="E358:F358"/>
    <mergeCell ref="X359:Z359"/>
    <mergeCell ref="J375:M375"/>
    <mergeCell ref="D355:G355"/>
    <mergeCell ref="E359:F359"/>
    <mergeCell ref="E361:F361"/>
    <mergeCell ref="F363:AA364"/>
    <mergeCell ref="F366:AA367"/>
    <mergeCell ref="A369:AA369"/>
    <mergeCell ref="J372:M372"/>
    <mergeCell ref="X360:Z360"/>
    <mergeCell ref="J373:M373"/>
    <mergeCell ref="X358:Z358"/>
    <mergeCell ref="I355:U355"/>
    <mergeCell ref="X380:Z380"/>
    <mergeCell ref="E381:F381"/>
    <mergeCell ref="X381:Z381"/>
    <mergeCell ref="E360:F360"/>
    <mergeCell ref="J377:M377"/>
    <mergeCell ref="D380:G380"/>
    <mergeCell ref="I380:U380"/>
    <mergeCell ref="J374:M374"/>
    <mergeCell ref="X361:Z361"/>
    <mergeCell ref="F391:AA392"/>
    <mergeCell ref="E382:F382"/>
    <mergeCell ref="X382:Z382"/>
    <mergeCell ref="E383:F383"/>
    <mergeCell ref="X383:Z383"/>
    <mergeCell ref="E384:F384"/>
    <mergeCell ref="X384:Z384"/>
    <mergeCell ref="E385:F385"/>
    <mergeCell ref="X385:Z385"/>
    <mergeCell ref="E386:F386"/>
    <mergeCell ref="F388:AA389"/>
    <mergeCell ref="X386:Z386"/>
    <mergeCell ref="A394:AA394"/>
    <mergeCell ref="J398:M398"/>
    <mergeCell ref="J399:M399"/>
    <mergeCell ref="J400:M400"/>
    <mergeCell ref="J402:M402"/>
    <mergeCell ref="D405:G405"/>
    <mergeCell ref="I405:U405"/>
    <mergeCell ref="X405:Z405"/>
    <mergeCell ref="E406:F406"/>
    <mergeCell ref="X406:Z406"/>
    <mergeCell ref="K422:M422"/>
    <mergeCell ref="J423:M423"/>
    <mergeCell ref="J424:M424"/>
    <mergeCell ref="E408:F408"/>
    <mergeCell ref="X408:Z408"/>
    <mergeCell ref="E410:F410"/>
    <mergeCell ref="X410:Z410"/>
    <mergeCell ref="E407:F407"/>
    <mergeCell ref="X407:Z407"/>
    <mergeCell ref="E411:F411"/>
    <mergeCell ref="X411:Z411"/>
    <mergeCell ref="E409:F409"/>
    <mergeCell ref="X409:Z409"/>
    <mergeCell ref="E459:F459"/>
    <mergeCell ref="X459:Z459"/>
    <mergeCell ref="J452:M452"/>
    <mergeCell ref="D455:G455"/>
    <mergeCell ref="I455:U455"/>
    <mergeCell ref="X455:Z455"/>
    <mergeCell ref="E456:F456"/>
    <mergeCell ref="X456:Z456"/>
    <mergeCell ref="F413:AA414"/>
    <mergeCell ref="F416:AA417"/>
    <mergeCell ref="E434:F434"/>
    <mergeCell ref="X434:Z434"/>
    <mergeCell ref="J425:M425"/>
    <mergeCell ref="J427:M427"/>
    <mergeCell ref="D430:G430"/>
    <mergeCell ref="I430:U430"/>
    <mergeCell ref="X430:Z430"/>
    <mergeCell ref="E431:F431"/>
    <mergeCell ref="X431:Z431"/>
    <mergeCell ref="E432:F432"/>
    <mergeCell ref="X432:Z432"/>
    <mergeCell ref="E433:F433"/>
    <mergeCell ref="X433:Z433"/>
    <mergeCell ref="A419:AA419"/>
    <mergeCell ref="E215:F215"/>
    <mergeCell ref="X215:Z215"/>
    <mergeCell ref="F217:AA218"/>
    <mergeCell ref="F220:AA221"/>
    <mergeCell ref="E486:F486"/>
    <mergeCell ref="X486:Z486"/>
    <mergeCell ref="X461:Z461"/>
    <mergeCell ref="F463:AA464"/>
    <mergeCell ref="E484:F484"/>
    <mergeCell ref="X484:Z484"/>
    <mergeCell ref="J473:M473"/>
    <mergeCell ref="J474:M474"/>
    <mergeCell ref="E481:F481"/>
    <mergeCell ref="X481:Z481"/>
    <mergeCell ref="E482:F482"/>
    <mergeCell ref="J475:M475"/>
    <mergeCell ref="J477:M477"/>
    <mergeCell ref="A469:AA469"/>
    <mergeCell ref="J472:M472"/>
    <mergeCell ref="E457:F457"/>
    <mergeCell ref="X457:Z457"/>
    <mergeCell ref="E458:F458"/>
    <mergeCell ref="X458:Z458"/>
    <mergeCell ref="E460:F460"/>
    <mergeCell ref="E212:F212"/>
    <mergeCell ref="X212:Z212"/>
    <mergeCell ref="E213:F213"/>
    <mergeCell ref="X213:Z213"/>
    <mergeCell ref="E214:F214"/>
    <mergeCell ref="X214:Z214"/>
    <mergeCell ref="D209:G209"/>
    <mergeCell ref="I209:U209"/>
    <mergeCell ref="X209:Z209"/>
    <mergeCell ref="E210:F210"/>
    <mergeCell ref="X210:Z210"/>
    <mergeCell ref="E211:F211"/>
    <mergeCell ref="X211:Z211"/>
    <mergeCell ref="A198:AA198"/>
    <mergeCell ref="J201:M201"/>
    <mergeCell ref="J202:M202"/>
    <mergeCell ref="J203:M203"/>
    <mergeCell ref="J204:M204"/>
    <mergeCell ref="J206:M206"/>
    <mergeCell ref="E189:F189"/>
    <mergeCell ref="X189:Z189"/>
    <mergeCell ref="E190:F190"/>
    <mergeCell ref="X190:Z190"/>
    <mergeCell ref="F192:AA193"/>
    <mergeCell ref="F195:AA196"/>
    <mergeCell ref="L200:M200"/>
    <mergeCell ref="E188:F188"/>
    <mergeCell ref="X188:Z188"/>
    <mergeCell ref="X184:Z184"/>
    <mergeCell ref="E185:F185"/>
    <mergeCell ref="X185:Z185"/>
    <mergeCell ref="E186:F186"/>
    <mergeCell ref="X186:Z186"/>
    <mergeCell ref="E187:F187"/>
    <mergeCell ref="X187:Z187"/>
    <mergeCell ref="J178:M178"/>
    <mergeCell ref="J179:M179"/>
    <mergeCell ref="J181:M181"/>
    <mergeCell ref="D184:G184"/>
    <mergeCell ref="I184:U184"/>
    <mergeCell ref="E164:F164"/>
    <mergeCell ref="X164:Z164"/>
    <mergeCell ref="E165:F165"/>
    <mergeCell ref="X165:Z165"/>
    <mergeCell ref="J177:M177"/>
    <mergeCell ref="L175:M175"/>
    <mergeCell ref="K176:M176"/>
    <mergeCell ref="F170:AA171"/>
    <mergeCell ref="A173:AA173"/>
    <mergeCell ref="E162:F162"/>
    <mergeCell ref="X162:Z162"/>
    <mergeCell ref="E163:F163"/>
    <mergeCell ref="X163:Z163"/>
    <mergeCell ref="F145:AA146"/>
    <mergeCell ref="A148:AA148"/>
    <mergeCell ref="F167:AA168"/>
    <mergeCell ref="J153:M153"/>
    <mergeCell ref="J154:M154"/>
    <mergeCell ref="J156:M156"/>
    <mergeCell ref="D159:G159"/>
    <mergeCell ref="I159:U159"/>
    <mergeCell ref="X160:Z160"/>
    <mergeCell ref="E161:F161"/>
    <mergeCell ref="X161:Z161"/>
    <mergeCell ref="L150:M150"/>
    <mergeCell ref="E139:F139"/>
    <mergeCell ref="X139:Z139"/>
    <mergeCell ref="E140:F140"/>
    <mergeCell ref="X140:Z140"/>
    <mergeCell ref="F142:AA143"/>
    <mergeCell ref="X159:Z159"/>
    <mergeCell ref="E160:F160"/>
    <mergeCell ref="J152:M152"/>
    <mergeCell ref="K151:M151"/>
    <mergeCell ref="X134:Z134"/>
    <mergeCell ref="E135:F135"/>
    <mergeCell ref="X135:Z135"/>
    <mergeCell ref="E136:F136"/>
    <mergeCell ref="X136:Z136"/>
    <mergeCell ref="E137:F137"/>
    <mergeCell ref="X137:Z137"/>
    <mergeCell ref="E138:F138"/>
    <mergeCell ref="E115:F115"/>
    <mergeCell ref="X115:Z115"/>
    <mergeCell ref="X138:Z138"/>
    <mergeCell ref="F117:AA118"/>
    <mergeCell ref="F120:AA121"/>
    <mergeCell ref="A123:AA123"/>
    <mergeCell ref="J127:M127"/>
    <mergeCell ref="J128:M128"/>
    <mergeCell ref="J129:M129"/>
    <mergeCell ref="J131:M131"/>
    <mergeCell ref="D134:G134"/>
    <mergeCell ref="I134:U134"/>
    <mergeCell ref="K126:M126"/>
    <mergeCell ref="E112:F112"/>
    <mergeCell ref="X112:Z112"/>
    <mergeCell ref="E113:F113"/>
    <mergeCell ref="X113:Z113"/>
    <mergeCell ref="E114:F114"/>
    <mergeCell ref="X114:Z114"/>
    <mergeCell ref="D109:G109"/>
    <mergeCell ref="I109:U109"/>
    <mergeCell ref="X109:Z109"/>
    <mergeCell ref="E110:F110"/>
    <mergeCell ref="X110:Z110"/>
    <mergeCell ref="E111:F111"/>
    <mergeCell ref="X111:Z111"/>
    <mergeCell ref="A98:AA98"/>
    <mergeCell ref="J102:M102"/>
    <mergeCell ref="J101:M101"/>
    <mergeCell ref="J103:M103"/>
    <mergeCell ref="J104:M104"/>
    <mergeCell ref="J106:M106"/>
    <mergeCell ref="E89:F89"/>
    <mergeCell ref="X89:Z89"/>
    <mergeCell ref="E90:F90"/>
    <mergeCell ref="X90:Z90"/>
    <mergeCell ref="F92:AA93"/>
    <mergeCell ref="F95:AA96"/>
    <mergeCell ref="E55:F55"/>
    <mergeCell ref="E56:F56"/>
    <mergeCell ref="E58:F58"/>
    <mergeCell ref="E59:F59"/>
    <mergeCell ref="E57:F57"/>
    <mergeCell ref="V59:Y59"/>
    <mergeCell ref="E88:F88"/>
    <mergeCell ref="X88:Z88"/>
    <mergeCell ref="X84:Z84"/>
    <mergeCell ref="E85:F85"/>
    <mergeCell ref="X85:Z85"/>
    <mergeCell ref="E86:F86"/>
    <mergeCell ref="X86:Z86"/>
    <mergeCell ref="A73:AA73"/>
    <mergeCell ref="J77:M77"/>
    <mergeCell ref="J76:M76"/>
    <mergeCell ref="E87:F87"/>
    <mergeCell ref="X87:Z87"/>
    <mergeCell ref="J78:M78"/>
    <mergeCell ref="J79:M79"/>
    <mergeCell ref="J81:M81"/>
    <mergeCell ref="D84:G84"/>
    <mergeCell ref="I84:U84"/>
    <mergeCell ref="F70:AA71"/>
    <mergeCell ref="I68:AA69"/>
    <mergeCell ref="F64:AA64"/>
    <mergeCell ref="P62:S62"/>
    <mergeCell ref="V62:Y62"/>
    <mergeCell ref="J66:N66"/>
    <mergeCell ref="J62:M62"/>
    <mergeCell ref="F63:AA63"/>
    <mergeCell ref="F65:AA65"/>
    <mergeCell ref="L67:Q67"/>
    <mergeCell ref="J56:M56"/>
    <mergeCell ref="J59:M59"/>
    <mergeCell ref="J58:M58"/>
    <mergeCell ref="J57:M57"/>
    <mergeCell ref="P57:S57"/>
    <mergeCell ref="P55:S55"/>
    <mergeCell ref="P54:S54"/>
    <mergeCell ref="J55:M55"/>
    <mergeCell ref="V57:Y57"/>
    <mergeCell ref="P59:S59"/>
    <mergeCell ref="V58:Y58"/>
    <mergeCell ref="P58:S58"/>
    <mergeCell ref="V55:Y55"/>
    <mergeCell ref="V56:Y56"/>
    <mergeCell ref="P56:S56"/>
    <mergeCell ref="A2:AA2"/>
    <mergeCell ref="G7:H7"/>
    <mergeCell ref="J7:AA7"/>
    <mergeCell ref="G5:H5"/>
    <mergeCell ref="J6:AA6"/>
    <mergeCell ref="E54:F54"/>
    <mergeCell ref="J54:M54"/>
    <mergeCell ref="V53:Y53"/>
    <mergeCell ref="J53:M53"/>
    <mergeCell ref="V54:Y54"/>
    <mergeCell ref="F4:I4"/>
    <mergeCell ref="K36:N36"/>
    <mergeCell ref="K31:M31"/>
    <mergeCell ref="H38:AA38"/>
    <mergeCell ref="P53:S53"/>
    <mergeCell ref="K37:N37"/>
    <mergeCell ref="K32:M32"/>
    <mergeCell ref="K33:M33"/>
    <mergeCell ref="K34:M34"/>
    <mergeCell ref="J5:AA5"/>
    <mergeCell ref="G6:H6"/>
    <mergeCell ref="M16:N16"/>
    <mergeCell ref="A249:AA249"/>
    <mergeCell ref="L251:M251"/>
    <mergeCell ref="J252:M252"/>
    <mergeCell ref="J253:M253"/>
    <mergeCell ref="J254:M254"/>
    <mergeCell ref="J255:M255"/>
    <mergeCell ref="J257:M257"/>
    <mergeCell ref="D260:G260"/>
    <mergeCell ref="I260:U260"/>
    <mergeCell ref="X260:Z260"/>
    <mergeCell ref="E261:F261"/>
    <mergeCell ref="X261:Z261"/>
    <mergeCell ref="E262:F262"/>
    <mergeCell ref="X262:Z262"/>
    <mergeCell ref="E263:F263"/>
    <mergeCell ref="X263:Z263"/>
    <mergeCell ref="E264:F264"/>
    <mergeCell ref="X264:Z264"/>
    <mergeCell ref="E265:F265"/>
    <mergeCell ref="X265:Z265"/>
    <mergeCell ref="E266:F266"/>
    <mergeCell ref="X266:Z266"/>
    <mergeCell ref="F268:AA269"/>
    <mergeCell ref="F271:AA272"/>
    <mergeCell ref="A520:AA520"/>
    <mergeCell ref="L522:M522"/>
    <mergeCell ref="J523:M523"/>
    <mergeCell ref="J524:M524"/>
    <mergeCell ref="J525:M525"/>
    <mergeCell ref="F466:AA467"/>
    <mergeCell ref="J449:M449"/>
    <mergeCell ref="J450:M450"/>
    <mergeCell ref="E435:F435"/>
    <mergeCell ref="X435:Z435"/>
    <mergeCell ref="E436:F436"/>
    <mergeCell ref="X436:Z436"/>
    <mergeCell ref="F438:AA439"/>
    <mergeCell ref="F441:AA442"/>
    <mergeCell ref="A444:AA444"/>
    <mergeCell ref="L446:M446"/>
    <mergeCell ref="K447:M447"/>
    <mergeCell ref="J448:M448"/>
    <mergeCell ref="X460:Z460"/>
    <mergeCell ref="E461:F461"/>
    <mergeCell ref="J526:M526"/>
    <mergeCell ref="J528:M528"/>
    <mergeCell ref="D531:G531"/>
    <mergeCell ref="I531:U531"/>
    <mergeCell ref="X531:Z531"/>
    <mergeCell ref="E532:F532"/>
    <mergeCell ref="X532:Z532"/>
    <mergeCell ref="E533:F533"/>
    <mergeCell ref="X533:Z533"/>
    <mergeCell ref="F542:AA543"/>
    <mergeCell ref="E534:F534"/>
    <mergeCell ref="X534:Z534"/>
    <mergeCell ref="E535:F535"/>
    <mergeCell ref="X535:Z535"/>
    <mergeCell ref="E536:F536"/>
    <mergeCell ref="X536:Z536"/>
    <mergeCell ref="E537:F537"/>
    <mergeCell ref="X537:Z537"/>
    <mergeCell ref="F539:AA540"/>
  </mergeCells>
  <phoneticPr fontId="2"/>
  <hyperlinks>
    <hyperlink ref="W1:Z1" location="作業メニュー!A1" display="作業メニュー" xr:uid="{00000000-0004-0000-0700-000000000000}"/>
  </hyperlinks>
  <printOptions horizontalCentered="1"/>
  <pageMargins left="0.59055118110236227" right="0.39370078740157483" top="0.59055118110236227" bottom="0.39370078740157483" header="0.39370078740157483" footer="0.19685039370078741"/>
  <pageSetup paperSize="9" scale="85" orientation="portrait" r:id="rId1"/>
  <headerFooter alignWithMargins="0">
    <oddFooter>&amp;R240401</oddFooter>
  </headerFooter>
  <rowBreaks count="9" manualBreakCount="9">
    <brk id="72" max="26" man="1"/>
    <brk id="122" max="26" man="1"/>
    <brk id="172" max="26" man="1"/>
    <brk id="222" max="26" man="1"/>
    <brk id="273" max="16383" man="1"/>
    <brk id="343" max="16383" man="1"/>
    <brk id="393" max="26" man="1"/>
    <brk id="443" max="26" man="1"/>
    <brk id="493"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5"/>
  <dimension ref="A1:Z57"/>
  <sheetViews>
    <sheetView showGridLines="0" zoomScale="90" zoomScaleNormal="90" workbookViewId="0"/>
  </sheetViews>
  <sheetFormatPr defaultColWidth="3.125" defaultRowHeight="18" customHeight="1"/>
  <cols>
    <col min="1" max="1" width="3.125" style="607"/>
    <col min="2" max="2" width="2.625" style="616" customWidth="1"/>
    <col min="3" max="5" width="3.125" style="606"/>
    <col min="6" max="6" width="3.125" style="606" customWidth="1"/>
    <col min="7" max="8" width="3.125" style="606"/>
    <col min="9" max="9" width="3.125" style="606" customWidth="1"/>
    <col min="10" max="16" width="3.125" style="606"/>
    <col min="17" max="17" width="3.125" style="606" customWidth="1"/>
    <col min="18" max="16384" width="3.125" style="606"/>
  </cols>
  <sheetData>
    <row r="1" spans="1:26" s="557" customFormat="1" ht="39.950000000000003" customHeight="1" thickBot="1">
      <c r="A1" s="557" t="s">
        <v>2170</v>
      </c>
      <c r="B1" s="558"/>
      <c r="V1" s="1563" t="s">
        <v>2182</v>
      </c>
      <c r="W1" s="1563"/>
      <c r="X1" s="1563"/>
      <c r="Y1" s="1563"/>
      <c r="Z1" s="1563"/>
    </row>
    <row r="2" spans="1:26" s="540" customFormat="1" ht="9.9499999999999993" customHeight="1" thickTop="1">
      <c r="B2" s="605"/>
    </row>
    <row r="3" spans="1:26" s="540" customFormat="1" ht="18" customHeight="1">
      <c r="A3" s="648" t="s">
        <v>2319</v>
      </c>
      <c r="B3" s="649"/>
      <c r="C3" s="650"/>
      <c r="D3" s="650"/>
      <c r="E3" s="650"/>
      <c r="F3" s="650"/>
      <c r="G3" s="650"/>
      <c r="H3" s="650"/>
      <c r="I3" s="650"/>
      <c r="J3" s="650"/>
      <c r="K3" s="650"/>
      <c r="L3" s="650"/>
      <c r="M3" s="650"/>
      <c r="N3" s="650"/>
      <c r="O3" s="650"/>
      <c r="P3" s="650"/>
      <c r="Q3" s="650"/>
      <c r="R3" s="650"/>
      <c r="S3" s="650"/>
      <c r="T3" s="650"/>
      <c r="U3" s="650"/>
      <c r="V3" s="650"/>
      <c r="W3" s="650"/>
      <c r="X3" s="650"/>
      <c r="Y3" s="650"/>
      <c r="Z3" s="650"/>
    </row>
    <row r="5" spans="1:26" s="3" customFormat="1" ht="18" customHeight="1">
      <c r="A5" s="608" t="s">
        <v>2110</v>
      </c>
      <c r="B5" s="657" t="s">
        <v>2108</v>
      </c>
      <c r="C5" s="609" t="s">
        <v>2109</v>
      </c>
      <c r="D5" s="609"/>
      <c r="E5" s="609"/>
      <c r="F5" s="610"/>
      <c r="G5" s="610">
        <f>項目一覧②!$F$773</f>
        <v>2</v>
      </c>
      <c r="H5" s="610"/>
      <c r="I5" s="610"/>
      <c r="J5" s="609"/>
      <c r="K5" s="609"/>
      <c r="L5" s="609"/>
      <c r="M5" s="609"/>
      <c r="N5" s="609"/>
      <c r="O5" s="609"/>
      <c r="P5" s="609"/>
      <c r="Q5" s="609"/>
      <c r="R5" s="609"/>
      <c r="S5" s="609"/>
      <c r="T5" s="609"/>
      <c r="U5" s="609"/>
      <c r="V5" s="609"/>
      <c r="W5" s="609"/>
      <c r="X5" s="609"/>
      <c r="Y5" s="609"/>
      <c r="Z5" s="609"/>
    </row>
    <row r="6" spans="1:26" ht="18" customHeight="1">
      <c r="A6" s="611" t="s">
        <v>2111</v>
      </c>
      <c r="B6" s="658" t="s">
        <v>2112</v>
      </c>
      <c r="C6" s="612" t="s">
        <v>2114</v>
      </c>
      <c r="D6" s="612"/>
      <c r="E6" s="612"/>
      <c r="F6" s="610"/>
      <c r="G6" s="1561" t="str">
        <f>項目一覧②!$F$774</f>
        <v/>
      </c>
      <c r="H6" s="1561"/>
      <c r="I6" s="1561"/>
      <c r="J6" s="612" t="s">
        <v>2115</v>
      </c>
      <c r="K6" s="612"/>
      <c r="L6" s="612"/>
      <c r="M6" s="612"/>
      <c r="N6" s="612"/>
      <c r="O6" s="612"/>
      <c r="P6" s="612"/>
      <c r="Q6" s="612"/>
      <c r="R6" s="612"/>
      <c r="S6" s="612"/>
      <c r="T6" s="612"/>
      <c r="U6" s="612"/>
      <c r="V6" s="612"/>
      <c r="W6" s="612"/>
      <c r="X6" s="612"/>
      <c r="Y6" s="612"/>
      <c r="Z6" s="612"/>
    </row>
    <row r="7" spans="1:26" ht="18" customHeight="1">
      <c r="A7" s="614" t="s">
        <v>2111</v>
      </c>
      <c r="B7" s="654" t="s">
        <v>2116</v>
      </c>
      <c r="C7" s="615" t="s">
        <v>2117</v>
      </c>
      <c r="D7" s="615"/>
      <c r="E7" s="615"/>
      <c r="F7" s="615"/>
      <c r="G7" s="615"/>
      <c r="H7" s="615"/>
      <c r="I7" s="615"/>
      <c r="J7" s="615"/>
      <c r="K7" s="615"/>
      <c r="L7" s="615"/>
      <c r="M7" s="615"/>
      <c r="N7" s="615"/>
      <c r="O7" s="615"/>
      <c r="P7" s="615"/>
      <c r="Q7" s="615"/>
      <c r="R7" s="615"/>
      <c r="S7" s="615"/>
      <c r="T7" s="615"/>
      <c r="U7" s="615"/>
      <c r="V7" s="615"/>
      <c r="W7" s="615"/>
      <c r="X7" s="615"/>
      <c r="Y7" s="615"/>
      <c r="Z7" s="615"/>
    </row>
    <row r="8" spans="1:26" ht="18" customHeight="1">
      <c r="B8" s="616" t="s">
        <v>2111</v>
      </c>
      <c r="C8" s="606" t="s">
        <v>2118</v>
      </c>
      <c r="D8" s="606" t="s">
        <v>2119</v>
      </c>
      <c r="I8" s="1565" t="str">
        <f>項目一覧②!$F$775</f>
        <v/>
      </c>
      <c r="J8" s="1565"/>
      <c r="K8" s="1565"/>
      <c r="L8" s="1565"/>
      <c r="M8" s="606" t="s">
        <v>2127</v>
      </c>
    </row>
    <row r="9" spans="1:26" ht="18" customHeight="1">
      <c r="B9" s="616" t="s">
        <v>2111</v>
      </c>
      <c r="C9" s="606" t="s">
        <v>2120</v>
      </c>
      <c r="D9" s="606" t="s">
        <v>2123</v>
      </c>
      <c r="I9" s="1565" t="str">
        <f>項目一覧②!$F$776</f>
        <v/>
      </c>
      <c r="J9" s="1565"/>
      <c r="K9" s="1565"/>
      <c r="L9" s="1565"/>
      <c r="M9" s="606" t="s">
        <v>2127</v>
      </c>
    </row>
    <row r="10" spans="1:26" ht="18" customHeight="1">
      <c r="B10" s="616" t="s">
        <v>2111</v>
      </c>
      <c r="C10" s="606" t="s">
        <v>2121</v>
      </c>
      <c r="D10" s="606" t="s">
        <v>2124</v>
      </c>
      <c r="H10" s="606" t="s">
        <v>2165</v>
      </c>
      <c r="I10" s="579"/>
      <c r="J10" s="1466" t="str">
        <f>項目一覧②!$F$777</f>
        <v/>
      </c>
      <c r="K10" s="1466"/>
      <c r="L10" s="1466"/>
      <c r="M10" s="606" t="s">
        <v>2128</v>
      </c>
      <c r="P10" s="606" t="s">
        <v>2166</v>
      </c>
      <c r="Q10" s="579"/>
      <c r="R10" s="1466" t="str">
        <f>項目一覧②!$F$778</f>
        <v/>
      </c>
      <c r="S10" s="1466"/>
      <c r="T10" s="1466"/>
      <c r="U10" s="606" t="s">
        <v>2128</v>
      </c>
    </row>
    <row r="11" spans="1:26" ht="18" customHeight="1">
      <c r="A11" s="618"/>
      <c r="B11" s="619" t="s">
        <v>2111</v>
      </c>
      <c r="C11" s="621" t="s">
        <v>2122</v>
      </c>
      <c r="D11" s="621" t="s">
        <v>2125</v>
      </c>
      <c r="E11" s="621"/>
      <c r="F11" s="621"/>
      <c r="G11" s="621"/>
      <c r="H11" s="621"/>
      <c r="I11" s="622" t="str">
        <f>項目一覧②!$F$779&amp;IF(項目一覧②!$F$780="",""," 一部 "&amp;項目一覧②!$F$780)</f>
        <v/>
      </c>
      <c r="J11" s="622"/>
      <c r="K11" s="622"/>
      <c r="L11" s="622"/>
      <c r="M11" s="622"/>
      <c r="N11" s="622"/>
      <c r="O11" s="622"/>
      <c r="P11" s="622"/>
      <c r="Q11" s="621"/>
      <c r="R11" s="621"/>
      <c r="S11" s="622"/>
      <c r="T11" s="622"/>
      <c r="U11" s="622"/>
      <c r="V11" s="622"/>
      <c r="W11" s="622"/>
      <c r="X11" s="622"/>
      <c r="Y11" s="622"/>
      <c r="Z11" s="622"/>
    </row>
    <row r="12" spans="1:26" ht="18" customHeight="1">
      <c r="A12" s="614" t="s">
        <v>2111</v>
      </c>
      <c r="B12" s="654" t="s">
        <v>2129</v>
      </c>
      <c r="C12" s="615" t="s">
        <v>2134</v>
      </c>
      <c r="D12" s="615"/>
      <c r="E12" s="615"/>
      <c r="F12" s="615"/>
      <c r="G12" s="615"/>
      <c r="H12" s="615"/>
      <c r="I12" s="615"/>
      <c r="J12" s="615"/>
      <c r="K12" s="615"/>
      <c r="L12" s="615"/>
      <c r="M12" s="615"/>
      <c r="N12" s="615"/>
      <c r="O12" s="615"/>
      <c r="P12" s="615"/>
      <c r="Q12" s="615"/>
      <c r="R12" s="615"/>
      <c r="S12" s="615"/>
      <c r="T12" s="615"/>
      <c r="U12" s="615"/>
      <c r="V12" s="615"/>
      <c r="W12" s="615"/>
      <c r="X12" s="615"/>
      <c r="Y12" s="615"/>
      <c r="Z12" s="615"/>
    </row>
    <row r="13" spans="1:26" ht="18" customHeight="1">
      <c r="B13" s="655"/>
      <c r="C13" s="617" t="str">
        <f>IF(項目一覧②!$G$781=TRUE,"■","□")</f>
        <v>□</v>
      </c>
      <c r="D13" s="606" t="s">
        <v>2130</v>
      </c>
    </row>
    <row r="14" spans="1:26" ht="18" customHeight="1">
      <c r="A14" s="618"/>
      <c r="B14" s="656"/>
      <c r="C14" s="617" t="str">
        <f>IF(項目一覧②!$G$782=TRUE,"■","□")</f>
        <v>□</v>
      </c>
      <c r="D14" s="621" t="s">
        <v>2131</v>
      </c>
      <c r="E14" s="621"/>
      <c r="F14" s="621"/>
      <c r="G14" s="621"/>
      <c r="H14" s="621"/>
      <c r="I14" s="621"/>
      <c r="J14" s="621"/>
      <c r="K14" s="621"/>
      <c r="L14" s="621"/>
      <c r="M14" s="621"/>
      <c r="N14" s="621"/>
      <c r="O14" s="621"/>
      <c r="P14" s="621"/>
      <c r="Q14" s="621"/>
      <c r="R14" s="621"/>
      <c r="S14" s="621"/>
      <c r="T14" s="621"/>
      <c r="U14" s="621"/>
      <c r="V14" s="621"/>
      <c r="W14" s="621"/>
      <c r="X14" s="621"/>
      <c r="Y14" s="621"/>
      <c r="Z14" s="621"/>
    </row>
    <row r="15" spans="1:26" ht="18" customHeight="1">
      <c r="A15" s="614" t="s">
        <v>2111</v>
      </c>
      <c r="B15" s="654" t="s">
        <v>2132</v>
      </c>
      <c r="C15" s="615" t="s">
        <v>2133</v>
      </c>
      <c r="D15" s="615"/>
      <c r="E15" s="615"/>
      <c r="F15" s="615"/>
      <c r="G15" s="615"/>
      <c r="H15" s="615"/>
      <c r="I15" s="615"/>
      <c r="J15" s="615"/>
      <c r="K15" s="615"/>
      <c r="L15" s="615"/>
      <c r="M15" s="615"/>
      <c r="N15" s="615"/>
      <c r="O15" s="615"/>
      <c r="P15" s="615"/>
      <c r="Q15" s="615"/>
      <c r="R15" s="615"/>
      <c r="S15" s="615"/>
      <c r="T15" s="615"/>
      <c r="U15" s="615"/>
      <c r="V15" s="615"/>
      <c r="W15" s="615"/>
      <c r="X15" s="615"/>
      <c r="Y15" s="615"/>
      <c r="Z15" s="615"/>
    </row>
    <row r="16" spans="1:26" ht="18" customHeight="1">
      <c r="C16" s="617" t="str">
        <f>IF(項目一覧②!$G$783=TRUE,"■","□")</f>
        <v>□</v>
      </c>
      <c r="D16" s="606" t="s">
        <v>2135</v>
      </c>
    </row>
    <row r="17" spans="1:26" ht="18" customHeight="1">
      <c r="C17" s="617" t="str">
        <f>IF(項目一覧②!$G$781=TRUE,"■","□")</f>
        <v>□</v>
      </c>
      <c r="D17" s="606" t="s">
        <v>2137</v>
      </c>
    </row>
    <row r="18" spans="1:26" ht="18" customHeight="1">
      <c r="C18" s="617" t="str">
        <f>IF(項目一覧②!$G$784=TRUE,"■","□")</f>
        <v>□</v>
      </c>
      <c r="D18" s="606" t="s">
        <v>2138</v>
      </c>
    </row>
    <row r="19" spans="1:26" ht="18" customHeight="1">
      <c r="C19" s="617" t="str">
        <f>IF(項目一覧②!$G$785=TRUE,"■","□")</f>
        <v>□</v>
      </c>
      <c r="D19" s="606" t="s">
        <v>2139</v>
      </c>
    </row>
    <row r="20" spans="1:26" ht="18" customHeight="1">
      <c r="A20" s="618"/>
      <c r="B20" s="619"/>
      <c r="C20" s="620" t="str">
        <f>IF(項目一覧②!$G$786=TRUE,"■","□")</f>
        <v>□</v>
      </c>
      <c r="D20" s="621" t="s">
        <v>2136</v>
      </c>
      <c r="E20" s="621"/>
      <c r="F20" s="621"/>
      <c r="G20" s="621"/>
      <c r="H20" s="621"/>
      <c r="I20" s="621"/>
      <c r="J20" s="621"/>
      <c r="K20" s="621"/>
      <c r="L20" s="621"/>
      <c r="M20" s="621"/>
      <c r="N20" s="621"/>
      <c r="O20" s="621"/>
      <c r="P20" s="621"/>
      <c r="Q20" s="621"/>
      <c r="R20" s="621"/>
      <c r="S20" s="621"/>
      <c r="T20" s="621"/>
      <c r="U20" s="621"/>
      <c r="V20" s="621"/>
      <c r="W20" s="621"/>
      <c r="X20" s="621"/>
      <c r="Y20" s="621"/>
      <c r="Z20" s="621"/>
    </row>
    <row r="21" spans="1:26" ht="18" customHeight="1">
      <c r="A21" s="614" t="s">
        <v>2111</v>
      </c>
      <c r="B21" s="654" t="s">
        <v>2140</v>
      </c>
      <c r="C21" s="615" t="s">
        <v>2141</v>
      </c>
      <c r="D21" s="615"/>
      <c r="E21" s="615"/>
      <c r="F21" s="615"/>
      <c r="G21" s="615"/>
      <c r="H21" s="615"/>
      <c r="I21" s="615"/>
      <c r="J21" s="615"/>
      <c r="K21" s="615"/>
      <c r="L21" s="615"/>
      <c r="M21" s="615"/>
      <c r="N21" s="615"/>
      <c r="O21" s="615"/>
      <c r="P21" s="615"/>
      <c r="Q21" s="615"/>
      <c r="R21" s="615"/>
      <c r="S21" s="615"/>
      <c r="T21" s="615"/>
      <c r="U21" s="615"/>
      <c r="V21" s="615"/>
      <c r="W21" s="615"/>
      <c r="X21" s="615"/>
      <c r="Y21" s="615"/>
      <c r="Z21" s="615"/>
    </row>
    <row r="22" spans="1:26" ht="18" customHeight="1">
      <c r="B22" s="616" t="s">
        <v>2111</v>
      </c>
      <c r="C22" s="606" t="s">
        <v>2118</v>
      </c>
      <c r="D22" s="606" t="s">
        <v>2142</v>
      </c>
      <c r="F22" s="606" t="str">
        <f>項目一覧②!$F$788</f>
        <v/>
      </c>
      <c r="G22" s="606" t="str">
        <f>項目一覧②!$F$788</f>
        <v/>
      </c>
    </row>
    <row r="23" spans="1:26" ht="18" customHeight="1">
      <c r="B23" s="616" t="s">
        <v>2111</v>
      </c>
      <c r="C23" s="606" t="s">
        <v>2120</v>
      </c>
      <c r="D23" s="606" t="s">
        <v>2143</v>
      </c>
    </row>
    <row r="24" spans="1:26" ht="18" customHeight="1">
      <c r="C24" s="617" t="str">
        <f>IF(項目一覧②!$G$789=TRUE,"■","□")</f>
        <v>□</v>
      </c>
      <c r="D24" s="606" t="s">
        <v>2144</v>
      </c>
    </row>
    <row r="25" spans="1:26" ht="18" customHeight="1">
      <c r="S25" s="607" t="s">
        <v>2147</v>
      </c>
      <c r="T25" s="1483" t="str">
        <f>項目一覧②!$F$790</f>
        <v/>
      </c>
      <c r="U25" s="1478"/>
      <c r="V25" s="1478"/>
      <c r="W25" s="1478"/>
      <c r="X25" s="1478"/>
      <c r="Y25" s="1478"/>
      <c r="Z25" s="606" t="s">
        <v>2047</v>
      </c>
    </row>
    <row r="26" spans="1:26" ht="18" customHeight="1">
      <c r="A26" s="618"/>
      <c r="B26" s="619"/>
      <c r="C26" s="620" t="str">
        <f>IF(項目一覧②!$G$791=TRUE,"■","□")</f>
        <v>□</v>
      </c>
      <c r="D26" s="621" t="s">
        <v>2145</v>
      </c>
      <c r="E26" s="621"/>
      <c r="F26" s="621"/>
      <c r="G26" s="621"/>
      <c r="H26" s="621"/>
      <c r="I26" s="621"/>
      <c r="J26" s="621"/>
      <c r="K26" s="621"/>
      <c r="L26" s="621"/>
      <c r="M26" s="621"/>
      <c r="N26" s="621"/>
      <c r="O26" s="621"/>
      <c r="P26" s="621"/>
      <c r="Q26" s="621"/>
      <c r="R26" s="621"/>
      <c r="S26" s="621"/>
      <c r="T26" s="621"/>
      <c r="U26" s="621"/>
      <c r="V26" s="621"/>
      <c r="W26" s="621"/>
      <c r="X26" s="621"/>
      <c r="Y26" s="621"/>
      <c r="Z26" s="621"/>
    </row>
    <row r="27" spans="1:26" ht="18" customHeight="1">
      <c r="A27" s="611" t="s">
        <v>2111</v>
      </c>
      <c r="B27" s="658" t="s">
        <v>2148</v>
      </c>
      <c r="C27" s="612" t="s">
        <v>2149</v>
      </c>
      <c r="D27" s="612"/>
      <c r="E27" s="612"/>
      <c r="F27" s="612"/>
      <c r="G27" s="612"/>
      <c r="H27" s="612"/>
      <c r="I27" s="612"/>
      <c r="J27" s="612"/>
      <c r="K27" s="612"/>
      <c r="L27" s="612"/>
      <c r="M27" s="612"/>
      <c r="N27" s="612"/>
      <c r="O27" s="612"/>
      <c r="P27" s="612"/>
      <c r="Q27" s="612"/>
      <c r="R27" s="612"/>
      <c r="S27" s="611" t="s">
        <v>2169</v>
      </c>
      <c r="T27" s="612" t="str">
        <f>項目一覧②!$F$792</f>
        <v/>
      </c>
      <c r="U27" s="612"/>
      <c r="V27" s="612"/>
      <c r="W27" s="612"/>
      <c r="X27" s="612"/>
      <c r="Y27" s="612"/>
      <c r="Z27" s="612" t="s">
        <v>2047</v>
      </c>
    </row>
    <row r="28" spans="1:26" ht="18" customHeight="1">
      <c r="A28" s="614" t="s">
        <v>2111</v>
      </c>
      <c r="B28" s="654" t="s">
        <v>2150</v>
      </c>
      <c r="C28" s="615" t="s">
        <v>2151</v>
      </c>
      <c r="D28" s="615"/>
      <c r="E28" s="1484" t="str">
        <f>項目一覧②!$F$793</f>
        <v/>
      </c>
      <c r="F28" s="1484"/>
      <c r="G28" s="1484"/>
      <c r="H28" s="1484"/>
      <c r="I28" s="1484"/>
      <c r="J28" s="1484"/>
      <c r="K28" s="1484"/>
      <c r="L28" s="1484"/>
      <c r="M28" s="1484"/>
      <c r="N28" s="1484"/>
      <c r="O28" s="1484"/>
      <c r="P28" s="1484"/>
      <c r="Q28" s="1484"/>
      <c r="R28" s="1484"/>
      <c r="S28" s="1484"/>
      <c r="T28" s="1484"/>
      <c r="U28" s="1484"/>
      <c r="V28" s="1484"/>
      <c r="W28" s="1484"/>
      <c r="X28" s="1484"/>
      <c r="Y28" s="1484"/>
      <c r="Z28" s="1484"/>
    </row>
    <row r="29" spans="1:26" ht="18" customHeight="1">
      <c r="A29" s="618"/>
      <c r="B29" s="656"/>
      <c r="C29" s="621"/>
      <c r="D29" s="621"/>
      <c r="E29" s="1485"/>
      <c r="F29" s="1485"/>
      <c r="G29" s="1485"/>
      <c r="H29" s="1485"/>
      <c r="I29" s="1485"/>
      <c r="J29" s="1485"/>
      <c r="K29" s="1485"/>
      <c r="L29" s="1485"/>
      <c r="M29" s="1485"/>
      <c r="N29" s="1485"/>
      <c r="O29" s="1485"/>
      <c r="P29" s="1485"/>
      <c r="Q29" s="1485"/>
      <c r="R29" s="1485"/>
      <c r="S29" s="1485"/>
      <c r="T29" s="1485"/>
      <c r="U29" s="1485"/>
      <c r="V29" s="1485"/>
      <c r="W29" s="1485"/>
      <c r="X29" s="1485"/>
      <c r="Y29" s="1485"/>
      <c r="Z29" s="1485"/>
    </row>
    <row r="30" spans="1:26" ht="9.9499999999999993" customHeight="1">
      <c r="B30" s="655"/>
    </row>
    <row r="31" spans="1:26" s="540" customFormat="1" ht="18" customHeight="1">
      <c r="A31" s="648" t="s">
        <v>2319</v>
      </c>
      <c r="B31" s="649"/>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row>
    <row r="32" spans="1:26" ht="18" customHeight="1">
      <c r="B32" s="655"/>
    </row>
    <row r="33" spans="1:26" s="3" customFormat="1" ht="18" customHeight="1">
      <c r="A33" s="608" t="s">
        <v>2110</v>
      </c>
      <c r="B33" s="657" t="s">
        <v>2108</v>
      </c>
      <c r="C33" s="609" t="s">
        <v>2109</v>
      </c>
      <c r="D33" s="609"/>
      <c r="E33" s="609"/>
      <c r="F33" s="609"/>
      <c r="G33" s="610">
        <f>項目一覧②!$F$794</f>
        <v>3</v>
      </c>
      <c r="H33" s="610"/>
      <c r="I33" s="610"/>
      <c r="J33" s="610"/>
      <c r="K33" s="609"/>
      <c r="L33" s="609"/>
      <c r="M33" s="609"/>
      <c r="N33" s="609"/>
      <c r="O33" s="609"/>
      <c r="P33" s="609"/>
      <c r="Q33" s="609"/>
      <c r="R33" s="609"/>
      <c r="S33" s="609"/>
      <c r="T33" s="609"/>
      <c r="U33" s="609"/>
      <c r="V33" s="609"/>
      <c r="W33" s="609"/>
      <c r="X33" s="609"/>
      <c r="Y33" s="609"/>
      <c r="Z33" s="609"/>
    </row>
    <row r="34" spans="1:26" ht="18" customHeight="1">
      <c r="A34" s="611" t="s">
        <v>2111</v>
      </c>
      <c r="B34" s="658" t="s">
        <v>2112</v>
      </c>
      <c r="C34" s="612" t="s">
        <v>2114</v>
      </c>
      <c r="D34" s="612"/>
      <c r="E34" s="612"/>
      <c r="F34" s="612"/>
      <c r="G34" s="1564" t="str">
        <f>項目一覧②!$F$795</f>
        <v/>
      </c>
      <c r="H34" s="1564"/>
      <c r="I34" s="1564"/>
      <c r="J34" s="1564"/>
      <c r="K34" s="612" t="s">
        <v>2115</v>
      </c>
      <c r="L34" s="612"/>
      <c r="M34" s="612"/>
      <c r="N34" s="612"/>
      <c r="O34" s="612"/>
      <c r="P34" s="612"/>
      <c r="Q34" s="612"/>
      <c r="R34" s="612"/>
      <c r="S34" s="612"/>
      <c r="T34" s="612"/>
      <c r="U34" s="612"/>
      <c r="V34" s="612"/>
      <c r="W34" s="612"/>
      <c r="X34" s="612"/>
      <c r="Y34" s="612"/>
      <c r="Z34" s="612"/>
    </row>
    <row r="35" spans="1:26" ht="18" customHeight="1">
      <c r="A35" s="614" t="s">
        <v>2111</v>
      </c>
      <c r="B35" s="654" t="s">
        <v>2116</v>
      </c>
      <c r="C35" s="615" t="s">
        <v>2117</v>
      </c>
      <c r="D35" s="615"/>
      <c r="E35" s="615"/>
      <c r="F35" s="615"/>
      <c r="G35" s="615"/>
      <c r="H35" s="615"/>
      <c r="I35" s="615"/>
      <c r="J35" s="615"/>
      <c r="K35" s="615"/>
      <c r="L35" s="615"/>
      <c r="M35" s="615"/>
      <c r="N35" s="615"/>
      <c r="O35" s="615"/>
      <c r="P35" s="615"/>
      <c r="Q35" s="615"/>
      <c r="R35" s="615"/>
      <c r="S35" s="615"/>
      <c r="T35" s="615"/>
      <c r="U35" s="615"/>
      <c r="V35" s="615"/>
      <c r="W35" s="615"/>
      <c r="X35" s="615"/>
      <c r="Y35" s="615"/>
      <c r="Z35" s="615"/>
    </row>
    <row r="36" spans="1:26" ht="18" customHeight="1">
      <c r="B36" s="616" t="s">
        <v>2111</v>
      </c>
      <c r="C36" s="606" t="s">
        <v>2118</v>
      </c>
      <c r="D36" s="606" t="s">
        <v>2119</v>
      </c>
      <c r="I36" s="1476" t="str">
        <f>項目一覧②!$F$796</f>
        <v/>
      </c>
      <c r="J36" s="1476"/>
      <c r="K36" s="1476"/>
      <c r="L36" s="1476"/>
      <c r="M36" s="606" t="s">
        <v>2127</v>
      </c>
    </row>
    <row r="37" spans="1:26" ht="18" customHeight="1">
      <c r="B37" s="616" t="s">
        <v>2111</v>
      </c>
      <c r="C37" s="606" t="s">
        <v>2120</v>
      </c>
      <c r="D37" s="606" t="s">
        <v>2123</v>
      </c>
      <c r="I37" s="1476" t="str">
        <f>項目一覧②!$F$797</f>
        <v/>
      </c>
      <c r="J37" s="1476"/>
      <c r="K37" s="1476"/>
      <c r="L37" s="1476"/>
      <c r="M37" s="606" t="s">
        <v>2127</v>
      </c>
    </row>
    <row r="38" spans="1:26" ht="18" customHeight="1">
      <c r="B38" s="616" t="s">
        <v>2111</v>
      </c>
      <c r="C38" s="606" t="s">
        <v>2121</v>
      </c>
      <c r="D38" s="606" t="s">
        <v>2124</v>
      </c>
      <c r="H38" s="607" t="s">
        <v>2165</v>
      </c>
      <c r="I38" s="1466" t="str">
        <f>項目一覧②!$F$798</f>
        <v/>
      </c>
      <c r="J38" s="1466"/>
      <c r="K38" s="1466"/>
      <c r="L38" s="1466"/>
      <c r="M38" s="606" t="s">
        <v>2128</v>
      </c>
      <c r="P38" s="607" t="s">
        <v>2166</v>
      </c>
      <c r="Q38" s="1466" t="str">
        <f>項目一覧②!$F$799</f>
        <v/>
      </c>
      <c r="R38" s="1466"/>
      <c r="S38" s="1466"/>
      <c r="T38" s="1466"/>
      <c r="U38" s="606" t="s">
        <v>2128</v>
      </c>
    </row>
    <row r="39" spans="1:26" ht="18" customHeight="1">
      <c r="A39" s="618"/>
      <c r="B39" s="619" t="s">
        <v>2111</v>
      </c>
      <c r="C39" s="621" t="s">
        <v>2122</v>
      </c>
      <c r="D39" s="621" t="s">
        <v>2125</v>
      </c>
      <c r="E39" s="621"/>
      <c r="F39" s="621"/>
      <c r="G39" s="621"/>
      <c r="H39" s="621"/>
      <c r="I39" s="622" t="str">
        <f>項目一覧②!$F$800&amp;IF(項目一覧②!$F$801="",""," 一部 "&amp;項目一覧②!$F$801)</f>
        <v/>
      </c>
      <c r="J39" s="622"/>
      <c r="K39" s="622"/>
      <c r="L39" s="622"/>
      <c r="M39" s="622"/>
      <c r="N39" s="622"/>
      <c r="O39" s="622"/>
      <c r="P39" s="622"/>
      <c r="Q39" s="621"/>
      <c r="R39" s="621"/>
      <c r="S39" s="622"/>
      <c r="T39" s="622"/>
      <c r="U39" s="622"/>
      <c r="V39" s="622"/>
      <c r="W39" s="622"/>
      <c r="X39" s="622"/>
      <c r="Y39" s="622"/>
      <c r="Z39" s="622"/>
    </row>
    <row r="40" spans="1:26" ht="18" customHeight="1">
      <c r="A40" s="614" t="s">
        <v>2111</v>
      </c>
      <c r="B40" s="654" t="s">
        <v>2129</v>
      </c>
      <c r="C40" s="615" t="s">
        <v>2134</v>
      </c>
      <c r="D40" s="615"/>
      <c r="E40" s="615"/>
      <c r="F40" s="615"/>
      <c r="G40" s="615"/>
      <c r="H40" s="615"/>
      <c r="I40" s="615"/>
      <c r="J40" s="615"/>
      <c r="K40" s="615"/>
      <c r="L40" s="615"/>
      <c r="M40" s="615"/>
      <c r="N40" s="615"/>
      <c r="O40" s="615"/>
      <c r="P40" s="615"/>
      <c r="Q40" s="615"/>
      <c r="R40" s="615"/>
      <c r="S40" s="615"/>
      <c r="T40" s="615"/>
      <c r="U40" s="615"/>
      <c r="V40" s="615"/>
      <c r="W40" s="615"/>
      <c r="X40" s="615"/>
      <c r="Y40" s="615"/>
      <c r="Z40" s="615"/>
    </row>
    <row r="41" spans="1:26" ht="18" customHeight="1">
      <c r="B41" s="655"/>
      <c r="C41" s="617" t="str">
        <f>IF(項目一覧②!$G$802=TRUE,"■","□")</f>
        <v>□</v>
      </c>
      <c r="D41" s="606" t="s">
        <v>2130</v>
      </c>
    </row>
    <row r="42" spans="1:26" ht="18" customHeight="1">
      <c r="A42" s="618"/>
      <c r="B42" s="656"/>
      <c r="C42" s="617" t="str">
        <f>IF(項目一覧②!$G$803=TRUE,"■","□")</f>
        <v>□</v>
      </c>
      <c r="D42" s="621" t="s">
        <v>2131</v>
      </c>
      <c r="E42" s="621"/>
      <c r="F42" s="621"/>
      <c r="G42" s="621"/>
      <c r="H42" s="621"/>
      <c r="I42" s="621"/>
      <c r="J42" s="621"/>
      <c r="K42" s="621"/>
      <c r="L42" s="621"/>
      <c r="M42" s="621"/>
      <c r="N42" s="621"/>
      <c r="O42" s="621"/>
      <c r="P42" s="621"/>
      <c r="Q42" s="621"/>
      <c r="R42" s="621"/>
      <c r="S42" s="621"/>
      <c r="T42" s="621"/>
      <c r="U42" s="621"/>
      <c r="V42" s="621"/>
      <c r="W42" s="621"/>
      <c r="X42" s="621"/>
      <c r="Y42" s="621"/>
      <c r="Z42" s="621"/>
    </row>
    <row r="43" spans="1:26" ht="18" customHeight="1">
      <c r="A43" s="614" t="s">
        <v>2111</v>
      </c>
      <c r="B43" s="654" t="s">
        <v>2132</v>
      </c>
      <c r="C43" s="615" t="s">
        <v>2133</v>
      </c>
      <c r="D43" s="615"/>
      <c r="E43" s="615"/>
      <c r="F43" s="615"/>
      <c r="G43" s="615"/>
      <c r="H43" s="615"/>
      <c r="I43" s="615"/>
      <c r="J43" s="615"/>
      <c r="K43" s="615"/>
      <c r="L43" s="615"/>
      <c r="M43" s="615"/>
      <c r="N43" s="615"/>
      <c r="O43" s="615"/>
      <c r="P43" s="615"/>
      <c r="Q43" s="615"/>
      <c r="R43" s="615"/>
      <c r="S43" s="615"/>
      <c r="T43" s="615"/>
      <c r="U43" s="615"/>
      <c r="V43" s="615"/>
      <c r="W43" s="615"/>
      <c r="X43" s="615"/>
      <c r="Y43" s="615"/>
      <c r="Z43" s="615"/>
    </row>
    <row r="44" spans="1:26" ht="18" customHeight="1">
      <c r="C44" s="617" t="str">
        <f>IF(項目一覧②!$G$804=TRUE,"■","□")</f>
        <v>□</v>
      </c>
      <c r="D44" s="606" t="s">
        <v>2135</v>
      </c>
    </row>
    <row r="45" spans="1:26" ht="18" customHeight="1">
      <c r="C45" s="617" t="str">
        <f>IF(項目一覧②!$G$805=TRUE,"■","□")</f>
        <v>□</v>
      </c>
      <c r="D45" s="606" t="s">
        <v>2137</v>
      </c>
    </row>
    <row r="46" spans="1:26" ht="18" customHeight="1">
      <c r="C46" s="617" t="str">
        <f>IF(項目一覧②!$G$806=TRUE,"■","□")</f>
        <v>□</v>
      </c>
      <c r="D46" s="606" t="s">
        <v>2138</v>
      </c>
    </row>
    <row r="47" spans="1:26" ht="18" customHeight="1">
      <c r="C47" s="617" t="str">
        <f>IF(項目一覧②!$G$807=TRUE,"■","□")</f>
        <v>□</v>
      </c>
      <c r="D47" s="606" t="s">
        <v>2139</v>
      </c>
    </row>
    <row r="48" spans="1:26" ht="18" customHeight="1">
      <c r="A48" s="618"/>
      <c r="B48" s="619"/>
      <c r="C48" s="620" t="str">
        <f>IF(項目一覧②!$G$808=TRUE,"■","□")</f>
        <v>□</v>
      </c>
      <c r="D48" s="621" t="s">
        <v>2136</v>
      </c>
      <c r="E48" s="621"/>
      <c r="F48" s="621"/>
      <c r="G48" s="621"/>
      <c r="H48" s="621"/>
      <c r="I48" s="621"/>
      <c r="J48" s="621"/>
      <c r="K48" s="621"/>
      <c r="L48" s="621"/>
      <c r="M48" s="621"/>
      <c r="N48" s="621"/>
      <c r="O48" s="621"/>
      <c r="P48" s="621"/>
      <c r="Q48" s="621"/>
      <c r="R48" s="621"/>
      <c r="S48" s="621"/>
      <c r="T48" s="621"/>
      <c r="U48" s="621"/>
      <c r="V48" s="621"/>
      <c r="W48" s="621"/>
      <c r="X48" s="621"/>
      <c r="Y48" s="621"/>
      <c r="Z48" s="621"/>
    </row>
    <row r="49" spans="1:26" ht="18" customHeight="1">
      <c r="A49" s="614" t="s">
        <v>2111</v>
      </c>
      <c r="B49" s="654" t="s">
        <v>2140</v>
      </c>
      <c r="C49" s="615" t="s">
        <v>2141</v>
      </c>
      <c r="D49" s="615"/>
      <c r="E49" s="615"/>
      <c r="F49" s="615"/>
      <c r="G49" s="615"/>
      <c r="H49" s="615"/>
      <c r="I49" s="615"/>
      <c r="J49" s="615"/>
      <c r="K49" s="615"/>
      <c r="L49" s="615"/>
      <c r="M49" s="615"/>
      <c r="N49" s="615"/>
      <c r="O49" s="615"/>
      <c r="P49" s="615"/>
      <c r="Q49" s="615"/>
      <c r="R49" s="615"/>
      <c r="S49" s="615"/>
      <c r="T49" s="615"/>
      <c r="U49" s="615"/>
      <c r="V49" s="615"/>
      <c r="W49" s="615"/>
      <c r="X49" s="615"/>
      <c r="Y49" s="615"/>
      <c r="Z49" s="615"/>
    </row>
    <row r="50" spans="1:26" ht="18" customHeight="1">
      <c r="B50" s="616" t="s">
        <v>2111</v>
      </c>
      <c r="C50" s="606" t="s">
        <v>2118</v>
      </c>
      <c r="D50" s="606" t="s">
        <v>2142</v>
      </c>
      <c r="F50" s="606" t="str">
        <f>項目一覧②!$F$809</f>
        <v/>
      </c>
      <c r="G50" s="606" t="str">
        <f>項目一覧②!F809</f>
        <v/>
      </c>
    </row>
    <row r="51" spans="1:26" ht="18" customHeight="1">
      <c r="B51" s="616" t="s">
        <v>2111</v>
      </c>
      <c r="C51" s="606" t="s">
        <v>2120</v>
      </c>
      <c r="D51" s="606" t="s">
        <v>2143</v>
      </c>
    </row>
    <row r="52" spans="1:26" ht="18" customHeight="1">
      <c r="C52" s="617" t="str">
        <f>IF(項目一覧②!$G$810=TRUE,"■","□")</f>
        <v>□</v>
      </c>
      <c r="D52" s="606" t="s">
        <v>2144</v>
      </c>
    </row>
    <row r="53" spans="1:26" ht="18" customHeight="1">
      <c r="S53" s="607" t="s">
        <v>2147</v>
      </c>
      <c r="T53" s="1478" t="str">
        <f>項目一覧②!$F$811</f>
        <v/>
      </c>
      <c r="U53" s="1478"/>
      <c r="V53" s="1478"/>
      <c r="W53" s="1478"/>
      <c r="X53" s="1478"/>
      <c r="Y53" s="1478"/>
      <c r="Z53" s="606" t="s">
        <v>2047</v>
      </c>
    </row>
    <row r="54" spans="1:26" ht="18" customHeight="1">
      <c r="A54" s="618"/>
      <c r="B54" s="619"/>
      <c r="C54" s="620" t="str">
        <f>IF(項目一覧②!$G$812=TRUE,"■","□")</f>
        <v>□</v>
      </c>
      <c r="D54" s="621" t="s">
        <v>2145</v>
      </c>
      <c r="E54" s="621"/>
      <c r="F54" s="621"/>
      <c r="G54" s="621"/>
      <c r="H54" s="621"/>
      <c r="I54" s="621"/>
      <c r="J54" s="621"/>
      <c r="K54" s="621"/>
      <c r="L54" s="621"/>
      <c r="M54" s="621"/>
      <c r="N54" s="621"/>
      <c r="O54" s="621"/>
      <c r="P54" s="621"/>
      <c r="Q54" s="621"/>
      <c r="R54" s="621"/>
      <c r="S54" s="621"/>
      <c r="T54" s="621"/>
      <c r="U54" s="621"/>
      <c r="V54" s="621"/>
      <c r="W54" s="621"/>
      <c r="X54" s="621"/>
      <c r="Y54" s="621"/>
      <c r="Z54" s="621"/>
    </row>
    <row r="55" spans="1:26" ht="18" customHeight="1">
      <c r="A55" s="611" t="s">
        <v>2111</v>
      </c>
      <c r="B55" s="658" t="s">
        <v>2148</v>
      </c>
      <c r="C55" s="612" t="s">
        <v>2149</v>
      </c>
      <c r="D55" s="612"/>
      <c r="E55" s="612"/>
      <c r="F55" s="612"/>
      <c r="G55" s="612"/>
      <c r="H55" s="612"/>
      <c r="I55" s="612"/>
      <c r="J55" s="612"/>
      <c r="K55" s="612"/>
      <c r="L55" s="612"/>
      <c r="M55" s="612"/>
      <c r="N55" s="612"/>
      <c r="O55" s="612"/>
      <c r="P55" s="612"/>
      <c r="Q55" s="612"/>
      <c r="R55" s="612"/>
      <c r="S55" s="611" t="s">
        <v>2169</v>
      </c>
      <c r="T55" s="1562" t="str">
        <f>項目一覧②!$F$813</f>
        <v/>
      </c>
      <c r="U55" s="1562"/>
      <c r="V55" s="1562"/>
      <c r="W55" s="1562"/>
      <c r="X55" s="1562"/>
      <c r="Y55" s="1562"/>
      <c r="Z55" s="612" t="s">
        <v>2047</v>
      </c>
    </row>
    <row r="56" spans="1:26" ht="18" customHeight="1">
      <c r="A56" s="614" t="s">
        <v>2111</v>
      </c>
      <c r="B56" s="654" t="s">
        <v>2150</v>
      </c>
      <c r="C56" s="615" t="s">
        <v>2151</v>
      </c>
      <c r="D56" s="615"/>
      <c r="E56" s="1484" t="str">
        <f>項目一覧②!$F$814</f>
        <v/>
      </c>
      <c r="F56" s="1484"/>
      <c r="G56" s="1484"/>
      <c r="H56" s="1484"/>
      <c r="I56" s="1484"/>
      <c r="J56" s="1484"/>
      <c r="K56" s="1484"/>
      <c r="L56" s="1484"/>
      <c r="M56" s="1484"/>
      <c r="N56" s="1484"/>
      <c r="O56" s="1484"/>
      <c r="P56" s="1484"/>
      <c r="Q56" s="1484"/>
      <c r="R56" s="1484"/>
      <c r="S56" s="1484"/>
      <c r="T56" s="1484"/>
      <c r="U56" s="1484"/>
      <c r="V56" s="1484"/>
      <c r="W56" s="1484"/>
      <c r="X56" s="1484"/>
      <c r="Y56" s="1484"/>
      <c r="Z56" s="1484"/>
    </row>
    <row r="57" spans="1:26" ht="18" customHeight="1">
      <c r="A57" s="618"/>
      <c r="B57" s="619"/>
      <c r="C57" s="621"/>
      <c r="D57" s="621"/>
      <c r="E57" s="1485"/>
      <c r="F57" s="1485"/>
      <c r="G57" s="1485"/>
      <c r="H57" s="1485"/>
      <c r="I57" s="1485"/>
      <c r="J57" s="1485"/>
      <c r="K57" s="1485"/>
      <c r="L57" s="1485"/>
      <c r="M57" s="1485"/>
      <c r="N57" s="1485"/>
      <c r="O57" s="1485"/>
      <c r="P57" s="1485"/>
      <c r="Q57" s="1485"/>
      <c r="R57" s="1485"/>
      <c r="S57" s="1485"/>
      <c r="T57" s="1485"/>
      <c r="U57" s="1485"/>
      <c r="V57" s="1485"/>
      <c r="W57" s="1485"/>
      <c r="X57" s="1485"/>
      <c r="Y57" s="1485"/>
      <c r="Z57" s="1485"/>
    </row>
  </sheetData>
  <mergeCells count="16">
    <mergeCell ref="G6:I6"/>
    <mergeCell ref="T55:Y55"/>
    <mergeCell ref="E56:Z57"/>
    <mergeCell ref="V1:Z1"/>
    <mergeCell ref="T25:Y25"/>
    <mergeCell ref="E28:Z29"/>
    <mergeCell ref="Q38:T38"/>
    <mergeCell ref="I38:L38"/>
    <mergeCell ref="G34:J34"/>
    <mergeCell ref="T53:Y53"/>
    <mergeCell ref="R10:T10"/>
    <mergeCell ref="I37:L37"/>
    <mergeCell ref="I36:L36"/>
    <mergeCell ref="I8:L8"/>
    <mergeCell ref="I9:L9"/>
    <mergeCell ref="J10:L10"/>
  </mergeCells>
  <phoneticPr fontId="2"/>
  <dataValidations count="2">
    <dataValidation imeMode="on" allowBlank="1" showInputMessage="1" showErrorMessage="1" sqref="E28 E56" xr:uid="{00000000-0002-0000-0800-000000000000}"/>
    <dataValidation imeMode="off" allowBlank="1" showInputMessage="1" showErrorMessage="1" sqref="S11:Z11 S39:Z39 F5:I5 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G33:J33 JB33:JE33 SX33:TA33 ACT33:ACW33 AMP33:AMS33 AWL33:AWO33 BGH33:BGK33 BQD33:BQG33 BZZ33:CAC33 CJV33:CJY33 CTR33:CTU33 DDN33:DDQ33 DNJ33:DNM33 DXF33:DXI33 EHB33:EHE33 EQX33:ERA33 FAT33:FAW33 FKP33:FKS33 FUL33:FUO33 GEH33:GEK33 GOD33:GOG33 GXZ33:GYC33 HHV33:HHY33 HRR33:HRU33 IBN33:IBQ33 ILJ33:ILM33 IVF33:IVI33 JFB33:JFE33 JOX33:JPA33 JYT33:JYW33 KIP33:KIS33 KSL33:KSO33 LCH33:LCK33 LMD33:LMG33 LVZ33:LWC33 MFV33:MFY33 MPR33:MPU33 MZN33:MZQ33 NJJ33:NJM33 NTF33:NTI33 ODB33:ODE33 OMX33:ONA33 OWT33:OWW33 PGP33:PGS33 PQL33:PQO33 QAH33:QAK33 QKD33:QKG33 QTZ33:QUC33 RDV33:RDY33 RNR33:RNU33 RXN33:RXQ33 SHJ33:SHM33 SRF33:SRI33 TBB33:TBE33 TKX33:TLA33 TUT33:TUW33 UEP33:UES33 UOL33:UOO33 UYH33:UYK33 VID33:VIG33 VRZ33:VSC33 WBV33:WBY33 WLR33:WLU33 WVN33:WVQ33 I36:I38 I39:P39 Q10:R10 Q38 F6:G6 I11:P11 J10 I8:I10 G34" xr:uid="{00000000-0002-0000-0800-000001000000}"/>
  </dataValidations>
  <hyperlinks>
    <hyperlink ref="V1:Z1" location="作業メニュー!A1" display="作業メニュー" xr:uid="{00000000-0004-0000-0800-000000000000}"/>
  </hyperlinks>
  <printOptions horizontalCentered="1"/>
  <pageMargins left="0.59055118110236227" right="0.39370078740157483" top="0.78740157480314965" bottom="0.39370078740157483" header="0.31496062992125984" footer="0.19685039370078741"/>
  <pageSetup paperSize="9" orientation="portrait" r:id="rId1"/>
  <headerFooter>
    <oddFooter>&amp;R150601</oddFooter>
  </headerFooter>
  <rowBreaks count="1" manualBreakCount="1">
    <brk id="3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1214</vt:i4>
      </vt:variant>
    </vt:vector>
  </HeadingPairs>
  <TitlesOfParts>
    <vt:vector size="1277" baseType="lpstr">
      <vt:lpstr>初期画面</vt:lpstr>
      <vt:lpstr>作業メニュー</vt:lpstr>
      <vt:lpstr>確認申請書（建築）入力</vt:lpstr>
      <vt:lpstr>他の建築主入力</vt:lpstr>
      <vt:lpstr>建築物別概要（追加）入力</vt:lpstr>
      <vt:lpstr>建築物独立部分別概要（追加）入力</vt:lpstr>
      <vt:lpstr>確認申請書（建築）印刷</vt:lpstr>
      <vt:lpstr>建築物別概要（追加）印刷</vt:lpstr>
      <vt:lpstr>建築物独立部分別概要（追加）印刷</vt:lpstr>
      <vt:lpstr>他の建築主（申請書用）</vt:lpstr>
      <vt:lpstr>建築計画概要書</vt:lpstr>
      <vt:lpstr>他の建築主(概要書用)</vt:lpstr>
      <vt:lpstr>建築工事届</vt:lpstr>
      <vt:lpstr>計画変更確認申請書</vt:lpstr>
      <vt:lpstr>中間検査申請書</vt:lpstr>
      <vt:lpstr>完了検査申請書</vt:lpstr>
      <vt:lpstr>確認（昇降機）</vt:lpstr>
      <vt:lpstr>他の設置者</vt:lpstr>
      <vt:lpstr>計画変更（昇降機）</vt:lpstr>
      <vt:lpstr>確認申請書（昇降機以外）</vt:lpstr>
      <vt:lpstr>計画変更確認申請書（昇降機以外）</vt:lpstr>
      <vt:lpstr>検査添付写真</vt:lpstr>
      <vt:lpstr>確認（工作物）</vt:lpstr>
      <vt:lpstr>確認（工作物） (2)</vt:lpstr>
      <vt:lpstr>他の築造主</vt:lpstr>
      <vt:lpstr>計画変更（工作物）</vt:lpstr>
      <vt:lpstr>築造計画概要書</vt:lpstr>
      <vt:lpstr>計画変更（工作物） (2)</vt:lpstr>
      <vt:lpstr>仮使用認定申請書印刷</vt:lpstr>
      <vt:lpstr>軽微変更</vt:lpstr>
      <vt:lpstr>確認取下</vt:lpstr>
      <vt:lpstr>工事取止</vt:lpstr>
      <vt:lpstr>中間検査取下</vt:lpstr>
      <vt:lpstr>完了検査取下</vt:lpstr>
      <vt:lpstr>仮使用申請取下</vt:lpstr>
      <vt:lpstr>建築主変更</vt:lpstr>
      <vt:lpstr>工事監理者届</vt:lpstr>
      <vt:lpstr>工事施工者届</vt:lpstr>
      <vt:lpstr>完了追加説明書</vt:lpstr>
      <vt:lpstr>注記（確認申請建築時）</vt:lpstr>
      <vt:lpstr>注記（仮使用認定）</vt:lpstr>
      <vt:lpstr>注記（確認申請昇降機）</vt:lpstr>
      <vt:lpstr>注記（確認申請昇降機以外）</vt:lpstr>
      <vt:lpstr>注記（確認申請工作物１）</vt:lpstr>
      <vt:lpstr>注記（確認申請工作物２）</vt:lpstr>
      <vt:lpstr>注記（建築計画概要書）</vt:lpstr>
      <vt:lpstr>注記（築造計画概要書）</vt:lpstr>
      <vt:lpstr>注記（計画変更建築物）</vt:lpstr>
      <vt:lpstr>注記（計画変更昇降機）</vt:lpstr>
      <vt:lpstr>注記（計画変更昇降機以外）</vt:lpstr>
      <vt:lpstr>注記（計画変更工作物１）</vt:lpstr>
      <vt:lpstr>注記（計画変更工作物２）</vt:lpstr>
      <vt:lpstr>注記（中間検査）</vt:lpstr>
      <vt:lpstr>注記（完了検査）</vt:lpstr>
      <vt:lpstr>値一覧項目</vt:lpstr>
      <vt:lpstr>主要用途</vt:lpstr>
      <vt:lpstr>担当者登録</vt:lpstr>
      <vt:lpstr>構造・設備担当者登録</vt:lpstr>
      <vt:lpstr>施工者登録</vt:lpstr>
      <vt:lpstr>項目一覧</vt:lpstr>
      <vt:lpstr>項目一覧②</vt:lpstr>
      <vt:lpstr>更新履歴</vt:lpstr>
      <vt:lpstr>更新履歴フッター</vt:lpstr>
      <vt:lpstr>e申請書Version</vt:lpstr>
      <vt:lpstr>仮使用申請取下!Print_Area</vt:lpstr>
      <vt:lpstr>仮使用認定申請書印刷!Print_Area</vt:lpstr>
      <vt:lpstr>'確認（工作物）'!Print_Area</vt:lpstr>
      <vt:lpstr>'確認（工作物） (2)'!Print_Area</vt:lpstr>
      <vt:lpstr>'確認（昇降機）'!Print_Area</vt:lpstr>
      <vt:lpstr>確認取下!Print_Area</vt:lpstr>
      <vt:lpstr>'確認申請書（建築）印刷'!Print_Area</vt:lpstr>
      <vt:lpstr>'確認申請書（昇降機以外）'!Print_Area</vt:lpstr>
      <vt:lpstr>完了検査取下!Print_Area</vt:lpstr>
      <vt:lpstr>完了検査申請書!Print_Area</vt:lpstr>
      <vt:lpstr>完了追加説明書!Print_Area</vt:lpstr>
      <vt:lpstr>'計画変更（工作物）'!Print_Area</vt:lpstr>
      <vt:lpstr>'計画変更（工作物） (2)'!Print_Area</vt:lpstr>
      <vt:lpstr>'計画変更（昇降機）'!Print_Area</vt:lpstr>
      <vt:lpstr>計画変更確認申請書!Print_Area</vt:lpstr>
      <vt:lpstr>'計画変更確認申請書（昇降機以外）'!Print_Area</vt:lpstr>
      <vt:lpstr>軽微変更!Print_Area</vt:lpstr>
      <vt:lpstr>建築計画概要書!Print_Area</vt:lpstr>
      <vt:lpstr>建築工事届!Print_Area</vt:lpstr>
      <vt:lpstr>建築主変更!Print_Area</vt:lpstr>
      <vt:lpstr>'建築物独立部分別概要（追加）印刷'!Print_Area</vt:lpstr>
      <vt:lpstr>'建築物別概要（追加）印刷'!Print_Area</vt:lpstr>
      <vt:lpstr>検査添付写真!Print_Area</vt:lpstr>
      <vt:lpstr>工事監理者届!Print_Area</vt:lpstr>
      <vt:lpstr>工事施工者届!Print_Area</vt:lpstr>
      <vt:lpstr>工事取止!Print_Area</vt:lpstr>
      <vt:lpstr>項目一覧!Print_Area</vt:lpstr>
      <vt:lpstr>作業メニュー!Print_Area</vt:lpstr>
      <vt:lpstr>'他の建築主(概要書用)'!Print_Area</vt:lpstr>
      <vt:lpstr>'他の建築主（申請書用）'!Print_Area</vt:lpstr>
      <vt:lpstr>他の設置者!Print_Area</vt:lpstr>
      <vt:lpstr>他の築造主!Print_Area</vt:lpstr>
      <vt:lpstr>築造計画概要書!Print_Area</vt:lpstr>
      <vt:lpstr>中間検査取下!Print_Area</vt:lpstr>
      <vt:lpstr>中間検査申請書!Print_Area</vt:lpstr>
      <vt:lpstr>'注記（仮使用認定）'!Print_Area</vt:lpstr>
      <vt:lpstr>'注記（確認申請建築時）'!Print_Area</vt:lpstr>
      <vt:lpstr>'注記（確認申請工作物１）'!Print_Area</vt:lpstr>
      <vt:lpstr>'注記（確認申請工作物２）'!Print_Area</vt:lpstr>
      <vt:lpstr>'注記（確認申請昇降機）'!Print_Area</vt:lpstr>
      <vt:lpstr>'注記（確認申請昇降機以外）'!Print_Area</vt:lpstr>
      <vt:lpstr>'注記（完了検査）'!Print_Area</vt:lpstr>
      <vt:lpstr>'注記（計画変更建築物）'!Print_Area</vt:lpstr>
      <vt:lpstr>'注記（計画変更工作物１）'!Print_Area</vt:lpstr>
      <vt:lpstr>'注記（計画変更工作物２）'!Print_Area</vt:lpstr>
      <vt:lpstr>'注記（計画変更昇降機）'!Print_Area</vt:lpstr>
      <vt:lpstr>'注記（計画変更昇降機以外）'!Print_Area</vt:lpstr>
      <vt:lpstr>'注記（建築計画概要書）'!Print_Area</vt:lpstr>
      <vt:lpstr>'注記（築造計画概要書）'!Print_Area</vt:lpstr>
      <vt:lpstr>'注記（中間検査）'!Print_Area</vt:lpstr>
      <vt:lpstr>その他の区域1</vt:lpstr>
      <vt:lpstr>その他の区域2</vt:lpstr>
      <vt:lpstr>その他の区域3</vt:lpstr>
      <vt:lpstr>その他の区域4</vt:lpstr>
      <vt:lpstr>その他の区域5</vt:lpstr>
      <vt:lpstr>その他の区域6</vt:lpstr>
      <vt:lpstr>その他必要な事項</vt:lpstr>
      <vt:lpstr>その他必要な事項4_1</vt:lpstr>
      <vt:lpstr>その他必要な事項4_2</vt:lpstr>
      <vt:lpstr>その他必要な事項4_3</vt:lpstr>
      <vt:lpstr>その他必要な事項5_1_1</vt:lpstr>
      <vt:lpstr>その他必要な事項5_1_2</vt:lpstr>
      <vt:lpstr>その他必要な事項5_1_3</vt:lpstr>
      <vt:lpstr>その他必要な事項5_1_4</vt:lpstr>
      <vt:lpstr>その他必要な事項5_1_5</vt:lpstr>
      <vt:lpstr>その他必要な事項5_1_6</vt:lpstr>
      <vt:lpstr>その他必要な事項5_1_7</vt:lpstr>
      <vt:lpstr>その他必要な事項5_2_1</vt:lpstr>
      <vt:lpstr>その他必要な事項5_2_2</vt:lpstr>
      <vt:lpstr>その他必要な事項5_2_3</vt:lpstr>
      <vt:lpstr>その他必要な事項5_2_4</vt:lpstr>
      <vt:lpstr>その他必要な事項5_2_5</vt:lpstr>
      <vt:lpstr>その他必要な事項5_2_6</vt:lpstr>
      <vt:lpstr>その他必要な事項5_2_7</vt:lpstr>
      <vt:lpstr>その他必要な事項5_3_1</vt:lpstr>
      <vt:lpstr>その他必要な事項5_3_2</vt:lpstr>
      <vt:lpstr>その他必要な事項5_3_3</vt:lpstr>
      <vt:lpstr>その他必要な事項5_3_4</vt:lpstr>
      <vt:lpstr>その他必要な事項5_3_5</vt:lpstr>
      <vt:lpstr>その他必要な事項5_3_6</vt:lpstr>
      <vt:lpstr>その他必要な事項5_3_7</vt:lpstr>
      <vt:lpstr>プログラム認定区分6_1</vt:lpstr>
      <vt:lpstr>プログラム認定区分6_2</vt:lpstr>
      <vt:lpstr>プログラム認定区分6_3</vt:lpstr>
      <vt:lpstr>プログラム認定区分その他6_1</vt:lpstr>
      <vt:lpstr>プログラム認定区分その他6_2</vt:lpstr>
      <vt:lpstr>プログラム認定区分その他6_3</vt:lpstr>
      <vt:lpstr>プログラム名称6_1</vt:lpstr>
      <vt:lpstr>プログラム名称6_2</vt:lpstr>
      <vt:lpstr>プログラム名称6_3</vt:lpstr>
      <vt:lpstr>メーカー会社名</vt:lpstr>
      <vt:lpstr>メーカー管理番号</vt:lpstr>
      <vt:lpstr>メーカー事業所</vt:lpstr>
      <vt:lpstr>メーカー申請担当メールアドレス</vt:lpstr>
      <vt:lpstr>一部構造1</vt:lpstr>
      <vt:lpstr>一部構造2</vt:lpstr>
      <vt:lpstr>一部構造3</vt:lpstr>
      <vt:lpstr>一面備考</vt:lpstr>
      <vt:lpstr>延べ面積6_1</vt:lpstr>
      <vt:lpstr>延べ面積6_2</vt:lpstr>
      <vt:lpstr>延べ面積6_3</vt:lpstr>
      <vt:lpstr>延べ面積EV昇降路申請以外</vt:lpstr>
      <vt:lpstr>延べ面積EV昇降路申請合計</vt:lpstr>
      <vt:lpstr>延べ面積EV昇降路申請部分</vt:lpstr>
      <vt:lpstr>延べ面積共同住宅共用合計</vt:lpstr>
      <vt:lpstr>延べ面積共同住宅共用申請部分</vt:lpstr>
      <vt:lpstr>延べ面積共同住宅共用申請部分以外</vt:lpstr>
      <vt:lpstr>延べ面積建築物全体申請以外</vt:lpstr>
      <vt:lpstr>延べ面積建築物全体申請合計</vt:lpstr>
      <vt:lpstr>延べ面積建築物全体申請部分</vt:lpstr>
      <vt:lpstr>延べ面積自家発電設備申請以外</vt:lpstr>
      <vt:lpstr>延べ面積自家発電設備申請合計</vt:lpstr>
      <vt:lpstr>延べ面積自家発電設備申請部分</vt:lpstr>
      <vt:lpstr>延べ面積車庫申請以外</vt:lpstr>
      <vt:lpstr>延べ面積車庫申請合計</vt:lpstr>
      <vt:lpstr>延べ面積車庫申請部分</vt:lpstr>
      <vt:lpstr>延べ面積住宅合計</vt:lpstr>
      <vt:lpstr>延べ面積住宅申請以外</vt:lpstr>
      <vt:lpstr>延べ面積住宅申請部分</vt:lpstr>
      <vt:lpstr>延べ面積地階申請以外</vt:lpstr>
      <vt:lpstr>延べ面積地階申請合計</vt:lpstr>
      <vt:lpstr>延べ面積地階申請部分</vt:lpstr>
      <vt:lpstr>延べ面積蓄電池申請以外</vt:lpstr>
      <vt:lpstr>延べ面積蓄電池申請合計</vt:lpstr>
      <vt:lpstr>延べ面積蓄電池申請部分</vt:lpstr>
      <vt:lpstr>延べ面積貯水槽申請以外</vt:lpstr>
      <vt:lpstr>延べ面積貯水槽申請合計</vt:lpstr>
      <vt:lpstr>延べ面積貯水槽申請部分</vt:lpstr>
      <vt:lpstr>延べ面積備蓄倉庫申請以外</vt:lpstr>
      <vt:lpstr>延べ面積備蓄倉庫申請合計</vt:lpstr>
      <vt:lpstr>延べ面積備蓄倉庫申請部分</vt:lpstr>
      <vt:lpstr>延べ面積老人ホーム等その他申請以外</vt:lpstr>
      <vt:lpstr>延べ面積老人ホーム等その他申請合計</vt:lpstr>
      <vt:lpstr>延べ面積老人ホーム等その他申請部分</vt:lpstr>
      <vt:lpstr>横架材の垂直距離5_1_1</vt:lpstr>
      <vt:lpstr>横架材の垂直距離5_1_2</vt:lpstr>
      <vt:lpstr>横架材の垂直距離5_1_3</vt:lpstr>
      <vt:lpstr>横架材の垂直距離5_1_4</vt:lpstr>
      <vt:lpstr>横架材の垂直距離5_1_5</vt:lpstr>
      <vt:lpstr>横架材の垂直距離5_1_6</vt:lpstr>
      <vt:lpstr>横架材の垂直距離5_1_7</vt:lpstr>
      <vt:lpstr>横架材の垂直距離5_2_1</vt:lpstr>
      <vt:lpstr>横架材の垂直距離5_2_2</vt:lpstr>
      <vt:lpstr>横架材の垂直距離5_2_3</vt:lpstr>
      <vt:lpstr>横架材の垂直距離5_2_4</vt:lpstr>
      <vt:lpstr>横架材の垂直距離5_2_5</vt:lpstr>
      <vt:lpstr>横架材の垂直距離5_2_6</vt:lpstr>
      <vt:lpstr>横架材の垂直距離5_2_7</vt:lpstr>
      <vt:lpstr>横架材の垂直距離5_3_1</vt:lpstr>
      <vt:lpstr>横架材の垂直距離5_3_2</vt:lpstr>
      <vt:lpstr>横架材の垂直距離5_3_3</vt:lpstr>
      <vt:lpstr>横架材の垂直距離5_3_4</vt:lpstr>
      <vt:lpstr>横架材の垂直距離5_3_5</vt:lpstr>
      <vt:lpstr>横架材の垂直距離5_3_6</vt:lpstr>
      <vt:lpstr>横架材の垂直距離5_3_7</vt:lpstr>
      <vt:lpstr>屋根4_1</vt:lpstr>
      <vt:lpstr>屋根4_2</vt:lpstr>
      <vt:lpstr>屋根4_3</vt:lpstr>
      <vt:lpstr>階5_1_1</vt:lpstr>
      <vt:lpstr>階5_1_2</vt:lpstr>
      <vt:lpstr>階5_1_3</vt:lpstr>
      <vt:lpstr>階5_1_4</vt:lpstr>
      <vt:lpstr>階5_1_5</vt:lpstr>
      <vt:lpstr>階5_1_6</vt:lpstr>
      <vt:lpstr>階5_1_7</vt:lpstr>
      <vt:lpstr>階5_2_1</vt:lpstr>
      <vt:lpstr>階5_2_2</vt:lpstr>
      <vt:lpstr>階5_2_3</vt:lpstr>
      <vt:lpstr>階5_2_4</vt:lpstr>
      <vt:lpstr>階5_2_5</vt:lpstr>
      <vt:lpstr>階5_2_6</vt:lpstr>
      <vt:lpstr>階5_2_7</vt:lpstr>
      <vt:lpstr>階5_3_1</vt:lpstr>
      <vt:lpstr>階5_3_2</vt:lpstr>
      <vt:lpstr>階5_3_3</vt:lpstr>
      <vt:lpstr>階5_3_4</vt:lpstr>
      <vt:lpstr>階5_3_5</vt:lpstr>
      <vt:lpstr>階5_3_6</vt:lpstr>
      <vt:lpstr>階5_3_7</vt:lpstr>
      <vt:lpstr>階の高さ5_1_1</vt:lpstr>
      <vt:lpstr>階の高さ5_1_2</vt:lpstr>
      <vt:lpstr>階の高さ5_1_3</vt:lpstr>
      <vt:lpstr>階の高さ5_1_4</vt:lpstr>
      <vt:lpstr>階の高さ5_1_5</vt:lpstr>
      <vt:lpstr>階の高さ5_1_6</vt:lpstr>
      <vt:lpstr>階の高さ5_1_7</vt:lpstr>
      <vt:lpstr>階の高さ5_2_1</vt:lpstr>
      <vt:lpstr>階の高さ5_2_2</vt:lpstr>
      <vt:lpstr>階の高さ5_2_3</vt:lpstr>
      <vt:lpstr>階の高さ5_2_4</vt:lpstr>
      <vt:lpstr>階の高さ5_2_5</vt:lpstr>
      <vt:lpstr>階の高さ5_2_6</vt:lpstr>
      <vt:lpstr>階の高さ5_2_7</vt:lpstr>
      <vt:lpstr>階の高さ5_3_1</vt:lpstr>
      <vt:lpstr>階の高さ5_3_2</vt:lpstr>
      <vt:lpstr>階の高さ5_3_3</vt:lpstr>
      <vt:lpstr>階の高さ5_3_4</vt:lpstr>
      <vt:lpstr>階の高さ5_3_5</vt:lpstr>
      <vt:lpstr>階の高さ5_3_6</vt:lpstr>
      <vt:lpstr>階の高さ5_3_7</vt:lpstr>
      <vt:lpstr>階数イ4_1</vt:lpstr>
      <vt:lpstr>階数イ4_2</vt:lpstr>
      <vt:lpstr>階数イ4_3</vt:lpstr>
      <vt:lpstr>階数ニ4_1</vt:lpstr>
      <vt:lpstr>階数ニ4_2</vt:lpstr>
      <vt:lpstr>階数ニ4_3</vt:lpstr>
      <vt:lpstr>階数ハ4_1</vt:lpstr>
      <vt:lpstr>階数ハ4_2</vt:lpstr>
      <vt:lpstr>階数ハ4_3</vt:lpstr>
      <vt:lpstr>階数ロ4_1</vt:lpstr>
      <vt:lpstr>階数ロ4_2</vt:lpstr>
      <vt:lpstr>階数ロ4_3</vt:lpstr>
      <vt:lpstr>階数地下6_1</vt:lpstr>
      <vt:lpstr>階数地下6_2</vt:lpstr>
      <vt:lpstr>階数地下6_3</vt:lpstr>
      <vt:lpstr>階数地上6_1</vt:lpstr>
      <vt:lpstr>階数地上6_2</vt:lpstr>
      <vt:lpstr>階数地上6_3</vt:lpstr>
      <vt:lpstr>外壁4_1</vt:lpstr>
      <vt:lpstr>外壁4_2</vt:lpstr>
      <vt:lpstr>外壁4_3</vt:lpstr>
      <vt:lpstr>確認申請受付日</vt:lpstr>
      <vt:lpstr>監理意見建築設備勤務先</vt:lpstr>
      <vt:lpstr>監理意見建築設備勤務先その他１</vt:lpstr>
      <vt:lpstr>監理意見建築設備勤務先その他２</vt:lpstr>
      <vt:lpstr>監理意見建築設備勤務先その他３</vt:lpstr>
      <vt:lpstr>監理意見建築設備氏名</vt:lpstr>
      <vt:lpstr>監理意見建築設備氏名その他１</vt:lpstr>
      <vt:lpstr>監理意見建築設備氏名その他２</vt:lpstr>
      <vt:lpstr>監理意見建築設備氏名その他３</vt:lpstr>
      <vt:lpstr>監理意見建築設備所在地</vt:lpstr>
      <vt:lpstr>監理意見建築設備所在地その他１</vt:lpstr>
      <vt:lpstr>監理意見建築設備所在地その他２</vt:lpstr>
      <vt:lpstr>監理意見建築設備所在地その他３</vt:lpstr>
      <vt:lpstr>監理意見建築設備設計図書</vt:lpstr>
      <vt:lpstr>監理意見建築設備設計図書その他１</vt:lpstr>
      <vt:lpstr>監理意見建築設備設計図書その他２</vt:lpstr>
      <vt:lpstr>監理意見建築設備設計図書その他３</vt:lpstr>
      <vt:lpstr>監理意見建築設備電話番号</vt:lpstr>
      <vt:lpstr>監理意見建築設備電話番号その他１</vt:lpstr>
      <vt:lpstr>監理意見建築設備電話番号その他２</vt:lpstr>
      <vt:lpstr>監理意見建築設備電話番号その他３</vt:lpstr>
      <vt:lpstr>監理意見建築設備登録番号</vt:lpstr>
      <vt:lpstr>監理意見建築設備登録番号その他１</vt:lpstr>
      <vt:lpstr>監理意見建築設備登録番号その他２</vt:lpstr>
      <vt:lpstr>監理意見建築設備登録番号その他３</vt:lpstr>
      <vt:lpstr>監理意見建築設備郵便番号</vt:lpstr>
      <vt:lpstr>監理意見建築設備郵便番号その他１</vt:lpstr>
      <vt:lpstr>監理意見建築設備郵便番号その他２</vt:lpstr>
      <vt:lpstr>監理意見建築設備郵便番号その他３</vt:lpstr>
      <vt:lpstr>監理者氏名</vt:lpstr>
      <vt:lpstr>監理者氏名その他１</vt:lpstr>
      <vt:lpstr>監理者氏名その他２</vt:lpstr>
      <vt:lpstr>監理者氏名その他３</vt:lpstr>
      <vt:lpstr>監理者資格</vt:lpstr>
      <vt:lpstr>監理者資格その他１</vt:lpstr>
      <vt:lpstr>監理者資格その他２</vt:lpstr>
      <vt:lpstr>監理者資格その他３</vt:lpstr>
      <vt:lpstr>監理者事務所登録番号</vt:lpstr>
      <vt:lpstr>監理者事務所登録番号その他１</vt:lpstr>
      <vt:lpstr>監理者事務所登録番号その他２</vt:lpstr>
      <vt:lpstr>監理者事務所登録番号その他３</vt:lpstr>
      <vt:lpstr>監理者事務所名</vt:lpstr>
      <vt:lpstr>監理者事務所名その他１</vt:lpstr>
      <vt:lpstr>監理者事務所名その他２</vt:lpstr>
      <vt:lpstr>監理者事務所名その他３</vt:lpstr>
      <vt:lpstr>監理者事務所名資格</vt:lpstr>
      <vt:lpstr>監理者事務所名資格その他１</vt:lpstr>
      <vt:lpstr>監理者事務所名資格その他２</vt:lpstr>
      <vt:lpstr>監理者事務所名資格その他３</vt:lpstr>
      <vt:lpstr>監理者事務所名登録種類</vt:lpstr>
      <vt:lpstr>監理者事務所名登録種類その他１</vt:lpstr>
      <vt:lpstr>監理者事務所名登録種類その他２</vt:lpstr>
      <vt:lpstr>監理者事務所名登録種類その他３</vt:lpstr>
      <vt:lpstr>監理者所在地</vt:lpstr>
      <vt:lpstr>監理者所在地その他１</vt:lpstr>
      <vt:lpstr>監理者所在地その他２</vt:lpstr>
      <vt:lpstr>監理者所在地その他３</vt:lpstr>
      <vt:lpstr>監理者設計図書</vt:lpstr>
      <vt:lpstr>監理者設計図書その他１</vt:lpstr>
      <vt:lpstr>監理者設計図書その他２</vt:lpstr>
      <vt:lpstr>監理者設計図書その他３</vt:lpstr>
      <vt:lpstr>監理者電話番号</vt:lpstr>
      <vt:lpstr>監理者電話番号その他１</vt:lpstr>
      <vt:lpstr>監理者電話番号その他２</vt:lpstr>
      <vt:lpstr>監理者電話番号その他３</vt:lpstr>
      <vt:lpstr>監理者登録種類</vt:lpstr>
      <vt:lpstr>監理者登録種類その他１</vt:lpstr>
      <vt:lpstr>監理者登録種類その他２</vt:lpstr>
      <vt:lpstr>監理者登録種類その他３</vt:lpstr>
      <vt:lpstr>監理者登録番号</vt:lpstr>
      <vt:lpstr>監理者登録番号その他１</vt:lpstr>
      <vt:lpstr>監理者登録番号その他２</vt:lpstr>
      <vt:lpstr>監理者登録番号その他３</vt:lpstr>
      <vt:lpstr>監理者郵便番号</vt:lpstr>
      <vt:lpstr>監理者郵便番号その他１</vt:lpstr>
      <vt:lpstr>監理者郵便番号その他２</vt:lpstr>
      <vt:lpstr>監理者郵便番号その他３</vt:lpstr>
      <vt:lpstr>基準区分6_1</vt:lpstr>
      <vt:lpstr>基準区分6_2</vt:lpstr>
      <vt:lpstr>基準区分6_3</vt:lpstr>
      <vt:lpstr>規定区分イ4_1</vt:lpstr>
      <vt:lpstr>規定区分イ4_2</vt:lpstr>
      <vt:lpstr>規定区分イ4_3</vt:lpstr>
      <vt:lpstr>規定区分ロ4_1</vt:lpstr>
      <vt:lpstr>規定区分ロ4_2</vt:lpstr>
      <vt:lpstr>規定区分ロ4_3</vt:lpstr>
      <vt:lpstr>居室の床の高さ4_1</vt:lpstr>
      <vt:lpstr>居室の床の高さ4_2</vt:lpstr>
      <vt:lpstr>居室の床の高さ4_3</vt:lpstr>
      <vt:lpstr>居室の天井の高さ5_1_1</vt:lpstr>
      <vt:lpstr>居室の天井の高さ5_1_2</vt:lpstr>
      <vt:lpstr>居室の天井の高さ5_1_3</vt:lpstr>
      <vt:lpstr>居室の天井の高さ5_1_4</vt:lpstr>
      <vt:lpstr>居室の天井の高さ5_1_5</vt:lpstr>
      <vt:lpstr>居室の天井の高さ5_1_6</vt:lpstr>
      <vt:lpstr>居室の天井の高さ5_1_7</vt:lpstr>
      <vt:lpstr>居室の天井の高さ5_2_1</vt:lpstr>
      <vt:lpstr>居室の天井の高さ5_2_2</vt:lpstr>
      <vt:lpstr>居室の天井の高さ5_2_3</vt:lpstr>
      <vt:lpstr>居室の天井の高さ5_2_4</vt:lpstr>
      <vt:lpstr>居室の天井の高さ5_2_5</vt:lpstr>
      <vt:lpstr>居室の天井の高さ5_2_6</vt:lpstr>
      <vt:lpstr>居室の天井の高さ5_2_7</vt:lpstr>
      <vt:lpstr>居室の天井の高さ5_3_1</vt:lpstr>
      <vt:lpstr>居室の天井の高さ5_3_2</vt:lpstr>
      <vt:lpstr>居室の天井の高さ5_3_3</vt:lpstr>
      <vt:lpstr>居室の天井の高さ5_3_4</vt:lpstr>
      <vt:lpstr>居室の天井の高さ5_3_5</vt:lpstr>
      <vt:lpstr>居室の天井の高さ5_3_6</vt:lpstr>
      <vt:lpstr>居室の天井の高さ5_3_7</vt:lpstr>
      <vt:lpstr>許可・認定等</vt:lpstr>
      <vt:lpstr>許可番号</vt:lpstr>
      <vt:lpstr>建ぺい率</vt:lpstr>
      <vt:lpstr>建ぺい率a</vt:lpstr>
      <vt:lpstr>建ぺい率b</vt:lpstr>
      <vt:lpstr>建ぺい率c</vt:lpstr>
      <vt:lpstr>建ぺい率d</vt:lpstr>
      <vt:lpstr>建築可能な建ぺい率</vt:lpstr>
      <vt:lpstr>建築可能な容積率</vt:lpstr>
      <vt:lpstr>建築士資格</vt:lpstr>
      <vt:lpstr>建築士登録</vt:lpstr>
      <vt:lpstr>建築主会社名</vt:lpstr>
      <vt:lpstr>建築主会社名フリガナ</vt:lpstr>
      <vt:lpstr>建築主氏名１</vt:lpstr>
      <vt:lpstr>建築主氏名１フリガナ</vt:lpstr>
      <vt:lpstr>建築主氏名2</vt:lpstr>
      <vt:lpstr>建築主氏名2フリガナ</vt:lpstr>
      <vt:lpstr>建築主氏名3</vt:lpstr>
      <vt:lpstr>建築主氏名3フリガナ</vt:lpstr>
      <vt:lpstr>建築主氏名4</vt:lpstr>
      <vt:lpstr>建築主氏名4フリガナ</vt:lpstr>
      <vt:lpstr>建築主住所</vt:lpstr>
      <vt:lpstr>建築主住所2</vt:lpstr>
      <vt:lpstr>建築主住所3</vt:lpstr>
      <vt:lpstr>建築主住所4</vt:lpstr>
      <vt:lpstr>建築主電話番号</vt:lpstr>
      <vt:lpstr>建築主電話番号2</vt:lpstr>
      <vt:lpstr>建築主電話番号3</vt:lpstr>
      <vt:lpstr>建築主電話番号4</vt:lpstr>
      <vt:lpstr>建築主郵便番号</vt:lpstr>
      <vt:lpstr>建築主郵便番号2</vt:lpstr>
      <vt:lpstr>建築主郵便番号3</vt:lpstr>
      <vt:lpstr>建築主郵便番号4</vt:lpstr>
      <vt:lpstr>建築設備勤務先</vt:lpstr>
      <vt:lpstr>建築設備氏名</vt:lpstr>
      <vt:lpstr>建築設備所在地</vt:lpstr>
      <vt:lpstr>建築設備電話番号</vt:lpstr>
      <vt:lpstr>建築設備郵便番号</vt:lpstr>
      <vt:lpstr>建築物区分4_1</vt:lpstr>
      <vt:lpstr>建築物区分4_2</vt:lpstr>
      <vt:lpstr>建築物区分4_3</vt:lpstr>
      <vt:lpstr>建築名称</vt:lpstr>
      <vt:lpstr>建築名称フリガナ</vt:lpstr>
      <vt:lpstr>建築面積合計</vt:lpstr>
      <vt:lpstr>建築面積申請以外</vt:lpstr>
      <vt:lpstr>建築面積申請面積</vt:lpstr>
      <vt:lpstr>建物の数申請に係わる数</vt:lpstr>
      <vt:lpstr>軒裏4_1</vt:lpstr>
      <vt:lpstr>軒裏4_2</vt:lpstr>
      <vt:lpstr>軒裏4_3</vt:lpstr>
      <vt:lpstr>後退部分敷地面積</vt:lpstr>
      <vt:lpstr>工事完了予定年月日</vt:lpstr>
      <vt:lpstr>工事種別</vt:lpstr>
      <vt:lpstr>工事種別4_1</vt:lpstr>
      <vt:lpstr>工事種別4_2</vt:lpstr>
      <vt:lpstr>工事種別4_3</vt:lpstr>
      <vt:lpstr>工事着手予定年月日</vt:lpstr>
      <vt:lpstr>構造_一部6_1</vt:lpstr>
      <vt:lpstr>構造_一部6_2</vt:lpstr>
      <vt:lpstr>構造_一部6_3</vt:lpstr>
      <vt:lpstr>構造1</vt:lpstr>
      <vt:lpstr>構造2</vt:lpstr>
      <vt:lpstr>構造3</vt:lpstr>
      <vt:lpstr>構造4_1</vt:lpstr>
      <vt:lpstr>構造4_2</vt:lpstr>
      <vt:lpstr>構造4_3</vt:lpstr>
      <vt:lpstr>構造6_1</vt:lpstr>
      <vt:lpstr>構造6_2</vt:lpstr>
      <vt:lpstr>構造6_3</vt:lpstr>
      <vt:lpstr>構造計算区分16_1</vt:lpstr>
      <vt:lpstr>構造計算区分16_2</vt:lpstr>
      <vt:lpstr>構造計算区分16_3</vt:lpstr>
      <vt:lpstr>構造計算区分26_1</vt:lpstr>
      <vt:lpstr>構造計算区分26_2</vt:lpstr>
      <vt:lpstr>構造計算区分26_3</vt:lpstr>
      <vt:lpstr>構造計算区分36_1</vt:lpstr>
      <vt:lpstr>構造計算区分36_2</vt:lpstr>
      <vt:lpstr>構造計算区分36_3</vt:lpstr>
      <vt:lpstr>構造計算区分46_1</vt:lpstr>
      <vt:lpstr>構造計算区分46_2</vt:lpstr>
      <vt:lpstr>構造計算区分46_3</vt:lpstr>
      <vt:lpstr>構造計算区分56_1</vt:lpstr>
      <vt:lpstr>構造計算区分56_2</vt:lpstr>
      <vt:lpstr>構造計算区分56_3</vt:lpstr>
      <vt:lpstr>構造計算適合性判定交付者名</vt:lpstr>
      <vt:lpstr>構造担当者氏名</vt:lpstr>
      <vt:lpstr>構造適判申請機関所在地</vt:lpstr>
      <vt:lpstr>構造適判申請区分</vt:lpstr>
      <vt:lpstr>最高の軒の高さ4_1</vt:lpstr>
      <vt:lpstr>最高の軒の高さ4_2</vt:lpstr>
      <vt:lpstr>最高の軒の高さ4_3</vt:lpstr>
      <vt:lpstr>最高の軒の高さ6_1</vt:lpstr>
      <vt:lpstr>最高の軒の高さ6_2</vt:lpstr>
      <vt:lpstr>最高の軒の高さ6_3</vt:lpstr>
      <vt:lpstr>最高の高さ4_1</vt:lpstr>
      <vt:lpstr>最高の高さ4_2</vt:lpstr>
      <vt:lpstr>最高の高さ4_3</vt:lpstr>
      <vt:lpstr>最高の高さ6_1</vt:lpstr>
      <vt:lpstr>最高の高さ6_2</vt:lpstr>
      <vt:lpstr>最高の高さ6_3</vt:lpstr>
      <vt:lpstr>最高の高さ申請建築物</vt:lpstr>
      <vt:lpstr>最高の高さ他の建築物</vt:lpstr>
      <vt:lpstr>士法第20条の2第1項の表示をした者</vt:lpstr>
      <vt:lpstr>士法第20条の2第1項の表示をした者_氏名</vt:lpstr>
      <vt:lpstr>士法第20条の2第1項の表示をした者_資格</vt:lpstr>
      <vt:lpstr>士法第20条の2第3項の表示をした者</vt:lpstr>
      <vt:lpstr>士法第20条の2第3項の表示をした者_氏名</vt:lpstr>
      <vt:lpstr>士法第20条の2第3項の表示をした者_資格</vt:lpstr>
      <vt:lpstr>市街化選択</vt:lpstr>
      <vt:lpstr>市街化選択2</vt:lpstr>
      <vt:lpstr>指定特定工程回数1</vt:lpstr>
      <vt:lpstr>指定特定工程回数2</vt:lpstr>
      <vt:lpstr>指定特定工程回数3</vt:lpstr>
      <vt:lpstr>指定特定工程内容1</vt:lpstr>
      <vt:lpstr>指定特定工程内容2</vt:lpstr>
      <vt:lpstr>指定特定工程内容3</vt:lpstr>
      <vt:lpstr>指定特定工程予定年月日1</vt:lpstr>
      <vt:lpstr>指定特定工程予定年月日2</vt:lpstr>
      <vt:lpstr>指定特定工程予定年月日3</vt:lpstr>
      <vt:lpstr>施工実担当メールアドレス</vt:lpstr>
      <vt:lpstr>施工者一覧</vt:lpstr>
      <vt:lpstr>施工者営業所登録番号</vt:lpstr>
      <vt:lpstr>施工者営業所名</vt:lpstr>
      <vt:lpstr>施工者営業所名資格</vt:lpstr>
      <vt:lpstr>施工者営業所名登録種類</vt:lpstr>
      <vt:lpstr>施工者氏名</vt:lpstr>
      <vt:lpstr>施工者実FAX番号</vt:lpstr>
      <vt:lpstr>施工者実担当氏名</vt:lpstr>
      <vt:lpstr>施工者実電話番号</vt:lpstr>
      <vt:lpstr>施工者所在地</vt:lpstr>
      <vt:lpstr>施工者電話番号</vt:lpstr>
      <vt:lpstr>施工者郵便番号</vt:lpstr>
      <vt:lpstr>資格県</vt:lpstr>
      <vt:lpstr>主要用途区分</vt:lpstr>
      <vt:lpstr>主要用途区分2</vt:lpstr>
      <vt:lpstr>主要用途区分3</vt:lpstr>
      <vt:lpstr>主要用途備考</vt:lpstr>
      <vt:lpstr>主要用途表示</vt:lpstr>
      <vt:lpstr>主要用途表示2</vt:lpstr>
      <vt:lpstr>主要用途表示3</vt:lpstr>
      <vt:lpstr>受付支店名</vt:lpstr>
      <vt:lpstr>住居表示その他</vt:lpstr>
      <vt:lpstr>住居表示県</vt:lpstr>
      <vt:lpstr>住居表示市町</vt:lpstr>
      <vt:lpstr>床面積階数a4_1</vt:lpstr>
      <vt:lpstr>床面積階数a4_2</vt:lpstr>
      <vt:lpstr>床面積階数a4_3</vt:lpstr>
      <vt:lpstr>床面積階数b4_1</vt:lpstr>
      <vt:lpstr>床面積階数b4_2</vt:lpstr>
      <vt:lpstr>床面積階数b4_3</vt:lpstr>
      <vt:lpstr>床面積階数c4_1</vt:lpstr>
      <vt:lpstr>床面積階数c4_2</vt:lpstr>
      <vt:lpstr>床面積階数c4_3</vt:lpstr>
      <vt:lpstr>床面積階数d4_1</vt:lpstr>
      <vt:lpstr>床面積階数d4_2</vt:lpstr>
      <vt:lpstr>床面積階数d4_3</vt:lpstr>
      <vt:lpstr>床面積階数e4_1</vt:lpstr>
      <vt:lpstr>床面積階数e4_2</vt:lpstr>
      <vt:lpstr>床面積階数e4_3</vt:lpstr>
      <vt:lpstr>床面積階数f4_1</vt:lpstr>
      <vt:lpstr>床面積階数f4_2</vt:lpstr>
      <vt:lpstr>床面積階数f4_3</vt:lpstr>
      <vt:lpstr>床面積階数g4_1</vt:lpstr>
      <vt:lpstr>床面積階数g4_2</vt:lpstr>
      <vt:lpstr>床面積階数g4_3</vt:lpstr>
      <vt:lpstr>床面積合計a4_1</vt:lpstr>
      <vt:lpstr>床面積合計a4_2</vt:lpstr>
      <vt:lpstr>床面積合計a4_3</vt:lpstr>
      <vt:lpstr>床面積合計b4_1</vt:lpstr>
      <vt:lpstr>床面積合計b4_2</vt:lpstr>
      <vt:lpstr>床面積合計b4_3</vt:lpstr>
      <vt:lpstr>床面積合計c4_1</vt:lpstr>
      <vt:lpstr>床面積合計c4_2</vt:lpstr>
      <vt:lpstr>床面積合計c4_3</vt:lpstr>
      <vt:lpstr>床面積合計d4_1</vt:lpstr>
      <vt:lpstr>床面積合計d4_2</vt:lpstr>
      <vt:lpstr>床面積合計d4_3</vt:lpstr>
      <vt:lpstr>床面積合計e4_1</vt:lpstr>
      <vt:lpstr>床面積合計e4_2</vt:lpstr>
      <vt:lpstr>床面積合計e4_3</vt:lpstr>
      <vt:lpstr>床面積合計f4_1</vt:lpstr>
      <vt:lpstr>床面積合計f4_2</vt:lpstr>
      <vt:lpstr>床面積合計f4_3</vt:lpstr>
      <vt:lpstr>床面積合計g4_1</vt:lpstr>
      <vt:lpstr>床面積合計g4_2</vt:lpstr>
      <vt:lpstr>床面積合計g4_3</vt:lpstr>
      <vt:lpstr>床面積合計合計4_1</vt:lpstr>
      <vt:lpstr>床面積合計合計4_2</vt:lpstr>
      <vt:lpstr>床面積合計合計4_3</vt:lpstr>
      <vt:lpstr>床面積申請以外a4_1</vt:lpstr>
      <vt:lpstr>床面積申請以外a4_2</vt:lpstr>
      <vt:lpstr>床面積申請以外a4_3</vt:lpstr>
      <vt:lpstr>床面積申請以外b4_1</vt:lpstr>
      <vt:lpstr>床面積申請以外b4_2</vt:lpstr>
      <vt:lpstr>床面積申請以外b4_3</vt:lpstr>
      <vt:lpstr>床面積申請以外c4_1</vt:lpstr>
      <vt:lpstr>床面積申請以外c4_2</vt:lpstr>
      <vt:lpstr>床面積申請以外c4_3</vt:lpstr>
      <vt:lpstr>床面積申請以外d4_1</vt:lpstr>
      <vt:lpstr>床面積申請以外d4_2</vt:lpstr>
      <vt:lpstr>床面積申請以外d4_3</vt:lpstr>
      <vt:lpstr>床面積申請以外e4_1</vt:lpstr>
      <vt:lpstr>床面積申請以外e4_2</vt:lpstr>
      <vt:lpstr>床面積申請以外e4_3</vt:lpstr>
      <vt:lpstr>床面積申請以外f4_1</vt:lpstr>
      <vt:lpstr>床面積申請以外f4_2</vt:lpstr>
      <vt:lpstr>床面積申請以外f4_3</vt:lpstr>
      <vt:lpstr>床面積申請以外g4_1</vt:lpstr>
      <vt:lpstr>床面積申請以外g4_2</vt:lpstr>
      <vt:lpstr>床面積申請以外g4_3</vt:lpstr>
      <vt:lpstr>床面積申請以外合計4_1</vt:lpstr>
      <vt:lpstr>床面積申請以外合計4_2</vt:lpstr>
      <vt:lpstr>床面積申請以外合計4_3</vt:lpstr>
      <vt:lpstr>床面積申請部分a4_1</vt:lpstr>
      <vt:lpstr>床面積申請部分a4_2</vt:lpstr>
      <vt:lpstr>床面積申請部分a4_3</vt:lpstr>
      <vt:lpstr>床面積申請部分b4_1</vt:lpstr>
      <vt:lpstr>床面積申請部分b4_2</vt:lpstr>
      <vt:lpstr>床面積申請部分b4_3</vt:lpstr>
      <vt:lpstr>床面積申請部分c4_1</vt:lpstr>
      <vt:lpstr>床面積申請部分c4_2</vt:lpstr>
      <vt:lpstr>床面積申請部分c4_3</vt:lpstr>
      <vt:lpstr>床面積申請部分d4_1</vt:lpstr>
      <vt:lpstr>床面積申請部分d4_2</vt:lpstr>
      <vt:lpstr>床面積申請部分d4_3</vt:lpstr>
      <vt:lpstr>床面積申請部分e4_1</vt:lpstr>
      <vt:lpstr>床面積申請部分e4_2</vt:lpstr>
      <vt:lpstr>床面積申請部分e4_3</vt:lpstr>
      <vt:lpstr>床面積申請部分f4_1</vt:lpstr>
      <vt:lpstr>床面積申請部分f4_2</vt:lpstr>
      <vt:lpstr>床面積申請部分f4_3</vt:lpstr>
      <vt:lpstr>床面積申請部分g4_1</vt:lpstr>
      <vt:lpstr>床面積申請部分g4_2</vt:lpstr>
      <vt:lpstr>床面積申請部分g4_3</vt:lpstr>
      <vt:lpstr>床面積申請部分合計4_1</vt:lpstr>
      <vt:lpstr>床面積申請部分合計4_2</vt:lpstr>
      <vt:lpstr>床面積申請部分合計4_3</vt:lpstr>
      <vt:lpstr>省エネ法確保計画の提出_区分</vt:lpstr>
      <vt:lpstr>省エネ法確保計画の提出_提出先会社名1</vt:lpstr>
      <vt:lpstr>省エネ法確保計画の提出_提出先会社名2</vt:lpstr>
      <vt:lpstr>省エネ法確保計画の提出_提出先所在地1</vt:lpstr>
      <vt:lpstr>省エネ法確保計画の提出_提出先所在地2</vt:lpstr>
      <vt:lpstr>省エネ法確保計画の提出_不要理由</vt:lpstr>
      <vt:lpstr>設計意見建築設備勤務先その他１</vt:lpstr>
      <vt:lpstr>設計意見建築設備勤務先その他２</vt:lpstr>
      <vt:lpstr>設計意見建築設備勤務先その他３</vt:lpstr>
      <vt:lpstr>設計意見建築設備氏名その他１</vt:lpstr>
      <vt:lpstr>設計意見建築設備氏名その他２</vt:lpstr>
      <vt:lpstr>設計意見建築設備氏名その他３</vt:lpstr>
      <vt:lpstr>設計意見建築設備所在地その他１</vt:lpstr>
      <vt:lpstr>設計意見建築設備所在地その他２</vt:lpstr>
      <vt:lpstr>設計意見建築設備所在地その他３</vt:lpstr>
      <vt:lpstr>設計意見建築設備設計図書</vt:lpstr>
      <vt:lpstr>設計意見建築設備設計図書その他１</vt:lpstr>
      <vt:lpstr>設計意見建築設備設計図書その他２</vt:lpstr>
      <vt:lpstr>設計意見建築設備設計図書その他３</vt:lpstr>
      <vt:lpstr>設計意見建築設備電話番号その他１</vt:lpstr>
      <vt:lpstr>設計意見建築設備電話番号その他２</vt:lpstr>
      <vt:lpstr>設計意見建築設備電話番号その他３</vt:lpstr>
      <vt:lpstr>設計意見建築設備登録番号</vt:lpstr>
      <vt:lpstr>設計意見建築設備登録番号１</vt:lpstr>
      <vt:lpstr>設計意見建築設備登録番号２</vt:lpstr>
      <vt:lpstr>設計意見建築設備登録番号３</vt:lpstr>
      <vt:lpstr>設計意見建築設備郵便番号その他１</vt:lpstr>
      <vt:lpstr>設計意見建築設備郵便番号その他２</vt:lpstr>
      <vt:lpstr>設計意見建築設備郵便番号その他３</vt:lpstr>
      <vt:lpstr>設計実担当メールアドレス</vt:lpstr>
      <vt:lpstr>設計者FAX番号</vt:lpstr>
      <vt:lpstr>設計者FAX番号その他１</vt:lpstr>
      <vt:lpstr>設計者FAX番号その他２</vt:lpstr>
      <vt:lpstr>設計者FAX番号その他３</vt:lpstr>
      <vt:lpstr>設計者作成した設計図書</vt:lpstr>
      <vt:lpstr>設計者作成した設計図書その他１</vt:lpstr>
      <vt:lpstr>設計者作成した設計図書その他２</vt:lpstr>
      <vt:lpstr>設計者作成した設計図書その他３</vt:lpstr>
      <vt:lpstr>設計者氏名</vt:lpstr>
      <vt:lpstr>設計者氏名その他１</vt:lpstr>
      <vt:lpstr>設計者氏名その他２</vt:lpstr>
      <vt:lpstr>設計者氏名その他３</vt:lpstr>
      <vt:lpstr>設計者資格</vt:lpstr>
      <vt:lpstr>設計者資格その他１</vt:lpstr>
      <vt:lpstr>設計者資格その他２</vt:lpstr>
      <vt:lpstr>設計者資格その他３</vt:lpstr>
      <vt:lpstr>設計者事務所登録番号</vt:lpstr>
      <vt:lpstr>設計者事務所登録番号その他１</vt:lpstr>
      <vt:lpstr>設計者事務所登録番号その他２</vt:lpstr>
      <vt:lpstr>設計者事務所登録番号その他３</vt:lpstr>
      <vt:lpstr>設計者事務所名</vt:lpstr>
      <vt:lpstr>設計者事務所名その他１</vt:lpstr>
      <vt:lpstr>設計者事務所名その他２</vt:lpstr>
      <vt:lpstr>設計者事務所名その他３</vt:lpstr>
      <vt:lpstr>設計者事務所名資格</vt:lpstr>
      <vt:lpstr>設計者事務所名資格その他１</vt:lpstr>
      <vt:lpstr>設計者事務所名資格その他２</vt:lpstr>
      <vt:lpstr>設計者事務所名資格その他３</vt:lpstr>
      <vt:lpstr>設計者事務所名登録種類</vt:lpstr>
      <vt:lpstr>設計者事務所名登録種類その他１</vt:lpstr>
      <vt:lpstr>設計者事務所名登録種類その他２</vt:lpstr>
      <vt:lpstr>設計者事務所名登録種類その他３</vt:lpstr>
      <vt:lpstr>設計者実担当氏名</vt:lpstr>
      <vt:lpstr>設計者実担当氏名その他１</vt:lpstr>
      <vt:lpstr>設計者実担当氏名その他２</vt:lpstr>
      <vt:lpstr>設計者実担当氏名その他３</vt:lpstr>
      <vt:lpstr>設計者所在地</vt:lpstr>
      <vt:lpstr>設計者所在地その他１</vt:lpstr>
      <vt:lpstr>設計者所在地その他２</vt:lpstr>
      <vt:lpstr>設計者所在地その他３</vt:lpstr>
      <vt:lpstr>設計者電話番号</vt:lpstr>
      <vt:lpstr>設計者電話番号その他１</vt:lpstr>
      <vt:lpstr>設計者電話番号その他２</vt:lpstr>
      <vt:lpstr>設計者電話番号その他３</vt:lpstr>
      <vt:lpstr>設計者登録種類</vt:lpstr>
      <vt:lpstr>設計者登録種類その他１</vt:lpstr>
      <vt:lpstr>設計者登録種類その他２</vt:lpstr>
      <vt:lpstr>設計者登録種類その他３</vt:lpstr>
      <vt:lpstr>設計者登録番号</vt:lpstr>
      <vt:lpstr>設計者登録番号その他１</vt:lpstr>
      <vt:lpstr>設計者登録番号その他２</vt:lpstr>
      <vt:lpstr>設計者登録番号その他３</vt:lpstr>
      <vt:lpstr>設計者郵便番号</vt:lpstr>
      <vt:lpstr>設計者郵便番号その他１</vt:lpstr>
      <vt:lpstr>設計者郵便番号その他２</vt:lpstr>
      <vt:lpstr>設計者郵便番号その他３</vt:lpstr>
      <vt:lpstr>設備の種類4_1</vt:lpstr>
      <vt:lpstr>設備の種類4_2</vt:lpstr>
      <vt:lpstr>設備の種類4_3</vt:lpstr>
      <vt:lpstr>耐火建築物4_1</vt:lpstr>
      <vt:lpstr>耐火建築物4_2</vt:lpstr>
      <vt:lpstr>耐火建築物4_3</vt:lpstr>
      <vt:lpstr>耐火建築物その他4_1</vt:lpstr>
      <vt:lpstr>耐火建築物その他4_2</vt:lpstr>
      <vt:lpstr>耐火建築物その他4_3</vt:lpstr>
      <vt:lpstr>代理者FAX番号</vt:lpstr>
      <vt:lpstr>代理者氏名</vt:lpstr>
      <vt:lpstr>代理者資格</vt:lpstr>
      <vt:lpstr>代理者事務所登録番号</vt:lpstr>
      <vt:lpstr>代理者事務所名</vt:lpstr>
      <vt:lpstr>代理者事務所名資格</vt:lpstr>
      <vt:lpstr>代理者事務所名登録種類</vt:lpstr>
      <vt:lpstr>代理者所在地</vt:lpstr>
      <vt:lpstr>代理者電話番号</vt:lpstr>
      <vt:lpstr>代理者登録種類</vt:lpstr>
      <vt:lpstr>代理者登録番号</vt:lpstr>
      <vt:lpstr>代理者郵便番号</vt:lpstr>
      <vt:lpstr>大臣認定番号6_1</vt:lpstr>
      <vt:lpstr>大臣認定番号6_2</vt:lpstr>
      <vt:lpstr>大臣認定番号6_3</vt:lpstr>
      <vt:lpstr>第５６条７項特例の区分</vt:lpstr>
      <vt:lpstr>第５６条７項特例有無</vt:lpstr>
      <vt:lpstr>担当者氏名</vt:lpstr>
      <vt:lpstr>地下階数申請建築物</vt:lpstr>
      <vt:lpstr>地下階数他の建築物</vt:lpstr>
      <vt:lpstr>地上階数申請建築物</vt:lpstr>
      <vt:lpstr>地上階数他の建築物</vt:lpstr>
      <vt:lpstr>地名地番その他</vt:lpstr>
      <vt:lpstr>地名地番県</vt:lpstr>
      <vt:lpstr>地名地番市町</vt:lpstr>
      <vt:lpstr>柱の小径5_1_1</vt:lpstr>
      <vt:lpstr>柱の小径5_1_2</vt:lpstr>
      <vt:lpstr>柱の小径5_1_3</vt:lpstr>
      <vt:lpstr>柱の小径5_1_4</vt:lpstr>
      <vt:lpstr>柱の小径5_1_5</vt:lpstr>
      <vt:lpstr>柱の小径5_1_6</vt:lpstr>
      <vt:lpstr>柱の小径5_1_7</vt:lpstr>
      <vt:lpstr>柱の小径5_2_1</vt:lpstr>
      <vt:lpstr>柱の小径5_2_2</vt:lpstr>
      <vt:lpstr>柱の小径5_2_3</vt:lpstr>
      <vt:lpstr>柱の小径5_2_4</vt:lpstr>
      <vt:lpstr>柱の小径5_2_5</vt:lpstr>
      <vt:lpstr>柱の小径5_2_6</vt:lpstr>
      <vt:lpstr>柱の小径5_2_7</vt:lpstr>
      <vt:lpstr>柱の小径5_3_1</vt:lpstr>
      <vt:lpstr>柱の小径5_3_2</vt:lpstr>
      <vt:lpstr>柱の小径5_3_3</vt:lpstr>
      <vt:lpstr>柱の小径5_3_4</vt:lpstr>
      <vt:lpstr>柱の小径5_3_5</vt:lpstr>
      <vt:lpstr>柱の小径5_3_6</vt:lpstr>
      <vt:lpstr>柱の小径5_3_7</vt:lpstr>
      <vt:lpstr>都市計画区域内外</vt:lpstr>
      <vt:lpstr>棟番号4_1</vt:lpstr>
      <vt:lpstr>棟番号4_2</vt:lpstr>
      <vt:lpstr>棟番号4_3</vt:lpstr>
      <vt:lpstr>当該認定形式認定番号14_1</vt:lpstr>
      <vt:lpstr>当該認定形式認定番号14_2</vt:lpstr>
      <vt:lpstr>当該認定形式認定番号14_3</vt:lpstr>
      <vt:lpstr>当該認定形式認定番号24_1</vt:lpstr>
      <vt:lpstr>当該認定形式認定番号24_2</vt:lpstr>
      <vt:lpstr>当該認定形式認定番号24_3</vt:lpstr>
      <vt:lpstr>同一敷地内他の建築数</vt:lpstr>
      <vt:lpstr>道路接道</vt:lpstr>
      <vt:lpstr>道路幅員</vt:lpstr>
      <vt:lpstr>特定計算基準6_1</vt:lpstr>
      <vt:lpstr>特定計算基準6_2</vt:lpstr>
      <vt:lpstr>特定計算基準6_3</vt:lpstr>
      <vt:lpstr>特定増改築計算基準6_1</vt:lpstr>
      <vt:lpstr>特定増改築計算基準6_2</vt:lpstr>
      <vt:lpstr>特定増改築計算基準6_3</vt:lpstr>
      <vt:lpstr>特定天井有無5_1_1</vt:lpstr>
      <vt:lpstr>特定天井有無5_1_2</vt:lpstr>
      <vt:lpstr>特定天井有無5_1_3</vt:lpstr>
      <vt:lpstr>特定天井有無5_1_4</vt:lpstr>
      <vt:lpstr>特定天井有無5_1_5</vt:lpstr>
      <vt:lpstr>特定天井有無5_1_6</vt:lpstr>
      <vt:lpstr>特定天井有無5_1_7</vt:lpstr>
      <vt:lpstr>特定天井有無5_2_1</vt:lpstr>
      <vt:lpstr>特定天井有無5_2_2</vt:lpstr>
      <vt:lpstr>特定天井有無5_2_3</vt:lpstr>
      <vt:lpstr>特定天井有無5_2_4</vt:lpstr>
      <vt:lpstr>特定天井有無5_2_5</vt:lpstr>
      <vt:lpstr>特定天井有無5_2_6</vt:lpstr>
      <vt:lpstr>特定天井有無5_2_7</vt:lpstr>
      <vt:lpstr>特定天井有無5_3_1</vt:lpstr>
      <vt:lpstr>特定天井有無5_3_2</vt:lpstr>
      <vt:lpstr>特定天井有無5_3_3</vt:lpstr>
      <vt:lpstr>特定天井有無5_3_4</vt:lpstr>
      <vt:lpstr>特定天井有無5_3_5</vt:lpstr>
      <vt:lpstr>特定天井有無5_3_6</vt:lpstr>
      <vt:lpstr>特定天井有無5_3_7</vt:lpstr>
      <vt:lpstr>特例適用有無14_1</vt:lpstr>
      <vt:lpstr>特例適用有無14_2</vt:lpstr>
      <vt:lpstr>特例適用有無14_3</vt:lpstr>
      <vt:lpstr>特例適用有無24_1</vt:lpstr>
      <vt:lpstr>特例適用有無24_2</vt:lpstr>
      <vt:lpstr>特例適用有無24_3</vt:lpstr>
      <vt:lpstr>番号5_1_1</vt:lpstr>
      <vt:lpstr>番号5_1_2</vt:lpstr>
      <vt:lpstr>番号5_1_3</vt:lpstr>
      <vt:lpstr>番号5_1_4</vt:lpstr>
      <vt:lpstr>番号5_1_5</vt:lpstr>
      <vt:lpstr>番号5_1_6</vt:lpstr>
      <vt:lpstr>番号5_1_7</vt:lpstr>
      <vt:lpstr>番号5_2_1</vt:lpstr>
      <vt:lpstr>番号5_2_2</vt:lpstr>
      <vt:lpstr>番号5_2_3</vt:lpstr>
      <vt:lpstr>番号5_2_4</vt:lpstr>
      <vt:lpstr>番号5_2_5</vt:lpstr>
      <vt:lpstr>番号5_2_6</vt:lpstr>
      <vt:lpstr>番号5_2_7</vt:lpstr>
      <vt:lpstr>番号5_3_1</vt:lpstr>
      <vt:lpstr>番号5_3_2</vt:lpstr>
      <vt:lpstr>番号5_3_3</vt:lpstr>
      <vt:lpstr>番号5_3_4</vt:lpstr>
      <vt:lpstr>番号5_3_5</vt:lpstr>
      <vt:lpstr>番号5_3_6</vt:lpstr>
      <vt:lpstr>番号5_3_7</vt:lpstr>
      <vt:lpstr>番号6_1</vt:lpstr>
      <vt:lpstr>番号6_2</vt:lpstr>
      <vt:lpstr>番号6_3</vt:lpstr>
      <vt:lpstr>備考</vt:lpstr>
      <vt:lpstr>備考4_1</vt:lpstr>
      <vt:lpstr>備考4_2</vt:lpstr>
      <vt:lpstr>備考4_3</vt:lpstr>
      <vt:lpstr>備考5_1_1</vt:lpstr>
      <vt:lpstr>備考5_1_2</vt:lpstr>
      <vt:lpstr>備考5_1_3</vt:lpstr>
      <vt:lpstr>備考5_1_4</vt:lpstr>
      <vt:lpstr>備考5_1_5</vt:lpstr>
      <vt:lpstr>備考5_1_6</vt:lpstr>
      <vt:lpstr>備考5_1_7</vt:lpstr>
      <vt:lpstr>備考5_2_1</vt:lpstr>
      <vt:lpstr>備考5_2_2</vt:lpstr>
      <vt:lpstr>備考5_2_3</vt:lpstr>
      <vt:lpstr>備考5_2_4</vt:lpstr>
      <vt:lpstr>備考5_2_5</vt:lpstr>
      <vt:lpstr>備考5_2_6</vt:lpstr>
      <vt:lpstr>備考5_2_7</vt:lpstr>
      <vt:lpstr>備考5_3_1</vt:lpstr>
      <vt:lpstr>備考5_3_2</vt:lpstr>
      <vt:lpstr>備考5_3_3</vt:lpstr>
      <vt:lpstr>備考5_3_4</vt:lpstr>
      <vt:lpstr>備考5_3_5</vt:lpstr>
      <vt:lpstr>備考5_3_6</vt:lpstr>
      <vt:lpstr>備考5_3_7</vt:lpstr>
      <vt:lpstr>備考6_1</vt:lpstr>
      <vt:lpstr>備考6_2</vt:lpstr>
      <vt:lpstr>備考6_3</vt:lpstr>
      <vt:lpstr>敷地備考</vt:lpstr>
      <vt:lpstr>敷地面積a</vt:lpstr>
      <vt:lpstr>敷地面積a壁面後退部分</vt:lpstr>
      <vt:lpstr>敷地面積b</vt:lpstr>
      <vt:lpstr>敷地面積b壁面後退部分</vt:lpstr>
      <vt:lpstr>敷地面積c</vt:lpstr>
      <vt:lpstr>敷地面積c壁面後退部分</vt:lpstr>
      <vt:lpstr>敷地面積d</vt:lpstr>
      <vt:lpstr>敷地面積d壁面後退部分</vt:lpstr>
      <vt:lpstr>敷地面積の合計</vt:lpstr>
      <vt:lpstr>便所の種類4_1</vt:lpstr>
      <vt:lpstr>便所の種類4_2</vt:lpstr>
      <vt:lpstr>便所の種類4_3</vt:lpstr>
      <vt:lpstr>防火地域1</vt:lpstr>
      <vt:lpstr>防火地域2</vt:lpstr>
      <vt:lpstr>容積率</vt:lpstr>
      <vt:lpstr>容積率a</vt:lpstr>
      <vt:lpstr>容積率b</vt:lpstr>
      <vt:lpstr>容積率c</vt:lpstr>
      <vt:lpstr>容積率d</vt:lpstr>
      <vt:lpstr>容積率延べ面積</vt:lpstr>
      <vt:lpstr>用途区分a4_1</vt:lpstr>
      <vt:lpstr>用途区分a4_2</vt:lpstr>
      <vt:lpstr>用途区分a4_3</vt:lpstr>
      <vt:lpstr>用途区分b4_1</vt:lpstr>
      <vt:lpstr>用途区分b4_2</vt:lpstr>
      <vt:lpstr>用途区分b4_3</vt:lpstr>
      <vt:lpstr>用途区分c4_1</vt:lpstr>
      <vt:lpstr>用途区分c4_2</vt:lpstr>
      <vt:lpstr>用途区分c4_3</vt:lpstr>
      <vt:lpstr>用途地域a</vt:lpstr>
      <vt:lpstr>用途地域b</vt:lpstr>
      <vt:lpstr>用途地域c</vt:lpstr>
      <vt:lpstr>用途地域d</vt:lpstr>
      <vt:lpstr>用途表示a4_1</vt:lpstr>
      <vt:lpstr>用途表示a4_2</vt:lpstr>
      <vt:lpstr>用途表示a4_3</vt:lpstr>
      <vt:lpstr>用途表示b4_1</vt:lpstr>
      <vt:lpstr>用途表示b4_2</vt:lpstr>
      <vt:lpstr>用途表示b4_3</vt:lpstr>
      <vt:lpstr>用途表示c4_1</vt:lpstr>
      <vt:lpstr>用途表示c4_2</vt:lpstr>
      <vt:lpstr>用途表示c4_3</vt:lpstr>
      <vt:lpstr>用途別床面積イ5_1_1</vt:lpstr>
      <vt:lpstr>用途別床面積イ5_1_2</vt:lpstr>
      <vt:lpstr>用途別床面積イ5_1_3</vt:lpstr>
      <vt:lpstr>用途別床面積イ5_1_4</vt:lpstr>
      <vt:lpstr>用途別床面積イ5_1_5</vt:lpstr>
      <vt:lpstr>用途別床面積イ5_1_6</vt:lpstr>
      <vt:lpstr>用途別床面積イ5_1_7</vt:lpstr>
      <vt:lpstr>用途別床面積イ5_2_1</vt:lpstr>
      <vt:lpstr>用途別床面積イ5_2_2</vt:lpstr>
      <vt:lpstr>用途別床面積イ5_2_3</vt:lpstr>
      <vt:lpstr>用途別床面積イ5_2_4</vt:lpstr>
      <vt:lpstr>用途別床面積イ5_2_5</vt:lpstr>
      <vt:lpstr>用途別床面積イ5_2_6</vt:lpstr>
      <vt:lpstr>用途別床面積イ5_2_7</vt:lpstr>
      <vt:lpstr>用途別床面積イ5_3_1</vt:lpstr>
      <vt:lpstr>用途別床面積イ5_3_2</vt:lpstr>
      <vt:lpstr>用途別床面積イ5_3_3</vt:lpstr>
      <vt:lpstr>用途別床面積イ5_3_4</vt:lpstr>
      <vt:lpstr>用途別床面積イ5_3_5</vt:lpstr>
      <vt:lpstr>用途別床面積イ5_3_6</vt:lpstr>
      <vt:lpstr>用途別床面積イ5_3_7</vt:lpstr>
      <vt:lpstr>用途別床面積ニ5_1_1</vt:lpstr>
      <vt:lpstr>用途別床面積ニ5_1_2</vt:lpstr>
      <vt:lpstr>用途別床面積ニ5_1_3</vt:lpstr>
      <vt:lpstr>用途別床面積ニ5_1_4</vt:lpstr>
      <vt:lpstr>用途別床面積ニ5_1_5</vt:lpstr>
      <vt:lpstr>用途別床面積ニ5_1_6</vt:lpstr>
      <vt:lpstr>用途別床面積ニ5_1_7</vt:lpstr>
      <vt:lpstr>用途別床面積ニ5_2_1</vt:lpstr>
      <vt:lpstr>用途別床面積ニ5_2_2</vt:lpstr>
      <vt:lpstr>用途別床面積ニ5_2_3</vt:lpstr>
      <vt:lpstr>用途別床面積ニ5_2_4</vt:lpstr>
      <vt:lpstr>用途別床面積ニ5_2_5</vt:lpstr>
      <vt:lpstr>用途別床面積ニ5_2_6</vt:lpstr>
      <vt:lpstr>用途別床面積ニ5_2_7</vt:lpstr>
      <vt:lpstr>用途別床面積ニ5_3_1</vt:lpstr>
      <vt:lpstr>用途別床面積ニ5_3_3</vt:lpstr>
      <vt:lpstr>用途別床面積ニ5_3_4</vt:lpstr>
      <vt:lpstr>用途別床面積ニ5_3_5</vt:lpstr>
      <vt:lpstr>用途別床面積ニ5_3_6</vt:lpstr>
      <vt:lpstr>用途別床面積ニ5_3_7</vt:lpstr>
      <vt:lpstr>用途別床面積ハ5_1_1</vt:lpstr>
      <vt:lpstr>用途別床面積ハ5_1_2</vt:lpstr>
      <vt:lpstr>用途別床面積ハ5_1_3</vt:lpstr>
      <vt:lpstr>用途別床面積ハ5_1_4</vt:lpstr>
      <vt:lpstr>用途別床面積ハ5_1_5</vt:lpstr>
      <vt:lpstr>用途別床面積ハ5_1_6</vt:lpstr>
      <vt:lpstr>用途別床面積ハ5_1_7</vt:lpstr>
      <vt:lpstr>用途別床面積ハ5_2_1</vt:lpstr>
      <vt:lpstr>用途別床面積ハ5_2_2</vt:lpstr>
      <vt:lpstr>用途別床面積ハ5_2_3</vt:lpstr>
      <vt:lpstr>用途別床面積ハ5_2_4</vt:lpstr>
      <vt:lpstr>用途別床面積ハ5_2_5</vt:lpstr>
      <vt:lpstr>用途別床面積ハ5_2_6</vt:lpstr>
      <vt:lpstr>用途別床面積ハ5_2_7</vt:lpstr>
      <vt:lpstr>用途別床面積ハ5_3_1</vt:lpstr>
      <vt:lpstr>用途別床面積ハ5_3_3</vt:lpstr>
      <vt:lpstr>用途別床面積ハ5_3_4</vt:lpstr>
      <vt:lpstr>用途別床面積ハ5_3_5</vt:lpstr>
      <vt:lpstr>用途別床面積ハ5_3_6</vt:lpstr>
      <vt:lpstr>用途別床面積ハ5_3_7</vt:lpstr>
      <vt:lpstr>用途別床面積ヘ5_1_1</vt:lpstr>
      <vt:lpstr>用途別床面積ヘ5_1_2</vt:lpstr>
      <vt:lpstr>用途別床面積ヘ5_1_3</vt:lpstr>
      <vt:lpstr>用途別床面積ヘ5_1_4</vt:lpstr>
      <vt:lpstr>用途別床面積ヘ5_1_5</vt:lpstr>
      <vt:lpstr>用途別床面積ヘ5_1_6</vt:lpstr>
      <vt:lpstr>用途別床面積ヘ5_1_7</vt:lpstr>
      <vt:lpstr>用途別床面積ヘ5_2_1</vt:lpstr>
      <vt:lpstr>用途別床面積ヘ5_2_2</vt:lpstr>
      <vt:lpstr>用途別床面積ヘ5_2_3</vt:lpstr>
      <vt:lpstr>用途別床面積ヘ5_2_4</vt:lpstr>
      <vt:lpstr>用途別床面積ヘ5_2_5</vt:lpstr>
      <vt:lpstr>用途別床面積ヘ5_2_6</vt:lpstr>
      <vt:lpstr>用途別床面積ヘ5_2_7</vt:lpstr>
      <vt:lpstr>用途別床面積ヘ5_3_1</vt:lpstr>
      <vt:lpstr>用途別床面積ヘ5_3_3</vt:lpstr>
      <vt:lpstr>用途別床面積ヘ5_3_4</vt:lpstr>
      <vt:lpstr>用途別床面積ヘ5_3_5</vt:lpstr>
      <vt:lpstr>用途別床面積ヘ5_3_6</vt:lpstr>
      <vt:lpstr>用途別床面積ヘ5_3_7</vt:lpstr>
      <vt:lpstr>用途別床面積ホ5_1_1</vt:lpstr>
      <vt:lpstr>用途別床面積ホ5_1_2</vt:lpstr>
      <vt:lpstr>用途別床面積ホ5_1_3</vt:lpstr>
      <vt:lpstr>用途別床面積ホ5_1_4</vt:lpstr>
      <vt:lpstr>用途別床面積ホ5_1_5</vt:lpstr>
      <vt:lpstr>用途別床面積ホ5_1_6</vt:lpstr>
      <vt:lpstr>用途別床面積ホ5_1_7</vt:lpstr>
      <vt:lpstr>用途別床面積ホ5_2_1</vt:lpstr>
      <vt:lpstr>用途別床面積ホ5_2_2</vt:lpstr>
      <vt:lpstr>用途別床面積ホ5_2_3</vt:lpstr>
      <vt:lpstr>用途別床面積ホ5_2_4</vt:lpstr>
      <vt:lpstr>用途別床面積ホ5_2_5</vt:lpstr>
      <vt:lpstr>用途別床面積ホ5_2_6</vt:lpstr>
      <vt:lpstr>用途別床面積ホ5_2_7</vt:lpstr>
      <vt:lpstr>用途別床面積ホ5_3_1</vt:lpstr>
      <vt:lpstr>用途別床面積ホ5_3_3</vt:lpstr>
      <vt:lpstr>用途別床面積ホ5_3_4</vt:lpstr>
      <vt:lpstr>用途別床面積ホ5_3_5</vt:lpstr>
      <vt:lpstr>用途別床面積ホ5_3_6</vt:lpstr>
      <vt:lpstr>用途別床面積ホ5_3_7</vt:lpstr>
      <vt:lpstr>用途別床面積ロ5_1_1</vt:lpstr>
      <vt:lpstr>用途別床面積ロ5_1_2</vt:lpstr>
      <vt:lpstr>用途別床面積ロ5_1_3</vt:lpstr>
      <vt:lpstr>用途別床面積ロ5_1_4</vt:lpstr>
      <vt:lpstr>用途別床面積ロ5_1_5</vt:lpstr>
      <vt:lpstr>用途別床面積ロ5_1_6</vt:lpstr>
      <vt:lpstr>用途別床面積ロ5_1_7</vt:lpstr>
      <vt:lpstr>用途別床面積ロ5_2_1</vt:lpstr>
      <vt:lpstr>用途別床面積ロ5_2_2</vt:lpstr>
      <vt:lpstr>用途別床面積ロ5_2_3</vt:lpstr>
      <vt:lpstr>用途別床面積ロ5_2_4</vt:lpstr>
      <vt:lpstr>用途別床面積ロ5_2_5</vt:lpstr>
      <vt:lpstr>用途別床面積ロ5_2_6</vt:lpstr>
      <vt:lpstr>用途別床面積ロ5_2_7</vt:lpstr>
      <vt:lpstr>用途別床面積ロ5_3_1</vt:lpstr>
      <vt:lpstr>用途別床面積ロ5_3_3</vt:lpstr>
      <vt:lpstr>用途別床面積ロ5_3_4</vt:lpstr>
      <vt:lpstr>用途別床面積ロ5_3_5</vt:lpstr>
      <vt:lpstr>用途別床面積ロ5_3_6</vt:lpstr>
      <vt:lpstr>用途別床面積ロ5_3_7</vt:lpstr>
      <vt:lpstr>用途別床面積区分イ5_1_1</vt:lpstr>
      <vt:lpstr>用途別床面積区分イ5_1_2</vt:lpstr>
      <vt:lpstr>用途別床面積区分イ5_1_3</vt:lpstr>
      <vt:lpstr>用途別床面積区分イ5_1_4</vt:lpstr>
      <vt:lpstr>用途別床面積区分イ5_1_5</vt:lpstr>
      <vt:lpstr>用途別床面積区分イ5_1_6</vt:lpstr>
      <vt:lpstr>用途別床面積区分イ5_1_7</vt:lpstr>
      <vt:lpstr>用途別床面積区分イ5_2_1</vt:lpstr>
      <vt:lpstr>用途別床面積区分イ5_2_2</vt:lpstr>
      <vt:lpstr>用途別床面積区分イ5_2_3</vt:lpstr>
      <vt:lpstr>用途別床面積区分イ5_2_4</vt:lpstr>
      <vt:lpstr>用途別床面積区分イ5_2_5</vt:lpstr>
      <vt:lpstr>用途別床面積区分イ5_2_6</vt:lpstr>
      <vt:lpstr>用途別床面積区分イ5_2_7</vt:lpstr>
      <vt:lpstr>用途別床面積区分イ5_3_1</vt:lpstr>
      <vt:lpstr>用途別床面積区分イ5_3_2</vt:lpstr>
      <vt:lpstr>用途別床面積区分イ5_3_3</vt:lpstr>
      <vt:lpstr>用途別床面積区分イ5_3_4</vt:lpstr>
      <vt:lpstr>用途別床面積区分イ5_3_5</vt:lpstr>
      <vt:lpstr>用途別床面積区分イ5_3_6</vt:lpstr>
      <vt:lpstr>用途別床面積区分イ5_3_7</vt:lpstr>
      <vt:lpstr>用途別床面積区分ニ5_1_1</vt:lpstr>
      <vt:lpstr>用途別床面積区分ニ5_1_2</vt:lpstr>
      <vt:lpstr>用途別床面積区分ニ5_1_3</vt:lpstr>
      <vt:lpstr>用途別床面積区分ニ5_1_4</vt:lpstr>
      <vt:lpstr>用途別床面積区分ニ5_1_5</vt:lpstr>
      <vt:lpstr>用途別床面積区分ニ5_1_6</vt:lpstr>
      <vt:lpstr>用途別床面積区分ニ5_1_7</vt:lpstr>
      <vt:lpstr>用途別床面積区分ニ5_2_1</vt:lpstr>
      <vt:lpstr>用途別床面積区分ニ5_2_2</vt:lpstr>
      <vt:lpstr>用途別床面積区分ニ5_2_3</vt:lpstr>
      <vt:lpstr>用途別床面積区分ニ5_2_4</vt:lpstr>
      <vt:lpstr>用途別床面積区分ニ5_2_5</vt:lpstr>
      <vt:lpstr>用途別床面積区分ニ5_2_6</vt:lpstr>
      <vt:lpstr>用途別床面積区分ニ5_2_7</vt:lpstr>
      <vt:lpstr>用途別床面積区分ニ5_3_1</vt:lpstr>
      <vt:lpstr>用途別床面積区分ニ5_3_3</vt:lpstr>
      <vt:lpstr>用途別床面積区分ニ5_3_4</vt:lpstr>
      <vt:lpstr>用途別床面積区分ニ5_3_5</vt:lpstr>
      <vt:lpstr>用途別床面積区分ニ5_3_6</vt:lpstr>
      <vt:lpstr>用途別床面積区分ニ5_3_7</vt:lpstr>
      <vt:lpstr>用途別床面積区分ハ5_1_1</vt:lpstr>
      <vt:lpstr>用途別床面積区分ハ5_1_2</vt:lpstr>
      <vt:lpstr>用途別床面積区分ハ5_1_3</vt:lpstr>
      <vt:lpstr>用途別床面積区分ハ5_1_4</vt:lpstr>
      <vt:lpstr>用途別床面積区分ハ5_1_5</vt:lpstr>
      <vt:lpstr>用途別床面積区分ハ5_1_6</vt:lpstr>
      <vt:lpstr>用途別床面積区分ハ5_1_7</vt:lpstr>
      <vt:lpstr>用途別床面積区分ハ5_2_1</vt:lpstr>
      <vt:lpstr>用途別床面積区分ハ5_2_2</vt:lpstr>
      <vt:lpstr>用途別床面積区分ハ5_2_3</vt:lpstr>
      <vt:lpstr>用途別床面積区分ハ5_2_4</vt:lpstr>
      <vt:lpstr>用途別床面積区分ハ5_2_5</vt:lpstr>
      <vt:lpstr>用途別床面積区分ハ5_2_6</vt:lpstr>
      <vt:lpstr>用途別床面積区分ハ5_2_7</vt:lpstr>
      <vt:lpstr>用途別床面積区分ハ5_3_1</vt:lpstr>
      <vt:lpstr>用途別床面積区分ハ5_3_3</vt:lpstr>
      <vt:lpstr>用途別床面積区分ハ5_3_4</vt:lpstr>
      <vt:lpstr>用途別床面積区分ハ5_3_5</vt:lpstr>
      <vt:lpstr>用途別床面積区分ハ5_3_6</vt:lpstr>
      <vt:lpstr>用途別床面積区分ハ5_3_7</vt:lpstr>
      <vt:lpstr>用途別床面積区分ヘ5_1_1</vt:lpstr>
      <vt:lpstr>用途別床面積区分ヘ5_1_2</vt:lpstr>
      <vt:lpstr>用途別床面積区分ヘ5_1_3</vt:lpstr>
      <vt:lpstr>用途別床面積区分ヘ5_1_4</vt:lpstr>
      <vt:lpstr>用途別床面積区分ヘ5_1_5</vt:lpstr>
      <vt:lpstr>用途別床面積区分ヘ5_1_6</vt:lpstr>
      <vt:lpstr>用途別床面積区分ヘ5_1_7</vt:lpstr>
      <vt:lpstr>用途別床面積区分ヘ5_2_1</vt:lpstr>
      <vt:lpstr>用途別床面積区分ヘ5_2_2</vt:lpstr>
      <vt:lpstr>用途別床面積区分ヘ5_2_3</vt:lpstr>
      <vt:lpstr>用途別床面積区分ヘ5_2_4</vt:lpstr>
      <vt:lpstr>用途別床面積区分ヘ5_2_5</vt:lpstr>
      <vt:lpstr>用途別床面積区分ヘ5_2_6</vt:lpstr>
      <vt:lpstr>用途別床面積区分ヘ5_2_7</vt:lpstr>
      <vt:lpstr>用途別床面積区分ヘ5_3_1</vt:lpstr>
      <vt:lpstr>用途別床面積区分ヘ5_3_3</vt:lpstr>
      <vt:lpstr>用途別床面積区分ヘ5_3_4</vt:lpstr>
      <vt:lpstr>用途別床面積区分ヘ5_3_5</vt:lpstr>
      <vt:lpstr>用途別床面積区分ヘ5_3_6</vt:lpstr>
      <vt:lpstr>用途別床面積区分ヘ5_3_7</vt:lpstr>
      <vt:lpstr>用途別床面積区分ホ5_1_1</vt:lpstr>
      <vt:lpstr>用途別床面積区分ホ5_1_2</vt:lpstr>
      <vt:lpstr>用途別床面積区分ホ5_1_3</vt:lpstr>
      <vt:lpstr>用途別床面積区分ホ5_1_4</vt:lpstr>
      <vt:lpstr>用途別床面積区分ホ5_1_5</vt:lpstr>
      <vt:lpstr>用途別床面積区分ホ5_1_6</vt:lpstr>
      <vt:lpstr>用途別床面積区分ホ5_1_7</vt:lpstr>
      <vt:lpstr>用途別床面積区分ホ5_2_1</vt:lpstr>
      <vt:lpstr>用途別床面積区分ホ5_2_2</vt:lpstr>
      <vt:lpstr>用途別床面積区分ホ5_2_3</vt:lpstr>
      <vt:lpstr>用途別床面積区分ホ5_2_4</vt:lpstr>
      <vt:lpstr>用途別床面積区分ホ5_2_5</vt:lpstr>
      <vt:lpstr>用途別床面積区分ホ5_2_6</vt:lpstr>
      <vt:lpstr>用途別床面積区分ホ5_2_7</vt:lpstr>
      <vt:lpstr>用途別床面積区分ホ5_3_1</vt:lpstr>
      <vt:lpstr>用途別床面積区分ホ5_3_3</vt:lpstr>
      <vt:lpstr>用途別床面積区分ホ5_3_4</vt:lpstr>
      <vt:lpstr>用途別床面積区分ホ5_3_5</vt:lpstr>
      <vt:lpstr>用途別床面積区分ホ5_3_6</vt:lpstr>
      <vt:lpstr>用途別床面積区分ホ5_3_7</vt:lpstr>
      <vt:lpstr>用途別床面積区分ロ5_1_1</vt:lpstr>
      <vt:lpstr>用途別床面積区分ロ5_1_2</vt:lpstr>
      <vt:lpstr>用途別床面積区分ロ5_1_3</vt:lpstr>
      <vt:lpstr>用途別床面積区分ロ5_1_4</vt:lpstr>
      <vt:lpstr>用途別床面積区分ロ5_1_5</vt:lpstr>
      <vt:lpstr>用途別床面積区分ロ5_1_6</vt:lpstr>
      <vt:lpstr>用途別床面積区分ロ5_1_7</vt:lpstr>
      <vt:lpstr>用途別床面積区分ロ5_2_1</vt:lpstr>
      <vt:lpstr>用途別床面積区分ロ5_2_2</vt:lpstr>
      <vt:lpstr>用途別床面積区分ロ5_2_3</vt:lpstr>
      <vt:lpstr>用途別床面積区分ロ5_2_4</vt:lpstr>
      <vt:lpstr>用途別床面積区分ロ5_2_5</vt:lpstr>
      <vt:lpstr>用途別床面積区分ロ5_2_6</vt:lpstr>
      <vt:lpstr>用途別床面積区分ロ5_2_7</vt:lpstr>
      <vt:lpstr>用途別床面積区分ロ5_3_1</vt:lpstr>
      <vt:lpstr>用途別床面積区分ロ5_3_3</vt:lpstr>
      <vt:lpstr>用途別床面積区分ロ5_3_4</vt:lpstr>
      <vt:lpstr>用途別床面積区分ロ5_3_5</vt:lpstr>
      <vt:lpstr>用途別床面積区分ロ5_3_6</vt:lpstr>
      <vt:lpstr>用途別床面積区分ロ5_3_7</vt:lpstr>
      <vt:lpstr>用途別床面積名称イ5_1_1</vt:lpstr>
      <vt:lpstr>用途別床面積名称イ5_1_2</vt:lpstr>
      <vt:lpstr>用途別床面積名称イ5_1_3</vt:lpstr>
      <vt:lpstr>用途別床面積名称イ5_1_4</vt:lpstr>
      <vt:lpstr>用途別床面積名称イ5_1_5</vt:lpstr>
      <vt:lpstr>用途別床面積名称イ5_1_6</vt:lpstr>
      <vt:lpstr>用途別床面積名称イ5_1_7</vt:lpstr>
      <vt:lpstr>用途別床面積名称イ5_2_1</vt:lpstr>
      <vt:lpstr>用途別床面積名称イ5_2_2</vt:lpstr>
      <vt:lpstr>用途別床面積名称イ5_2_3</vt:lpstr>
      <vt:lpstr>用途別床面積名称イ5_2_4</vt:lpstr>
      <vt:lpstr>用途別床面積名称イ5_2_5</vt:lpstr>
      <vt:lpstr>用途別床面積名称イ5_2_6</vt:lpstr>
      <vt:lpstr>用途別床面積名称イ5_2_7</vt:lpstr>
      <vt:lpstr>用途別床面積名称イ5_3_1</vt:lpstr>
      <vt:lpstr>用途別床面積名称イ5_3_2</vt:lpstr>
      <vt:lpstr>用途別床面積名称イ5_3_3</vt:lpstr>
      <vt:lpstr>用途別床面積名称イ5_3_4</vt:lpstr>
      <vt:lpstr>用途別床面積名称イ5_3_5</vt:lpstr>
      <vt:lpstr>用途別床面積名称イ5_3_6</vt:lpstr>
      <vt:lpstr>用途別床面積名称イ5_3_7</vt:lpstr>
      <vt:lpstr>用途別床面積名称ニ5_1_1</vt:lpstr>
      <vt:lpstr>用途別床面積名称ニ5_1_2</vt:lpstr>
      <vt:lpstr>用途別床面積名称ニ5_1_3</vt:lpstr>
      <vt:lpstr>用途別床面積名称ニ5_1_4</vt:lpstr>
      <vt:lpstr>用途別床面積名称ニ5_1_5</vt:lpstr>
      <vt:lpstr>用途別床面積名称ニ5_1_6</vt:lpstr>
      <vt:lpstr>用途別床面積名称ニ5_1_7</vt:lpstr>
      <vt:lpstr>用途別床面積名称ニ5_2_1</vt:lpstr>
      <vt:lpstr>用途別床面積名称ニ5_2_2</vt:lpstr>
      <vt:lpstr>用途別床面積名称ニ5_2_3</vt:lpstr>
      <vt:lpstr>用途別床面積名称ニ5_2_4</vt:lpstr>
      <vt:lpstr>用途別床面積名称ニ5_2_5</vt:lpstr>
      <vt:lpstr>用途別床面積名称ニ5_2_6</vt:lpstr>
      <vt:lpstr>用途別床面積名称ニ5_2_7</vt:lpstr>
      <vt:lpstr>用途別床面積名称ニ5_3_1</vt:lpstr>
      <vt:lpstr>用途別床面積名称ニ5_3_3</vt:lpstr>
      <vt:lpstr>用途別床面積名称ニ5_3_4</vt:lpstr>
      <vt:lpstr>用途別床面積名称ニ5_3_5</vt:lpstr>
      <vt:lpstr>用途別床面積名称ニ5_3_6</vt:lpstr>
      <vt:lpstr>用途別床面積名称ニ5_3_7</vt:lpstr>
      <vt:lpstr>用途別床面積名称ハ5_1_1</vt:lpstr>
      <vt:lpstr>用途別床面積名称ハ5_1_2</vt:lpstr>
      <vt:lpstr>用途別床面積名称ハ5_1_3</vt:lpstr>
      <vt:lpstr>用途別床面積名称ハ5_1_4</vt:lpstr>
      <vt:lpstr>用途別床面積名称ハ5_1_5</vt:lpstr>
      <vt:lpstr>用途別床面積名称ハ5_1_6</vt:lpstr>
      <vt:lpstr>用途別床面積名称ハ5_1_7</vt:lpstr>
      <vt:lpstr>用途別床面積名称ハ5_2_1</vt:lpstr>
      <vt:lpstr>用途別床面積名称ハ5_2_2</vt:lpstr>
      <vt:lpstr>用途別床面積名称ハ5_2_3</vt:lpstr>
      <vt:lpstr>用途別床面積名称ハ5_2_4</vt:lpstr>
      <vt:lpstr>用途別床面積名称ハ5_2_5</vt:lpstr>
      <vt:lpstr>用途別床面積名称ハ5_2_6</vt:lpstr>
      <vt:lpstr>用途別床面積名称ハ5_2_7</vt:lpstr>
      <vt:lpstr>用途別床面積名称ハ5_3_1</vt:lpstr>
      <vt:lpstr>用途別床面積名称ハ5_3_3</vt:lpstr>
      <vt:lpstr>用途別床面積名称ハ5_3_4</vt:lpstr>
      <vt:lpstr>用途別床面積名称ハ5_3_5</vt:lpstr>
      <vt:lpstr>用途別床面積名称ハ5_3_6</vt:lpstr>
      <vt:lpstr>用途別床面積名称ハ5_3_7</vt:lpstr>
      <vt:lpstr>用途別床面積名称ヘ5_1_1</vt:lpstr>
      <vt:lpstr>用途別床面積名称ヘ5_1_2</vt:lpstr>
      <vt:lpstr>用途別床面積名称ヘ5_1_3</vt:lpstr>
      <vt:lpstr>用途別床面積名称ヘ5_1_4</vt:lpstr>
      <vt:lpstr>用途別床面積名称ヘ5_1_5</vt:lpstr>
      <vt:lpstr>用途別床面積名称ヘ5_1_6</vt:lpstr>
      <vt:lpstr>用途別床面積名称ヘ5_1_7</vt:lpstr>
      <vt:lpstr>用途別床面積名称ヘ5_2_1</vt:lpstr>
      <vt:lpstr>用途別床面積名称ヘ5_2_2</vt:lpstr>
      <vt:lpstr>用途別床面積名称ヘ5_2_3</vt:lpstr>
      <vt:lpstr>用途別床面積名称ヘ5_2_4</vt:lpstr>
      <vt:lpstr>用途別床面積名称ヘ5_2_5</vt:lpstr>
      <vt:lpstr>用途別床面積名称ヘ5_2_6</vt:lpstr>
      <vt:lpstr>用途別床面積名称ヘ5_2_7</vt:lpstr>
      <vt:lpstr>用途別床面積名称ヘ5_3_1</vt:lpstr>
      <vt:lpstr>用途別床面積名称ヘ5_3_3</vt:lpstr>
      <vt:lpstr>用途別床面積名称ヘ5_3_4</vt:lpstr>
      <vt:lpstr>用途別床面積名称ヘ5_3_5</vt:lpstr>
      <vt:lpstr>用途別床面積名称ヘ5_3_6</vt:lpstr>
      <vt:lpstr>用途別床面積名称ヘ5_3_7</vt:lpstr>
      <vt:lpstr>用途別床面積名称ホ5_1_1</vt:lpstr>
      <vt:lpstr>用途別床面積名称ホ5_1_2</vt:lpstr>
      <vt:lpstr>用途別床面積名称ホ5_1_3</vt:lpstr>
      <vt:lpstr>用途別床面積名称ホ5_1_4</vt:lpstr>
      <vt:lpstr>用途別床面積名称ホ5_1_5</vt:lpstr>
      <vt:lpstr>用途別床面積名称ホ5_1_6</vt:lpstr>
      <vt:lpstr>用途別床面積名称ホ5_1_7</vt:lpstr>
      <vt:lpstr>用途別床面積名称ホ5_2_1</vt:lpstr>
      <vt:lpstr>用途別床面積名称ホ5_2_2</vt:lpstr>
      <vt:lpstr>用途別床面積名称ホ5_2_3</vt:lpstr>
      <vt:lpstr>用途別床面積名称ホ5_2_4</vt:lpstr>
      <vt:lpstr>用途別床面積名称ホ5_2_5</vt:lpstr>
      <vt:lpstr>用途別床面積名称ホ5_2_6</vt:lpstr>
      <vt:lpstr>用途別床面積名称ホ5_2_7</vt:lpstr>
      <vt:lpstr>用途別床面積名称ホ5_3_1</vt:lpstr>
      <vt:lpstr>用途別床面積名称ホ5_3_3</vt:lpstr>
      <vt:lpstr>用途別床面積名称ホ5_3_4</vt:lpstr>
      <vt:lpstr>用途別床面積名称ホ5_3_5</vt:lpstr>
      <vt:lpstr>用途別床面積名称ホ5_3_6</vt:lpstr>
      <vt:lpstr>用途別床面積名称ホ5_3_7</vt:lpstr>
      <vt:lpstr>用途別床面積名称ロ5_1_1</vt:lpstr>
      <vt:lpstr>用途別床面積名称ロ5_1_2</vt:lpstr>
      <vt:lpstr>用途別床面積名称ロ5_1_3</vt:lpstr>
      <vt:lpstr>用途別床面積名称ロ5_1_4</vt:lpstr>
      <vt:lpstr>用途別床面積名称ロ5_1_5</vt:lpstr>
      <vt:lpstr>用途別床面積名称ロ5_1_6</vt:lpstr>
      <vt:lpstr>用途別床面積名称ロ5_1_7</vt:lpstr>
      <vt:lpstr>用途別床面積名称ロ5_2_1</vt:lpstr>
      <vt:lpstr>用途別床面積名称ロ5_2_2</vt:lpstr>
      <vt:lpstr>用途別床面積名称ロ5_2_3</vt:lpstr>
      <vt:lpstr>用途別床面積名称ロ5_2_4</vt:lpstr>
      <vt:lpstr>用途別床面積名称ロ5_2_5</vt:lpstr>
      <vt:lpstr>用途別床面積名称ロ5_2_6</vt:lpstr>
      <vt:lpstr>用途別床面積名称ロ5_2_7</vt:lpstr>
      <vt:lpstr>用途別床面積名称ロ5_3_1</vt:lpstr>
      <vt:lpstr>用途別床面積名称ロ5_3_3</vt:lpstr>
      <vt:lpstr>用途別床面積名称ロ5_3_4</vt:lpstr>
      <vt:lpstr>用途別床面積名称ロ5_3_5</vt:lpstr>
      <vt:lpstr>用途別床面積名称ロ5_3_6</vt:lpstr>
      <vt:lpstr>用途別床面積名称ロ5_3_7</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ho-101a</dc:creator>
  <cp:lastModifiedBy>ho-101a</cp:lastModifiedBy>
  <cp:lastPrinted>2024-04-03T01:52:56Z</cp:lastPrinted>
  <dcterms:created xsi:type="dcterms:W3CDTF">2014-11-18T01:20:10Z</dcterms:created>
  <dcterms:modified xsi:type="dcterms:W3CDTF">2024-04-11T09:07:10Z</dcterms:modified>
</cp:coreProperties>
</file>